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U:\IGE\5. TÖÖS PROJEKTID\TA63 Tartu ÜVKA 108-20\6.TEOSTATUD TÖÖ\Tartu linna ÜVVKA tellijale 20210430\Tellijale 20211018\"/>
    </mc:Choice>
  </mc:AlternateContent>
  <xr:revisionPtr revIDLastSave="0" documentId="13_ncr:1_{DFB43596-635E-47BE-B8B4-C11916EAB3ED}" xr6:coauthVersionLast="47" xr6:coauthVersionMax="47" xr10:uidLastSave="{00000000-0000-0000-0000-000000000000}"/>
  <bookViews>
    <workbookView xWindow="-28920" yWindow="-120" windowWidth="29040" windowHeight="15840" firstSheet="2" activeTab="2" xr2:uid="{D7895B73-D139-425C-92E0-D78BC8B167AC}"/>
  </bookViews>
  <sheets>
    <sheet name="Tarbimine" sheetId="1" r:id="rId1"/>
    <sheet name="Müük_tariifid" sheetId="3" r:id="rId2"/>
    <sheet name="Investeeringud" sheetId="2" r:id="rId3"/>
    <sheet name="Ühikhinnad" sheetId="4" r:id="rId4"/>
    <sheet name="Kõik sademeveetorud" sheetId="10" r:id="rId5"/>
    <sheet name="REK_SADEVESI" sheetId="13" r:id="rId6"/>
    <sheet name="Kõik veetorud" sheetId="12" r:id="rId7"/>
    <sheet name="REK_VESI" sheetId="11" r:id="rId8"/>
    <sheet name="Kõik survekanaltorud" sheetId="9" r:id="rId9"/>
    <sheet name="REK_SURVEKANAL" sheetId="16" r:id="rId10"/>
    <sheet name="Kõik isev kanaltorud" sheetId="14" r:id="rId11"/>
    <sheet name="REK_ISEV_KANAL" sheetId="15" r:id="rId12"/>
    <sheet name="PERSP_SADEVESI" sheetId="18" r:id="rId13"/>
    <sheet name="PERSP_SADEMEVEEPUHASTI" sheetId="19" r:id="rId14"/>
    <sheet name="PERSP_VESI" sheetId="17" r:id="rId15"/>
    <sheet name="PERSP_KANAL" sheetId="21" r:id="rId16"/>
    <sheet name="PERSP_REOVEEPUMPLAD" sheetId="22" r:id="rId17"/>
    <sheet name="Kokkuvõte_investeeringud" sheetId="20" r:id="rId18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5" i="18" l="1"/>
  <c r="K35" i="18" l="1"/>
  <c r="P24" i="18"/>
  <c r="P25" i="18" s="1"/>
  <c r="K5" i="18"/>
  <c r="J24" i="18" l="1"/>
  <c r="J25" i="18" s="1"/>
  <c r="J35" i="18" s="1"/>
  <c r="K1" i="18"/>
  <c r="O38" i="2"/>
  <c r="N38" i="2"/>
  <c r="M38" i="2"/>
  <c r="L38" i="2"/>
  <c r="K38" i="2"/>
  <c r="J38" i="2"/>
  <c r="I38" i="2"/>
  <c r="H38" i="2"/>
  <c r="G38" i="2"/>
  <c r="F38" i="2"/>
  <c r="E38" i="2"/>
  <c r="D38" i="2"/>
  <c r="O39" i="2"/>
  <c r="N39" i="2"/>
  <c r="M39" i="2"/>
  <c r="L39" i="2"/>
  <c r="K39" i="2"/>
  <c r="J39" i="2"/>
  <c r="I39" i="2"/>
  <c r="H39" i="2"/>
  <c r="G39" i="2"/>
  <c r="F39" i="2"/>
  <c r="E39" i="2"/>
  <c r="D39" i="2"/>
  <c r="P29" i="2"/>
  <c r="O28" i="2"/>
  <c r="J28" i="2"/>
  <c r="K28" i="2"/>
  <c r="L28" i="2"/>
  <c r="M28" i="2"/>
  <c r="N28" i="2"/>
  <c r="I28" i="2"/>
  <c r="H28" i="2"/>
  <c r="F28" i="2"/>
  <c r="G28" i="2"/>
  <c r="E28" i="2"/>
  <c r="D28" i="2"/>
  <c r="J20" i="21"/>
  <c r="J19" i="21"/>
  <c r="K11" i="21"/>
  <c r="K9" i="21"/>
  <c r="K7" i="21"/>
  <c r="K5" i="21"/>
  <c r="K3" i="21"/>
  <c r="K1" i="21"/>
  <c r="D97" i="17"/>
  <c r="D96" i="17"/>
  <c r="J9" i="17"/>
  <c r="J7" i="17"/>
  <c r="J5" i="17"/>
  <c r="J3" i="17"/>
  <c r="J1" i="17"/>
  <c r="D4436" i="15"/>
  <c r="C4422" i="15"/>
  <c r="D4434" i="15" s="1"/>
  <c r="C310" i="9"/>
  <c r="H1208" i="11"/>
  <c r="D1217" i="11" s="1"/>
  <c r="C7421" i="10"/>
  <c r="P30" i="2" l="1"/>
  <c r="P28" i="2" s="1"/>
  <c r="E31" i="2"/>
  <c r="F31" i="2"/>
  <c r="G31" i="2"/>
  <c r="H31" i="2"/>
  <c r="I31" i="2"/>
  <c r="J31" i="2"/>
  <c r="K31" i="2"/>
  <c r="L31" i="2"/>
  <c r="M31" i="2"/>
  <c r="N31" i="2"/>
  <c r="O31" i="2"/>
  <c r="D31" i="2"/>
  <c r="P32" i="2"/>
  <c r="M22" i="18" l="1"/>
  <c r="M23" i="18"/>
  <c r="M24" i="18"/>
  <c r="D4" i="2"/>
  <c r="C15843" i="14"/>
  <c r="M25" i="18" l="1"/>
  <c r="J14" i="22"/>
  <c r="K14" i="22" s="1"/>
  <c r="L14" i="22" s="1"/>
  <c r="C116" i="21"/>
  <c r="J21" i="21" s="1"/>
  <c r="J29" i="21" l="1"/>
  <c r="J22" i="21"/>
  <c r="P39" i="2"/>
  <c r="K29" i="21"/>
  <c r="N29" i="21" s="1"/>
  <c r="I29" i="21" s="1"/>
  <c r="H14" i="19"/>
  <c r="I14" i="19" s="1"/>
  <c r="E6" i="20"/>
  <c r="K3" i="18"/>
  <c r="K16" i="18"/>
  <c r="M15" i="18"/>
  <c r="M14" i="18"/>
  <c r="M13" i="18"/>
  <c r="C639" i="18"/>
  <c r="C106" i="17"/>
  <c r="C90" i="17"/>
  <c r="D98" i="17" s="1"/>
  <c r="D99" i="17" s="1"/>
  <c r="E97" i="17" l="1"/>
  <c r="E98" i="17"/>
  <c r="E96" i="17"/>
  <c r="D106" i="17"/>
  <c r="E106" i="17" s="1"/>
  <c r="H106" i="17" s="1"/>
  <c r="M19" i="21"/>
  <c r="M21" i="21"/>
  <c r="M20" i="21"/>
  <c r="M16" i="18"/>
  <c r="E99" i="17" l="1"/>
  <c r="I35" i="18"/>
  <c r="M22" i="21"/>
  <c r="C18" i="16"/>
  <c r="G4436" i="15"/>
  <c r="C4428" i="15"/>
  <c r="G4434" i="15"/>
  <c r="G4435" i="15" s="1"/>
  <c r="D4435" i="15" s="1"/>
  <c r="D4437" i="15" s="1"/>
  <c r="G554" i="13"/>
  <c r="G553" i="13"/>
  <c r="G552" i="13"/>
  <c r="C543" i="13"/>
  <c r="F5096" i="12"/>
  <c r="H555" i="13" l="1"/>
  <c r="H563" i="13" s="1"/>
  <c r="E563" i="13"/>
  <c r="K563" i="13" s="1"/>
  <c r="N563" i="13"/>
  <c r="C563" i="13" s="1"/>
  <c r="D563" i="13" s="1"/>
  <c r="C1229" i="11"/>
  <c r="G1217" i="11"/>
  <c r="G1218" i="11" s="1"/>
  <c r="G4437" i="15" l="1"/>
  <c r="H4448" i="15" s="1"/>
  <c r="D1218" i="11"/>
  <c r="D1219" i="11" s="1"/>
  <c r="D1229" i="11"/>
  <c r="E1229" i="11"/>
  <c r="E4448" i="15"/>
  <c r="K4448" i="15" s="1"/>
  <c r="C4448" i="15"/>
  <c r="D4448" i="15" s="1"/>
  <c r="N4448" i="15" l="1"/>
  <c r="G1219" i="11"/>
  <c r="H1229" i="11"/>
  <c r="K1229" i="11"/>
  <c r="N1229" i="11"/>
  <c r="P35" i="2" l="1"/>
  <c r="P34" i="2" s="1"/>
  <c r="O34" i="2"/>
  <c r="N34" i="2"/>
  <c r="M34" i="2"/>
  <c r="L34" i="2"/>
  <c r="K34" i="2"/>
  <c r="J34" i="2"/>
  <c r="I34" i="2"/>
  <c r="H34" i="2"/>
  <c r="G34" i="2"/>
  <c r="F34" i="2"/>
  <c r="E34" i="2"/>
  <c r="D34" i="2"/>
  <c r="P27" i="2"/>
  <c r="E19" i="2"/>
  <c r="F19" i="2"/>
  <c r="G19" i="2"/>
  <c r="H19" i="2"/>
  <c r="I19" i="2"/>
  <c r="J19" i="2"/>
  <c r="K19" i="2"/>
  <c r="L19" i="2"/>
  <c r="M19" i="2"/>
  <c r="N19" i="2"/>
  <c r="O19" i="2"/>
  <c r="D19" i="2"/>
  <c r="P17" i="2" l="1"/>
  <c r="P7" i="2"/>
  <c r="P10" i="2"/>
  <c r="P7" i="3"/>
  <c r="P6" i="3"/>
  <c r="B4" i="1"/>
  <c r="B5" i="1" s="1"/>
  <c r="B9" i="1"/>
  <c r="B12" i="1" s="1"/>
  <c r="B13" i="1" s="1"/>
  <c r="B11" i="1"/>
  <c r="B15" i="1"/>
  <c r="B16" i="1" s="1"/>
  <c r="B20" i="1"/>
  <c r="B22" i="1" s="1"/>
  <c r="B23" i="1" s="1"/>
  <c r="C4" i="1"/>
  <c r="C5" i="1" s="1"/>
  <c r="C9" i="1"/>
  <c r="C12" i="1" s="1"/>
  <c r="C13" i="1" s="1"/>
  <c r="C11" i="1"/>
  <c r="C15" i="1"/>
  <c r="C16" i="1" s="1"/>
  <c r="C20" i="1"/>
  <c r="C22" i="1" s="1"/>
  <c r="C23" i="1" s="1"/>
  <c r="D4" i="1"/>
  <c r="D5" i="1" s="1"/>
  <c r="D9" i="1"/>
  <c r="D12" i="1" s="1"/>
  <c r="D13" i="1" s="1"/>
  <c r="D11" i="1"/>
  <c r="D15" i="1"/>
  <c r="D16" i="1" s="1"/>
  <c r="D20" i="1"/>
  <c r="D22" i="1" s="1"/>
  <c r="D23" i="1" s="1"/>
  <c r="C16" i="3"/>
  <c r="D16" i="3" s="1"/>
  <c r="C7" i="3"/>
  <c r="D7" i="3"/>
  <c r="E7" i="3"/>
  <c r="F7" i="3"/>
  <c r="G7" i="3"/>
  <c r="H7" i="3"/>
  <c r="I7" i="3"/>
  <c r="J7" i="3"/>
  <c r="K7" i="3"/>
  <c r="L7" i="3"/>
  <c r="M7" i="3"/>
  <c r="N7" i="3"/>
  <c r="O7" i="3"/>
  <c r="B7" i="3"/>
  <c r="C6" i="3"/>
  <c r="D6" i="3"/>
  <c r="E6" i="3"/>
  <c r="F6" i="3"/>
  <c r="G6" i="3"/>
  <c r="H6" i="3"/>
  <c r="I6" i="3"/>
  <c r="J6" i="3"/>
  <c r="K6" i="3"/>
  <c r="L6" i="3"/>
  <c r="M6" i="3"/>
  <c r="N6" i="3"/>
  <c r="O6" i="3"/>
  <c r="B6" i="3"/>
  <c r="P37" i="2"/>
  <c r="P36" i="2" s="1"/>
  <c r="E36" i="2"/>
  <c r="F36" i="2"/>
  <c r="G36" i="2"/>
  <c r="H36" i="2"/>
  <c r="I36" i="2"/>
  <c r="J36" i="2"/>
  <c r="K36" i="2"/>
  <c r="L36" i="2"/>
  <c r="M36" i="2"/>
  <c r="N36" i="2"/>
  <c r="O36" i="2"/>
  <c r="D36" i="2"/>
  <c r="P33" i="2"/>
  <c r="P31" i="2" s="1"/>
  <c r="P26" i="2"/>
  <c r="P25" i="2"/>
  <c r="P24" i="2"/>
  <c r="P23" i="2"/>
  <c r="P22" i="2"/>
  <c r="P21" i="2"/>
  <c r="P20" i="2"/>
  <c r="P18" i="2"/>
  <c r="P16" i="2"/>
  <c r="P15" i="2"/>
  <c r="P14" i="2"/>
  <c r="P12" i="2"/>
  <c r="P11" i="2"/>
  <c r="P9" i="2"/>
  <c r="P6" i="2"/>
  <c r="E13" i="2"/>
  <c r="F13" i="2"/>
  <c r="G13" i="2"/>
  <c r="H13" i="2"/>
  <c r="I13" i="2"/>
  <c r="J13" i="2"/>
  <c r="K13" i="2"/>
  <c r="L13" i="2"/>
  <c r="M13" i="2"/>
  <c r="N13" i="2"/>
  <c r="O13" i="2"/>
  <c r="D13" i="2"/>
  <c r="D40" i="2" s="1"/>
  <c r="P19" i="2" l="1"/>
  <c r="D6" i="1"/>
  <c r="B6" i="1"/>
  <c r="C6" i="1"/>
  <c r="P13" i="2"/>
  <c r="B17" i="1"/>
  <c r="C17" i="1"/>
  <c r="D17" i="1"/>
  <c r="E4" i="2" l="1"/>
  <c r="E40" i="2" s="1"/>
  <c r="F4" i="2"/>
  <c r="F40" i="2" s="1"/>
  <c r="G4" i="2"/>
  <c r="G40" i="2" s="1"/>
  <c r="H4" i="2"/>
  <c r="H40" i="2" s="1"/>
  <c r="I4" i="2"/>
  <c r="I40" i="2" s="1"/>
  <c r="J4" i="2"/>
  <c r="J40" i="2" s="1"/>
  <c r="K4" i="2"/>
  <c r="K40" i="2" s="1"/>
  <c r="L4" i="2"/>
  <c r="L40" i="2" s="1"/>
  <c r="M4" i="2"/>
  <c r="M40" i="2" s="1"/>
  <c r="N4" i="2"/>
  <c r="N40" i="2" s="1"/>
  <c r="O4" i="2"/>
  <c r="O40" i="2" s="1"/>
  <c r="P8" i="2"/>
  <c r="P5" i="2"/>
  <c r="P4" i="2" l="1"/>
  <c r="R15" i="1"/>
  <c r="S15" i="1"/>
  <c r="S16" i="1" s="1"/>
  <c r="R4" i="1"/>
  <c r="R5" i="1" s="1"/>
  <c r="S4" i="1"/>
  <c r="S5" i="1" s="1"/>
  <c r="G21" i="1"/>
  <c r="H21" i="1" s="1"/>
  <c r="F20" i="1"/>
  <c r="F22" i="1" s="1"/>
  <c r="F23" i="1" s="1"/>
  <c r="E20" i="1"/>
  <c r="E22" i="1" s="1"/>
  <c r="E23" i="1" s="1"/>
  <c r="G19" i="1"/>
  <c r="H19" i="1" s="1"/>
  <c r="I19" i="1" s="1"/>
  <c r="J19" i="1" s="1"/>
  <c r="K19" i="1" s="1"/>
  <c r="L19" i="1" s="1"/>
  <c r="M19" i="1" s="1"/>
  <c r="N19" i="1" s="1"/>
  <c r="Q15" i="1"/>
  <c r="Q16" i="1" s="1"/>
  <c r="P15" i="1"/>
  <c r="O15" i="1"/>
  <c r="N15" i="1"/>
  <c r="M15" i="1"/>
  <c r="M16" i="1" s="1"/>
  <c r="L15" i="1"/>
  <c r="K15" i="1"/>
  <c r="J15" i="1"/>
  <c r="I15" i="1"/>
  <c r="I16" i="1" s="1"/>
  <c r="H15" i="1"/>
  <c r="G15" i="1"/>
  <c r="F15" i="1"/>
  <c r="E15" i="1"/>
  <c r="E17" i="1" s="1"/>
  <c r="F17" i="1" s="1"/>
  <c r="F11" i="1"/>
  <c r="E11" i="1"/>
  <c r="F9" i="1"/>
  <c r="F12" i="1" s="1"/>
  <c r="F13" i="1" s="1"/>
  <c r="E9" i="1"/>
  <c r="E12" i="1" s="1"/>
  <c r="E13" i="1" s="1"/>
  <c r="G8" i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Q4" i="1"/>
  <c r="Q5" i="1" s="1"/>
  <c r="P4" i="1"/>
  <c r="P5" i="1" s="1"/>
  <c r="O4" i="1"/>
  <c r="O5" i="1" s="1"/>
  <c r="N4" i="1"/>
  <c r="N5" i="1" s="1"/>
  <c r="M4" i="1"/>
  <c r="M5" i="1" s="1"/>
  <c r="L4" i="1"/>
  <c r="L5" i="1" s="1"/>
  <c r="K4" i="1"/>
  <c r="K5" i="1" s="1"/>
  <c r="J4" i="1"/>
  <c r="J5" i="1" s="1"/>
  <c r="I4" i="1"/>
  <c r="I5" i="1" s="1"/>
  <c r="H4" i="1"/>
  <c r="H5" i="1" s="1"/>
  <c r="G4" i="1"/>
  <c r="G5" i="1" s="1"/>
  <c r="F4" i="1"/>
  <c r="E4" i="1"/>
  <c r="P38" i="2" l="1"/>
  <c r="P40" i="2"/>
  <c r="F5" i="1"/>
  <c r="F16" i="1"/>
  <c r="G17" i="1"/>
  <c r="O19" i="1"/>
  <c r="P19" i="1" s="1"/>
  <c r="Q19" i="1" s="1"/>
  <c r="R19" i="1" s="1"/>
  <c r="S19" i="1" s="1"/>
  <c r="G16" i="1"/>
  <c r="R16" i="1"/>
  <c r="K16" i="1"/>
  <c r="O16" i="1"/>
  <c r="E6" i="1"/>
  <c r="E5" i="1"/>
  <c r="J16" i="1"/>
  <c r="N16" i="1"/>
  <c r="H16" i="1"/>
  <c r="L16" i="1"/>
  <c r="P16" i="1"/>
  <c r="I21" i="1"/>
  <c r="E16" i="1"/>
  <c r="G6" i="1" l="1"/>
  <c r="H6" i="1" s="1"/>
  <c r="F6" i="1"/>
  <c r="H17" i="1"/>
  <c r="G18" i="1"/>
  <c r="G20" i="1" s="1"/>
  <c r="G22" i="1" s="1"/>
  <c r="G23" i="1" s="1"/>
  <c r="G7" i="1"/>
  <c r="G9" i="1" s="1"/>
  <c r="G10" i="1" s="1"/>
  <c r="J21" i="1"/>
  <c r="I17" i="1" l="1"/>
  <c r="H18" i="1"/>
  <c r="H20" i="1" s="1"/>
  <c r="H22" i="1" s="1"/>
  <c r="H23" i="1" s="1"/>
  <c r="K21" i="1"/>
  <c r="I6" i="1"/>
  <c r="H7" i="1"/>
  <c r="H9" i="1" s="1"/>
  <c r="H10" i="1" s="1"/>
  <c r="G12" i="1"/>
  <c r="G11" i="1"/>
  <c r="J17" i="1" l="1"/>
  <c r="I18" i="1"/>
  <c r="I20" i="1" s="1"/>
  <c r="I22" i="1" s="1"/>
  <c r="I23" i="1" s="1"/>
  <c r="H12" i="1"/>
  <c r="H11" i="1"/>
  <c r="I7" i="1"/>
  <c r="I9" i="1" s="1"/>
  <c r="I10" i="1" s="1"/>
  <c r="J6" i="1"/>
  <c r="L21" i="1"/>
  <c r="K17" i="1" l="1"/>
  <c r="J18" i="1"/>
  <c r="J20" i="1" s="1"/>
  <c r="J22" i="1" s="1"/>
  <c r="J23" i="1" s="1"/>
  <c r="I12" i="1"/>
  <c r="I11" i="1"/>
  <c r="J7" i="1"/>
  <c r="J9" i="1" s="1"/>
  <c r="J10" i="1" s="1"/>
  <c r="K6" i="1"/>
  <c r="M21" i="1"/>
  <c r="L17" i="1" l="1"/>
  <c r="K18" i="1"/>
  <c r="K20" i="1" s="1"/>
  <c r="K22" i="1" s="1"/>
  <c r="K23" i="1" s="1"/>
  <c r="J12" i="1"/>
  <c r="J11" i="1"/>
  <c r="K7" i="1"/>
  <c r="K9" i="1" s="1"/>
  <c r="K10" i="1" s="1"/>
  <c r="L6" i="1"/>
  <c r="N21" i="1"/>
  <c r="M17" i="1" l="1"/>
  <c r="L18" i="1"/>
  <c r="L20" i="1" s="1"/>
  <c r="L22" i="1" s="1"/>
  <c r="L23" i="1" s="1"/>
  <c r="K12" i="1"/>
  <c r="K11" i="1"/>
  <c r="M6" i="1"/>
  <c r="L7" i="1"/>
  <c r="L9" i="1" s="1"/>
  <c r="L10" i="1" s="1"/>
  <c r="O21" i="1"/>
  <c r="N17" i="1" l="1"/>
  <c r="M18" i="1"/>
  <c r="M20" i="1" s="1"/>
  <c r="M22" i="1" s="1"/>
  <c r="M23" i="1" s="1"/>
  <c r="M7" i="1"/>
  <c r="M9" i="1" s="1"/>
  <c r="M10" i="1" s="1"/>
  <c r="N6" i="1"/>
  <c r="L12" i="1"/>
  <c r="L11" i="1"/>
  <c r="P21" i="1"/>
  <c r="O17" i="1" l="1"/>
  <c r="N18" i="1"/>
  <c r="N20" i="1" s="1"/>
  <c r="N22" i="1" s="1"/>
  <c r="N23" i="1" s="1"/>
  <c r="Q21" i="1"/>
  <c r="N7" i="1"/>
  <c r="N9" i="1" s="1"/>
  <c r="N10" i="1" s="1"/>
  <c r="O6" i="1"/>
  <c r="M12" i="1"/>
  <c r="M11" i="1"/>
  <c r="P17" i="1" l="1"/>
  <c r="O18" i="1"/>
  <c r="O20" i="1" s="1"/>
  <c r="O22" i="1" s="1"/>
  <c r="O23" i="1" s="1"/>
  <c r="R21" i="1"/>
  <c r="N12" i="1"/>
  <c r="N11" i="1"/>
  <c r="O7" i="1"/>
  <c r="O9" i="1" s="1"/>
  <c r="O10" i="1" s="1"/>
  <c r="P6" i="1"/>
  <c r="Q17" i="1" l="1"/>
  <c r="P18" i="1"/>
  <c r="P20" i="1" s="1"/>
  <c r="P22" i="1" s="1"/>
  <c r="P23" i="1" s="1"/>
  <c r="S21" i="1"/>
  <c r="Q6" i="1"/>
  <c r="P7" i="1"/>
  <c r="P9" i="1" s="1"/>
  <c r="P10" i="1" s="1"/>
  <c r="O12" i="1"/>
  <c r="O11" i="1"/>
  <c r="Q18" i="1" l="1"/>
  <c r="Q20" i="1" s="1"/>
  <c r="Q22" i="1" s="1"/>
  <c r="Q23" i="1" s="1"/>
  <c r="R17" i="1"/>
  <c r="Q7" i="1"/>
  <c r="Q9" i="1" s="1"/>
  <c r="Q10" i="1" s="1"/>
  <c r="Q11" i="1" s="1"/>
  <c r="R6" i="1"/>
  <c r="P11" i="1"/>
  <c r="P12" i="1"/>
  <c r="Q12" i="1" l="1"/>
  <c r="R18" i="1"/>
  <c r="R20" i="1" s="1"/>
  <c r="R22" i="1" s="1"/>
  <c r="R23" i="1" s="1"/>
  <c r="S17" i="1"/>
  <c r="S18" i="1" s="1"/>
  <c r="S20" i="1" s="1"/>
  <c r="S22" i="1" s="1"/>
  <c r="S23" i="1" s="1"/>
  <c r="S6" i="1"/>
  <c r="S7" i="1" s="1"/>
  <c r="S9" i="1" s="1"/>
  <c r="S10" i="1" s="1"/>
  <c r="R7" i="1"/>
  <c r="R9" i="1" s="1"/>
  <c r="R10" i="1" s="1"/>
  <c r="R12" i="1" l="1"/>
  <c r="R11" i="1"/>
  <c r="S11" i="1"/>
  <c r="S12" i="1"/>
</calcChain>
</file>

<file path=xl/sharedStrings.xml><?xml version="1.0" encoding="utf-8"?>
<sst xmlns="http://schemas.openxmlformats.org/spreadsheetml/2006/main" count="37334" uniqueCount="672">
  <si>
    <t>Veevarustusega ühendatud elanike arv</t>
  </si>
  <si>
    <t>Kanalisatsiooniga ühendatud elanike arv</t>
  </si>
  <si>
    <t>Ühiktarbimine, l/in*d</t>
  </si>
  <si>
    <t>Kanalisatsiooniga ühendatud elanike oskaal kogu elanike arvust, %</t>
  </si>
  <si>
    <t>Jrk</t>
  </si>
  <si>
    <t>KOKKU</t>
  </si>
  <si>
    <t>Vee ressurss ja tootmine</t>
  </si>
  <si>
    <t>Meltsiveski veekareduse vähendamine (osmoosi ettevalmistus ja ehitamine)</t>
  </si>
  <si>
    <t>Reovee puhastamine</t>
  </si>
  <si>
    <t>Tartu linna reoveepuhasti settetöötluskompleksi uuendamine (muda kuivatus)</t>
  </si>
  <si>
    <t xml:space="preserve">Reovee peapumpla parendamine Tartus (võreprahi tõstesüsteem) </t>
  </si>
  <si>
    <t>Väikepuhastite seadmete asendused</t>
  </si>
  <si>
    <t>Survetorustik PPJ-liivapüünis</t>
  </si>
  <si>
    <t>Tehniline baas</t>
  </si>
  <si>
    <t>Liikuvtehnika</t>
  </si>
  <si>
    <t>Muu</t>
  </si>
  <si>
    <t>1.1</t>
  </si>
  <si>
    <t>1.2</t>
  </si>
  <si>
    <t>1.3</t>
  </si>
  <si>
    <t>2.1</t>
  </si>
  <si>
    <t>2.2</t>
  </si>
  <si>
    <t>2.3</t>
  </si>
  <si>
    <t>3.1</t>
  </si>
  <si>
    <t>3.2</t>
  </si>
  <si>
    <t>3.3</t>
  </si>
  <si>
    <t>3.4</t>
  </si>
  <si>
    <t>4.1</t>
  </si>
  <si>
    <t>Torustike rekonstrueerimine ja rajamine</t>
  </si>
  <si>
    <t>2</t>
  </si>
  <si>
    <t>2.4</t>
  </si>
  <si>
    <t>1.4</t>
  </si>
  <si>
    <t>1.5</t>
  </si>
  <si>
    <t>3.5</t>
  </si>
  <si>
    <t>3.6</t>
  </si>
  <si>
    <t>3.7</t>
  </si>
  <si>
    <t>Varukaevude kvaliteedi parandamine Ränilinnas (puurkaevude ühendamine, survefiltrite ja varumahutite rajamine, sidumine juhtimiskeskusega ja lisakaevude rajamine)</t>
  </si>
  <si>
    <t>Vorbuse puurkaevude gruppidele 108 ja 109 veepuhastusjaama ja pöördosmoosi rajamine (2 pöördosmoosi seadet, 2 rauaeralduse survefiltrite komplekti)</t>
  </si>
  <si>
    <t>1.6</t>
  </si>
  <si>
    <t>Tunnelkollektori rekonstrueerimise uurimine</t>
  </si>
  <si>
    <t>Tartu linna reoveepuhasti täiendamine (IV aste)</t>
  </si>
  <si>
    <t>5.1</t>
  </si>
  <si>
    <t>Investeeringud kokku ÜVVKA perioodil</t>
  </si>
  <si>
    <t>Elanikele müüdud vesi</t>
  </si>
  <si>
    <t>Elanikele müüdud kanalisatsioon</t>
  </si>
  <si>
    <t>Ettevõtetele müüdud kanalisatsioon</t>
  </si>
  <si>
    <t>Ettevõtetele müüdud vesi</t>
  </si>
  <si>
    <t>Müüdud vesi kokku</t>
  </si>
  <si>
    <t>Müüdud kanalisatsioon kokku</t>
  </si>
  <si>
    <r>
      <t>m</t>
    </r>
    <r>
      <rPr>
        <b/>
        <vertAlign val="superscript"/>
        <sz val="8"/>
        <rFont val="Verdana"/>
        <family val="2"/>
        <charset val="186"/>
      </rPr>
      <t>3</t>
    </r>
  </si>
  <si>
    <t>Teenus</t>
  </si>
  <si>
    <t>Abonenttasu</t>
  </si>
  <si>
    <t>Tasu võetud vee eest</t>
  </si>
  <si>
    <t>Tasu heitvee ärajuhtimise eest (II grupp)</t>
  </si>
  <si>
    <t>Tasu heitvee ärajuhtimise eest (III grupp)</t>
  </si>
  <si>
    <t>Hind km-ta</t>
  </si>
  <si>
    <t>km</t>
  </si>
  <si>
    <t>Hind km-ga</t>
  </si>
  <si>
    <t>Tasu heitvee ärajuhtimise eest (I grupp)*</t>
  </si>
  <si>
    <t>*Elanike olmereovesi kuulub I gruppi</t>
  </si>
  <si>
    <t>Keskmine ettevõtete tasu heitvee ärajuhtimise eest 2020. a</t>
  </si>
  <si>
    <t>Heitvee ärajuhtimise tasu hinnagrupp määratakse kliendi (ettevõtted) reoveest võetavate analüüside põhjal maksimaalse saasteaine sisalduse järgi</t>
  </si>
  <si>
    <r>
      <t>Elanike veetarbimine,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</si>
  <si>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r>
      <t>Ettevõtete veetarbimine,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</si>
  <si>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r>
      <t>Kogu veetarbimine,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</si>
  <si>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r>
      <t>Vee tootmine,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/d</t>
    </r>
  </si>
  <si>
    <t>VEEVARUSTUS</t>
  </si>
  <si>
    <r>
      <t>Vee tootmine,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</si>
  <si>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t>KANALISATSIOON</t>
  </si>
  <si>
    <r>
      <t>Elanike kanalisatsioonitarbimine,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</si>
  <si>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r>
      <t>Ettevõtete kanalisatsioonitarbimine,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</si>
  <si>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r>
      <t>Kogu kanalisatsioonitarbimine,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</si>
  <si>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t>Sademevee osakaal puhastisse juhitavas reovees (infiltratsioon), %</t>
  </si>
  <si>
    <r>
      <t>Leke (veekadu), m</t>
    </r>
    <r>
      <rPr>
        <b/>
        <vertAlign val="superscript"/>
        <sz val="8"/>
        <rFont val="Verdana"/>
        <family val="2"/>
        <charset val="186"/>
      </rPr>
      <t>3</t>
    </r>
    <r>
      <rPr>
        <b/>
        <sz val="8"/>
        <rFont val="Verdana"/>
        <family val="2"/>
        <charset val="186"/>
      </rPr>
      <t>/a</t>
    </r>
  </si>
  <si>
    <t>Leke (veekadu), %</t>
  </si>
  <si>
    <t>1.7</t>
  </si>
  <si>
    <t>1.8</t>
  </si>
  <si>
    <r>
      <t>Reoveepuhastisse juhitav reovee hulk, m</t>
    </r>
    <r>
      <rPr>
        <b/>
        <vertAlign val="superscript"/>
        <sz val="8"/>
        <color theme="1"/>
        <rFont val="Verdana"/>
        <family val="2"/>
        <charset val="186"/>
      </rPr>
      <t>3</t>
    </r>
    <r>
      <rPr>
        <b/>
        <sz val="8"/>
        <color theme="1"/>
        <rFont val="Verdana"/>
        <family val="2"/>
        <charset val="186"/>
      </rPr>
      <t>/a</t>
    </r>
  </si>
  <si>
    <r>
      <t>Sademevee hulk (infiltratsioon), m</t>
    </r>
    <r>
      <rPr>
        <b/>
        <vertAlign val="superscript"/>
        <sz val="8"/>
        <color theme="1"/>
        <rFont val="Verdana"/>
        <family val="2"/>
        <charset val="186"/>
      </rPr>
      <t>3</t>
    </r>
    <r>
      <rPr>
        <b/>
        <sz val="8"/>
        <color theme="1"/>
        <rFont val="Verdana"/>
        <family val="2"/>
        <charset val="186"/>
      </rPr>
      <t>/a</t>
    </r>
  </si>
  <si>
    <t>Veevarustusega ühendatud elanike osakaal kogu elanike arvust, %</t>
  </si>
  <si>
    <t>Laseri 5 ja 7 uute puurkaevude, veepuhastusjaama, mahutite ja rõhutõsteseadme rajamine</t>
  </si>
  <si>
    <t>2.5</t>
  </si>
  <si>
    <t>Veetorustike rajamine Tartu linnas (hinnanguliselt 1333 m aastas)</t>
  </si>
  <si>
    <t>Kanalisatsioonitorustike rajamine Tartu linnas (hinnanguliselt 2000 m aastas)</t>
  </si>
  <si>
    <t>Kanalisatsioonitorustike rajamine väljaspool Tartu linna (hinnanguliselt 1333 m aastas)</t>
  </si>
  <si>
    <t>Veetorustike rajamine väljaspool Tartu linna (hinnanguliselt 1333 m aastas)</t>
  </si>
  <si>
    <t>TEGEVUS</t>
  </si>
  <si>
    <t>ÜHIK</t>
  </si>
  <si>
    <t>ÜHIKHIND</t>
  </si>
  <si>
    <t>m</t>
  </si>
  <si>
    <t>Veetorud</t>
  </si>
  <si>
    <t>TÄPSUSTUS (vajadusel)</t>
  </si>
  <si>
    <t>Sademeveetorud</t>
  </si>
  <si>
    <t>DN 300-800 mm</t>
  </si>
  <si>
    <t>DN &gt;800 mm</t>
  </si>
  <si>
    <t>Lääne piirkonna veehaarde rajamine Hiiepõllu kinnistule (6-10 puurkaevu, rauaeraldusseade ja varumahutid)</t>
  </si>
  <si>
    <t>Purgimissõlme ja reovee ühtlustusmahuti rajamine Tartu linna reoveepuhasti juurde</t>
  </si>
  <si>
    <t>3.8</t>
  </si>
  <si>
    <t>6.1</t>
  </si>
  <si>
    <t>Energeetiline efektiivsus</t>
  </si>
  <si>
    <t>Kanalisatsioonitorud (v.a tunnelkollektor)</t>
  </si>
  <si>
    <t>Tunnelkollektor</t>
  </si>
  <si>
    <t>Reoveepumplate rajamine</t>
  </si>
  <si>
    <t>Keskmine reoveepumpla</t>
  </si>
  <si>
    <t>tk</t>
  </si>
  <si>
    <t>Survetoru</t>
  </si>
  <si>
    <t>Materjal</t>
  </si>
  <si>
    <t>Omanik</t>
  </si>
  <si>
    <t>Märkus</t>
  </si>
  <si>
    <t>TVV</t>
  </si>
  <si>
    <t>PE</t>
  </si>
  <si>
    <t>50 PE hülsis</t>
  </si>
  <si>
    <t>plast</t>
  </si>
  <si>
    <t>malm</t>
  </si>
  <si>
    <t>1990 malmtoru DN100  sees</t>
  </si>
  <si>
    <t>PVC</t>
  </si>
  <si>
    <t>teras</t>
  </si>
  <si>
    <t>aasta?</t>
  </si>
  <si>
    <t>rein+vahi 2a ehitaja ütlesid, et PE</t>
  </si>
  <si>
    <t>DE90 PL</t>
  </si>
  <si>
    <t>toorvesi?</t>
  </si>
  <si>
    <t>baasis 90,joonisel100</t>
  </si>
  <si>
    <t>baasis 40, jooniel 90</t>
  </si>
  <si>
    <t>hülss 150 Malm; sadul ja MK ehitatud 2009</t>
  </si>
  <si>
    <t>metall</t>
  </si>
  <si>
    <t>PLAST</t>
  </si>
  <si>
    <t>alt poolt teostuse järgi 5,6m maha</t>
  </si>
  <si>
    <t>teadmata</t>
  </si>
  <si>
    <t>asukoht orienteeruv</t>
  </si>
  <si>
    <t>baasis 150,kaevujoonisel 200</t>
  </si>
  <si>
    <t>toru hülsis malm 250</t>
  </si>
  <si>
    <t>ühistu toru - ei ole arvel</t>
  </si>
  <si>
    <t>hüdrofoori väljund</t>
  </si>
  <si>
    <t>eh AS Water Ser</t>
  </si>
  <si>
    <t>MALM</t>
  </si>
  <si>
    <t>maa-all</t>
  </si>
  <si>
    <t>ei tea kaugele ulatub, enne kaableid oli PE ja pärast kaableid malm</t>
  </si>
  <si>
    <t>asukoht orienteeruv projektist 1948</t>
  </si>
  <si>
    <t>98 aastal oli PV arvel, 2009 enam mitte - tundub, et maha kantud</t>
  </si>
  <si>
    <t>aasta ?</t>
  </si>
  <si>
    <t>kaevus ülemikutega pandud 25 PE</t>
  </si>
  <si>
    <t>50 metalltorus</t>
  </si>
  <si>
    <t>võiks olla mahajäetud</t>
  </si>
  <si>
    <t>baasis läbimõõt 90, kaevujoonisel 62</t>
  </si>
  <si>
    <t>?</t>
  </si>
  <si>
    <t>aasta umbes</t>
  </si>
  <si>
    <t>met</t>
  </si>
  <si>
    <t>malm 150 torus</t>
  </si>
  <si>
    <t>pl</t>
  </si>
  <si>
    <t>skeemil diam 150</t>
  </si>
  <si>
    <t>aasta?, arhiivis pole jooniseid</t>
  </si>
  <si>
    <t>7m krundil 2010 remonditud ja pikendatud</t>
  </si>
  <si>
    <t>Baasis laius 100 ,kaevujoonisel 150</t>
  </si>
  <si>
    <t>n95 PL 58,75</t>
  </si>
  <si>
    <t>asub hülsis</t>
  </si>
  <si>
    <t>tervise teostusel 2005 on PE 32</t>
  </si>
  <si>
    <t>Ü</t>
  </si>
  <si>
    <t>Elva ja Väike kaare ristmikul mingi jupp toru 110 PE</t>
  </si>
  <si>
    <t>skeemilt diam 80</t>
  </si>
  <si>
    <t>skeemilt diam 25: 2015 25PE</t>
  </si>
  <si>
    <t>vana; skeemil diam 65</t>
  </si>
  <si>
    <t>ei tea täpselt kuhu läheb</t>
  </si>
  <si>
    <t>asukoht orienteeuv</t>
  </si>
  <si>
    <t>aasta ja asukoht orient; kaevus jupp plasti diam 25</t>
  </si>
  <si>
    <t>terastorul 40 on midagi sees</t>
  </si>
  <si>
    <t>malm torus 1988</t>
  </si>
  <si>
    <t>toru lagi?</t>
  </si>
  <si>
    <t>avarii käigus leitud, ei tea kuhu kulgeb</t>
  </si>
  <si>
    <t>hülsis 250</t>
  </si>
  <si>
    <t>300 malm torus</t>
  </si>
  <si>
    <t>AREN</t>
  </si>
  <si>
    <t>Tarmeko</t>
  </si>
  <si>
    <t>puurkaevuühendus</t>
  </si>
  <si>
    <t>Kaselaan Kopli 44 juures väitis</t>
  </si>
  <si>
    <t>METALL</t>
  </si>
  <si>
    <t>uuritud 2009</t>
  </si>
  <si>
    <t>200 malm on hülsiks</t>
  </si>
  <si>
    <t>pe</t>
  </si>
  <si>
    <t>soojustus 1,6 m sügavusel</t>
  </si>
  <si>
    <t>skeemilt diam 90</t>
  </si>
  <si>
    <t>skeemilt diam 75?</t>
  </si>
  <si>
    <t>Garaaz</t>
  </si>
  <si>
    <t>rek 1999      90? või 110?</t>
  </si>
  <si>
    <t>2006 a teostusel 40 läbimõõt</t>
  </si>
  <si>
    <t>paremalt al 26m vas 22m  maha</t>
  </si>
  <si>
    <t>2001 teostusel asukoht vale, 2012 üks koht torul ainult täpsustatud</t>
  </si>
  <si>
    <t>ebatäpne!</t>
  </si>
  <si>
    <t>Tartu Agro torustik</t>
  </si>
  <si>
    <t>otsakorgiga</t>
  </si>
  <si>
    <t>toorvesi</t>
  </si>
  <si>
    <t>De 355</t>
  </si>
  <si>
    <t>400 malm hülsis</t>
  </si>
  <si>
    <t>Kokku</t>
  </si>
  <si>
    <t>Vajaminev investeering kokku, euro</t>
  </si>
  <si>
    <t>INVESTEERINGUMAHUD VEETORUSTIKE REKONSTRUEERIMISELE</t>
  </si>
  <si>
    <t>Investeeringu maht veetorustike rekonstrueeri-misele, m/a</t>
  </si>
  <si>
    <t>Rekonstrueeritavate veetorustike osakaal veetorustike kogupikkusest, %</t>
  </si>
  <si>
    <t>Veetorustike rekonstrueerimisele kuluv aeg, a</t>
  </si>
  <si>
    <t>Võimalik investeering veetorustike rekonstrueerimisele, euro/a</t>
  </si>
  <si>
    <t>Aastas rekonstrueeritavate veetorustike osakaal veetorustike kogupikkusest, %</t>
  </si>
  <si>
    <t>Toru pikkus</t>
  </si>
  <si>
    <t>Ehitusaasta</t>
  </si>
  <si>
    <t>ID</t>
  </si>
  <si>
    <t>Pikkus</t>
  </si>
  <si>
    <t>betoon</t>
  </si>
  <si>
    <t>PP</t>
  </si>
  <si>
    <t>keraamiline</t>
  </si>
  <si>
    <t>KERAAMILINE</t>
  </si>
  <si>
    <t>ASB</t>
  </si>
  <si>
    <t>SUKK</t>
  </si>
  <si>
    <t>VIPLINER</t>
  </si>
  <si>
    <t>PEX</t>
  </si>
  <si>
    <t>FLEXOREN</t>
  </si>
  <si>
    <t>INPIPE</t>
  </si>
  <si>
    <t>KER</t>
  </si>
  <si>
    <t>BETOON</t>
  </si>
  <si>
    <t>Inpipe</t>
  </si>
  <si>
    <t>Läbimõõt</t>
  </si>
  <si>
    <t>INVESTEERINGUMAHUD KANALISATSIOONITORUSTIKE REKONSTRUEERIMISELE</t>
  </si>
  <si>
    <t>Võimalik investeering kanalisatsioonitorustike rekonstrueerimisele, euro/a</t>
  </si>
  <si>
    <t>Investeeringu maht kanalisatsioonitorustike rekonstrueeri-misele, m/a</t>
  </si>
  <si>
    <t>Rekonstrueeritavate kanalisatsioonitorustike kogumaht, m</t>
  </si>
  <si>
    <t>Rekonstrueeritavate kanalisatsioonitorustike osakaal kanalisatsioonitorustike kogupikkusest, %</t>
  </si>
  <si>
    <t>Survetorustikud</t>
  </si>
  <si>
    <t>Kanalisatsioonitorustike rekonstrueerimisele kuluv summa kokku, euro</t>
  </si>
  <si>
    <t>REKONSTRUEERITAVATE KANALISATSIOONITORUSTIKE JAOTUS</t>
  </si>
  <si>
    <t>25.08.2015</t>
  </si>
  <si>
    <t>KER 250-s; 1m enne alguskaevu ker 250</t>
  </si>
  <si>
    <t>RKÜ</t>
  </si>
  <si>
    <t>pimeühendus</t>
  </si>
  <si>
    <t>uputatud</t>
  </si>
  <si>
    <t>edasi ehitamisel selgus, et 600 mitte 630</t>
  </si>
  <si>
    <t>04.09.14</t>
  </si>
  <si>
    <t>siseläbimõõt 500</t>
  </si>
  <si>
    <t>hülsis 315 PE</t>
  </si>
  <si>
    <t>500 betoontorus</t>
  </si>
  <si>
    <t>sisselükatud bet 500</t>
  </si>
  <si>
    <t>läbimõõt?</t>
  </si>
  <si>
    <t>sisselükatud 250 ker</t>
  </si>
  <si>
    <t>väljavool kraavi</t>
  </si>
  <si>
    <t>Läbimõõt sees 600</t>
  </si>
  <si>
    <t>väljavool Emajõkke</t>
  </si>
  <si>
    <t>500 betoon torus</t>
  </si>
  <si>
    <t>1985.a kontr.mõõdistusel 1500 bet</t>
  </si>
  <si>
    <t>takistused ees, maria ei hakka pesema, muidu vahest pole enam toru.</t>
  </si>
  <si>
    <t>Toru läbimõõt</t>
  </si>
  <si>
    <t>Ühikmaksumus, euro/m</t>
  </si>
  <si>
    <t>Sademeveetorustike rekonstrueerimise kogumaksumus, euro</t>
  </si>
  <si>
    <t>&lt;300 mm</t>
  </si>
  <si>
    <t>300-800 mm</t>
  </si>
  <si>
    <t>&gt;800 mm</t>
  </si>
  <si>
    <t xml:space="preserve">Kokku </t>
  </si>
  <si>
    <t>eurot</t>
  </si>
  <si>
    <t>REKONSTRUEERITAVATE SADEMEVEETORUSTIKE JAOTUS</t>
  </si>
  <si>
    <t>Rekonstrueeritavad sademeveetorud, m</t>
  </si>
  <si>
    <t>INVESTEERINGUMAHUD SADEMEVEETORUSTIKE REKONSTRUEERIMISELE</t>
  </si>
  <si>
    <t>Võimalik investeering sademeveetorustike rekonstrueerimisele, euro/a</t>
  </si>
  <si>
    <t>Investeeringu maht sademeveetorustike rekonstrueerimisele, m/a</t>
  </si>
  <si>
    <t>Rekonstrueeritavate sademeveetorustike kogumaht, m</t>
  </si>
  <si>
    <t>Rekonstrueeritavate sademeveetorustike osakaal sademeveetorustike kogupikkusest, %</t>
  </si>
  <si>
    <t>Sademevee-torustike rekonstrueerimisele kuluv aeg, a</t>
  </si>
  <si>
    <t>Sademeveepuhastite rajamine</t>
  </si>
  <si>
    <t>baasis laius 100,joonisel 150, ja 160, L=5.3m</t>
  </si>
  <si>
    <t>PEde160, L=5.3</t>
  </si>
  <si>
    <t>aasta orient.</t>
  </si>
  <si>
    <t>sade teostus näitab; remmelga tn . vesi kan teostus ei näita</t>
  </si>
  <si>
    <t>aasta, kõrgused orient.</t>
  </si>
  <si>
    <t>Nr.84 puurkaev?</t>
  </si>
  <si>
    <t>orient.</t>
  </si>
  <si>
    <t>ol.olev</t>
  </si>
  <si>
    <t>1</t>
  </si>
  <si>
    <t>eh. AS Vesi</t>
  </si>
  <si>
    <t>eh.AS Tegus</t>
  </si>
  <si>
    <t>eh. AS Ratex</t>
  </si>
  <si>
    <t>eh. AS Tegus</t>
  </si>
  <si>
    <t>eh. AS K&amp;H</t>
  </si>
  <si>
    <t>eh. AS Water Ser</t>
  </si>
  <si>
    <t>1m siibrini soinaste tn.-l ehit. 2010</t>
  </si>
  <si>
    <t>inv.nr.1965</t>
  </si>
  <si>
    <t>Eh. AS Vesi</t>
  </si>
  <si>
    <t>11,1 m ehit . 2005.a.; ülejäänud 2002</t>
  </si>
  <si>
    <t>De 280</t>
  </si>
  <si>
    <t>Mäe ristis tõstetud asukoht ümber 2018</t>
  </si>
  <si>
    <t>Töötav toru</t>
  </si>
  <si>
    <t>vist 90</t>
  </si>
  <si>
    <t>ringist ümberviik ehit. 2008</t>
  </si>
  <si>
    <t>100 malm torus</t>
  </si>
  <si>
    <t>asukoht ütluse järgi suht orienteeruv</t>
  </si>
  <si>
    <t>de63 PE</t>
  </si>
  <si>
    <t>PE de 40, 55.62</t>
  </si>
  <si>
    <t>kape 45,35</t>
  </si>
  <si>
    <t>malm torus 150</t>
  </si>
  <si>
    <t>2011 teostusel asukoht vale</t>
  </si>
  <si>
    <t>siiber likvideeritud 2012 sarapuu 8 ees-andres</t>
  </si>
  <si>
    <t>hüdrandi 1054 juures veetoru asukoht 2006 aasta teostusel vale</t>
  </si>
  <si>
    <t>teostusel vale; asukoht ligikaudne</t>
  </si>
  <si>
    <t>DN300 malmtorus</t>
  </si>
  <si>
    <t>Anne Soojus</t>
  </si>
  <si>
    <t>300 malm hülsis</t>
  </si>
  <si>
    <t>toru hülsis 75 PE</t>
  </si>
  <si>
    <t>teostusel  toru de90, aga kõik liitmikud De110 torule!</t>
  </si>
  <si>
    <t>160</t>
  </si>
  <si>
    <t>aasta ?; 100 malm torus</t>
  </si>
  <si>
    <t>tundub, et 2005 teostuselon joonistatud lühemalt tegelikkusest</t>
  </si>
  <si>
    <t>kas Pepleri 2 üh või läheb edasi Pepleri 4, 4a juurde ?</t>
  </si>
  <si>
    <t>16.10.2012</t>
  </si>
  <si>
    <t>Taara 25 ees avastati 2019 aastal, et 2006 ehitatud 160 veetoru ei asu teostuse järgsel asukohal</t>
  </si>
  <si>
    <t>2,2 m kolmikust ehitatud 2006</t>
  </si>
  <si>
    <t>400 terasest hülsis</t>
  </si>
  <si>
    <t>100 malmi sujutatud</t>
  </si>
  <si>
    <t>2,7m</t>
  </si>
  <si>
    <t>teostus Arhitekti tn nimega</t>
  </si>
  <si>
    <t>Ülase tn teostusel T-153-16 asukoht erinev</t>
  </si>
  <si>
    <t>Pirni tänava ehitaja väidab, et 110 mitte 90</t>
  </si>
  <si>
    <t>HÜ</t>
  </si>
  <si>
    <t>50 PE kuu tn. ehitaja väidab, 2003 teostus 63 PE</t>
  </si>
  <si>
    <t>1995 teostusel maakraanid puudu</t>
  </si>
  <si>
    <t>De110PE L=5.5m</t>
  </si>
  <si>
    <t>De110PE L=4.0m</t>
  </si>
  <si>
    <t>paigaldatud sundpuurimisega</t>
  </si>
  <si>
    <t>300 malmhülsis</t>
  </si>
  <si>
    <t>300 malm torus; teostusel asukoht vale; siin enamvähem</t>
  </si>
  <si>
    <t>200 malm torus</t>
  </si>
  <si>
    <t>Jalakakuru 2 ees kaevus on malm toru</t>
  </si>
  <si>
    <t>kl</t>
  </si>
  <si>
    <t>hüdrandist 474-tähe tn.-ni soojustusplaadid</t>
  </si>
  <si>
    <t>11.03.2014</t>
  </si>
  <si>
    <t>200 malmtorus</t>
  </si>
  <si>
    <t>Sepa geoalusel</t>
  </si>
  <si>
    <t>kan. ja sk torude alt läbiviik</t>
  </si>
  <si>
    <t>2009a.a teostuse 2 m teises kohas</t>
  </si>
  <si>
    <t>surve alandamiseks</t>
  </si>
  <si>
    <t>03.02.2015</t>
  </si>
  <si>
    <t>soojustus 1,6m sügavusel muhvist u. 14 m Mugasto tn. poolses otsas; pallase poolsese otsas 15m soojustust ja 1,8 m sügavusel</t>
  </si>
  <si>
    <t>teostuse järgi ühendamata</t>
  </si>
  <si>
    <t>üleminekuga 90le</t>
  </si>
  <si>
    <t>üh.ol.ol.toruga</t>
  </si>
  <si>
    <t>otsakorgiga; 2019 lahtikaevatud ja on 32 PE, mitte 63</t>
  </si>
  <si>
    <t>Riia tn. all kaevust kaevu on 400 hülsis</t>
  </si>
  <si>
    <t>pimekorgiga l=17.8m</t>
  </si>
  <si>
    <t>Aatsa??? Asukoht???</t>
  </si>
  <si>
    <t>Aasta??? Asukoht???</t>
  </si>
  <si>
    <t>Aatsa??? Asukoht</t>
  </si>
  <si>
    <t>maantee all kaitestoru 250 PE 60 m</t>
  </si>
  <si>
    <t>Aatsa???</t>
  </si>
  <si>
    <t>32pl?</t>
  </si>
  <si>
    <t>torus 63 PE</t>
  </si>
  <si>
    <t>ei tea täpset asukohta</t>
  </si>
  <si>
    <t>info- detailplaneeringult</t>
  </si>
  <si>
    <t>kirjeldus Avolt</t>
  </si>
  <si>
    <t>PL</t>
  </si>
  <si>
    <t>tuletõrjevesi</t>
  </si>
  <si>
    <t>tuletõjevesi</t>
  </si>
  <si>
    <t>tuletõrje veetoru</t>
  </si>
  <si>
    <t>läbimõõt, materjal ???</t>
  </si>
  <si>
    <t>teostus vale, torud kokku ühendatud</t>
  </si>
  <si>
    <t>õhueraldaja ühendus</t>
  </si>
  <si>
    <t>Kaevu uuring, läbimõõt 65-75, ei saa aru, Antri info</t>
  </si>
  <si>
    <t>veemõõtjale</t>
  </si>
  <si>
    <t>ei ole läbimõõdus ja mat kindel</t>
  </si>
  <si>
    <t>OÜ Olme</t>
  </si>
  <si>
    <t>toru läbimõõt tuvastatud fotode järgi</t>
  </si>
  <si>
    <t>teostusel tõrvandi tehnopark De75 vale läbimõõt</t>
  </si>
  <si>
    <t>arvestist möödaviik</t>
  </si>
  <si>
    <t>vahest on nii ?</t>
  </si>
  <si>
    <t>toitetoru Kooli-Roosi</t>
  </si>
  <si>
    <t>asukoht orienteeruv; arvame et võiks siin asuda, ei ole kindel</t>
  </si>
  <si>
    <t>tuletõrje vesi</t>
  </si>
  <si>
    <t>HY üh</t>
  </si>
  <si>
    <t>rohkem ei tea+lõks</t>
  </si>
  <si>
    <t>müstika</t>
  </si>
  <si>
    <t>servituut Kuslapuu 2 kinnistule seatud</t>
  </si>
  <si>
    <t>Soinaste küla ka</t>
  </si>
  <si>
    <t>puuritud</t>
  </si>
  <si>
    <t>arvatavasti malm toru</t>
  </si>
  <si>
    <t>jüri ei leidnud, asukoht orienteeruv</t>
  </si>
  <si>
    <t>mingis osas 65 malm andres ütles</t>
  </si>
  <si>
    <t>mahajäetud</t>
  </si>
  <si>
    <t>kindel ei ole, et sadevesi</t>
  </si>
  <si>
    <t>2x 90 kraadi vertikaalse põlvega ühendatud 160 PE; toru alguses 4 m soojustust</t>
  </si>
  <si>
    <t>asukoht orinteeruv</t>
  </si>
  <si>
    <t>RKÜ
asukoht orienteeruv</t>
  </si>
  <si>
    <t>20.09.2017</t>
  </si>
  <si>
    <t>teostus kalda tee 1c GE-1257_1 2018</t>
  </si>
  <si>
    <t>ühes otsas 400 plast</t>
  </si>
  <si>
    <t>i=0,0007</t>
  </si>
  <si>
    <t>i=0,0005</t>
  </si>
  <si>
    <t>i=0,006</t>
  </si>
  <si>
    <t>i=0,004</t>
  </si>
  <si>
    <t>i=0,009</t>
  </si>
  <si>
    <t>i=0,003</t>
  </si>
  <si>
    <t>i=0,028</t>
  </si>
  <si>
    <t>i=0,003; otsakorgiga</t>
  </si>
  <si>
    <t>i=0,015</t>
  </si>
  <si>
    <t>i=0,03</t>
  </si>
  <si>
    <t>i=0,01</t>
  </si>
  <si>
    <t/>
  </si>
  <si>
    <t>i=0,007</t>
  </si>
  <si>
    <t>i=0,001</t>
  </si>
  <si>
    <t>i=0,002</t>
  </si>
  <si>
    <t>i=0,010</t>
  </si>
  <si>
    <t>i=0,020</t>
  </si>
  <si>
    <t>i=0,014</t>
  </si>
  <si>
    <t>i=0,013</t>
  </si>
  <si>
    <t>u.5m 630 PVC ja u.7 m 670 PE</t>
  </si>
  <si>
    <t>i=0,005</t>
  </si>
  <si>
    <t>i=0,096</t>
  </si>
  <si>
    <t>i=0,193</t>
  </si>
  <si>
    <t>i=0,125</t>
  </si>
  <si>
    <t>i=0,134</t>
  </si>
  <si>
    <t>i=0,117</t>
  </si>
  <si>
    <t>i=0,123</t>
  </si>
  <si>
    <t>olemas</t>
  </si>
  <si>
    <t>i=0,008</t>
  </si>
  <si>
    <t>i=0,011</t>
  </si>
  <si>
    <t>i=0,017</t>
  </si>
  <si>
    <t>i=0,024</t>
  </si>
  <si>
    <t>i=0,016</t>
  </si>
  <si>
    <t>i=0,018</t>
  </si>
  <si>
    <t>i=0,0</t>
  </si>
  <si>
    <t>i=0,027</t>
  </si>
  <si>
    <t>i=0,258</t>
  </si>
  <si>
    <t>i=0,012</t>
  </si>
  <si>
    <t>i=0,031</t>
  </si>
  <si>
    <t>kaevust allavoolu 1m plast</t>
  </si>
  <si>
    <t>i=0,030</t>
  </si>
  <si>
    <t>i=0,026</t>
  </si>
  <si>
    <t>i=0,034</t>
  </si>
  <si>
    <t>ühend. ol.ol.toruga</t>
  </si>
  <si>
    <t>Sissevool Poe tn õlipüüduriss</t>
  </si>
  <si>
    <t>õlipüüduri väljavool</t>
  </si>
  <si>
    <t>otsakogiga</t>
  </si>
  <si>
    <t>suubub jõkke</t>
  </si>
  <si>
    <t>1971 teostusel DN500, hilisematel mõõdistustel muud andmed</t>
  </si>
  <si>
    <t>MG</t>
  </si>
  <si>
    <t>suubub jõkke; ehitati juurde 2010</t>
  </si>
  <si>
    <t>RKÜ
ID 218PP</t>
  </si>
  <si>
    <t>järelvalve poolt lubatud tagasivool</t>
  </si>
  <si>
    <t>jõkke</t>
  </si>
  <si>
    <t>tagasivool!!! vaja üle mõõta</t>
  </si>
  <si>
    <t>300 keraamilises torus</t>
  </si>
  <si>
    <t>lähtekõrgus 59,34 (teostus nõlvaku_jaama (kaunase)  2011)</t>
  </si>
  <si>
    <t>läbi õlipüüduri</t>
  </si>
  <si>
    <t>siseläbimõõt 400</t>
  </si>
  <si>
    <t>siseläbimõõt 1000</t>
  </si>
  <si>
    <t>teostus 2011 toru 550 bet</t>
  </si>
  <si>
    <t>tegelik väljavool; kõrgustega mingi tsombe</t>
  </si>
  <si>
    <t>1987 teostusel toru 300 ASB</t>
  </si>
  <si>
    <t>2011 a.a teostusel betoon</t>
  </si>
  <si>
    <t>prjoekti järgi umbes kaardile kantud</t>
  </si>
  <si>
    <t>ühendatud PP 315 külge</t>
  </si>
  <si>
    <t>üh. jätkumuhviga</t>
  </si>
  <si>
    <t>otsakorgiga; põlv 30 kraadi</t>
  </si>
  <si>
    <t>põlv 30 kraadi</t>
  </si>
  <si>
    <t>otsakorgiga; läbi kanalikollektori</t>
  </si>
  <si>
    <t>üh jätkumuhviga</t>
  </si>
  <si>
    <t>u. 18 m 670 PE ja u7 m 630 PVC</t>
  </si>
  <si>
    <t>põhjad koos</t>
  </si>
  <si>
    <t>munakujuline toru</t>
  </si>
  <si>
    <t>põlv 45° enne kanalikaevu</t>
  </si>
  <si>
    <t>andres ütles, et ASB 300</t>
  </si>
  <si>
    <t>pimeühendus tehtud 2013; kanali tõttu sadevesi projektist kõrgemal</t>
  </si>
  <si>
    <t>torul põlved 30° ja 15°; termokahanev lint</t>
  </si>
  <si>
    <t>suubumisel tagasilöögiklapp</t>
  </si>
  <si>
    <t>2008 teostusel pidi vale olema</t>
  </si>
  <si>
    <t>ühendatud põlvega 30°</t>
  </si>
  <si>
    <t>pimeühendus sadulaga</t>
  </si>
  <si>
    <t>suubub kraavi</t>
  </si>
  <si>
    <t>vist 400 betoon torus</t>
  </si>
  <si>
    <t>otskorgiga</t>
  </si>
  <si>
    <t>sadekaevus otsakorgiga</t>
  </si>
  <si>
    <t>enne suubumist kaevu taga üleminek 300/250; 2014</t>
  </si>
  <si>
    <t>suubub kraavi; u.3-4m kaablite alt läbi viidud 200 PP</t>
  </si>
  <si>
    <t>Otsakorgiga</t>
  </si>
  <si>
    <t>pimeühendus läbiviigumuhv</t>
  </si>
  <si>
    <t>pimeühendus kolmikuga; enne suubumist põlv 45° 30,83 kõrgusega</t>
  </si>
  <si>
    <t>kontrollmõõdistus TG-403/79 Kaunase pst 17 1979
200 keraamiline</t>
  </si>
  <si>
    <t>suubub jõkke; otsakorgiga</t>
  </si>
  <si>
    <t>ühendusmuhviga</t>
  </si>
  <si>
    <t>teostus kastani sade_kanal 16-G-515 2016
Kastani</t>
  </si>
  <si>
    <t>Kastani
 teostus kastani sade_kanal 16-G-515 2016</t>
  </si>
  <si>
    <t>teostus kastani sade_kanal 16-G-515 2016</t>
  </si>
  <si>
    <t>TRUUP</t>
  </si>
  <si>
    <t>põlv 45°</t>
  </si>
  <si>
    <t>otsakorgiga; seal sees restiühendus 200 PP</t>
  </si>
  <si>
    <t>kraavi</t>
  </si>
  <si>
    <t>lõppkõrgus 59,34 (teostus nõlvaku_jaama (kaunase)  2011)</t>
  </si>
  <si>
    <t>1360/1200
teostusel 1400 vale</t>
  </si>
  <si>
    <t>siseläbimõõt 600</t>
  </si>
  <si>
    <t>ID 218PP</t>
  </si>
  <si>
    <t>otsakorgiga; teostus kastani sade_kanal 16-G-515 2016; Kastani</t>
  </si>
  <si>
    <t>m rekonstrueeritavaid sademeveetorustikke Tartu linnas</t>
  </si>
  <si>
    <t>Aastas rekonstrueeritavate sademeveetorustike osakaal sademevee-torustike kogupikkusest, %</t>
  </si>
  <si>
    <t>VILTSUKK</t>
  </si>
  <si>
    <t>Uponal Ultra</t>
  </si>
  <si>
    <t>UV-SUKK</t>
  </si>
  <si>
    <t>BEROLINA</t>
  </si>
  <si>
    <t>MOODUL</t>
  </si>
  <si>
    <t>SUJU</t>
  </si>
  <si>
    <t>PVC(eri)</t>
  </si>
  <si>
    <t>0</t>
  </si>
  <si>
    <t>eh.a. orient - projekt 1948</t>
  </si>
  <si>
    <t>250 keraamilises</t>
  </si>
  <si>
    <t>tunnelkollektor K2</t>
  </si>
  <si>
    <t>tunnelkollektor</t>
  </si>
  <si>
    <t>DN &lt;300 mm</t>
  </si>
  <si>
    <t>REKONSTRUEERITAVATE VEETORUSTIKE JAOTUS</t>
  </si>
  <si>
    <t>Veetorustike rekonstrueerimisele kuluv summa kokku, euro</t>
  </si>
  <si>
    <t>VEEVARUSTUS LÜHIAJALINE PROGRAMM</t>
  </si>
  <si>
    <t>VEEVARUSTUS PIKAAJALINE PROGRAMM</t>
  </si>
  <si>
    <t>VEEVARUSTUS ÜVVKA PERIOODIST VÄLJAS</t>
  </si>
  <si>
    <t>TULETÕRJE VEEVARUSTUS ÜVVKA PERIOODIST VÄLJAS</t>
  </si>
  <si>
    <t>m perspektiivseid veevarustuse ja tuletõrje veevarustuse torustikke Tartu linnas</t>
  </si>
  <si>
    <t>Investeeringuprogramm</t>
  </si>
  <si>
    <t>Investeeringu maht, m</t>
  </si>
  <si>
    <t>Lühiajaline</t>
  </si>
  <si>
    <t>Pikaajaline</t>
  </si>
  <si>
    <t>ÜVVKA perioodist väljas</t>
  </si>
  <si>
    <t>INVESTEERINGUMAHUD VEETORUSTIKE RAJAMISELE</t>
  </si>
  <si>
    <t>Osakaal perspektiivsete (tuletõrje) veevarustuse torustike kogupikkusest, %</t>
  </si>
  <si>
    <t>Võimalik investeering veetorustike rajamisele ÜVVKA perioodil, euro/a</t>
  </si>
  <si>
    <t>ÜVVKA perioodil rajatavate veevarustuse torustike kogumaht, m</t>
  </si>
  <si>
    <t>Vajaminev investeering veevarustuse torustike rajamiseks ÜVVKA perioodil kokku, euro</t>
  </si>
  <si>
    <t>Võimalik investeeringu maht veetorustike rajamisele ÜVVKA perioodil, m/a</t>
  </si>
  <si>
    <t>Veevarustuse torustike rajamisele kuluv aeg, a</t>
  </si>
  <si>
    <t>&gt;800</t>
  </si>
  <si>
    <t>&lt;300</t>
  </si>
  <si>
    <t>Rajamisega alustatakse ÜVVKA perioodi lõpus ning lõpetatakse järgmisel ÜVVKA perioodil</t>
  </si>
  <si>
    <t>300-800</t>
  </si>
  <si>
    <t>Rajatavad torud, m</t>
  </si>
  <si>
    <t>SADEMEVEETORUSTIKUD PIKAAJALINE PROGRAMM</t>
  </si>
  <si>
    <t>SADEMEVEETORUSTIKUD ÜVVKA PERIOODIST VÄLJAS</t>
  </si>
  <si>
    <t>m perspektiivseid sademeveetorustikke Tartu linnas</t>
  </si>
  <si>
    <t>Võimalik investeering sademeveetorustike rajamisele ÜVVKA perioodil, euro/a</t>
  </si>
  <si>
    <t>Võimalik investeeringu maht sademeveetorustike rajamisele ÜVVKA perioodil, m/a</t>
  </si>
  <si>
    <t>Vajaminev investeering sademeveetorustike rajamiseks ÜVVKA perioodil kokku, euro</t>
  </si>
  <si>
    <t>Sademeveetorustike rajamisele kuluv aeg, a</t>
  </si>
  <si>
    <t>ÜVVKA perioodil rajatavate sademevee-torustike kogumaht, m</t>
  </si>
  <si>
    <t xml:space="preserve">PERSPEKTIIVSETE SADEMEVEETORUSTIKE JAOTUMINE </t>
  </si>
  <si>
    <t>*Rajamisega alustatakse ÜVVKA perioodi lõpus ning lõpetatakse järgmisel ÜVVKA perioodil</t>
  </si>
  <si>
    <t>Sademeveetorustike rajamise prognoositav kogumaksumus, euro</t>
  </si>
  <si>
    <t>Investeeringu suurus, euro</t>
  </si>
  <si>
    <t>Investeeringu maht</t>
  </si>
  <si>
    <t>Veetorustike rekonstrueerimine</t>
  </si>
  <si>
    <t>Veetorustike rajamine</t>
  </si>
  <si>
    <t>Sademeveetorustike rekonstrueerimine</t>
  </si>
  <si>
    <t>Sademeveetorustike rajamine</t>
  </si>
  <si>
    <t>Ühik</t>
  </si>
  <si>
    <t>Kanalisatsioonitorustike rajamine</t>
  </si>
  <si>
    <t>Kanalisatsioonitorustike rekonstrueerimine</t>
  </si>
  <si>
    <t>SADEMEVEEPUHASTI ÜVVKA PERIOODIST VÄLJAS</t>
  </si>
  <si>
    <t>SADEMEVEEPUHASTI PIKAAJALINE PROGRAMM</t>
  </si>
  <si>
    <t>Võimalik investeering sademeveepuhastite rajamisele ÜVVKA perioodil, euro/a</t>
  </si>
  <si>
    <t>ÜVVKA perioodil rajatavate sademeveepuhastite arv, tk</t>
  </si>
  <si>
    <t>Vajaminev investeering sademeveepuhastite rajamiseks ÜVVKA perioodil kokku, euro</t>
  </si>
  <si>
    <t>Sademeveepuhastite rajamisele kuluv aeg, a</t>
  </si>
  <si>
    <t>Sademeveepuhasti (liiva- ja õlipüüduri komplekt) koos ehitusega</t>
  </si>
  <si>
    <t>ISEVOOLSED KANALISATSIOONITORUSTIKUD LÜHIAJALINE PROGRAMM</t>
  </si>
  <si>
    <t>SURVETORUSTIKUD LÜHIAJALINE PROGRAMM</t>
  </si>
  <si>
    <t>ISEVOOLSED KANALISATSIOONITORSTIKUD PIKAAJALINE PROGRAMM</t>
  </si>
  <si>
    <t>SURVETORUSTIKUD PIKAAJALINE PROGRAMM</t>
  </si>
  <si>
    <t>ISEVOOLSED KANALISATSIOONITORUSTIKUD ÜVVKA PERIOODIST VÄLJAS</t>
  </si>
  <si>
    <t>SURVETORUSTIKUD ÜVVKA PERIOODIST VÄLJAS</t>
  </si>
  <si>
    <t>m perspektiivseid kanalisatsioonitorustikke Tartu linnas</t>
  </si>
  <si>
    <t>INVESTEERINGUMAHUD KANALISATSIOONITORUSTIKE RAJAMISELE</t>
  </si>
  <si>
    <t>Osakaal perspektiivsete kanalisatsioonitorustike kogupikkusest, %</t>
  </si>
  <si>
    <t>Võimalik investeering kanalisatsioonitorustike rajamisele ÜVVKA perioodil, euro/a</t>
  </si>
  <si>
    <t>Võimalik investeeringu maht kanalisatsioonitorustike rajamisele ÜVVKA perioodil, m/a</t>
  </si>
  <si>
    <t>ÜVVKA perioodil rajatavate kanalisatsioonitorustike kogumaht, m</t>
  </si>
  <si>
    <t>Vajaminev investeering kanalisatsioonitorustike rajamiseks ÜVVKA perioodil kokku, euro</t>
  </si>
  <si>
    <t>Kanalisatsioonitorustike rajamisele kuluv aeg, a</t>
  </si>
  <si>
    <t>REOVEEPUMPLA LÜHIAJALINE PROGRAMM</t>
  </si>
  <si>
    <t>REOVEEPUMPLA PIKAAJALINE PROGRAMM</t>
  </si>
  <si>
    <t>REOVEEPUMPLA ÜVVKA PERIOODIST VÄLJAS</t>
  </si>
  <si>
    <t>Võimalik investeering reoveepumplate rajamisele ÜVVKA perioodil, euro/a</t>
  </si>
  <si>
    <t>ÜVVKA perioodil rajatavate reoveepumplate arv, tk</t>
  </si>
  <si>
    <t>Vajaminev investeering reoveepumplate rajamiseks ÜVVKA perioodil kokku, euro</t>
  </si>
  <si>
    <t>Reoveepumplate rajamisele kuluv aeg, a</t>
  </si>
  <si>
    <t>pumpla juures2x 45 kraadi põlv</t>
  </si>
  <si>
    <t>läbimõõt???</t>
  </si>
  <si>
    <t>1.56,13</t>
  </si>
  <si>
    <t>Reola</t>
  </si>
  <si>
    <t>RESERVTORU Reola</t>
  </si>
  <si>
    <t>Tõrvandi Tehnopargi survekanalisatsioon</t>
  </si>
  <si>
    <t>servituut puudub</t>
  </si>
  <si>
    <t>teostusel näitab, et mahajäetud</t>
  </si>
  <si>
    <t>siiber</t>
  </si>
  <si>
    <t>Anti Kalvet</t>
  </si>
  <si>
    <t>16.02.2017 uuritud ja ühendus olemas, solk jookseb Kaasiku tänavale</t>
  </si>
  <si>
    <t>siibriga</t>
  </si>
  <si>
    <t>kaitsetorus 400 PE</t>
  </si>
  <si>
    <t>lähtekõrgus 2020 48,75</t>
  </si>
  <si>
    <t>üleminek 250-200-160</t>
  </si>
  <si>
    <t>Vana Tõrvandi toru</t>
  </si>
  <si>
    <t>pumplasse; OÜ Olme</t>
  </si>
  <si>
    <t>Otsakorkidega</t>
  </si>
  <si>
    <t>33,5 plasti edasi 3m 150 
ASB</t>
  </si>
  <si>
    <t>otsaorgiga</t>
  </si>
  <si>
    <t>torul siiber</t>
  </si>
  <si>
    <t>pumplasse</t>
  </si>
  <si>
    <t>Aastas rekonstrueeritavate kanalisatsioonitorustike osakaal kanalisatsioonitorustike kogupikkusest, %</t>
  </si>
  <si>
    <t>LÜHIAJALINE PROGRAMM</t>
  </si>
  <si>
    <t>PIKAAJALINE PROGRAMM</t>
  </si>
  <si>
    <t>Sademeveetorustike rekonstrueerimine ja rajamine Tartu linnas</t>
  </si>
  <si>
    <t>4</t>
  </si>
  <si>
    <t>7.1</t>
  </si>
  <si>
    <t>sh Tartu Linnavalitsuse eelarvest</t>
  </si>
  <si>
    <t>sh AS Tartu Veevärk eelarvest</t>
  </si>
  <si>
    <t>Tartu linna reoveepuhasti  mudaväljaku ümberehitamine</t>
  </si>
  <si>
    <t>Tartu linna reoveepuhasti rajatiste rekonstrueerimine ja seadmete asendamine</t>
  </si>
  <si>
    <t>Näitude kauglugemise süsteem</t>
  </si>
  <si>
    <t>2022. a</t>
  </si>
  <si>
    <t>2023. a</t>
  </si>
  <si>
    <t>2024. a</t>
  </si>
  <si>
    <t>2025. a</t>
  </si>
  <si>
    <t>2026. a</t>
  </si>
  <si>
    <t>2027. a</t>
  </si>
  <si>
    <t>2028. a</t>
  </si>
  <si>
    <t>2029. a</t>
  </si>
  <si>
    <t>2030. a</t>
  </si>
  <si>
    <t>2031. a</t>
  </si>
  <si>
    <t>2032. a</t>
  </si>
  <si>
    <t>2033. a</t>
  </si>
  <si>
    <t>Investeeringud*</t>
  </si>
  <si>
    <t>Roheenergia lahenduste juurutamine tootmisjaamade territooriumil</t>
  </si>
  <si>
    <t>RKÜ
restis 110 pumplas 160</t>
  </si>
  <si>
    <t>SUUBUB KRAAVI</t>
  </si>
  <si>
    <t>restiühendus</t>
  </si>
  <si>
    <t>Rekonstrueeritavate veetorustike kogumaht ÜVVKA perioodil (rajatud enamasti 2002. a ja varem), m</t>
  </si>
  <si>
    <t>Rekonstrueerimisega alustatakse ÜVVKA perioodi lõpus ning lõpetatakse järgmise ÜVVKA perioodi alguses.</t>
  </si>
  <si>
    <t>Veetorustikud, v.a lõik ID121063</t>
  </si>
  <si>
    <t>Veetoru ID121063**</t>
  </si>
  <si>
    <t>**Rekonstrueerimisega alustatakse ÜVVKA perioodi lõpus ning lõpetatakse järgmise ÜVVKA perioodi algul.</t>
  </si>
  <si>
    <t>* ÜVVKA perioodil on kavandatud rekonstueerida väikese läbimõõdu tõttu ka veetorud ID158277 ja ID158275 Haavakannu teel Rahinge külas, mis on rajatud vastavalt 2014. a ja 2018. a.</t>
  </si>
  <si>
    <t>1992</t>
  </si>
  <si>
    <t>Isevoolne reoveetoru ID12030*</t>
  </si>
  <si>
    <t>*Rekonstrueerimisega alustatakse ÜVVKA perioodi lõpus ning lõpetatakse järgmise ÜVVKA perioodi algul.</t>
  </si>
  <si>
    <t>Rekonstrueerimisega alustatakse ÜVVKA perioodi lõpus ning lõpetatakse järgmise ÜVVKA perioodi algul.</t>
  </si>
  <si>
    <t>Isevoolsed reoveetorustikud v.a lõik ID12030</t>
  </si>
  <si>
    <t>TULETÕRJE VEEVARUSTUS PIKAAJALINE PROGRAMM</t>
  </si>
  <si>
    <t>Rajamisega alustatakse pikajalise programmi lõpus ja lõpetatakse uues ÜVVKA perioodis</t>
  </si>
  <si>
    <t>Rajamisega alustatakse lühiajalise programmi lõpus ja lõpetatakse pikaajalise programmi alguses</t>
  </si>
  <si>
    <t>Rajamisega alustatakse lühiajalise programmi lõpus ning lõpetatakse pikaajalise programmi alguses</t>
  </si>
  <si>
    <t>Rajamisega alustatakse pikaajalise programmi lõpus ning lõpetatakse järgmise ÜVVKA perioodi alguses</t>
  </si>
  <si>
    <t>Tegevused seoses torustike rekonstrueerimise ja rajamisega</t>
  </si>
  <si>
    <t>Kanalisatsioonitorustike rekonstrueerimisele kuluv aeg, a</t>
  </si>
  <si>
    <t>5.2</t>
  </si>
  <si>
    <t>Sademeveesüsteemide (sh sademeveekraavide ning maa-aluste ja maapealsete sademevee puhverdussüsteemide) kaardistamine Tartu Linnavalitsuse eelarvest</t>
  </si>
  <si>
    <t>Sademeveesüsteemide (sh sademeveekraavide ning maa-aluste ja maapealsete sademevee puhverdussüsteemide) kaardistamine AS Tartu Veevärk eelarvest</t>
  </si>
  <si>
    <t>Sademeveetoru ID26619*</t>
  </si>
  <si>
    <t>Sademeveesüsteemide  kaardistamine**</t>
  </si>
  <si>
    <t>4.2</t>
  </si>
  <si>
    <t>6</t>
  </si>
  <si>
    <t>** Töö tellijaks on AS Tartu Veevärk ning töö koostamist toetab finantsiliselt Tartu Linnavalitsus</t>
  </si>
  <si>
    <t xml:space="preserve">* ASil Tartu Veevärk on ühine eelarve kogu tegevuspiirkonna jaoks ning omavalitsuste/asulate kaupa eraldi kulu-tulu arvestust ei peeta. </t>
  </si>
  <si>
    <t>Veevarustuse torustike rekonstrueerimine AS Tartu Veevärk tegevuspiirkonnas (iga-aastaselt rekonstrueeritakse hinnanguliselt 1,6% veetorustike kogupikkusest)</t>
  </si>
  <si>
    <t>Kanalisatsioonitorustike (surve ja isevoolne) rekonstrueerimine AS Tartu Veevärk tegevuspiirkonnas (iga-aastaselt rekonstrueeritakse hinnanguliselt 1,9% kanalisatsioonitorustike kogupikkusest)</t>
  </si>
  <si>
    <t>m sademeveetorustikke (tänavatorustikud) AS Tartu Veevärk tegevuspiirkonnas</t>
  </si>
  <si>
    <t>m veetorustikke (tänavatorustikud) AS Tartu Veevärk tegevuspiirkonnas</t>
  </si>
  <si>
    <t>m rekonstrueeritavaid veetorustikke AS Tartu Veevärk tegevuspiirkonnas (rajatud enamasti 2002. a ja varem*)</t>
  </si>
  <si>
    <t>m survekanalisatsioonitorustikke (tänavatorustikud) AS Tartu Veevärk tegevuspiirkonnas</t>
  </si>
  <si>
    <t>m rekonstrueeritavaid survekanalisatsioonitorustikke AS Tartu Veevärk tegevuspiirkonnas</t>
  </si>
  <si>
    <t>m survekanalisatsioonitorustikke AS Tartu Veevärk tegevuspiirkonnas</t>
  </si>
  <si>
    <t>m isevoolseid kanalisatsioonitorustikke AS Tartu Veevärk tegevuspiirkonnas</t>
  </si>
  <si>
    <t>m rekonstrueeritavaid isevoolseid kanalisatsioonitorustikke AS Tartu Veevärk tegevuspiirkonnas (rajatud 1996. a ja varem)</t>
  </si>
  <si>
    <t>m rekonstrueeritavaid reovee survetorustikke AS Tartu Veevärk tegevuspiirkonnas (rajatud 1995. a ja varem)</t>
  </si>
  <si>
    <t>m isevoolseid kanalisatsioonitorustikke (tänavatorustikud) AS Tartu Veevärk tegevuspiirkonnas</t>
  </si>
  <si>
    <t>m kanalisatsioonitorustikke AS Tartu Veevärk tegevuspiirkonnas</t>
  </si>
  <si>
    <t>Elanike arv AS Tartu Veevärk tegevuspiirkonnas</t>
  </si>
  <si>
    <t>SADEMEVEETORUSTIKUD LÜHIAJALINE PROGRAMM</t>
  </si>
  <si>
    <t>Sademeveetorustike rajamisele kuluv summa ÜVVKA perioodil, euro</t>
  </si>
  <si>
    <t>Pikaajaline, v.a lõik ID26619</t>
  </si>
  <si>
    <t>INVESTEERINGUMAHUD SADEMEVEETORUSTIKE RAJAMISELE LÜHI- JA PIKAAJALISES INVESTEERINGUPROGRAMMIS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</si>
</sst>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0.0%"/>
    <numFmt numFmtId="165" formatCode="_-* #,##0.00\ [$€-425]_-;\-* #,##0.00\ [$€-425]_-;_-* &quot;-&quot;??\ [$€-425]_-;_-@_-"/>
    <numFmt numFmtId="166" formatCode="_-* #,##0.000\ &quot;€&quot;_-;\-* #,##0.000\ &quot;€&quot;_-;_-* &quot;-&quot;??\ &quot;€&quot;_-;_-@_-"/>
    <numFmt numFmtId="167" formatCode="_-* #,##0.000\ &quot;€&quot;_-;\-* #,##0.000\ &quot;€&quot;_-;_-* &quot;-&quot;???\ &quot;€&quot;_-;_-@_-"/>
    <numFmt numFmtId="168" formatCode="0.0"/>
    <numFmt numFmtId="169" formatCode="#,##0.0"/>
  </numFmts>
  <fonts count="21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8"/>
      <name val="Verdana"/>
      <family val="2"/>
      <charset val="186"/>
    </font>
    <font>
      <b/>
      <sz val="8"/>
      <name val="Verdana"/>
      <family val="2"/>
      <charset val="186"/>
    </font>
    <font>
      <sz val="8"/>
      <color theme="1"/>
      <name val="Verdana"/>
      <family val="2"/>
      <charset val="186"/>
    </font>
    <font>
      <b/>
      <sz val="8"/>
      <color theme="1"/>
      <name val="Verdana"/>
      <family val="2"/>
      <charset val="186"/>
    </font>
    <font>
      <b/>
      <sz val="11"/>
      <color theme="1"/>
      <name val="Calibri"/>
      <family val="2"/>
      <charset val="186"/>
      <scheme val="minor"/>
    </font>
    <font>
      <b/>
      <vertAlign val="superscript"/>
      <sz val="8"/>
      <name val="Verdana"/>
      <family val="2"/>
      <charset val="186"/>
    </font>
    <font>
      <b/>
      <i/>
      <sz val="8"/>
      <name val="Verdana"/>
      <family val="2"/>
      <charset val="186"/>
    </font>
    <font>
      <i/>
      <sz val="8"/>
      <color theme="1"/>
      <name val="Verdana"/>
      <family val="2"/>
      <charset val="186"/>
    </font>
    <font>
      <b/>
      <vertAlign val="superscript"/>
      <sz val="8"/>
      <color theme="1"/>
      <name val="Verdana"/>
      <family val="2"/>
      <charset val="186"/>
    </font>
    <font>
      <sz val="11"/>
      <color rgb="FFFF0000"/>
      <name val="Calibri"/>
      <family val="2"/>
      <charset val="186"/>
      <scheme val="minor"/>
    </font>
    <font>
      <b/>
      <sz val="8"/>
      <name val="Verdana"/>
      <family val="2"/>
    </font>
    <font>
      <sz val="8"/>
      <color theme="1"/>
      <name val="Verdana"/>
      <family val="2"/>
    </font>
    <font>
      <sz val="8"/>
      <color rgb="FFFF0000"/>
      <name val="Verdana"/>
      <family val="2"/>
      <charset val="186"/>
    </font>
    <font>
      <sz val="11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sz val="8"/>
      <color rgb="FF00B050"/>
      <name val="Verdana"/>
      <family val="2"/>
      <charset val="186"/>
    </font>
    <font>
      <sz val="8"/>
      <color rgb="FF00B050"/>
      <name val="Verdana"/>
      <family val="2"/>
      <charset val="186"/>
    </font>
    <font>
      <sz val="11"/>
      <color rgb="FF00B050"/>
      <name val="Calibri"/>
      <family val="2"/>
      <charset val="186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0">
    <xf numFmtId="0" fontId="0" fillId="0" borderId="0" xfId="0"/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165" fontId="2" fillId="0" borderId="2" xfId="1" applyNumberFormat="1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165" fontId="2" fillId="0" borderId="5" xfId="1" applyNumberFormat="1" applyFont="1" applyBorder="1" applyAlignment="1">
      <alignment horizontal="center" vertical="center" wrapText="1"/>
    </xf>
    <xf numFmtId="44" fontId="2" fillId="0" borderId="2" xfId="0" applyNumberFormat="1" applyFont="1" applyBorder="1" applyAlignment="1">
      <alignment horizontal="center" vertical="center"/>
    </xf>
    <xf numFmtId="44" fontId="2" fillId="0" borderId="5" xfId="0" applyNumberFormat="1" applyFont="1" applyBorder="1" applyAlignment="1">
      <alignment horizontal="center" vertical="center"/>
    </xf>
    <xf numFmtId="44" fontId="0" fillId="0" borderId="2" xfId="0" applyNumberFormat="1" applyBorder="1" applyAlignment="1">
      <alignment horizontal="center" vertical="center"/>
    </xf>
    <xf numFmtId="44" fontId="0" fillId="0" borderId="5" xfId="0" applyNumberFormat="1" applyBorder="1" applyAlignment="1">
      <alignment horizontal="center" vertical="center"/>
    </xf>
    <xf numFmtId="165" fontId="0" fillId="0" borderId="0" xfId="0" applyNumberFormat="1"/>
    <xf numFmtId="165" fontId="3" fillId="3" borderId="3" xfId="1" applyNumberFormat="1" applyFont="1" applyFill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4" fontId="4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7" fontId="0" fillId="0" borderId="0" xfId="0" applyNumberFormat="1"/>
    <xf numFmtId="166" fontId="0" fillId="0" borderId="0" xfId="0" applyNumberFormat="1"/>
    <xf numFmtId="0" fontId="5" fillId="0" borderId="0" xfId="0" applyFont="1" applyAlignment="1">
      <alignment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166" fontId="9" fillId="0" borderId="3" xfId="0" applyNumberFormat="1" applyFont="1" applyFill="1" applyBorder="1" applyAlignment="1">
      <alignment horizontal="center" vertical="center"/>
    </xf>
    <xf numFmtId="167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66" fontId="4" fillId="0" borderId="5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4" fillId="0" borderId="2" xfId="0" applyFont="1" applyBorder="1"/>
    <xf numFmtId="164" fontId="4" fillId="0" borderId="2" xfId="2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9" fontId="2" fillId="0" borderId="2" xfId="2" applyFont="1" applyBorder="1" applyAlignment="1">
      <alignment horizontal="center" vertical="center"/>
    </xf>
    <xf numFmtId="9" fontId="4" fillId="0" borderId="2" xfId="2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44" fontId="2" fillId="0" borderId="1" xfId="0" applyNumberFormat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11" fillId="0" borderId="0" xfId="0" applyFont="1"/>
    <xf numFmtId="165" fontId="2" fillId="0" borderId="10" xfId="1" applyNumberFormat="1" applyFont="1" applyBorder="1" applyAlignment="1">
      <alignment horizontal="center" vertical="center" wrapText="1"/>
    </xf>
    <xf numFmtId="165" fontId="2" fillId="0" borderId="4" xfId="1" applyNumberFormat="1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165" fontId="3" fillId="3" borderId="12" xfId="0" applyNumberFormat="1" applyFont="1" applyFill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165" fontId="2" fillId="0" borderId="14" xfId="1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4" fillId="0" borderId="16" xfId="0" applyNumberFormat="1" applyFont="1" applyBorder="1" applyAlignment="1">
      <alignment horizontal="center" vertical="center"/>
    </xf>
    <xf numFmtId="49" fontId="3" fillId="3" borderId="11" xfId="0" applyNumberFormat="1" applyFont="1" applyFill="1" applyBorder="1" applyAlignment="1">
      <alignment horizontal="center" vertical="center"/>
    </xf>
    <xf numFmtId="165" fontId="3" fillId="3" borderId="12" xfId="1" applyNumberFormat="1" applyFont="1" applyFill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165" fontId="2" fillId="5" borderId="5" xfId="1" applyNumberFormat="1" applyFont="1" applyFill="1" applyBorder="1" applyAlignment="1">
      <alignment horizontal="center" vertical="center" wrapText="1"/>
    </xf>
    <xf numFmtId="165" fontId="2" fillId="5" borderId="10" xfId="1" applyNumberFormat="1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165" fontId="2" fillId="5" borderId="2" xfId="1" applyNumberFormat="1" applyFont="1" applyFill="1" applyBorder="1" applyAlignment="1">
      <alignment horizontal="center" vertical="center"/>
    </xf>
    <xf numFmtId="165" fontId="2" fillId="5" borderId="2" xfId="1" applyNumberFormat="1" applyFont="1" applyFill="1" applyBorder="1" applyAlignment="1">
      <alignment horizontal="center" vertical="center" wrapText="1"/>
    </xf>
    <xf numFmtId="165" fontId="2" fillId="5" borderId="1" xfId="1" applyNumberFormat="1" applyFont="1" applyFill="1" applyBorder="1" applyAlignment="1">
      <alignment horizontal="center" vertical="center" wrapText="1"/>
    </xf>
    <xf numFmtId="3" fontId="2" fillId="5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2" xfId="0" applyBorder="1"/>
    <xf numFmtId="0" fontId="4" fillId="0" borderId="2" xfId="0" applyFont="1" applyFill="1" applyBorder="1" applyAlignment="1">
      <alignment horizontal="center" vertical="center"/>
    </xf>
    <xf numFmtId="44" fontId="4" fillId="0" borderId="2" xfId="0" applyNumberFormat="1" applyFont="1" applyFill="1" applyBorder="1" applyAlignment="1">
      <alignment horizontal="center" vertical="center"/>
    </xf>
    <xf numFmtId="0" fontId="6" fillId="0" borderId="0" xfId="0" applyFont="1"/>
    <xf numFmtId="1" fontId="0" fillId="0" borderId="0" xfId="0" applyNumberFormat="1"/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4" fillId="0" borderId="0" xfId="0" applyFont="1"/>
    <xf numFmtId="3" fontId="4" fillId="0" borderId="0" xfId="0" applyNumberFormat="1" applyFont="1" applyAlignment="1">
      <alignment horizontal="center" vertical="center"/>
    </xf>
    <xf numFmtId="0" fontId="5" fillId="0" borderId="20" xfId="0" applyFont="1" applyBorder="1" applyAlignment="1"/>
    <xf numFmtId="0" fontId="5" fillId="0" borderId="0" xfId="0" applyFont="1" applyBorder="1" applyAlignment="1"/>
    <xf numFmtId="0" fontId="5" fillId="0" borderId="0" xfId="0" applyFont="1" applyFill="1"/>
    <xf numFmtId="0" fontId="4" fillId="0" borderId="0" xfId="0" applyFont="1" applyFill="1"/>
    <xf numFmtId="3" fontId="5" fillId="0" borderId="0" xfId="0" applyNumberFormat="1" applyFont="1" applyFill="1"/>
    <xf numFmtId="3" fontId="5" fillId="0" borderId="0" xfId="0" applyNumberFormat="1" applyFont="1"/>
    <xf numFmtId="3" fontId="14" fillId="0" borderId="0" xfId="0" applyNumberFormat="1" applyFont="1"/>
    <xf numFmtId="3" fontId="4" fillId="0" borderId="2" xfId="0" applyNumberFormat="1" applyFont="1" applyBorder="1" applyAlignment="1">
      <alignment horizontal="center"/>
    </xf>
    <xf numFmtId="3" fontId="4" fillId="0" borderId="2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6" borderId="0" xfId="0" applyFont="1" applyFill="1" applyAlignment="1">
      <alignment horizontal="center" vertical="center" wrapText="1"/>
    </xf>
    <xf numFmtId="0" fontId="5" fillId="0" borderId="20" xfId="0" applyFont="1" applyBorder="1"/>
    <xf numFmtId="3" fontId="5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3" fontId="0" fillId="0" borderId="0" xfId="0" applyNumberFormat="1"/>
    <xf numFmtId="3" fontId="4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/>
    </xf>
    <xf numFmtId="0" fontId="4" fillId="8" borderId="0" xfId="0" applyFont="1" applyFill="1" applyAlignment="1">
      <alignment horizontal="center" vertical="center"/>
    </xf>
    <xf numFmtId="2" fontId="4" fillId="8" borderId="0" xfId="0" applyNumberFormat="1" applyFont="1" applyFill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2" fontId="4" fillId="0" borderId="2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0" fillId="0" borderId="0" xfId="0" applyNumberFormat="1"/>
    <xf numFmtId="0" fontId="4" fillId="15" borderId="0" xfId="0" applyFont="1" applyFill="1" applyAlignment="1">
      <alignment horizontal="center" vertical="center"/>
    </xf>
    <xf numFmtId="0" fontId="4" fillId="15" borderId="21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0" borderId="21" xfId="0" applyFont="1" applyFill="1" applyBorder="1" applyAlignment="1">
      <alignment horizontal="center" vertical="center"/>
    </xf>
    <xf numFmtId="0" fontId="4" fillId="16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21" borderId="0" xfId="0" applyFont="1" applyFill="1" applyAlignment="1">
      <alignment horizontal="center" vertical="center"/>
    </xf>
    <xf numFmtId="0" fontId="4" fillId="21" borderId="21" xfId="0" applyFont="1" applyFill="1" applyBorder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169" fontId="0" fillId="0" borderId="0" xfId="0" applyNumberFormat="1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165" fontId="3" fillId="3" borderId="28" xfId="1" applyNumberFormat="1" applyFont="1" applyFill="1" applyBorder="1" applyAlignment="1">
      <alignment horizontal="center" vertical="center" wrapText="1"/>
    </xf>
    <xf numFmtId="0" fontId="0" fillId="3" borderId="2" xfId="0" applyFill="1" applyBorder="1"/>
    <xf numFmtId="0" fontId="4" fillId="3" borderId="2" xfId="0" applyFont="1" applyFill="1" applyBorder="1"/>
    <xf numFmtId="0" fontId="5" fillId="3" borderId="2" xfId="0" applyFont="1" applyFill="1" applyBorder="1" applyAlignment="1">
      <alignment horizontal="center" vertical="center"/>
    </xf>
    <xf numFmtId="165" fontId="2" fillId="0" borderId="8" xfId="1" applyNumberFormat="1" applyFont="1" applyBorder="1" applyAlignment="1">
      <alignment horizontal="center" vertical="center" wrapText="1"/>
    </xf>
    <xf numFmtId="165" fontId="2" fillId="0" borderId="27" xfId="1" applyNumberFormat="1" applyFont="1" applyBorder="1" applyAlignment="1">
      <alignment horizontal="center" vertical="center" wrapText="1"/>
    </xf>
    <xf numFmtId="165" fontId="2" fillId="0" borderId="23" xfId="1" applyNumberFormat="1" applyFont="1" applyBorder="1" applyAlignment="1">
      <alignment horizontal="center" vertical="center" wrapText="1"/>
    </xf>
    <xf numFmtId="165" fontId="3" fillId="3" borderId="26" xfId="1" applyNumberFormat="1" applyFont="1" applyFill="1" applyBorder="1" applyAlignment="1">
      <alignment horizontal="center" vertical="center" wrapText="1"/>
    </xf>
    <xf numFmtId="165" fontId="2" fillId="5" borderId="8" xfId="1" applyNumberFormat="1" applyFont="1" applyFill="1" applyBorder="1" applyAlignment="1">
      <alignment horizontal="center" vertical="center"/>
    </xf>
    <xf numFmtId="165" fontId="2" fillId="5" borderId="8" xfId="1" applyNumberFormat="1" applyFont="1" applyFill="1" applyBorder="1" applyAlignment="1">
      <alignment horizontal="center" vertical="center" wrapText="1"/>
    </xf>
    <xf numFmtId="165" fontId="2" fillId="5" borderId="27" xfId="1" applyNumberFormat="1" applyFont="1" applyFill="1" applyBorder="1" applyAlignment="1">
      <alignment horizontal="center" vertical="center" wrapText="1"/>
    </xf>
    <xf numFmtId="165" fontId="2" fillId="5" borderId="23" xfId="1" applyNumberFormat="1" applyFont="1" applyFill="1" applyBorder="1" applyAlignment="1">
      <alignment horizontal="center" vertical="center" wrapText="1"/>
    </xf>
    <xf numFmtId="165" fontId="2" fillId="0" borderId="30" xfId="1" applyNumberFormat="1" applyFont="1" applyFill="1" applyBorder="1" applyAlignment="1">
      <alignment horizontal="center" vertical="center" wrapText="1"/>
    </xf>
    <xf numFmtId="165" fontId="2" fillId="0" borderId="17" xfId="1" applyNumberFormat="1" applyFont="1" applyBorder="1" applyAlignment="1">
      <alignment horizontal="center" vertical="center" wrapText="1"/>
    </xf>
    <xf numFmtId="165" fontId="2" fillId="5" borderId="14" xfId="1" applyNumberFormat="1" applyFont="1" applyFill="1" applyBorder="1" applyAlignment="1">
      <alignment horizontal="center" vertical="center"/>
    </xf>
    <xf numFmtId="165" fontId="2" fillId="5" borderId="14" xfId="1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 wrapText="1"/>
    </xf>
    <xf numFmtId="165" fontId="3" fillId="2" borderId="12" xfId="1" applyNumberFormat="1" applyFont="1" applyFill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165" fontId="2" fillId="0" borderId="5" xfId="1" applyNumberFormat="1" applyFont="1" applyFill="1" applyBorder="1" applyAlignment="1">
      <alignment horizontal="center" vertical="center" wrapText="1"/>
    </xf>
    <xf numFmtId="165" fontId="2" fillId="0" borderId="10" xfId="1" applyNumberFormat="1" applyFont="1" applyFill="1" applyBorder="1" applyAlignment="1">
      <alignment horizontal="center" vertical="center" wrapText="1"/>
    </xf>
    <xf numFmtId="165" fontId="2" fillId="0" borderId="23" xfId="1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65" fontId="2" fillId="0" borderId="14" xfId="1" applyNumberFormat="1" applyFont="1" applyFill="1" applyBorder="1" applyAlignment="1">
      <alignment horizontal="center" vertical="center" wrapText="1"/>
    </xf>
    <xf numFmtId="165" fontId="3" fillId="3" borderId="35" xfId="0" applyNumberFormat="1" applyFont="1" applyFill="1" applyBorder="1" applyAlignment="1">
      <alignment horizontal="center" vertical="center" wrapText="1"/>
    </xf>
    <xf numFmtId="165" fontId="2" fillId="0" borderId="31" xfId="1" applyNumberFormat="1" applyFont="1" applyBorder="1" applyAlignment="1">
      <alignment horizontal="center" vertical="center" wrapText="1"/>
    </xf>
    <xf numFmtId="165" fontId="2" fillId="0" borderId="36" xfId="1" applyNumberFormat="1" applyFont="1" applyBorder="1" applyAlignment="1">
      <alignment horizontal="center" vertical="center" wrapText="1"/>
    </xf>
    <xf numFmtId="165" fontId="3" fillId="3" borderId="35" xfId="1" applyNumberFormat="1" applyFont="1" applyFill="1" applyBorder="1" applyAlignment="1">
      <alignment horizontal="center" vertical="center" wrapText="1"/>
    </xf>
    <xf numFmtId="44" fontId="2" fillId="0" borderId="31" xfId="1" applyNumberFormat="1" applyFont="1" applyBorder="1" applyAlignment="1">
      <alignment horizontal="center" vertical="center" wrapText="1"/>
    </xf>
    <xf numFmtId="44" fontId="2" fillId="0" borderId="37" xfId="1" applyNumberFormat="1" applyFont="1" applyBorder="1" applyAlignment="1">
      <alignment horizontal="center" vertical="center" wrapText="1"/>
    </xf>
    <xf numFmtId="44" fontId="2" fillId="0" borderId="36" xfId="1" applyNumberFormat="1" applyFont="1" applyBorder="1" applyAlignment="1">
      <alignment horizontal="center" vertical="center" wrapText="1"/>
    </xf>
    <xf numFmtId="165" fontId="2" fillId="0" borderId="34" xfId="1" applyNumberFormat="1" applyFont="1" applyFill="1" applyBorder="1" applyAlignment="1">
      <alignment horizontal="center" vertical="center" wrapText="1"/>
    </xf>
    <xf numFmtId="165" fontId="2" fillId="5" borderId="36" xfId="1" applyNumberFormat="1" applyFont="1" applyFill="1" applyBorder="1" applyAlignment="1">
      <alignment horizontal="center" vertical="center" wrapText="1"/>
    </xf>
    <xf numFmtId="165" fontId="2" fillId="0" borderId="36" xfId="1" applyNumberFormat="1" applyFont="1" applyFill="1" applyBorder="1" applyAlignment="1">
      <alignment horizontal="center" vertical="center" wrapText="1"/>
    </xf>
    <xf numFmtId="165" fontId="3" fillId="2" borderId="35" xfId="1" applyNumberFormat="1" applyFont="1" applyFill="1" applyBorder="1" applyAlignment="1">
      <alignment horizontal="center" vertical="center" wrapText="1"/>
    </xf>
    <xf numFmtId="44" fontId="0" fillId="0" borderId="14" xfId="0" applyNumberFormat="1" applyBorder="1" applyAlignment="1">
      <alignment horizontal="center" vertical="center"/>
    </xf>
    <xf numFmtId="44" fontId="0" fillId="0" borderId="17" xfId="0" applyNumberFormat="1" applyBorder="1" applyAlignment="1">
      <alignment horizontal="center" vertical="center"/>
    </xf>
    <xf numFmtId="44" fontId="0" fillId="0" borderId="10" xfId="0" applyNumberFormat="1" applyBorder="1" applyAlignment="1">
      <alignment horizontal="center" vertical="center"/>
    </xf>
    <xf numFmtId="165" fontId="3" fillId="3" borderId="3" xfId="0" applyNumberFormat="1" applyFont="1" applyFill="1" applyBorder="1" applyAlignment="1">
      <alignment horizontal="center" vertical="center" wrapText="1"/>
    </xf>
    <xf numFmtId="165" fontId="3" fillId="3" borderId="26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right" vertical="center"/>
    </xf>
    <xf numFmtId="165" fontId="4" fillId="3" borderId="14" xfId="0" applyNumberFormat="1" applyFont="1" applyFill="1" applyBorder="1" applyAlignment="1">
      <alignment horizontal="right" vertical="center"/>
    </xf>
    <xf numFmtId="165" fontId="4" fillId="3" borderId="31" xfId="0" applyNumberFormat="1" applyFont="1" applyFill="1" applyBorder="1" applyAlignment="1">
      <alignment horizontal="right" vertical="center"/>
    </xf>
    <xf numFmtId="165" fontId="4" fillId="3" borderId="5" xfId="0" applyNumberFormat="1" applyFont="1" applyFill="1" applyBorder="1" applyAlignment="1">
      <alignment horizontal="right" vertical="center"/>
    </xf>
    <xf numFmtId="165" fontId="4" fillId="3" borderId="10" xfId="0" applyNumberFormat="1" applyFont="1" applyFill="1" applyBorder="1" applyAlignment="1">
      <alignment horizontal="right" vertical="center"/>
    </xf>
    <xf numFmtId="165" fontId="4" fillId="3" borderId="36" xfId="0" applyNumberFormat="1" applyFont="1" applyFill="1" applyBorder="1" applyAlignment="1">
      <alignment horizontal="right" vertical="center"/>
    </xf>
    <xf numFmtId="2" fontId="4" fillId="0" borderId="5" xfId="0" applyNumberFormat="1" applyFont="1" applyFill="1" applyBorder="1" applyAlignment="1">
      <alignment horizontal="center" vertical="center" wrapText="1"/>
    </xf>
    <xf numFmtId="165" fontId="3" fillId="2" borderId="26" xfId="1" applyNumberFormat="1" applyFont="1" applyFill="1" applyBorder="1" applyAlignment="1">
      <alignment horizontal="center" vertical="center" wrapText="1"/>
    </xf>
    <xf numFmtId="165" fontId="4" fillId="3" borderId="8" xfId="0" applyNumberFormat="1" applyFont="1" applyFill="1" applyBorder="1" applyAlignment="1">
      <alignment horizontal="right" vertical="center"/>
    </xf>
    <xf numFmtId="165" fontId="4" fillId="3" borderId="23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165" fontId="2" fillId="5" borderId="17" xfId="1" applyNumberFormat="1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165" fontId="2" fillId="0" borderId="41" xfId="1" applyNumberFormat="1" applyFont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165" fontId="3" fillId="3" borderId="42" xfId="1" applyNumberFormat="1" applyFont="1" applyFill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0" borderId="0" xfId="0" applyFont="1"/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/>
    <xf numFmtId="0" fontId="4" fillId="0" borderId="0" xfId="0" applyFont="1" applyAlignment="1"/>
    <xf numFmtId="2" fontId="0" fillId="0" borderId="0" xfId="0" applyNumberForma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2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5" fillId="0" borderId="0" xfId="0" applyFont="1"/>
    <xf numFmtId="3" fontId="3" fillId="0" borderId="0" xfId="0" applyNumberFormat="1" applyFont="1" applyFill="1" applyAlignment="1">
      <alignment horizontal="center" vertical="center"/>
    </xf>
    <xf numFmtId="0" fontId="3" fillId="0" borderId="0" xfId="0" applyFont="1" applyFill="1"/>
    <xf numFmtId="0" fontId="17" fillId="0" borderId="0" xfId="0" applyFont="1"/>
    <xf numFmtId="0" fontId="2" fillId="0" borderId="0" xfId="0" applyFont="1"/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3" fontId="2" fillId="0" borderId="0" xfId="0" applyNumberFormat="1" applyFont="1" applyFill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3" fontId="3" fillId="0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0" fillId="9" borderId="0" xfId="0" applyFill="1"/>
    <xf numFmtId="0" fontId="0" fillId="9" borderId="0" xfId="0" applyFill="1" applyBorder="1"/>
    <xf numFmtId="0" fontId="0" fillId="9" borderId="21" xfId="0" applyFill="1" applyBorder="1"/>
    <xf numFmtId="0" fontId="0" fillId="12" borderId="0" xfId="0" applyFill="1"/>
    <xf numFmtId="0" fontId="0" fillId="12" borderId="21" xfId="0" applyFill="1" applyBorder="1"/>
    <xf numFmtId="0" fontId="4" fillId="0" borderId="44" xfId="0" applyFont="1" applyBorder="1" applyAlignment="1">
      <alignment horizontal="center" vertical="center"/>
    </xf>
    <xf numFmtId="2" fontId="4" fillId="0" borderId="44" xfId="0" applyNumberFormat="1" applyFont="1" applyBorder="1" applyAlignment="1">
      <alignment horizontal="center" vertical="center"/>
    </xf>
    <xf numFmtId="0" fontId="0" fillId="14" borderId="0" xfId="0" applyFill="1"/>
    <xf numFmtId="0" fontId="0" fillId="14" borderId="21" xfId="0" applyFill="1" applyBorder="1"/>
    <xf numFmtId="0" fontId="0" fillId="22" borderId="0" xfId="0" applyFill="1"/>
    <xf numFmtId="0" fontId="4" fillId="13" borderId="44" xfId="0" applyFont="1" applyFill="1" applyBorder="1" applyAlignment="1">
      <alignment vertical="center" wrapText="1"/>
    </xf>
    <xf numFmtId="0" fontId="4" fillId="9" borderId="0" xfId="0" applyFont="1" applyFill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17" borderId="0" xfId="0" applyFill="1"/>
    <xf numFmtId="0" fontId="0" fillId="17" borderId="21" xfId="0" applyFill="1" applyBorder="1"/>
    <xf numFmtId="0" fontId="0" fillId="18" borderId="0" xfId="0" applyFill="1"/>
    <xf numFmtId="0" fontId="4" fillId="18" borderId="21" xfId="0" applyFont="1" applyFill="1" applyBorder="1" applyAlignment="1">
      <alignment horizontal="left" vertical="center" wrapText="1"/>
    </xf>
    <xf numFmtId="0" fontId="4" fillId="8" borderId="21" xfId="0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0" fontId="0" fillId="23" borderId="0" xfId="0" applyFill="1"/>
    <xf numFmtId="0" fontId="0" fillId="23" borderId="21" xfId="0" applyFill="1" applyBorder="1"/>
    <xf numFmtId="0" fontId="0" fillId="19" borderId="0" xfId="0" applyFill="1"/>
    <xf numFmtId="0" fontId="0" fillId="19" borderId="21" xfId="0" applyFill="1" applyBorder="1"/>
    <xf numFmtId="0" fontId="4" fillId="19" borderId="0" xfId="0" applyFont="1" applyFill="1" applyAlignment="1">
      <alignment vertical="center" wrapText="1"/>
    </xf>
    <xf numFmtId="0" fontId="0" fillId="7" borderId="0" xfId="0" applyFill="1"/>
    <xf numFmtId="0" fontId="0" fillId="7" borderId="21" xfId="0" applyFill="1" applyBorder="1"/>
    <xf numFmtId="0" fontId="0" fillId="20" borderId="0" xfId="0" applyFill="1"/>
    <xf numFmtId="0" fontId="4" fillId="8" borderId="0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65" fontId="2" fillId="0" borderId="19" xfId="1" applyNumberFormat="1" applyFont="1" applyFill="1" applyBorder="1" applyAlignment="1">
      <alignment horizontal="center" vertical="center" wrapText="1"/>
    </xf>
    <xf numFmtId="165" fontId="2" fillId="0" borderId="39" xfId="1" applyNumberFormat="1" applyFont="1" applyFill="1" applyBorder="1" applyAlignment="1">
      <alignment horizontal="center" vertical="center" wrapText="1"/>
    </xf>
    <xf numFmtId="0" fontId="2" fillId="15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" fontId="5" fillId="4" borderId="6" xfId="0" applyNumberFormat="1" applyFont="1" applyFill="1" applyBorder="1" applyAlignment="1">
      <alignment horizontal="center"/>
    </xf>
    <xf numFmtId="1" fontId="5" fillId="4" borderId="7" xfId="0" applyNumberFormat="1" applyFont="1" applyFill="1" applyBorder="1" applyAlignment="1">
      <alignment horizontal="center"/>
    </xf>
    <xf numFmtId="1" fontId="5" fillId="4" borderId="8" xfId="0" applyNumberFormat="1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/>
    </xf>
    <xf numFmtId="0" fontId="4" fillId="3" borderId="3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" fillId="2" borderId="13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4" fontId="4" fillId="0" borderId="8" xfId="0" applyNumberFormat="1" applyFont="1" applyBorder="1" applyAlignment="1">
      <alignment horizontal="center"/>
    </xf>
    <xf numFmtId="3" fontId="4" fillId="0" borderId="22" xfId="0" applyNumberFormat="1" applyFont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/>
    </xf>
    <xf numFmtId="3" fontId="2" fillId="0" borderId="8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8" fontId="4" fillId="0" borderId="6" xfId="0" applyNumberFormat="1" applyFont="1" applyFill="1" applyBorder="1" applyAlignment="1">
      <alignment horizontal="center" vertical="center"/>
    </xf>
    <xf numFmtId="168" fontId="4" fillId="0" borderId="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3" fontId="4" fillId="0" borderId="2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/>
    </xf>
    <xf numFmtId="164" fontId="4" fillId="0" borderId="2" xfId="0" applyNumberFormat="1" applyFont="1" applyFill="1" applyBorder="1" applyAlignment="1">
      <alignment horizontal="center"/>
    </xf>
    <xf numFmtId="168" fontId="4" fillId="0" borderId="6" xfId="0" applyNumberFormat="1" applyFont="1" applyBorder="1" applyAlignment="1">
      <alignment horizontal="center"/>
    </xf>
    <xf numFmtId="168" fontId="4" fillId="0" borderId="8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3" fontId="5" fillId="0" borderId="2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9" fontId="2" fillId="0" borderId="6" xfId="0" applyNumberFormat="1" applyFont="1" applyBorder="1" applyAlignment="1">
      <alignment horizontal="center"/>
    </xf>
    <xf numFmtId="169" fontId="2" fillId="0" borderId="7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68" fontId="4" fillId="0" borderId="8" xfId="0" applyNumberFormat="1" applyFont="1" applyFill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169" fontId="2" fillId="0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4" fillId="15" borderId="0" xfId="0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11" borderId="0" xfId="0" applyFont="1" applyFill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  <xf numFmtId="0" fontId="4" fillId="16" borderId="0" xfId="0" applyFont="1" applyFill="1" applyAlignment="1">
      <alignment horizontal="center" vertical="center" wrapText="1"/>
    </xf>
    <xf numFmtId="0" fontId="4" fillId="22" borderId="0" xfId="0" applyFont="1" applyFill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4" fillId="9" borderId="0" xfId="0" applyFont="1" applyFill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0" fontId="4" fillId="13" borderId="0" xfId="0" applyFont="1" applyFill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4" fillId="7" borderId="0" xfId="0" applyFont="1" applyFill="1" applyAlignment="1">
      <alignment horizontal="center" vertical="center" wrapText="1"/>
    </xf>
    <xf numFmtId="0" fontId="4" fillId="20" borderId="0" xfId="0" applyFont="1" applyFill="1" applyAlignment="1">
      <alignment horizontal="center" vertical="center"/>
    </xf>
    <xf numFmtId="0" fontId="4" fillId="23" borderId="0" xfId="0" applyFont="1" applyFill="1" applyAlignment="1">
      <alignment horizontal="center" vertical="center" wrapText="1"/>
    </xf>
    <xf numFmtId="0" fontId="4" fillId="19" borderId="0" xfId="0" applyFont="1" applyFill="1" applyAlignment="1">
      <alignment horizontal="center" vertical="center"/>
    </xf>
    <xf numFmtId="0" fontId="4" fillId="17" borderId="0" xfId="0" applyFont="1" applyFill="1" applyAlignment="1">
      <alignment horizontal="center" vertical="center" wrapText="1"/>
    </xf>
    <xf numFmtId="0" fontId="4" fillId="18" borderId="0" xfId="0" applyFont="1" applyFill="1" applyAlignment="1">
      <alignment horizontal="center" vertical="center"/>
    </xf>
    <xf numFmtId="0" fontId="4" fillId="21" borderId="0" xfId="0" applyFont="1" applyFill="1" applyAlignment="1">
      <alignment horizontal="center" vertical="center" wrapText="1"/>
    </xf>
    <xf numFmtId="0" fontId="4" fillId="24" borderId="0" xfId="0" applyFont="1" applyFill="1" applyAlignment="1">
      <alignment horizontal="center" vertical="center"/>
    </xf>
    <xf numFmtId="0" fontId="4" fillId="24" borderId="21" xfId="0" applyFont="1" applyFill="1" applyBorder="1" applyAlignment="1">
      <alignment horizontal="center" vertical="center"/>
    </xf>
    <xf numFmtId="0" fontId="4" fillId="24" borderId="0" xfId="0" applyFont="1" applyFill="1" applyAlignment="1">
      <alignment horizontal="center"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20" fillId="0" borderId="0" xfId="0" applyFont="1"/>
    <xf numFmtId="3" fontId="3" fillId="0" borderId="8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/>
    <xf numFmtId="0" fontId="3" fillId="0" borderId="2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87"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charset val="186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Verdana"/>
        <family val="2"/>
        <charset val="186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13A1E7D-7BD6-4A88-9B39-26ADE37F8288}" name="Table19" displayName="Table19" ref="A1:F7420" totalsRowShown="0" headerRowDxfId="86" dataDxfId="85">
  <autoFilter ref="A1:F7420" xr:uid="{613A1E7D-7BD6-4A88-9B39-26ADE37F8288}"/>
  <tableColumns count="6">
    <tableColumn id="1" xr3:uid="{13D10BDE-CBD5-40BE-A6A1-3634EBC904D2}" name="ID" dataDxfId="84"/>
    <tableColumn id="2" xr3:uid="{35B74302-107C-420E-A67B-28B3B88C8BAD}" name="Läbimõõt" dataDxfId="83"/>
    <tableColumn id="3" xr3:uid="{2EDC9747-A06C-4E7B-A8E6-92AACBC57B0C}" name="Pikkus" dataDxfId="82"/>
    <tableColumn id="4" xr3:uid="{58C8BCFE-DE63-441D-94B1-792F709D911A}" name="Märkus" dataDxfId="81"/>
    <tableColumn id="5" xr3:uid="{D0FA8F47-91C7-4DBF-BA66-B8C864CCAFA6}" name="Materjal" dataDxfId="80"/>
    <tableColumn id="6" xr3:uid="{CF0C276E-B238-47A5-AB91-E1CE7062FE8E}" name="Ehitusaasta" dataDxfId="79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B384837-6311-47B2-8E90-72D4CFAEF647}" name="Table4" displayName="Table4" ref="A1:B9" totalsRowShown="0" headerRowDxfId="19" dataDxfId="18">
  <autoFilter ref="A1:B9" xr:uid="{29437CD3-6EEF-4691-8CB1-358DE0321D39}"/>
  <tableColumns count="2">
    <tableColumn id="1" xr3:uid="{3E71B395-1BBF-4519-B410-EB56519383E1}" name="ID" dataDxfId="17"/>
    <tableColumn id="5" xr3:uid="{EAA58826-186E-4AEB-8B75-48C19CFE2B72}" name="Märkus" dataDxfId="16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2EF83E0-4323-4A9B-9FEA-08F34764885D}" name="Table1" displayName="Table1" ref="A1:D88" totalsRowShown="0" headerRowDxfId="15" dataDxfId="14">
  <autoFilter ref="A1:D88" xr:uid="{B963F63E-7922-443C-8765-B89D712A3AE0}"/>
  <tableColumns count="4">
    <tableColumn id="1" xr3:uid="{B5D984BE-005D-4BF2-A0F4-CDC69E65F887}" name="ID" dataDxfId="13"/>
    <tableColumn id="3" xr3:uid="{40F886D5-951A-4EC0-BB9B-B7A99FEF60D3}" name="Läbimõõt" dataDxfId="12"/>
    <tableColumn id="4" xr3:uid="{9D2BF72B-C4E5-4C03-9455-188FBEE33D51}" name="Pikkus" dataDxfId="11"/>
    <tableColumn id="6" xr3:uid="{35B3663B-2DB7-4A03-BBC8-F7FB5559612B}" name="Märkus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4721BD2-E0AC-4A53-9C7F-CA03DD4BE9AB}" name="Table5" displayName="Table5" ref="A1:D114" totalsRowShown="0" headerRowDxfId="10">
  <autoFilter ref="A1:D114" xr:uid="{9060450F-6591-4DF4-883A-18A6B86C2EE3}"/>
  <tableColumns count="4">
    <tableColumn id="1" xr3:uid="{4EC07D4C-2C6E-40C1-9D03-A444A244E29D}" name="ID"/>
    <tableColumn id="2" xr3:uid="{AA1F681F-9DF3-4EF8-9A30-81B2DB8BD7E2}" name="Läbimõõt"/>
    <tableColumn id="3" xr3:uid="{AFDD7753-1241-4CAF-BB2E-21CD5446BF70}" name="Pikkus"/>
    <tableColumn id="4" xr3:uid="{1DFBFF12-651D-4F72-8C00-E8819BDA07DB}" name="Märkus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CC9E95-E1DD-4751-A9ED-909B78653BEC}" name="Table2" displayName="Table2" ref="A1:B20" totalsRowShown="0" headerRowDxfId="9" dataDxfId="8">
  <autoFilter ref="A1:B20" xr:uid="{49F55C81-89FC-45C6-801D-EA3B3A139AAD}"/>
  <tableColumns count="2">
    <tableColumn id="1" xr3:uid="{E2BCEF20-FFDE-4435-A75A-B6E955239860}" name="ID" dataDxfId="7"/>
    <tableColumn id="2" xr3:uid="{D836CAAB-E217-41A2-A09C-CEA18E141CA4}" name="Märkus" dataDxfId="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EF456CE-32F1-4693-8A25-4388DC93F381}" name="Table9" displayName="Table9" ref="A1:E541" totalsRowShown="0" headerRowDxfId="78" dataDxfId="77">
  <autoFilter ref="A1:E541" xr:uid="{76B525B5-4CF8-45BF-B6E8-D912A731BB2F}"/>
  <tableColumns count="5">
    <tableColumn id="1" xr3:uid="{F2870E30-72CF-4A9E-8E40-7165566A9257}" name="ID" dataDxfId="76"/>
    <tableColumn id="3" xr3:uid="{3DA10E07-3C14-40DF-AA73-FF639C536502}" name="Läbimõõt" dataDxfId="75"/>
    <tableColumn id="4" xr3:uid="{B7776A50-16A5-4109-95E3-F719AC84FD38}" name="Pikkus" dataDxfId="74"/>
    <tableColumn id="5" xr3:uid="{1C5F5A9A-387D-470B-A2D9-08509BA69CEB}" name="Ehitusaasta" dataDxfId="73"/>
    <tableColumn id="7" xr3:uid="{49D46A08-D09F-41E3-A0DE-7CC347A434EF}" name="Märkus" dataDxfId="72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D79E6C2-DBA5-412A-8EFD-900D3B160F61}" name="Table18" displayName="Table18" ref="A1:G5094" totalsRowShown="0" headerRowDxfId="71" dataDxfId="70">
  <autoFilter ref="A1:G5094" xr:uid="{4D332451-B431-4A4B-89A3-C0607E1AF7E3}"/>
  <tableColumns count="7">
    <tableColumn id="1" xr3:uid="{FC2A860A-8188-4B73-84CC-EB5137C0D199}" name="ID" dataDxfId="69"/>
    <tableColumn id="3" xr3:uid="{65A2AD15-1EF7-447E-B98A-544434C4A23C}" name="Läbimõõt" dataDxfId="68"/>
    <tableColumn id="4" xr3:uid="{EA99D423-62AE-4A0E-BE9F-5D2A032B308B}" name="Materjal" dataDxfId="67"/>
    <tableColumn id="5" xr3:uid="{2C7D257C-0A9F-4522-AB02-EA94DD19A086}" name="Ehitusaasta" dataDxfId="66"/>
    <tableColumn id="6" xr3:uid="{B2510692-DC67-48FC-9D91-1E01ABFADCBF}" name="Omanik" dataDxfId="65"/>
    <tableColumn id="8" xr3:uid="{9569C7CB-4644-47AE-834F-9D40BB7949F3}" name="Toru pikkus" dataDxfId="64"/>
    <tableColumn id="9" xr3:uid="{2C322086-232B-4584-A1FE-478A796E27A6}" name="Märkus" dataDxfId="63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67D6561-2E4A-4B91-8089-7C5635768739}" name="Table7" displayName="Table7" ref="A1:I1207" totalsRowShown="0" headerRowDxfId="62" dataDxfId="61">
  <autoFilter ref="A1:I1207" xr:uid="{09A34C51-50B0-4243-82FA-106EAC0E3C38}"/>
  <tableColumns count="9">
    <tableColumn id="1" xr3:uid="{934BC47F-6356-4819-A612-7A5AA59E01CF}" name="ID" dataDxfId="60"/>
    <tableColumn id="2" xr3:uid="{9961F02D-ABD9-4357-9295-73D99A1578B3}" name="Survetoru" dataDxfId="59"/>
    <tableColumn id="3" xr3:uid="{734288CC-4B85-44C5-8A51-E48F833698D3}" name="Läbimõõt" dataDxfId="58"/>
    <tableColumn id="4" xr3:uid="{8260F894-6D2D-4CBA-BF59-BAF811E4549A}" name="Materjal" dataDxfId="57"/>
    <tableColumn id="5" xr3:uid="{6D2565C9-7EA3-4EBE-893A-7C01F155AC1A}" name="Ehitusaasta" dataDxfId="56"/>
    <tableColumn id="6" xr3:uid="{6293B810-6491-4EBE-AA48-227BB2CBD89D}" name="Omanik" dataDxfId="55"/>
    <tableColumn id="7" xr3:uid="{CFBCDADD-9AF7-4E35-A17B-CD8CFEE9D6F2}" name="Töötav toru" dataDxfId="54"/>
    <tableColumn id="8" xr3:uid="{375B34F1-8A72-48D8-A4B1-1C49E3559A0F}" name="Toru pikkus" dataDxfId="53"/>
    <tableColumn id="9" xr3:uid="{6C896833-CE0A-4D78-9E01-C0CF67927EA6}" name="Märkus" dataDxfId="52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88EAAA2-DEAE-472C-90E0-6FC03968A7DB}" name="Table11" displayName="Table11" ref="A1:F308" totalsRowShown="0" headerRowDxfId="51" dataDxfId="50">
  <autoFilter ref="A1:F308" xr:uid="{770A1BA1-6AC7-4CFF-8FD2-B1128B954995}"/>
  <tableColumns count="6">
    <tableColumn id="1" xr3:uid="{07BB060E-F379-4FA3-94A9-3A23573BDD1B}" name="ID" dataDxfId="49"/>
    <tableColumn id="3" xr3:uid="{F316E982-B09E-472D-BD3A-A4EE0FD41A52}" name="Läbimõõt" dataDxfId="48"/>
    <tableColumn id="4" xr3:uid="{695B4C5B-416B-4EA9-AE61-5111CDAFAACF}" name="Pikkus" dataDxfId="47"/>
    <tableColumn id="6" xr3:uid="{77E3CE48-2620-422C-B727-F5D9AD592311}" name="Märkus" dataDxfId="46"/>
    <tableColumn id="8" xr3:uid="{979BE272-43E9-4D13-882F-2F8487E9A2BD}" name="Materjal" dataDxfId="45"/>
    <tableColumn id="9" xr3:uid="{8CE02BFC-7E18-40C5-BBE7-D2E111311682}" name="Ehitusaasta" dataDxfId="44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4E7819D-A26F-4A53-B047-FE6E8E923968}" name="Table13" displayName="Table13" ref="A1:F17" totalsRowShown="0" headerRowDxfId="43" dataDxfId="42">
  <autoFilter ref="A1:F17" xr:uid="{666B0C3A-E60C-4A17-9984-D06ED35F9A33}"/>
  <tableColumns count="6">
    <tableColumn id="1" xr3:uid="{18B77485-2878-4E82-BE0F-CE6CCCCE984E}" name="ID" dataDxfId="41"/>
    <tableColumn id="3" xr3:uid="{6ACE0B88-6870-49B7-8270-D1884F8EFD58}" name="Läbimõõt" dataDxfId="40"/>
    <tableColumn id="4" xr3:uid="{24A36D55-23FC-4342-A195-DA1343323597}" name="Pikkus" dataDxfId="39"/>
    <tableColumn id="2" xr3:uid="{AFC40F97-D0F6-4390-92A1-6753C19D3283}" name="Märkus" dataDxfId="38"/>
    <tableColumn id="8" xr3:uid="{10480454-4449-435E-B957-F7F793E19963}" name="Materjal" dataDxfId="37"/>
    <tableColumn id="9" xr3:uid="{EEF3F2DA-57DA-4D2D-8D1C-73F5B5FED85B}" name="Ehitusaasta" dataDxfId="36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321D0D4-CA24-41B6-A058-4B6D5DB085AB}" name="Table10" displayName="Table10" ref="A1:F15841" totalsRowShown="0" headerRowDxfId="35" dataDxfId="34">
  <autoFilter ref="A1:F15841" xr:uid="{C2B7E852-A9B4-480D-9415-6CCE628E433C}"/>
  <tableColumns count="6">
    <tableColumn id="1" xr3:uid="{07C4DC2C-0ACF-48A4-9214-CEB894FA6841}" name="ID" dataDxfId="33"/>
    <tableColumn id="3" xr3:uid="{2BC17C7E-1AD2-496C-84E0-BFF1833EB29C}" name="Läbimõõt" dataDxfId="32"/>
    <tableColumn id="4" xr3:uid="{7D15A496-CE95-45A4-86B3-168B7C406D31}" name="Pikkus" dataDxfId="31"/>
    <tableColumn id="6" xr3:uid="{3420CF9A-3674-42F5-B4D2-D9567ACAAE76}" name="Märkus" dataDxfId="30"/>
    <tableColumn id="8" xr3:uid="{A26F7E86-B521-477C-94D6-E4BD2C9C99D6}" name="Materjal" dataDxfId="29"/>
    <tableColumn id="9" xr3:uid="{BBBDEE05-1FAF-4086-B621-0064CDE8F7A2}" name="Ehitusaasta" dataDxfId="28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6D40253-B663-44DE-BE21-C8C22C977D4F}" name="Table113" displayName="Table113" ref="A1:F4420" totalsRowShown="0" headerRowDxfId="27" dataDxfId="26">
  <autoFilter ref="A1:F4420" xr:uid="{36F1ACD3-189D-4278-B150-66ED5BE2DCA8}"/>
  <tableColumns count="6">
    <tableColumn id="1" xr3:uid="{D3001A35-27A4-4CEB-81C7-811DC1738E69}" name="ID" dataDxfId="25"/>
    <tableColumn id="3" xr3:uid="{B0BF16A6-AA4D-4723-B7A1-3E7BA5EC5063}" name="Läbimõõt" dataDxfId="24"/>
    <tableColumn id="4" xr3:uid="{60177315-D208-4F3F-B3D4-375FCCCAC0BD}" name="Pikkus" dataDxfId="23"/>
    <tableColumn id="6" xr3:uid="{30787106-8084-4D57-B7CE-CC88EFE96A5C}" name="Märkus" dataDxfId="22"/>
    <tableColumn id="8" xr3:uid="{1F7E62EA-4879-4082-8456-512F1BEB9D83}" name="Materjal" dataDxfId="21"/>
    <tableColumn id="9" xr3:uid="{ED322C8B-0E2D-4CEF-884E-94BC70C466B7}" name="Ehitusaasta" dataDxfId="20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0EA4F6-3754-424B-877B-F9916A20A92D}" name="Table14" displayName="Table14" ref="A1:D637" totalsRowShown="0" headerRowDxfId="5" dataDxfId="4">
  <autoFilter ref="A1:D637" xr:uid="{4DCA2CD5-A410-4CB9-98B1-928157582063}"/>
  <tableColumns count="4">
    <tableColumn id="1" xr3:uid="{DA549522-6ECD-4422-B5CF-C72A85E0809B}" name="ID" dataDxfId="3"/>
    <tableColumn id="3" xr3:uid="{2F1BD7B8-0668-4AC1-8796-C2CBAC2C2F5E}" name="Läbimõõt" dataDxfId="2"/>
    <tableColumn id="4" xr3:uid="{78A69A28-69B7-4C70-824E-483FF4101505}" name="Pikkus" dataDxfId="1"/>
    <tableColumn id="5" xr3:uid="{984B0E10-D7BB-4176-BC8D-996BD2834BD9}" name="Märkus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BEEE4-A8B7-4B1F-86B1-6C32A1902D8B}">
  <sheetPr>
    <tabColor rgb="FFFFC000"/>
  </sheetPr>
  <dimension ref="A1:S23"/>
  <sheetViews>
    <sheetView zoomScale="90" zoomScaleNormal="90" workbookViewId="0">
      <pane xSplit="1" topLeftCell="B1" activePane="topRight" state="frozen"/>
      <selection pane="topRight" activeCell="A3" sqref="A3:S3"/>
    </sheetView>
  </sheetViews>
  <sheetFormatPr defaultRowHeight="14.25" x14ac:dyDescent="0.45"/>
  <cols>
    <col min="1" max="1" width="28" customWidth="1"/>
    <col min="2" max="2" width="11.53125" customWidth="1"/>
    <col min="3" max="3" width="10.73046875" customWidth="1"/>
    <col min="4" max="19" width="9.796875" bestFit="1" customWidth="1"/>
  </cols>
  <sheetData>
    <row r="1" spans="1:19" x14ac:dyDescent="0.45">
      <c r="A1" s="133"/>
      <c r="B1" s="29">
        <v>2017</v>
      </c>
      <c r="C1" s="29">
        <v>2018</v>
      </c>
      <c r="D1" s="29">
        <v>2019</v>
      </c>
      <c r="E1" s="29">
        <v>2020</v>
      </c>
      <c r="F1" s="29">
        <v>2021</v>
      </c>
      <c r="G1" s="29">
        <v>2022</v>
      </c>
      <c r="H1" s="29">
        <v>2023</v>
      </c>
      <c r="I1" s="29">
        <v>2024</v>
      </c>
      <c r="J1" s="29">
        <v>2025</v>
      </c>
      <c r="K1" s="29">
        <v>2026</v>
      </c>
      <c r="L1" s="29">
        <v>2027</v>
      </c>
      <c r="M1" s="29">
        <v>2028</v>
      </c>
      <c r="N1" s="29">
        <v>2029</v>
      </c>
      <c r="O1" s="29">
        <v>2030</v>
      </c>
      <c r="P1" s="29">
        <v>2031</v>
      </c>
      <c r="Q1" s="29">
        <v>2032</v>
      </c>
      <c r="R1" s="29">
        <v>2033</v>
      </c>
      <c r="S1" s="29">
        <v>2034</v>
      </c>
    </row>
    <row r="2" spans="1:19" ht="29.2" customHeight="1" x14ac:dyDescent="0.45">
      <c r="A2" s="39" t="s">
        <v>667</v>
      </c>
      <c r="B2" s="22">
        <v>103000</v>
      </c>
      <c r="C2" s="22">
        <v>104000</v>
      </c>
      <c r="D2" s="22">
        <v>107000</v>
      </c>
      <c r="E2" s="22">
        <v>107000</v>
      </c>
      <c r="F2" s="22">
        <v>107000</v>
      </c>
      <c r="G2" s="22">
        <v>107000</v>
      </c>
      <c r="H2" s="22">
        <v>107000</v>
      </c>
      <c r="I2" s="22">
        <v>107000</v>
      </c>
      <c r="J2" s="22">
        <v>107000</v>
      </c>
      <c r="K2" s="22">
        <v>107000</v>
      </c>
      <c r="L2" s="22">
        <v>107000</v>
      </c>
      <c r="M2" s="22">
        <v>107000</v>
      </c>
      <c r="N2" s="22">
        <v>107000</v>
      </c>
      <c r="O2" s="22">
        <v>107000</v>
      </c>
      <c r="P2" s="22">
        <v>107000</v>
      </c>
      <c r="Q2" s="22">
        <v>107000</v>
      </c>
      <c r="R2" s="22">
        <v>107000</v>
      </c>
      <c r="S2" s="22">
        <v>107000</v>
      </c>
    </row>
    <row r="3" spans="1:19" x14ac:dyDescent="0.45">
      <c r="A3" s="276" t="s">
        <v>65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8"/>
    </row>
    <row r="4" spans="1:19" ht="19.5" x14ac:dyDescent="0.45">
      <c r="A4" s="39" t="s">
        <v>0</v>
      </c>
      <c r="B4" s="22">
        <f t="shared" ref="B4:S4" si="0">+B2*0.995</f>
        <v>102485</v>
      </c>
      <c r="C4" s="22">
        <f t="shared" si="0"/>
        <v>103480</v>
      </c>
      <c r="D4" s="22">
        <f t="shared" si="0"/>
        <v>106465</v>
      </c>
      <c r="E4" s="22">
        <f t="shared" si="0"/>
        <v>106465</v>
      </c>
      <c r="F4" s="22">
        <f t="shared" si="0"/>
        <v>106465</v>
      </c>
      <c r="G4" s="22">
        <f t="shared" si="0"/>
        <v>106465</v>
      </c>
      <c r="H4" s="22">
        <f t="shared" si="0"/>
        <v>106465</v>
      </c>
      <c r="I4" s="22">
        <f t="shared" si="0"/>
        <v>106465</v>
      </c>
      <c r="J4" s="22">
        <f t="shared" si="0"/>
        <v>106465</v>
      </c>
      <c r="K4" s="22">
        <f t="shared" si="0"/>
        <v>106465</v>
      </c>
      <c r="L4" s="22">
        <f t="shared" si="0"/>
        <v>106465</v>
      </c>
      <c r="M4" s="22">
        <f t="shared" si="0"/>
        <v>106465</v>
      </c>
      <c r="N4" s="22">
        <f t="shared" si="0"/>
        <v>106465</v>
      </c>
      <c r="O4" s="22">
        <f t="shared" si="0"/>
        <v>106465</v>
      </c>
      <c r="P4" s="22">
        <f t="shared" si="0"/>
        <v>106465</v>
      </c>
      <c r="Q4" s="22">
        <f t="shared" si="0"/>
        <v>106465</v>
      </c>
      <c r="R4" s="22">
        <f t="shared" si="0"/>
        <v>106465</v>
      </c>
      <c r="S4" s="22">
        <f t="shared" si="0"/>
        <v>106465</v>
      </c>
    </row>
    <row r="5" spans="1:19" ht="29.25" x14ac:dyDescent="0.45">
      <c r="A5" s="39" t="s">
        <v>78</v>
      </c>
      <c r="B5" s="41">
        <f t="shared" ref="B5:S5" si="1">+B4/B2</f>
        <v>0.995</v>
      </c>
      <c r="C5" s="41">
        <f t="shared" si="1"/>
        <v>0.995</v>
      </c>
      <c r="D5" s="41">
        <f t="shared" si="1"/>
        <v>0.995</v>
      </c>
      <c r="E5" s="41">
        <f t="shared" si="1"/>
        <v>0.995</v>
      </c>
      <c r="F5" s="41">
        <f t="shared" si="1"/>
        <v>0.995</v>
      </c>
      <c r="G5" s="41">
        <f t="shared" si="1"/>
        <v>0.995</v>
      </c>
      <c r="H5" s="41">
        <f t="shared" si="1"/>
        <v>0.995</v>
      </c>
      <c r="I5" s="41">
        <f t="shared" si="1"/>
        <v>0.995</v>
      </c>
      <c r="J5" s="41">
        <f t="shared" si="1"/>
        <v>0.995</v>
      </c>
      <c r="K5" s="41">
        <f t="shared" si="1"/>
        <v>0.995</v>
      </c>
      <c r="L5" s="41">
        <f t="shared" si="1"/>
        <v>0.995</v>
      </c>
      <c r="M5" s="41">
        <f t="shared" si="1"/>
        <v>0.995</v>
      </c>
      <c r="N5" s="41">
        <f t="shared" si="1"/>
        <v>0.995</v>
      </c>
      <c r="O5" s="41">
        <f t="shared" si="1"/>
        <v>0.995</v>
      </c>
      <c r="P5" s="41">
        <f t="shared" si="1"/>
        <v>0.995</v>
      </c>
      <c r="Q5" s="41">
        <f t="shared" si="1"/>
        <v>0.995</v>
      </c>
      <c r="R5" s="41">
        <f t="shared" si="1"/>
        <v>0.995</v>
      </c>
      <c r="S5" s="41">
        <f t="shared" si="1"/>
        <v>0.995</v>
      </c>
    </row>
    <row r="6" spans="1:19" x14ac:dyDescent="0.45">
      <c r="A6" s="39" t="s">
        <v>2</v>
      </c>
      <c r="B6" s="42">
        <f t="shared" ref="B6:E6" si="2">+B7/B4/365*1000</f>
        <v>80.166474078064212</v>
      </c>
      <c r="C6" s="42">
        <f t="shared" si="2"/>
        <v>82.647012724317065</v>
      </c>
      <c r="D6" s="42">
        <f t="shared" si="2"/>
        <v>83.103866535339606</v>
      </c>
      <c r="E6" s="42">
        <f t="shared" si="2"/>
        <v>88.760972961079887</v>
      </c>
      <c r="F6" s="42">
        <f t="shared" ref="F6" si="3">+E6*1.005</f>
        <v>89.204777825885273</v>
      </c>
      <c r="G6" s="42">
        <f t="shared" ref="G6:O6" si="4">+F6*1.005</f>
        <v>89.650801715014694</v>
      </c>
      <c r="H6" s="42">
        <f t="shared" si="4"/>
        <v>90.099055723589757</v>
      </c>
      <c r="I6" s="42">
        <f t="shared" si="4"/>
        <v>90.549551002207693</v>
      </c>
      <c r="J6" s="42">
        <f t="shared" si="4"/>
        <v>91.002298757218725</v>
      </c>
      <c r="K6" s="42">
        <f t="shared" si="4"/>
        <v>91.457310251004813</v>
      </c>
      <c r="L6" s="42">
        <f t="shared" si="4"/>
        <v>91.914596802259823</v>
      </c>
      <c r="M6" s="42">
        <f t="shared" si="4"/>
        <v>92.374169786271111</v>
      </c>
      <c r="N6" s="42">
        <f t="shared" si="4"/>
        <v>92.836040635202451</v>
      </c>
      <c r="O6" s="42">
        <f t="shared" si="4"/>
        <v>93.300220838378451</v>
      </c>
      <c r="P6" s="42">
        <f>+O6*1.005</f>
        <v>93.766721942570328</v>
      </c>
      <c r="Q6" s="42">
        <f>+P6*1.005</f>
        <v>94.235555552283174</v>
      </c>
      <c r="R6" s="42">
        <f t="shared" ref="R6:S6" si="5">+Q6*1.005</f>
        <v>94.706733330044585</v>
      </c>
      <c r="S6" s="42">
        <f t="shared" si="5"/>
        <v>95.180266996694797</v>
      </c>
    </row>
    <row r="7" spans="1:19" x14ac:dyDescent="0.45">
      <c r="A7" s="134" t="s">
        <v>61</v>
      </c>
      <c r="B7" s="19">
        <v>2998789.3</v>
      </c>
      <c r="C7" s="19">
        <v>3121594.2</v>
      </c>
      <c r="D7" s="19">
        <v>3229393.4</v>
      </c>
      <c r="E7" s="19">
        <v>3449227</v>
      </c>
      <c r="F7" s="19">
        <v>3330092.4</v>
      </c>
      <c r="G7" s="19">
        <f t="shared" ref="G7:O7" si="6">(G6*365*G4)/1000</f>
        <v>3483805.5006749998</v>
      </c>
      <c r="H7" s="19">
        <f t="shared" si="6"/>
        <v>3501224.5281783743</v>
      </c>
      <c r="I7" s="19">
        <f t="shared" si="6"/>
        <v>3518730.6508192657</v>
      </c>
      <c r="J7" s="19">
        <f t="shared" si="6"/>
        <v>3536324.3040733612</v>
      </c>
      <c r="K7" s="19">
        <f t="shared" si="6"/>
        <v>3554005.9255937277</v>
      </c>
      <c r="L7" s="19">
        <f t="shared" si="6"/>
        <v>3571775.9552216958</v>
      </c>
      <c r="M7" s="19">
        <f t="shared" si="6"/>
        <v>3589634.8349978039</v>
      </c>
      <c r="N7" s="19">
        <f t="shared" si="6"/>
        <v>3607583.0091727925</v>
      </c>
      <c r="O7" s="19">
        <f t="shared" si="6"/>
        <v>3625620.9242186565</v>
      </c>
      <c r="P7" s="19">
        <f>(P6*365*P4)/1000</f>
        <v>3643749.0288397488</v>
      </c>
      <c r="Q7" s="19">
        <f>(Q6*365*Q4)/1000</f>
        <v>3661967.7739839475</v>
      </c>
      <c r="R7" s="19">
        <f t="shared" ref="R7:S7" si="7">(R6*365*R4)/1000</f>
        <v>3680277.612853867</v>
      </c>
      <c r="S7" s="19">
        <f t="shared" si="7"/>
        <v>3698679.000918136</v>
      </c>
    </row>
    <row r="8" spans="1:19" x14ac:dyDescent="0.45">
      <c r="A8" s="134" t="s">
        <v>62</v>
      </c>
      <c r="B8" s="19">
        <v>1600778.9</v>
      </c>
      <c r="C8" s="19">
        <v>1629898.7</v>
      </c>
      <c r="D8" s="19">
        <v>1642616.2</v>
      </c>
      <c r="E8" s="19">
        <v>1458830</v>
      </c>
      <c r="F8" s="19">
        <v>1606933.3</v>
      </c>
      <c r="G8" s="19">
        <f>+F8</f>
        <v>1606933.3</v>
      </c>
      <c r="H8" s="19">
        <f t="shared" ref="H8:O8" si="8">+G8</f>
        <v>1606933.3</v>
      </c>
      <c r="I8" s="19">
        <f t="shared" si="8"/>
        <v>1606933.3</v>
      </c>
      <c r="J8" s="19">
        <f t="shared" si="8"/>
        <v>1606933.3</v>
      </c>
      <c r="K8" s="19">
        <f t="shared" si="8"/>
        <v>1606933.3</v>
      </c>
      <c r="L8" s="19">
        <f t="shared" si="8"/>
        <v>1606933.3</v>
      </c>
      <c r="M8" s="19">
        <f t="shared" si="8"/>
        <v>1606933.3</v>
      </c>
      <c r="N8" s="19">
        <f t="shared" si="8"/>
        <v>1606933.3</v>
      </c>
      <c r="O8" s="19">
        <f t="shared" si="8"/>
        <v>1606933.3</v>
      </c>
      <c r="P8" s="19">
        <f>+O8</f>
        <v>1606933.3</v>
      </c>
      <c r="Q8" s="19">
        <f>+P8</f>
        <v>1606933.3</v>
      </c>
      <c r="R8" s="19">
        <f t="shared" ref="R8:S8" si="9">+Q8</f>
        <v>1606933.3</v>
      </c>
      <c r="S8" s="19">
        <f t="shared" si="9"/>
        <v>1606933.3</v>
      </c>
    </row>
    <row r="9" spans="1:19" x14ac:dyDescent="0.45">
      <c r="A9" s="134" t="s">
        <v>63</v>
      </c>
      <c r="B9" s="19">
        <f t="shared" ref="B9:S9" si="10">+B7+B8</f>
        <v>4599568.1999999993</v>
      </c>
      <c r="C9" s="19">
        <f t="shared" si="10"/>
        <v>4751492.9000000004</v>
      </c>
      <c r="D9" s="19">
        <f t="shared" si="10"/>
        <v>4872009.5999999996</v>
      </c>
      <c r="E9" s="19">
        <f t="shared" si="10"/>
        <v>4908057</v>
      </c>
      <c r="F9" s="19">
        <f t="shared" si="10"/>
        <v>4937025.7</v>
      </c>
      <c r="G9" s="19">
        <f t="shared" si="10"/>
        <v>5090738.8006750001</v>
      </c>
      <c r="H9" s="19">
        <f t="shared" si="10"/>
        <v>5108157.8281783741</v>
      </c>
      <c r="I9" s="19">
        <f t="shared" si="10"/>
        <v>5125663.950819266</v>
      </c>
      <c r="J9" s="19">
        <f t="shared" si="10"/>
        <v>5143257.6040733615</v>
      </c>
      <c r="K9" s="19">
        <f t="shared" si="10"/>
        <v>5160939.225593728</v>
      </c>
      <c r="L9" s="19">
        <f t="shared" si="10"/>
        <v>5178709.2552216956</v>
      </c>
      <c r="M9" s="19">
        <f t="shared" si="10"/>
        <v>5196568.1349978037</v>
      </c>
      <c r="N9" s="19">
        <f t="shared" si="10"/>
        <v>5214516.3091727924</v>
      </c>
      <c r="O9" s="19">
        <f t="shared" si="10"/>
        <v>5232554.2242186563</v>
      </c>
      <c r="P9" s="19">
        <f t="shared" si="10"/>
        <v>5250682.3288397491</v>
      </c>
      <c r="Q9" s="19">
        <f t="shared" si="10"/>
        <v>5268901.0739839477</v>
      </c>
      <c r="R9" s="19">
        <f t="shared" si="10"/>
        <v>5287210.9128538668</v>
      </c>
      <c r="S9" s="19">
        <f t="shared" si="10"/>
        <v>5305612.3009181358</v>
      </c>
    </row>
    <row r="10" spans="1:19" x14ac:dyDescent="0.45">
      <c r="A10" s="134" t="s">
        <v>66</v>
      </c>
      <c r="B10" s="19">
        <v>5249017</v>
      </c>
      <c r="C10" s="19">
        <v>5436792</v>
      </c>
      <c r="D10" s="19">
        <v>5495790</v>
      </c>
      <c r="E10" s="19">
        <v>5478754</v>
      </c>
      <c r="F10" s="19">
        <v>5552520</v>
      </c>
      <c r="G10" s="19">
        <f t="shared" ref="G10:S10" si="11">(G9)/(1-G13)</f>
        <v>5989104.4713823535</v>
      </c>
      <c r="H10" s="19">
        <f t="shared" si="11"/>
        <v>6009597.4449157342</v>
      </c>
      <c r="I10" s="19">
        <f t="shared" si="11"/>
        <v>6030192.8833167842</v>
      </c>
      <c r="J10" s="19">
        <f t="shared" si="11"/>
        <v>6050891.2989098374</v>
      </c>
      <c r="K10" s="19">
        <f t="shared" si="11"/>
        <v>6071693.2065808568</v>
      </c>
      <c r="L10" s="19">
        <f t="shared" si="11"/>
        <v>6092599.1237902306</v>
      </c>
      <c r="M10" s="19">
        <f t="shared" si="11"/>
        <v>6113609.5705856513</v>
      </c>
      <c r="N10" s="19">
        <f t="shared" si="11"/>
        <v>6134725.0696150502</v>
      </c>
      <c r="O10" s="19">
        <f t="shared" si="11"/>
        <v>6155946.1461395957</v>
      </c>
      <c r="P10" s="19">
        <f t="shared" si="11"/>
        <v>6177273.3280467642</v>
      </c>
      <c r="Q10" s="19">
        <f t="shared" si="11"/>
        <v>6198707.1458634678</v>
      </c>
      <c r="R10" s="19">
        <f t="shared" si="11"/>
        <v>6220248.132769255</v>
      </c>
      <c r="S10" s="19">
        <f t="shared" si="11"/>
        <v>6241896.8246095721</v>
      </c>
    </row>
    <row r="11" spans="1:19" x14ac:dyDescent="0.45">
      <c r="A11" s="134" t="s">
        <v>64</v>
      </c>
      <c r="B11" s="19">
        <f t="shared" ref="B11:O11" si="12">+B10/365</f>
        <v>14380.868493150685</v>
      </c>
      <c r="C11" s="19">
        <f t="shared" si="12"/>
        <v>14895.320547945206</v>
      </c>
      <c r="D11" s="19">
        <f t="shared" si="12"/>
        <v>15056.95890410959</v>
      </c>
      <c r="E11" s="19">
        <f t="shared" si="12"/>
        <v>15010.284931506849</v>
      </c>
      <c r="F11" s="19">
        <f t="shared" si="12"/>
        <v>15212.383561643835</v>
      </c>
      <c r="G11" s="19">
        <f t="shared" si="12"/>
        <v>16408.505401047543</v>
      </c>
      <c r="H11" s="19">
        <f t="shared" si="12"/>
        <v>16464.650534015709</v>
      </c>
      <c r="I11" s="19">
        <f t="shared" si="12"/>
        <v>16521.076392648723</v>
      </c>
      <c r="J11" s="19">
        <f t="shared" si="12"/>
        <v>16577.784380574896</v>
      </c>
      <c r="K11" s="19">
        <f t="shared" si="12"/>
        <v>16634.775908440704</v>
      </c>
      <c r="L11" s="19">
        <f t="shared" si="12"/>
        <v>16692.052393945836</v>
      </c>
      <c r="M11" s="19">
        <f t="shared" si="12"/>
        <v>16749.615261878498</v>
      </c>
      <c r="N11" s="19">
        <f t="shared" si="12"/>
        <v>16807.465944150823</v>
      </c>
      <c r="O11" s="19">
        <f t="shared" si="12"/>
        <v>16865.605879834508</v>
      </c>
      <c r="P11" s="19">
        <f>+P10/365</f>
        <v>16924.036515196614</v>
      </c>
      <c r="Q11" s="19">
        <f>+Q10/365</f>
        <v>16982.759303735529</v>
      </c>
      <c r="R11" s="19">
        <f t="shared" ref="R11:S11" si="13">+R10/365</f>
        <v>17041.775706217137</v>
      </c>
      <c r="S11" s="19">
        <f t="shared" si="13"/>
        <v>17101.087190711158</v>
      </c>
    </row>
    <row r="12" spans="1:19" x14ac:dyDescent="0.45">
      <c r="A12" s="134" t="s">
        <v>72</v>
      </c>
      <c r="B12" s="19">
        <f t="shared" ref="B12:S12" si="14">+B10-B9</f>
        <v>649448.80000000075</v>
      </c>
      <c r="C12" s="19">
        <f t="shared" si="14"/>
        <v>685299.09999999963</v>
      </c>
      <c r="D12" s="19">
        <f t="shared" si="14"/>
        <v>623780.40000000037</v>
      </c>
      <c r="E12" s="19">
        <f t="shared" si="14"/>
        <v>570697</v>
      </c>
      <c r="F12" s="19">
        <f t="shared" si="14"/>
        <v>615494.29999999981</v>
      </c>
      <c r="G12" s="19">
        <f t="shared" si="14"/>
        <v>898365.67070735339</v>
      </c>
      <c r="H12" s="19">
        <f t="shared" si="14"/>
        <v>901439.61673736013</v>
      </c>
      <c r="I12" s="19">
        <f t="shared" si="14"/>
        <v>904528.93249751814</v>
      </c>
      <c r="J12" s="19">
        <f t="shared" si="14"/>
        <v>907633.69483647589</v>
      </c>
      <c r="K12" s="19">
        <f t="shared" si="14"/>
        <v>910753.9809871288</v>
      </c>
      <c r="L12" s="19">
        <f t="shared" si="14"/>
        <v>913889.86856853496</v>
      </c>
      <c r="M12" s="19">
        <f t="shared" si="14"/>
        <v>917041.43558784761</v>
      </c>
      <c r="N12" s="19">
        <f t="shared" si="14"/>
        <v>920208.76044225786</v>
      </c>
      <c r="O12" s="19">
        <f t="shared" si="14"/>
        <v>923391.92192093935</v>
      </c>
      <c r="P12" s="19">
        <f t="shared" si="14"/>
        <v>926590.99920701515</v>
      </c>
      <c r="Q12" s="19">
        <f t="shared" si="14"/>
        <v>929806.07187952008</v>
      </c>
      <c r="R12" s="19">
        <f t="shared" si="14"/>
        <v>933037.21991538815</v>
      </c>
      <c r="S12" s="19">
        <f t="shared" si="14"/>
        <v>936284.52369143628</v>
      </c>
    </row>
    <row r="13" spans="1:19" x14ac:dyDescent="0.45">
      <c r="A13" s="134" t="s">
        <v>73</v>
      </c>
      <c r="B13" s="44">
        <f t="shared" ref="B13:F13" si="15">+B12/B10</f>
        <v>0.12372769987218574</v>
      </c>
      <c r="C13" s="44">
        <f t="shared" si="15"/>
        <v>0.12604843076578975</v>
      </c>
      <c r="D13" s="44">
        <f t="shared" si="15"/>
        <v>0.1135014984196995</v>
      </c>
      <c r="E13" s="44">
        <f t="shared" si="15"/>
        <v>0.10416547266038957</v>
      </c>
      <c r="F13" s="44">
        <f t="shared" si="15"/>
        <v>0.1108495421898525</v>
      </c>
      <c r="G13" s="44">
        <v>0.15</v>
      </c>
      <c r="H13" s="44">
        <v>0.15</v>
      </c>
      <c r="I13" s="44">
        <v>0.15</v>
      </c>
      <c r="J13" s="44">
        <v>0.15</v>
      </c>
      <c r="K13" s="44">
        <v>0.15</v>
      </c>
      <c r="L13" s="44">
        <v>0.15</v>
      </c>
      <c r="M13" s="44">
        <v>0.15</v>
      </c>
      <c r="N13" s="44">
        <v>0.15</v>
      </c>
      <c r="O13" s="44">
        <v>0.15</v>
      </c>
      <c r="P13" s="44">
        <v>0.15</v>
      </c>
      <c r="Q13" s="44">
        <v>0.15</v>
      </c>
      <c r="R13" s="44">
        <v>0.15</v>
      </c>
      <c r="S13" s="44">
        <v>0.15</v>
      </c>
    </row>
    <row r="14" spans="1:19" x14ac:dyDescent="0.45">
      <c r="A14" s="279" t="s">
        <v>67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1"/>
    </row>
    <row r="15" spans="1:19" ht="19.5" x14ac:dyDescent="0.45">
      <c r="A15" s="39" t="s">
        <v>1</v>
      </c>
      <c r="B15" s="22">
        <f t="shared" ref="B15:S15" si="16">+B2*0.995</f>
        <v>102485</v>
      </c>
      <c r="C15" s="22">
        <f t="shared" si="16"/>
        <v>103480</v>
      </c>
      <c r="D15" s="22">
        <f t="shared" si="16"/>
        <v>106465</v>
      </c>
      <c r="E15" s="22">
        <f t="shared" si="16"/>
        <v>106465</v>
      </c>
      <c r="F15" s="22">
        <f t="shared" si="16"/>
        <v>106465</v>
      </c>
      <c r="G15" s="22">
        <f t="shared" si="16"/>
        <v>106465</v>
      </c>
      <c r="H15" s="22">
        <f t="shared" si="16"/>
        <v>106465</v>
      </c>
      <c r="I15" s="22">
        <f t="shared" si="16"/>
        <v>106465</v>
      </c>
      <c r="J15" s="22">
        <f t="shared" si="16"/>
        <v>106465</v>
      </c>
      <c r="K15" s="22">
        <f t="shared" si="16"/>
        <v>106465</v>
      </c>
      <c r="L15" s="22">
        <f t="shared" si="16"/>
        <v>106465</v>
      </c>
      <c r="M15" s="22">
        <f t="shared" si="16"/>
        <v>106465</v>
      </c>
      <c r="N15" s="22">
        <f t="shared" si="16"/>
        <v>106465</v>
      </c>
      <c r="O15" s="22">
        <f t="shared" si="16"/>
        <v>106465</v>
      </c>
      <c r="P15" s="22">
        <f t="shared" si="16"/>
        <v>106465</v>
      </c>
      <c r="Q15" s="22">
        <f t="shared" si="16"/>
        <v>106465</v>
      </c>
      <c r="R15" s="22">
        <f t="shared" si="16"/>
        <v>106465</v>
      </c>
      <c r="S15" s="22">
        <f t="shared" si="16"/>
        <v>106465</v>
      </c>
    </row>
    <row r="16" spans="1:19" ht="29.25" x14ac:dyDescent="0.45">
      <c r="A16" s="39" t="s">
        <v>3</v>
      </c>
      <c r="B16" s="41">
        <f t="shared" ref="B16:S16" si="17">+B15/B2</f>
        <v>0.995</v>
      </c>
      <c r="C16" s="41">
        <f t="shared" si="17"/>
        <v>0.995</v>
      </c>
      <c r="D16" s="41">
        <f t="shared" si="17"/>
        <v>0.995</v>
      </c>
      <c r="E16" s="41">
        <f t="shared" si="17"/>
        <v>0.995</v>
      </c>
      <c r="F16" s="41">
        <f t="shared" si="17"/>
        <v>0.995</v>
      </c>
      <c r="G16" s="41">
        <f t="shared" si="17"/>
        <v>0.995</v>
      </c>
      <c r="H16" s="41">
        <f t="shared" si="17"/>
        <v>0.995</v>
      </c>
      <c r="I16" s="41">
        <f t="shared" si="17"/>
        <v>0.995</v>
      </c>
      <c r="J16" s="41">
        <f t="shared" si="17"/>
        <v>0.995</v>
      </c>
      <c r="K16" s="41">
        <f t="shared" si="17"/>
        <v>0.995</v>
      </c>
      <c r="L16" s="41">
        <f t="shared" si="17"/>
        <v>0.995</v>
      </c>
      <c r="M16" s="41">
        <f t="shared" si="17"/>
        <v>0.995</v>
      </c>
      <c r="N16" s="41">
        <f t="shared" si="17"/>
        <v>0.995</v>
      </c>
      <c r="O16" s="41">
        <f t="shared" si="17"/>
        <v>0.995</v>
      </c>
      <c r="P16" s="41">
        <f t="shared" si="17"/>
        <v>0.995</v>
      </c>
      <c r="Q16" s="41">
        <f t="shared" si="17"/>
        <v>0.995</v>
      </c>
      <c r="R16" s="41">
        <f t="shared" si="17"/>
        <v>0.995</v>
      </c>
      <c r="S16" s="41">
        <f t="shared" si="17"/>
        <v>0.995</v>
      </c>
    </row>
    <row r="17" spans="1:19" x14ac:dyDescent="0.45">
      <c r="A17" s="39" t="s">
        <v>2</v>
      </c>
      <c r="B17" s="42">
        <f t="shared" ref="B17:E17" si="18">+B18/B15/365*1000</f>
        <v>80.658125044694145</v>
      </c>
      <c r="C17" s="42">
        <f t="shared" si="18"/>
        <v>83.057749230875132</v>
      </c>
      <c r="D17" s="42">
        <f t="shared" si="18"/>
        <v>83.217439135248654</v>
      </c>
      <c r="E17" s="42">
        <f t="shared" si="18"/>
        <v>88.715064247109311</v>
      </c>
      <c r="F17" s="42">
        <f t="shared" ref="F17" si="19">+E17*1.005</f>
        <v>89.158639568344853</v>
      </c>
      <c r="G17" s="42">
        <f t="shared" ref="G17:O17" si="20">+F17*1.005</f>
        <v>89.604432766186562</v>
      </c>
      <c r="H17" s="42">
        <f t="shared" si="20"/>
        <v>90.05245493001749</v>
      </c>
      <c r="I17" s="42">
        <f t="shared" si="20"/>
        <v>90.502717204667562</v>
      </c>
      <c r="J17" s="42">
        <f t="shared" si="20"/>
        <v>90.955230790690891</v>
      </c>
      <c r="K17" s="42">
        <f t="shared" si="20"/>
        <v>91.410006944644337</v>
      </c>
      <c r="L17" s="42">
        <f t="shared" si="20"/>
        <v>91.867056979367547</v>
      </c>
      <c r="M17" s="42">
        <f t="shared" si="20"/>
        <v>92.326392264264371</v>
      </c>
      <c r="N17" s="42">
        <f t="shared" si="20"/>
        <v>92.788024225585687</v>
      </c>
      <c r="O17" s="42">
        <f t="shared" si="20"/>
        <v>93.251964346713606</v>
      </c>
      <c r="P17" s="42">
        <f>+O17*1.005</f>
        <v>93.718224168447165</v>
      </c>
      <c r="Q17" s="42">
        <f>+P17*1.005</f>
        <v>94.186815289289385</v>
      </c>
      <c r="R17" s="42">
        <f t="shared" ref="R17:S17" si="21">+Q17*1.005</f>
        <v>94.657749365735825</v>
      </c>
      <c r="S17" s="42">
        <f t="shared" si="21"/>
        <v>95.131038112564497</v>
      </c>
    </row>
    <row r="18" spans="1:19" ht="20.65" x14ac:dyDescent="0.45">
      <c r="A18" s="134" t="s">
        <v>68</v>
      </c>
      <c r="B18" s="19">
        <v>3017180.5</v>
      </c>
      <c r="C18" s="19">
        <v>3137107.8</v>
      </c>
      <c r="D18" s="19">
        <v>3233806.8000000003</v>
      </c>
      <c r="E18" s="19">
        <v>3447443</v>
      </c>
      <c r="F18" s="19">
        <v>3330815.4</v>
      </c>
      <c r="G18" s="19">
        <f t="shared" ref="G18:O18" si="22">(G15*G17*365)/1000</f>
        <v>3482003.6160749993</v>
      </c>
      <c r="H18" s="19">
        <f t="shared" si="22"/>
        <v>3499413.6341553736</v>
      </c>
      <c r="I18" s="19">
        <f t="shared" si="22"/>
        <v>3516910.7023261501</v>
      </c>
      <c r="J18" s="19">
        <f t="shared" si="22"/>
        <v>3534495.2558377809</v>
      </c>
      <c r="K18" s="19">
        <f t="shared" si="22"/>
        <v>3552167.7321169688</v>
      </c>
      <c r="L18" s="19">
        <f t="shared" si="22"/>
        <v>3569928.5707775536</v>
      </c>
      <c r="M18" s="19">
        <f t="shared" si="22"/>
        <v>3587778.2136314404</v>
      </c>
      <c r="N18" s="19">
        <f t="shared" si="22"/>
        <v>3605717.1046995977</v>
      </c>
      <c r="O18" s="19">
        <f t="shared" si="22"/>
        <v>3623745.6902230955</v>
      </c>
      <c r="P18" s="19">
        <f>(P15*P17*365)/1000</f>
        <v>3641864.4186742106</v>
      </c>
      <c r="Q18" s="19">
        <f>(Q15*Q17*365)/1000</f>
        <v>3660073.7407675809</v>
      </c>
      <c r="R18" s="19">
        <f t="shared" ref="R18:S18" si="23">(R15*R17*365)/1000</f>
        <v>3678374.1094714189</v>
      </c>
      <c r="S18" s="19">
        <f t="shared" si="23"/>
        <v>3696765.9800187754</v>
      </c>
    </row>
    <row r="19" spans="1:19" ht="20.65" x14ac:dyDescent="0.45">
      <c r="A19" s="134" t="s">
        <v>69</v>
      </c>
      <c r="B19" s="19">
        <v>1984930.0999999999</v>
      </c>
      <c r="C19" s="19">
        <v>2003964.4000000004</v>
      </c>
      <c r="D19" s="19">
        <v>2057026.6</v>
      </c>
      <c r="E19" s="19">
        <v>1865272</v>
      </c>
      <c r="F19" s="19">
        <v>2008167.4</v>
      </c>
      <c r="G19" s="19">
        <f>+F19</f>
        <v>2008167.4</v>
      </c>
      <c r="H19" s="19">
        <f t="shared" ref="H19:O19" si="24">+G19</f>
        <v>2008167.4</v>
      </c>
      <c r="I19" s="19">
        <f t="shared" si="24"/>
        <v>2008167.4</v>
      </c>
      <c r="J19" s="19">
        <f t="shared" si="24"/>
        <v>2008167.4</v>
      </c>
      <c r="K19" s="19">
        <f t="shared" si="24"/>
        <v>2008167.4</v>
      </c>
      <c r="L19" s="19">
        <f t="shared" si="24"/>
        <v>2008167.4</v>
      </c>
      <c r="M19" s="19">
        <f t="shared" si="24"/>
        <v>2008167.4</v>
      </c>
      <c r="N19" s="19">
        <f t="shared" si="24"/>
        <v>2008167.4</v>
      </c>
      <c r="O19" s="19">
        <f t="shared" si="24"/>
        <v>2008167.4</v>
      </c>
      <c r="P19" s="19">
        <f>+O19</f>
        <v>2008167.4</v>
      </c>
      <c r="Q19" s="19">
        <f>+P19</f>
        <v>2008167.4</v>
      </c>
      <c r="R19" s="19">
        <f t="shared" ref="R19:S19" si="25">+Q19</f>
        <v>2008167.4</v>
      </c>
      <c r="S19" s="19">
        <f t="shared" si="25"/>
        <v>2008167.4</v>
      </c>
    </row>
    <row r="20" spans="1:19" ht="20.65" x14ac:dyDescent="0.45">
      <c r="A20" s="134" t="s">
        <v>70</v>
      </c>
      <c r="B20" s="19">
        <f t="shared" ref="B20:S20" si="26">SUM(B18:B19)</f>
        <v>5002110.5999999996</v>
      </c>
      <c r="C20" s="19">
        <f t="shared" si="26"/>
        <v>5141072.2</v>
      </c>
      <c r="D20" s="19">
        <f t="shared" si="26"/>
        <v>5290833.4000000004</v>
      </c>
      <c r="E20" s="19">
        <f t="shared" si="26"/>
        <v>5312715</v>
      </c>
      <c r="F20" s="19">
        <f t="shared" si="26"/>
        <v>5338982.8</v>
      </c>
      <c r="G20" s="19">
        <f t="shared" si="26"/>
        <v>5490171.0160749992</v>
      </c>
      <c r="H20" s="19">
        <f t="shared" si="26"/>
        <v>5507581.0341553735</v>
      </c>
      <c r="I20" s="19">
        <f t="shared" si="26"/>
        <v>5525078.1023261501</v>
      </c>
      <c r="J20" s="19">
        <f t="shared" si="26"/>
        <v>5542662.6558377808</v>
      </c>
      <c r="K20" s="19">
        <f t="shared" si="26"/>
        <v>5560335.1321169687</v>
      </c>
      <c r="L20" s="19">
        <f t="shared" si="26"/>
        <v>5578095.9707775535</v>
      </c>
      <c r="M20" s="19">
        <f t="shared" si="26"/>
        <v>5595945.6136314403</v>
      </c>
      <c r="N20" s="19">
        <f t="shared" si="26"/>
        <v>5613884.5046995971</v>
      </c>
      <c r="O20" s="19">
        <f t="shared" si="26"/>
        <v>5631913.0902230954</v>
      </c>
      <c r="P20" s="19">
        <f t="shared" si="26"/>
        <v>5650031.8186742105</v>
      </c>
      <c r="Q20" s="19">
        <f t="shared" si="26"/>
        <v>5668241.1407675808</v>
      </c>
      <c r="R20" s="19">
        <f t="shared" si="26"/>
        <v>5686541.5094714183</v>
      </c>
      <c r="S20" s="19">
        <f t="shared" si="26"/>
        <v>5704933.3800187754</v>
      </c>
    </row>
    <row r="21" spans="1:19" ht="20.65" x14ac:dyDescent="0.45">
      <c r="A21" s="39" t="s">
        <v>76</v>
      </c>
      <c r="B21" s="19">
        <v>10394197</v>
      </c>
      <c r="C21" s="19">
        <v>9021951</v>
      </c>
      <c r="D21" s="19">
        <v>9056636</v>
      </c>
      <c r="E21" s="19">
        <v>8800567</v>
      </c>
      <c r="F21" s="19">
        <v>9400000</v>
      </c>
      <c r="G21" s="19">
        <f t="shared" ref="G21:O21" si="27">+F21*0.98</f>
        <v>9212000</v>
      </c>
      <c r="H21" s="19">
        <f t="shared" si="27"/>
        <v>9027760</v>
      </c>
      <c r="I21" s="19">
        <f t="shared" si="27"/>
        <v>8847204.8000000007</v>
      </c>
      <c r="J21" s="19">
        <f t="shared" si="27"/>
        <v>8670260.7039999999</v>
      </c>
      <c r="K21" s="19">
        <f t="shared" si="27"/>
        <v>8496855.4899199996</v>
      </c>
      <c r="L21" s="19">
        <f t="shared" si="27"/>
        <v>8326918.3801215999</v>
      </c>
      <c r="M21" s="19">
        <f t="shared" si="27"/>
        <v>8160380.0125191677</v>
      </c>
      <c r="N21" s="19">
        <f t="shared" si="27"/>
        <v>7997172.4122687839</v>
      </c>
      <c r="O21" s="19">
        <f t="shared" si="27"/>
        <v>7837228.9640234085</v>
      </c>
      <c r="P21" s="19">
        <f>+O21*0.98</f>
        <v>7680484.3847429398</v>
      </c>
      <c r="Q21" s="19">
        <f>+P21*0.98</f>
        <v>7526874.6970480811</v>
      </c>
      <c r="R21" s="19">
        <f t="shared" ref="R21:S21" si="28">+Q21*0.98</f>
        <v>7376337.2031071195</v>
      </c>
      <c r="S21" s="19">
        <f t="shared" si="28"/>
        <v>7228810.4590449771</v>
      </c>
    </row>
    <row r="22" spans="1:19" ht="20.65" x14ac:dyDescent="0.45">
      <c r="A22" s="39" t="s">
        <v>77</v>
      </c>
      <c r="B22" s="22">
        <f t="shared" ref="B22:S22" si="29">+B21-B20</f>
        <v>5392086.4000000004</v>
      </c>
      <c r="C22" s="22">
        <f t="shared" si="29"/>
        <v>3880878.8</v>
      </c>
      <c r="D22" s="22">
        <f t="shared" si="29"/>
        <v>3765802.5999999996</v>
      </c>
      <c r="E22" s="22">
        <f t="shared" si="29"/>
        <v>3487852</v>
      </c>
      <c r="F22" s="22">
        <f t="shared" si="29"/>
        <v>4061017.2</v>
      </c>
      <c r="G22" s="22">
        <f t="shared" si="29"/>
        <v>3721828.9839250008</v>
      </c>
      <c r="H22" s="22">
        <f t="shared" si="29"/>
        <v>3520178.9658446265</v>
      </c>
      <c r="I22" s="22">
        <f t="shared" si="29"/>
        <v>3322126.6976738507</v>
      </c>
      <c r="J22" s="22">
        <f t="shared" si="29"/>
        <v>3127598.0481622191</v>
      </c>
      <c r="K22" s="22">
        <f t="shared" si="29"/>
        <v>2936520.3578030309</v>
      </c>
      <c r="L22" s="22">
        <f t="shared" si="29"/>
        <v>2748822.4093440464</v>
      </c>
      <c r="M22" s="22">
        <f t="shared" si="29"/>
        <v>2564434.3988877274</v>
      </c>
      <c r="N22" s="22">
        <f t="shared" si="29"/>
        <v>2383287.9075691868</v>
      </c>
      <c r="O22" s="22">
        <f t="shared" si="29"/>
        <v>2205315.8738003131</v>
      </c>
      <c r="P22" s="22">
        <f t="shared" si="29"/>
        <v>2030452.5660687294</v>
      </c>
      <c r="Q22" s="22">
        <f t="shared" si="29"/>
        <v>1858633.5562805003</v>
      </c>
      <c r="R22" s="22">
        <f t="shared" si="29"/>
        <v>1689795.6936357012</v>
      </c>
      <c r="S22" s="22">
        <f t="shared" si="29"/>
        <v>1523877.0790262017</v>
      </c>
    </row>
    <row r="23" spans="1:19" ht="29.25" x14ac:dyDescent="0.45">
      <c r="A23" s="39" t="s">
        <v>71</v>
      </c>
      <c r="B23" s="45">
        <f t="shared" ref="B23:O23" si="30">+B22/B21</f>
        <v>0.51875930386926483</v>
      </c>
      <c r="C23" s="45">
        <f t="shared" si="30"/>
        <v>0.43015959630017941</v>
      </c>
      <c r="D23" s="45">
        <f t="shared" si="30"/>
        <v>0.41580589084070507</v>
      </c>
      <c r="E23" s="45">
        <f t="shared" si="30"/>
        <v>0.39632128248100379</v>
      </c>
      <c r="F23" s="45">
        <f t="shared" si="30"/>
        <v>0.43202310638297875</v>
      </c>
      <c r="G23" s="45">
        <f t="shared" si="30"/>
        <v>0.40401964653983941</v>
      </c>
      <c r="H23" s="45">
        <f t="shared" si="30"/>
        <v>0.38992828407541036</v>
      </c>
      <c r="I23" s="45">
        <f t="shared" si="30"/>
        <v>0.37550014640486795</v>
      </c>
      <c r="J23" s="45">
        <f t="shared" si="30"/>
        <v>0.36072710555512022</v>
      </c>
      <c r="K23" s="45">
        <f t="shared" si="30"/>
        <v>0.34560083566052024</v>
      </c>
      <c r="L23" s="45">
        <f t="shared" si="30"/>
        <v>0.33011280810751803</v>
      </c>
      <c r="M23" s="45">
        <f t="shared" si="30"/>
        <v>0.31425428655939125</v>
      </c>
      <c r="N23" s="45">
        <f t="shared" si="30"/>
        <v>0.29801632185807186</v>
      </c>
      <c r="O23" s="45">
        <f t="shared" si="30"/>
        <v>0.28138974680001783</v>
      </c>
      <c r="P23" s="45">
        <f>+P22/P21</f>
        <v>0.26436517078299965</v>
      </c>
      <c r="Q23" s="45">
        <f>+Q22/Q21</f>
        <v>0.24693297432059369</v>
      </c>
      <c r="R23" s="45">
        <f t="shared" ref="R23:S23" si="31">+R22/R21</f>
        <v>0.22908330342109523</v>
      </c>
      <c r="S23" s="45">
        <f t="shared" si="31"/>
        <v>0.21080606382748157</v>
      </c>
    </row>
  </sheetData>
  <mergeCells count="2">
    <mergeCell ref="A3:S3"/>
    <mergeCell ref="A14:S14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06F2-B220-4A4F-8858-2974DF6C5FCC}">
  <sheetPr>
    <tabColor theme="3" tint="0.39997558519241921"/>
  </sheetPr>
  <dimension ref="A1:K19"/>
  <sheetViews>
    <sheetView workbookViewId="0">
      <selection activeCell="D19" sqref="D19"/>
    </sheetView>
  </sheetViews>
  <sheetFormatPr defaultRowHeight="14.25" x14ac:dyDescent="0.45"/>
  <cols>
    <col min="1" max="1" width="12.19921875" customWidth="1"/>
    <col min="2" max="2" width="12.73046875" customWidth="1"/>
    <col min="3" max="3" width="13.265625" customWidth="1"/>
    <col min="4" max="4" width="13.19921875" customWidth="1"/>
    <col min="5" max="5" width="14.53125" customWidth="1"/>
    <col min="6" max="6" width="19.265625" customWidth="1"/>
  </cols>
  <sheetData>
    <row r="1" spans="1:6" x14ac:dyDescent="0.45">
      <c r="A1" s="104" t="s">
        <v>201</v>
      </c>
      <c r="B1" s="104" t="s">
        <v>216</v>
      </c>
      <c r="C1" s="104" t="s">
        <v>202</v>
      </c>
      <c r="D1" s="104" t="s">
        <v>107</v>
      </c>
      <c r="E1" s="104" t="s">
        <v>105</v>
      </c>
      <c r="F1" s="104" t="s">
        <v>200</v>
      </c>
    </row>
    <row r="2" spans="1:6" x14ac:dyDescent="0.45">
      <c r="A2" s="199">
        <v>13897</v>
      </c>
      <c r="B2" s="199">
        <v>800</v>
      </c>
      <c r="C2" s="200">
        <v>536.28617866741706</v>
      </c>
      <c r="D2" s="199"/>
      <c r="E2" s="199" t="s">
        <v>115</v>
      </c>
      <c r="F2" s="199">
        <v>1995</v>
      </c>
    </row>
    <row r="3" spans="1:6" x14ac:dyDescent="0.45">
      <c r="A3" s="199">
        <v>13899</v>
      </c>
      <c r="B3" s="199">
        <v>800</v>
      </c>
      <c r="C3" s="200">
        <v>490.42929075580253</v>
      </c>
      <c r="D3" s="199"/>
      <c r="E3" s="199" t="s">
        <v>115</v>
      </c>
      <c r="F3" s="199">
        <v>1995</v>
      </c>
    </row>
    <row r="4" spans="1:6" x14ac:dyDescent="0.45">
      <c r="A4" s="199"/>
      <c r="B4" s="199">
        <v>150</v>
      </c>
      <c r="C4" s="200">
        <v>190.94425176165521</v>
      </c>
      <c r="D4" s="199"/>
      <c r="E4" s="199" t="s">
        <v>112</v>
      </c>
      <c r="F4" s="199">
        <v>1901</v>
      </c>
    </row>
    <row r="5" spans="1:6" x14ac:dyDescent="0.45">
      <c r="A5" s="199"/>
      <c r="B5" s="199">
        <v>150</v>
      </c>
      <c r="C5" s="200">
        <v>274.51676916741837</v>
      </c>
      <c r="D5" s="199"/>
      <c r="E5" s="199" t="s">
        <v>112</v>
      </c>
      <c r="F5" s="199">
        <v>1901</v>
      </c>
    </row>
    <row r="6" spans="1:6" x14ac:dyDescent="0.45">
      <c r="A6" s="199">
        <v>13725</v>
      </c>
      <c r="B6" s="199">
        <v>150</v>
      </c>
      <c r="C6" s="200">
        <v>132.5206244839419</v>
      </c>
      <c r="D6" s="199"/>
      <c r="E6" s="199" t="s">
        <v>112</v>
      </c>
      <c r="F6" s="199">
        <v>1901</v>
      </c>
    </row>
    <row r="7" spans="1:6" x14ac:dyDescent="0.45">
      <c r="A7" s="199">
        <v>13723</v>
      </c>
      <c r="B7" s="199">
        <v>150</v>
      </c>
      <c r="C7" s="200">
        <v>255.88102218457769</v>
      </c>
      <c r="D7" s="199"/>
      <c r="E7" s="199" t="s">
        <v>112</v>
      </c>
      <c r="F7" s="199">
        <v>1901</v>
      </c>
    </row>
    <row r="8" spans="1:6" x14ac:dyDescent="0.45">
      <c r="A8" s="199">
        <v>13897</v>
      </c>
      <c r="B8" s="199">
        <v>800</v>
      </c>
      <c r="C8" s="200">
        <v>78.914559187947532</v>
      </c>
      <c r="D8" s="199"/>
      <c r="E8" s="199" t="s">
        <v>115</v>
      </c>
      <c r="F8" s="199">
        <v>1995</v>
      </c>
    </row>
    <row r="9" spans="1:6" x14ac:dyDescent="0.45">
      <c r="A9" s="199">
        <v>13899</v>
      </c>
      <c r="B9" s="199">
        <v>800</v>
      </c>
      <c r="C9" s="200">
        <v>90.320480740706898</v>
      </c>
      <c r="D9" s="199"/>
      <c r="E9" s="199" t="s">
        <v>115</v>
      </c>
      <c r="F9" s="199">
        <v>1995</v>
      </c>
    </row>
    <row r="10" spans="1:6" x14ac:dyDescent="0.45">
      <c r="A10" s="199">
        <v>13711</v>
      </c>
      <c r="B10" s="199">
        <v>0</v>
      </c>
      <c r="C10" s="200">
        <v>5.9075665910242119</v>
      </c>
      <c r="D10" s="199"/>
      <c r="E10" s="199"/>
      <c r="F10" s="199">
        <v>0</v>
      </c>
    </row>
    <row r="11" spans="1:6" x14ac:dyDescent="0.45">
      <c r="A11" s="199">
        <v>13693</v>
      </c>
      <c r="B11" s="199">
        <v>110</v>
      </c>
      <c r="C11" s="200">
        <v>143.4275905471757</v>
      </c>
      <c r="D11" s="199" t="s">
        <v>109</v>
      </c>
      <c r="E11" s="199" t="s">
        <v>109</v>
      </c>
      <c r="F11" s="199">
        <v>0</v>
      </c>
    </row>
    <row r="12" spans="1:6" x14ac:dyDescent="0.45">
      <c r="A12" s="199">
        <v>67719</v>
      </c>
      <c r="B12" s="199">
        <v>160</v>
      </c>
      <c r="C12" s="200">
        <v>3.2157006016422689</v>
      </c>
      <c r="D12" s="199" t="s">
        <v>578</v>
      </c>
      <c r="E12" s="199" t="s">
        <v>109</v>
      </c>
      <c r="F12" s="199">
        <v>1901</v>
      </c>
    </row>
    <row r="13" spans="1:6" x14ac:dyDescent="0.45">
      <c r="A13" s="199">
        <v>67720</v>
      </c>
      <c r="B13" s="199">
        <v>110</v>
      </c>
      <c r="C13" s="200">
        <v>181.45146298786591</v>
      </c>
      <c r="D13" s="199"/>
      <c r="E13" s="199" t="s">
        <v>109</v>
      </c>
      <c r="F13" s="199">
        <v>1901</v>
      </c>
    </row>
    <row r="14" spans="1:6" x14ac:dyDescent="0.45">
      <c r="A14" s="199">
        <v>67728</v>
      </c>
      <c r="B14" s="199"/>
      <c r="C14" s="200">
        <v>19.383341724800431</v>
      </c>
      <c r="D14" s="199"/>
      <c r="E14" s="199"/>
      <c r="F14" s="199">
        <v>1901</v>
      </c>
    </row>
    <row r="15" spans="1:6" x14ac:dyDescent="0.45">
      <c r="A15" s="199">
        <v>67730</v>
      </c>
      <c r="B15" s="199"/>
      <c r="C15" s="200">
        <v>20.72131916890126</v>
      </c>
      <c r="D15" s="199"/>
      <c r="E15" s="199"/>
      <c r="F15" s="199">
        <v>1901</v>
      </c>
    </row>
    <row r="16" spans="1:6" x14ac:dyDescent="0.45">
      <c r="A16" s="199">
        <v>67775</v>
      </c>
      <c r="B16" s="199">
        <v>110</v>
      </c>
      <c r="C16" s="200">
        <v>338.30059136760423</v>
      </c>
      <c r="D16" s="199"/>
      <c r="E16" s="199" t="s">
        <v>111</v>
      </c>
      <c r="F16" s="199">
        <v>1901</v>
      </c>
    </row>
    <row r="17" spans="1:11" ht="39" x14ac:dyDescent="0.45">
      <c r="A17" s="199">
        <v>67828</v>
      </c>
      <c r="B17" s="199">
        <v>110</v>
      </c>
      <c r="C17" s="200">
        <v>1173.188503723828</v>
      </c>
      <c r="D17" s="201" t="s">
        <v>582</v>
      </c>
      <c r="E17" s="199" t="s">
        <v>111</v>
      </c>
      <c r="F17" s="199">
        <v>1901</v>
      </c>
    </row>
    <row r="18" spans="1:11" x14ac:dyDescent="0.45">
      <c r="B18" s="87" t="s">
        <v>191</v>
      </c>
      <c r="C18" s="108">
        <f>SUM(Table13[Pikkus])</f>
        <v>3935.4092536623093</v>
      </c>
      <c r="D18" s="88" t="s">
        <v>660</v>
      </c>
      <c r="E18" s="88"/>
      <c r="F18" s="88"/>
      <c r="G18" s="88"/>
      <c r="H18" s="88"/>
    </row>
    <row r="19" spans="1:11" x14ac:dyDescent="0.45">
      <c r="B19" s="84" t="s">
        <v>191</v>
      </c>
      <c r="C19" s="90">
        <v>62771.054236701668</v>
      </c>
      <c r="D19" s="89" t="s">
        <v>661</v>
      </c>
      <c r="E19" s="89"/>
      <c r="F19" s="89"/>
      <c r="G19" s="89"/>
      <c r="H19" s="89"/>
      <c r="I19" s="89"/>
      <c r="J19" s="89"/>
      <c r="K19" s="89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B3092-ACBA-48B8-91EF-EECF4FF6192B}">
  <sheetPr>
    <tabColor rgb="FFFFC000"/>
  </sheetPr>
  <dimension ref="A1:K15843"/>
  <sheetViews>
    <sheetView topLeftCell="A15829" workbookViewId="0">
      <selection activeCell="D15843" sqref="D15843"/>
    </sheetView>
  </sheetViews>
  <sheetFormatPr defaultRowHeight="14.25" x14ac:dyDescent="0.45"/>
  <cols>
    <col min="1" max="1" width="10.796875" customWidth="1"/>
    <col min="2" max="2" width="14.19921875" customWidth="1"/>
    <col min="3" max="3" width="11.73046875" customWidth="1"/>
    <col min="4" max="4" width="16.53125" customWidth="1"/>
    <col min="5" max="5" width="13" customWidth="1"/>
    <col min="6" max="6" width="16" customWidth="1"/>
  </cols>
  <sheetData>
    <row r="1" spans="1:6" x14ac:dyDescent="0.45">
      <c r="A1" s="104" t="s">
        <v>201</v>
      </c>
      <c r="B1" s="104" t="s">
        <v>216</v>
      </c>
      <c r="C1" s="104" t="s">
        <v>202</v>
      </c>
      <c r="D1" s="104" t="s">
        <v>107</v>
      </c>
      <c r="E1" s="104" t="s">
        <v>105</v>
      </c>
      <c r="F1" s="104" t="s">
        <v>200</v>
      </c>
    </row>
    <row r="2" spans="1:6" x14ac:dyDescent="0.45">
      <c r="A2" s="218">
        <v>27405</v>
      </c>
      <c r="B2" s="218">
        <v>400</v>
      </c>
      <c r="C2" s="219">
        <v>23.631824807516249</v>
      </c>
      <c r="D2" s="218"/>
      <c r="E2" s="218" t="s">
        <v>203</v>
      </c>
      <c r="F2" s="218">
        <v>1901</v>
      </c>
    </row>
    <row r="3" spans="1:6" x14ac:dyDescent="0.45">
      <c r="A3" s="218">
        <v>27403</v>
      </c>
      <c r="B3" s="218">
        <v>0</v>
      </c>
      <c r="C3" s="219">
        <v>11.056723093161169</v>
      </c>
      <c r="D3" s="218"/>
      <c r="E3" s="218" t="s">
        <v>203</v>
      </c>
      <c r="F3" s="218">
        <v>1999</v>
      </c>
    </row>
    <row r="4" spans="1:6" x14ac:dyDescent="0.45">
      <c r="A4" s="218">
        <v>27402</v>
      </c>
      <c r="B4" s="218">
        <v>1200</v>
      </c>
      <c r="C4" s="219">
        <v>54.01809616509513</v>
      </c>
      <c r="D4" s="218"/>
      <c r="E4" s="218" t="s">
        <v>203</v>
      </c>
      <c r="F4" s="218">
        <v>1999</v>
      </c>
    </row>
    <row r="5" spans="1:6" x14ac:dyDescent="0.45">
      <c r="A5" s="218">
        <v>4758</v>
      </c>
      <c r="B5" s="218">
        <v>160</v>
      </c>
      <c r="C5" s="219">
        <v>6.8052263815690761</v>
      </c>
      <c r="D5" s="218"/>
      <c r="E5" s="218" t="s">
        <v>114</v>
      </c>
      <c r="F5" s="218">
        <v>2005</v>
      </c>
    </row>
    <row r="6" spans="1:6" x14ac:dyDescent="0.45">
      <c r="A6" s="218">
        <v>4757</v>
      </c>
      <c r="B6" s="218">
        <v>200</v>
      </c>
      <c r="C6" s="219">
        <v>5.751623661229778</v>
      </c>
      <c r="D6" s="218"/>
      <c r="E6" s="218" t="s">
        <v>114</v>
      </c>
      <c r="F6" s="218">
        <v>2005</v>
      </c>
    </row>
    <row r="7" spans="1:6" x14ac:dyDescent="0.45">
      <c r="A7" s="218">
        <v>4756</v>
      </c>
      <c r="B7" s="218">
        <v>315</v>
      </c>
      <c r="C7" s="219">
        <v>9.4994152292622278</v>
      </c>
      <c r="D7" s="218"/>
      <c r="E7" s="218" t="s">
        <v>114</v>
      </c>
      <c r="F7" s="218">
        <v>2006</v>
      </c>
    </row>
    <row r="8" spans="1:6" x14ac:dyDescent="0.45">
      <c r="A8" s="218">
        <v>4755</v>
      </c>
      <c r="B8" s="218">
        <v>160</v>
      </c>
      <c r="C8" s="219">
        <v>3.5426385109453569</v>
      </c>
      <c r="D8" s="218"/>
      <c r="E8" s="218" t="s">
        <v>114</v>
      </c>
      <c r="F8" s="218">
        <v>2015</v>
      </c>
    </row>
    <row r="9" spans="1:6" x14ac:dyDescent="0.45">
      <c r="A9" s="218">
        <v>4754</v>
      </c>
      <c r="B9" s="218">
        <v>250</v>
      </c>
      <c r="C9" s="219">
        <v>3.3837807136421638</v>
      </c>
      <c r="D9" s="218"/>
      <c r="E9" s="218" t="s">
        <v>114</v>
      </c>
      <c r="F9" s="218">
        <v>2005</v>
      </c>
    </row>
    <row r="10" spans="1:6" x14ac:dyDescent="0.45">
      <c r="A10" s="218">
        <v>14266</v>
      </c>
      <c r="B10" s="218">
        <v>0</v>
      </c>
      <c r="C10" s="219">
        <v>32.093915118618114</v>
      </c>
      <c r="D10" s="218"/>
      <c r="E10" s="218"/>
      <c r="F10" s="218">
        <v>0</v>
      </c>
    </row>
    <row r="11" spans="1:6" x14ac:dyDescent="0.45">
      <c r="A11" s="218">
        <v>4752</v>
      </c>
      <c r="B11" s="218">
        <v>200</v>
      </c>
      <c r="C11" s="219">
        <v>18.544874461004419</v>
      </c>
      <c r="D11" s="218"/>
      <c r="E11" s="218" t="s">
        <v>114</v>
      </c>
      <c r="F11" s="218">
        <v>2002</v>
      </c>
    </row>
    <row r="12" spans="1:6" x14ac:dyDescent="0.45">
      <c r="A12" s="218">
        <v>13815</v>
      </c>
      <c r="B12" s="218">
        <v>919</v>
      </c>
      <c r="C12" s="219">
        <v>8.1638726161458379</v>
      </c>
      <c r="D12" s="218"/>
      <c r="E12" s="218" t="s">
        <v>204</v>
      </c>
      <c r="F12" s="218">
        <v>2016</v>
      </c>
    </row>
    <row r="13" spans="1:6" x14ac:dyDescent="0.45">
      <c r="A13" s="218">
        <v>13815</v>
      </c>
      <c r="B13" s="218">
        <v>919</v>
      </c>
      <c r="C13" s="219">
        <v>10.163112208778371</v>
      </c>
      <c r="D13" s="218"/>
      <c r="E13" s="218" t="s">
        <v>204</v>
      </c>
      <c r="F13" s="218">
        <v>2016</v>
      </c>
    </row>
    <row r="14" spans="1:6" x14ac:dyDescent="0.45">
      <c r="A14" s="218">
        <v>13815</v>
      </c>
      <c r="B14" s="218">
        <v>919</v>
      </c>
      <c r="C14" s="219">
        <v>2.9707178236677838</v>
      </c>
      <c r="D14" s="218"/>
      <c r="E14" s="218" t="s">
        <v>204</v>
      </c>
      <c r="F14" s="218">
        <v>2016</v>
      </c>
    </row>
    <row r="15" spans="1:6" x14ac:dyDescent="0.45">
      <c r="A15" s="218">
        <v>13815</v>
      </c>
      <c r="B15" s="218">
        <v>919</v>
      </c>
      <c r="C15" s="219">
        <v>11.764454704454341</v>
      </c>
      <c r="D15" s="218"/>
      <c r="E15" s="218" t="s">
        <v>204</v>
      </c>
      <c r="F15" s="218">
        <v>2016</v>
      </c>
    </row>
    <row r="16" spans="1:6" x14ac:dyDescent="0.45">
      <c r="A16" s="218">
        <v>13815</v>
      </c>
      <c r="B16" s="218">
        <v>919</v>
      </c>
      <c r="C16" s="219">
        <v>24.484129230361241</v>
      </c>
      <c r="D16" s="218"/>
      <c r="E16" s="218" t="s">
        <v>204</v>
      </c>
      <c r="F16" s="218">
        <v>2016</v>
      </c>
    </row>
    <row r="17" spans="1:6" x14ac:dyDescent="0.45">
      <c r="A17" s="218">
        <v>13815</v>
      </c>
      <c r="B17" s="218">
        <v>919</v>
      </c>
      <c r="C17" s="219">
        <v>5.8924401088214617</v>
      </c>
      <c r="D17" s="218"/>
      <c r="E17" s="218" t="s">
        <v>204</v>
      </c>
      <c r="F17" s="218">
        <v>2016</v>
      </c>
    </row>
    <row r="18" spans="1:6" x14ac:dyDescent="0.45">
      <c r="A18" s="218">
        <v>13815</v>
      </c>
      <c r="B18" s="218">
        <v>919</v>
      </c>
      <c r="C18" s="219">
        <v>17.692230551923441</v>
      </c>
      <c r="D18" s="218"/>
      <c r="E18" s="218" t="s">
        <v>204</v>
      </c>
      <c r="F18" s="218">
        <v>2016</v>
      </c>
    </row>
    <row r="19" spans="1:6" x14ac:dyDescent="0.45">
      <c r="A19" s="218">
        <v>13815</v>
      </c>
      <c r="B19" s="218">
        <v>919</v>
      </c>
      <c r="C19" s="219">
        <v>29.522857073224358</v>
      </c>
      <c r="D19" s="218"/>
      <c r="E19" s="218" t="s">
        <v>204</v>
      </c>
      <c r="F19" s="218">
        <v>2016</v>
      </c>
    </row>
    <row r="20" spans="1:6" x14ac:dyDescent="0.45">
      <c r="A20" s="218">
        <v>13815</v>
      </c>
      <c r="B20" s="218">
        <v>919</v>
      </c>
      <c r="C20" s="219">
        <v>4.8305131805264621</v>
      </c>
      <c r="D20" s="218"/>
      <c r="E20" s="218" t="s">
        <v>204</v>
      </c>
      <c r="F20" s="218">
        <v>2016</v>
      </c>
    </row>
    <row r="21" spans="1:6" x14ac:dyDescent="0.45">
      <c r="A21" s="218">
        <v>13815</v>
      </c>
      <c r="B21" s="218">
        <v>919</v>
      </c>
      <c r="C21" s="219">
        <v>21.922205439096441</v>
      </c>
      <c r="D21" s="218"/>
      <c r="E21" s="218" t="s">
        <v>204</v>
      </c>
      <c r="F21" s="218">
        <v>2016</v>
      </c>
    </row>
    <row r="22" spans="1:6" x14ac:dyDescent="0.45">
      <c r="A22" s="218">
        <v>13815</v>
      </c>
      <c r="B22" s="218">
        <v>919</v>
      </c>
      <c r="C22" s="219">
        <v>5.6939842916560863</v>
      </c>
      <c r="D22" s="218"/>
      <c r="E22" s="218" t="s">
        <v>204</v>
      </c>
      <c r="F22" s="218">
        <v>2016</v>
      </c>
    </row>
    <row r="23" spans="1:6" x14ac:dyDescent="0.45">
      <c r="A23" s="218">
        <v>13815</v>
      </c>
      <c r="B23" s="218">
        <v>919</v>
      </c>
      <c r="C23" s="219">
        <v>12.10135552042966</v>
      </c>
      <c r="D23" s="218"/>
      <c r="E23" s="218" t="s">
        <v>204</v>
      </c>
      <c r="F23" s="218">
        <v>2016</v>
      </c>
    </row>
    <row r="24" spans="1:6" x14ac:dyDescent="0.45">
      <c r="A24" s="218">
        <v>13815</v>
      </c>
      <c r="B24" s="218">
        <v>919</v>
      </c>
      <c r="C24" s="219">
        <v>17.998794974712819</v>
      </c>
      <c r="D24" s="218"/>
      <c r="E24" s="218" t="s">
        <v>114</v>
      </c>
      <c r="F24" s="218">
        <v>2016</v>
      </c>
    </row>
    <row r="25" spans="1:6" x14ac:dyDescent="0.45">
      <c r="A25" s="218">
        <v>13815</v>
      </c>
      <c r="B25" s="218">
        <v>919</v>
      </c>
      <c r="C25" s="219">
        <v>21.223869255186049</v>
      </c>
      <c r="D25" s="218"/>
      <c r="E25" s="218" t="s">
        <v>204</v>
      </c>
      <c r="F25" s="218">
        <v>2016</v>
      </c>
    </row>
    <row r="26" spans="1:6" x14ac:dyDescent="0.45">
      <c r="A26" s="218">
        <v>13815</v>
      </c>
      <c r="B26" s="218">
        <v>919</v>
      </c>
      <c r="C26" s="219">
        <v>7.3764556564425821</v>
      </c>
      <c r="D26" s="218"/>
      <c r="E26" s="218" t="s">
        <v>204</v>
      </c>
      <c r="F26" s="218">
        <v>2016</v>
      </c>
    </row>
    <row r="27" spans="1:6" x14ac:dyDescent="0.45">
      <c r="A27" s="218">
        <v>13815</v>
      </c>
      <c r="B27" s="218">
        <v>919</v>
      </c>
      <c r="C27" s="219">
        <v>29.80809961197242</v>
      </c>
      <c r="D27" s="218"/>
      <c r="E27" s="218" t="s">
        <v>204</v>
      </c>
      <c r="F27" s="218">
        <v>2016</v>
      </c>
    </row>
    <row r="28" spans="1:6" x14ac:dyDescent="0.45">
      <c r="A28" s="218">
        <v>13815</v>
      </c>
      <c r="B28" s="218">
        <v>919</v>
      </c>
      <c r="C28" s="219">
        <v>1.595486916755491</v>
      </c>
      <c r="D28" s="218"/>
      <c r="E28" s="218" t="s">
        <v>204</v>
      </c>
      <c r="F28" s="218">
        <v>2016</v>
      </c>
    </row>
    <row r="29" spans="1:6" x14ac:dyDescent="0.45">
      <c r="A29" s="218">
        <v>13815</v>
      </c>
      <c r="B29" s="218">
        <v>919</v>
      </c>
      <c r="C29" s="219">
        <v>23.796201406704871</v>
      </c>
      <c r="D29" s="218"/>
      <c r="E29" s="218" t="s">
        <v>204</v>
      </c>
      <c r="F29" s="218">
        <v>2016</v>
      </c>
    </row>
    <row r="30" spans="1:6" x14ac:dyDescent="0.45">
      <c r="A30" s="218">
        <v>13815</v>
      </c>
      <c r="B30" s="218">
        <v>919</v>
      </c>
      <c r="C30" s="219">
        <v>26.946987508656459</v>
      </c>
      <c r="D30" s="218"/>
      <c r="E30" s="218" t="s">
        <v>204</v>
      </c>
      <c r="F30" s="218">
        <v>2016</v>
      </c>
    </row>
    <row r="31" spans="1:6" x14ac:dyDescent="0.45">
      <c r="A31" s="218">
        <v>13815</v>
      </c>
      <c r="B31" s="218">
        <v>919</v>
      </c>
      <c r="C31" s="219">
        <v>4.726253972811568</v>
      </c>
      <c r="D31" s="218"/>
      <c r="E31" s="218" t="s">
        <v>204</v>
      </c>
      <c r="F31" s="218">
        <v>2016</v>
      </c>
    </row>
    <row r="32" spans="1:6" x14ac:dyDescent="0.45">
      <c r="A32" s="218">
        <v>13815</v>
      </c>
      <c r="B32" s="218">
        <v>919</v>
      </c>
      <c r="C32" s="219">
        <v>28.769016473932279</v>
      </c>
      <c r="D32" s="218"/>
      <c r="E32" s="218" t="s">
        <v>114</v>
      </c>
      <c r="F32" s="218">
        <v>2016</v>
      </c>
    </row>
    <row r="33" spans="1:6" x14ac:dyDescent="0.45">
      <c r="A33" s="218">
        <v>13815</v>
      </c>
      <c r="B33" s="218">
        <v>919</v>
      </c>
      <c r="C33" s="219">
        <v>19.015195111287252</v>
      </c>
      <c r="D33" s="218"/>
      <c r="E33" s="218" t="s">
        <v>114</v>
      </c>
      <c r="F33" s="218">
        <v>2016</v>
      </c>
    </row>
    <row r="34" spans="1:6" x14ac:dyDescent="0.45">
      <c r="A34" s="218">
        <v>13815</v>
      </c>
      <c r="B34" s="218">
        <v>919</v>
      </c>
      <c r="C34" s="219">
        <v>27.673520312156931</v>
      </c>
      <c r="D34" s="218"/>
      <c r="E34" s="218" t="s">
        <v>114</v>
      </c>
      <c r="F34" s="218">
        <v>2016</v>
      </c>
    </row>
    <row r="35" spans="1:6" x14ac:dyDescent="0.45">
      <c r="A35" s="218">
        <v>13815</v>
      </c>
      <c r="B35" s="218">
        <v>919</v>
      </c>
      <c r="C35" s="219">
        <v>16.999401150257359</v>
      </c>
      <c r="D35" s="218"/>
      <c r="E35" s="218" t="s">
        <v>204</v>
      </c>
      <c r="F35" s="218">
        <v>2016</v>
      </c>
    </row>
    <row r="36" spans="1:6" x14ac:dyDescent="0.45">
      <c r="A36" s="218">
        <v>13815</v>
      </c>
      <c r="B36" s="218">
        <v>919</v>
      </c>
      <c r="C36" s="219">
        <v>2.6068867943214111</v>
      </c>
      <c r="D36" s="218"/>
      <c r="E36" s="218" t="s">
        <v>204</v>
      </c>
      <c r="F36" s="218">
        <v>2016</v>
      </c>
    </row>
    <row r="37" spans="1:6" x14ac:dyDescent="0.45">
      <c r="A37" s="218">
        <v>13815</v>
      </c>
      <c r="B37" s="218">
        <v>919</v>
      </c>
      <c r="C37" s="219">
        <v>17.436275053417891</v>
      </c>
      <c r="D37" s="218"/>
      <c r="E37" s="218" t="s">
        <v>204</v>
      </c>
      <c r="F37" s="218">
        <v>2016</v>
      </c>
    </row>
    <row r="38" spans="1:6" x14ac:dyDescent="0.45">
      <c r="A38" s="218">
        <v>13815</v>
      </c>
      <c r="B38" s="218">
        <v>919</v>
      </c>
      <c r="C38" s="219">
        <v>28.470445956509941</v>
      </c>
      <c r="D38" s="218"/>
      <c r="E38" s="218" t="s">
        <v>204</v>
      </c>
      <c r="F38" s="218">
        <v>2016</v>
      </c>
    </row>
    <row r="39" spans="1:6" x14ac:dyDescent="0.45">
      <c r="A39" s="218">
        <v>13815</v>
      </c>
      <c r="B39" s="218">
        <v>919</v>
      </c>
      <c r="C39" s="219">
        <v>32.211061407260672</v>
      </c>
      <c r="D39" s="218"/>
      <c r="E39" s="218" t="s">
        <v>204</v>
      </c>
      <c r="F39" s="218">
        <v>2016</v>
      </c>
    </row>
    <row r="40" spans="1:6" x14ac:dyDescent="0.45">
      <c r="A40" s="218">
        <v>13815</v>
      </c>
      <c r="B40" s="218">
        <v>919</v>
      </c>
      <c r="C40" s="219">
        <v>36.1938776177604</v>
      </c>
      <c r="D40" s="218"/>
      <c r="E40" s="218" t="s">
        <v>204</v>
      </c>
      <c r="F40" s="218">
        <v>2016</v>
      </c>
    </row>
    <row r="41" spans="1:6" x14ac:dyDescent="0.45">
      <c r="A41" s="218">
        <v>13815</v>
      </c>
      <c r="B41" s="218">
        <v>919</v>
      </c>
      <c r="C41" s="219">
        <v>32.49120393342497</v>
      </c>
      <c r="D41" s="218"/>
      <c r="E41" s="218" t="s">
        <v>204</v>
      </c>
      <c r="F41" s="218">
        <v>2016</v>
      </c>
    </row>
    <row r="42" spans="1:6" x14ac:dyDescent="0.45">
      <c r="A42" s="218">
        <v>13815</v>
      </c>
      <c r="B42" s="218">
        <v>919</v>
      </c>
      <c r="C42" s="219">
        <v>17.302743857318919</v>
      </c>
      <c r="D42" s="218"/>
      <c r="E42" s="218" t="s">
        <v>204</v>
      </c>
      <c r="F42" s="218">
        <v>2016</v>
      </c>
    </row>
    <row r="43" spans="1:6" x14ac:dyDescent="0.45">
      <c r="A43" s="218">
        <v>13815</v>
      </c>
      <c r="B43" s="218">
        <v>919</v>
      </c>
      <c r="C43" s="219">
        <v>28.158284215894909</v>
      </c>
      <c r="D43" s="218"/>
      <c r="E43" s="218" t="s">
        <v>204</v>
      </c>
      <c r="F43" s="218">
        <v>2016</v>
      </c>
    </row>
    <row r="44" spans="1:6" x14ac:dyDescent="0.45">
      <c r="A44" s="218">
        <v>13815</v>
      </c>
      <c r="B44" s="218">
        <v>919</v>
      </c>
      <c r="C44" s="219">
        <v>27.736651366513659</v>
      </c>
      <c r="D44" s="218"/>
      <c r="E44" s="218" t="s">
        <v>204</v>
      </c>
      <c r="F44" s="218">
        <v>1901</v>
      </c>
    </row>
    <row r="45" spans="1:6" x14ac:dyDescent="0.45">
      <c r="A45" s="218">
        <v>13815</v>
      </c>
      <c r="B45" s="218">
        <v>919</v>
      </c>
      <c r="C45" s="219">
        <v>35.447209551261487</v>
      </c>
      <c r="D45" s="218"/>
      <c r="E45" s="218" t="s">
        <v>204</v>
      </c>
      <c r="F45" s="218">
        <v>2016</v>
      </c>
    </row>
    <row r="46" spans="1:6" x14ac:dyDescent="0.45">
      <c r="A46" s="218">
        <v>13815</v>
      </c>
      <c r="B46" s="218">
        <v>919</v>
      </c>
      <c r="C46" s="219">
        <v>10.8716172211613</v>
      </c>
      <c r="D46" s="218"/>
      <c r="E46" s="218" t="s">
        <v>204</v>
      </c>
      <c r="F46" s="218">
        <v>2016</v>
      </c>
    </row>
    <row r="47" spans="1:6" x14ac:dyDescent="0.45">
      <c r="A47" s="218">
        <v>13815</v>
      </c>
      <c r="B47" s="218">
        <v>919</v>
      </c>
      <c r="C47" s="219">
        <v>18.789081963017029</v>
      </c>
      <c r="D47" s="218"/>
      <c r="E47" s="218" t="s">
        <v>204</v>
      </c>
      <c r="F47" s="218">
        <v>2016</v>
      </c>
    </row>
    <row r="48" spans="1:6" x14ac:dyDescent="0.45">
      <c r="A48" s="218">
        <v>13815</v>
      </c>
      <c r="B48" s="218">
        <v>919</v>
      </c>
      <c r="C48" s="219">
        <v>41.468630770483209</v>
      </c>
      <c r="D48" s="218"/>
      <c r="E48" s="218" t="s">
        <v>204</v>
      </c>
      <c r="F48" s="218">
        <v>2016</v>
      </c>
    </row>
    <row r="49" spans="1:6" x14ac:dyDescent="0.45">
      <c r="A49" s="218">
        <v>13815</v>
      </c>
      <c r="B49" s="218">
        <v>919</v>
      </c>
      <c r="C49" s="219">
        <v>36.315831603053702</v>
      </c>
      <c r="D49" s="218"/>
      <c r="E49" s="218" t="s">
        <v>204</v>
      </c>
      <c r="F49" s="218">
        <v>2016</v>
      </c>
    </row>
    <row r="50" spans="1:6" x14ac:dyDescent="0.45">
      <c r="A50" s="218">
        <v>13815</v>
      </c>
      <c r="B50" s="218">
        <v>919</v>
      </c>
      <c r="C50" s="219">
        <v>26.47324432251332</v>
      </c>
      <c r="D50" s="218"/>
      <c r="E50" s="218" t="s">
        <v>204</v>
      </c>
      <c r="F50" s="218">
        <v>2016</v>
      </c>
    </row>
    <row r="51" spans="1:6" x14ac:dyDescent="0.45">
      <c r="A51" s="218">
        <v>13815</v>
      </c>
      <c r="B51" s="218">
        <v>919</v>
      </c>
      <c r="C51" s="219">
        <v>23.71895486637213</v>
      </c>
      <c r="D51" s="218"/>
      <c r="E51" s="218" t="s">
        <v>204</v>
      </c>
      <c r="F51" s="218">
        <v>2016</v>
      </c>
    </row>
    <row r="52" spans="1:6" x14ac:dyDescent="0.45">
      <c r="A52" s="218">
        <v>13815</v>
      </c>
      <c r="B52" s="218">
        <v>919</v>
      </c>
      <c r="C52" s="219">
        <v>14.501249912536579</v>
      </c>
      <c r="D52" s="218"/>
      <c r="E52" s="218" t="s">
        <v>204</v>
      </c>
      <c r="F52" s="218">
        <v>2016</v>
      </c>
    </row>
    <row r="53" spans="1:6" x14ac:dyDescent="0.45">
      <c r="A53" s="218">
        <v>13815</v>
      </c>
      <c r="B53" s="218">
        <v>919</v>
      </c>
      <c r="C53" s="219">
        <v>76.921411766969584</v>
      </c>
      <c r="D53" s="218"/>
      <c r="E53" s="218" t="s">
        <v>204</v>
      </c>
      <c r="F53" s="218">
        <v>2016</v>
      </c>
    </row>
    <row r="54" spans="1:6" x14ac:dyDescent="0.45">
      <c r="A54" s="218">
        <v>13815</v>
      </c>
      <c r="B54" s="218">
        <v>919</v>
      </c>
      <c r="C54" s="219">
        <v>17.907945303381659</v>
      </c>
      <c r="D54" s="218"/>
      <c r="E54" s="218" t="s">
        <v>204</v>
      </c>
      <c r="F54" s="218">
        <v>2016</v>
      </c>
    </row>
    <row r="55" spans="1:6" x14ac:dyDescent="0.45">
      <c r="A55" s="218">
        <v>13815</v>
      </c>
      <c r="B55" s="218">
        <v>919</v>
      </c>
      <c r="C55" s="219">
        <v>63.846859844646282</v>
      </c>
      <c r="D55" s="218"/>
      <c r="E55" s="218" t="s">
        <v>204</v>
      </c>
      <c r="F55" s="218">
        <v>2016</v>
      </c>
    </row>
    <row r="56" spans="1:6" x14ac:dyDescent="0.45">
      <c r="A56" s="218">
        <v>13815</v>
      </c>
      <c r="B56" s="218">
        <v>919</v>
      </c>
      <c r="C56" s="219">
        <v>84.862032883733846</v>
      </c>
      <c r="D56" s="218"/>
      <c r="E56" s="218" t="s">
        <v>204</v>
      </c>
      <c r="F56" s="218">
        <v>2016</v>
      </c>
    </row>
    <row r="57" spans="1:6" x14ac:dyDescent="0.45">
      <c r="A57" s="218">
        <v>13815</v>
      </c>
      <c r="B57" s="218">
        <v>919</v>
      </c>
      <c r="C57" s="219">
        <v>64.224356057048098</v>
      </c>
      <c r="D57" s="218"/>
      <c r="E57" s="218" t="s">
        <v>204</v>
      </c>
      <c r="F57" s="218">
        <v>2016</v>
      </c>
    </row>
    <row r="58" spans="1:6" x14ac:dyDescent="0.45">
      <c r="A58" s="218">
        <v>13815</v>
      </c>
      <c r="B58" s="218">
        <v>919</v>
      </c>
      <c r="C58" s="219">
        <v>47.704122556048411</v>
      </c>
      <c r="D58" s="218"/>
      <c r="E58" s="218" t="s">
        <v>204</v>
      </c>
      <c r="F58" s="218">
        <v>2016</v>
      </c>
    </row>
    <row r="59" spans="1:6" x14ac:dyDescent="0.45">
      <c r="A59" s="218">
        <v>13815</v>
      </c>
      <c r="B59" s="218">
        <v>919</v>
      </c>
      <c r="C59" s="219">
        <v>63.417685109364861</v>
      </c>
      <c r="D59" s="218"/>
      <c r="E59" s="218" t="s">
        <v>204</v>
      </c>
      <c r="F59" s="218">
        <v>2016</v>
      </c>
    </row>
    <row r="60" spans="1:6" x14ac:dyDescent="0.45">
      <c r="A60" s="218">
        <v>13815</v>
      </c>
      <c r="B60" s="218">
        <v>919</v>
      </c>
      <c r="C60" s="219">
        <v>72.3575725617155</v>
      </c>
      <c r="D60" s="218"/>
      <c r="E60" s="218" t="s">
        <v>204</v>
      </c>
      <c r="F60" s="218">
        <v>2016</v>
      </c>
    </row>
    <row r="61" spans="1:6" x14ac:dyDescent="0.45">
      <c r="A61" s="218">
        <v>13815</v>
      </c>
      <c r="B61" s="218">
        <v>919</v>
      </c>
      <c r="C61" s="219">
        <v>94.064479952016001</v>
      </c>
      <c r="D61" s="218"/>
      <c r="E61" s="218" t="s">
        <v>204</v>
      </c>
      <c r="F61" s="218">
        <v>2016</v>
      </c>
    </row>
    <row r="62" spans="1:6" x14ac:dyDescent="0.45">
      <c r="A62" s="218">
        <v>13815</v>
      </c>
      <c r="B62" s="218">
        <v>919</v>
      </c>
      <c r="C62" s="219">
        <v>27.550576114408901</v>
      </c>
      <c r="D62" s="218"/>
      <c r="E62" s="218" t="s">
        <v>204</v>
      </c>
      <c r="F62" s="218">
        <v>2016</v>
      </c>
    </row>
    <row r="63" spans="1:6" x14ac:dyDescent="0.45">
      <c r="A63" s="218">
        <v>13815</v>
      </c>
      <c r="B63" s="218">
        <v>919</v>
      </c>
      <c r="C63" s="219">
        <v>15.864374744043261</v>
      </c>
      <c r="D63" s="218"/>
      <c r="E63" s="218" t="s">
        <v>204</v>
      </c>
      <c r="F63" s="218">
        <v>2016</v>
      </c>
    </row>
    <row r="64" spans="1:6" x14ac:dyDescent="0.45">
      <c r="A64" s="218">
        <v>13815</v>
      </c>
      <c r="B64" s="218">
        <v>919</v>
      </c>
      <c r="C64" s="219">
        <v>30.688415186588092</v>
      </c>
      <c r="D64" s="218"/>
      <c r="E64" s="218" t="s">
        <v>204</v>
      </c>
      <c r="F64" s="218">
        <v>2016</v>
      </c>
    </row>
    <row r="65" spans="1:6" x14ac:dyDescent="0.45">
      <c r="A65" s="218">
        <v>13815</v>
      </c>
      <c r="B65" s="218">
        <v>919</v>
      </c>
      <c r="C65" s="219">
        <v>50.000229206836089</v>
      </c>
      <c r="D65" s="218"/>
      <c r="E65" s="218" t="s">
        <v>204</v>
      </c>
      <c r="F65" s="218">
        <v>2017</v>
      </c>
    </row>
    <row r="66" spans="1:6" x14ac:dyDescent="0.45">
      <c r="A66" s="218">
        <v>13815</v>
      </c>
      <c r="B66" s="218">
        <v>919</v>
      </c>
      <c r="C66" s="219">
        <v>40.773090032381347</v>
      </c>
      <c r="D66" s="218"/>
      <c r="E66" s="218" t="s">
        <v>204</v>
      </c>
      <c r="F66" s="218">
        <v>2017</v>
      </c>
    </row>
    <row r="67" spans="1:6" x14ac:dyDescent="0.45">
      <c r="A67" s="218">
        <v>13815</v>
      </c>
      <c r="B67" s="218">
        <v>919</v>
      </c>
      <c r="C67" s="219">
        <v>41.672383183451167</v>
      </c>
      <c r="D67" s="218"/>
      <c r="E67" s="218" t="s">
        <v>204</v>
      </c>
      <c r="F67" s="218">
        <v>2017</v>
      </c>
    </row>
    <row r="68" spans="1:6" x14ac:dyDescent="0.45">
      <c r="A68" s="218">
        <v>13815</v>
      </c>
      <c r="B68" s="218">
        <v>919</v>
      </c>
      <c r="C68" s="219">
        <v>6.0136604177401196</v>
      </c>
      <c r="D68" s="218"/>
      <c r="E68" s="218" t="s">
        <v>204</v>
      </c>
      <c r="F68" s="218">
        <v>2017</v>
      </c>
    </row>
    <row r="69" spans="1:6" x14ac:dyDescent="0.45">
      <c r="A69" s="218">
        <v>13815</v>
      </c>
      <c r="B69" s="218">
        <v>919</v>
      </c>
      <c r="C69" s="219">
        <v>4.3914351107524912</v>
      </c>
      <c r="D69" s="218"/>
      <c r="E69" s="218" t="s">
        <v>204</v>
      </c>
      <c r="F69" s="218">
        <v>2017</v>
      </c>
    </row>
    <row r="70" spans="1:6" x14ac:dyDescent="0.45">
      <c r="A70" s="218">
        <v>13815</v>
      </c>
      <c r="B70" s="218">
        <v>919</v>
      </c>
      <c r="C70" s="219">
        <v>46.000541628407731</v>
      </c>
      <c r="D70" s="218"/>
      <c r="E70" s="218" t="s">
        <v>204</v>
      </c>
      <c r="F70" s="218">
        <v>2017</v>
      </c>
    </row>
    <row r="71" spans="1:6" x14ac:dyDescent="0.45">
      <c r="A71" s="218">
        <v>13815</v>
      </c>
      <c r="B71" s="218">
        <v>919</v>
      </c>
      <c r="C71" s="219">
        <v>28.352903347343631</v>
      </c>
      <c r="D71" s="218"/>
      <c r="E71" s="218" t="s">
        <v>204</v>
      </c>
      <c r="F71" s="218">
        <v>2017</v>
      </c>
    </row>
    <row r="72" spans="1:6" x14ac:dyDescent="0.45">
      <c r="A72" s="218">
        <v>13815</v>
      </c>
      <c r="B72" s="218">
        <v>919</v>
      </c>
      <c r="C72" s="219">
        <v>15.99402150209267</v>
      </c>
      <c r="D72" s="218"/>
      <c r="E72" s="218" t="s">
        <v>204</v>
      </c>
      <c r="F72" s="218">
        <v>2017</v>
      </c>
    </row>
    <row r="73" spans="1:6" x14ac:dyDescent="0.45">
      <c r="A73" s="218">
        <v>13815</v>
      </c>
      <c r="B73" s="218">
        <v>919</v>
      </c>
      <c r="C73" s="219">
        <v>8.7926190331658365</v>
      </c>
      <c r="D73" s="218"/>
      <c r="E73" s="218" t="s">
        <v>204</v>
      </c>
      <c r="F73" s="218">
        <v>2017</v>
      </c>
    </row>
    <row r="74" spans="1:6" x14ac:dyDescent="0.45">
      <c r="A74" s="218">
        <v>13815</v>
      </c>
      <c r="B74" s="218">
        <v>919</v>
      </c>
      <c r="C74" s="219">
        <v>36.316802088156727</v>
      </c>
      <c r="D74" s="218"/>
      <c r="E74" s="218" t="s">
        <v>204</v>
      </c>
      <c r="F74" s="218">
        <v>2017</v>
      </c>
    </row>
    <row r="75" spans="1:6" x14ac:dyDescent="0.45">
      <c r="A75" s="218">
        <v>13815</v>
      </c>
      <c r="B75" s="218">
        <v>919</v>
      </c>
      <c r="C75" s="219">
        <v>4.2682848998650442</v>
      </c>
      <c r="D75" s="218"/>
      <c r="E75" s="218" t="s">
        <v>204</v>
      </c>
      <c r="F75" s="218">
        <v>2017</v>
      </c>
    </row>
    <row r="76" spans="1:6" x14ac:dyDescent="0.45">
      <c r="A76" s="218">
        <v>13815</v>
      </c>
      <c r="B76" s="218">
        <v>919</v>
      </c>
      <c r="C76" s="219">
        <v>4.1108124416344278</v>
      </c>
      <c r="D76" s="218"/>
      <c r="E76" s="218" t="s">
        <v>204</v>
      </c>
      <c r="F76" s="218">
        <v>2017</v>
      </c>
    </row>
    <row r="77" spans="1:6" x14ac:dyDescent="0.45">
      <c r="A77" s="218">
        <v>13815</v>
      </c>
      <c r="B77" s="218">
        <v>919</v>
      </c>
      <c r="C77" s="219">
        <v>3.3756078438840511</v>
      </c>
      <c r="D77" s="218"/>
      <c r="E77" s="218" t="s">
        <v>204</v>
      </c>
      <c r="F77" s="218">
        <v>2017</v>
      </c>
    </row>
    <row r="78" spans="1:6" x14ac:dyDescent="0.45">
      <c r="A78" s="218">
        <v>13815</v>
      </c>
      <c r="B78" s="218">
        <v>919</v>
      </c>
      <c r="C78" s="219">
        <v>27.33527790298827</v>
      </c>
      <c r="D78" s="218"/>
      <c r="E78" s="218" t="s">
        <v>204</v>
      </c>
      <c r="F78" s="218">
        <v>2017</v>
      </c>
    </row>
    <row r="79" spans="1:6" x14ac:dyDescent="0.45">
      <c r="A79" s="218">
        <v>13815</v>
      </c>
      <c r="B79" s="218">
        <v>919</v>
      </c>
      <c r="C79" s="219">
        <v>58.801240751014817</v>
      </c>
      <c r="D79" s="218"/>
      <c r="E79" s="218" t="s">
        <v>204</v>
      </c>
      <c r="F79" s="218">
        <v>2017</v>
      </c>
    </row>
    <row r="80" spans="1:6" x14ac:dyDescent="0.45">
      <c r="A80" s="218">
        <v>13815</v>
      </c>
      <c r="B80" s="218">
        <v>919</v>
      </c>
      <c r="C80" s="219">
        <v>54.022648483724218</v>
      </c>
      <c r="D80" s="218"/>
      <c r="E80" s="218" t="s">
        <v>204</v>
      </c>
      <c r="F80" s="218">
        <v>2017</v>
      </c>
    </row>
    <row r="81" spans="1:6" x14ac:dyDescent="0.45">
      <c r="A81" s="218">
        <v>13815</v>
      </c>
      <c r="B81" s="218">
        <v>919</v>
      </c>
      <c r="C81" s="219">
        <v>19.496100935889409</v>
      </c>
      <c r="D81" s="218"/>
      <c r="E81" s="218" t="s">
        <v>204</v>
      </c>
      <c r="F81" s="218">
        <v>2017</v>
      </c>
    </row>
    <row r="82" spans="1:6" x14ac:dyDescent="0.45">
      <c r="A82" s="218">
        <v>13815</v>
      </c>
      <c r="B82" s="218">
        <v>919</v>
      </c>
      <c r="C82" s="219">
        <v>15.39865109562885</v>
      </c>
      <c r="D82" s="218"/>
      <c r="E82" s="218" t="s">
        <v>204</v>
      </c>
      <c r="F82" s="218">
        <v>2017</v>
      </c>
    </row>
    <row r="83" spans="1:6" x14ac:dyDescent="0.45">
      <c r="A83" s="218">
        <v>13815</v>
      </c>
      <c r="B83" s="218">
        <v>919</v>
      </c>
      <c r="C83" s="219">
        <v>4.2199305219733194</v>
      </c>
      <c r="D83" s="218"/>
      <c r="E83" s="218" t="s">
        <v>204</v>
      </c>
      <c r="F83" s="218">
        <v>2017</v>
      </c>
    </row>
    <row r="84" spans="1:6" x14ac:dyDescent="0.45">
      <c r="A84" s="218">
        <v>13815</v>
      </c>
      <c r="B84" s="218">
        <v>919</v>
      </c>
      <c r="C84" s="219">
        <v>89.130438175237515</v>
      </c>
      <c r="D84" s="218"/>
      <c r="E84" s="218" t="s">
        <v>204</v>
      </c>
      <c r="F84" s="218">
        <v>2017</v>
      </c>
    </row>
    <row r="85" spans="1:6" x14ac:dyDescent="0.45">
      <c r="A85" s="218">
        <v>13815</v>
      </c>
      <c r="B85" s="218">
        <v>919</v>
      </c>
      <c r="C85" s="219">
        <v>12.382607768935269</v>
      </c>
      <c r="D85" s="218"/>
      <c r="E85" s="218" t="s">
        <v>204</v>
      </c>
      <c r="F85" s="218">
        <v>2017</v>
      </c>
    </row>
    <row r="86" spans="1:6" x14ac:dyDescent="0.45">
      <c r="A86" s="218">
        <v>13815</v>
      </c>
      <c r="B86" s="218">
        <v>919</v>
      </c>
      <c r="C86" s="219">
        <v>23.22567202432192</v>
      </c>
      <c r="D86" s="218"/>
      <c r="E86" s="218" t="s">
        <v>204</v>
      </c>
      <c r="F86" s="218">
        <v>2017</v>
      </c>
    </row>
    <row r="87" spans="1:6" x14ac:dyDescent="0.45">
      <c r="A87" s="218">
        <v>13815</v>
      </c>
      <c r="B87" s="218">
        <v>919</v>
      </c>
      <c r="C87" s="219">
        <v>25.254381109310529</v>
      </c>
      <c r="D87" s="218"/>
      <c r="E87" s="218" t="s">
        <v>204</v>
      </c>
      <c r="F87" s="218">
        <v>2017</v>
      </c>
    </row>
    <row r="88" spans="1:6" x14ac:dyDescent="0.45">
      <c r="A88" s="218">
        <v>13815</v>
      </c>
      <c r="B88" s="218">
        <v>919</v>
      </c>
      <c r="C88" s="219">
        <v>22.91391260357447</v>
      </c>
      <c r="D88" s="218"/>
      <c r="E88" s="218" t="s">
        <v>204</v>
      </c>
      <c r="F88" s="218">
        <v>2017</v>
      </c>
    </row>
    <row r="89" spans="1:6" x14ac:dyDescent="0.45">
      <c r="A89" s="218">
        <v>13815</v>
      </c>
      <c r="B89" s="218">
        <v>919</v>
      </c>
      <c r="C89" s="219">
        <v>4.3200757799267731</v>
      </c>
      <c r="D89" s="218"/>
      <c r="E89" s="218" t="s">
        <v>204</v>
      </c>
      <c r="F89" s="218">
        <v>2017</v>
      </c>
    </row>
    <row r="90" spans="1:6" x14ac:dyDescent="0.45">
      <c r="A90" s="218">
        <v>13815</v>
      </c>
      <c r="B90" s="218">
        <v>919</v>
      </c>
      <c r="C90" s="219">
        <v>63.364625838111927</v>
      </c>
      <c r="D90" s="218"/>
      <c r="E90" s="218" t="s">
        <v>204</v>
      </c>
      <c r="F90" s="218">
        <v>2017</v>
      </c>
    </row>
    <row r="91" spans="1:6" x14ac:dyDescent="0.45">
      <c r="A91" s="218">
        <v>13815</v>
      </c>
      <c r="B91" s="218">
        <v>919</v>
      </c>
      <c r="C91" s="219">
        <v>51.131045177364712</v>
      </c>
      <c r="D91" s="218"/>
      <c r="E91" s="218" t="s">
        <v>204</v>
      </c>
      <c r="F91" s="218">
        <v>2017</v>
      </c>
    </row>
    <row r="92" spans="1:6" x14ac:dyDescent="0.45">
      <c r="A92" s="218">
        <v>13815</v>
      </c>
      <c r="B92" s="218">
        <v>919</v>
      </c>
      <c r="C92" s="219">
        <v>71.033089367197533</v>
      </c>
      <c r="D92" s="218"/>
      <c r="E92" s="218" t="s">
        <v>204</v>
      </c>
      <c r="F92" s="218">
        <v>2017</v>
      </c>
    </row>
    <row r="93" spans="1:6" x14ac:dyDescent="0.45">
      <c r="A93" s="218">
        <v>13815</v>
      </c>
      <c r="B93" s="218">
        <v>919</v>
      </c>
      <c r="C93" s="219">
        <v>46.173188771810011</v>
      </c>
      <c r="D93" s="218"/>
      <c r="E93" s="218" t="s">
        <v>204</v>
      </c>
      <c r="F93" s="218">
        <v>2017</v>
      </c>
    </row>
    <row r="94" spans="1:6" x14ac:dyDescent="0.45">
      <c r="A94" s="218">
        <v>13815</v>
      </c>
      <c r="B94" s="218">
        <v>919</v>
      </c>
      <c r="C94" s="219">
        <v>26.260666088961401</v>
      </c>
      <c r="D94" s="218"/>
      <c r="E94" s="218" t="s">
        <v>204</v>
      </c>
      <c r="F94" s="218">
        <v>2017</v>
      </c>
    </row>
    <row r="95" spans="1:6" x14ac:dyDescent="0.45">
      <c r="A95" s="218">
        <v>13815</v>
      </c>
      <c r="B95" s="218">
        <v>919</v>
      </c>
      <c r="C95" s="219">
        <v>53.356663102919818</v>
      </c>
      <c r="D95" s="218"/>
      <c r="E95" s="218" t="s">
        <v>204</v>
      </c>
      <c r="F95" s="218">
        <v>2017</v>
      </c>
    </row>
    <row r="96" spans="1:6" x14ac:dyDescent="0.45">
      <c r="A96" s="218">
        <v>13815</v>
      </c>
      <c r="B96" s="218">
        <v>919</v>
      </c>
      <c r="C96" s="219">
        <v>28.970529349030372</v>
      </c>
      <c r="D96" s="218"/>
      <c r="E96" s="218" t="s">
        <v>204</v>
      </c>
      <c r="F96" s="218">
        <v>2017</v>
      </c>
    </row>
    <row r="97" spans="1:6" x14ac:dyDescent="0.45">
      <c r="A97" s="218">
        <v>13815</v>
      </c>
      <c r="B97" s="218">
        <v>919</v>
      </c>
      <c r="C97" s="219">
        <v>26.51117340711664</v>
      </c>
      <c r="D97" s="218"/>
      <c r="E97" s="218" t="s">
        <v>204</v>
      </c>
      <c r="F97" s="218">
        <v>2017</v>
      </c>
    </row>
    <row r="98" spans="1:6" x14ac:dyDescent="0.45">
      <c r="A98" s="218">
        <v>13815</v>
      </c>
      <c r="B98" s="218">
        <v>919</v>
      </c>
      <c r="C98" s="219">
        <v>58.325867306178168</v>
      </c>
      <c r="D98" s="218"/>
      <c r="E98" s="218" t="s">
        <v>204</v>
      </c>
      <c r="F98" s="218">
        <v>2017</v>
      </c>
    </row>
    <row r="99" spans="1:6" x14ac:dyDescent="0.45">
      <c r="A99" s="218">
        <v>13815</v>
      </c>
      <c r="B99" s="218">
        <v>919</v>
      </c>
      <c r="C99" s="219">
        <v>69.100632037493355</v>
      </c>
      <c r="D99" s="218"/>
      <c r="E99" s="218" t="s">
        <v>204</v>
      </c>
      <c r="F99" s="218">
        <v>2017</v>
      </c>
    </row>
    <row r="100" spans="1:6" x14ac:dyDescent="0.45">
      <c r="A100" s="218">
        <v>13815</v>
      </c>
      <c r="B100" s="218">
        <v>919</v>
      </c>
      <c r="C100" s="219">
        <v>42.289175967307649</v>
      </c>
      <c r="D100" s="218"/>
      <c r="E100" s="218" t="s">
        <v>204</v>
      </c>
      <c r="F100" s="218">
        <v>2017</v>
      </c>
    </row>
    <row r="101" spans="1:6" x14ac:dyDescent="0.45">
      <c r="A101" s="218">
        <v>13815</v>
      </c>
      <c r="B101" s="218">
        <v>919</v>
      </c>
      <c r="C101" s="219">
        <v>6.9186475556884002</v>
      </c>
      <c r="D101" s="218"/>
      <c r="E101" s="218" t="s">
        <v>204</v>
      </c>
      <c r="F101" s="218">
        <v>2017</v>
      </c>
    </row>
    <row r="102" spans="1:6" x14ac:dyDescent="0.45">
      <c r="A102" s="218">
        <v>13815</v>
      </c>
      <c r="B102" s="218">
        <v>919</v>
      </c>
      <c r="C102" s="219">
        <v>84.439104311913511</v>
      </c>
      <c r="D102" s="218"/>
      <c r="E102" s="218" t="s">
        <v>204</v>
      </c>
      <c r="F102" s="218">
        <v>2017</v>
      </c>
    </row>
    <row r="103" spans="1:6" x14ac:dyDescent="0.45">
      <c r="A103" s="218">
        <v>13815</v>
      </c>
      <c r="B103" s="218">
        <v>919</v>
      </c>
      <c r="C103" s="219">
        <v>53.97211732013384</v>
      </c>
      <c r="D103" s="218"/>
      <c r="E103" s="218" t="s">
        <v>204</v>
      </c>
      <c r="F103" s="218">
        <v>2017</v>
      </c>
    </row>
    <row r="104" spans="1:6" x14ac:dyDescent="0.45">
      <c r="A104" s="218">
        <v>13813</v>
      </c>
      <c r="B104" s="218">
        <v>0</v>
      </c>
      <c r="C104" s="219">
        <v>7.6084758709069122</v>
      </c>
      <c r="D104" s="218"/>
      <c r="E104" s="218" t="s">
        <v>204</v>
      </c>
      <c r="F104" s="218">
        <v>2014</v>
      </c>
    </row>
    <row r="105" spans="1:6" x14ac:dyDescent="0.45">
      <c r="A105" s="218">
        <v>13813</v>
      </c>
      <c r="B105" s="218">
        <v>0</v>
      </c>
      <c r="C105" s="219">
        <v>6.3781169769819783</v>
      </c>
      <c r="D105" s="218"/>
      <c r="E105" s="218" t="s">
        <v>204</v>
      </c>
      <c r="F105" s="218">
        <v>2014</v>
      </c>
    </row>
    <row r="106" spans="1:6" x14ac:dyDescent="0.45">
      <c r="A106" s="218">
        <v>13811</v>
      </c>
      <c r="B106" s="218">
        <v>200</v>
      </c>
      <c r="C106" s="219">
        <v>2.054034115608117</v>
      </c>
      <c r="D106" s="218"/>
      <c r="E106" s="218" t="s">
        <v>204</v>
      </c>
      <c r="F106" s="218">
        <v>2005</v>
      </c>
    </row>
    <row r="107" spans="1:6" x14ac:dyDescent="0.45">
      <c r="A107" s="218">
        <v>13811</v>
      </c>
      <c r="B107" s="218">
        <v>200</v>
      </c>
      <c r="C107" s="219">
        <v>8.6834466010533458</v>
      </c>
      <c r="D107" s="218"/>
      <c r="E107" s="218" t="s">
        <v>204</v>
      </c>
      <c r="F107" s="218">
        <v>2005</v>
      </c>
    </row>
    <row r="108" spans="1:6" x14ac:dyDescent="0.45">
      <c r="A108" s="218">
        <v>13809</v>
      </c>
      <c r="B108" s="218">
        <v>250</v>
      </c>
      <c r="C108" s="219">
        <v>14.79108697145392</v>
      </c>
      <c r="D108" s="218"/>
      <c r="E108" s="218" t="s">
        <v>204</v>
      </c>
      <c r="F108" s="218">
        <v>2005</v>
      </c>
    </row>
    <row r="109" spans="1:6" x14ac:dyDescent="0.45">
      <c r="A109" s="218">
        <v>13809</v>
      </c>
      <c r="B109" s="218">
        <v>250</v>
      </c>
      <c r="C109" s="219">
        <v>16.66275315711713</v>
      </c>
      <c r="D109" s="218"/>
      <c r="E109" s="218" t="s">
        <v>204</v>
      </c>
      <c r="F109" s="218">
        <v>2005</v>
      </c>
    </row>
    <row r="110" spans="1:6" x14ac:dyDescent="0.45">
      <c r="A110" s="218">
        <v>13809</v>
      </c>
      <c r="B110" s="218">
        <v>250</v>
      </c>
      <c r="C110" s="219">
        <v>44.125494481457039</v>
      </c>
      <c r="D110" s="218"/>
      <c r="E110" s="218" t="s">
        <v>204</v>
      </c>
      <c r="F110" s="218">
        <v>2005</v>
      </c>
    </row>
    <row r="111" spans="1:6" x14ac:dyDescent="0.45">
      <c r="A111" s="218">
        <v>13809</v>
      </c>
      <c r="B111" s="218">
        <v>250</v>
      </c>
      <c r="C111" s="219">
        <v>5.5043333603969016</v>
      </c>
      <c r="D111" s="218"/>
      <c r="E111" s="218" t="s">
        <v>114</v>
      </c>
      <c r="F111" s="218">
        <v>2013</v>
      </c>
    </row>
    <row r="112" spans="1:6" x14ac:dyDescent="0.45">
      <c r="A112" s="218">
        <v>13807</v>
      </c>
      <c r="B112" s="218">
        <v>500</v>
      </c>
      <c r="C112" s="219">
        <v>23.00896801216556</v>
      </c>
      <c r="D112" s="218"/>
      <c r="E112" s="218" t="s">
        <v>203</v>
      </c>
      <c r="F112" s="218">
        <v>1901</v>
      </c>
    </row>
    <row r="113" spans="1:6" x14ac:dyDescent="0.45">
      <c r="A113" s="218">
        <v>13807</v>
      </c>
      <c r="B113" s="218">
        <v>500</v>
      </c>
      <c r="C113" s="219">
        <v>12.952799273273421</v>
      </c>
      <c r="D113" s="218"/>
      <c r="E113" s="218" t="s">
        <v>203</v>
      </c>
      <c r="F113" s="218">
        <v>1901</v>
      </c>
    </row>
    <row r="114" spans="1:6" x14ac:dyDescent="0.45">
      <c r="A114" s="218">
        <v>13807</v>
      </c>
      <c r="B114" s="218">
        <v>500</v>
      </c>
      <c r="C114" s="219">
        <v>24.055136721010282</v>
      </c>
      <c r="D114" s="218"/>
      <c r="E114" s="218" t="s">
        <v>203</v>
      </c>
      <c r="F114" s="218">
        <v>1901</v>
      </c>
    </row>
    <row r="115" spans="1:6" x14ac:dyDescent="0.45">
      <c r="A115" s="218">
        <v>13807</v>
      </c>
      <c r="B115" s="218">
        <v>500</v>
      </c>
      <c r="C115" s="219">
        <v>9.7842365557801543</v>
      </c>
      <c r="D115" s="218"/>
      <c r="E115" s="218" t="s">
        <v>203</v>
      </c>
      <c r="F115" s="218">
        <v>1901</v>
      </c>
    </row>
    <row r="116" spans="1:6" x14ac:dyDescent="0.45">
      <c r="A116" s="218">
        <v>13807</v>
      </c>
      <c r="B116" s="218">
        <v>500</v>
      </c>
      <c r="C116" s="219">
        <v>10.549090291972171</v>
      </c>
      <c r="D116" s="218"/>
      <c r="E116" s="218" t="s">
        <v>203</v>
      </c>
      <c r="F116" s="218">
        <v>1901</v>
      </c>
    </row>
    <row r="117" spans="1:6" x14ac:dyDescent="0.45">
      <c r="A117" s="218">
        <v>13807</v>
      </c>
      <c r="B117" s="218">
        <v>500</v>
      </c>
      <c r="C117" s="219">
        <v>16.709721871434851</v>
      </c>
      <c r="D117" s="218"/>
      <c r="E117" s="218" t="s">
        <v>203</v>
      </c>
      <c r="F117" s="218">
        <v>1901</v>
      </c>
    </row>
    <row r="118" spans="1:6" x14ac:dyDescent="0.45">
      <c r="A118" s="218">
        <v>13807</v>
      </c>
      <c r="B118" s="218">
        <v>500</v>
      </c>
      <c r="C118" s="219">
        <v>19.354171436130532</v>
      </c>
      <c r="D118" s="218"/>
      <c r="E118" s="218" t="s">
        <v>203</v>
      </c>
      <c r="F118" s="218">
        <v>1901</v>
      </c>
    </row>
    <row r="119" spans="1:6" x14ac:dyDescent="0.45">
      <c r="A119" s="218">
        <v>13807</v>
      </c>
      <c r="B119" s="218">
        <v>500</v>
      </c>
      <c r="C119" s="219">
        <v>16.884058900924241</v>
      </c>
      <c r="D119" s="218"/>
      <c r="E119" s="218" t="s">
        <v>203</v>
      </c>
      <c r="F119" s="218">
        <v>1901</v>
      </c>
    </row>
    <row r="120" spans="1:6" x14ac:dyDescent="0.45">
      <c r="A120" s="218">
        <v>13807</v>
      </c>
      <c r="B120" s="218">
        <v>500</v>
      </c>
      <c r="C120" s="219">
        <v>31.901794134541529</v>
      </c>
      <c r="D120" s="218"/>
      <c r="E120" s="218" t="s">
        <v>203</v>
      </c>
      <c r="F120" s="218">
        <v>1901</v>
      </c>
    </row>
    <row r="121" spans="1:6" x14ac:dyDescent="0.45">
      <c r="A121" s="218">
        <v>13805</v>
      </c>
      <c r="B121" s="218">
        <v>250</v>
      </c>
      <c r="C121" s="219">
        <v>46.889823031296572</v>
      </c>
      <c r="D121" s="218"/>
      <c r="E121" s="218" t="s">
        <v>204</v>
      </c>
      <c r="F121" s="218">
        <v>2002</v>
      </c>
    </row>
    <row r="122" spans="1:6" x14ac:dyDescent="0.45">
      <c r="A122" s="218">
        <v>13805</v>
      </c>
      <c r="B122" s="218">
        <v>250</v>
      </c>
      <c r="C122" s="219">
        <v>32.423082330698897</v>
      </c>
      <c r="D122" s="218"/>
      <c r="E122" s="218" t="s">
        <v>204</v>
      </c>
      <c r="F122" s="218">
        <v>2002</v>
      </c>
    </row>
    <row r="123" spans="1:6" x14ac:dyDescent="0.45">
      <c r="A123" s="218">
        <v>13805</v>
      </c>
      <c r="B123" s="218">
        <v>250</v>
      </c>
      <c r="C123" s="219">
        <v>6.48040873808434</v>
      </c>
      <c r="D123" s="218"/>
      <c r="E123" s="218" t="s">
        <v>114</v>
      </c>
      <c r="F123" s="218">
        <v>2000</v>
      </c>
    </row>
    <row r="124" spans="1:6" x14ac:dyDescent="0.45">
      <c r="A124" s="218">
        <v>13805</v>
      </c>
      <c r="B124" s="218">
        <v>250</v>
      </c>
      <c r="C124" s="219">
        <v>11.568065527031109</v>
      </c>
      <c r="D124" s="218"/>
      <c r="E124" s="218" t="s">
        <v>204</v>
      </c>
      <c r="F124" s="218">
        <v>2002</v>
      </c>
    </row>
    <row r="125" spans="1:6" x14ac:dyDescent="0.45">
      <c r="A125" s="218">
        <v>13805</v>
      </c>
      <c r="B125" s="218">
        <v>250</v>
      </c>
      <c r="C125" s="219">
        <v>23.04938062439296</v>
      </c>
      <c r="D125" s="218"/>
      <c r="E125" s="218" t="s">
        <v>114</v>
      </c>
      <c r="F125" s="218">
        <v>2001</v>
      </c>
    </row>
    <row r="126" spans="1:6" x14ac:dyDescent="0.45">
      <c r="A126" s="218">
        <v>13805</v>
      </c>
      <c r="B126" s="218">
        <v>250</v>
      </c>
      <c r="C126" s="219">
        <v>21.593038536370859</v>
      </c>
      <c r="D126" s="218"/>
      <c r="E126" s="218" t="s">
        <v>114</v>
      </c>
      <c r="F126" s="218">
        <v>1998</v>
      </c>
    </row>
    <row r="127" spans="1:6" x14ac:dyDescent="0.45">
      <c r="A127" s="218">
        <v>13218</v>
      </c>
      <c r="B127" s="218">
        <v>200</v>
      </c>
      <c r="C127" s="219">
        <v>10.902439883223</v>
      </c>
      <c r="D127" s="218"/>
      <c r="E127" s="218" t="s">
        <v>204</v>
      </c>
      <c r="F127" s="218">
        <v>2003</v>
      </c>
    </row>
    <row r="128" spans="1:6" x14ac:dyDescent="0.45">
      <c r="A128" s="218">
        <v>13218</v>
      </c>
      <c r="B128" s="218">
        <v>200</v>
      </c>
      <c r="C128" s="219">
        <v>8.7288361682791127</v>
      </c>
      <c r="D128" s="218"/>
      <c r="E128" s="218" t="s">
        <v>204</v>
      </c>
      <c r="F128" s="218">
        <v>2003</v>
      </c>
    </row>
    <row r="129" spans="1:6" x14ac:dyDescent="0.45">
      <c r="A129" s="218">
        <v>13218</v>
      </c>
      <c r="B129" s="218">
        <v>200</v>
      </c>
      <c r="C129" s="219">
        <v>9.5685705952750482</v>
      </c>
      <c r="D129" s="218"/>
      <c r="E129" s="218" t="s">
        <v>204</v>
      </c>
      <c r="F129" s="218">
        <v>2003</v>
      </c>
    </row>
    <row r="130" spans="1:6" x14ac:dyDescent="0.45">
      <c r="A130" s="218">
        <v>13218</v>
      </c>
      <c r="B130" s="218">
        <v>200</v>
      </c>
      <c r="C130" s="219">
        <v>11.030070255180419</v>
      </c>
      <c r="D130" s="218"/>
      <c r="E130" s="218" t="s">
        <v>204</v>
      </c>
      <c r="F130" s="218">
        <v>2003</v>
      </c>
    </row>
    <row r="131" spans="1:6" x14ac:dyDescent="0.45">
      <c r="A131" s="218">
        <v>13218</v>
      </c>
      <c r="B131" s="218">
        <v>200</v>
      </c>
      <c r="C131" s="219">
        <v>8.4490312638382434</v>
      </c>
      <c r="D131" s="218"/>
      <c r="E131" s="218" t="s">
        <v>204</v>
      </c>
      <c r="F131" s="218">
        <v>2003</v>
      </c>
    </row>
    <row r="132" spans="1:6" x14ac:dyDescent="0.45">
      <c r="A132" s="218">
        <v>13218</v>
      </c>
      <c r="B132" s="218">
        <v>200</v>
      </c>
      <c r="C132" s="219">
        <v>11.27974173177453</v>
      </c>
      <c r="D132" s="218"/>
      <c r="E132" s="218" t="s">
        <v>204</v>
      </c>
      <c r="F132" s="218">
        <v>2003</v>
      </c>
    </row>
    <row r="133" spans="1:6" x14ac:dyDescent="0.45">
      <c r="A133" s="218">
        <v>13218</v>
      </c>
      <c r="B133" s="218">
        <v>200</v>
      </c>
      <c r="C133" s="219">
        <v>7.3997783895926359</v>
      </c>
      <c r="D133" s="218"/>
      <c r="E133" s="218" t="s">
        <v>204</v>
      </c>
      <c r="F133" s="218">
        <v>2003</v>
      </c>
    </row>
    <row r="134" spans="1:6" x14ac:dyDescent="0.45">
      <c r="A134" s="218">
        <v>13218</v>
      </c>
      <c r="B134" s="218">
        <v>200</v>
      </c>
      <c r="C134" s="219">
        <v>4.1934514903987843</v>
      </c>
      <c r="D134" s="218"/>
      <c r="E134" s="218" t="s">
        <v>114</v>
      </c>
      <c r="F134" s="218">
        <v>2003</v>
      </c>
    </row>
    <row r="135" spans="1:6" x14ac:dyDescent="0.45">
      <c r="A135" s="218">
        <v>13216</v>
      </c>
      <c r="B135" s="218">
        <v>250</v>
      </c>
      <c r="C135" s="219">
        <v>10.998276100791291</v>
      </c>
      <c r="D135" s="218"/>
      <c r="E135" s="218" t="s">
        <v>204</v>
      </c>
      <c r="F135" s="218">
        <v>2003</v>
      </c>
    </row>
    <row r="136" spans="1:6" x14ac:dyDescent="0.45">
      <c r="A136" s="218">
        <v>13216</v>
      </c>
      <c r="B136" s="218">
        <v>250</v>
      </c>
      <c r="C136" s="219">
        <v>19.87551628657182</v>
      </c>
      <c r="D136" s="218"/>
      <c r="E136" s="218" t="s">
        <v>204</v>
      </c>
      <c r="F136" s="218">
        <v>2003</v>
      </c>
    </row>
    <row r="137" spans="1:6" x14ac:dyDescent="0.45">
      <c r="A137" s="218">
        <v>13216</v>
      </c>
      <c r="B137" s="218">
        <v>250</v>
      </c>
      <c r="C137" s="219">
        <v>23.45954827518684</v>
      </c>
      <c r="D137" s="218"/>
      <c r="E137" s="218" t="s">
        <v>204</v>
      </c>
      <c r="F137" s="218">
        <v>2003</v>
      </c>
    </row>
    <row r="138" spans="1:6" x14ac:dyDescent="0.45">
      <c r="A138" s="218">
        <v>13216</v>
      </c>
      <c r="B138" s="218">
        <v>250</v>
      </c>
      <c r="C138" s="219">
        <v>20.518645303199389</v>
      </c>
      <c r="D138" s="218"/>
      <c r="E138" s="218" t="s">
        <v>204</v>
      </c>
      <c r="F138" s="218">
        <v>2003</v>
      </c>
    </row>
    <row r="139" spans="1:6" x14ac:dyDescent="0.45">
      <c r="A139" s="218">
        <v>13216</v>
      </c>
      <c r="B139" s="218">
        <v>250</v>
      </c>
      <c r="C139" s="219">
        <v>24.373396351526001</v>
      </c>
      <c r="D139" s="218"/>
      <c r="E139" s="218" t="s">
        <v>204</v>
      </c>
      <c r="F139" s="218">
        <v>2003</v>
      </c>
    </row>
    <row r="140" spans="1:6" x14ac:dyDescent="0.45">
      <c r="A140" s="218">
        <v>13216</v>
      </c>
      <c r="B140" s="218">
        <v>250</v>
      </c>
      <c r="C140" s="219">
        <v>16.69733440029372</v>
      </c>
      <c r="D140" s="218"/>
      <c r="E140" s="218" t="s">
        <v>204</v>
      </c>
      <c r="F140" s="218">
        <v>2003</v>
      </c>
    </row>
    <row r="141" spans="1:6" x14ac:dyDescent="0.45">
      <c r="A141" s="218">
        <v>13216</v>
      </c>
      <c r="B141" s="218">
        <v>250</v>
      </c>
      <c r="C141" s="219">
        <v>16.74354588520178</v>
      </c>
      <c r="D141" s="218"/>
      <c r="E141" s="218" t="s">
        <v>204</v>
      </c>
      <c r="F141" s="218">
        <v>2003</v>
      </c>
    </row>
    <row r="142" spans="1:6" x14ac:dyDescent="0.45">
      <c r="A142" s="218">
        <v>13216</v>
      </c>
      <c r="B142" s="218">
        <v>250</v>
      </c>
      <c r="C142" s="219">
        <v>25.419434997433111</v>
      </c>
      <c r="D142" s="218"/>
      <c r="E142" s="218" t="s">
        <v>204</v>
      </c>
      <c r="F142" s="218">
        <v>2003</v>
      </c>
    </row>
    <row r="143" spans="1:6" x14ac:dyDescent="0.45">
      <c r="A143" s="218">
        <v>13216</v>
      </c>
      <c r="B143" s="218">
        <v>250</v>
      </c>
      <c r="C143" s="219">
        <v>6.3392006318141201</v>
      </c>
      <c r="D143" s="218"/>
      <c r="E143" s="218" t="s">
        <v>204</v>
      </c>
      <c r="F143" s="218">
        <v>2003</v>
      </c>
    </row>
    <row r="144" spans="1:6" x14ac:dyDescent="0.45">
      <c r="A144" s="218">
        <v>13216</v>
      </c>
      <c r="B144" s="218">
        <v>250</v>
      </c>
      <c r="C144" s="219">
        <v>32.609416481893263</v>
      </c>
      <c r="D144" s="218"/>
      <c r="E144" s="218" t="s">
        <v>204</v>
      </c>
      <c r="F144" s="218">
        <v>2003</v>
      </c>
    </row>
    <row r="145" spans="1:6" x14ac:dyDescent="0.45">
      <c r="A145" s="218">
        <v>13216</v>
      </c>
      <c r="B145" s="218">
        <v>250</v>
      </c>
      <c r="C145" s="219">
        <v>21.342791905217329</v>
      </c>
      <c r="D145" s="218"/>
      <c r="E145" s="218" t="s">
        <v>204</v>
      </c>
      <c r="F145" s="218">
        <v>2003</v>
      </c>
    </row>
    <row r="146" spans="1:6" x14ac:dyDescent="0.45">
      <c r="A146" s="218">
        <v>13216</v>
      </c>
      <c r="B146" s="218">
        <v>250</v>
      </c>
      <c r="C146" s="219">
        <v>9.7358388092403008</v>
      </c>
      <c r="D146" s="218"/>
      <c r="E146" s="218" t="s">
        <v>204</v>
      </c>
      <c r="F146" s="218">
        <v>2003</v>
      </c>
    </row>
    <row r="147" spans="1:6" x14ac:dyDescent="0.45">
      <c r="A147" s="218">
        <v>13216</v>
      </c>
      <c r="B147" s="218">
        <v>250</v>
      </c>
      <c r="C147" s="219">
        <v>16.152267704038572</v>
      </c>
      <c r="D147" s="218"/>
      <c r="E147" s="218" t="s">
        <v>204</v>
      </c>
      <c r="F147" s="218">
        <v>2003</v>
      </c>
    </row>
    <row r="148" spans="1:6" x14ac:dyDescent="0.45">
      <c r="A148" s="218">
        <v>13216</v>
      </c>
      <c r="B148" s="218">
        <v>250</v>
      </c>
      <c r="C148" s="219">
        <v>4.0835080674025672</v>
      </c>
      <c r="D148" s="218"/>
      <c r="E148" s="218" t="s">
        <v>204</v>
      </c>
      <c r="F148" s="218">
        <v>2003</v>
      </c>
    </row>
    <row r="149" spans="1:6" x14ac:dyDescent="0.45">
      <c r="A149" s="218">
        <v>13216</v>
      </c>
      <c r="B149" s="218">
        <v>250</v>
      </c>
      <c r="C149" s="219">
        <v>17.05006429611883</v>
      </c>
      <c r="D149" s="218"/>
      <c r="E149" s="218" t="s">
        <v>204</v>
      </c>
      <c r="F149" s="218">
        <v>2003</v>
      </c>
    </row>
    <row r="150" spans="1:6" x14ac:dyDescent="0.45">
      <c r="A150" s="218">
        <v>13216</v>
      </c>
      <c r="B150" s="218">
        <v>250</v>
      </c>
      <c r="C150" s="219">
        <v>43.302538148031843</v>
      </c>
      <c r="D150" s="218"/>
      <c r="E150" s="218" t="s">
        <v>204</v>
      </c>
      <c r="F150" s="218">
        <v>2003</v>
      </c>
    </row>
    <row r="151" spans="1:6" x14ac:dyDescent="0.45">
      <c r="A151" s="218">
        <v>13216</v>
      </c>
      <c r="B151" s="218">
        <v>250</v>
      </c>
      <c r="C151" s="219">
        <v>13.0404399220853</v>
      </c>
      <c r="D151" s="218"/>
      <c r="E151" s="218" t="s">
        <v>204</v>
      </c>
      <c r="F151" s="218">
        <v>2003</v>
      </c>
    </row>
    <row r="152" spans="1:6" x14ac:dyDescent="0.45">
      <c r="A152" s="218">
        <v>13216</v>
      </c>
      <c r="B152" s="218">
        <v>250</v>
      </c>
      <c r="C152" s="219">
        <v>18.476416725164299</v>
      </c>
      <c r="D152" s="218"/>
      <c r="E152" s="218" t="s">
        <v>204</v>
      </c>
      <c r="F152" s="218">
        <v>2003</v>
      </c>
    </row>
    <row r="153" spans="1:6" x14ac:dyDescent="0.45">
      <c r="A153" s="218">
        <v>13216</v>
      </c>
      <c r="B153" s="218">
        <v>250</v>
      </c>
      <c r="C153" s="219">
        <v>9.1567821026656002</v>
      </c>
      <c r="D153" s="218"/>
      <c r="E153" s="218" t="s">
        <v>204</v>
      </c>
      <c r="F153" s="218">
        <v>2003</v>
      </c>
    </row>
    <row r="154" spans="1:6" x14ac:dyDescent="0.45">
      <c r="A154" s="218">
        <v>13216</v>
      </c>
      <c r="B154" s="218">
        <v>250</v>
      </c>
      <c r="C154" s="219">
        <v>17.641877652881561</v>
      </c>
      <c r="D154" s="218"/>
      <c r="E154" s="218" t="s">
        <v>204</v>
      </c>
      <c r="F154" s="218">
        <v>2003</v>
      </c>
    </row>
    <row r="155" spans="1:6" x14ac:dyDescent="0.45">
      <c r="A155" s="218">
        <v>13216</v>
      </c>
      <c r="B155" s="218">
        <v>250</v>
      </c>
      <c r="C155" s="219">
        <v>33.168288733987843</v>
      </c>
      <c r="D155" s="218"/>
      <c r="E155" s="218" t="s">
        <v>204</v>
      </c>
      <c r="F155" s="218">
        <v>2003</v>
      </c>
    </row>
    <row r="156" spans="1:6" x14ac:dyDescent="0.45">
      <c r="A156" s="218">
        <v>13216</v>
      </c>
      <c r="B156" s="218">
        <v>250</v>
      </c>
      <c r="C156" s="219">
        <v>17.737744787273979</v>
      </c>
      <c r="D156" s="218"/>
      <c r="E156" s="218" t="s">
        <v>204</v>
      </c>
      <c r="F156" s="218">
        <v>2003</v>
      </c>
    </row>
    <row r="157" spans="1:6" x14ac:dyDescent="0.45">
      <c r="A157" s="218">
        <v>13216</v>
      </c>
      <c r="B157" s="218">
        <v>250</v>
      </c>
      <c r="C157" s="219">
        <v>42.305475480942029</v>
      </c>
      <c r="D157" s="218"/>
      <c r="E157" s="218" t="s">
        <v>204</v>
      </c>
      <c r="F157" s="218">
        <v>2003</v>
      </c>
    </row>
    <row r="158" spans="1:6" x14ac:dyDescent="0.45">
      <c r="A158" s="218">
        <v>13216</v>
      </c>
      <c r="B158" s="218">
        <v>250</v>
      </c>
      <c r="C158" s="219">
        <v>23.604890834990972</v>
      </c>
      <c r="D158" s="218"/>
      <c r="E158" s="218" t="s">
        <v>204</v>
      </c>
      <c r="F158" s="218">
        <v>2003</v>
      </c>
    </row>
    <row r="159" spans="1:6" x14ac:dyDescent="0.45">
      <c r="A159" s="218">
        <v>13216</v>
      </c>
      <c r="B159" s="218">
        <v>250</v>
      </c>
      <c r="C159" s="219">
        <v>21.823302672653099</v>
      </c>
      <c r="D159" s="218"/>
      <c r="E159" s="218" t="s">
        <v>204</v>
      </c>
      <c r="F159" s="218">
        <v>2003</v>
      </c>
    </row>
    <row r="160" spans="1:6" x14ac:dyDescent="0.45">
      <c r="A160" s="218">
        <v>13216</v>
      </c>
      <c r="B160" s="218">
        <v>250</v>
      </c>
      <c r="C160" s="219">
        <v>26.732608702608701</v>
      </c>
      <c r="D160" s="218"/>
      <c r="E160" s="218" t="s">
        <v>204</v>
      </c>
      <c r="F160" s="218">
        <v>2003</v>
      </c>
    </row>
    <row r="161" spans="1:6" x14ac:dyDescent="0.45">
      <c r="A161" s="218">
        <v>13216</v>
      </c>
      <c r="B161" s="218">
        <v>250</v>
      </c>
      <c r="C161" s="219">
        <v>26.251630796286101</v>
      </c>
      <c r="D161" s="218"/>
      <c r="E161" s="218" t="s">
        <v>204</v>
      </c>
      <c r="F161" s="218">
        <v>2003</v>
      </c>
    </row>
    <row r="162" spans="1:6" x14ac:dyDescent="0.45">
      <c r="A162" s="218">
        <v>13216</v>
      </c>
      <c r="B162" s="218">
        <v>250</v>
      </c>
      <c r="C162" s="219">
        <v>18.40460251389716</v>
      </c>
      <c r="D162" s="218"/>
      <c r="E162" s="218" t="s">
        <v>204</v>
      </c>
      <c r="F162" s="218">
        <v>2003</v>
      </c>
    </row>
    <row r="163" spans="1:6" x14ac:dyDescent="0.45">
      <c r="A163" s="218">
        <v>13216</v>
      </c>
      <c r="B163" s="218">
        <v>250</v>
      </c>
      <c r="C163" s="219">
        <v>17.385731672062999</v>
      </c>
      <c r="D163" s="218"/>
      <c r="E163" s="218" t="s">
        <v>204</v>
      </c>
      <c r="F163" s="218">
        <v>2003</v>
      </c>
    </row>
    <row r="164" spans="1:6" x14ac:dyDescent="0.45">
      <c r="A164" s="218">
        <v>13216</v>
      </c>
      <c r="B164" s="218">
        <v>250</v>
      </c>
      <c r="C164" s="219">
        <v>21.8915387255804</v>
      </c>
      <c r="D164" s="218"/>
      <c r="E164" s="218" t="s">
        <v>204</v>
      </c>
      <c r="F164" s="218">
        <v>2003</v>
      </c>
    </row>
    <row r="165" spans="1:6" x14ac:dyDescent="0.45">
      <c r="A165" s="218">
        <v>13216</v>
      </c>
      <c r="B165" s="218">
        <v>250</v>
      </c>
      <c r="C165" s="219">
        <v>12.474211574182551</v>
      </c>
      <c r="D165" s="218"/>
      <c r="E165" s="218" t="s">
        <v>204</v>
      </c>
      <c r="F165" s="218">
        <v>2003</v>
      </c>
    </row>
    <row r="166" spans="1:6" x14ac:dyDescent="0.45">
      <c r="A166" s="218">
        <v>13216</v>
      </c>
      <c r="B166" s="218">
        <v>250</v>
      </c>
      <c r="C166" s="219">
        <v>13.22010882869632</v>
      </c>
      <c r="D166" s="218"/>
      <c r="E166" s="218" t="s">
        <v>204</v>
      </c>
      <c r="F166" s="218">
        <v>2003</v>
      </c>
    </row>
    <row r="167" spans="1:6" x14ac:dyDescent="0.45">
      <c r="A167" s="218">
        <v>13216</v>
      </c>
      <c r="B167" s="218">
        <v>250</v>
      </c>
      <c r="C167" s="219">
        <v>28.75127598119839</v>
      </c>
      <c r="D167" s="218"/>
      <c r="E167" s="218" t="s">
        <v>204</v>
      </c>
      <c r="F167" s="218">
        <v>2003</v>
      </c>
    </row>
    <row r="168" spans="1:6" x14ac:dyDescent="0.45">
      <c r="A168" s="218">
        <v>13216</v>
      </c>
      <c r="B168" s="218">
        <v>250</v>
      </c>
      <c r="C168" s="219">
        <v>17.38645122461957</v>
      </c>
      <c r="D168" s="218"/>
      <c r="E168" s="218" t="s">
        <v>204</v>
      </c>
      <c r="F168" s="218">
        <v>2003</v>
      </c>
    </row>
    <row r="169" spans="1:6" x14ac:dyDescent="0.45">
      <c r="A169" s="218">
        <v>13216</v>
      </c>
      <c r="B169" s="218">
        <v>250</v>
      </c>
      <c r="C169" s="219">
        <v>11.77148930302832</v>
      </c>
      <c r="D169" s="218"/>
      <c r="E169" s="218" t="s">
        <v>204</v>
      </c>
      <c r="F169" s="218">
        <v>2003</v>
      </c>
    </row>
    <row r="170" spans="1:6" x14ac:dyDescent="0.45">
      <c r="A170" s="218">
        <v>13214</v>
      </c>
      <c r="B170" s="218">
        <v>200</v>
      </c>
      <c r="C170" s="219">
        <v>21.23384167462498</v>
      </c>
      <c r="D170" s="218"/>
      <c r="E170" s="218" t="s">
        <v>114</v>
      </c>
      <c r="F170" s="218">
        <v>2003</v>
      </c>
    </row>
    <row r="171" spans="1:6" x14ac:dyDescent="0.45">
      <c r="A171" s="218">
        <v>13214</v>
      </c>
      <c r="B171" s="218">
        <v>200</v>
      </c>
      <c r="C171" s="219">
        <v>11.948315161484899</v>
      </c>
      <c r="D171" s="218"/>
      <c r="E171" s="218" t="s">
        <v>114</v>
      </c>
      <c r="F171" s="218">
        <v>2003</v>
      </c>
    </row>
    <row r="172" spans="1:6" x14ac:dyDescent="0.45">
      <c r="A172" s="218">
        <v>13214</v>
      </c>
      <c r="B172" s="218">
        <v>200</v>
      </c>
      <c r="C172" s="219">
        <v>23.510410291838571</v>
      </c>
      <c r="D172" s="218"/>
      <c r="E172" s="218" t="s">
        <v>114</v>
      </c>
      <c r="F172" s="218">
        <v>2003</v>
      </c>
    </row>
    <row r="173" spans="1:6" x14ac:dyDescent="0.45">
      <c r="A173" s="218">
        <v>13214</v>
      </c>
      <c r="B173" s="218">
        <v>200</v>
      </c>
      <c r="C173" s="219">
        <v>6.2650217642267183</v>
      </c>
      <c r="D173" s="218"/>
      <c r="E173" s="218" t="s">
        <v>114</v>
      </c>
      <c r="F173" s="218">
        <v>2003</v>
      </c>
    </row>
    <row r="174" spans="1:6" x14ac:dyDescent="0.45">
      <c r="A174" s="218">
        <v>13214</v>
      </c>
      <c r="B174" s="218">
        <v>200</v>
      </c>
      <c r="C174" s="219">
        <v>24.416309453637911</v>
      </c>
      <c r="D174" s="218"/>
      <c r="E174" s="218" t="s">
        <v>114</v>
      </c>
      <c r="F174" s="218">
        <v>2003</v>
      </c>
    </row>
    <row r="175" spans="1:6" x14ac:dyDescent="0.45">
      <c r="A175" s="218">
        <v>13214</v>
      </c>
      <c r="B175" s="218">
        <v>200</v>
      </c>
      <c r="C175" s="219">
        <v>31.06409319513509</v>
      </c>
      <c r="D175" s="218"/>
      <c r="E175" s="218" t="s">
        <v>114</v>
      </c>
      <c r="F175" s="218">
        <v>2003</v>
      </c>
    </row>
    <row r="176" spans="1:6" x14ac:dyDescent="0.45">
      <c r="A176" s="218">
        <v>13214</v>
      </c>
      <c r="B176" s="218">
        <v>200</v>
      </c>
      <c r="C176" s="219">
        <v>30.781531473993191</v>
      </c>
      <c r="D176" s="218"/>
      <c r="E176" s="218" t="s">
        <v>114</v>
      </c>
      <c r="F176" s="218">
        <v>2003</v>
      </c>
    </row>
    <row r="177" spans="1:6" x14ac:dyDescent="0.45">
      <c r="A177" s="218">
        <v>13214</v>
      </c>
      <c r="B177" s="218">
        <v>200</v>
      </c>
      <c r="C177" s="219">
        <v>42.639067792905017</v>
      </c>
      <c r="D177" s="218"/>
      <c r="E177" s="218" t="s">
        <v>204</v>
      </c>
      <c r="F177" s="218">
        <v>2003</v>
      </c>
    </row>
    <row r="178" spans="1:6" x14ac:dyDescent="0.45">
      <c r="A178" s="218">
        <v>13214</v>
      </c>
      <c r="B178" s="218">
        <v>200</v>
      </c>
      <c r="C178" s="219">
        <v>20.319114653513669</v>
      </c>
      <c r="D178" s="218"/>
      <c r="E178" s="218" t="s">
        <v>204</v>
      </c>
      <c r="F178" s="218">
        <v>2018</v>
      </c>
    </row>
    <row r="179" spans="1:6" x14ac:dyDescent="0.45">
      <c r="A179" s="218">
        <v>13214</v>
      </c>
      <c r="B179" s="218">
        <v>200</v>
      </c>
      <c r="C179" s="219">
        <v>23.581180778671339</v>
      </c>
      <c r="D179" s="218"/>
      <c r="E179" s="218" t="s">
        <v>204</v>
      </c>
      <c r="F179" s="218">
        <v>2018</v>
      </c>
    </row>
    <row r="180" spans="1:6" x14ac:dyDescent="0.45">
      <c r="A180" s="218">
        <v>13214</v>
      </c>
      <c r="B180" s="218">
        <v>200</v>
      </c>
      <c r="C180" s="219">
        <v>9.6527793445198053</v>
      </c>
      <c r="D180" s="218"/>
      <c r="E180" s="218" t="s">
        <v>204</v>
      </c>
      <c r="F180" s="218">
        <v>2003</v>
      </c>
    </row>
    <row r="181" spans="1:6" x14ac:dyDescent="0.45">
      <c r="A181" s="218">
        <v>13214</v>
      </c>
      <c r="B181" s="218">
        <v>200</v>
      </c>
      <c r="C181" s="219">
        <v>33.549258723096472</v>
      </c>
      <c r="D181" s="218"/>
      <c r="E181" s="218" t="s">
        <v>204</v>
      </c>
      <c r="F181" s="218">
        <v>2003</v>
      </c>
    </row>
    <row r="182" spans="1:6" x14ac:dyDescent="0.45">
      <c r="A182" s="218">
        <v>13214</v>
      </c>
      <c r="B182" s="218">
        <v>200</v>
      </c>
      <c r="C182" s="219">
        <v>5.2597248495102962</v>
      </c>
      <c r="D182" s="218"/>
      <c r="E182" s="218" t="s">
        <v>204</v>
      </c>
      <c r="F182" s="218">
        <v>2003</v>
      </c>
    </row>
    <row r="183" spans="1:6" x14ac:dyDescent="0.45">
      <c r="A183" s="218">
        <v>13214</v>
      </c>
      <c r="B183" s="218">
        <v>200</v>
      </c>
      <c r="C183" s="219">
        <v>14.73682171997913</v>
      </c>
      <c r="D183" s="218"/>
      <c r="E183" s="218" t="s">
        <v>204</v>
      </c>
      <c r="F183" s="218">
        <v>2003</v>
      </c>
    </row>
    <row r="184" spans="1:6" x14ac:dyDescent="0.45">
      <c r="A184" s="218">
        <v>13214</v>
      </c>
      <c r="B184" s="218">
        <v>200</v>
      </c>
      <c r="C184" s="219">
        <v>15.718196231574909</v>
      </c>
      <c r="D184" s="218"/>
      <c r="E184" s="218" t="s">
        <v>114</v>
      </c>
      <c r="F184" s="218">
        <v>2003</v>
      </c>
    </row>
    <row r="185" spans="1:6" x14ac:dyDescent="0.45">
      <c r="A185" s="218">
        <v>13214</v>
      </c>
      <c r="B185" s="218">
        <v>200</v>
      </c>
      <c r="C185" s="219">
        <v>30.453237834105341</v>
      </c>
      <c r="D185" s="218"/>
      <c r="E185" s="218" t="s">
        <v>114</v>
      </c>
      <c r="F185" s="218">
        <v>2003</v>
      </c>
    </row>
    <row r="186" spans="1:6" x14ac:dyDescent="0.45">
      <c r="A186" s="218">
        <v>13214</v>
      </c>
      <c r="B186" s="218">
        <v>200</v>
      </c>
      <c r="C186" s="219">
        <v>7.5761444062287939</v>
      </c>
      <c r="D186" s="218"/>
      <c r="E186" s="218" t="s">
        <v>114</v>
      </c>
      <c r="F186" s="218">
        <v>2003</v>
      </c>
    </row>
    <row r="187" spans="1:6" x14ac:dyDescent="0.45">
      <c r="A187" s="218">
        <v>13214</v>
      </c>
      <c r="B187" s="218">
        <v>200</v>
      </c>
      <c r="C187" s="219">
        <v>9.6212744362870701</v>
      </c>
      <c r="D187" s="218"/>
      <c r="E187" s="218" t="s">
        <v>114</v>
      </c>
      <c r="F187" s="218">
        <v>2003</v>
      </c>
    </row>
    <row r="188" spans="1:6" x14ac:dyDescent="0.45">
      <c r="A188" s="218">
        <v>13214</v>
      </c>
      <c r="B188" s="218">
        <v>200</v>
      </c>
      <c r="C188" s="219">
        <v>12.47173134590928</v>
      </c>
      <c r="D188" s="218"/>
      <c r="E188" s="218" t="s">
        <v>114</v>
      </c>
      <c r="F188" s="218">
        <v>2003</v>
      </c>
    </row>
    <row r="189" spans="1:6" x14ac:dyDescent="0.45">
      <c r="A189" s="218">
        <v>13214</v>
      </c>
      <c r="B189" s="218">
        <v>200</v>
      </c>
      <c r="C189" s="219">
        <v>23.17000046873882</v>
      </c>
      <c r="D189" s="218"/>
      <c r="E189" s="218" t="s">
        <v>204</v>
      </c>
      <c r="F189" s="218">
        <v>2018</v>
      </c>
    </row>
    <row r="190" spans="1:6" x14ac:dyDescent="0.45">
      <c r="A190" s="218">
        <v>13214</v>
      </c>
      <c r="B190" s="218">
        <v>200</v>
      </c>
      <c r="C190" s="219">
        <v>17.859532863377311</v>
      </c>
      <c r="D190" s="218"/>
      <c r="E190" s="218" t="s">
        <v>114</v>
      </c>
      <c r="F190" s="218">
        <v>2003</v>
      </c>
    </row>
    <row r="191" spans="1:6" x14ac:dyDescent="0.45">
      <c r="A191" s="218">
        <v>13214</v>
      </c>
      <c r="B191" s="218">
        <v>200</v>
      </c>
      <c r="C191" s="219">
        <v>19.059179326549572</v>
      </c>
      <c r="D191" s="218"/>
      <c r="E191" s="218" t="s">
        <v>114</v>
      </c>
      <c r="F191" s="218">
        <v>2003</v>
      </c>
    </row>
    <row r="192" spans="1:6" x14ac:dyDescent="0.45">
      <c r="A192" s="218">
        <v>13214</v>
      </c>
      <c r="B192" s="218">
        <v>200</v>
      </c>
      <c r="C192" s="219">
        <v>24.012026308152478</v>
      </c>
      <c r="D192" s="218"/>
      <c r="E192" s="218" t="s">
        <v>114</v>
      </c>
      <c r="F192" s="218">
        <v>2003</v>
      </c>
    </row>
    <row r="193" spans="1:6" x14ac:dyDescent="0.45">
      <c r="A193" s="218">
        <v>13214</v>
      </c>
      <c r="B193" s="218">
        <v>200</v>
      </c>
      <c r="C193" s="219">
        <v>39.870025833492029</v>
      </c>
      <c r="D193" s="218"/>
      <c r="E193" s="218" t="s">
        <v>114</v>
      </c>
      <c r="F193" s="218">
        <v>2003</v>
      </c>
    </row>
    <row r="194" spans="1:6" x14ac:dyDescent="0.45">
      <c r="A194" s="218">
        <v>13214</v>
      </c>
      <c r="B194" s="218">
        <v>200</v>
      </c>
      <c r="C194" s="219">
        <v>49.866298856508877</v>
      </c>
      <c r="D194" s="218"/>
      <c r="E194" s="218" t="s">
        <v>114</v>
      </c>
      <c r="F194" s="218">
        <v>2003</v>
      </c>
    </row>
    <row r="195" spans="1:6" x14ac:dyDescent="0.45">
      <c r="A195" s="218">
        <v>13214</v>
      </c>
      <c r="B195" s="218">
        <v>200</v>
      </c>
      <c r="C195" s="219">
        <v>10.943539629365191</v>
      </c>
      <c r="D195" s="218"/>
      <c r="E195" s="218" t="s">
        <v>204</v>
      </c>
      <c r="F195" s="218">
        <v>2003</v>
      </c>
    </row>
    <row r="196" spans="1:6" x14ac:dyDescent="0.45">
      <c r="A196" s="218">
        <v>13214</v>
      </c>
      <c r="B196" s="218">
        <v>200</v>
      </c>
      <c r="C196" s="219">
        <v>17.247489754542389</v>
      </c>
      <c r="D196" s="218"/>
      <c r="E196" s="218" t="s">
        <v>114</v>
      </c>
      <c r="F196" s="218">
        <v>2003</v>
      </c>
    </row>
    <row r="197" spans="1:6" x14ac:dyDescent="0.45">
      <c r="A197" s="218">
        <v>13214</v>
      </c>
      <c r="B197" s="218">
        <v>200</v>
      </c>
      <c r="C197" s="219">
        <v>25.419021852323748</v>
      </c>
      <c r="D197" s="218"/>
      <c r="E197" s="218" t="s">
        <v>114</v>
      </c>
      <c r="F197" s="218">
        <v>2003</v>
      </c>
    </row>
    <row r="198" spans="1:6" x14ac:dyDescent="0.45">
      <c r="A198" s="218">
        <v>13214</v>
      </c>
      <c r="B198" s="218">
        <v>200</v>
      </c>
      <c r="C198" s="219">
        <v>18.412959929956418</v>
      </c>
      <c r="D198" s="218"/>
      <c r="E198" s="218" t="s">
        <v>114</v>
      </c>
      <c r="F198" s="218">
        <v>2003</v>
      </c>
    </row>
    <row r="199" spans="1:6" x14ac:dyDescent="0.45">
      <c r="A199" s="218">
        <v>13214</v>
      </c>
      <c r="B199" s="218">
        <v>200</v>
      </c>
      <c r="C199" s="219">
        <v>16.460909676064361</v>
      </c>
      <c r="D199" s="218"/>
      <c r="E199" s="218" t="s">
        <v>114</v>
      </c>
      <c r="F199" s="218">
        <v>2003</v>
      </c>
    </row>
    <row r="200" spans="1:6" x14ac:dyDescent="0.45">
      <c r="A200" s="218">
        <v>13214</v>
      </c>
      <c r="B200" s="218">
        <v>200</v>
      </c>
      <c r="C200" s="219">
        <v>19.276354060909469</v>
      </c>
      <c r="D200" s="218"/>
      <c r="E200" s="218" t="s">
        <v>114</v>
      </c>
      <c r="F200" s="218">
        <v>2003</v>
      </c>
    </row>
    <row r="201" spans="1:6" x14ac:dyDescent="0.45">
      <c r="A201" s="218">
        <v>13214</v>
      </c>
      <c r="B201" s="218">
        <v>200</v>
      </c>
      <c r="C201" s="219">
        <v>6.6198238477192319</v>
      </c>
      <c r="D201" s="218"/>
      <c r="E201" s="218" t="s">
        <v>114</v>
      </c>
      <c r="F201" s="218">
        <v>2003</v>
      </c>
    </row>
    <row r="202" spans="1:6" x14ac:dyDescent="0.45">
      <c r="A202" s="218">
        <v>13214</v>
      </c>
      <c r="B202" s="218">
        <v>200</v>
      </c>
      <c r="C202" s="219">
        <v>9.7966608181117305</v>
      </c>
      <c r="D202" s="218"/>
      <c r="E202" s="218" t="s">
        <v>114</v>
      </c>
      <c r="F202" s="218">
        <v>2003</v>
      </c>
    </row>
    <row r="203" spans="1:6" x14ac:dyDescent="0.45">
      <c r="A203" s="218">
        <v>13214</v>
      </c>
      <c r="B203" s="218">
        <v>200</v>
      </c>
      <c r="C203" s="219">
        <v>11.124752589251299</v>
      </c>
      <c r="D203" s="218"/>
      <c r="E203" s="218" t="s">
        <v>114</v>
      </c>
      <c r="F203" s="218">
        <v>2003</v>
      </c>
    </row>
    <row r="204" spans="1:6" x14ac:dyDescent="0.45">
      <c r="A204" s="218">
        <v>13214</v>
      </c>
      <c r="B204" s="218">
        <v>200</v>
      </c>
      <c r="C204" s="219">
        <v>23.458972090296381</v>
      </c>
      <c r="D204" s="218"/>
      <c r="E204" s="218" t="s">
        <v>114</v>
      </c>
      <c r="F204" s="218">
        <v>2003</v>
      </c>
    </row>
    <row r="205" spans="1:6" x14ac:dyDescent="0.45">
      <c r="A205" s="218">
        <v>13214</v>
      </c>
      <c r="B205" s="218">
        <v>200</v>
      </c>
      <c r="C205" s="219">
        <v>32.75550046179039</v>
      </c>
      <c r="D205" s="218"/>
      <c r="E205" s="218" t="s">
        <v>114</v>
      </c>
      <c r="F205" s="218">
        <v>2003</v>
      </c>
    </row>
    <row r="206" spans="1:6" x14ac:dyDescent="0.45">
      <c r="A206" s="218">
        <v>13214</v>
      </c>
      <c r="B206" s="218">
        <v>200</v>
      </c>
      <c r="C206" s="219">
        <v>29.492406540619349</v>
      </c>
      <c r="D206" s="218"/>
      <c r="E206" s="218" t="s">
        <v>114</v>
      </c>
      <c r="F206" s="218">
        <v>2003</v>
      </c>
    </row>
    <row r="207" spans="1:6" x14ac:dyDescent="0.45">
      <c r="A207" s="218">
        <v>13214</v>
      </c>
      <c r="B207" s="218">
        <v>200</v>
      </c>
      <c r="C207" s="219">
        <v>21.806935654219071</v>
      </c>
      <c r="D207" s="218"/>
      <c r="E207" s="218" t="s">
        <v>204</v>
      </c>
      <c r="F207" s="218">
        <v>2003</v>
      </c>
    </row>
    <row r="208" spans="1:6" x14ac:dyDescent="0.45">
      <c r="A208" s="218">
        <v>13214</v>
      </c>
      <c r="B208" s="218">
        <v>200</v>
      </c>
      <c r="C208" s="219">
        <v>7.0613025292571381</v>
      </c>
      <c r="D208" s="218"/>
      <c r="E208" s="218" t="s">
        <v>204</v>
      </c>
      <c r="F208" s="218">
        <v>2003</v>
      </c>
    </row>
    <row r="209" spans="1:6" x14ac:dyDescent="0.45">
      <c r="A209" s="218">
        <v>13214</v>
      </c>
      <c r="B209" s="218">
        <v>200</v>
      </c>
      <c r="C209" s="219">
        <v>33.377368331588777</v>
      </c>
      <c r="D209" s="218"/>
      <c r="E209" s="218" t="s">
        <v>114</v>
      </c>
      <c r="F209" s="218">
        <v>2003</v>
      </c>
    </row>
    <row r="210" spans="1:6" x14ac:dyDescent="0.45">
      <c r="A210" s="218">
        <v>13214</v>
      </c>
      <c r="B210" s="218">
        <v>200</v>
      </c>
      <c r="C210" s="219">
        <v>3.8497931892796551</v>
      </c>
      <c r="D210" s="218"/>
      <c r="E210" s="218" t="s">
        <v>114</v>
      </c>
      <c r="F210" s="218">
        <v>2003</v>
      </c>
    </row>
    <row r="211" spans="1:6" x14ac:dyDescent="0.45">
      <c r="A211" s="218">
        <v>13214</v>
      </c>
      <c r="B211" s="218">
        <v>200</v>
      </c>
      <c r="C211" s="219">
        <v>21.08340199652563</v>
      </c>
      <c r="D211" s="218"/>
      <c r="E211" s="218" t="s">
        <v>114</v>
      </c>
      <c r="F211" s="218">
        <v>2003</v>
      </c>
    </row>
    <row r="212" spans="1:6" x14ac:dyDescent="0.45">
      <c r="A212" s="218">
        <v>13214</v>
      </c>
      <c r="B212" s="218">
        <v>200</v>
      </c>
      <c r="C212" s="219">
        <v>27.039297068145231</v>
      </c>
      <c r="D212" s="218"/>
      <c r="E212" s="218" t="s">
        <v>114</v>
      </c>
      <c r="F212" s="218">
        <v>2008</v>
      </c>
    </row>
    <row r="213" spans="1:6" x14ac:dyDescent="0.45">
      <c r="A213" s="218">
        <v>13214</v>
      </c>
      <c r="B213" s="218">
        <v>200</v>
      </c>
      <c r="C213" s="219">
        <v>15.531583327663601</v>
      </c>
      <c r="D213" s="218"/>
      <c r="E213" s="218" t="s">
        <v>114</v>
      </c>
      <c r="F213" s="218">
        <v>2008</v>
      </c>
    </row>
    <row r="214" spans="1:6" x14ac:dyDescent="0.45">
      <c r="A214" s="218">
        <v>13214</v>
      </c>
      <c r="B214" s="218">
        <v>200</v>
      </c>
      <c r="C214" s="219">
        <v>26.163561379214691</v>
      </c>
      <c r="D214" s="218"/>
      <c r="E214" s="218" t="s">
        <v>114</v>
      </c>
      <c r="F214" s="218">
        <v>2008</v>
      </c>
    </row>
    <row r="215" spans="1:6" x14ac:dyDescent="0.45">
      <c r="A215" s="218">
        <v>13214</v>
      </c>
      <c r="B215" s="218">
        <v>200</v>
      </c>
      <c r="C215" s="219">
        <v>10.272226416344759</v>
      </c>
      <c r="D215" s="218"/>
      <c r="E215" s="218" t="s">
        <v>114</v>
      </c>
      <c r="F215" s="218">
        <v>2008</v>
      </c>
    </row>
    <row r="216" spans="1:6" x14ac:dyDescent="0.45">
      <c r="A216" s="218">
        <v>13214</v>
      </c>
      <c r="B216" s="218">
        <v>200</v>
      </c>
      <c r="C216" s="219">
        <v>60.597589221314323</v>
      </c>
      <c r="D216" s="218"/>
      <c r="E216" s="218" t="s">
        <v>114</v>
      </c>
      <c r="F216" s="218">
        <v>2008</v>
      </c>
    </row>
    <row r="217" spans="1:6" x14ac:dyDescent="0.45">
      <c r="A217" s="218">
        <v>13214</v>
      </c>
      <c r="B217" s="218">
        <v>200</v>
      </c>
      <c r="C217" s="219">
        <v>36.052532499938408</v>
      </c>
      <c r="D217" s="218"/>
      <c r="E217" s="218" t="s">
        <v>114</v>
      </c>
      <c r="F217" s="218">
        <v>2008</v>
      </c>
    </row>
    <row r="218" spans="1:6" x14ac:dyDescent="0.45">
      <c r="A218" s="218">
        <v>13214</v>
      </c>
      <c r="B218" s="218">
        <v>200</v>
      </c>
      <c r="C218" s="219">
        <v>23.14029332566551</v>
      </c>
      <c r="D218" s="218"/>
      <c r="E218" s="218" t="s">
        <v>114</v>
      </c>
      <c r="F218" s="218">
        <v>2008</v>
      </c>
    </row>
    <row r="219" spans="1:6" x14ac:dyDescent="0.45">
      <c r="A219" s="218">
        <v>13212</v>
      </c>
      <c r="B219" s="218">
        <v>200</v>
      </c>
      <c r="C219" s="219">
        <v>1.422986310234974</v>
      </c>
      <c r="D219" s="218"/>
      <c r="E219" s="218" t="s">
        <v>204</v>
      </c>
      <c r="F219" s="218">
        <v>2003</v>
      </c>
    </row>
    <row r="220" spans="1:6" x14ac:dyDescent="0.45">
      <c r="A220" s="218">
        <v>13212</v>
      </c>
      <c r="B220" s="218">
        <v>200</v>
      </c>
      <c r="C220" s="219">
        <v>6.7577737082211424</v>
      </c>
      <c r="D220" s="218"/>
      <c r="E220" s="218" t="s">
        <v>114</v>
      </c>
      <c r="F220" s="218">
        <v>2006</v>
      </c>
    </row>
    <row r="221" spans="1:6" x14ac:dyDescent="0.45">
      <c r="A221" s="218">
        <v>13212</v>
      </c>
      <c r="B221" s="218">
        <v>200</v>
      </c>
      <c r="C221" s="219">
        <v>45.51742843688433</v>
      </c>
      <c r="D221" s="218"/>
      <c r="E221" s="218" t="s">
        <v>114</v>
      </c>
      <c r="F221" s="218">
        <v>2006</v>
      </c>
    </row>
    <row r="222" spans="1:6" x14ac:dyDescent="0.45">
      <c r="A222" s="218">
        <v>13212</v>
      </c>
      <c r="B222" s="218">
        <v>200</v>
      </c>
      <c r="C222" s="219">
        <v>11.49015420917828</v>
      </c>
      <c r="D222" s="218"/>
      <c r="E222" s="218" t="s">
        <v>204</v>
      </c>
      <c r="F222" s="218">
        <v>2006</v>
      </c>
    </row>
    <row r="223" spans="1:6" x14ac:dyDescent="0.45">
      <c r="A223" s="218">
        <v>13212</v>
      </c>
      <c r="B223" s="218">
        <v>200</v>
      </c>
      <c r="C223" s="219">
        <v>8.4153858342237626</v>
      </c>
      <c r="D223" s="218"/>
      <c r="E223" s="218" t="s">
        <v>204</v>
      </c>
      <c r="F223" s="218">
        <v>2006</v>
      </c>
    </row>
    <row r="224" spans="1:6" x14ac:dyDescent="0.45">
      <c r="A224" s="218">
        <v>13212</v>
      </c>
      <c r="B224" s="218">
        <v>200</v>
      </c>
      <c r="C224" s="219">
        <v>22.966423696426389</v>
      </c>
      <c r="D224" s="218"/>
      <c r="E224" s="218" t="s">
        <v>204</v>
      </c>
      <c r="F224" s="218">
        <v>2006</v>
      </c>
    </row>
    <row r="225" spans="1:6" x14ac:dyDescent="0.45">
      <c r="A225" s="218">
        <v>13212</v>
      </c>
      <c r="B225" s="218">
        <v>200</v>
      </c>
      <c r="C225" s="219">
        <v>29.732199789903142</v>
      </c>
      <c r="D225" s="218"/>
      <c r="E225" s="218" t="s">
        <v>114</v>
      </c>
      <c r="F225" s="218">
        <v>2006</v>
      </c>
    </row>
    <row r="226" spans="1:6" x14ac:dyDescent="0.45">
      <c r="A226" s="218">
        <v>13212</v>
      </c>
      <c r="B226" s="218">
        <v>200</v>
      </c>
      <c r="C226" s="219">
        <v>20.65957000342663</v>
      </c>
      <c r="D226" s="218"/>
      <c r="E226" s="218" t="s">
        <v>204</v>
      </c>
      <c r="F226" s="218">
        <v>2006</v>
      </c>
    </row>
    <row r="227" spans="1:6" x14ac:dyDescent="0.45">
      <c r="A227" s="218">
        <v>13210</v>
      </c>
      <c r="B227" s="218">
        <v>200</v>
      </c>
      <c r="C227" s="219">
        <v>7.3248639000631144</v>
      </c>
      <c r="D227" s="218"/>
      <c r="E227" s="218" t="s">
        <v>204</v>
      </c>
      <c r="F227" s="218">
        <v>2003</v>
      </c>
    </row>
    <row r="228" spans="1:6" x14ac:dyDescent="0.45">
      <c r="A228" s="218">
        <v>13210</v>
      </c>
      <c r="B228" s="218">
        <v>200</v>
      </c>
      <c r="C228" s="219">
        <v>27.59911521138266</v>
      </c>
      <c r="D228" s="218"/>
      <c r="E228" s="218" t="s">
        <v>204</v>
      </c>
      <c r="F228" s="218">
        <v>2003</v>
      </c>
    </row>
    <row r="229" spans="1:6" x14ac:dyDescent="0.45">
      <c r="A229" s="218">
        <v>13210</v>
      </c>
      <c r="B229" s="218">
        <v>200</v>
      </c>
      <c r="C229" s="219">
        <v>17.00215354430582</v>
      </c>
      <c r="D229" s="218"/>
      <c r="E229" s="218" t="s">
        <v>204</v>
      </c>
      <c r="F229" s="218">
        <v>2003</v>
      </c>
    </row>
    <row r="230" spans="1:6" x14ac:dyDescent="0.45">
      <c r="A230" s="218">
        <v>13210</v>
      </c>
      <c r="B230" s="218">
        <v>200</v>
      </c>
      <c r="C230" s="219">
        <v>52.603846415596912</v>
      </c>
      <c r="D230" s="218"/>
      <c r="E230" s="218" t="s">
        <v>114</v>
      </c>
      <c r="F230" s="218">
        <v>2006</v>
      </c>
    </row>
    <row r="231" spans="1:6" x14ac:dyDescent="0.45">
      <c r="A231" s="218">
        <v>13210</v>
      </c>
      <c r="B231" s="218">
        <v>200</v>
      </c>
      <c r="C231" s="219">
        <v>22.541509053549792</v>
      </c>
      <c r="D231" s="218"/>
      <c r="E231" s="218" t="s">
        <v>114</v>
      </c>
      <c r="F231" s="218">
        <v>2006</v>
      </c>
    </row>
    <row r="232" spans="1:6" x14ac:dyDescent="0.45">
      <c r="A232" s="218">
        <v>13210</v>
      </c>
      <c r="B232" s="218">
        <v>200</v>
      </c>
      <c r="C232" s="219">
        <v>14.333769677510359</v>
      </c>
      <c r="D232" s="218"/>
      <c r="E232" s="218" t="s">
        <v>114</v>
      </c>
      <c r="F232" s="218">
        <v>2006</v>
      </c>
    </row>
    <row r="233" spans="1:6" x14ac:dyDescent="0.45">
      <c r="A233" s="218">
        <v>13210</v>
      </c>
      <c r="B233" s="218">
        <v>200</v>
      </c>
      <c r="C233" s="219">
        <v>16.313959285829561</v>
      </c>
      <c r="D233" s="218"/>
      <c r="E233" s="218" t="s">
        <v>114</v>
      </c>
      <c r="F233" s="218">
        <v>2006</v>
      </c>
    </row>
    <row r="234" spans="1:6" x14ac:dyDescent="0.45">
      <c r="A234" s="218">
        <v>13210</v>
      </c>
      <c r="B234" s="218">
        <v>200</v>
      </c>
      <c r="C234" s="219">
        <v>14.33271563199553</v>
      </c>
      <c r="D234" s="218"/>
      <c r="E234" s="218" t="s">
        <v>204</v>
      </c>
      <c r="F234" s="218">
        <v>2003</v>
      </c>
    </row>
    <row r="235" spans="1:6" x14ac:dyDescent="0.45">
      <c r="A235" s="218">
        <v>13210</v>
      </c>
      <c r="B235" s="218">
        <v>200</v>
      </c>
      <c r="C235" s="219">
        <v>5.5224149914613596</v>
      </c>
      <c r="D235" s="218"/>
      <c r="E235" s="218" t="s">
        <v>114</v>
      </c>
      <c r="F235" s="218">
        <v>2006</v>
      </c>
    </row>
    <row r="236" spans="1:6" x14ac:dyDescent="0.45">
      <c r="A236" s="218">
        <v>13208</v>
      </c>
      <c r="B236" s="218">
        <v>250</v>
      </c>
      <c r="C236" s="219">
        <v>14.82714339156141</v>
      </c>
      <c r="D236" s="218"/>
      <c r="E236" s="218" t="s">
        <v>204</v>
      </c>
      <c r="F236" s="218">
        <v>2003</v>
      </c>
    </row>
    <row r="237" spans="1:6" x14ac:dyDescent="0.45">
      <c r="A237" s="218">
        <v>13208</v>
      </c>
      <c r="B237" s="218">
        <v>250</v>
      </c>
      <c r="C237" s="219">
        <v>21.740617446944711</v>
      </c>
      <c r="D237" s="218"/>
      <c r="E237" s="218" t="s">
        <v>204</v>
      </c>
      <c r="F237" s="218">
        <v>2003</v>
      </c>
    </row>
    <row r="238" spans="1:6" x14ac:dyDescent="0.45">
      <c r="A238" s="218">
        <v>13208</v>
      </c>
      <c r="B238" s="218">
        <v>250</v>
      </c>
      <c r="C238" s="219">
        <v>15.262223629573731</v>
      </c>
      <c r="D238" s="218"/>
      <c r="E238" s="218" t="s">
        <v>204</v>
      </c>
      <c r="F238" s="218">
        <v>2003</v>
      </c>
    </row>
    <row r="239" spans="1:6" x14ac:dyDescent="0.45">
      <c r="A239" s="218">
        <v>13208</v>
      </c>
      <c r="B239" s="218">
        <v>250</v>
      </c>
      <c r="C239" s="219">
        <v>23.12470597470077</v>
      </c>
      <c r="D239" s="218"/>
      <c r="E239" s="218" t="s">
        <v>204</v>
      </c>
      <c r="F239" s="218">
        <v>2003</v>
      </c>
    </row>
    <row r="240" spans="1:6" x14ac:dyDescent="0.45">
      <c r="A240" s="218">
        <v>13208</v>
      </c>
      <c r="B240" s="218">
        <v>250</v>
      </c>
      <c r="C240" s="219">
        <v>25.790434066906251</v>
      </c>
      <c r="D240" s="218"/>
      <c r="E240" s="218" t="s">
        <v>204</v>
      </c>
      <c r="F240" s="218">
        <v>2003</v>
      </c>
    </row>
    <row r="241" spans="1:6" x14ac:dyDescent="0.45">
      <c r="A241" s="218">
        <v>13208</v>
      </c>
      <c r="B241" s="218">
        <v>250</v>
      </c>
      <c r="C241" s="219">
        <v>20.673725649399959</v>
      </c>
      <c r="D241" s="218"/>
      <c r="E241" s="218" t="s">
        <v>204</v>
      </c>
      <c r="F241" s="218">
        <v>2003</v>
      </c>
    </row>
    <row r="242" spans="1:6" x14ac:dyDescent="0.45">
      <c r="A242" s="218">
        <v>13208</v>
      </c>
      <c r="B242" s="218">
        <v>250</v>
      </c>
      <c r="C242" s="219">
        <v>19.304365333410729</v>
      </c>
      <c r="D242" s="218"/>
      <c r="E242" s="218" t="s">
        <v>204</v>
      </c>
      <c r="F242" s="218">
        <v>2003</v>
      </c>
    </row>
    <row r="243" spans="1:6" x14ac:dyDescent="0.45">
      <c r="A243" s="218">
        <v>13208</v>
      </c>
      <c r="B243" s="218">
        <v>250</v>
      </c>
      <c r="C243" s="219">
        <v>23.20216634792893</v>
      </c>
      <c r="D243" s="218"/>
      <c r="E243" s="218" t="s">
        <v>204</v>
      </c>
      <c r="F243" s="218">
        <v>2003</v>
      </c>
    </row>
    <row r="244" spans="1:6" x14ac:dyDescent="0.45">
      <c r="A244" s="218">
        <v>13208</v>
      </c>
      <c r="B244" s="218">
        <v>250</v>
      </c>
      <c r="C244" s="219">
        <v>35.403920528438483</v>
      </c>
      <c r="D244" s="218"/>
      <c r="E244" s="218" t="s">
        <v>204</v>
      </c>
      <c r="F244" s="218">
        <v>2003</v>
      </c>
    </row>
    <row r="245" spans="1:6" x14ac:dyDescent="0.45">
      <c r="A245" s="218">
        <v>13208</v>
      </c>
      <c r="B245" s="218">
        <v>250</v>
      </c>
      <c r="C245" s="219">
        <v>18.792230504755029</v>
      </c>
      <c r="D245" s="218"/>
      <c r="E245" s="218" t="s">
        <v>204</v>
      </c>
      <c r="F245" s="218">
        <v>2003</v>
      </c>
    </row>
    <row r="246" spans="1:6" x14ac:dyDescent="0.45">
      <c r="A246" s="218">
        <v>13208</v>
      </c>
      <c r="B246" s="218">
        <v>250</v>
      </c>
      <c r="C246" s="219">
        <v>22.192121968011111</v>
      </c>
      <c r="D246" s="218"/>
      <c r="E246" s="218" t="s">
        <v>204</v>
      </c>
      <c r="F246" s="218">
        <v>2003</v>
      </c>
    </row>
    <row r="247" spans="1:6" x14ac:dyDescent="0.45">
      <c r="A247" s="218">
        <v>13208</v>
      </c>
      <c r="B247" s="218">
        <v>250</v>
      </c>
      <c r="C247" s="219">
        <v>5.0759397943891118</v>
      </c>
      <c r="D247" s="218"/>
      <c r="E247" s="218" t="s">
        <v>204</v>
      </c>
      <c r="F247" s="218">
        <v>2003</v>
      </c>
    </row>
    <row r="248" spans="1:6" x14ac:dyDescent="0.45">
      <c r="A248" s="218">
        <v>13208</v>
      </c>
      <c r="B248" s="218">
        <v>250</v>
      </c>
      <c r="C248" s="219">
        <v>9.6919789721629073</v>
      </c>
      <c r="D248" s="218"/>
      <c r="E248" s="218" t="s">
        <v>204</v>
      </c>
      <c r="F248" s="218">
        <v>2003</v>
      </c>
    </row>
    <row r="249" spans="1:6" x14ac:dyDescent="0.45">
      <c r="A249" s="218">
        <v>13208</v>
      </c>
      <c r="B249" s="218">
        <v>250</v>
      </c>
      <c r="C249" s="219">
        <v>20.446659365276609</v>
      </c>
      <c r="D249" s="218"/>
      <c r="E249" s="218" t="s">
        <v>204</v>
      </c>
      <c r="F249" s="218">
        <v>2003</v>
      </c>
    </row>
    <row r="250" spans="1:6" x14ac:dyDescent="0.45">
      <c r="A250" s="218">
        <v>13208</v>
      </c>
      <c r="B250" s="218">
        <v>250</v>
      </c>
      <c r="C250" s="219">
        <v>18.604101950249259</v>
      </c>
      <c r="D250" s="218"/>
      <c r="E250" s="218" t="s">
        <v>204</v>
      </c>
      <c r="F250" s="218">
        <v>2003</v>
      </c>
    </row>
    <row r="251" spans="1:6" x14ac:dyDescent="0.45">
      <c r="A251" s="218">
        <v>13208</v>
      </c>
      <c r="B251" s="218">
        <v>250</v>
      </c>
      <c r="C251" s="219">
        <v>11.138807004630319</v>
      </c>
      <c r="D251" s="218"/>
      <c r="E251" s="218" t="s">
        <v>204</v>
      </c>
      <c r="F251" s="218">
        <v>2003</v>
      </c>
    </row>
    <row r="252" spans="1:6" x14ac:dyDescent="0.45">
      <c r="A252" s="218">
        <v>13208</v>
      </c>
      <c r="B252" s="218">
        <v>250</v>
      </c>
      <c r="C252" s="219">
        <v>36.833294119148078</v>
      </c>
      <c r="D252" s="218"/>
      <c r="E252" s="218" t="s">
        <v>204</v>
      </c>
      <c r="F252" s="218">
        <v>2003</v>
      </c>
    </row>
    <row r="253" spans="1:6" x14ac:dyDescent="0.45">
      <c r="A253" s="218">
        <v>13208</v>
      </c>
      <c r="B253" s="218">
        <v>250</v>
      </c>
      <c r="C253" s="219">
        <v>45.434272709305247</v>
      </c>
      <c r="D253" s="218"/>
      <c r="E253" s="218" t="s">
        <v>204</v>
      </c>
      <c r="F253" s="218">
        <v>2003</v>
      </c>
    </row>
    <row r="254" spans="1:6" x14ac:dyDescent="0.45">
      <c r="A254" s="218">
        <v>13208</v>
      </c>
      <c r="B254" s="218">
        <v>250</v>
      </c>
      <c r="C254" s="219">
        <v>22.595452801540059</v>
      </c>
      <c r="D254" s="218"/>
      <c r="E254" s="218" t="s">
        <v>204</v>
      </c>
      <c r="F254" s="218">
        <v>2003</v>
      </c>
    </row>
    <row r="255" spans="1:6" x14ac:dyDescent="0.45">
      <c r="A255" s="218">
        <v>13208</v>
      </c>
      <c r="B255" s="218">
        <v>250</v>
      </c>
      <c r="C255" s="219">
        <v>63.424179381517177</v>
      </c>
      <c r="D255" s="218"/>
      <c r="E255" s="218" t="s">
        <v>204</v>
      </c>
      <c r="F255" s="218">
        <v>2003</v>
      </c>
    </row>
    <row r="256" spans="1:6" x14ac:dyDescent="0.45">
      <c r="A256" s="218">
        <v>13208</v>
      </c>
      <c r="B256" s="218">
        <v>250</v>
      </c>
      <c r="C256" s="219">
        <v>16.276997069330381</v>
      </c>
      <c r="D256" s="218"/>
      <c r="E256" s="218" t="s">
        <v>204</v>
      </c>
      <c r="F256" s="218">
        <v>2003</v>
      </c>
    </row>
    <row r="257" spans="1:6" x14ac:dyDescent="0.45">
      <c r="A257" s="218">
        <v>13208</v>
      </c>
      <c r="B257" s="218">
        <v>250</v>
      </c>
      <c r="C257" s="219">
        <v>17.024747448196681</v>
      </c>
      <c r="D257" s="218"/>
      <c r="E257" s="218" t="s">
        <v>204</v>
      </c>
      <c r="F257" s="218">
        <v>2003</v>
      </c>
    </row>
    <row r="258" spans="1:6" x14ac:dyDescent="0.45">
      <c r="A258" s="218">
        <v>13208</v>
      </c>
      <c r="B258" s="218">
        <v>250</v>
      </c>
      <c r="C258" s="219">
        <v>7.7509385079536743</v>
      </c>
      <c r="D258" s="218"/>
      <c r="E258" s="218" t="s">
        <v>204</v>
      </c>
      <c r="F258" s="218">
        <v>2003</v>
      </c>
    </row>
    <row r="259" spans="1:6" x14ac:dyDescent="0.45">
      <c r="A259" s="218">
        <v>13208</v>
      </c>
      <c r="B259" s="218">
        <v>250</v>
      </c>
      <c r="C259" s="219">
        <v>38.210550131605743</v>
      </c>
      <c r="D259" s="218"/>
      <c r="E259" s="218" t="s">
        <v>204</v>
      </c>
      <c r="F259" s="218">
        <v>2003</v>
      </c>
    </row>
    <row r="260" spans="1:6" x14ac:dyDescent="0.45">
      <c r="A260" s="218">
        <v>13208</v>
      </c>
      <c r="B260" s="218">
        <v>250</v>
      </c>
      <c r="C260" s="219">
        <v>28.875512107794009</v>
      </c>
      <c r="D260" s="218"/>
      <c r="E260" s="218" t="s">
        <v>204</v>
      </c>
      <c r="F260" s="218">
        <v>2003</v>
      </c>
    </row>
    <row r="261" spans="1:6" x14ac:dyDescent="0.45">
      <c r="A261" s="218">
        <v>13208</v>
      </c>
      <c r="B261" s="218">
        <v>250</v>
      </c>
      <c r="C261" s="219">
        <v>9.8467914720988876</v>
      </c>
      <c r="D261" s="218"/>
      <c r="E261" s="218" t="s">
        <v>204</v>
      </c>
      <c r="F261" s="218">
        <v>2003</v>
      </c>
    </row>
    <row r="262" spans="1:6" x14ac:dyDescent="0.45">
      <c r="A262" s="218">
        <v>13208</v>
      </c>
      <c r="B262" s="218">
        <v>250</v>
      </c>
      <c r="C262" s="219">
        <v>14.764137627731129</v>
      </c>
      <c r="D262" s="218"/>
      <c r="E262" s="218" t="s">
        <v>204</v>
      </c>
      <c r="F262" s="218">
        <v>2003</v>
      </c>
    </row>
    <row r="263" spans="1:6" x14ac:dyDescent="0.45">
      <c r="A263" s="218">
        <v>13208</v>
      </c>
      <c r="B263" s="218">
        <v>250</v>
      </c>
      <c r="C263" s="219">
        <v>31.08042330775837</v>
      </c>
      <c r="D263" s="218"/>
      <c r="E263" s="218" t="s">
        <v>114</v>
      </c>
      <c r="F263" s="218">
        <v>2006</v>
      </c>
    </row>
    <row r="264" spans="1:6" x14ac:dyDescent="0.45">
      <c r="A264" s="218">
        <v>13208</v>
      </c>
      <c r="B264" s="218">
        <v>250</v>
      </c>
      <c r="C264" s="219">
        <v>40.696802520002713</v>
      </c>
      <c r="D264" s="218"/>
      <c r="E264" s="218" t="s">
        <v>114</v>
      </c>
      <c r="F264" s="218">
        <v>2006</v>
      </c>
    </row>
    <row r="265" spans="1:6" x14ac:dyDescent="0.45">
      <c r="A265" s="218">
        <v>13208</v>
      </c>
      <c r="B265" s="218">
        <v>250</v>
      </c>
      <c r="C265" s="219">
        <v>25.02883459208276</v>
      </c>
      <c r="D265" s="218"/>
      <c r="E265" s="218" t="s">
        <v>114</v>
      </c>
      <c r="F265" s="218">
        <v>2006</v>
      </c>
    </row>
    <row r="266" spans="1:6" x14ac:dyDescent="0.45">
      <c r="A266" s="218">
        <v>13208</v>
      </c>
      <c r="B266" s="218">
        <v>250</v>
      </c>
      <c r="C266" s="219">
        <v>34.552393521244959</v>
      </c>
      <c r="D266" s="218"/>
      <c r="E266" s="218" t="s">
        <v>114</v>
      </c>
      <c r="F266" s="218">
        <v>2006</v>
      </c>
    </row>
    <row r="267" spans="1:6" x14ac:dyDescent="0.45">
      <c r="A267" s="218">
        <v>13208</v>
      </c>
      <c r="B267" s="218">
        <v>250</v>
      </c>
      <c r="C267" s="219">
        <v>1.0009765625E-2</v>
      </c>
      <c r="D267" s="218"/>
      <c r="E267" s="218" t="s">
        <v>204</v>
      </c>
      <c r="F267" s="218">
        <v>2003</v>
      </c>
    </row>
    <row r="268" spans="1:6" x14ac:dyDescent="0.45">
      <c r="A268" s="218">
        <v>13208</v>
      </c>
      <c r="B268" s="218">
        <v>250</v>
      </c>
      <c r="C268" s="219">
        <v>23.35496203512</v>
      </c>
      <c r="D268" s="218"/>
      <c r="E268" s="218" t="s">
        <v>204</v>
      </c>
      <c r="F268" s="218">
        <v>2003</v>
      </c>
    </row>
    <row r="269" spans="1:6" x14ac:dyDescent="0.45">
      <c r="A269" s="218">
        <v>13208</v>
      </c>
      <c r="B269" s="218">
        <v>250</v>
      </c>
      <c r="C269" s="219">
        <v>35.87052379016027</v>
      </c>
      <c r="D269" s="218"/>
      <c r="E269" s="218" t="s">
        <v>114</v>
      </c>
      <c r="F269" s="218">
        <v>2006</v>
      </c>
    </row>
    <row r="270" spans="1:6" x14ac:dyDescent="0.45">
      <c r="A270" s="218">
        <v>13208</v>
      </c>
      <c r="B270" s="218">
        <v>250</v>
      </c>
      <c r="C270" s="219">
        <v>18.809433746198611</v>
      </c>
      <c r="D270" s="218"/>
      <c r="E270" s="218" t="s">
        <v>114</v>
      </c>
      <c r="F270" s="218">
        <v>2003</v>
      </c>
    </row>
    <row r="271" spans="1:6" x14ac:dyDescent="0.45">
      <c r="A271" s="218">
        <v>13208</v>
      </c>
      <c r="B271" s="218">
        <v>250</v>
      </c>
      <c r="C271" s="219">
        <v>31.035457996428349</v>
      </c>
      <c r="D271" s="218"/>
      <c r="E271" s="218" t="s">
        <v>114</v>
      </c>
      <c r="F271" s="218">
        <v>2006</v>
      </c>
    </row>
    <row r="272" spans="1:6" x14ac:dyDescent="0.45">
      <c r="A272" s="218">
        <v>13208</v>
      </c>
      <c r="B272" s="218">
        <v>250</v>
      </c>
      <c r="C272" s="219">
        <v>16.668560742597201</v>
      </c>
      <c r="D272" s="218"/>
      <c r="E272" s="218" t="s">
        <v>204</v>
      </c>
      <c r="F272" s="218">
        <v>2003</v>
      </c>
    </row>
    <row r="273" spans="1:6" x14ac:dyDescent="0.45">
      <c r="A273" s="218">
        <v>13206</v>
      </c>
      <c r="B273" s="218">
        <v>200</v>
      </c>
      <c r="C273" s="219">
        <v>15.616652749324979</v>
      </c>
      <c r="D273" s="218"/>
      <c r="E273" s="218" t="s">
        <v>204</v>
      </c>
      <c r="F273" s="218">
        <v>2003</v>
      </c>
    </row>
    <row r="274" spans="1:6" x14ac:dyDescent="0.45">
      <c r="A274" s="218">
        <v>13206</v>
      </c>
      <c r="B274" s="218">
        <v>200</v>
      </c>
      <c r="C274" s="219">
        <v>22.420965050133521</v>
      </c>
      <c r="D274" s="218"/>
      <c r="E274" s="218" t="s">
        <v>204</v>
      </c>
      <c r="F274" s="218">
        <v>2003</v>
      </c>
    </row>
    <row r="275" spans="1:6" x14ac:dyDescent="0.45">
      <c r="A275" s="218">
        <v>13206</v>
      </c>
      <c r="B275" s="218">
        <v>200</v>
      </c>
      <c r="C275" s="219">
        <v>9.5590684943944364</v>
      </c>
      <c r="D275" s="218"/>
      <c r="E275" s="218" t="s">
        <v>204</v>
      </c>
      <c r="F275" s="218">
        <v>2003</v>
      </c>
    </row>
    <row r="276" spans="1:6" x14ac:dyDescent="0.45">
      <c r="A276" s="218">
        <v>13206</v>
      </c>
      <c r="B276" s="218">
        <v>200</v>
      </c>
      <c r="C276" s="219">
        <v>21.94070411188244</v>
      </c>
      <c r="D276" s="218"/>
      <c r="E276" s="218" t="s">
        <v>204</v>
      </c>
      <c r="F276" s="218">
        <v>2003</v>
      </c>
    </row>
    <row r="277" spans="1:6" x14ac:dyDescent="0.45">
      <c r="A277" s="218">
        <v>13206</v>
      </c>
      <c r="B277" s="218">
        <v>200</v>
      </c>
      <c r="C277" s="219">
        <v>18.493665884118428</v>
      </c>
      <c r="D277" s="218"/>
      <c r="E277" s="218" t="s">
        <v>204</v>
      </c>
      <c r="F277" s="218">
        <v>2003</v>
      </c>
    </row>
    <row r="278" spans="1:6" x14ac:dyDescent="0.45">
      <c r="A278" s="218">
        <v>13206</v>
      </c>
      <c r="B278" s="218">
        <v>200</v>
      </c>
      <c r="C278" s="219">
        <v>9.4582382302091048</v>
      </c>
      <c r="D278" s="218"/>
      <c r="E278" s="218" t="s">
        <v>114</v>
      </c>
      <c r="F278" s="218">
        <v>2007</v>
      </c>
    </row>
    <row r="279" spans="1:6" x14ac:dyDescent="0.45">
      <c r="A279" s="218">
        <v>13206</v>
      </c>
      <c r="B279" s="218">
        <v>200</v>
      </c>
      <c r="C279" s="219">
        <v>18.731274322454041</v>
      </c>
      <c r="D279" s="218"/>
      <c r="E279" s="218" t="s">
        <v>114</v>
      </c>
      <c r="F279" s="218">
        <v>2007</v>
      </c>
    </row>
    <row r="280" spans="1:6" x14ac:dyDescent="0.45">
      <c r="A280" s="218">
        <v>13206</v>
      </c>
      <c r="B280" s="218">
        <v>200</v>
      </c>
      <c r="C280" s="219">
        <v>18.950819490292488</v>
      </c>
      <c r="D280" s="218"/>
      <c r="E280" s="218" t="s">
        <v>114</v>
      </c>
      <c r="F280" s="218">
        <v>2007</v>
      </c>
    </row>
    <row r="281" spans="1:6" x14ac:dyDescent="0.45">
      <c r="A281" s="218">
        <v>13206</v>
      </c>
      <c r="B281" s="218">
        <v>200</v>
      </c>
      <c r="C281" s="219">
        <v>15.70063659585009</v>
      </c>
      <c r="D281" s="218"/>
      <c r="E281" s="218" t="s">
        <v>114</v>
      </c>
      <c r="F281" s="218">
        <v>2007</v>
      </c>
    </row>
    <row r="282" spans="1:6" x14ac:dyDescent="0.45">
      <c r="A282" s="218">
        <v>13206</v>
      </c>
      <c r="B282" s="218">
        <v>200</v>
      </c>
      <c r="C282" s="219">
        <v>15.033018119717379</v>
      </c>
      <c r="D282" s="218"/>
      <c r="E282" s="218" t="s">
        <v>114</v>
      </c>
      <c r="F282" s="218">
        <v>2007</v>
      </c>
    </row>
    <row r="283" spans="1:6" x14ac:dyDescent="0.45">
      <c r="A283" s="218">
        <v>13206</v>
      </c>
      <c r="B283" s="218">
        <v>200</v>
      </c>
      <c r="C283" s="219">
        <v>12.199943860045281</v>
      </c>
      <c r="D283" s="218"/>
      <c r="E283" s="218" t="s">
        <v>114</v>
      </c>
      <c r="F283" s="218">
        <v>2007</v>
      </c>
    </row>
    <row r="284" spans="1:6" x14ac:dyDescent="0.45">
      <c r="A284" s="218">
        <v>13206</v>
      </c>
      <c r="B284" s="218">
        <v>200</v>
      </c>
      <c r="C284" s="219">
        <v>16.652868640782799</v>
      </c>
      <c r="D284" s="218"/>
      <c r="E284" s="218" t="s">
        <v>114</v>
      </c>
      <c r="F284" s="218">
        <v>2007</v>
      </c>
    </row>
    <row r="285" spans="1:6" x14ac:dyDescent="0.45">
      <c r="A285" s="218">
        <v>13206</v>
      </c>
      <c r="B285" s="218">
        <v>200</v>
      </c>
      <c r="C285" s="219">
        <v>22.096941993290429</v>
      </c>
      <c r="D285" s="218"/>
      <c r="E285" s="218" t="s">
        <v>114</v>
      </c>
      <c r="F285" s="218">
        <v>2007</v>
      </c>
    </row>
    <row r="286" spans="1:6" x14ac:dyDescent="0.45">
      <c r="A286" s="218">
        <v>13206</v>
      </c>
      <c r="B286" s="218">
        <v>200</v>
      </c>
      <c r="C286" s="219">
        <v>24.76715477647112</v>
      </c>
      <c r="D286" s="218"/>
      <c r="E286" s="218" t="s">
        <v>114</v>
      </c>
      <c r="F286" s="218">
        <v>2007</v>
      </c>
    </row>
    <row r="287" spans="1:6" x14ac:dyDescent="0.45">
      <c r="A287" s="218">
        <v>13206</v>
      </c>
      <c r="B287" s="218">
        <v>200</v>
      </c>
      <c r="C287" s="219">
        <v>18.959581353540759</v>
      </c>
      <c r="D287" s="218"/>
      <c r="E287" s="218" t="s">
        <v>114</v>
      </c>
      <c r="F287" s="218">
        <v>2007</v>
      </c>
    </row>
    <row r="288" spans="1:6" x14ac:dyDescent="0.45">
      <c r="A288" s="218">
        <v>13206</v>
      </c>
      <c r="B288" s="218">
        <v>200</v>
      </c>
      <c r="C288" s="219">
        <v>31.223361632583131</v>
      </c>
      <c r="D288" s="218"/>
      <c r="E288" s="218" t="s">
        <v>114</v>
      </c>
      <c r="F288" s="218">
        <v>2007</v>
      </c>
    </row>
    <row r="289" spans="1:6" x14ac:dyDescent="0.45">
      <c r="A289" s="218">
        <v>13206</v>
      </c>
      <c r="B289" s="218">
        <v>200</v>
      </c>
      <c r="C289" s="219">
        <v>12.73477256555082</v>
      </c>
      <c r="D289" s="218"/>
      <c r="E289" s="218" t="s">
        <v>204</v>
      </c>
      <c r="F289" s="218">
        <v>2003</v>
      </c>
    </row>
    <row r="290" spans="1:6" x14ac:dyDescent="0.45">
      <c r="A290" s="218">
        <v>13206</v>
      </c>
      <c r="B290" s="218">
        <v>200</v>
      </c>
      <c r="C290" s="219">
        <v>29.030000222558151</v>
      </c>
      <c r="D290" s="218"/>
      <c r="E290" s="218" t="s">
        <v>114</v>
      </c>
      <c r="F290" s="218">
        <v>2003</v>
      </c>
    </row>
    <row r="291" spans="1:6" x14ac:dyDescent="0.45">
      <c r="A291" s="218">
        <v>13206</v>
      </c>
      <c r="B291" s="218">
        <v>200</v>
      </c>
      <c r="C291" s="219">
        <v>25.006610255424569</v>
      </c>
      <c r="D291" s="218"/>
      <c r="E291" s="218" t="s">
        <v>114</v>
      </c>
      <c r="F291" s="218">
        <v>2003</v>
      </c>
    </row>
    <row r="292" spans="1:6" x14ac:dyDescent="0.45">
      <c r="A292" s="218">
        <v>13206</v>
      </c>
      <c r="B292" s="218">
        <v>200</v>
      </c>
      <c r="C292" s="219">
        <v>16.871119641166899</v>
      </c>
      <c r="D292" s="218"/>
      <c r="E292" s="218" t="s">
        <v>114</v>
      </c>
      <c r="F292" s="218">
        <v>2007</v>
      </c>
    </row>
    <row r="293" spans="1:6" x14ac:dyDescent="0.45">
      <c r="A293" s="218">
        <v>13206</v>
      </c>
      <c r="B293" s="218">
        <v>200</v>
      </c>
      <c r="C293" s="219">
        <v>15.519274505812231</v>
      </c>
      <c r="D293" s="218"/>
      <c r="E293" s="218" t="s">
        <v>114</v>
      </c>
      <c r="F293" s="218">
        <v>2007</v>
      </c>
    </row>
    <row r="294" spans="1:6" x14ac:dyDescent="0.45">
      <c r="A294" s="218">
        <v>13206</v>
      </c>
      <c r="B294" s="218">
        <v>200</v>
      </c>
      <c r="C294" s="219">
        <v>15.562039525164391</v>
      </c>
      <c r="D294" s="218"/>
      <c r="E294" s="218" t="s">
        <v>114</v>
      </c>
      <c r="F294" s="218">
        <v>2007</v>
      </c>
    </row>
    <row r="295" spans="1:6" x14ac:dyDescent="0.45">
      <c r="A295" s="218">
        <v>13206</v>
      </c>
      <c r="B295" s="218">
        <v>200</v>
      </c>
      <c r="C295" s="219">
        <v>26.471164435124059</v>
      </c>
      <c r="D295" s="218"/>
      <c r="E295" s="218" t="s">
        <v>114</v>
      </c>
      <c r="F295" s="218">
        <v>2007</v>
      </c>
    </row>
    <row r="296" spans="1:6" x14ac:dyDescent="0.45">
      <c r="A296" s="218">
        <v>13206</v>
      </c>
      <c r="B296" s="218">
        <v>200</v>
      </c>
      <c r="C296" s="219">
        <v>8.7402005856675995</v>
      </c>
      <c r="D296" s="218"/>
      <c r="E296" s="218" t="s">
        <v>114</v>
      </c>
      <c r="F296" s="218">
        <v>2007</v>
      </c>
    </row>
    <row r="297" spans="1:6" x14ac:dyDescent="0.45">
      <c r="A297" s="218">
        <v>13206</v>
      </c>
      <c r="B297" s="218">
        <v>200</v>
      </c>
      <c r="C297" s="219">
        <v>21.668217968921599</v>
      </c>
      <c r="D297" s="218"/>
      <c r="E297" s="218" t="s">
        <v>114</v>
      </c>
      <c r="F297" s="218">
        <v>2007</v>
      </c>
    </row>
    <row r="298" spans="1:6" x14ac:dyDescent="0.45">
      <c r="A298" s="218">
        <v>13206</v>
      </c>
      <c r="B298" s="218">
        <v>200</v>
      </c>
      <c r="C298" s="219">
        <v>14.125146574445649</v>
      </c>
      <c r="D298" s="218"/>
      <c r="E298" s="218" t="s">
        <v>114</v>
      </c>
      <c r="F298" s="218">
        <v>2007</v>
      </c>
    </row>
    <row r="299" spans="1:6" x14ac:dyDescent="0.45">
      <c r="A299" s="218">
        <v>13206</v>
      </c>
      <c r="B299" s="218">
        <v>200</v>
      </c>
      <c r="C299" s="219">
        <v>13.59984671210165</v>
      </c>
      <c r="D299" s="218"/>
      <c r="E299" s="218" t="s">
        <v>114</v>
      </c>
      <c r="F299" s="218">
        <v>2007</v>
      </c>
    </row>
    <row r="300" spans="1:6" x14ac:dyDescent="0.45">
      <c r="A300" s="218">
        <v>13206</v>
      </c>
      <c r="B300" s="218">
        <v>200</v>
      </c>
      <c r="C300" s="219">
        <v>32.069141203228867</v>
      </c>
      <c r="D300" s="218"/>
      <c r="E300" s="218" t="s">
        <v>114</v>
      </c>
      <c r="F300" s="218">
        <v>2007</v>
      </c>
    </row>
    <row r="301" spans="1:6" x14ac:dyDescent="0.45">
      <c r="A301" s="218">
        <v>13206</v>
      </c>
      <c r="B301" s="218">
        <v>200</v>
      </c>
      <c r="C301" s="219">
        <v>42.615418649795437</v>
      </c>
      <c r="D301" s="218"/>
      <c r="E301" s="218" t="s">
        <v>114</v>
      </c>
      <c r="F301" s="218">
        <v>2007</v>
      </c>
    </row>
    <row r="302" spans="1:6" x14ac:dyDescent="0.45">
      <c r="A302" s="218">
        <v>13206</v>
      </c>
      <c r="B302" s="218">
        <v>200</v>
      </c>
      <c r="C302" s="219">
        <v>30.292348707163381</v>
      </c>
      <c r="D302" s="218"/>
      <c r="E302" s="218" t="s">
        <v>114</v>
      </c>
      <c r="F302" s="218">
        <v>2007</v>
      </c>
    </row>
    <row r="303" spans="1:6" x14ac:dyDescent="0.45">
      <c r="A303" s="218">
        <v>13204</v>
      </c>
      <c r="B303" s="218">
        <v>315</v>
      </c>
      <c r="C303" s="219">
        <v>22.022407851130449</v>
      </c>
      <c r="D303" s="218"/>
      <c r="E303" s="218" t="s">
        <v>204</v>
      </c>
      <c r="F303" s="218">
        <v>2003</v>
      </c>
    </row>
    <row r="304" spans="1:6" x14ac:dyDescent="0.45">
      <c r="A304" s="218">
        <v>13204</v>
      </c>
      <c r="B304" s="218">
        <v>315</v>
      </c>
      <c r="C304" s="219">
        <v>9.2287161830523807</v>
      </c>
      <c r="D304" s="218"/>
      <c r="E304" s="218" t="s">
        <v>204</v>
      </c>
      <c r="F304" s="218">
        <v>2003</v>
      </c>
    </row>
    <row r="305" spans="1:6" x14ac:dyDescent="0.45">
      <c r="A305" s="218">
        <v>13204</v>
      </c>
      <c r="B305" s="218">
        <v>315</v>
      </c>
      <c r="C305" s="219">
        <v>10.41334462428093</v>
      </c>
      <c r="D305" s="218"/>
      <c r="E305" s="218" t="s">
        <v>204</v>
      </c>
      <c r="F305" s="218">
        <v>2003</v>
      </c>
    </row>
    <row r="306" spans="1:6" x14ac:dyDescent="0.45">
      <c r="A306" s="218">
        <v>13204</v>
      </c>
      <c r="B306" s="218">
        <v>315</v>
      </c>
      <c r="C306" s="219">
        <v>14.89564702078926</v>
      </c>
      <c r="D306" s="218"/>
      <c r="E306" s="218" t="s">
        <v>204</v>
      </c>
      <c r="F306" s="218">
        <v>2003</v>
      </c>
    </row>
    <row r="307" spans="1:6" x14ac:dyDescent="0.45">
      <c r="A307" s="218">
        <v>13204</v>
      </c>
      <c r="B307" s="218">
        <v>315</v>
      </c>
      <c r="C307" s="219">
        <v>21.841665009151111</v>
      </c>
      <c r="D307" s="218"/>
      <c r="E307" s="218" t="s">
        <v>204</v>
      </c>
      <c r="F307" s="218">
        <v>2003</v>
      </c>
    </row>
    <row r="308" spans="1:6" x14ac:dyDescent="0.45">
      <c r="A308" s="218">
        <v>13204</v>
      </c>
      <c r="B308" s="218">
        <v>315</v>
      </c>
      <c r="C308" s="219">
        <v>12.141914391369189</v>
      </c>
      <c r="D308" s="218"/>
      <c r="E308" s="218" t="s">
        <v>204</v>
      </c>
      <c r="F308" s="218">
        <v>2003</v>
      </c>
    </row>
    <row r="309" spans="1:6" x14ac:dyDescent="0.45">
      <c r="A309" s="218">
        <v>13204</v>
      </c>
      <c r="B309" s="218">
        <v>315</v>
      </c>
      <c r="C309" s="219">
        <v>27.523334891842389</v>
      </c>
      <c r="D309" s="218"/>
      <c r="E309" s="218" t="s">
        <v>204</v>
      </c>
      <c r="F309" s="218">
        <v>2003</v>
      </c>
    </row>
    <row r="310" spans="1:6" x14ac:dyDescent="0.45">
      <c r="A310" s="218">
        <v>13204</v>
      </c>
      <c r="B310" s="218">
        <v>315</v>
      </c>
      <c r="C310" s="219">
        <v>20.532793472029539</v>
      </c>
      <c r="D310" s="218"/>
      <c r="E310" s="218" t="s">
        <v>204</v>
      </c>
      <c r="F310" s="218">
        <v>2003</v>
      </c>
    </row>
    <row r="311" spans="1:6" x14ac:dyDescent="0.45">
      <c r="A311" s="218">
        <v>13204</v>
      </c>
      <c r="B311" s="218">
        <v>315</v>
      </c>
      <c r="C311" s="219">
        <v>23.856260484634291</v>
      </c>
      <c r="D311" s="218"/>
      <c r="E311" s="218" t="s">
        <v>204</v>
      </c>
      <c r="F311" s="218">
        <v>2003</v>
      </c>
    </row>
    <row r="312" spans="1:6" x14ac:dyDescent="0.45">
      <c r="A312" s="218">
        <v>13204</v>
      </c>
      <c r="B312" s="218">
        <v>315</v>
      </c>
      <c r="C312" s="219">
        <v>37.576660495154648</v>
      </c>
      <c r="D312" s="218"/>
      <c r="E312" s="218" t="s">
        <v>204</v>
      </c>
      <c r="F312" s="218">
        <v>2003</v>
      </c>
    </row>
    <row r="313" spans="1:6" x14ac:dyDescent="0.45">
      <c r="A313" s="218">
        <v>13204</v>
      </c>
      <c r="B313" s="218">
        <v>315</v>
      </c>
      <c r="C313" s="219">
        <v>21.555699105304051</v>
      </c>
      <c r="D313" s="218"/>
      <c r="E313" s="218" t="s">
        <v>204</v>
      </c>
      <c r="F313" s="218">
        <v>2003</v>
      </c>
    </row>
    <row r="314" spans="1:6" x14ac:dyDescent="0.45">
      <c r="A314" s="218">
        <v>13204</v>
      </c>
      <c r="B314" s="218">
        <v>315</v>
      </c>
      <c r="C314" s="219">
        <v>6.5596826233373857</v>
      </c>
      <c r="D314" s="218"/>
      <c r="E314" s="218" t="s">
        <v>204</v>
      </c>
      <c r="F314" s="218">
        <v>2003</v>
      </c>
    </row>
    <row r="315" spans="1:6" x14ac:dyDescent="0.45">
      <c r="A315" s="218">
        <v>13204</v>
      </c>
      <c r="B315" s="218">
        <v>315</v>
      </c>
      <c r="C315" s="219">
        <v>5.0598260129789638</v>
      </c>
      <c r="D315" s="218"/>
      <c r="E315" s="218" t="s">
        <v>204</v>
      </c>
      <c r="F315" s="218">
        <v>2003</v>
      </c>
    </row>
    <row r="316" spans="1:6" x14ac:dyDescent="0.45">
      <c r="A316" s="218">
        <v>13204</v>
      </c>
      <c r="B316" s="218">
        <v>315</v>
      </c>
      <c r="C316" s="219">
        <v>6.3148193315130383</v>
      </c>
      <c r="D316" s="218"/>
      <c r="E316" s="218" t="s">
        <v>204</v>
      </c>
      <c r="F316" s="218">
        <v>2003</v>
      </c>
    </row>
    <row r="317" spans="1:6" x14ac:dyDescent="0.45">
      <c r="A317" s="218">
        <v>13204</v>
      </c>
      <c r="B317" s="218">
        <v>315</v>
      </c>
      <c r="C317" s="219">
        <v>30.641740143187469</v>
      </c>
      <c r="D317" s="218"/>
      <c r="E317" s="218" t="s">
        <v>204</v>
      </c>
      <c r="F317" s="218">
        <v>2003</v>
      </c>
    </row>
    <row r="318" spans="1:6" x14ac:dyDescent="0.45">
      <c r="A318" s="218">
        <v>13204</v>
      </c>
      <c r="B318" s="218">
        <v>315</v>
      </c>
      <c r="C318" s="219">
        <v>34.758911044125092</v>
      </c>
      <c r="D318" s="218"/>
      <c r="E318" s="218" t="s">
        <v>204</v>
      </c>
      <c r="F318" s="218">
        <v>2003</v>
      </c>
    </row>
    <row r="319" spans="1:6" x14ac:dyDescent="0.45">
      <c r="A319" s="218">
        <v>13204</v>
      </c>
      <c r="B319" s="218">
        <v>315</v>
      </c>
      <c r="C319" s="219">
        <v>10.11485411807049</v>
      </c>
      <c r="D319" s="218"/>
      <c r="E319" s="218" t="s">
        <v>204</v>
      </c>
      <c r="F319" s="218">
        <v>2003</v>
      </c>
    </row>
    <row r="320" spans="1:6" x14ac:dyDescent="0.45">
      <c r="A320" s="218">
        <v>13204</v>
      </c>
      <c r="B320" s="218">
        <v>315</v>
      </c>
      <c r="C320" s="219">
        <v>6.8001149788967963</v>
      </c>
      <c r="D320" s="218"/>
      <c r="E320" s="218" t="s">
        <v>204</v>
      </c>
      <c r="F320" s="218">
        <v>2003</v>
      </c>
    </row>
    <row r="321" spans="1:6" x14ac:dyDescent="0.45">
      <c r="A321" s="218">
        <v>13204</v>
      </c>
      <c r="B321" s="218">
        <v>315</v>
      </c>
      <c r="C321" s="219">
        <v>8.4158597160641637</v>
      </c>
      <c r="D321" s="218"/>
      <c r="E321" s="218" t="s">
        <v>204</v>
      </c>
      <c r="F321" s="218">
        <v>2003</v>
      </c>
    </row>
    <row r="322" spans="1:6" x14ac:dyDescent="0.45">
      <c r="A322" s="218">
        <v>13204</v>
      </c>
      <c r="B322" s="218">
        <v>315</v>
      </c>
      <c r="C322" s="219">
        <v>27.870306435153051</v>
      </c>
      <c r="D322" s="218"/>
      <c r="E322" s="218" t="s">
        <v>204</v>
      </c>
      <c r="F322" s="218">
        <v>2003</v>
      </c>
    </row>
    <row r="323" spans="1:6" x14ac:dyDescent="0.45">
      <c r="A323" s="218">
        <v>13204</v>
      </c>
      <c r="B323" s="218">
        <v>315</v>
      </c>
      <c r="C323" s="219">
        <v>7.5857404809484956</v>
      </c>
      <c r="D323" s="218"/>
      <c r="E323" s="218" t="s">
        <v>204</v>
      </c>
      <c r="F323" s="218">
        <v>2003</v>
      </c>
    </row>
    <row r="324" spans="1:6" x14ac:dyDescent="0.45">
      <c r="A324" s="218">
        <v>13204</v>
      </c>
      <c r="B324" s="218">
        <v>315</v>
      </c>
      <c r="C324" s="219">
        <v>24.472910107957471</v>
      </c>
      <c r="D324" s="218"/>
      <c r="E324" s="218" t="s">
        <v>204</v>
      </c>
      <c r="F324" s="218">
        <v>2003</v>
      </c>
    </row>
    <row r="325" spans="1:6" x14ac:dyDescent="0.45">
      <c r="A325" s="218">
        <v>13204</v>
      </c>
      <c r="B325" s="218">
        <v>315</v>
      </c>
      <c r="C325" s="219">
        <v>3.8201434189682661</v>
      </c>
      <c r="D325" s="218"/>
      <c r="E325" s="218" t="s">
        <v>204</v>
      </c>
      <c r="F325" s="218">
        <v>2003</v>
      </c>
    </row>
    <row r="326" spans="1:6" x14ac:dyDescent="0.45">
      <c r="A326" s="218">
        <v>13204</v>
      </c>
      <c r="B326" s="218">
        <v>315</v>
      </c>
      <c r="C326" s="219">
        <v>13.879892451095699</v>
      </c>
      <c r="D326" s="218"/>
      <c r="E326" s="218" t="s">
        <v>204</v>
      </c>
      <c r="F326" s="218">
        <v>2003</v>
      </c>
    </row>
    <row r="327" spans="1:6" x14ac:dyDescent="0.45">
      <c r="A327" s="218">
        <v>13204</v>
      </c>
      <c r="B327" s="218">
        <v>315</v>
      </c>
      <c r="C327" s="219">
        <v>17.160605384129671</v>
      </c>
      <c r="D327" s="218"/>
      <c r="E327" s="218" t="s">
        <v>204</v>
      </c>
      <c r="F327" s="218">
        <v>2003</v>
      </c>
    </row>
    <row r="328" spans="1:6" x14ac:dyDescent="0.45">
      <c r="A328" s="218">
        <v>13204</v>
      </c>
      <c r="B328" s="218">
        <v>315</v>
      </c>
      <c r="C328" s="219">
        <v>13.132225631255871</v>
      </c>
      <c r="D328" s="218"/>
      <c r="E328" s="218" t="s">
        <v>204</v>
      </c>
      <c r="F328" s="218">
        <v>2003</v>
      </c>
    </row>
    <row r="329" spans="1:6" x14ac:dyDescent="0.45">
      <c r="A329" s="218">
        <v>13204</v>
      </c>
      <c r="B329" s="218">
        <v>315</v>
      </c>
      <c r="C329" s="219">
        <v>4.7652456484349424</v>
      </c>
      <c r="D329" s="218"/>
      <c r="E329" s="218" t="s">
        <v>204</v>
      </c>
      <c r="F329" s="218">
        <v>2003</v>
      </c>
    </row>
    <row r="330" spans="1:6" x14ac:dyDescent="0.45">
      <c r="A330" s="218">
        <v>13204</v>
      </c>
      <c r="B330" s="218">
        <v>315</v>
      </c>
      <c r="C330" s="219">
        <v>10.028567532222381</v>
      </c>
      <c r="D330" s="218"/>
      <c r="E330" s="218" t="s">
        <v>204</v>
      </c>
      <c r="F330" s="218">
        <v>2003</v>
      </c>
    </row>
    <row r="331" spans="1:6" x14ac:dyDescent="0.45">
      <c r="A331" s="218">
        <v>13204</v>
      </c>
      <c r="B331" s="218">
        <v>315</v>
      </c>
      <c r="C331" s="219">
        <v>10.820539842035121</v>
      </c>
      <c r="D331" s="218"/>
      <c r="E331" s="218" t="s">
        <v>204</v>
      </c>
      <c r="F331" s="218">
        <v>2003</v>
      </c>
    </row>
    <row r="332" spans="1:6" x14ac:dyDescent="0.45">
      <c r="A332" s="218">
        <v>13204</v>
      </c>
      <c r="B332" s="218">
        <v>315</v>
      </c>
      <c r="C332" s="219">
        <v>18.83555080858623</v>
      </c>
      <c r="D332" s="218"/>
      <c r="E332" s="218" t="s">
        <v>204</v>
      </c>
      <c r="F332" s="218">
        <v>2003</v>
      </c>
    </row>
    <row r="333" spans="1:6" x14ac:dyDescent="0.45">
      <c r="A333" s="218">
        <v>13204</v>
      </c>
      <c r="B333" s="218">
        <v>315</v>
      </c>
      <c r="C333" s="219">
        <v>38.120467045916698</v>
      </c>
      <c r="D333" s="218"/>
      <c r="E333" s="218" t="s">
        <v>204</v>
      </c>
      <c r="F333" s="218">
        <v>2003</v>
      </c>
    </row>
    <row r="334" spans="1:6" x14ac:dyDescent="0.45">
      <c r="A334" s="218">
        <v>13204</v>
      </c>
      <c r="B334" s="218">
        <v>315</v>
      </c>
      <c r="C334" s="219">
        <v>7.5208044782456618</v>
      </c>
      <c r="D334" s="218"/>
      <c r="E334" s="218" t="s">
        <v>204</v>
      </c>
      <c r="F334" s="218">
        <v>2003</v>
      </c>
    </row>
    <row r="335" spans="1:6" x14ac:dyDescent="0.45">
      <c r="A335" s="218">
        <v>13204</v>
      </c>
      <c r="B335" s="218">
        <v>315</v>
      </c>
      <c r="C335" s="219">
        <v>13.95120067532048</v>
      </c>
      <c r="D335" s="218"/>
      <c r="E335" s="218" t="s">
        <v>204</v>
      </c>
      <c r="F335" s="218">
        <v>2003</v>
      </c>
    </row>
    <row r="336" spans="1:6" x14ac:dyDescent="0.45">
      <c r="A336" s="218">
        <v>13204</v>
      </c>
      <c r="B336" s="218">
        <v>315</v>
      </c>
      <c r="C336" s="219">
        <v>10.29666962572259</v>
      </c>
      <c r="D336" s="218"/>
      <c r="E336" s="218" t="s">
        <v>204</v>
      </c>
      <c r="F336" s="218">
        <v>2003</v>
      </c>
    </row>
    <row r="337" spans="1:6" x14ac:dyDescent="0.45">
      <c r="A337" s="218">
        <v>13204</v>
      </c>
      <c r="B337" s="218">
        <v>315</v>
      </c>
      <c r="C337" s="219">
        <v>15.08952955041803</v>
      </c>
      <c r="D337" s="218"/>
      <c r="E337" s="218" t="s">
        <v>204</v>
      </c>
      <c r="F337" s="218">
        <v>2003</v>
      </c>
    </row>
    <row r="338" spans="1:6" x14ac:dyDescent="0.45">
      <c r="A338" s="218">
        <v>13204</v>
      </c>
      <c r="B338" s="218">
        <v>315</v>
      </c>
      <c r="C338" s="219">
        <v>21.707760676405378</v>
      </c>
      <c r="D338" s="218"/>
      <c r="E338" s="218" t="s">
        <v>204</v>
      </c>
      <c r="F338" s="218">
        <v>2003</v>
      </c>
    </row>
    <row r="339" spans="1:6" x14ac:dyDescent="0.45">
      <c r="A339" s="218">
        <v>13204</v>
      </c>
      <c r="B339" s="218">
        <v>315</v>
      </c>
      <c r="C339" s="219">
        <v>25.748216749350121</v>
      </c>
      <c r="D339" s="218"/>
      <c r="E339" s="218" t="s">
        <v>204</v>
      </c>
      <c r="F339" s="218">
        <v>2003</v>
      </c>
    </row>
    <row r="340" spans="1:6" x14ac:dyDescent="0.45">
      <c r="A340" s="218">
        <v>13204</v>
      </c>
      <c r="B340" s="218">
        <v>315</v>
      </c>
      <c r="C340" s="219">
        <v>21.676668279667179</v>
      </c>
      <c r="D340" s="218"/>
      <c r="E340" s="218" t="s">
        <v>204</v>
      </c>
      <c r="F340" s="218">
        <v>2003</v>
      </c>
    </row>
    <row r="341" spans="1:6" x14ac:dyDescent="0.45">
      <c r="A341" s="218">
        <v>13204</v>
      </c>
      <c r="B341" s="218">
        <v>315</v>
      </c>
      <c r="C341" s="219">
        <v>26.608228747962599</v>
      </c>
      <c r="D341" s="218"/>
      <c r="E341" s="218" t="s">
        <v>204</v>
      </c>
      <c r="F341" s="218">
        <v>2003</v>
      </c>
    </row>
    <row r="342" spans="1:6" x14ac:dyDescent="0.45">
      <c r="A342" s="218">
        <v>13204</v>
      </c>
      <c r="B342" s="218">
        <v>315</v>
      </c>
      <c r="C342" s="219">
        <v>30.57084305618708</v>
      </c>
      <c r="D342" s="218"/>
      <c r="E342" s="218" t="s">
        <v>204</v>
      </c>
      <c r="F342" s="218">
        <v>2003</v>
      </c>
    </row>
    <row r="343" spans="1:6" x14ac:dyDescent="0.45">
      <c r="A343" s="218">
        <v>13204</v>
      </c>
      <c r="B343" s="218">
        <v>315</v>
      </c>
      <c r="C343" s="219">
        <v>13.40428145681631</v>
      </c>
      <c r="D343" s="218"/>
      <c r="E343" s="218" t="s">
        <v>204</v>
      </c>
      <c r="F343" s="218">
        <v>2003</v>
      </c>
    </row>
    <row r="344" spans="1:6" x14ac:dyDescent="0.45">
      <c r="A344" s="218">
        <v>13204</v>
      </c>
      <c r="B344" s="218">
        <v>315</v>
      </c>
      <c r="C344" s="219">
        <v>25.774124053108618</v>
      </c>
      <c r="D344" s="218"/>
      <c r="E344" s="218" t="s">
        <v>204</v>
      </c>
      <c r="F344" s="218">
        <v>2003</v>
      </c>
    </row>
    <row r="345" spans="1:6" x14ac:dyDescent="0.45">
      <c r="A345" s="218">
        <v>13204</v>
      </c>
      <c r="B345" s="218">
        <v>315</v>
      </c>
      <c r="C345" s="219">
        <v>49.523075655626123</v>
      </c>
      <c r="D345" s="218"/>
      <c r="E345" s="218" t="s">
        <v>204</v>
      </c>
      <c r="F345" s="218">
        <v>2003</v>
      </c>
    </row>
    <row r="346" spans="1:6" x14ac:dyDescent="0.45">
      <c r="A346" s="218">
        <v>13204</v>
      </c>
      <c r="B346" s="218">
        <v>315</v>
      </c>
      <c r="C346" s="219">
        <v>8.6100082285614246</v>
      </c>
      <c r="D346" s="218"/>
      <c r="E346" s="218" t="s">
        <v>204</v>
      </c>
      <c r="F346" s="218">
        <v>2003</v>
      </c>
    </row>
    <row r="347" spans="1:6" x14ac:dyDescent="0.45">
      <c r="A347" s="218">
        <v>13204</v>
      </c>
      <c r="B347" s="218">
        <v>315</v>
      </c>
      <c r="C347" s="219">
        <v>5.6098320148561918</v>
      </c>
      <c r="D347" s="218"/>
      <c r="E347" s="218" t="s">
        <v>204</v>
      </c>
      <c r="F347" s="218">
        <v>2003</v>
      </c>
    </row>
    <row r="348" spans="1:6" x14ac:dyDescent="0.45">
      <c r="A348" s="218">
        <v>13204</v>
      </c>
      <c r="B348" s="218">
        <v>315</v>
      </c>
      <c r="C348" s="219">
        <v>17.699391369681909</v>
      </c>
      <c r="D348" s="218"/>
      <c r="E348" s="218" t="s">
        <v>204</v>
      </c>
      <c r="F348" s="218">
        <v>2003</v>
      </c>
    </row>
    <row r="349" spans="1:6" x14ac:dyDescent="0.45">
      <c r="A349" s="218">
        <v>13204</v>
      </c>
      <c r="B349" s="218">
        <v>315</v>
      </c>
      <c r="C349" s="219">
        <v>16.459304190484811</v>
      </c>
      <c r="D349" s="218"/>
      <c r="E349" s="218" t="s">
        <v>204</v>
      </c>
      <c r="F349" s="218">
        <v>2003</v>
      </c>
    </row>
    <row r="350" spans="1:6" x14ac:dyDescent="0.45">
      <c r="A350" s="218">
        <v>13204</v>
      </c>
      <c r="B350" s="218">
        <v>315</v>
      </c>
      <c r="C350" s="219">
        <v>6.9058979301233023</v>
      </c>
      <c r="D350" s="218"/>
      <c r="E350" s="218" t="s">
        <v>204</v>
      </c>
      <c r="F350" s="218">
        <v>2003</v>
      </c>
    </row>
    <row r="351" spans="1:6" x14ac:dyDescent="0.45">
      <c r="A351" s="218">
        <v>13204</v>
      </c>
      <c r="B351" s="218">
        <v>315</v>
      </c>
      <c r="C351" s="219">
        <v>21.1740008861671</v>
      </c>
      <c r="D351" s="218"/>
      <c r="E351" s="218" t="s">
        <v>204</v>
      </c>
      <c r="F351" s="218">
        <v>2003</v>
      </c>
    </row>
    <row r="352" spans="1:6" x14ac:dyDescent="0.45">
      <c r="A352" s="218">
        <v>13204</v>
      </c>
      <c r="B352" s="218">
        <v>315</v>
      </c>
      <c r="C352" s="219">
        <v>8.8809087698229554</v>
      </c>
      <c r="D352" s="218"/>
      <c r="E352" s="218" t="s">
        <v>204</v>
      </c>
      <c r="F352" s="218">
        <v>2003</v>
      </c>
    </row>
    <row r="353" spans="1:6" x14ac:dyDescent="0.45">
      <c r="A353" s="218">
        <v>13204</v>
      </c>
      <c r="B353" s="218">
        <v>315</v>
      </c>
      <c r="C353" s="219">
        <v>14.257920839603541</v>
      </c>
      <c r="D353" s="218"/>
      <c r="E353" s="218" t="s">
        <v>204</v>
      </c>
      <c r="F353" s="218">
        <v>2003</v>
      </c>
    </row>
    <row r="354" spans="1:6" x14ac:dyDescent="0.45">
      <c r="A354" s="218">
        <v>13204</v>
      </c>
      <c r="B354" s="218">
        <v>315</v>
      </c>
      <c r="C354" s="219">
        <v>10.168409535456229</v>
      </c>
      <c r="D354" s="218"/>
      <c r="E354" s="218" t="s">
        <v>204</v>
      </c>
      <c r="F354" s="218">
        <v>2003</v>
      </c>
    </row>
    <row r="355" spans="1:6" x14ac:dyDescent="0.45">
      <c r="A355" s="218">
        <v>13204</v>
      </c>
      <c r="B355" s="218">
        <v>315</v>
      </c>
      <c r="C355" s="219">
        <v>21.055491385214719</v>
      </c>
      <c r="D355" s="218"/>
      <c r="E355" s="218" t="s">
        <v>204</v>
      </c>
      <c r="F355" s="218">
        <v>2003</v>
      </c>
    </row>
    <row r="356" spans="1:6" x14ac:dyDescent="0.45">
      <c r="A356" s="218">
        <v>13204</v>
      </c>
      <c r="B356" s="218">
        <v>315</v>
      </c>
      <c r="C356" s="219">
        <v>3.1028545250478161</v>
      </c>
      <c r="D356" s="218"/>
      <c r="E356" s="218" t="s">
        <v>204</v>
      </c>
      <c r="F356" s="218">
        <v>2003</v>
      </c>
    </row>
    <row r="357" spans="1:6" x14ac:dyDescent="0.45">
      <c r="A357" s="218">
        <v>13204</v>
      </c>
      <c r="B357" s="218">
        <v>315</v>
      </c>
      <c r="C357" s="219">
        <v>24.79124504050225</v>
      </c>
      <c r="D357" s="218"/>
      <c r="E357" s="218" t="s">
        <v>204</v>
      </c>
      <c r="F357" s="218">
        <v>2003</v>
      </c>
    </row>
    <row r="358" spans="1:6" x14ac:dyDescent="0.45">
      <c r="A358" s="218">
        <v>13204</v>
      </c>
      <c r="B358" s="218">
        <v>315</v>
      </c>
      <c r="C358" s="219">
        <v>7.2732856155357339</v>
      </c>
      <c r="D358" s="218"/>
      <c r="E358" s="218" t="s">
        <v>204</v>
      </c>
      <c r="F358" s="218">
        <v>2003</v>
      </c>
    </row>
    <row r="359" spans="1:6" x14ac:dyDescent="0.45">
      <c r="A359" s="218">
        <v>13204</v>
      </c>
      <c r="B359" s="218">
        <v>315</v>
      </c>
      <c r="C359" s="219">
        <v>21.460730822904239</v>
      </c>
      <c r="D359" s="218"/>
      <c r="E359" s="218" t="s">
        <v>204</v>
      </c>
      <c r="F359" s="218">
        <v>2003</v>
      </c>
    </row>
    <row r="360" spans="1:6" x14ac:dyDescent="0.45">
      <c r="A360" s="218">
        <v>13204</v>
      </c>
      <c r="B360" s="218">
        <v>315</v>
      </c>
      <c r="C360" s="219">
        <v>27.51817581163403</v>
      </c>
      <c r="D360" s="218"/>
      <c r="E360" s="218" t="s">
        <v>204</v>
      </c>
      <c r="F360" s="218">
        <v>2003</v>
      </c>
    </row>
    <row r="361" spans="1:6" x14ac:dyDescent="0.45">
      <c r="A361" s="218">
        <v>13204</v>
      </c>
      <c r="B361" s="218">
        <v>315</v>
      </c>
      <c r="C361" s="219">
        <v>28.438560798399479</v>
      </c>
      <c r="D361" s="218"/>
      <c r="E361" s="218" t="s">
        <v>204</v>
      </c>
      <c r="F361" s="218">
        <v>2003</v>
      </c>
    </row>
    <row r="362" spans="1:6" x14ac:dyDescent="0.45">
      <c r="A362" s="218">
        <v>13204</v>
      </c>
      <c r="B362" s="218">
        <v>315</v>
      </c>
      <c r="C362" s="219">
        <v>22.599183869635791</v>
      </c>
      <c r="D362" s="218"/>
      <c r="E362" s="218" t="s">
        <v>204</v>
      </c>
      <c r="F362" s="218">
        <v>2003</v>
      </c>
    </row>
    <row r="363" spans="1:6" x14ac:dyDescent="0.45">
      <c r="A363" s="218">
        <v>13204</v>
      </c>
      <c r="B363" s="218">
        <v>315</v>
      </c>
      <c r="C363" s="219">
        <v>16.028618633088112</v>
      </c>
      <c r="D363" s="218"/>
      <c r="E363" s="218" t="s">
        <v>204</v>
      </c>
      <c r="F363" s="218">
        <v>2003</v>
      </c>
    </row>
    <row r="364" spans="1:6" x14ac:dyDescent="0.45">
      <c r="A364" s="218">
        <v>13204</v>
      </c>
      <c r="B364" s="218">
        <v>315</v>
      </c>
      <c r="C364" s="219">
        <v>17.64595058839258</v>
      </c>
      <c r="D364" s="218"/>
      <c r="E364" s="218" t="s">
        <v>204</v>
      </c>
      <c r="F364" s="218">
        <v>2003</v>
      </c>
    </row>
    <row r="365" spans="1:6" x14ac:dyDescent="0.45">
      <c r="A365" s="218">
        <v>13204</v>
      </c>
      <c r="B365" s="218">
        <v>315</v>
      </c>
      <c r="C365" s="219">
        <v>12.965583395425741</v>
      </c>
      <c r="D365" s="218"/>
      <c r="E365" s="218" t="s">
        <v>204</v>
      </c>
      <c r="F365" s="218">
        <v>2003</v>
      </c>
    </row>
    <row r="366" spans="1:6" x14ac:dyDescent="0.45">
      <c r="A366" s="218">
        <v>13204</v>
      </c>
      <c r="B366" s="218">
        <v>315</v>
      </c>
      <c r="C366" s="219">
        <v>33.620745141781683</v>
      </c>
      <c r="D366" s="218"/>
      <c r="E366" s="218" t="s">
        <v>204</v>
      </c>
      <c r="F366" s="218">
        <v>2003</v>
      </c>
    </row>
    <row r="367" spans="1:6" x14ac:dyDescent="0.45">
      <c r="A367" s="218">
        <v>13204</v>
      </c>
      <c r="B367" s="218">
        <v>315</v>
      </c>
      <c r="C367" s="219">
        <v>22.133616112134959</v>
      </c>
      <c r="D367" s="218"/>
      <c r="E367" s="218" t="s">
        <v>204</v>
      </c>
      <c r="F367" s="218">
        <v>2003</v>
      </c>
    </row>
    <row r="368" spans="1:6" x14ac:dyDescent="0.45">
      <c r="A368" s="218">
        <v>13204</v>
      </c>
      <c r="B368" s="218">
        <v>315</v>
      </c>
      <c r="C368" s="219">
        <v>23.949288516517761</v>
      </c>
      <c r="D368" s="218"/>
      <c r="E368" s="218" t="s">
        <v>204</v>
      </c>
      <c r="F368" s="218">
        <v>2003</v>
      </c>
    </row>
    <row r="369" spans="1:6" x14ac:dyDescent="0.45">
      <c r="A369" s="218">
        <v>13204</v>
      </c>
      <c r="B369" s="218">
        <v>315</v>
      </c>
      <c r="C369" s="219">
        <v>4.7329887514270119</v>
      </c>
      <c r="D369" s="218"/>
      <c r="E369" s="218" t="s">
        <v>204</v>
      </c>
      <c r="F369" s="218">
        <v>2003</v>
      </c>
    </row>
    <row r="370" spans="1:6" x14ac:dyDescent="0.45">
      <c r="A370" s="218">
        <v>13204</v>
      </c>
      <c r="B370" s="218">
        <v>315</v>
      </c>
      <c r="C370" s="219">
        <v>19.54022507392235</v>
      </c>
      <c r="D370" s="218"/>
      <c r="E370" s="218" t="s">
        <v>204</v>
      </c>
      <c r="F370" s="218">
        <v>2003</v>
      </c>
    </row>
    <row r="371" spans="1:6" x14ac:dyDescent="0.45">
      <c r="A371" s="218">
        <v>13204</v>
      </c>
      <c r="B371" s="218">
        <v>315</v>
      </c>
      <c r="C371" s="219">
        <v>21.750388531462029</v>
      </c>
      <c r="D371" s="218"/>
      <c r="E371" s="218" t="s">
        <v>204</v>
      </c>
      <c r="F371" s="218">
        <v>2003</v>
      </c>
    </row>
    <row r="372" spans="1:6" x14ac:dyDescent="0.45">
      <c r="A372" s="218">
        <v>13204</v>
      </c>
      <c r="B372" s="218">
        <v>315</v>
      </c>
      <c r="C372" s="219">
        <v>8.1042454297359861</v>
      </c>
      <c r="D372" s="218"/>
      <c r="E372" s="218" t="s">
        <v>204</v>
      </c>
      <c r="F372" s="218">
        <v>2003</v>
      </c>
    </row>
    <row r="373" spans="1:6" x14ac:dyDescent="0.45">
      <c r="A373" s="218">
        <v>13204</v>
      </c>
      <c r="B373" s="218">
        <v>315</v>
      </c>
      <c r="C373" s="219">
        <v>20.1239541035408</v>
      </c>
      <c r="D373" s="218"/>
      <c r="E373" s="218" t="s">
        <v>204</v>
      </c>
      <c r="F373" s="218">
        <v>2003</v>
      </c>
    </row>
    <row r="374" spans="1:6" x14ac:dyDescent="0.45">
      <c r="A374" s="218">
        <v>13204</v>
      </c>
      <c r="B374" s="218">
        <v>315</v>
      </c>
      <c r="C374" s="219">
        <v>5.8996166620068697</v>
      </c>
      <c r="D374" s="218"/>
      <c r="E374" s="218" t="s">
        <v>204</v>
      </c>
      <c r="F374" s="218">
        <v>2003</v>
      </c>
    </row>
    <row r="375" spans="1:6" x14ac:dyDescent="0.45">
      <c r="A375" s="218">
        <v>13204</v>
      </c>
      <c r="B375" s="218">
        <v>315</v>
      </c>
      <c r="C375" s="219">
        <v>14.42181966327743</v>
      </c>
      <c r="D375" s="218"/>
      <c r="E375" s="218" t="s">
        <v>204</v>
      </c>
      <c r="F375" s="218">
        <v>2003</v>
      </c>
    </row>
    <row r="376" spans="1:6" x14ac:dyDescent="0.45">
      <c r="A376" s="218">
        <v>13204</v>
      </c>
      <c r="B376" s="218">
        <v>315</v>
      </c>
      <c r="C376" s="219">
        <v>13.67005680661045</v>
      </c>
      <c r="D376" s="218"/>
      <c r="E376" s="218" t="s">
        <v>204</v>
      </c>
      <c r="F376" s="218">
        <v>2003</v>
      </c>
    </row>
    <row r="377" spans="1:6" x14ac:dyDescent="0.45">
      <c r="A377" s="218">
        <v>13204</v>
      </c>
      <c r="B377" s="218">
        <v>315</v>
      </c>
      <c r="C377" s="219">
        <v>38.367875187299092</v>
      </c>
      <c r="D377" s="218"/>
      <c r="E377" s="218" t="s">
        <v>204</v>
      </c>
      <c r="F377" s="218">
        <v>2003</v>
      </c>
    </row>
    <row r="378" spans="1:6" x14ac:dyDescent="0.45">
      <c r="A378" s="218">
        <v>13204</v>
      </c>
      <c r="B378" s="218">
        <v>315</v>
      </c>
      <c r="C378" s="219">
        <v>17.503296082112939</v>
      </c>
      <c r="D378" s="218"/>
      <c r="E378" s="218" t="s">
        <v>204</v>
      </c>
      <c r="F378" s="218">
        <v>2003</v>
      </c>
    </row>
    <row r="379" spans="1:6" x14ac:dyDescent="0.45">
      <c r="A379" s="218">
        <v>13204</v>
      </c>
      <c r="B379" s="218">
        <v>315</v>
      </c>
      <c r="C379" s="219">
        <v>29.149769632316008</v>
      </c>
      <c r="D379" s="218"/>
      <c r="E379" s="218" t="s">
        <v>204</v>
      </c>
      <c r="F379" s="218">
        <v>2003</v>
      </c>
    </row>
    <row r="380" spans="1:6" x14ac:dyDescent="0.45">
      <c r="A380" s="218">
        <v>13202</v>
      </c>
      <c r="B380" s="218">
        <v>200</v>
      </c>
      <c r="C380" s="219">
        <v>15.090934157690389</v>
      </c>
      <c r="D380" s="218"/>
      <c r="E380" s="218" t="s">
        <v>204</v>
      </c>
      <c r="F380" s="218">
        <v>2003</v>
      </c>
    </row>
    <row r="381" spans="1:6" x14ac:dyDescent="0.45">
      <c r="A381" s="218">
        <v>13202</v>
      </c>
      <c r="B381" s="218">
        <v>200</v>
      </c>
      <c r="C381" s="219">
        <v>23.065540862827959</v>
      </c>
      <c r="D381" s="218"/>
      <c r="E381" s="218" t="s">
        <v>204</v>
      </c>
      <c r="F381" s="218">
        <v>2003</v>
      </c>
    </row>
    <row r="382" spans="1:6" x14ac:dyDescent="0.45">
      <c r="A382" s="218">
        <v>13202</v>
      </c>
      <c r="B382" s="218">
        <v>200</v>
      </c>
      <c r="C382" s="219">
        <v>20.787117726615438</v>
      </c>
      <c r="D382" s="218"/>
      <c r="E382" s="218" t="s">
        <v>204</v>
      </c>
      <c r="F382" s="218">
        <v>2003</v>
      </c>
    </row>
    <row r="383" spans="1:6" x14ac:dyDescent="0.45">
      <c r="A383" s="218">
        <v>13202</v>
      </c>
      <c r="B383" s="218">
        <v>200</v>
      </c>
      <c r="C383" s="219">
        <v>32.152566197964852</v>
      </c>
      <c r="D383" s="218"/>
      <c r="E383" s="218" t="s">
        <v>114</v>
      </c>
      <c r="F383" s="218">
        <v>2007</v>
      </c>
    </row>
    <row r="384" spans="1:6" x14ac:dyDescent="0.45">
      <c r="A384" s="218">
        <v>13202</v>
      </c>
      <c r="B384" s="218">
        <v>200</v>
      </c>
      <c r="C384" s="219">
        <v>18.64257362529526</v>
      </c>
      <c r="D384" s="218"/>
      <c r="E384" s="218" t="s">
        <v>114</v>
      </c>
      <c r="F384" s="218">
        <v>2007</v>
      </c>
    </row>
    <row r="385" spans="1:6" x14ac:dyDescent="0.45">
      <c r="A385" s="218">
        <v>13202</v>
      </c>
      <c r="B385" s="218">
        <v>200</v>
      </c>
      <c r="C385" s="219">
        <v>18.580014768155799</v>
      </c>
      <c r="D385" s="218"/>
      <c r="E385" s="218" t="s">
        <v>114</v>
      </c>
      <c r="F385" s="218">
        <v>2007</v>
      </c>
    </row>
    <row r="386" spans="1:6" x14ac:dyDescent="0.45">
      <c r="A386" s="218">
        <v>13202</v>
      </c>
      <c r="B386" s="218">
        <v>200</v>
      </c>
      <c r="C386" s="219">
        <v>19.23515240491151</v>
      </c>
      <c r="D386" s="218"/>
      <c r="E386" s="218" t="s">
        <v>114</v>
      </c>
      <c r="F386" s="218">
        <v>2007</v>
      </c>
    </row>
    <row r="387" spans="1:6" x14ac:dyDescent="0.45">
      <c r="A387" s="218">
        <v>13202</v>
      </c>
      <c r="B387" s="218">
        <v>200</v>
      </c>
      <c r="C387" s="219">
        <v>12.74474591831056</v>
      </c>
      <c r="D387" s="218"/>
      <c r="E387" s="218" t="s">
        <v>114</v>
      </c>
      <c r="F387" s="218">
        <v>2007</v>
      </c>
    </row>
    <row r="388" spans="1:6" x14ac:dyDescent="0.45">
      <c r="A388" s="218">
        <v>13202</v>
      </c>
      <c r="B388" s="218">
        <v>200</v>
      </c>
      <c r="C388" s="219">
        <v>13.323254859346211</v>
      </c>
      <c r="D388" s="218"/>
      <c r="E388" s="218" t="s">
        <v>114</v>
      </c>
      <c r="F388" s="218">
        <v>2007</v>
      </c>
    </row>
    <row r="389" spans="1:6" x14ac:dyDescent="0.45">
      <c r="A389" s="218">
        <v>13200</v>
      </c>
      <c r="B389" s="218">
        <v>160</v>
      </c>
      <c r="C389" s="219">
        <v>21.583036920583009</v>
      </c>
      <c r="D389" s="218"/>
      <c r="E389" s="218" t="s">
        <v>114</v>
      </c>
      <c r="F389" s="218">
        <v>2003</v>
      </c>
    </row>
    <row r="390" spans="1:6" x14ac:dyDescent="0.45">
      <c r="A390" s="218">
        <v>13198</v>
      </c>
      <c r="B390" s="218">
        <v>200</v>
      </c>
      <c r="C390" s="219">
        <v>3.8669900328380029</v>
      </c>
      <c r="D390" s="218"/>
      <c r="E390" s="218" t="s">
        <v>114</v>
      </c>
      <c r="F390" s="218">
        <v>2003</v>
      </c>
    </row>
    <row r="391" spans="1:6" x14ac:dyDescent="0.45">
      <c r="A391" s="218">
        <v>13198</v>
      </c>
      <c r="B391" s="218">
        <v>200</v>
      </c>
      <c r="C391" s="219">
        <v>6.7875601008206177</v>
      </c>
      <c r="D391" s="218"/>
      <c r="E391" s="218" t="s">
        <v>114</v>
      </c>
      <c r="F391" s="218">
        <v>2003</v>
      </c>
    </row>
    <row r="392" spans="1:6" x14ac:dyDescent="0.45">
      <c r="A392" s="218">
        <v>13198</v>
      </c>
      <c r="B392" s="218">
        <v>200</v>
      </c>
      <c r="C392" s="219">
        <v>20.512217930408099</v>
      </c>
      <c r="D392" s="218"/>
      <c r="E392" s="218" t="s">
        <v>114</v>
      </c>
      <c r="F392" s="218">
        <v>2003</v>
      </c>
    </row>
    <row r="393" spans="1:6" x14ac:dyDescent="0.45">
      <c r="A393" s="218">
        <v>13198</v>
      </c>
      <c r="B393" s="218">
        <v>200</v>
      </c>
      <c r="C393" s="219">
        <v>10.546546765800651</v>
      </c>
      <c r="D393" s="218"/>
      <c r="E393" s="218" t="s">
        <v>114</v>
      </c>
      <c r="F393" s="218">
        <v>2003</v>
      </c>
    </row>
    <row r="394" spans="1:6" x14ac:dyDescent="0.45">
      <c r="A394" s="218">
        <v>13198</v>
      </c>
      <c r="B394" s="218">
        <v>200</v>
      </c>
      <c r="C394" s="219">
        <v>16.884366118987231</v>
      </c>
      <c r="D394" s="218"/>
      <c r="E394" s="218" t="s">
        <v>114</v>
      </c>
      <c r="F394" s="218">
        <v>2003</v>
      </c>
    </row>
    <row r="395" spans="1:6" x14ac:dyDescent="0.45">
      <c r="A395" s="218">
        <v>13198</v>
      </c>
      <c r="B395" s="218">
        <v>200</v>
      </c>
      <c r="C395" s="219">
        <v>28.029770297832421</v>
      </c>
      <c r="D395" s="218"/>
      <c r="E395" s="218" t="s">
        <v>114</v>
      </c>
      <c r="F395" s="218">
        <v>2003</v>
      </c>
    </row>
    <row r="396" spans="1:6" x14ac:dyDescent="0.45">
      <c r="A396" s="218">
        <v>13198</v>
      </c>
      <c r="B396" s="218">
        <v>200</v>
      </c>
      <c r="C396" s="219">
        <v>26.716504204281549</v>
      </c>
      <c r="D396" s="218"/>
      <c r="E396" s="218" t="s">
        <v>114</v>
      </c>
      <c r="F396" s="218">
        <v>2003</v>
      </c>
    </row>
    <row r="397" spans="1:6" x14ac:dyDescent="0.45">
      <c r="A397" s="218">
        <v>13198</v>
      </c>
      <c r="B397" s="218">
        <v>200</v>
      </c>
      <c r="C397" s="219">
        <v>74.046016098099429</v>
      </c>
      <c r="D397" s="218"/>
      <c r="E397" s="218" t="s">
        <v>114</v>
      </c>
      <c r="F397" s="218">
        <v>2003</v>
      </c>
    </row>
    <row r="398" spans="1:6" x14ac:dyDescent="0.45">
      <c r="A398" s="218">
        <v>13198</v>
      </c>
      <c r="B398" s="218">
        <v>200</v>
      </c>
      <c r="C398" s="219">
        <v>14.769711789710341</v>
      </c>
      <c r="D398" s="218"/>
      <c r="E398" s="218" t="s">
        <v>114</v>
      </c>
      <c r="F398" s="218">
        <v>2003</v>
      </c>
    </row>
    <row r="399" spans="1:6" x14ac:dyDescent="0.45">
      <c r="A399" s="218">
        <v>13198</v>
      </c>
      <c r="B399" s="218">
        <v>200</v>
      </c>
      <c r="C399" s="219">
        <v>35.40440424824299</v>
      </c>
      <c r="D399" s="218"/>
      <c r="E399" s="218" t="s">
        <v>114</v>
      </c>
      <c r="F399" s="218">
        <v>2006</v>
      </c>
    </row>
    <row r="400" spans="1:6" x14ac:dyDescent="0.45">
      <c r="A400" s="218">
        <v>13198</v>
      </c>
      <c r="B400" s="218">
        <v>200</v>
      </c>
      <c r="C400" s="219">
        <v>42.459645794555023</v>
      </c>
      <c r="D400" s="218"/>
      <c r="E400" s="218" t="s">
        <v>114</v>
      </c>
      <c r="F400" s="218">
        <v>2006</v>
      </c>
    </row>
    <row r="401" spans="1:6" x14ac:dyDescent="0.45">
      <c r="A401" s="218">
        <v>13198</v>
      </c>
      <c r="B401" s="218">
        <v>200</v>
      </c>
      <c r="C401" s="219">
        <v>16.535356128497479</v>
      </c>
      <c r="D401" s="218"/>
      <c r="E401" s="218" t="s">
        <v>114</v>
      </c>
      <c r="F401" s="218">
        <v>2006</v>
      </c>
    </row>
    <row r="402" spans="1:6" x14ac:dyDescent="0.45">
      <c r="A402" s="218">
        <v>13198</v>
      </c>
      <c r="B402" s="218">
        <v>200</v>
      </c>
      <c r="C402" s="219">
        <v>60.215643926123867</v>
      </c>
      <c r="D402" s="218"/>
      <c r="E402" s="218" t="s">
        <v>114</v>
      </c>
      <c r="F402" s="218">
        <v>2003</v>
      </c>
    </row>
    <row r="403" spans="1:6" x14ac:dyDescent="0.45">
      <c r="A403" s="218">
        <v>13198</v>
      </c>
      <c r="B403" s="218">
        <v>200</v>
      </c>
      <c r="C403" s="219">
        <v>31.79856619801124</v>
      </c>
      <c r="D403" s="218"/>
      <c r="E403" s="218" t="s">
        <v>114</v>
      </c>
      <c r="F403" s="218">
        <v>2003</v>
      </c>
    </row>
    <row r="404" spans="1:6" x14ac:dyDescent="0.45">
      <c r="A404" s="218">
        <v>13198</v>
      </c>
      <c r="B404" s="218">
        <v>200</v>
      </c>
      <c r="C404" s="219">
        <v>25.5163420336557</v>
      </c>
      <c r="D404" s="218"/>
      <c r="E404" s="218" t="s">
        <v>114</v>
      </c>
      <c r="F404" s="218">
        <v>2003</v>
      </c>
    </row>
    <row r="405" spans="1:6" x14ac:dyDescent="0.45">
      <c r="A405" s="218">
        <v>13198</v>
      </c>
      <c r="B405" s="218">
        <v>200</v>
      </c>
      <c r="C405" s="219">
        <v>13.224918804117751</v>
      </c>
      <c r="D405" s="218"/>
      <c r="E405" s="218" t="s">
        <v>114</v>
      </c>
      <c r="F405" s="218">
        <v>2003</v>
      </c>
    </row>
    <row r="406" spans="1:6" x14ac:dyDescent="0.45">
      <c r="A406" s="218">
        <v>13198</v>
      </c>
      <c r="B406" s="218">
        <v>200</v>
      </c>
      <c r="C406" s="219">
        <v>30.28645631039706</v>
      </c>
      <c r="D406" s="218"/>
      <c r="E406" s="218" t="s">
        <v>114</v>
      </c>
      <c r="F406" s="218">
        <v>2003</v>
      </c>
    </row>
    <row r="407" spans="1:6" x14ac:dyDescent="0.45">
      <c r="A407" s="218">
        <v>13198</v>
      </c>
      <c r="B407" s="218">
        <v>200</v>
      </c>
      <c r="C407" s="219">
        <v>5.1302794218382441</v>
      </c>
      <c r="D407" s="218"/>
      <c r="E407" s="218" t="s">
        <v>114</v>
      </c>
      <c r="F407" s="218">
        <v>2003</v>
      </c>
    </row>
    <row r="408" spans="1:6" x14ac:dyDescent="0.45">
      <c r="A408" s="218">
        <v>13198</v>
      </c>
      <c r="B408" s="218">
        <v>200</v>
      </c>
      <c r="C408" s="219">
        <v>19.731792663163819</v>
      </c>
      <c r="D408" s="218"/>
      <c r="E408" s="218" t="s">
        <v>114</v>
      </c>
      <c r="F408" s="218">
        <v>2003</v>
      </c>
    </row>
    <row r="409" spans="1:6" x14ac:dyDescent="0.45">
      <c r="A409" s="218">
        <v>13198</v>
      </c>
      <c r="B409" s="218">
        <v>200</v>
      </c>
      <c r="C409" s="219">
        <v>10.443480592802681</v>
      </c>
      <c r="D409" s="218"/>
      <c r="E409" s="218" t="s">
        <v>114</v>
      </c>
      <c r="F409" s="218">
        <v>2006</v>
      </c>
    </row>
    <row r="410" spans="1:6" x14ac:dyDescent="0.45">
      <c r="A410" s="218">
        <v>13198</v>
      </c>
      <c r="B410" s="218">
        <v>200</v>
      </c>
      <c r="C410" s="219">
        <v>28.608866551194801</v>
      </c>
      <c r="D410" s="218"/>
      <c r="E410" s="218" t="s">
        <v>114</v>
      </c>
      <c r="F410" s="218">
        <v>2006</v>
      </c>
    </row>
    <row r="411" spans="1:6" x14ac:dyDescent="0.45">
      <c r="A411" s="218">
        <v>13198</v>
      </c>
      <c r="B411" s="218">
        <v>200</v>
      </c>
      <c r="C411" s="219">
        <v>33.224542015341093</v>
      </c>
      <c r="D411" s="218"/>
      <c r="E411" s="218" t="s">
        <v>114</v>
      </c>
      <c r="F411" s="218">
        <v>2006</v>
      </c>
    </row>
    <row r="412" spans="1:6" x14ac:dyDescent="0.45">
      <c r="A412" s="218">
        <v>13198</v>
      </c>
      <c r="B412" s="218">
        <v>200</v>
      </c>
      <c r="C412" s="219">
        <v>41.003300072834662</v>
      </c>
      <c r="D412" s="218"/>
      <c r="E412" s="218" t="s">
        <v>114</v>
      </c>
      <c r="F412" s="218">
        <v>2006</v>
      </c>
    </row>
    <row r="413" spans="1:6" x14ac:dyDescent="0.45">
      <c r="A413" s="218">
        <v>13198</v>
      </c>
      <c r="B413" s="218">
        <v>200</v>
      </c>
      <c r="C413" s="219">
        <v>6.3776203571725203</v>
      </c>
      <c r="D413" s="218"/>
      <c r="E413" s="218" t="s">
        <v>114</v>
      </c>
      <c r="F413" s="218">
        <v>2003</v>
      </c>
    </row>
    <row r="414" spans="1:6" x14ac:dyDescent="0.45">
      <c r="A414" s="218">
        <v>13198</v>
      </c>
      <c r="B414" s="218">
        <v>200</v>
      </c>
      <c r="C414" s="219">
        <v>34.210251685867071</v>
      </c>
      <c r="D414" s="218"/>
      <c r="E414" s="218" t="s">
        <v>114</v>
      </c>
      <c r="F414" s="218">
        <v>2006</v>
      </c>
    </row>
    <row r="415" spans="1:6" x14ac:dyDescent="0.45">
      <c r="A415" s="218">
        <v>13196</v>
      </c>
      <c r="B415" s="218">
        <v>200</v>
      </c>
      <c r="C415" s="219">
        <v>62.775404957114247</v>
      </c>
      <c r="D415" s="218"/>
      <c r="E415" s="218" t="s">
        <v>204</v>
      </c>
      <c r="F415" s="218">
        <v>2003</v>
      </c>
    </row>
    <row r="416" spans="1:6" x14ac:dyDescent="0.45">
      <c r="A416" s="218">
        <v>13196</v>
      </c>
      <c r="B416" s="218">
        <v>200</v>
      </c>
      <c r="C416" s="219">
        <v>9.6710151527416439</v>
      </c>
      <c r="D416" s="218"/>
      <c r="E416" s="218" t="s">
        <v>204</v>
      </c>
      <c r="F416" s="218">
        <v>2003</v>
      </c>
    </row>
    <row r="417" spans="1:6" x14ac:dyDescent="0.45">
      <c r="A417" s="218">
        <v>13196</v>
      </c>
      <c r="B417" s="218">
        <v>200</v>
      </c>
      <c r="C417" s="219">
        <v>13.041014046588209</v>
      </c>
      <c r="D417" s="218"/>
      <c r="E417" s="218" t="s">
        <v>204</v>
      </c>
      <c r="F417" s="218">
        <v>2003</v>
      </c>
    </row>
    <row r="418" spans="1:6" x14ac:dyDescent="0.45">
      <c r="A418" s="218">
        <v>13196</v>
      </c>
      <c r="B418" s="218">
        <v>200</v>
      </c>
      <c r="C418" s="219">
        <v>26.144043152990839</v>
      </c>
      <c r="D418" s="218"/>
      <c r="E418" s="218" t="s">
        <v>204</v>
      </c>
      <c r="F418" s="218">
        <v>2003</v>
      </c>
    </row>
    <row r="419" spans="1:6" x14ac:dyDescent="0.45">
      <c r="A419" s="218">
        <v>13196</v>
      </c>
      <c r="B419" s="218">
        <v>200</v>
      </c>
      <c r="C419" s="219">
        <v>28.008648536220271</v>
      </c>
      <c r="D419" s="218"/>
      <c r="E419" s="218" t="s">
        <v>204</v>
      </c>
      <c r="F419" s="218">
        <v>2003</v>
      </c>
    </row>
    <row r="420" spans="1:6" x14ac:dyDescent="0.45">
      <c r="A420" s="218">
        <v>13196</v>
      </c>
      <c r="B420" s="218">
        <v>200</v>
      </c>
      <c r="C420" s="219">
        <v>16.56646520050505</v>
      </c>
      <c r="D420" s="218"/>
      <c r="E420" s="218" t="s">
        <v>204</v>
      </c>
      <c r="F420" s="218">
        <v>2003</v>
      </c>
    </row>
    <row r="421" spans="1:6" x14ac:dyDescent="0.45">
      <c r="A421" s="218">
        <v>13196</v>
      </c>
      <c r="B421" s="218">
        <v>200</v>
      </c>
      <c r="C421" s="219">
        <v>14.967096858756181</v>
      </c>
      <c r="D421" s="218"/>
      <c r="E421" s="218" t="s">
        <v>204</v>
      </c>
      <c r="F421" s="218">
        <v>2003</v>
      </c>
    </row>
    <row r="422" spans="1:6" x14ac:dyDescent="0.45">
      <c r="A422" s="218">
        <v>13196</v>
      </c>
      <c r="B422" s="218">
        <v>200</v>
      </c>
      <c r="C422" s="219">
        <v>11.939520031157929</v>
      </c>
      <c r="D422" s="218"/>
      <c r="E422" s="218" t="s">
        <v>204</v>
      </c>
      <c r="F422" s="218">
        <v>2004</v>
      </c>
    </row>
    <row r="423" spans="1:6" x14ac:dyDescent="0.45">
      <c r="A423" s="218">
        <v>13196</v>
      </c>
      <c r="B423" s="218">
        <v>200</v>
      </c>
      <c r="C423" s="219">
        <v>18.12004284988652</v>
      </c>
      <c r="D423" s="218"/>
      <c r="E423" s="218" t="s">
        <v>204</v>
      </c>
      <c r="F423" s="218">
        <v>2004</v>
      </c>
    </row>
    <row r="424" spans="1:6" x14ac:dyDescent="0.45">
      <c r="A424" s="218">
        <v>13196</v>
      </c>
      <c r="B424" s="218">
        <v>200</v>
      </c>
      <c r="C424" s="219">
        <v>23.554812148303679</v>
      </c>
      <c r="D424" s="218"/>
      <c r="E424" s="218" t="s">
        <v>204</v>
      </c>
      <c r="F424" s="218">
        <v>2004</v>
      </c>
    </row>
    <row r="425" spans="1:6" x14ac:dyDescent="0.45">
      <c r="A425" s="218">
        <v>13196</v>
      </c>
      <c r="B425" s="218">
        <v>200</v>
      </c>
      <c r="C425" s="219">
        <v>18.64138370182577</v>
      </c>
      <c r="D425" s="218"/>
      <c r="E425" s="218" t="s">
        <v>204</v>
      </c>
      <c r="F425" s="218">
        <v>2004</v>
      </c>
    </row>
    <row r="426" spans="1:6" x14ac:dyDescent="0.45">
      <c r="A426" s="218">
        <v>13196</v>
      </c>
      <c r="B426" s="218">
        <v>200</v>
      </c>
      <c r="C426" s="219">
        <v>20.439479211826139</v>
      </c>
      <c r="D426" s="218"/>
      <c r="E426" s="218" t="s">
        <v>204</v>
      </c>
      <c r="F426" s="218">
        <v>2004</v>
      </c>
    </row>
    <row r="427" spans="1:6" x14ac:dyDescent="0.45">
      <c r="A427" s="218">
        <v>13196</v>
      </c>
      <c r="B427" s="218">
        <v>200</v>
      </c>
      <c r="C427" s="219">
        <v>12.47005679637093</v>
      </c>
      <c r="D427" s="218"/>
      <c r="E427" s="218" t="s">
        <v>204</v>
      </c>
      <c r="F427" s="218">
        <v>2004</v>
      </c>
    </row>
    <row r="428" spans="1:6" x14ac:dyDescent="0.45">
      <c r="A428" s="218">
        <v>13196</v>
      </c>
      <c r="B428" s="218">
        <v>200</v>
      </c>
      <c r="C428" s="219">
        <v>5.8727928492974923</v>
      </c>
      <c r="D428" s="218"/>
      <c r="E428" s="218" t="s">
        <v>204</v>
      </c>
      <c r="F428" s="218">
        <v>2004</v>
      </c>
    </row>
    <row r="429" spans="1:6" x14ac:dyDescent="0.45">
      <c r="A429" s="218">
        <v>13196</v>
      </c>
      <c r="B429" s="218">
        <v>200</v>
      </c>
      <c r="C429" s="219">
        <v>21.833047436209291</v>
      </c>
      <c r="D429" s="218"/>
      <c r="E429" s="218" t="s">
        <v>204</v>
      </c>
      <c r="F429" s="218">
        <v>2004</v>
      </c>
    </row>
    <row r="430" spans="1:6" x14ac:dyDescent="0.45">
      <c r="A430" s="218">
        <v>13196</v>
      </c>
      <c r="B430" s="218">
        <v>200</v>
      </c>
      <c r="C430" s="219">
        <v>21.740965903975969</v>
      </c>
      <c r="D430" s="218"/>
      <c r="E430" s="218" t="s">
        <v>204</v>
      </c>
      <c r="F430" s="218">
        <v>2004</v>
      </c>
    </row>
    <row r="431" spans="1:6" x14ac:dyDescent="0.45">
      <c r="A431" s="218">
        <v>13196</v>
      </c>
      <c r="B431" s="218">
        <v>200</v>
      </c>
      <c r="C431" s="219">
        <v>14.46490825421844</v>
      </c>
      <c r="D431" s="218"/>
      <c r="E431" s="218" t="s">
        <v>204</v>
      </c>
      <c r="F431" s="218">
        <v>2004</v>
      </c>
    </row>
    <row r="432" spans="1:6" x14ac:dyDescent="0.45">
      <c r="A432" s="218">
        <v>13196</v>
      </c>
      <c r="B432" s="218">
        <v>200</v>
      </c>
      <c r="C432" s="219">
        <v>4.2873319754888408</v>
      </c>
      <c r="D432" s="218"/>
      <c r="E432" s="218" t="s">
        <v>204</v>
      </c>
      <c r="F432" s="218">
        <v>2003</v>
      </c>
    </row>
    <row r="433" spans="1:6" x14ac:dyDescent="0.45">
      <c r="A433" s="218">
        <v>13196</v>
      </c>
      <c r="B433" s="218">
        <v>200</v>
      </c>
      <c r="C433" s="219">
        <v>41.161649585296303</v>
      </c>
      <c r="D433" s="218"/>
      <c r="E433" s="218" t="s">
        <v>204</v>
      </c>
      <c r="F433" s="218">
        <v>2004</v>
      </c>
    </row>
    <row r="434" spans="1:6" x14ac:dyDescent="0.45">
      <c r="A434" s="218">
        <v>13196</v>
      </c>
      <c r="B434" s="218">
        <v>200</v>
      </c>
      <c r="C434" s="219">
        <v>33.018749682817088</v>
      </c>
      <c r="D434" s="218"/>
      <c r="E434" s="218" t="s">
        <v>204</v>
      </c>
      <c r="F434" s="218">
        <v>2004</v>
      </c>
    </row>
    <row r="435" spans="1:6" x14ac:dyDescent="0.45">
      <c r="A435" s="218">
        <v>13194</v>
      </c>
      <c r="B435" s="218">
        <v>200</v>
      </c>
      <c r="C435" s="219">
        <v>29.261894645984668</v>
      </c>
      <c r="D435" s="218"/>
      <c r="E435" s="218" t="s">
        <v>114</v>
      </c>
      <c r="F435" s="218">
        <v>2003</v>
      </c>
    </row>
    <row r="436" spans="1:6" x14ac:dyDescent="0.45">
      <c r="A436" s="218">
        <v>13194</v>
      </c>
      <c r="B436" s="218">
        <v>200</v>
      </c>
      <c r="C436" s="219">
        <v>48.584956898372518</v>
      </c>
      <c r="D436" s="218"/>
      <c r="E436" s="218" t="s">
        <v>114</v>
      </c>
      <c r="F436" s="218">
        <v>2003</v>
      </c>
    </row>
    <row r="437" spans="1:6" x14ac:dyDescent="0.45">
      <c r="A437" s="218">
        <v>13194</v>
      </c>
      <c r="B437" s="218">
        <v>200</v>
      </c>
      <c r="C437" s="219">
        <v>45.170016517478977</v>
      </c>
      <c r="D437" s="218"/>
      <c r="E437" s="218" t="s">
        <v>114</v>
      </c>
      <c r="F437" s="218">
        <v>2003</v>
      </c>
    </row>
    <row r="438" spans="1:6" x14ac:dyDescent="0.45">
      <c r="A438" s="218">
        <v>13194</v>
      </c>
      <c r="B438" s="218">
        <v>200</v>
      </c>
      <c r="C438" s="219">
        <v>33.387125100710982</v>
      </c>
      <c r="D438" s="218"/>
      <c r="E438" s="218" t="s">
        <v>114</v>
      </c>
      <c r="F438" s="218">
        <v>2003</v>
      </c>
    </row>
    <row r="439" spans="1:6" x14ac:dyDescent="0.45">
      <c r="A439" s="218">
        <v>13194</v>
      </c>
      <c r="B439" s="218">
        <v>200</v>
      </c>
      <c r="C439" s="219">
        <v>10.007100810311689</v>
      </c>
      <c r="D439" s="218"/>
      <c r="E439" s="218" t="s">
        <v>114</v>
      </c>
      <c r="F439" s="218">
        <v>2003</v>
      </c>
    </row>
    <row r="440" spans="1:6" x14ac:dyDescent="0.45">
      <c r="A440" s="218">
        <v>13194</v>
      </c>
      <c r="B440" s="218">
        <v>200</v>
      </c>
      <c r="C440" s="219">
        <v>34.95962558991382</v>
      </c>
      <c r="D440" s="218"/>
      <c r="E440" s="218" t="s">
        <v>114</v>
      </c>
      <c r="F440" s="218">
        <v>2003</v>
      </c>
    </row>
    <row r="441" spans="1:6" x14ac:dyDescent="0.45">
      <c r="A441" s="218">
        <v>13194</v>
      </c>
      <c r="B441" s="218">
        <v>200</v>
      </c>
      <c r="C441" s="219">
        <v>18.444331449216371</v>
      </c>
      <c r="D441" s="218"/>
      <c r="E441" s="218" t="s">
        <v>114</v>
      </c>
      <c r="F441" s="218">
        <v>2007</v>
      </c>
    </row>
    <row r="442" spans="1:6" x14ac:dyDescent="0.45">
      <c r="A442" s="218">
        <v>13194</v>
      </c>
      <c r="B442" s="218">
        <v>200</v>
      </c>
      <c r="C442" s="219">
        <v>20.846531385367001</v>
      </c>
      <c r="D442" s="218"/>
      <c r="E442" s="218" t="s">
        <v>114</v>
      </c>
      <c r="F442" s="218">
        <v>2007</v>
      </c>
    </row>
    <row r="443" spans="1:6" x14ac:dyDescent="0.45">
      <c r="A443" s="218">
        <v>13194</v>
      </c>
      <c r="B443" s="218">
        <v>200</v>
      </c>
      <c r="C443" s="219">
        <v>3.711580435621288</v>
      </c>
      <c r="D443" s="218"/>
      <c r="E443" s="218" t="s">
        <v>114</v>
      </c>
      <c r="F443" s="218">
        <v>2008</v>
      </c>
    </row>
    <row r="444" spans="1:6" x14ac:dyDescent="0.45">
      <c r="A444" s="218">
        <v>13194</v>
      </c>
      <c r="B444" s="218">
        <v>200</v>
      </c>
      <c r="C444" s="219">
        <v>23.346496587775601</v>
      </c>
      <c r="D444" s="218"/>
      <c r="E444" s="218" t="s">
        <v>114</v>
      </c>
      <c r="F444" s="218">
        <v>2008</v>
      </c>
    </row>
    <row r="445" spans="1:6" x14ac:dyDescent="0.45">
      <c r="A445" s="218">
        <v>13194</v>
      </c>
      <c r="B445" s="218">
        <v>200</v>
      </c>
      <c r="C445" s="219">
        <v>15.41917049094463</v>
      </c>
      <c r="D445" s="218"/>
      <c r="E445" s="218" t="s">
        <v>114</v>
      </c>
      <c r="F445" s="218">
        <v>2008</v>
      </c>
    </row>
    <row r="446" spans="1:6" x14ac:dyDescent="0.45">
      <c r="A446" s="218">
        <v>13194</v>
      </c>
      <c r="B446" s="218">
        <v>200</v>
      </c>
      <c r="C446" s="219">
        <v>19.835410928441561</v>
      </c>
      <c r="D446" s="218"/>
      <c r="E446" s="218" t="s">
        <v>114</v>
      </c>
      <c r="F446" s="218">
        <v>2008</v>
      </c>
    </row>
    <row r="447" spans="1:6" x14ac:dyDescent="0.45">
      <c r="A447" s="218">
        <v>13194</v>
      </c>
      <c r="B447" s="218">
        <v>200</v>
      </c>
      <c r="C447" s="219">
        <v>18.75218716691267</v>
      </c>
      <c r="D447" s="218"/>
      <c r="E447" s="218" t="s">
        <v>114</v>
      </c>
      <c r="F447" s="218">
        <v>2008</v>
      </c>
    </row>
    <row r="448" spans="1:6" x14ac:dyDescent="0.45">
      <c r="A448" s="218">
        <v>13194</v>
      </c>
      <c r="B448" s="218">
        <v>200</v>
      </c>
      <c r="C448" s="219">
        <v>47.156441617720787</v>
      </c>
      <c r="D448" s="218"/>
      <c r="E448" s="218" t="s">
        <v>114</v>
      </c>
      <c r="F448" s="218">
        <v>2008</v>
      </c>
    </row>
    <row r="449" spans="1:6" x14ac:dyDescent="0.45">
      <c r="A449" s="218">
        <v>13194</v>
      </c>
      <c r="B449" s="218">
        <v>200</v>
      </c>
      <c r="C449" s="219">
        <v>18.639031746020539</v>
      </c>
      <c r="D449" s="218"/>
      <c r="E449" s="218" t="s">
        <v>114</v>
      </c>
      <c r="F449" s="218">
        <v>2007</v>
      </c>
    </row>
    <row r="450" spans="1:6" x14ac:dyDescent="0.45">
      <c r="A450" s="218">
        <v>13194</v>
      </c>
      <c r="B450" s="218">
        <v>200</v>
      </c>
      <c r="C450" s="219">
        <v>46.008453286757998</v>
      </c>
      <c r="D450" s="218"/>
      <c r="E450" s="218" t="s">
        <v>114</v>
      </c>
      <c r="F450" s="218">
        <v>2007</v>
      </c>
    </row>
    <row r="451" spans="1:6" x14ac:dyDescent="0.45">
      <c r="A451" s="218">
        <v>13194</v>
      </c>
      <c r="B451" s="218">
        <v>200</v>
      </c>
      <c r="C451" s="219">
        <v>27.99736278118646</v>
      </c>
      <c r="D451" s="218"/>
      <c r="E451" s="218" t="s">
        <v>114</v>
      </c>
      <c r="F451" s="218">
        <v>2007</v>
      </c>
    </row>
    <row r="452" spans="1:6" x14ac:dyDescent="0.45">
      <c r="A452" s="218">
        <v>13194</v>
      </c>
      <c r="B452" s="218">
        <v>200</v>
      </c>
      <c r="C452" s="219">
        <v>17.120407003358778</v>
      </c>
      <c r="D452" s="218"/>
      <c r="E452" s="218" t="s">
        <v>114</v>
      </c>
      <c r="F452" s="218">
        <v>2007</v>
      </c>
    </row>
    <row r="453" spans="1:6" x14ac:dyDescent="0.45">
      <c r="A453" s="218">
        <v>13194</v>
      </c>
      <c r="B453" s="218">
        <v>200</v>
      </c>
      <c r="C453" s="219">
        <v>16.444184567921312</v>
      </c>
      <c r="D453" s="218"/>
      <c r="E453" s="218" t="s">
        <v>114</v>
      </c>
      <c r="F453" s="218">
        <v>2003</v>
      </c>
    </row>
    <row r="454" spans="1:6" x14ac:dyDescent="0.45">
      <c r="A454" s="218">
        <v>13194</v>
      </c>
      <c r="B454" s="218">
        <v>200</v>
      </c>
      <c r="C454" s="219">
        <v>18.91311335910061</v>
      </c>
      <c r="D454" s="218"/>
      <c r="E454" s="218" t="s">
        <v>114</v>
      </c>
      <c r="F454" s="218">
        <v>2003</v>
      </c>
    </row>
    <row r="455" spans="1:6" x14ac:dyDescent="0.45">
      <c r="A455" s="218">
        <v>13194</v>
      </c>
      <c r="B455" s="218">
        <v>200</v>
      </c>
      <c r="C455" s="219">
        <v>31.973816165961679</v>
      </c>
      <c r="D455" s="218"/>
      <c r="E455" s="218" t="s">
        <v>114</v>
      </c>
      <c r="F455" s="218">
        <v>2007</v>
      </c>
    </row>
    <row r="456" spans="1:6" x14ac:dyDescent="0.45">
      <c r="A456" s="218">
        <v>13194</v>
      </c>
      <c r="B456" s="218">
        <v>200</v>
      </c>
      <c r="C456" s="219">
        <v>15.96010090403559</v>
      </c>
      <c r="D456" s="218"/>
      <c r="E456" s="218" t="s">
        <v>114</v>
      </c>
      <c r="F456" s="218">
        <v>2003</v>
      </c>
    </row>
    <row r="457" spans="1:6" x14ac:dyDescent="0.45">
      <c r="A457" s="218">
        <v>13192</v>
      </c>
      <c r="B457" s="218">
        <v>160</v>
      </c>
      <c r="C457" s="219">
        <v>8.4306026376081515</v>
      </c>
      <c r="D457" s="218"/>
      <c r="E457" s="218" t="s">
        <v>114</v>
      </c>
      <c r="F457" s="218">
        <v>2003</v>
      </c>
    </row>
    <row r="458" spans="1:6" x14ac:dyDescent="0.45">
      <c r="A458" s="218">
        <v>13192</v>
      </c>
      <c r="B458" s="218">
        <v>160</v>
      </c>
      <c r="C458" s="219">
        <v>9.8889237776197128</v>
      </c>
      <c r="D458" s="218"/>
      <c r="E458" s="218" t="s">
        <v>114</v>
      </c>
      <c r="F458" s="218">
        <v>2003</v>
      </c>
    </row>
    <row r="459" spans="1:6" x14ac:dyDescent="0.45">
      <c r="A459" s="218">
        <v>13192</v>
      </c>
      <c r="B459" s="218">
        <v>160</v>
      </c>
      <c r="C459" s="219">
        <v>8.2199999748734545</v>
      </c>
      <c r="D459" s="218"/>
      <c r="E459" s="218" t="s">
        <v>114</v>
      </c>
      <c r="F459" s="218">
        <v>2003</v>
      </c>
    </row>
    <row r="460" spans="1:6" x14ac:dyDescent="0.45">
      <c r="A460" s="218">
        <v>13190</v>
      </c>
      <c r="B460" s="218">
        <v>200</v>
      </c>
      <c r="C460" s="219">
        <v>13.19452424755314</v>
      </c>
      <c r="D460" s="218"/>
      <c r="E460" s="218" t="s">
        <v>114</v>
      </c>
      <c r="F460" s="218">
        <v>2003</v>
      </c>
    </row>
    <row r="461" spans="1:6" x14ac:dyDescent="0.45">
      <c r="A461" s="218">
        <v>13190</v>
      </c>
      <c r="B461" s="218">
        <v>200</v>
      </c>
      <c r="C461" s="219">
        <v>7.0281335825229521</v>
      </c>
      <c r="D461" s="218"/>
      <c r="E461" s="218" t="s">
        <v>114</v>
      </c>
      <c r="F461" s="218">
        <v>2003</v>
      </c>
    </row>
    <row r="462" spans="1:6" x14ac:dyDescent="0.45">
      <c r="A462" s="218">
        <v>13190</v>
      </c>
      <c r="B462" s="218">
        <v>200</v>
      </c>
      <c r="C462" s="219">
        <v>14.289669000269219</v>
      </c>
      <c r="D462" s="218"/>
      <c r="E462" s="218" t="s">
        <v>114</v>
      </c>
      <c r="F462" s="218">
        <v>2003</v>
      </c>
    </row>
    <row r="463" spans="1:6" x14ac:dyDescent="0.45">
      <c r="A463" s="218">
        <v>13190</v>
      </c>
      <c r="B463" s="218">
        <v>200</v>
      </c>
      <c r="C463" s="219">
        <v>28.890085294854629</v>
      </c>
      <c r="D463" s="218"/>
      <c r="E463" s="218" t="s">
        <v>114</v>
      </c>
      <c r="F463" s="218">
        <v>2003</v>
      </c>
    </row>
    <row r="464" spans="1:6" x14ac:dyDescent="0.45">
      <c r="A464" s="218">
        <v>13190</v>
      </c>
      <c r="B464" s="218">
        <v>200</v>
      </c>
      <c r="C464" s="219">
        <v>18.248014266284901</v>
      </c>
      <c r="D464" s="218"/>
      <c r="E464" s="218" t="s">
        <v>114</v>
      </c>
      <c r="F464" s="218">
        <v>2003</v>
      </c>
    </row>
    <row r="465" spans="1:6" x14ac:dyDescent="0.45">
      <c r="A465" s="218">
        <v>13190</v>
      </c>
      <c r="B465" s="218">
        <v>200</v>
      </c>
      <c r="C465" s="219">
        <v>29.047551881656631</v>
      </c>
      <c r="D465" s="218"/>
      <c r="E465" s="218" t="s">
        <v>114</v>
      </c>
      <c r="F465" s="218">
        <v>2003</v>
      </c>
    </row>
    <row r="466" spans="1:6" x14ac:dyDescent="0.45">
      <c r="A466" s="218">
        <v>13190</v>
      </c>
      <c r="B466" s="218">
        <v>200</v>
      </c>
      <c r="C466" s="219">
        <v>18.61197700904567</v>
      </c>
      <c r="D466" s="218"/>
      <c r="E466" s="218" t="s">
        <v>114</v>
      </c>
      <c r="F466" s="218">
        <v>2003</v>
      </c>
    </row>
    <row r="467" spans="1:6" x14ac:dyDescent="0.45">
      <c r="A467" s="218">
        <v>13190</v>
      </c>
      <c r="B467" s="218">
        <v>200</v>
      </c>
      <c r="C467" s="219">
        <v>8.2769935847984062</v>
      </c>
      <c r="D467" s="218"/>
      <c r="E467" s="218" t="s">
        <v>114</v>
      </c>
      <c r="F467" s="218">
        <v>2003</v>
      </c>
    </row>
    <row r="468" spans="1:6" x14ac:dyDescent="0.45">
      <c r="A468" s="218">
        <v>13190</v>
      </c>
      <c r="B468" s="218">
        <v>200</v>
      </c>
      <c r="C468" s="219">
        <v>32.815807868121851</v>
      </c>
      <c r="D468" s="218"/>
      <c r="E468" s="218" t="s">
        <v>114</v>
      </c>
      <c r="F468" s="218">
        <v>2003</v>
      </c>
    </row>
    <row r="469" spans="1:6" x14ac:dyDescent="0.45">
      <c r="A469" s="218">
        <v>13190</v>
      </c>
      <c r="B469" s="218">
        <v>200</v>
      </c>
      <c r="C469" s="219">
        <v>18.483569524122348</v>
      </c>
      <c r="D469" s="218"/>
      <c r="E469" s="218" t="s">
        <v>114</v>
      </c>
      <c r="F469" s="218">
        <v>2003</v>
      </c>
    </row>
    <row r="470" spans="1:6" x14ac:dyDescent="0.45">
      <c r="A470" s="218">
        <v>13190</v>
      </c>
      <c r="B470" s="218">
        <v>200</v>
      </c>
      <c r="C470" s="219">
        <v>8.7757590838847612</v>
      </c>
      <c r="D470" s="218"/>
      <c r="E470" s="218" t="s">
        <v>114</v>
      </c>
      <c r="F470" s="218">
        <v>2003</v>
      </c>
    </row>
    <row r="471" spans="1:6" x14ac:dyDescent="0.45">
      <c r="A471" s="218">
        <v>13190</v>
      </c>
      <c r="B471" s="218">
        <v>200</v>
      </c>
      <c r="C471" s="219">
        <v>21.004949149446858</v>
      </c>
      <c r="D471" s="218"/>
      <c r="E471" s="218" t="s">
        <v>114</v>
      </c>
      <c r="F471" s="218">
        <v>2003</v>
      </c>
    </row>
    <row r="472" spans="1:6" x14ac:dyDescent="0.45">
      <c r="A472" s="218">
        <v>13188</v>
      </c>
      <c r="B472" s="218">
        <v>160</v>
      </c>
      <c r="C472" s="219">
        <v>9.8308767287651069</v>
      </c>
      <c r="D472" s="218"/>
      <c r="E472" s="218" t="s">
        <v>114</v>
      </c>
      <c r="F472" s="218">
        <v>2004</v>
      </c>
    </row>
    <row r="473" spans="1:6" x14ac:dyDescent="0.45">
      <c r="A473" s="218">
        <v>13188</v>
      </c>
      <c r="B473" s="218">
        <v>160</v>
      </c>
      <c r="C473" s="219">
        <v>18.117435712808351</v>
      </c>
      <c r="D473" s="218"/>
      <c r="E473" s="218" t="s">
        <v>114</v>
      </c>
      <c r="F473" s="218">
        <v>2004</v>
      </c>
    </row>
    <row r="474" spans="1:6" x14ac:dyDescent="0.45">
      <c r="A474" s="218">
        <v>13186</v>
      </c>
      <c r="B474" s="218">
        <v>200</v>
      </c>
      <c r="C474" s="219">
        <v>22.511986884039899</v>
      </c>
      <c r="D474" s="218"/>
      <c r="E474" s="218" t="s">
        <v>114</v>
      </c>
      <c r="F474" s="218">
        <v>2005</v>
      </c>
    </row>
    <row r="475" spans="1:6" x14ac:dyDescent="0.45">
      <c r="A475" s="218">
        <v>13186</v>
      </c>
      <c r="B475" s="218">
        <v>200</v>
      </c>
      <c r="C475" s="219">
        <v>18.471379328521049</v>
      </c>
      <c r="D475" s="218"/>
      <c r="E475" s="218" t="s">
        <v>114</v>
      </c>
      <c r="F475" s="218">
        <v>2005</v>
      </c>
    </row>
    <row r="476" spans="1:6" x14ac:dyDescent="0.45">
      <c r="A476" s="218">
        <v>13186</v>
      </c>
      <c r="B476" s="218">
        <v>200</v>
      </c>
      <c r="C476" s="219">
        <v>7.8648653059846181</v>
      </c>
      <c r="D476" s="218"/>
      <c r="E476" s="218" t="s">
        <v>114</v>
      </c>
      <c r="F476" s="218">
        <v>2005</v>
      </c>
    </row>
    <row r="477" spans="1:6" x14ac:dyDescent="0.45">
      <c r="A477" s="218">
        <v>13186</v>
      </c>
      <c r="B477" s="218">
        <v>200</v>
      </c>
      <c r="C477" s="219">
        <v>34.490502291528323</v>
      </c>
      <c r="D477" s="218"/>
      <c r="E477" s="218" t="s">
        <v>114</v>
      </c>
      <c r="F477" s="218">
        <v>2005</v>
      </c>
    </row>
    <row r="478" spans="1:6" x14ac:dyDescent="0.45">
      <c r="A478" s="218">
        <v>13184</v>
      </c>
      <c r="B478" s="218">
        <v>250</v>
      </c>
      <c r="C478" s="219">
        <v>35.139955609346103</v>
      </c>
      <c r="D478" s="218"/>
      <c r="E478" s="218" t="s">
        <v>114</v>
      </c>
      <c r="F478" s="218">
        <v>2005</v>
      </c>
    </row>
    <row r="479" spans="1:6" x14ac:dyDescent="0.45">
      <c r="A479" s="218">
        <v>13184</v>
      </c>
      <c r="B479" s="218">
        <v>250</v>
      </c>
      <c r="C479" s="219">
        <v>2.5313605303532811</v>
      </c>
      <c r="D479" s="218"/>
      <c r="E479" s="218" t="s">
        <v>114</v>
      </c>
      <c r="F479" s="218">
        <v>2005</v>
      </c>
    </row>
    <row r="480" spans="1:6" x14ac:dyDescent="0.45">
      <c r="A480" s="218">
        <v>13184</v>
      </c>
      <c r="B480" s="218">
        <v>250</v>
      </c>
      <c r="C480" s="219">
        <v>13.88914112593336</v>
      </c>
      <c r="D480" s="218"/>
      <c r="E480" s="218" t="s">
        <v>114</v>
      </c>
      <c r="F480" s="218">
        <v>2005</v>
      </c>
    </row>
    <row r="481" spans="1:6" x14ac:dyDescent="0.45">
      <c r="A481" s="218">
        <v>13184</v>
      </c>
      <c r="B481" s="218">
        <v>250</v>
      </c>
      <c r="C481" s="219">
        <v>15.08886145634035</v>
      </c>
      <c r="D481" s="218"/>
      <c r="E481" s="218" t="s">
        <v>114</v>
      </c>
      <c r="F481" s="218">
        <v>2005</v>
      </c>
    </row>
    <row r="482" spans="1:6" x14ac:dyDescent="0.45">
      <c r="A482" s="218">
        <v>13184</v>
      </c>
      <c r="B482" s="218">
        <v>250</v>
      </c>
      <c r="C482" s="219">
        <v>28.14431852628276</v>
      </c>
      <c r="D482" s="218"/>
      <c r="E482" s="218" t="s">
        <v>114</v>
      </c>
      <c r="F482" s="218">
        <v>2005</v>
      </c>
    </row>
    <row r="483" spans="1:6" x14ac:dyDescent="0.45">
      <c r="A483" s="218">
        <v>13184</v>
      </c>
      <c r="B483" s="218">
        <v>250</v>
      </c>
      <c r="C483" s="219">
        <v>21.827199693242189</v>
      </c>
      <c r="D483" s="218"/>
      <c r="E483" s="218" t="s">
        <v>114</v>
      </c>
      <c r="F483" s="218">
        <v>2005</v>
      </c>
    </row>
    <row r="484" spans="1:6" x14ac:dyDescent="0.45">
      <c r="A484" s="218">
        <v>13184</v>
      </c>
      <c r="B484" s="218">
        <v>250</v>
      </c>
      <c r="C484" s="219">
        <v>40.109157666294443</v>
      </c>
      <c r="D484" s="218"/>
      <c r="E484" s="218" t="s">
        <v>114</v>
      </c>
      <c r="F484" s="218">
        <v>2005</v>
      </c>
    </row>
    <row r="485" spans="1:6" x14ac:dyDescent="0.45">
      <c r="A485" s="218">
        <v>13184</v>
      </c>
      <c r="B485" s="218">
        <v>250</v>
      </c>
      <c r="C485" s="219">
        <v>20.45318237556004</v>
      </c>
      <c r="D485" s="218"/>
      <c r="E485" s="218" t="s">
        <v>114</v>
      </c>
      <c r="F485" s="218">
        <v>2005</v>
      </c>
    </row>
    <row r="486" spans="1:6" x14ac:dyDescent="0.45">
      <c r="A486" s="218">
        <v>13184</v>
      </c>
      <c r="B486" s="218">
        <v>250</v>
      </c>
      <c r="C486" s="219">
        <v>3.8131347274462968</v>
      </c>
      <c r="D486" s="218"/>
      <c r="E486" s="218" t="s">
        <v>114</v>
      </c>
      <c r="F486" s="218">
        <v>2016</v>
      </c>
    </row>
    <row r="487" spans="1:6" x14ac:dyDescent="0.45">
      <c r="A487" s="218">
        <v>13182</v>
      </c>
      <c r="B487" s="218">
        <v>250</v>
      </c>
      <c r="C487" s="219">
        <v>15.881633927787449</v>
      </c>
      <c r="D487" s="218"/>
      <c r="E487" s="218" t="s">
        <v>204</v>
      </c>
      <c r="F487" s="218">
        <v>2004</v>
      </c>
    </row>
    <row r="488" spans="1:6" x14ac:dyDescent="0.45">
      <c r="A488" s="218">
        <v>13182</v>
      </c>
      <c r="B488" s="218">
        <v>250</v>
      </c>
      <c r="C488" s="219">
        <v>4.3322465124492737</v>
      </c>
      <c r="D488" s="218"/>
      <c r="E488" s="218" t="s">
        <v>204</v>
      </c>
      <c r="F488" s="218">
        <v>2004</v>
      </c>
    </row>
    <row r="489" spans="1:6" x14ac:dyDescent="0.45">
      <c r="A489" s="218">
        <v>13182</v>
      </c>
      <c r="B489" s="218">
        <v>250</v>
      </c>
      <c r="C489" s="219">
        <v>37.252936860374589</v>
      </c>
      <c r="D489" s="218"/>
      <c r="E489" s="218" t="s">
        <v>204</v>
      </c>
      <c r="F489" s="218">
        <v>2004</v>
      </c>
    </row>
    <row r="490" spans="1:6" x14ac:dyDescent="0.45">
      <c r="A490" s="218">
        <v>13182</v>
      </c>
      <c r="B490" s="218">
        <v>250</v>
      </c>
      <c r="C490" s="219">
        <v>13.454812833003791</v>
      </c>
      <c r="D490" s="218"/>
      <c r="E490" s="218" t="s">
        <v>204</v>
      </c>
      <c r="F490" s="218">
        <v>2004</v>
      </c>
    </row>
    <row r="491" spans="1:6" x14ac:dyDescent="0.45">
      <c r="A491" s="218">
        <v>13182</v>
      </c>
      <c r="B491" s="218">
        <v>250</v>
      </c>
      <c r="C491" s="219">
        <v>19.754063456937391</v>
      </c>
      <c r="D491" s="218"/>
      <c r="E491" s="218" t="s">
        <v>204</v>
      </c>
      <c r="F491" s="218">
        <v>2004</v>
      </c>
    </row>
    <row r="492" spans="1:6" x14ac:dyDescent="0.45">
      <c r="A492" s="218">
        <v>13180</v>
      </c>
      <c r="B492" s="218">
        <v>200</v>
      </c>
      <c r="C492" s="219">
        <v>25.34664031040203</v>
      </c>
      <c r="D492" s="218"/>
      <c r="E492" s="218" t="s">
        <v>204</v>
      </c>
      <c r="F492" s="218">
        <v>2004</v>
      </c>
    </row>
    <row r="493" spans="1:6" x14ac:dyDescent="0.45">
      <c r="A493" s="218">
        <v>13178</v>
      </c>
      <c r="B493" s="218">
        <v>200</v>
      </c>
      <c r="C493" s="219">
        <v>6.3909611158889224</v>
      </c>
      <c r="D493" s="218"/>
      <c r="E493" s="218" t="s">
        <v>204</v>
      </c>
      <c r="F493" s="218">
        <v>2004</v>
      </c>
    </row>
    <row r="494" spans="1:6" x14ac:dyDescent="0.45">
      <c r="A494" s="218">
        <v>13178</v>
      </c>
      <c r="B494" s="218">
        <v>200</v>
      </c>
      <c r="C494" s="219">
        <v>4.7814761003938404</v>
      </c>
      <c r="D494" s="218"/>
      <c r="E494" s="218" t="s">
        <v>204</v>
      </c>
      <c r="F494" s="218">
        <v>2004</v>
      </c>
    </row>
    <row r="495" spans="1:6" x14ac:dyDescent="0.45">
      <c r="A495" s="218">
        <v>13178</v>
      </c>
      <c r="B495" s="218">
        <v>200</v>
      </c>
      <c r="C495" s="219">
        <v>28.095836074244051</v>
      </c>
      <c r="D495" s="218"/>
      <c r="E495" s="218" t="s">
        <v>114</v>
      </c>
      <c r="F495" s="218">
        <v>2007</v>
      </c>
    </row>
    <row r="496" spans="1:6" x14ac:dyDescent="0.45">
      <c r="A496" s="218">
        <v>13178</v>
      </c>
      <c r="B496" s="218">
        <v>200</v>
      </c>
      <c r="C496" s="219">
        <v>15.20848402466866</v>
      </c>
      <c r="D496" s="218"/>
      <c r="E496" s="218" t="s">
        <v>114</v>
      </c>
      <c r="F496" s="218">
        <v>2007</v>
      </c>
    </row>
    <row r="497" spans="1:6" x14ac:dyDescent="0.45">
      <c r="A497" s="218">
        <v>13178</v>
      </c>
      <c r="B497" s="218">
        <v>200</v>
      </c>
      <c r="C497" s="219">
        <v>14.016175670315491</v>
      </c>
      <c r="D497" s="218"/>
      <c r="E497" s="218" t="s">
        <v>114</v>
      </c>
      <c r="F497" s="218">
        <v>2007</v>
      </c>
    </row>
    <row r="498" spans="1:6" x14ac:dyDescent="0.45">
      <c r="A498" s="218">
        <v>13178</v>
      </c>
      <c r="B498" s="218">
        <v>200</v>
      </c>
      <c r="C498" s="219">
        <v>20.838674224849669</v>
      </c>
      <c r="D498" s="218"/>
      <c r="E498" s="218" t="s">
        <v>114</v>
      </c>
      <c r="F498" s="218">
        <v>2007</v>
      </c>
    </row>
    <row r="499" spans="1:6" x14ac:dyDescent="0.45">
      <c r="A499" s="218">
        <v>13178</v>
      </c>
      <c r="B499" s="218">
        <v>200</v>
      </c>
      <c r="C499" s="219">
        <v>17.764857998632589</v>
      </c>
      <c r="D499" s="218"/>
      <c r="E499" s="218" t="s">
        <v>114</v>
      </c>
      <c r="F499" s="218">
        <v>2007</v>
      </c>
    </row>
    <row r="500" spans="1:6" x14ac:dyDescent="0.45">
      <c r="A500" s="218">
        <v>13178</v>
      </c>
      <c r="B500" s="218">
        <v>200</v>
      </c>
      <c r="C500" s="219">
        <v>38.028085285533272</v>
      </c>
      <c r="D500" s="218"/>
      <c r="E500" s="218" t="s">
        <v>114</v>
      </c>
      <c r="F500" s="218">
        <v>2007</v>
      </c>
    </row>
    <row r="501" spans="1:6" x14ac:dyDescent="0.45">
      <c r="A501" s="218">
        <v>13178</v>
      </c>
      <c r="B501" s="218">
        <v>200</v>
      </c>
      <c r="C501" s="219">
        <v>21.914607330084081</v>
      </c>
      <c r="D501" s="218"/>
      <c r="E501" s="218" t="s">
        <v>114</v>
      </c>
      <c r="F501" s="218">
        <v>2007</v>
      </c>
    </row>
    <row r="502" spans="1:6" x14ac:dyDescent="0.45">
      <c r="A502" s="218">
        <v>13178</v>
      </c>
      <c r="B502" s="218">
        <v>200</v>
      </c>
      <c r="C502" s="219">
        <v>17.094859084852629</v>
      </c>
      <c r="D502" s="218"/>
      <c r="E502" s="218" t="s">
        <v>114</v>
      </c>
      <c r="F502" s="218">
        <v>2007</v>
      </c>
    </row>
    <row r="503" spans="1:6" x14ac:dyDescent="0.45">
      <c r="A503" s="218">
        <v>13178</v>
      </c>
      <c r="B503" s="218">
        <v>200</v>
      </c>
      <c r="C503" s="219">
        <v>50.19116467972119</v>
      </c>
      <c r="D503" s="218"/>
      <c r="E503" s="218" t="s">
        <v>114</v>
      </c>
      <c r="F503" s="218">
        <v>2007</v>
      </c>
    </row>
    <row r="504" spans="1:6" x14ac:dyDescent="0.45">
      <c r="A504" s="218">
        <v>13176</v>
      </c>
      <c r="B504" s="218">
        <v>160</v>
      </c>
      <c r="C504" s="219">
        <v>11.82734961752403</v>
      </c>
      <c r="D504" s="218"/>
      <c r="E504" s="218" t="s">
        <v>114</v>
      </c>
      <c r="F504" s="218">
        <v>2004</v>
      </c>
    </row>
    <row r="505" spans="1:6" x14ac:dyDescent="0.45">
      <c r="A505" s="218">
        <v>13174</v>
      </c>
      <c r="B505" s="218">
        <v>200</v>
      </c>
      <c r="C505" s="219">
        <v>22.836096102127559</v>
      </c>
      <c r="D505" s="218"/>
      <c r="E505" s="218" t="s">
        <v>204</v>
      </c>
      <c r="F505" s="218">
        <v>2004</v>
      </c>
    </row>
    <row r="506" spans="1:6" x14ac:dyDescent="0.45">
      <c r="A506" s="218">
        <v>13174</v>
      </c>
      <c r="B506" s="218">
        <v>200</v>
      </c>
      <c r="C506" s="219">
        <v>12.61344967576367</v>
      </c>
      <c r="D506" s="218"/>
      <c r="E506" s="218" t="s">
        <v>204</v>
      </c>
      <c r="F506" s="218">
        <v>2004</v>
      </c>
    </row>
    <row r="507" spans="1:6" x14ac:dyDescent="0.45">
      <c r="A507" s="218">
        <v>13174</v>
      </c>
      <c r="B507" s="218">
        <v>200</v>
      </c>
      <c r="C507" s="219">
        <v>14.683036357248509</v>
      </c>
      <c r="D507" s="218"/>
      <c r="E507" s="218" t="s">
        <v>204</v>
      </c>
      <c r="F507" s="218">
        <v>2004</v>
      </c>
    </row>
    <row r="508" spans="1:6" x14ac:dyDescent="0.45">
      <c r="A508" s="218">
        <v>13174</v>
      </c>
      <c r="B508" s="218">
        <v>200</v>
      </c>
      <c r="C508" s="219">
        <v>22.943256222554808</v>
      </c>
      <c r="D508" s="218"/>
      <c r="E508" s="218" t="s">
        <v>204</v>
      </c>
      <c r="F508" s="218">
        <v>2004</v>
      </c>
    </row>
    <row r="509" spans="1:6" x14ac:dyDescent="0.45">
      <c r="A509" s="218">
        <v>13174</v>
      </c>
      <c r="B509" s="218">
        <v>200</v>
      </c>
      <c r="C509" s="219">
        <v>27.086958694159929</v>
      </c>
      <c r="D509" s="218"/>
      <c r="E509" s="218" t="s">
        <v>204</v>
      </c>
      <c r="F509" s="218">
        <v>2004</v>
      </c>
    </row>
    <row r="510" spans="1:6" x14ac:dyDescent="0.45">
      <c r="A510" s="218">
        <v>13174</v>
      </c>
      <c r="B510" s="218">
        <v>200</v>
      </c>
      <c r="C510" s="219">
        <v>10.12603935397348</v>
      </c>
      <c r="D510" s="218"/>
      <c r="E510" s="218" t="s">
        <v>204</v>
      </c>
      <c r="F510" s="218">
        <v>2004</v>
      </c>
    </row>
    <row r="511" spans="1:6" x14ac:dyDescent="0.45">
      <c r="A511" s="218">
        <v>13174</v>
      </c>
      <c r="B511" s="218">
        <v>200</v>
      </c>
      <c r="C511" s="219">
        <v>43.670952038574349</v>
      </c>
      <c r="D511" s="218"/>
      <c r="E511" s="218" t="s">
        <v>204</v>
      </c>
      <c r="F511" s="218">
        <v>2004</v>
      </c>
    </row>
    <row r="512" spans="1:6" x14ac:dyDescent="0.45">
      <c r="A512" s="218">
        <v>13174</v>
      </c>
      <c r="B512" s="218">
        <v>200</v>
      </c>
      <c r="C512" s="219">
        <v>10.272362693897341</v>
      </c>
      <c r="D512" s="218"/>
      <c r="E512" s="218" t="s">
        <v>204</v>
      </c>
      <c r="F512" s="218">
        <v>2004</v>
      </c>
    </row>
    <row r="513" spans="1:6" x14ac:dyDescent="0.45">
      <c r="A513" s="218">
        <v>13174</v>
      </c>
      <c r="B513" s="218">
        <v>200</v>
      </c>
      <c r="C513" s="219">
        <v>10.4994750023123</v>
      </c>
      <c r="D513" s="218"/>
      <c r="E513" s="218" t="s">
        <v>204</v>
      </c>
      <c r="F513" s="218">
        <v>2004</v>
      </c>
    </row>
    <row r="514" spans="1:6" x14ac:dyDescent="0.45">
      <c r="A514" s="218">
        <v>13174</v>
      </c>
      <c r="B514" s="218">
        <v>200</v>
      </c>
      <c r="C514" s="219">
        <v>17.468368183720571</v>
      </c>
      <c r="D514" s="218"/>
      <c r="E514" s="218" t="s">
        <v>204</v>
      </c>
      <c r="F514" s="218">
        <v>2004</v>
      </c>
    </row>
    <row r="515" spans="1:6" x14ac:dyDescent="0.45">
      <c r="A515" s="218">
        <v>13174</v>
      </c>
      <c r="B515" s="218">
        <v>200</v>
      </c>
      <c r="C515" s="219">
        <v>26.768482158888698</v>
      </c>
      <c r="D515" s="218"/>
      <c r="E515" s="218" t="s">
        <v>204</v>
      </c>
      <c r="F515" s="218">
        <v>2003</v>
      </c>
    </row>
    <row r="516" spans="1:6" x14ac:dyDescent="0.45">
      <c r="A516" s="218">
        <v>13174</v>
      </c>
      <c r="B516" s="218">
        <v>200</v>
      </c>
      <c r="C516" s="219">
        <v>30.621410703599839</v>
      </c>
      <c r="D516" s="218"/>
      <c r="E516" s="218" t="s">
        <v>204</v>
      </c>
      <c r="F516" s="218">
        <v>2003</v>
      </c>
    </row>
    <row r="517" spans="1:6" x14ac:dyDescent="0.45">
      <c r="A517" s="218">
        <v>13174</v>
      </c>
      <c r="B517" s="218">
        <v>200</v>
      </c>
      <c r="C517" s="219">
        <v>13.401877414881231</v>
      </c>
      <c r="D517" s="218"/>
      <c r="E517" s="218" t="s">
        <v>114</v>
      </c>
      <c r="F517" s="218">
        <v>2007</v>
      </c>
    </row>
    <row r="518" spans="1:6" x14ac:dyDescent="0.45">
      <c r="A518" s="218">
        <v>13174</v>
      </c>
      <c r="B518" s="218">
        <v>200</v>
      </c>
      <c r="C518" s="219">
        <v>38.94412473992805</v>
      </c>
      <c r="D518" s="218"/>
      <c r="E518" s="218" t="s">
        <v>114</v>
      </c>
      <c r="F518" s="218">
        <v>2007</v>
      </c>
    </row>
    <row r="519" spans="1:6" x14ac:dyDescent="0.45">
      <c r="A519" s="218">
        <v>13174</v>
      </c>
      <c r="B519" s="218">
        <v>200</v>
      </c>
      <c r="C519" s="219">
        <v>21.27834887141351</v>
      </c>
      <c r="D519" s="218"/>
      <c r="E519" s="218" t="s">
        <v>114</v>
      </c>
      <c r="F519" s="218">
        <v>2007</v>
      </c>
    </row>
    <row r="520" spans="1:6" x14ac:dyDescent="0.45">
      <c r="A520" s="218">
        <v>13174</v>
      </c>
      <c r="B520" s="218">
        <v>200</v>
      </c>
      <c r="C520" s="219">
        <v>10.115592624819021</v>
      </c>
      <c r="D520" s="218"/>
      <c r="E520" s="218" t="s">
        <v>114</v>
      </c>
      <c r="F520" s="218">
        <v>2007</v>
      </c>
    </row>
    <row r="521" spans="1:6" x14ac:dyDescent="0.45">
      <c r="A521" s="218">
        <v>13174</v>
      </c>
      <c r="B521" s="218">
        <v>200</v>
      </c>
      <c r="C521" s="219">
        <v>15.53241923613548</v>
      </c>
      <c r="D521" s="218"/>
      <c r="E521" s="218" t="s">
        <v>114</v>
      </c>
      <c r="F521" s="218">
        <v>2007</v>
      </c>
    </row>
    <row r="522" spans="1:6" x14ac:dyDescent="0.45">
      <c r="A522" s="218">
        <v>13174</v>
      </c>
      <c r="B522" s="218">
        <v>200</v>
      </c>
      <c r="C522" s="219">
        <v>22.835816657513011</v>
      </c>
      <c r="D522" s="218"/>
      <c r="E522" s="218" t="s">
        <v>114</v>
      </c>
      <c r="F522" s="218">
        <v>2003</v>
      </c>
    </row>
    <row r="523" spans="1:6" x14ac:dyDescent="0.45">
      <c r="A523" s="218">
        <v>13174</v>
      </c>
      <c r="B523" s="218">
        <v>200</v>
      </c>
      <c r="C523" s="219">
        <v>1.0009765625E-2</v>
      </c>
      <c r="D523" s="218"/>
      <c r="E523" s="218" t="s">
        <v>114</v>
      </c>
      <c r="F523" s="218">
        <v>2003</v>
      </c>
    </row>
    <row r="524" spans="1:6" x14ac:dyDescent="0.45">
      <c r="A524" s="218">
        <v>13172</v>
      </c>
      <c r="B524" s="218">
        <v>250</v>
      </c>
      <c r="C524" s="219">
        <v>28.908268512731521</v>
      </c>
      <c r="D524" s="218"/>
      <c r="E524" s="218" t="s">
        <v>204</v>
      </c>
      <c r="F524" s="218">
        <v>1998</v>
      </c>
    </row>
    <row r="525" spans="1:6" x14ac:dyDescent="0.45">
      <c r="A525" s="218">
        <v>13172</v>
      </c>
      <c r="B525" s="218">
        <v>250</v>
      </c>
      <c r="C525" s="219">
        <v>35.128495816261868</v>
      </c>
      <c r="D525" s="218"/>
      <c r="E525" s="218" t="s">
        <v>114</v>
      </c>
      <c r="F525" s="218">
        <v>1998</v>
      </c>
    </row>
    <row r="526" spans="1:6" x14ac:dyDescent="0.45">
      <c r="A526" s="218">
        <v>13172</v>
      </c>
      <c r="B526" s="218">
        <v>250</v>
      </c>
      <c r="C526" s="219">
        <v>38.306690206161569</v>
      </c>
      <c r="D526" s="218"/>
      <c r="E526" s="218" t="s">
        <v>114</v>
      </c>
      <c r="F526" s="218">
        <v>1998</v>
      </c>
    </row>
    <row r="527" spans="1:6" x14ac:dyDescent="0.45">
      <c r="A527" s="218">
        <v>13170</v>
      </c>
      <c r="B527" s="218">
        <v>200</v>
      </c>
      <c r="C527" s="219">
        <v>35.59095518003155</v>
      </c>
      <c r="D527" s="218"/>
      <c r="E527" s="218" t="s">
        <v>204</v>
      </c>
      <c r="F527" s="218">
        <v>2004</v>
      </c>
    </row>
    <row r="528" spans="1:6" x14ac:dyDescent="0.45">
      <c r="A528" s="218">
        <v>13170</v>
      </c>
      <c r="B528" s="218">
        <v>200</v>
      </c>
      <c r="C528" s="219">
        <v>28.952317684714821</v>
      </c>
      <c r="D528" s="218"/>
      <c r="E528" s="218" t="s">
        <v>204</v>
      </c>
      <c r="F528" s="218">
        <v>2004</v>
      </c>
    </row>
    <row r="529" spans="1:6" x14ac:dyDescent="0.45">
      <c r="A529" s="218">
        <v>13170</v>
      </c>
      <c r="B529" s="218">
        <v>200</v>
      </c>
      <c r="C529" s="219">
        <v>16.904663115907901</v>
      </c>
      <c r="D529" s="218"/>
      <c r="E529" s="218" t="s">
        <v>204</v>
      </c>
      <c r="F529" s="218">
        <v>2004</v>
      </c>
    </row>
    <row r="530" spans="1:6" x14ac:dyDescent="0.45">
      <c r="A530" s="218">
        <v>13170</v>
      </c>
      <c r="B530" s="218">
        <v>200</v>
      </c>
      <c r="C530" s="219">
        <v>22.683327370053899</v>
      </c>
      <c r="D530" s="218"/>
      <c r="E530" s="218" t="s">
        <v>204</v>
      </c>
      <c r="F530" s="218">
        <v>2004</v>
      </c>
    </row>
    <row r="531" spans="1:6" x14ac:dyDescent="0.45">
      <c r="A531" s="218">
        <v>13170</v>
      </c>
      <c r="B531" s="218">
        <v>200</v>
      </c>
      <c r="C531" s="219">
        <v>36.588273367938861</v>
      </c>
      <c r="D531" s="218"/>
      <c r="E531" s="218" t="s">
        <v>204</v>
      </c>
      <c r="F531" s="218">
        <v>2004</v>
      </c>
    </row>
    <row r="532" spans="1:6" x14ac:dyDescent="0.45">
      <c r="A532" s="218">
        <v>13170</v>
      </c>
      <c r="B532" s="218">
        <v>200</v>
      </c>
      <c r="C532" s="219">
        <v>10.881087967014309</v>
      </c>
      <c r="D532" s="218"/>
      <c r="E532" s="218" t="s">
        <v>114</v>
      </c>
      <c r="F532" s="218">
        <v>2014</v>
      </c>
    </row>
    <row r="533" spans="1:6" x14ac:dyDescent="0.45">
      <c r="A533" s="218">
        <v>13170</v>
      </c>
      <c r="B533" s="218">
        <v>200</v>
      </c>
      <c r="C533" s="219">
        <v>6.4537550177620222</v>
      </c>
      <c r="D533" s="218"/>
      <c r="E533" s="218" t="s">
        <v>204</v>
      </c>
      <c r="F533" s="218">
        <v>2004</v>
      </c>
    </row>
    <row r="534" spans="1:6" x14ac:dyDescent="0.45">
      <c r="A534" s="218">
        <v>13170</v>
      </c>
      <c r="B534" s="218">
        <v>200</v>
      </c>
      <c r="C534" s="219">
        <v>41.534939584101473</v>
      </c>
      <c r="D534" s="218"/>
      <c r="E534" s="218" t="s">
        <v>114</v>
      </c>
      <c r="F534" s="218">
        <v>2014</v>
      </c>
    </row>
    <row r="535" spans="1:6" x14ac:dyDescent="0.45">
      <c r="A535" s="218">
        <v>13168</v>
      </c>
      <c r="B535" s="218">
        <v>200</v>
      </c>
      <c r="C535" s="219">
        <v>17.723042542078218</v>
      </c>
      <c r="D535" s="218"/>
      <c r="E535" s="218" t="s">
        <v>204</v>
      </c>
      <c r="F535" s="218">
        <v>2004</v>
      </c>
    </row>
    <row r="536" spans="1:6" x14ac:dyDescent="0.45">
      <c r="A536" s="218">
        <v>13168</v>
      </c>
      <c r="B536" s="218">
        <v>200</v>
      </c>
      <c r="C536" s="219">
        <v>17.673143488244669</v>
      </c>
      <c r="D536" s="218"/>
      <c r="E536" s="218" t="s">
        <v>204</v>
      </c>
      <c r="F536" s="218">
        <v>2004</v>
      </c>
    </row>
    <row r="537" spans="1:6" x14ac:dyDescent="0.45">
      <c r="A537" s="218">
        <v>13168</v>
      </c>
      <c r="B537" s="218">
        <v>200</v>
      </c>
      <c r="C537" s="219">
        <v>11.18089368066128</v>
      </c>
      <c r="D537" s="218"/>
      <c r="E537" s="218" t="s">
        <v>204</v>
      </c>
      <c r="F537" s="218">
        <v>2004</v>
      </c>
    </row>
    <row r="538" spans="1:6" x14ac:dyDescent="0.45">
      <c r="A538" s="218">
        <v>13168</v>
      </c>
      <c r="B538" s="218">
        <v>200</v>
      </c>
      <c r="C538" s="219">
        <v>60.640645591412408</v>
      </c>
      <c r="D538" s="218"/>
      <c r="E538" s="218" t="s">
        <v>204</v>
      </c>
      <c r="F538" s="218">
        <v>2004</v>
      </c>
    </row>
    <row r="539" spans="1:6" x14ac:dyDescent="0.45">
      <c r="A539" s="218">
        <v>13168</v>
      </c>
      <c r="B539" s="218">
        <v>200</v>
      </c>
      <c r="C539" s="219">
        <v>29.834911740845701</v>
      </c>
      <c r="D539" s="218"/>
      <c r="E539" s="218" t="s">
        <v>204</v>
      </c>
      <c r="F539" s="218">
        <v>2004</v>
      </c>
    </row>
    <row r="540" spans="1:6" x14ac:dyDescent="0.45">
      <c r="A540" s="218">
        <v>13168</v>
      </c>
      <c r="B540" s="218">
        <v>200</v>
      </c>
      <c r="C540" s="219">
        <v>21.33508455135302</v>
      </c>
      <c r="D540" s="218"/>
      <c r="E540" s="218" t="s">
        <v>204</v>
      </c>
      <c r="F540" s="218">
        <v>2004</v>
      </c>
    </row>
    <row r="541" spans="1:6" x14ac:dyDescent="0.45">
      <c r="A541" s="218">
        <v>13168</v>
      </c>
      <c r="B541" s="218">
        <v>200</v>
      </c>
      <c r="C541" s="219">
        <v>30.192936133851909</v>
      </c>
      <c r="D541" s="218"/>
      <c r="E541" s="218" t="s">
        <v>204</v>
      </c>
      <c r="F541" s="218">
        <v>2004</v>
      </c>
    </row>
    <row r="542" spans="1:6" x14ac:dyDescent="0.45">
      <c r="A542" s="218">
        <v>13168</v>
      </c>
      <c r="B542" s="218">
        <v>200</v>
      </c>
      <c r="C542" s="219">
        <v>12.795745884218061</v>
      </c>
      <c r="D542" s="218"/>
      <c r="E542" s="218" t="s">
        <v>204</v>
      </c>
      <c r="F542" s="218">
        <v>2004</v>
      </c>
    </row>
    <row r="543" spans="1:6" x14ac:dyDescent="0.45">
      <c r="A543" s="218">
        <v>13168</v>
      </c>
      <c r="B543" s="218">
        <v>200</v>
      </c>
      <c r="C543" s="219">
        <v>14.52520987380395</v>
      </c>
      <c r="D543" s="218"/>
      <c r="E543" s="218" t="s">
        <v>204</v>
      </c>
      <c r="F543" s="218">
        <v>2004</v>
      </c>
    </row>
    <row r="544" spans="1:6" x14ac:dyDescent="0.45">
      <c r="A544" s="218">
        <v>13168</v>
      </c>
      <c r="B544" s="218">
        <v>200</v>
      </c>
      <c r="C544" s="219">
        <v>24.009967043418129</v>
      </c>
      <c r="D544" s="218"/>
      <c r="E544" s="218" t="s">
        <v>204</v>
      </c>
      <c r="F544" s="218">
        <v>2004</v>
      </c>
    </row>
    <row r="545" spans="1:6" x14ac:dyDescent="0.45">
      <c r="A545" s="218">
        <v>13168</v>
      </c>
      <c r="B545" s="218">
        <v>200</v>
      </c>
      <c r="C545" s="219">
        <v>26.085769701121261</v>
      </c>
      <c r="D545" s="218"/>
      <c r="E545" s="218" t="s">
        <v>204</v>
      </c>
      <c r="F545" s="218">
        <v>2004</v>
      </c>
    </row>
    <row r="546" spans="1:6" x14ac:dyDescent="0.45">
      <c r="A546" s="218">
        <v>13168</v>
      </c>
      <c r="B546" s="218">
        <v>200</v>
      </c>
      <c r="C546" s="219">
        <v>27.65455748267334</v>
      </c>
      <c r="D546" s="218"/>
      <c r="E546" s="218" t="s">
        <v>204</v>
      </c>
      <c r="F546" s="218">
        <v>2004</v>
      </c>
    </row>
    <row r="547" spans="1:6" x14ac:dyDescent="0.45">
      <c r="A547" s="218">
        <v>13168</v>
      </c>
      <c r="B547" s="218">
        <v>200</v>
      </c>
      <c r="C547" s="219">
        <v>20.179502931792712</v>
      </c>
      <c r="D547" s="218"/>
      <c r="E547" s="218" t="s">
        <v>204</v>
      </c>
      <c r="F547" s="218">
        <v>2004</v>
      </c>
    </row>
    <row r="548" spans="1:6" x14ac:dyDescent="0.45">
      <c r="A548" s="218">
        <v>13168</v>
      </c>
      <c r="B548" s="218">
        <v>200</v>
      </c>
      <c r="C548" s="219">
        <v>14.61058253701129</v>
      </c>
      <c r="D548" s="218"/>
      <c r="E548" s="218" t="s">
        <v>204</v>
      </c>
      <c r="F548" s="218">
        <v>2004</v>
      </c>
    </row>
    <row r="549" spans="1:6" x14ac:dyDescent="0.45">
      <c r="A549" s="218">
        <v>13168</v>
      </c>
      <c r="B549" s="218">
        <v>200</v>
      </c>
      <c r="C549" s="219">
        <v>5.2121346405395839</v>
      </c>
      <c r="D549" s="218"/>
      <c r="E549" s="218" t="s">
        <v>204</v>
      </c>
      <c r="F549" s="218">
        <v>2004</v>
      </c>
    </row>
    <row r="550" spans="1:6" x14ac:dyDescent="0.45">
      <c r="A550" s="218">
        <v>13168</v>
      </c>
      <c r="B550" s="218">
        <v>200</v>
      </c>
      <c r="C550" s="219">
        <v>27.651549285243259</v>
      </c>
      <c r="D550" s="218"/>
      <c r="E550" s="218" t="s">
        <v>204</v>
      </c>
      <c r="F550" s="218">
        <v>2004</v>
      </c>
    </row>
    <row r="551" spans="1:6" x14ac:dyDescent="0.45">
      <c r="A551" s="218">
        <v>13168</v>
      </c>
      <c r="B551" s="218">
        <v>200</v>
      </c>
      <c r="C551" s="219">
        <v>19.400919114862941</v>
      </c>
      <c r="D551" s="218"/>
      <c r="E551" s="218" t="s">
        <v>204</v>
      </c>
      <c r="F551" s="218">
        <v>2004</v>
      </c>
    </row>
    <row r="552" spans="1:6" x14ac:dyDescent="0.45">
      <c r="A552" s="218">
        <v>13168</v>
      </c>
      <c r="B552" s="218">
        <v>200</v>
      </c>
      <c r="C552" s="219">
        <v>15.92877503029565</v>
      </c>
      <c r="D552" s="218"/>
      <c r="E552" s="218" t="s">
        <v>204</v>
      </c>
      <c r="F552" s="218">
        <v>2004</v>
      </c>
    </row>
    <row r="553" spans="1:6" x14ac:dyDescent="0.45">
      <c r="A553" s="218">
        <v>13168</v>
      </c>
      <c r="B553" s="218">
        <v>200</v>
      </c>
      <c r="C553" s="219">
        <v>18.737276816549919</v>
      </c>
      <c r="D553" s="218"/>
      <c r="E553" s="218" t="s">
        <v>204</v>
      </c>
      <c r="F553" s="218">
        <v>2004</v>
      </c>
    </row>
    <row r="554" spans="1:6" x14ac:dyDescent="0.45">
      <c r="A554" s="218">
        <v>13168</v>
      </c>
      <c r="B554" s="218">
        <v>200</v>
      </c>
      <c r="C554" s="219">
        <v>31.234104758408382</v>
      </c>
      <c r="D554" s="218"/>
      <c r="E554" s="218" t="s">
        <v>204</v>
      </c>
      <c r="F554" s="218">
        <v>2004</v>
      </c>
    </row>
    <row r="555" spans="1:6" x14ac:dyDescent="0.45">
      <c r="A555" s="218">
        <v>13168</v>
      </c>
      <c r="B555" s="218">
        <v>200</v>
      </c>
      <c r="C555" s="219">
        <v>35.985619555191313</v>
      </c>
      <c r="D555" s="218"/>
      <c r="E555" s="218" t="s">
        <v>204</v>
      </c>
      <c r="F555" s="218">
        <v>2004</v>
      </c>
    </row>
    <row r="556" spans="1:6" x14ac:dyDescent="0.45">
      <c r="A556" s="218">
        <v>13166</v>
      </c>
      <c r="B556" s="218">
        <v>200</v>
      </c>
      <c r="C556" s="219">
        <v>21.43774247145323</v>
      </c>
      <c r="D556" s="218"/>
      <c r="E556" s="218" t="s">
        <v>204</v>
      </c>
      <c r="F556" s="218">
        <v>2004</v>
      </c>
    </row>
    <row r="557" spans="1:6" x14ac:dyDescent="0.45">
      <c r="A557" s="218">
        <v>13166</v>
      </c>
      <c r="B557" s="218">
        <v>200</v>
      </c>
      <c r="C557" s="219">
        <v>18.245110484265279</v>
      </c>
      <c r="D557" s="218"/>
      <c r="E557" s="218" t="s">
        <v>204</v>
      </c>
      <c r="F557" s="218">
        <v>2004</v>
      </c>
    </row>
    <row r="558" spans="1:6" x14ac:dyDescent="0.45">
      <c r="A558" s="218">
        <v>13166</v>
      </c>
      <c r="B558" s="218">
        <v>200</v>
      </c>
      <c r="C558" s="219">
        <v>44.948123092447183</v>
      </c>
      <c r="D558" s="218"/>
      <c r="E558" s="218" t="s">
        <v>204</v>
      </c>
      <c r="F558" s="218">
        <v>2004</v>
      </c>
    </row>
    <row r="559" spans="1:6" x14ac:dyDescent="0.45">
      <c r="A559" s="218">
        <v>13166</v>
      </c>
      <c r="B559" s="218">
        <v>200</v>
      </c>
      <c r="C559" s="219">
        <v>35.19034292470527</v>
      </c>
      <c r="D559" s="218"/>
      <c r="E559" s="218" t="s">
        <v>204</v>
      </c>
      <c r="F559" s="218">
        <v>2004</v>
      </c>
    </row>
    <row r="560" spans="1:6" x14ac:dyDescent="0.45">
      <c r="A560" s="218">
        <v>13166</v>
      </c>
      <c r="B560" s="218">
        <v>200</v>
      </c>
      <c r="C560" s="219">
        <v>19.85060942592105</v>
      </c>
      <c r="D560" s="218"/>
      <c r="E560" s="218" t="s">
        <v>204</v>
      </c>
      <c r="F560" s="218">
        <v>2004</v>
      </c>
    </row>
    <row r="561" spans="1:6" x14ac:dyDescent="0.45">
      <c r="A561" s="218">
        <v>13166</v>
      </c>
      <c r="B561" s="218">
        <v>200</v>
      </c>
      <c r="C561" s="219">
        <v>18.832512887351552</v>
      </c>
      <c r="D561" s="218"/>
      <c r="E561" s="218" t="s">
        <v>204</v>
      </c>
      <c r="F561" s="218">
        <v>2004</v>
      </c>
    </row>
    <row r="562" spans="1:6" x14ac:dyDescent="0.45">
      <c r="A562" s="218">
        <v>13166</v>
      </c>
      <c r="B562" s="218">
        <v>200</v>
      </c>
      <c r="C562" s="219">
        <v>29.83870037183917</v>
      </c>
      <c r="D562" s="218"/>
      <c r="E562" s="218" t="s">
        <v>204</v>
      </c>
      <c r="F562" s="218">
        <v>2004</v>
      </c>
    </row>
    <row r="563" spans="1:6" x14ac:dyDescent="0.45">
      <c r="A563" s="218">
        <v>13166</v>
      </c>
      <c r="B563" s="218">
        <v>200</v>
      </c>
      <c r="C563" s="219">
        <v>20.973085669233491</v>
      </c>
      <c r="D563" s="218"/>
      <c r="E563" s="218" t="s">
        <v>204</v>
      </c>
      <c r="F563" s="218">
        <v>2004</v>
      </c>
    </row>
    <row r="564" spans="1:6" x14ac:dyDescent="0.45">
      <c r="A564" s="218">
        <v>13166</v>
      </c>
      <c r="B564" s="218">
        <v>200</v>
      </c>
      <c r="C564" s="219">
        <v>19.602845533962029</v>
      </c>
      <c r="D564" s="218"/>
      <c r="E564" s="218" t="s">
        <v>204</v>
      </c>
      <c r="F564" s="218">
        <v>2004</v>
      </c>
    </row>
    <row r="565" spans="1:6" x14ac:dyDescent="0.45">
      <c r="A565" s="218">
        <v>13166</v>
      </c>
      <c r="B565" s="218">
        <v>200</v>
      </c>
      <c r="C565" s="219">
        <v>20.785571890842089</v>
      </c>
      <c r="D565" s="218"/>
      <c r="E565" s="218" t="s">
        <v>204</v>
      </c>
      <c r="F565" s="218">
        <v>2004</v>
      </c>
    </row>
    <row r="566" spans="1:6" x14ac:dyDescent="0.45">
      <c r="A566" s="218">
        <v>13166</v>
      </c>
      <c r="B566" s="218">
        <v>200</v>
      </c>
      <c r="C566" s="219">
        <v>24.001690131936819</v>
      </c>
      <c r="D566" s="218"/>
      <c r="E566" s="218" t="s">
        <v>204</v>
      </c>
      <c r="F566" s="218">
        <v>2002</v>
      </c>
    </row>
    <row r="567" spans="1:6" x14ac:dyDescent="0.45">
      <c r="A567" s="218">
        <v>13166</v>
      </c>
      <c r="B567" s="218">
        <v>200</v>
      </c>
      <c r="C567" s="219">
        <v>39.591447834501182</v>
      </c>
      <c r="D567" s="218"/>
      <c r="E567" s="218" t="s">
        <v>204</v>
      </c>
      <c r="F567" s="218">
        <v>2002</v>
      </c>
    </row>
    <row r="568" spans="1:6" x14ac:dyDescent="0.45">
      <c r="A568" s="218">
        <v>13166</v>
      </c>
      <c r="B568" s="218">
        <v>200</v>
      </c>
      <c r="C568" s="219">
        <v>22.681770244350549</v>
      </c>
      <c r="D568" s="218"/>
      <c r="E568" s="218" t="s">
        <v>204</v>
      </c>
      <c r="F568" s="218">
        <v>2002</v>
      </c>
    </row>
    <row r="569" spans="1:6" x14ac:dyDescent="0.45">
      <c r="A569" s="218">
        <v>13166</v>
      </c>
      <c r="B569" s="218">
        <v>200</v>
      </c>
      <c r="C569" s="219">
        <v>29.908006658851061</v>
      </c>
      <c r="D569" s="218"/>
      <c r="E569" s="218" t="s">
        <v>204</v>
      </c>
      <c r="F569" s="218">
        <v>2002</v>
      </c>
    </row>
    <row r="570" spans="1:6" x14ac:dyDescent="0.45">
      <c r="A570" s="218">
        <v>13166</v>
      </c>
      <c r="B570" s="218">
        <v>200</v>
      </c>
      <c r="C570" s="219">
        <v>30.503794293204891</v>
      </c>
      <c r="D570" s="218"/>
      <c r="E570" s="218" t="s">
        <v>204</v>
      </c>
      <c r="F570" s="218">
        <v>2002</v>
      </c>
    </row>
    <row r="571" spans="1:6" x14ac:dyDescent="0.45">
      <c r="A571" s="218">
        <v>13166</v>
      </c>
      <c r="B571" s="218">
        <v>200</v>
      </c>
      <c r="C571" s="219">
        <v>29.990189658976011</v>
      </c>
      <c r="D571" s="218"/>
      <c r="E571" s="218" t="s">
        <v>204</v>
      </c>
      <c r="F571" s="218">
        <v>2002</v>
      </c>
    </row>
    <row r="572" spans="1:6" x14ac:dyDescent="0.45">
      <c r="A572" s="218">
        <v>13166</v>
      </c>
      <c r="B572" s="218">
        <v>200</v>
      </c>
      <c r="C572" s="219">
        <v>30.461258775076381</v>
      </c>
      <c r="D572" s="218"/>
      <c r="E572" s="218" t="s">
        <v>204</v>
      </c>
      <c r="F572" s="218">
        <v>2002</v>
      </c>
    </row>
    <row r="573" spans="1:6" x14ac:dyDescent="0.45">
      <c r="A573" s="218">
        <v>13166</v>
      </c>
      <c r="B573" s="218">
        <v>200</v>
      </c>
      <c r="C573" s="219">
        <v>25.82973562644505</v>
      </c>
      <c r="D573" s="218"/>
      <c r="E573" s="218" t="s">
        <v>204</v>
      </c>
      <c r="F573" s="218">
        <v>2002</v>
      </c>
    </row>
    <row r="574" spans="1:6" x14ac:dyDescent="0.45">
      <c r="A574" s="218">
        <v>13166</v>
      </c>
      <c r="B574" s="218">
        <v>200</v>
      </c>
      <c r="C574" s="219">
        <v>24.399217319668651</v>
      </c>
      <c r="D574" s="218"/>
      <c r="E574" s="218" t="s">
        <v>204</v>
      </c>
      <c r="F574" s="218">
        <v>2002</v>
      </c>
    </row>
    <row r="575" spans="1:6" x14ac:dyDescent="0.45">
      <c r="A575" s="218">
        <v>13166</v>
      </c>
      <c r="B575" s="218">
        <v>200</v>
      </c>
      <c r="C575" s="219">
        <v>31.847390741951418</v>
      </c>
      <c r="D575" s="218"/>
      <c r="E575" s="218" t="s">
        <v>204</v>
      </c>
      <c r="F575" s="218">
        <v>2002</v>
      </c>
    </row>
    <row r="576" spans="1:6" x14ac:dyDescent="0.45">
      <c r="A576" s="218">
        <v>13166</v>
      </c>
      <c r="B576" s="218">
        <v>200</v>
      </c>
      <c r="C576" s="219">
        <v>28.970297352414111</v>
      </c>
      <c r="D576" s="218"/>
      <c r="E576" s="218" t="s">
        <v>204</v>
      </c>
      <c r="F576" s="218">
        <v>2002</v>
      </c>
    </row>
    <row r="577" spans="1:6" x14ac:dyDescent="0.45">
      <c r="A577" s="218">
        <v>13166</v>
      </c>
      <c r="B577" s="218">
        <v>200</v>
      </c>
      <c r="C577" s="219">
        <v>31.217777405658421</v>
      </c>
      <c r="D577" s="218"/>
      <c r="E577" s="218" t="s">
        <v>204</v>
      </c>
      <c r="F577" s="218">
        <v>2002</v>
      </c>
    </row>
    <row r="578" spans="1:6" x14ac:dyDescent="0.45">
      <c r="A578" s="218">
        <v>13166</v>
      </c>
      <c r="B578" s="218">
        <v>200</v>
      </c>
      <c r="C578" s="219">
        <v>24.664839527561391</v>
      </c>
      <c r="D578" s="218"/>
      <c r="E578" s="218" t="s">
        <v>204</v>
      </c>
      <c r="F578" s="218">
        <v>2002</v>
      </c>
    </row>
    <row r="579" spans="1:6" x14ac:dyDescent="0.45">
      <c r="A579" s="218">
        <v>13166</v>
      </c>
      <c r="B579" s="218">
        <v>200</v>
      </c>
      <c r="C579" s="219">
        <v>34.210673272607522</v>
      </c>
      <c r="D579" s="218"/>
      <c r="E579" s="218" t="s">
        <v>204</v>
      </c>
      <c r="F579" s="218">
        <v>2002</v>
      </c>
    </row>
    <row r="580" spans="1:6" x14ac:dyDescent="0.45">
      <c r="A580" s="218">
        <v>13166</v>
      </c>
      <c r="B580" s="218">
        <v>200</v>
      </c>
      <c r="C580" s="219">
        <v>20.639867309626322</v>
      </c>
      <c r="D580" s="218"/>
      <c r="E580" s="218" t="s">
        <v>204</v>
      </c>
      <c r="F580" s="218">
        <v>2004</v>
      </c>
    </row>
    <row r="581" spans="1:6" x14ac:dyDescent="0.45">
      <c r="A581" s="218">
        <v>13166</v>
      </c>
      <c r="B581" s="218">
        <v>200</v>
      </c>
      <c r="C581" s="219">
        <v>19.525678115632601</v>
      </c>
      <c r="D581" s="218"/>
      <c r="E581" s="218" t="s">
        <v>204</v>
      </c>
      <c r="F581" s="218">
        <v>2004</v>
      </c>
    </row>
    <row r="582" spans="1:6" x14ac:dyDescent="0.45">
      <c r="A582" s="218">
        <v>13166</v>
      </c>
      <c r="B582" s="218">
        <v>200</v>
      </c>
      <c r="C582" s="219">
        <v>20.816848063079849</v>
      </c>
      <c r="D582" s="218"/>
      <c r="E582" s="218" t="s">
        <v>204</v>
      </c>
      <c r="F582" s="218">
        <v>2004</v>
      </c>
    </row>
    <row r="583" spans="1:6" x14ac:dyDescent="0.45">
      <c r="A583" s="218">
        <v>13164</v>
      </c>
      <c r="B583" s="218">
        <v>200</v>
      </c>
      <c r="C583" s="219">
        <v>25.375212805086431</v>
      </c>
      <c r="D583" s="218"/>
      <c r="E583" s="218" t="s">
        <v>204</v>
      </c>
      <c r="F583" s="218">
        <v>2004</v>
      </c>
    </row>
    <row r="584" spans="1:6" x14ac:dyDescent="0.45">
      <c r="A584" s="218">
        <v>13164</v>
      </c>
      <c r="B584" s="218">
        <v>200</v>
      </c>
      <c r="C584" s="219">
        <v>23.33060271294887</v>
      </c>
      <c r="D584" s="218"/>
      <c r="E584" s="218" t="s">
        <v>204</v>
      </c>
      <c r="F584" s="218">
        <v>2004</v>
      </c>
    </row>
    <row r="585" spans="1:6" x14ac:dyDescent="0.45">
      <c r="A585" s="218">
        <v>13164</v>
      </c>
      <c r="B585" s="218">
        <v>200</v>
      </c>
      <c r="C585" s="219">
        <v>10.89785901691239</v>
      </c>
      <c r="D585" s="218"/>
      <c r="E585" s="218" t="s">
        <v>204</v>
      </c>
      <c r="F585" s="218">
        <v>2004</v>
      </c>
    </row>
    <row r="586" spans="1:6" x14ac:dyDescent="0.45">
      <c r="A586" s="218">
        <v>13164</v>
      </c>
      <c r="B586" s="218">
        <v>200</v>
      </c>
      <c r="C586" s="219">
        <v>6.211580603671476</v>
      </c>
      <c r="D586" s="218"/>
      <c r="E586" s="218" t="s">
        <v>204</v>
      </c>
      <c r="F586" s="218">
        <v>2004</v>
      </c>
    </row>
    <row r="587" spans="1:6" x14ac:dyDescent="0.45">
      <c r="A587" s="218">
        <v>13164</v>
      </c>
      <c r="B587" s="218">
        <v>200</v>
      </c>
      <c r="C587" s="219">
        <v>7.6414804654992281</v>
      </c>
      <c r="D587" s="218"/>
      <c r="E587" s="218" t="s">
        <v>204</v>
      </c>
      <c r="F587" s="218">
        <v>2004</v>
      </c>
    </row>
    <row r="588" spans="1:6" x14ac:dyDescent="0.45">
      <c r="A588" s="218">
        <v>13164</v>
      </c>
      <c r="B588" s="218">
        <v>200</v>
      </c>
      <c r="C588" s="219">
        <v>16.52021261741724</v>
      </c>
      <c r="D588" s="218"/>
      <c r="E588" s="218" t="s">
        <v>204</v>
      </c>
      <c r="F588" s="218">
        <v>2004</v>
      </c>
    </row>
    <row r="589" spans="1:6" x14ac:dyDescent="0.45">
      <c r="A589" s="218">
        <v>13164</v>
      </c>
      <c r="B589" s="218">
        <v>200</v>
      </c>
      <c r="C589" s="219">
        <v>13.231769932526189</v>
      </c>
      <c r="D589" s="218"/>
      <c r="E589" s="218" t="s">
        <v>204</v>
      </c>
      <c r="F589" s="218">
        <v>2004</v>
      </c>
    </row>
    <row r="590" spans="1:6" x14ac:dyDescent="0.45">
      <c r="A590" s="218">
        <v>13164</v>
      </c>
      <c r="B590" s="218">
        <v>200</v>
      </c>
      <c r="C590" s="219">
        <v>18.29196681875786</v>
      </c>
      <c r="D590" s="218"/>
      <c r="E590" s="218" t="s">
        <v>204</v>
      </c>
      <c r="F590" s="218">
        <v>2004</v>
      </c>
    </row>
    <row r="591" spans="1:6" x14ac:dyDescent="0.45">
      <c r="A591" s="218">
        <v>13164</v>
      </c>
      <c r="B591" s="218">
        <v>200</v>
      </c>
      <c r="C591" s="219">
        <v>18.942589621376872</v>
      </c>
      <c r="D591" s="218"/>
      <c r="E591" s="218" t="s">
        <v>204</v>
      </c>
      <c r="F591" s="218">
        <v>2004</v>
      </c>
    </row>
    <row r="592" spans="1:6" x14ac:dyDescent="0.45">
      <c r="A592" s="218">
        <v>13164</v>
      </c>
      <c r="B592" s="218">
        <v>200</v>
      </c>
      <c r="C592" s="219">
        <v>18.58459807859478</v>
      </c>
      <c r="D592" s="218"/>
      <c r="E592" s="218" t="s">
        <v>204</v>
      </c>
      <c r="F592" s="218">
        <v>2004</v>
      </c>
    </row>
    <row r="593" spans="1:6" x14ac:dyDescent="0.45">
      <c r="A593" s="218">
        <v>13164</v>
      </c>
      <c r="B593" s="218">
        <v>200</v>
      </c>
      <c r="C593" s="219">
        <v>27.49138878493817</v>
      </c>
      <c r="D593" s="218"/>
      <c r="E593" s="218" t="s">
        <v>204</v>
      </c>
      <c r="F593" s="218">
        <v>2004</v>
      </c>
    </row>
    <row r="594" spans="1:6" x14ac:dyDescent="0.45">
      <c r="A594" s="218">
        <v>13164</v>
      </c>
      <c r="B594" s="218">
        <v>200</v>
      </c>
      <c r="C594" s="219">
        <v>26.805556284195731</v>
      </c>
      <c r="D594" s="218"/>
      <c r="E594" s="218" t="s">
        <v>204</v>
      </c>
      <c r="F594" s="218">
        <v>2004</v>
      </c>
    </row>
    <row r="595" spans="1:6" x14ac:dyDescent="0.45">
      <c r="A595" s="218">
        <v>13164</v>
      </c>
      <c r="B595" s="218">
        <v>200</v>
      </c>
      <c r="C595" s="219">
        <v>21.423702579152039</v>
      </c>
      <c r="D595" s="218"/>
      <c r="E595" s="218" t="s">
        <v>204</v>
      </c>
      <c r="F595" s="218">
        <v>2004</v>
      </c>
    </row>
    <row r="596" spans="1:6" x14ac:dyDescent="0.45">
      <c r="A596" s="218">
        <v>13164</v>
      </c>
      <c r="B596" s="218">
        <v>200</v>
      </c>
      <c r="C596" s="219">
        <v>26.12288272670618</v>
      </c>
      <c r="D596" s="218"/>
      <c r="E596" s="218" t="s">
        <v>204</v>
      </c>
      <c r="F596" s="218">
        <v>2004</v>
      </c>
    </row>
    <row r="597" spans="1:6" x14ac:dyDescent="0.45">
      <c r="A597" s="218">
        <v>13164</v>
      </c>
      <c r="B597" s="218">
        <v>200</v>
      </c>
      <c r="C597" s="219">
        <v>27.01422203970473</v>
      </c>
      <c r="D597" s="218"/>
      <c r="E597" s="218" t="s">
        <v>204</v>
      </c>
      <c r="F597" s="218">
        <v>2004</v>
      </c>
    </row>
    <row r="598" spans="1:6" x14ac:dyDescent="0.45">
      <c r="A598" s="218">
        <v>13162</v>
      </c>
      <c r="B598" s="218">
        <v>160</v>
      </c>
      <c r="C598" s="219">
        <v>17.84087231886501</v>
      </c>
      <c r="D598" s="218"/>
      <c r="E598" s="218" t="s">
        <v>204</v>
      </c>
      <c r="F598" s="218">
        <v>2004</v>
      </c>
    </row>
    <row r="599" spans="1:6" x14ac:dyDescent="0.45">
      <c r="A599" s="218">
        <v>13162</v>
      </c>
      <c r="B599" s="218">
        <v>160</v>
      </c>
      <c r="C599" s="219">
        <v>28.03614560493401</v>
      </c>
      <c r="D599" s="218"/>
      <c r="E599" s="218" t="s">
        <v>204</v>
      </c>
      <c r="F599" s="218">
        <v>2004</v>
      </c>
    </row>
    <row r="600" spans="1:6" x14ac:dyDescent="0.45">
      <c r="A600" s="218">
        <v>13162</v>
      </c>
      <c r="B600" s="218">
        <v>160</v>
      </c>
      <c r="C600" s="219">
        <v>40.844532131135892</v>
      </c>
      <c r="D600" s="218"/>
      <c r="E600" s="218" t="s">
        <v>204</v>
      </c>
      <c r="F600" s="218">
        <v>2004</v>
      </c>
    </row>
    <row r="601" spans="1:6" x14ac:dyDescent="0.45">
      <c r="A601" s="218">
        <v>13160</v>
      </c>
      <c r="B601" s="218">
        <v>160</v>
      </c>
      <c r="C601" s="219">
        <v>18.7209906409228</v>
      </c>
      <c r="D601" s="218"/>
      <c r="E601" s="218" t="s">
        <v>114</v>
      </c>
      <c r="F601" s="218">
        <v>2004</v>
      </c>
    </row>
    <row r="602" spans="1:6" x14ac:dyDescent="0.45">
      <c r="A602" s="218">
        <v>13160</v>
      </c>
      <c r="B602" s="218">
        <v>160</v>
      </c>
      <c r="C602" s="219">
        <v>8.1711262550021164</v>
      </c>
      <c r="D602" s="218"/>
      <c r="E602" s="218" t="s">
        <v>114</v>
      </c>
      <c r="F602" s="218">
        <v>2004</v>
      </c>
    </row>
    <row r="603" spans="1:6" x14ac:dyDescent="0.45">
      <c r="A603" s="218">
        <v>13160</v>
      </c>
      <c r="B603" s="218">
        <v>160</v>
      </c>
      <c r="C603" s="219">
        <v>31.520207338648241</v>
      </c>
      <c r="D603" s="218"/>
      <c r="E603" s="218" t="s">
        <v>114</v>
      </c>
      <c r="F603" s="218">
        <v>2004</v>
      </c>
    </row>
    <row r="604" spans="1:6" x14ac:dyDescent="0.45">
      <c r="A604" s="218">
        <v>13160</v>
      </c>
      <c r="B604" s="218">
        <v>160</v>
      </c>
      <c r="C604" s="219">
        <v>39.921246563711101</v>
      </c>
      <c r="D604" s="218"/>
      <c r="E604" s="218" t="s">
        <v>114</v>
      </c>
      <c r="F604" s="218">
        <v>2004</v>
      </c>
    </row>
    <row r="605" spans="1:6" x14ac:dyDescent="0.45">
      <c r="A605" s="218">
        <v>13160</v>
      </c>
      <c r="B605" s="218">
        <v>160</v>
      </c>
      <c r="C605" s="219">
        <v>17.59282139674459</v>
      </c>
      <c r="D605" s="218"/>
      <c r="E605" s="218" t="s">
        <v>114</v>
      </c>
      <c r="F605" s="218">
        <v>2004</v>
      </c>
    </row>
    <row r="606" spans="1:6" x14ac:dyDescent="0.45">
      <c r="A606" s="218">
        <v>13160</v>
      </c>
      <c r="B606" s="218">
        <v>160</v>
      </c>
      <c r="C606" s="219">
        <v>10.77977265467271</v>
      </c>
      <c r="D606" s="218"/>
      <c r="E606" s="218" t="s">
        <v>114</v>
      </c>
      <c r="F606" s="218">
        <v>2004</v>
      </c>
    </row>
    <row r="607" spans="1:6" x14ac:dyDescent="0.45">
      <c r="A607" s="218">
        <v>13160</v>
      </c>
      <c r="B607" s="218">
        <v>160</v>
      </c>
      <c r="C607" s="219">
        <v>17.72472993891461</v>
      </c>
      <c r="D607" s="218"/>
      <c r="E607" s="218" t="s">
        <v>114</v>
      </c>
      <c r="F607" s="218">
        <v>2004</v>
      </c>
    </row>
    <row r="608" spans="1:6" x14ac:dyDescent="0.45">
      <c r="A608" s="218">
        <v>13160</v>
      </c>
      <c r="B608" s="218">
        <v>160</v>
      </c>
      <c r="C608" s="219">
        <v>31.351373693899109</v>
      </c>
      <c r="D608" s="218"/>
      <c r="E608" s="218" t="s">
        <v>114</v>
      </c>
      <c r="F608" s="218">
        <v>2004</v>
      </c>
    </row>
    <row r="609" spans="1:6" x14ac:dyDescent="0.45">
      <c r="A609" s="218">
        <v>13160</v>
      </c>
      <c r="B609" s="218">
        <v>160</v>
      </c>
      <c r="C609" s="219">
        <v>27.806629959704999</v>
      </c>
      <c r="D609" s="218"/>
      <c r="E609" s="218" t="s">
        <v>114</v>
      </c>
      <c r="F609" s="218">
        <v>2004</v>
      </c>
    </row>
    <row r="610" spans="1:6" x14ac:dyDescent="0.45">
      <c r="A610" s="218">
        <v>13160</v>
      </c>
      <c r="B610" s="218">
        <v>160</v>
      </c>
      <c r="C610" s="219">
        <v>36.646917237301942</v>
      </c>
      <c r="D610" s="218"/>
      <c r="E610" s="218" t="s">
        <v>114</v>
      </c>
      <c r="F610" s="218">
        <v>2004</v>
      </c>
    </row>
    <row r="611" spans="1:6" x14ac:dyDescent="0.45">
      <c r="A611" s="218">
        <v>13160</v>
      </c>
      <c r="B611" s="218">
        <v>160</v>
      </c>
      <c r="C611" s="219">
        <v>16.775141167304309</v>
      </c>
      <c r="D611" s="218"/>
      <c r="E611" s="218" t="s">
        <v>114</v>
      </c>
      <c r="F611" s="218">
        <v>2004</v>
      </c>
    </row>
    <row r="612" spans="1:6" x14ac:dyDescent="0.45">
      <c r="A612" s="218">
        <v>13160</v>
      </c>
      <c r="B612" s="218">
        <v>160</v>
      </c>
      <c r="C612" s="219">
        <v>40.130281063653442</v>
      </c>
      <c r="D612" s="218"/>
      <c r="E612" s="218" t="s">
        <v>114</v>
      </c>
      <c r="F612" s="218">
        <v>2004</v>
      </c>
    </row>
    <row r="613" spans="1:6" x14ac:dyDescent="0.45">
      <c r="A613" s="218">
        <v>13160</v>
      </c>
      <c r="B613" s="218">
        <v>160</v>
      </c>
      <c r="C613" s="219">
        <v>27.15101875719413</v>
      </c>
      <c r="D613" s="218"/>
      <c r="E613" s="218" t="s">
        <v>114</v>
      </c>
      <c r="F613" s="218">
        <v>2004</v>
      </c>
    </row>
    <row r="614" spans="1:6" x14ac:dyDescent="0.45">
      <c r="A614" s="218">
        <v>13160</v>
      </c>
      <c r="B614" s="218">
        <v>160</v>
      </c>
      <c r="C614" s="219">
        <v>28.285327875992049</v>
      </c>
      <c r="D614" s="218"/>
      <c r="E614" s="218" t="s">
        <v>114</v>
      </c>
      <c r="F614" s="218">
        <v>2004</v>
      </c>
    </row>
    <row r="615" spans="1:6" x14ac:dyDescent="0.45">
      <c r="A615" s="218">
        <v>13160</v>
      </c>
      <c r="B615" s="218">
        <v>160</v>
      </c>
      <c r="C615" s="219">
        <v>32.6660309474778</v>
      </c>
      <c r="D615" s="218"/>
      <c r="E615" s="218" t="s">
        <v>114</v>
      </c>
      <c r="F615" s="218">
        <v>2004</v>
      </c>
    </row>
    <row r="616" spans="1:6" x14ac:dyDescent="0.45">
      <c r="A616" s="218">
        <v>13160</v>
      </c>
      <c r="B616" s="218">
        <v>160</v>
      </c>
      <c r="C616" s="219">
        <v>48.485543383944737</v>
      </c>
      <c r="D616" s="218"/>
      <c r="E616" s="218" t="s">
        <v>114</v>
      </c>
      <c r="F616" s="218">
        <v>2004</v>
      </c>
    </row>
    <row r="617" spans="1:6" x14ac:dyDescent="0.45">
      <c r="A617" s="218">
        <v>13632</v>
      </c>
      <c r="B617" s="218">
        <v>160</v>
      </c>
      <c r="C617" s="219">
        <v>31.510798725703211</v>
      </c>
      <c r="D617" s="218"/>
      <c r="E617" s="218" t="s">
        <v>114</v>
      </c>
      <c r="F617" s="218">
        <v>2004</v>
      </c>
    </row>
    <row r="618" spans="1:6" x14ac:dyDescent="0.45">
      <c r="A618" s="218">
        <v>13632</v>
      </c>
      <c r="B618" s="218">
        <v>160</v>
      </c>
      <c r="C618" s="219">
        <v>28.46712163160851</v>
      </c>
      <c r="D618" s="218"/>
      <c r="E618" s="218" t="s">
        <v>114</v>
      </c>
      <c r="F618" s="218">
        <v>2004</v>
      </c>
    </row>
    <row r="619" spans="1:6" x14ac:dyDescent="0.45">
      <c r="A619" s="218">
        <v>13632</v>
      </c>
      <c r="B619" s="218">
        <v>160</v>
      </c>
      <c r="C619" s="219">
        <v>11.277631963080079</v>
      </c>
      <c r="D619" s="218"/>
      <c r="E619" s="218" t="s">
        <v>204</v>
      </c>
      <c r="F619" s="218">
        <v>2004</v>
      </c>
    </row>
    <row r="620" spans="1:6" x14ac:dyDescent="0.45">
      <c r="A620" s="218">
        <v>13632</v>
      </c>
      <c r="B620" s="218">
        <v>160</v>
      </c>
      <c r="C620" s="219">
        <v>20.052733783214752</v>
      </c>
      <c r="D620" s="218"/>
      <c r="E620" s="218" t="s">
        <v>114</v>
      </c>
      <c r="F620" s="218">
        <v>2004</v>
      </c>
    </row>
    <row r="621" spans="1:6" x14ac:dyDescent="0.45">
      <c r="A621" s="218">
        <v>13632</v>
      </c>
      <c r="B621" s="218">
        <v>160</v>
      </c>
      <c r="C621" s="219">
        <v>29.240544506191831</v>
      </c>
      <c r="D621" s="218"/>
      <c r="E621" s="218" t="s">
        <v>114</v>
      </c>
      <c r="F621" s="218">
        <v>2004</v>
      </c>
    </row>
    <row r="622" spans="1:6" x14ac:dyDescent="0.45">
      <c r="A622" s="218">
        <v>13632</v>
      </c>
      <c r="B622" s="218">
        <v>160</v>
      </c>
      <c r="C622" s="219">
        <v>40.084031277784177</v>
      </c>
      <c r="D622" s="218"/>
      <c r="E622" s="218" t="s">
        <v>114</v>
      </c>
      <c r="F622" s="218">
        <v>2004</v>
      </c>
    </row>
    <row r="623" spans="1:6" x14ac:dyDescent="0.45">
      <c r="A623" s="218">
        <v>13632</v>
      </c>
      <c r="B623" s="218">
        <v>160</v>
      </c>
      <c r="C623" s="219">
        <v>29.808721385680549</v>
      </c>
      <c r="D623" s="218"/>
      <c r="E623" s="218" t="s">
        <v>114</v>
      </c>
      <c r="F623" s="218">
        <v>2004</v>
      </c>
    </row>
    <row r="624" spans="1:6" x14ac:dyDescent="0.45">
      <c r="A624" s="218">
        <v>13632</v>
      </c>
      <c r="B624" s="218">
        <v>160</v>
      </c>
      <c r="C624" s="219">
        <v>42.429822109309512</v>
      </c>
      <c r="D624" s="218"/>
      <c r="E624" s="218" t="s">
        <v>114</v>
      </c>
      <c r="F624" s="218">
        <v>2004</v>
      </c>
    </row>
    <row r="625" spans="1:6" x14ac:dyDescent="0.45">
      <c r="A625" s="218">
        <v>13632</v>
      </c>
      <c r="B625" s="218">
        <v>160</v>
      </c>
      <c r="C625" s="219">
        <v>33.537524639360342</v>
      </c>
      <c r="D625" s="218"/>
      <c r="E625" s="218" t="s">
        <v>114</v>
      </c>
      <c r="F625" s="218">
        <v>2004</v>
      </c>
    </row>
    <row r="626" spans="1:6" x14ac:dyDescent="0.45">
      <c r="A626" s="218">
        <v>13632</v>
      </c>
      <c r="B626" s="218">
        <v>160</v>
      </c>
      <c r="C626" s="219">
        <v>23.094469156427291</v>
      </c>
      <c r="D626" s="218"/>
      <c r="E626" s="218" t="s">
        <v>114</v>
      </c>
      <c r="F626" s="218">
        <v>2004</v>
      </c>
    </row>
    <row r="627" spans="1:6" x14ac:dyDescent="0.45">
      <c r="A627" s="218">
        <v>13632</v>
      </c>
      <c r="B627" s="218">
        <v>160</v>
      </c>
      <c r="C627" s="219">
        <v>33.895926997097938</v>
      </c>
      <c r="D627" s="218"/>
      <c r="E627" s="218" t="s">
        <v>114</v>
      </c>
      <c r="F627" s="218">
        <v>2004</v>
      </c>
    </row>
    <row r="628" spans="1:6" x14ac:dyDescent="0.45">
      <c r="A628" s="218">
        <v>13630</v>
      </c>
      <c r="B628" s="218">
        <v>200</v>
      </c>
      <c r="C628" s="219">
        <v>52.967479483592072</v>
      </c>
      <c r="D628" s="218"/>
      <c r="E628" s="218" t="s">
        <v>204</v>
      </c>
      <c r="F628" s="218">
        <v>2004</v>
      </c>
    </row>
    <row r="629" spans="1:6" x14ac:dyDescent="0.45">
      <c r="A629" s="218">
        <v>13630</v>
      </c>
      <c r="B629" s="218">
        <v>200</v>
      </c>
      <c r="C629" s="219">
        <v>18.0541625572797</v>
      </c>
      <c r="D629" s="218"/>
      <c r="E629" s="218" t="s">
        <v>204</v>
      </c>
      <c r="F629" s="218">
        <v>2004</v>
      </c>
    </row>
    <row r="630" spans="1:6" x14ac:dyDescent="0.45">
      <c r="A630" s="218">
        <v>13630</v>
      </c>
      <c r="B630" s="218">
        <v>200</v>
      </c>
      <c r="C630" s="219">
        <v>40.807249687792691</v>
      </c>
      <c r="D630" s="218"/>
      <c r="E630" s="218" t="s">
        <v>204</v>
      </c>
      <c r="F630" s="218">
        <v>2004</v>
      </c>
    </row>
    <row r="631" spans="1:6" x14ac:dyDescent="0.45">
      <c r="A631" s="218">
        <v>13630</v>
      </c>
      <c r="B631" s="218">
        <v>200</v>
      </c>
      <c r="C631" s="219">
        <v>40.013624363677977</v>
      </c>
      <c r="D631" s="218"/>
      <c r="E631" s="218" t="s">
        <v>204</v>
      </c>
      <c r="F631" s="218">
        <v>2004</v>
      </c>
    </row>
    <row r="632" spans="1:6" x14ac:dyDescent="0.45">
      <c r="A632" s="218">
        <v>13630</v>
      </c>
      <c r="B632" s="218">
        <v>200</v>
      </c>
      <c r="C632" s="219">
        <v>29.480869705025629</v>
      </c>
      <c r="D632" s="218"/>
      <c r="E632" s="218" t="s">
        <v>204</v>
      </c>
      <c r="F632" s="218">
        <v>2004</v>
      </c>
    </row>
    <row r="633" spans="1:6" x14ac:dyDescent="0.45">
      <c r="A633" s="218">
        <v>13630</v>
      </c>
      <c r="B633" s="218">
        <v>200</v>
      </c>
      <c r="C633" s="219">
        <v>19.87078033287834</v>
      </c>
      <c r="D633" s="218"/>
      <c r="E633" s="218" t="s">
        <v>204</v>
      </c>
      <c r="F633" s="218">
        <v>2004</v>
      </c>
    </row>
    <row r="634" spans="1:6" x14ac:dyDescent="0.45">
      <c r="A634" s="218">
        <v>13630</v>
      </c>
      <c r="B634" s="218">
        <v>200</v>
      </c>
      <c r="C634" s="219">
        <v>23.585254161604571</v>
      </c>
      <c r="D634" s="218"/>
      <c r="E634" s="218" t="s">
        <v>204</v>
      </c>
      <c r="F634" s="218">
        <v>2004</v>
      </c>
    </row>
    <row r="635" spans="1:6" x14ac:dyDescent="0.45">
      <c r="A635" s="218">
        <v>13630</v>
      </c>
      <c r="B635" s="218">
        <v>200</v>
      </c>
      <c r="C635" s="219">
        <v>22.51562080914368</v>
      </c>
      <c r="D635" s="218"/>
      <c r="E635" s="218" t="s">
        <v>204</v>
      </c>
      <c r="F635" s="218">
        <v>2004</v>
      </c>
    </row>
    <row r="636" spans="1:6" x14ac:dyDescent="0.45">
      <c r="A636" s="218">
        <v>13630</v>
      </c>
      <c r="B636" s="218">
        <v>200</v>
      </c>
      <c r="C636" s="219">
        <v>23.551696296412569</v>
      </c>
      <c r="D636" s="218"/>
      <c r="E636" s="218" t="s">
        <v>204</v>
      </c>
      <c r="F636" s="218">
        <v>2004</v>
      </c>
    </row>
    <row r="637" spans="1:6" x14ac:dyDescent="0.45">
      <c r="A637" s="218">
        <v>13630</v>
      </c>
      <c r="B637" s="218">
        <v>200</v>
      </c>
      <c r="C637" s="219">
        <v>21.646292605760038</v>
      </c>
      <c r="D637" s="218"/>
      <c r="E637" s="218" t="s">
        <v>204</v>
      </c>
      <c r="F637" s="218">
        <v>2004</v>
      </c>
    </row>
    <row r="638" spans="1:6" x14ac:dyDescent="0.45">
      <c r="A638" s="218">
        <v>13628</v>
      </c>
      <c r="B638" s="218">
        <v>200</v>
      </c>
      <c r="C638" s="219">
        <v>32.417279092203131</v>
      </c>
      <c r="D638" s="218"/>
      <c r="E638" s="218" t="s">
        <v>204</v>
      </c>
      <c r="F638" s="218">
        <v>2004</v>
      </c>
    </row>
    <row r="639" spans="1:6" x14ac:dyDescent="0.45">
      <c r="A639" s="218">
        <v>13628</v>
      </c>
      <c r="B639" s="218">
        <v>200</v>
      </c>
      <c r="C639" s="219">
        <v>31.204738917056421</v>
      </c>
      <c r="D639" s="218"/>
      <c r="E639" s="218" t="s">
        <v>204</v>
      </c>
      <c r="F639" s="218">
        <v>2004</v>
      </c>
    </row>
    <row r="640" spans="1:6" x14ac:dyDescent="0.45">
      <c r="A640" s="218">
        <v>13628</v>
      </c>
      <c r="B640" s="218">
        <v>200</v>
      </c>
      <c r="C640" s="219">
        <v>33.615395162686703</v>
      </c>
      <c r="D640" s="218"/>
      <c r="E640" s="218" t="s">
        <v>204</v>
      </c>
      <c r="F640" s="218">
        <v>2004</v>
      </c>
    </row>
    <row r="641" spans="1:6" x14ac:dyDescent="0.45">
      <c r="A641" s="218">
        <v>13628</v>
      </c>
      <c r="B641" s="218">
        <v>200</v>
      </c>
      <c r="C641" s="219">
        <v>33.479279541180617</v>
      </c>
      <c r="D641" s="218"/>
      <c r="E641" s="218" t="s">
        <v>204</v>
      </c>
      <c r="F641" s="218">
        <v>2004</v>
      </c>
    </row>
    <row r="642" spans="1:6" x14ac:dyDescent="0.45">
      <c r="A642" s="218">
        <v>13628</v>
      </c>
      <c r="B642" s="218">
        <v>200</v>
      </c>
      <c r="C642" s="219">
        <v>26.240106231666179</v>
      </c>
      <c r="D642" s="218"/>
      <c r="E642" s="218" t="s">
        <v>204</v>
      </c>
      <c r="F642" s="218">
        <v>2004</v>
      </c>
    </row>
    <row r="643" spans="1:6" x14ac:dyDescent="0.45">
      <c r="A643" s="218">
        <v>13626</v>
      </c>
      <c r="B643" s="218">
        <v>160</v>
      </c>
      <c r="C643" s="219">
        <v>23.59942810917476</v>
      </c>
      <c r="D643" s="218"/>
      <c r="E643" s="218" t="s">
        <v>114</v>
      </c>
      <c r="F643" s="218">
        <v>2004</v>
      </c>
    </row>
    <row r="644" spans="1:6" x14ac:dyDescent="0.45">
      <c r="A644" s="218">
        <v>13626</v>
      </c>
      <c r="B644" s="218">
        <v>160</v>
      </c>
      <c r="C644" s="219">
        <v>33.928402221373602</v>
      </c>
      <c r="D644" s="218"/>
      <c r="E644" s="218" t="s">
        <v>114</v>
      </c>
      <c r="F644" s="218">
        <v>2004</v>
      </c>
    </row>
    <row r="645" spans="1:6" x14ac:dyDescent="0.45">
      <c r="A645" s="218">
        <v>13626</v>
      </c>
      <c r="B645" s="218">
        <v>160</v>
      </c>
      <c r="C645" s="219">
        <v>32.505376763793222</v>
      </c>
      <c r="D645" s="218"/>
      <c r="E645" s="218" t="s">
        <v>114</v>
      </c>
      <c r="F645" s="218">
        <v>2004</v>
      </c>
    </row>
    <row r="646" spans="1:6" x14ac:dyDescent="0.45">
      <c r="A646" s="218">
        <v>13626</v>
      </c>
      <c r="B646" s="218">
        <v>160</v>
      </c>
      <c r="C646" s="219">
        <v>23.57406719351836</v>
      </c>
      <c r="D646" s="218"/>
      <c r="E646" s="218" t="s">
        <v>114</v>
      </c>
      <c r="F646" s="218">
        <v>2004</v>
      </c>
    </row>
    <row r="647" spans="1:6" x14ac:dyDescent="0.45">
      <c r="A647" s="218">
        <v>13626</v>
      </c>
      <c r="B647" s="218">
        <v>160</v>
      </c>
      <c r="C647" s="219">
        <v>22.335783696804238</v>
      </c>
      <c r="D647" s="218"/>
      <c r="E647" s="218" t="s">
        <v>114</v>
      </c>
      <c r="F647" s="218">
        <v>2004</v>
      </c>
    </row>
    <row r="648" spans="1:6" x14ac:dyDescent="0.45">
      <c r="A648" s="218">
        <v>13626</v>
      </c>
      <c r="B648" s="218">
        <v>160</v>
      </c>
      <c r="C648" s="219">
        <v>37.490748553167073</v>
      </c>
      <c r="D648" s="218"/>
      <c r="E648" s="218" t="s">
        <v>114</v>
      </c>
      <c r="F648" s="218">
        <v>2004</v>
      </c>
    </row>
    <row r="649" spans="1:6" x14ac:dyDescent="0.45">
      <c r="A649" s="218">
        <v>13626</v>
      </c>
      <c r="B649" s="218">
        <v>160</v>
      </c>
      <c r="C649" s="219">
        <v>28.820170020860061</v>
      </c>
      <c r="D649" s="218"/>
      <c r="E649" s="218" t="s">
        <v>114</v>
      </c>
      <c r="F649" s="218">
        <v>2004</v>
      </c>
    </row>
    <row r="650" spans="1:6" x14ac:dyDescent="0.45">
      <c r="A650" s="218">
        <v>13626</v>
      </c>
      <c r="B650" s="218">
        <v>160</v>
      </c>
      <c r="C650" s="219">
        <v>23.07588017697141</v>
      </c>
      <c r="D650" s="218"/>
      <c r="E650" s="218" t="s">
        <v>114</v>
      </c>
      <c r="F650" s="218">
        <v>2004</v>
      </c>
    </row>
    <row r="651" spans="1:6" x14ac:dyDescent="0.45">
      <c r="A651" s="218">
        <v>13626</v>
      </c>
      <c r="B651" s="218">
        <v>160</v>
      </c>
      <c r="C651" s="219">
        <v>16.022409194292639</v>
      </c>
      <c r="D651" s="218"/>
      <c r="E651" s="218" t="s">
        <v>114</v>
      </c>
      <c r="F651" s="218">
        <v>2004</v>
      </c>
    </row>
    <row r="652" spans="1:6" x14ac:dyDescent="0.45">
      <c r="A652" s="218">
        <v>13624</v>
      </c>
      <c r="B652" s="218">
        <v>160</v>
      </c>
      <c r="C652" s="219">
        <v>17.532343434677479</v>
      </c>
      <c r="D652" s="218"/>
      <c r="E652" s="218" t="s">
        <v>114</v>
      </c>
      <c r="F652" s="218">
        <v>2004</v>
      </c>
    </row>
    <row r="653" spans="1:6" x14ac:dyDescent="0.45">
      <c r="A653" s="218">
        <v>13624</v>
      </c>
      <c r="B653" s="218">
        <v>160</v>
      </c>
      <c r="C653" s="219">
        <v>18.599108937609451</v>
      </c>
      <c r="D653" s="218"/>
      <c r="E653" s="218" t="s">
        <v>114</v>
      </c>
      <c r="F653" s="218">
        <v>2004</v>
      </c>
    </row>
    <row r="654" spans="1:6" x14ac:dyDescent="0.45">
      <c r="A654" s="218">
        <v>13624</v>
      </c>
      <c r="B654" s="218">
        <v>160</v>
      </c>
      <c r="C654" s="219">
        <v>11.22942409599235</v>
      </c>
      <c r="D654" s="218"/>
      <c r="E654" s="218" t="s">
        <v>114</v>
      </c>
      <c r="F654" s="218">
        <v>2004</v>
      </c>
    </row>
    <row r="655" spans="1:6" x14ac:dyDescent="0.45">
      <c r="A655" s="218">
        <v>13624</v>
      </c>
      <c r="B655" s="218">
        <v>160</v>
      </c>
      <c r="C655" s="219">
        <v>33.34564924154764</v>
      </c>
      <c r="D655" s="218"/>
      <c r="E655" s="218" t="s">
        <v>114</v>
      </c>
      <c r="F655" s="218">
        <v>2004</v>
      </c>
    </row>
    <row r="656" spans="1:6" x14ac:dyDescent="0.45">
      <c r="A656" s="218">
        <v>13624</v>
      </c>
      <c r="B656" s="218">
        <v>160</v>
      </c>
      <c r="C656" s="219">
        <v>5.5896745978725964</v>
      </c>
      <c r="D656" s="218"/>
      <c r="E656" s="218" t="s">
        <v>114</v>
      </c>
      <c r="F656" s="218">
        <v>2004</v>
      </c>
    </row>
    <row r="657" spans="1:6" x14ac:dyDescent="0.45">
      <c r="A657" s="218">
        <v>13624</v>
      </c>
      <c r="B657" s="218">
        <v>160</v>
      </c>
      <c r="C657" s="219">
        <v>18.690335361851201</v>
      </c>
      <c r="D657" s="218"/>
      <c r="E657" s="218" t="s">
        <v>114</v>
      </c>
      <c r="F657" s="218">
        <v>2004</v>
      </c>
    </row>
    <row r="658" spans="1:6" x14ac:dyDescent="0.45">
      <c r="A658" s="218">
        <v>13624</v>
      </c>
      <c r="B658" s="218">
        <v>160</v>
      </c>
      <c r="C658" s="219">
        <v>28.728115080810252</v>
      </c>
      <c r="D658" s="218"/>
      <c r="E658" s="218" t="s">
        <v>114</v>
      </c>
      <c r="F658" s="218">
        <v>2004</v>
      </c>
    </row>
    <row r="659" spans="1:6" x14ac:dyDescent="0.45">
      <c r="A659" s="218">
        <v>13624</v>
      </c>
      <c r="B659" s="218">
        <v>160</v>
      </c>
      <c r="C659" s="219">
        <v>30.225793408264199</v>
      </c>
      <c r="D659" s="218"/>
      <c r="E659" s="218" t="s">
        <v>114</v>
      </c>
      <c r="F659" s="218">
        <v>2004</v>
      </c>
    </row>
    <row r="660" spans="1:6" x14ac:dyDescent="0.45">
      <c r="A660" s="218">
        <v>13624</v>
      </c>
      <c r="B660" s="218">
        <v>160</v>
      </c>
      <c r="C660" s="219">
        <v>25.880406993752331</v>
      </c>
      <c r="D660" s="218"/>
      <c r="E660" s="218" t="s">
        <v>114</v>
      </c>
      <c r="F660" s="218">
        <v>2004</v>
      </c>
    </row>
    <row r="661" spans="1:6" x14ac:dyDescent="0.45">
      <c r="A661" s="218">
        <v>13624</v>
      </c>
      <c r="B661" s="218">
        <v>160</v>
      </c>
      <c r="C661" s="219">
        <v>51.525748522245863</v>
      </c>
      <c r="D661" s="218"/>
      <c r="E661" s="218" t="s">
        <v>114</v>
      </c>
      <c r="F661" s="218">
        <v>2004</v>
      </c>
    </row>
    <row r="662" spans="1:6" x14ac:dyDescent="0.45">
      <c r="A662" s="218">
        <v>13622</v>
      </c>
      <c r="B662" s="218">
        <v>200</v>
      </c>
      <c r="C662" s="219">
        <v>24.900096697160549</v>
      </c>
      <c r="D662" s="218"/>
      <c r="E662" s="218" t="s">
        <v>114</v>
      </c>
      <c r="F662" s="218">
        <v>2005</v>
      </c>
    </row>
    <row r="663" spans="1:6" x14ac:dyDescent="0.45">
      <c r="A663" s="218">
        <v>13622</v>
      </c>
      <c r="B663" s="218">
        <v>200</v>
      </c>
      <c r="C663" s="219">
        <v>13.36048832347897</v>
      </c>
      <c r="D663" s="218"/>
      <c r="E663" s="218" t="s">
        <v>114</v>
      </c>
      <c r="F663" s="218">
        <v>2012</v>
      </c>
    </row>
    <row r="664" spans="1:6" x14ac:dyDescent="0.45">
      <c r="A664" s="218">
        <v>13620</v>
      </c>
      <c r="B664" s="218">
        <v>200</v>
      </c>
      <c r="C664" s="219">
        <v>8.3432641800967051</v>
      </c>
      <c r="D664" s="218"/>
      <c r="E664" s="218" t="s">
        <v>114</v>
      </c>
      <c r="F664" s="218">
        <v>2005</v>
      </c>
    </row>
    <row r="665" spans="1:6" x14ac:dyDescent="0.45">
      <c r="A665" s="218">
        <v>13620</v>
      </c>
      <c r="B665" s="218">
        <v>200</v>
      </c>
      <c r="C665" s="219">
        <v>25.030663424189999</v>
      </c>
      <c r="D665" s="218"/>
      <c r="E665" s="218" t="s">
        <v>114</v>
      </c>
      <c r="F665" s="218">
        <v>2005</v>
      </c>
    </row>
    <row r="666" spans="1:6" x14ac:dyDescent="0.45">
      <c r="A666" s="218">
        <v>13620</v>
      </c>
      <c r="B666" s="218">
        <v>200</v>
      </c>
      <c r="C666" s="219">
        <v>25.17589300499284</v>
      </c>
      <c r="D666" s="218"/>
      <c r="E666" s="218" t="s">
        <v>114</v>
      </c>
      <c r="F666" s="218">
        <v>2005</v>
      </c>
    </row>
    <row r="667" spans="1:6" x14ac:dyDescent="0.45">
      <c r="A667" s="218">
        <v>13620</v>
      </c>
      <c r="B667" s="218">
        <v>200</v>
      </c>
      <c r="C667" s="219">
        <v>31.859569635259749</v>
      </c>
      <c r="D667" s="218"/>
      <c r="E667" s="218" t="s">
        <v>114</v>
      </c>
      <c r="F667" s="218">
        <v>2006</v>
      </c>
    </row>
    <row r="668" spans="1:6" x14ac:dyDescent="0.45">
      <c r="A668" s="218">
        <v>13620</v>
      </c>
      <c r="B668" s="218">
        <v>200</v>
      </c>
      <c r="C668" s="219">
        <v>2.65407065016253</v>
      </c>
      <c r="D668" s="218"/>
      <c r="E668" s="218" t="s">
        <v>114</v>
      </c>
      <c r="F668" s="218">
        <v>2006</v>
      </c>
    </row>
    <row r="669" spans="1:6" x14ac:dyDescent="0.45">
      <c r="A669" s="218">
        <v>13620</v>
      </c>
      <c r="B669" s="218">
        <v>200</v>
      </c>
      <c r="C669" s="219">
        <v>4.3126318767155052</v>
      </c>
      <c r="D669" s="218"/>
      <c r="E669" s="218" t="s">
        <v>114</v>
      </c>
      <c r="F669" s="218">
        <v>2006</v>
      </c>
    </row>
    <row r="670" spans="1:6" x14ac:dyDescent="0.45">
      <c r="A670" s="218">
        <v>13618</v>
      </c>
      <c r="B670" s="218">
        <v>250</v>
      </c>
      <c r="C670" s="219">
        <v>9.9301602729750922</v>
      </c>
      <c r="D670" s="218"/>
      <c r="E670" s="218" t="s">
        <v>114</v>
      </c>
      <c r="F670" s="218">
        <v>2005</v>
      </c>
    </row>
    <row r="671" spans="1:6" x14ac:dyDescent="0.45">
      <c r="A671" s="218">
        <v>13618</v>
      </c>
      <c r="B671" s="218">
        <v>250</v>
      </c>
      <c r="C671" s="219">
        <v>27.66009632461547</v>
      </c>
      <c r="D671" s="218"/>
      <c r="E671" s="218" t="s">
        <v>114</v>
      </c>
      <c r="F671" s="218">
        <v>2005</v>
      </c>
    </row>
    <row r="672" spans="1:6" x14ac:dyDescent="0.45">
      <c r="A672" s="218">
        <v>13618</v>
      </c>
      <c r="B672" s="218">
        <v>250</v>
      </c>
      <c r="C672" s="219">
        <v>5.2469407416616862</v>
      </c>
      <c r="D672" s="218"/>
      <c r="E672" s="218" t="s">
        <v>114</v>
      </c>
      <c r="F672" s="218">
        <v>2005</v>
      </c>
    </row>
    <row r="673" spans="1:6" x14ac:dyDescent="0.45">
      <c r="A673" s="218">
        <v>13618</v>
      </c>
      <c r="B673" s="218">
        <v>250</v>
      </c>
      <c r="C673" s="219">
        <v>18.427973652354058</v>
      </c>
      <c r="D673" s="218"/>
      <c r="E673" s="218" t="s">
        <v>114</v>
      </c>
      <c r="F673" s="218">
        <v>2005</v>
      </c>
    </row>
    <row r="674" spans="1:6" x14ac:dyDescent="0.45">
      <c r="A674" s="218">
        <v>13618</v>
      </c>
      <c r="B674" s="218">
        <v>250</v>
      </c>
      <c r="C674" s="219">
        <v>62.709080158913402</v>
      </c>
      <c r="D674" s="218"/>
      <c r="E674" s="218" t="s">
        <v>114</v>
      </c>
      <c r="F674" s="218">
        <v>2005</v>
      </c>
    </row>
    <row r="675" spans="1:6" x14ac:dyDescent="0.45">
      <c r="A675" s="218">
        <v>13618</v>
      </c>
      <c r="B675" s="218">
        <v>250</v>
      </c>
      <c r="C675" s="219">
        <v>8.4404478397336735</v>
      </c>
      <c r="D675" s="218"/>
      <c r="E675" s="218" t="s">
        <v>114</v>
      </c>
      <c r="F675" s="218">
        <v>2016</v>
      </c>
    </row>
    <row r="676" spans="1:6" x14ac:dyDescent="0.45">
      <c r="A676" s="218">
        <v>13616</v>
      </c>
      <c r="B676" s="218">
        <v>160</v>
      </c>
      <c r="C676" s="219">
        <v>34.677925518092422</v>
      </c>
      <c r="D676" s="218"/>
      <c r="E676" s="218" t="s">
        <v>114</v>
      </c>
      <c r="F676" s="218">
        <v>2005</v>
      </c>
    </row>
    <row r="677" spans="1:6" x14ac:dyDescent="0.45">
      <c r="A677" s="218">
        <v>13614</v>
      </c>
      <c r="B677" s="218">
        <v>200</v>
      </c>
      <c r="C677" s="219">
        <v>7.141092640121494</v>
      </c>
      <c r="D677" s="218"/>
      <c r="E677" s="218" t="s">
        <v>204</v>
      </c>
      <c r="F677" s="218">
        <v>2006</v>
      </c>
    </row>
    <row r="678" spans="1:6" x14ac:dyDescent="0.45">
      <c r="A678" s="218">
        <v>13614</v>
      </c>
      <c r="B678" s="218">
        <v>200</v>
      </c>
      <c r="C678" s="219">
        <v>17.709183313374201</v>
      </c>
      <c r="D678" s="218"/>
      <c r="E678" s="218" t="s">
        <v>114</v>
      </c>
      <c r="F678" s="218">
        <v>2006</v>
      </c>
    </row>
    <row r="679" spans="1:6" x14ac:dyDescent="0.45">
      <c r="A679" s="218">
        <v>13614</v>
      </c>
      <c r="B679" s="218">
        <v>200</v>
      </c>
      <c r="C679" s="219">
        <v>15.34338257581798</v>
      </c>
      <c r="D679" s="218"/>
      <c r="E679" s="218" t="s">
        <v>114</v>
      </c>
      <c r="F679" s="218">
        <v>2006</v>
      </c>
    </row>
    <row r="680" spans="1:6" x14ac:dyDescent="0.45">
      <c r="A680" s="218">
        <v>13614</v>
      </c>
      <c r="B680" s="218">
        <v>200</v>
      </c>
      <c r="C680" s="219">
        <v>42.376451371146267</v>
      </c>
      <c r="D680" s="218"/>
      <c r="E680" s="218" t="s">
        <v>114</v>
      </c>
      <c r="F680" s="218">
        <v>2006</v>
      </c>
    </row>
    <row r="681" spans="1:6" x14ac:dyDescent="0.45">
      <c r="A681" s="218">
        <v>13614</v>
      </c>
      <c r="B681" s="218">
        <v>200</v>
      </c>
      <c r="C681" s="219">
        <v>14.57195918644616</v>
      </c>
      <c r="D681" s="218"/>
      <c r="E681" s="218" t="s">
        <v>114</v>
      </c>
      <c r="F681" s="218">
        <v>2006</v>
      </c>
    </row>
    <row r="682" spans="1:6" x14ac:dyDescent="0.45">
      <c r="A682" s="218">
        <v>13614</v>
      </c>
      <c r="B682" s="218">
        <v>200</v>
      </c>
      <c r="C682" s="219">
        <v>14.477957951112881</v>
      </c>
      <c r="D682" s="218"/>
      <c r="E682" s="218" t="s">
        <v>114</v>
      </c>
      <c r="F682" s="218">
        <v>2006</v>
      </c>
    </row>
    <row r="683" spans="1:6" x14ac:dyDescent="0.45">
      <c r="A683" s="218">
        <v>13614</v>
      </c>
      <c r="B683" s="218">
        <v>200</v>
      </c>
      <c r="C683" s="219">
        <v>16.632945873438889</v>
      </c>
      <c r="D683" s="218"/>
      <c r="E683" s="218" t="s">
        <v>114</v>
      </c>
      <c r="F683" s="218">
        <v>2006</v>
      </c>
    </row>
    <row r="684" spans="1:6" x14ac:dyDescent="0.45">
      <c r="A684" s="218">
        <v>13614</v>
      </c>
      <c r="B684" s="218">
        <v>200</v>
      </c>
      <c r="C684" s="219">
        <v>36.530362219226753</v>
      </c>
      <c r="D684" s="218"/>
      <c r="E684" s="218" t="s">
        <v>114</v>
      </c>
      <c r="F684" s="218">
        <v>2006</v>
      </c>
    </row>
    <row r="685" spans="1:6" x14ac:dyDescent="0.45">
      <c r="A685" s="218">
        <v>13614</v>
      </c>
      <c r="B685" s="218">
        <v>200</v>
      </c>
      <c r="C685" s="219">
        <v>36.902868414430273</v>
      </c>
      <c r="D685" s="218"/>
      <c r="E685" s="218" t="s">
        <v>114</v>
      </c>
      <c r="F685" s="218">
        <v>2006</v>
      </c>
    </row>
    <row r="686" spans="1:6" x14ac:dyDescent="0.45">
      <c r="A686" s="218">
        <v>13614</v>
      </c>
      <c r="B686" s="218">
        <v>200</v>
      </c>
      <c r="C686" s="219">
        <v>33.180598663511283</v>
      </c>
      <c r="D686" s="218"/>
      <c r="E686" s="218" t="s">
        <v>114</v>
      </c>
      <c r="F686" s="218">
        <v>2006</v>
      </c>
    </row>
    <row r="687" spans="1:6" x14ac:dyDescent="0.45">
      <c r="A687" s="218">
        <v>13614</v>
      </c>
      <c r="B687" s="218">
        <v>200</v>
      </c>
      <c r="C687" s="219">
        <v>21.171393255491811</v>
      </c>
      <c r="D687" s="218"/>
      <c r="E687" s="218" t="s">
        <v>114</v>
      </c>
      <c r="F687" s="218">
        <v>2006</v>
      </c>
    </row>
    <row r="688" spans="1:6" x14ac:dyDescent="0.45">
      <c r="A688" s="218">
        <v>13614</v>
      </c>
      <c r="B688" s="218">
        <v>200</v>
      </c>
      <c r="C688" s="219">
        <v>35.673077327724009</v>
      </c>
      <c r="D688" s="218"/>
      <c r="E688" s="218" t="s">
        <v>114</v>
      </c>
      <c r="F688" s="218">
        <v>2006</v>
      </c>
    </row>
    <row r="689" spans="1:6" x14ac:dyDescent="0.45">
      <c r="A689" s="218">
        <v>13614</v>
      </c>
      <c r="B689" s="218">
        <v>200</v>
      </c>
      <c r="C689" s="219">
        <v>19.59668508191119</v>
      </c>
      <c r="D689" s="218"/>
      <c r="E689" s="218" t="s">
        <v>114</v>
      </c>
      <c r="F689" s="218">
        <v>2006</v>
      </c>
    </row>
    <row r="690" spans="1:6" x14ac:dyDescent="0.45">
      <c r="A690" s="218">
        <v>13614</v>
      </c>
      <c r="B690" s="218">
        <v>200</v>
      </c>
      <c r="C690" s="219">
        <v>9.9647748835227805</v>
      </c>
      <c r="D690" s="218"/>
      <c r="E690" s="218" t="s">
        <v>114</v>
      </c>
      <c r="F690" s="218">
        <v>2006</v>
      </c>
    </row>
    <row r="691" spans="1:6" x14ac:dyDescent="0.45">
      <c r="A691" s="218">
        <v>13614</v>
      </c>
      <c r="B691" s="218">
        <v>200</v>
      </c>
      <c r="C691" s="219">
        <v>31.026572601141709</v>
      </c>
      <c r="D691" s="218"/>
      <c r="E691" s="218" t="s">
        <v>114</v>
      </c>
      <c r="F691" s="218">
        <v>2006</v>
      </c>
    </row>
    <row r="692" spans="1:6" x14ac:dyDescent="0.45">
      <c r="A692" s="218">
        <v>13614</v>
      </c>
      <c r="B692" s="218">
        <v>200</v>
      </c>
      <c r="C692" s="219">
        <v>21.383538613449179</v>
      </c>
      <c r="D692" s="218"/>
      <c r="E692" s="218" t="s">
        <v>114</v>
      </c>
      <c r="F692" s="218">
        <v>2006</v>
      </c>
    </row>
    <row r="693" spans="1:6" x14ac:dyDescent="0.45">
      <c r="A693" s="218">
        <v>13614</v>
      </c>
      <c r="B693" s="218">
        <v>200</v>
      </c>
      <c r="C693" s="219">
        <v>29.58755645327799</v>
      </c>
      <c r="D693" s="218"/>
      <c r="E693" s="218" t="s">
        <v>114</v>
      </c>
      <c r="F693" s="218">
        <v>2006</v>
      </c>
    </row>
    <row r="694" spans="1:6" x14ac:dyDescent="0.45">
      <c r="A694" s="218">
        <v>13614</v>
      </c>
      <c r="B694" s="218">
        <v>200</v>
      </c>
      <c r="C694" s="219">
        <v>25.43826593693116</v>
      </c>
      <c r="D694" s="218"/>
      <c r="E694" s="218" t="s">
        <v>114</v>
      </c>
      <c r="F694" s="218">
        <v>2006</v>
      </c>
    </row>
    <row r="695" spans="1:6" x14ac:dyDescent="0.45">
      <c r="A695" s="218">
        <v>13612</v>
      </c>
      <c r="B695" s="218">
        <v>160</v>
      </c>
      <c r="C695" s="219">
        <v>31.997370206699099</v>
      </c>
      <c r="D695" s="218"/>
      <c r="E695" s="218" t="s">
        <v>114</v>
      </c>
      <c r="F695" s="218">
        <v>2006</v>
      </c>
    </row>
    <row r="696" spans="1:6" x14ac:dyDescent="0.45">
      <c r="A696" s="218">
        <v>13612</v>
      </c>
      <c r="B696" s="218">
        <v>160</v>
      </c>
      <c r="C696" s="219">
        <v>27.673642698766951</v>
      </c>
      <c r="D696" s="218"/>
      <c r="E696" s="218" t="s">
        <v>114</v>
      </c>
      <c r="F696" s="218">
        <v>2006</v>
      </c>
    </row>
    <row r="697" spans="1:6" x14ac:dyDescent="0.45">
      <c r="A697" s="218">
        <v>13612</v>
      </c>
      <c r="B697" s="218">
        <v>160</v>
      </c>
      <c r="C697" s="219">
        <v>19.395590893724162</v>
      </c>
      <c r="D697" s="218"/>
      <c r="E697" s="218" t="s">
        <v>204</v>
      </c>
      <c r="F697" s="218">
        <v>2006</v>
      </c>
    </row>
    <row r="698" spans="1:6" x14ac:dyDescent="0.45">
      <c r="A698" s="218">
        <v>13610</v>
      </c>
      <c r="B698" s="218">
        <v>250</v>
      </c>
      <c r="C698" s="219">
        <v>10.083890545608179</v>
      </c>
      <c r="D698" s="218"/>
      <c r="E698" s="218" t="s">
        <v>114</v>
      </c>
      <c r="F698" s="218">
        <v>2006</v>
      </c>
    </row>
    <row r="699" spans="1:6" x14ac:dyDescent="0.45">
      <c r="A699" s="218">
        <v>13610</v>
      </c>
      <c r="B699" s="218">
        <v>250</v>
      </c>
      <c r="C699" s="219">
        <v>0.393394423384684</v>
      </c>
      <c r="D699" s="218"/>
      <c r="E699" s="218" t="s">
        <v>114</v>
      </c>
      <c r="F699" s="218">
        <v>2006</v>
      </c>
    </row>
    <row r="700" spans="1:6" x14ac:dyDescent="0.45">
      <c r="A700" s="218">
        <v>13610</v>
      </c>
      <c r="B700" s="218">
        <v>250</v>
      </c>
      <c r="C700" s="219">
        <v>25.977285541424351</v>
      </c>
      <c r="D700" s="218"/>
      <c r="E700" s="218" t="s">
        <v>114</v>
      </c>
      <c r="F700" s="218">
        <v>2006</v>
      </c>
    </row>
    <row r="701" spans="1:6" x14ac:dyDescent="0.45">
      <c r="A701" s="218">
        <v>13610</v>
      </c>
      <c r="B701" s="218">
        <v>250</v>
      </c>
      <c r="C701" s="219">
        <v>24.507018268938321</v>
      </c>
      <c r="D701" s="218"/>
      <c r="E701" s="218" t="s">
        <v>114</v>
      </c>
      <c r="F701" s="218">
        <v>2006</v>
      </c>
    </row>
    <row r="702" spans="1:6" x14ac:dyDescent="0.45">
      <c r="A702" s="218">
        <v>13610</v>
      </c>
      <c r="B702" s="218">
        <v>250</v>
      </c>
      <c r="C702" s="219">
        <v>25.67420989841327</v>
      </c>
      <c r="D702" s="218"/>
      <c r="E702" s="218" t="s">
        <v>114</v>
      </c>
      <c r="F702" s="218">
        <v>2006</v>
      </c>
    </row>
    <row r="703" spans="1:6" x14ac:dyDescent="0.45">
      <c r="A703" s="218">
        <v>13610</v>
      </c>
      <c r="B703" s="218">
        <v>250</v>
      </c>
      <c r="C703" s="219">
        <v>20.92623362435868</v>
      </c>
      <c r="D703" s="218"/>
      <c r="E703" s="218" t="s">
        <v>109</v>
      </c>
      <c r="F703" s="218">
        <v>2002</v>
      </c>
    </row>
    <row r="704" spans="1:6" x14ac:dyDescent="0.45">
      <c r="A704" s="218">
        <v>13610</v>
      </c>
      <c r="B704" s="218">
        <v>250</v>
      </c>
      <c r="C704" s="219">
        <v>20.380986333012022</v>
      </c>
      <c r="D704" s="218"/>
      <c r="E704" s="218" t="s">
        <v>109</v>
      </c>
      <c r="F704" s="218">
        <v>2002</v>
      </c>
    </row>
    <row r="705" spans="1:6" x14ac:dyDescent="0.45">
      <c r="A705" s="218">
        <v>13608</v>
      </c>
      <c r="B705" s="218">
        <v>200</v>
      </c>
      <c r="C705" s="219">
        <v>26.763786825809959</v>
      </c>
      <c r="D705" s="218"/>
      <c r="E705" s="218" t="s">
        <v>114</v>
      </c>
      <c r="F705" s="218">
        <v>2006</v>
      </c>
    </row>
    <row r="706" spans="1:6" x14ac:dyDescent="0.45">
      <c r="A706" s="218">
        <v>13608</v>
      </c>
      <c r="B706" s="218">
        <v>200</v>
      </c>
      <c r="C706" s="219">
        <v>34.96949204113745</v>
      </c>
      <c r="D706" s="218"/>
      <c r="E706" s="218" t="s">
        <v>114</v>
      </c>
      <c r="F706" s="218">
        <v>2006</v>
      </c>
    </row>
    <row r="707" spans="1:6" x14ac:dyDescent="0.45">
      <c r="A707" s="218">
        <v>13608</v>
      </c>
      <c r="B707" s="218">
        <v>200</v>
      </c>
      <c r="C707" s="219">
        <v>40.031841584244667</v>
      </c>
      <c r="D707" s="218"/>
      <c r="E707" s="218" t="s">
        <v>114</v>
      </c>
      <c r="F707" s="218">
        <v>2006</v>
      </c>
    </row>
    <row r="708" spans="1:6" x14ac:dyDescent="0.45">
      <c r="A708" s="218">
        <v>13608</v>
      </c>
      <c r="B708" s="218">
        <v>200</v>
      </c>
      <c r="C708" s="219">
        <v>41.911813478711053</v>
      </c>
      <c r="D708" s="218"/>
      <c r="E708" s="218" t="s">
        <v>114</v>
      </c>
      <c r="F708" s="218">
        <v>2006</v>
      </c>
    </row>
    <row r="709" spans="1:6" x14ac:dyDescent="0.45">
      <c r="A709" s="218">
        <v>13608</v>
      </c>
      <c r="B709" s="218">
        <v>200</v>
      </c>
      <c r="C709" s="219">
        <v>29.683196152369721</v>
      </c>
      <c r="D709" s="218"/>
      <c r="E709" s="218" t="s">
        <v>114</v>
      </c>
      <c r="F709" s="218">
        <v>2006</v>
      </c>
    </row>
    <row r="710" spans="1:6" x14ac:dyDescent="0.45">
      <c r="A710" s="218">
        <v>13608</v>
      </c>
      <c r="B710" s="218">
        <v>200</v>
      </c>
      <c r="C710" s="219">
        <v>31.62878364195539</v>
      </c>
      <c r="D710" s="218"/>
      <c r="E710" s="218" t="s">
        <v>114</v>
      </c>
      <c r="F710" s="218">
        <v>2006</v>
      </c>
    </row>
    <row r="711" spans="1:6" x14ac:dyDescent="0.45">
      <c r="A711" s="218">
        <v>13608</v>
      </c>
      <c r="B711" s="218">
        <v>200</v>
      </c>
      <c r="C711" s="219">
        <v>29.10784586272748</v>
      </c>
      <c r="D711" s="218"/>
      <c r="E711" s="218" t="s">
        <v>114</v>
      </c>
      <c r="F711" s="218">
        <v>2006</v>
      </c>
    </row>
    <row r="712" spans="1:6" x14ac:dyDescent="0.45">
      <c r="A712" s="218">
        <v>13606</v>
      </c>
      <c r="B712" s="218">
        <v>250</v>
      </c>
      <c r="C712" s="219">
        <v>38.193374070018649</v>
      </c>
      <c r="D712" s="218"/>
      <c r="E712" s="218" t="s">
        <v>114</v>
      </c>
      <c r="F712" s="218">
        <v>2006</v>
      </c>
    </row>
    <row r="713" spans="1:6" x14ac:dyDescent="0.45">
      <c r="A713" s="218">
        <v>13606</v>
      </c>
      <c r="B713" s="218">
        <v>250</v>
      </c>
      <c r="C713" s="219">
        <v>18.749553872304489</v>
      </c>
      <c r="D713" s="218"/>
      <c r="E713" s="218" t="s">
        <v>114</v>
      </c>
      <c r="F713" s="218">
        <v>2006</v>
      </c>
    </row>
    <row r="714" spans="1:6" x14ac:dyDescent="0.45">
      <c r="A714" s="218">
        <v>13606</v>
      </c>
      <c r="B714" s="218">
        <v>250</v>
      </c>
      <c r="C714" s="219">
        <v>53.722608491095137</v>
      </c>
      <c r="D714" s="218"/>
      <c r="E714" s="218" t="s">
        <v>114</v>
      </c>
      <c r="F714" s="218">
        <v>2006</v>
      </c>
    </row>
    <row r="715" spans="1:6" x14ac:dyDescent="0.45">
      <c r="A715" s="218">
        <v>13606</v>
      </c>
      <c r="B715" s="218">
        <v>250</v>
      </c>
      <c r="C715" s="219">
        <v>34.380970433047182</v>
      </c>
      <c r="D715" s="218"/>
      <c r="E715" s="218" t="s">
        <v>114</v>
      </c>
      <c r="F715" s="218">
        <v>2006</v>
      </c>
    </row>
    <row r="716" spans="1:6" x14ac:dyDescent="0.45">
      <c r="A716" s="218">
        <v>13606</v>
      </c>
      <c r="B716" s="218">
        <v>250</v>
      </c>
      <c r="C716" s="219">
        <v>21.352473313958551</v>
      </c>
      <c r="D716" s="218"/>
      <c r="E716" s="218" t="s">
        <v>114</v>
      </c>
      <c r="F716" s="218">
        <v>2006</v>
      </c>
    </row>
    <row r="717" spans="1:6" x14ac:dyDescent="0.45">
      <c r="A717" s="218">
        <v>13606</v>
      </c>
      <c r="B717" s="218">
        <v>250</v>
      </c>
      <c r="C717" s="219">
        <v>16.717047910439529</v>
      </c>
      <c r="D717" s="218"/>
      <c r="E717" s="218" t="s">
        <v>114</v>
      </c>
      <c r="F717" s="218">
        <v>2006</v>
      </c>
    </row>
    <row r="718" spans="1:6" x14ac:dyDescent="0.45">
      <c r="A718" s="218">
        <v>13604</v>
      </c>
      <c r="B718" s="218">
        <v>315</v>
      </c>
      <c r="C718" s="219">
        <v>5.6129424806570603</v>
      </c>
      <c r="D718" s="218"/>
      <c r="E718" s="218" t="s">
        <v>114</v>
      </c>
      <c r="F718" s="218">
        <v>2006</v>
      </c>
    </row>
    <row r="719" spans="1:6" x14ac:dyDescent="0.45">
      <c r="A719" s="218">
        <v>13602</v>
      </c>
      <c r="B719" s="218">
        <v>500</v>
      </c>
      <c r="C719" s="219">
        <v>26.880096327291412</v>
      </c>
      <c r="D719" s="218"/>
      <c r="E719" s="218" t="s">
        <v>114</v>
      </c>
      <c r="F719" s="218">
        <v>2006</v>
      </c>
    </row>
    <row r="720" spans="1:6" x14ac:dyDescent="0.45">
      <c r="A720" s="218">
        <v>13602</v>
      </c>
      <c r="B720" s="218">
        <v>500</v>
      </c>
      <c r="C720" s="219">
        <v>26.56451858543144</v>
      </c>
      <c r="D720" s="218"/>
      <c r="E720" s="218" t="s">
        <v>114</v>
      </c>
      <c r="F720" s="218">
        <v>2006</v>
      </c>
    </row>
    <row r="721" spans="1:6" x14ac:dyDescent="0.45">
      <c r="A721" s="218">
        <v>13602</v>
      </c>
      <c r="B721" s="218">
        <v>500</v>
      </c>
      <c r="C721" s="219">
        <v>4.5766408592866519</v>
      </c>
      <c r="D721" s="218"/>
      <c r="E721" s="218" t="s">
        <v>114</v>
      </c>
      <c r="F721" s="218">
        <v>2006</v>
      </c>
    </row>
    <row r="722" spans="1:6" x14ac:dyDescent="0.45">
      <c r="A722" s="218">
        <v>13602</v>
      </c>
      <c r="B722" s="218">
        <v>500</v>
      </c>
      <c r="C722" s="219">
        <v>12.26908410629011</v>
      </c>
      <c r="D722" s="218"/>
      <c r="E722" s="218" t="s">
        <v>114</v>
      </c>
      <c r="F722" s="218">
        <v>2006</v>
      </c>
    </row>
    <row r="723" spans="1:6" x14ac:dyDescent="0.45">
      <c r="A723" s="218">
        <v>13602</v>
      </c>
      <c r="B723" s="218">
        <v>500</v>
      </c>
      <c r="C723" s="219">
        <v>28.210531674923772</v>
      </c>
      <c r="D723" s="218"/>
      <c r="E723" s="218" t="s">
        <v>114</v>
      </c>
      <c r="F723" s="218">
        <v>2006</v>
      </c>
    </row>
    <row r="724" spans="1:6" x14ac:dyDescent="0.45">
      <c r="A724" s="218">
        <v>13602</v>
      </c>
      <c r="B724" s="218">
        <v>500</v>
      </c>
      <c r="C724" s="219">
        <v>13.593095588826779</v>
      </c>
      <c r="D724" s="218"/>
      <c r="E724" s="218" t="s">
        <v>114</v>
      </c>
      <c r="F724" s="218">
        <v>2006</v>
      </c>
    </row>
    <row r="725" spans="1:6" x14ac:dyDescent="0.45">
      <c r="A725" s="218">
        <v>13602</v>
      </c>
      <c r="B725" s="218">
        <v>500</v>
      </c>
      <c r="C725" s="219">
        <v>28.452674934696851</v>
      </c>
      <c r="D725" s="218"/>
      <c r="E725" s="218" t="s">
        <v>114</v>
      </c>
      <c r="F725" s="218">
        <v>2006</v>
      </c>
    </row>
    <row r="726" spans="1:6" x14ac:dyDescent="0.45">
      <c r="A726" s="218">
        <v>13602</v>
      </c>
      <c r="B726" s="218">
        <v>500</v>
      </c>
      <c r="C726" s="219">
        <v>22.306329271989782</v>
      </c>
      <c r="D726" s="218"/>
      <c r="E726" s="218" t="s">
        <v>114</v>
      </c>
      <c r="F726" s="218">
        <v>2006</v>
      </c>
    </row>
    <row r="727" spans="1:6" x14ac:dyDescent="0.45">
      <c r="A727" s="218">
        <v>13602</v>
      </c>
      <c r="B727" s="218">
        <v>500</v>
      </c>
      <c r="C727" s="219">
        <v>14.635046988037489</v>
      </c>
      <c r="D727" s="218"/>
      <c r="E727" s="218" t="s">
        <v>114</v>
      </c>
      <c r="F727" s="218">
        <v>2006</v>
      </c>
    </row>
    <row r="728" spans="1:6" x14ac:dyDescent="0.45">
      <c r="A728" s="218">
        <v>13602</v>
      </c>
      <c r="B728" s="218">
        <v>500</v>
      </c>
      <c r="C728" s="219">
        <v>60.26363245574197</v>
      </c>
      <c r="D728" s="218"/>
      <c r="E728" s="218" t="s">
        <v>114</v>
      </c>
      <c r="F728" s="218">
        <v>2006</v>
      </c>
    </row>
    <row r="729" spans="1:6" x14ac:dyDescent="0.45">
      <c r="A729" s="218">
        <v>13600</v>
      </c>
      <c r="B729" s="218">
        <v>250</v>
      </c>
      <c r="C729" s="219">
        <v>24.435212974425781</v>
      </c>
      <c r="D729" s="218"/>
      <c r="E729" s="218" t="s">
        <v>114</v>
      </c>
      <c r="F729" s="218">
        <v>2006</v>
      </c>
    </row>
    <row r="730" spans="1:6" x14ac:dyDescent="0.45">
      <c r="A730" s="218">
        <v>13600</v>
      </c>
      <c r="B730" s="218">
        <v>250</v>
      </c>
      <c r="C730" s="219">
        <v>53.631672492452267</v>
      </c>
      <c r="D730" s="218"/>
      <c r="E730" s="218" t="s">
        <v>114</v>
      </c>
      <c r="F730" s="218">
        <v>2006</v>
      </c>
    </row>
    <row r="731" spans="1:6" x14ac:dyDescent="0.45">
      <c r="A731" s="218">
        <v>13600</v>
      </c>
      <c r="B731" s="218">
        <v>250</v>
      </c>
      <c r="C731" s="219">
        <v>28.82807062041832</v>
      </c>
      <c r="D731" s="218"/>
      <c r="E731" s="218" t="s">
        <v>114</v>
      </c>
      <c r="F731" s="218">
        <v>2006</v>
      </c>
    </row>
    <row r="732" spans="1:6" x14ac:dyDescent="0.45">
      <c r="A732" s="218">
        <v>13600</v>
      </c>
      <c r="B732" s="218">
        <v>250</v>
      </c>
      <c r="C732" s="219">
        <v>26.226697374541939</v>
      </c>
      <c r="D732" s="218"/>
      <c r="E732" s="218" t="s">
        <v>114</v>
      </c>
      <c r="F732" s="218">
        <v>2006</v>
      </c>
    </row>
    <row r="733" spans="1:6" x14ac:dyDescent="0.45">
      <c r="A733" s="218">
        <v>13600</v>
      </c>
      <c r="B733" s="218">
        <v>250</v>
      </c>
      <c r="C733" s="219">
        <v>25.160274330697739</v>
      </c>
      <c r="D733" s="218"/>
      <c r="E733" s="218" t="s">
        <v>114</v>
      </c>
      <c r="F733" s="218">
        <v>2006</v>
      </c>
    </row>
    <row r="734" spans="1:6" x14ac:dyDescent="0.45">
      <c r="A734" s="218">
        <v>13600</v>
      </c>
      <c r="B734" s="218">
        <v>250</v>
      </c>
      <c r="C734" s="219">
        <v>11.38296529582909</v>
      </c>
      <c r="D734" s="218"/>
      <c r="E734" s="218" t="s">
        <v>114</v>
      </c>
      <c r="F734" s="218">
        <v>2006</v>
      </c>
    </row>
    <row r="735" spans="1:6" x14ac:dyDescent="0.45">
      <c r="A735" s="218">
        <v>13600</v>
      </c>
      <c r="B735" s="218">
        <v>250</v>
      </c>
      <c r="C735" s="219">
        <v>46.958579258725578</v>
      </c>
      <c r="D735" s="218"/>
      <c r="E735" s="218" t="s">
        <v>114</v>
      </c>
      <c r="F735" s="218">
        <v>2006</v>
      </c>
    </row>
    <row r="736" spans="1:6" x14ac:dyDescent="0.45">
      <c r="A736" s="218">
        <v>13600</v>
      </c>
      <c r="B736" s="218">
        <v>250</v>
      </c>
      <c r="C736" s="219">
        <v>44.764270804595412</v>
      </c>
      <c r="D736" s="218"/>
      <c r="E736" s="218" t="s">
        <v>114</v>
      </c>
      <c r="F736" s="218">
        <v>2006</v>
      </c>
    </row>
    <row r="737" spans="1:6" x14ac:dyDescent="0.45">
      <c r="A737" s="218">
        <v>13600</v>
      </c>
      <c r="B737" s="218">
        <v>250</v>
      </c>
      <c r="C737" s="219">
        <v>37.202851596319917</v>
      </c>
      <c r="D737" s="218"/>
      <c r="E737" s="218" t="s">
        <v>114</v>
      </c>
      <c r="F737" s="218">
        <v>2006</v>
      </c>
    </row>
    <row r="738" spans="1:6" x14ac:dyDescent="0.45">
      <c r="A738" s="218">
        <v>13600</v>
      </c>
      <c r="B738" s="218">
        <v>250</v>
      </c>
      <c r="C738" s="219">
        <v>20.301881880429029</v>
      </c>
      <c r="D738" s="218"/>
      <c r="E738" s="218" t="s">
        <v>114</v>
      </c>
      <c r="F738" s="218">
        <v>2006</v>
      </c>
    </row>
    <row r="739" spans="1:6" x14ac:dyDescent="0.45">
      <c r="A739" s="218">
        <v>13600</v>
      </c>
      <c r="B739" s="218">
        <v>250</v>
      </c>
      <c r="C739" s="219">
        <v>8.7249451344863616</v>
      </c>
      <c r="D739" s="218"/>
      <c r="E739" s="218" t="s">
        <v>114</v>
      </c>
      <c r="F739" s="218">
        <v>2006</v>
      </c>
    </row>
    <row r="740" spans="1:6" x14ac:dyDescent="0.45">
      <c r="A740" s="218">
        <v>13600</v>
      </c>
      <c r="B740" s="218">
        <v>250</v>
      </c>
      <c r="C740" s="219">
        <v>19.163267765388781</v>
      </c>
      <c r="D740" s="218"/>
      <c r="E740" s="218" t="s">
        <v>114</v>
      </c>
      <c r="F740" s="218">
        <v>2006</v>
      </c>
    </row>
    <row r="741" spans="1:6" x14ac:dyDescent="0.45">
      <c r="A741" s="218">
        <v>13600</v>
      </c>
      <c r="B741" s="218">
        <v>250</v>
      </c>
      <c r="C741" s="219">
        <v>49.056921041118947</v>
      </c>
      <c r="D741" s="218"/>
      <c r="E741" s="218" t="s">
        <v>114</v>
      </c>
      <c r="F741" s="218">
        <v>2006</v>
      </c>
    </row>
    <row r="742" spans="1:6" x14ac:dyDescent="0.45">
      <c r="A742" s="218">
        <v>13600</v>
      </c>
      <c r="B742" s="218">
        <v>250</v>
      </c>
      <c r="C742" s="219">
        <v>17.342936148858371</v>
      </c>
      <c r="D742" s="218"/>
      <c r="E742" s="218" t="s">
        <v>114</v>
      </c>
      <c r="F742" s="218">
        <v>2006</v>
      </c>
    </row>
    <row r="743" spans="1:6" x14ac:dyDescent="0.45">
      <c r="A743" s="218">
        <v>13598</v>
      </c>
      <c r="B743" s="218">
        <v>160</v>
      </c>
      <c r="C743" s="219">
        <v>10.788430231311411</v>
      </c>
      <c r="D743" s="218"/>
      <c r="E743" s="218" t="s">
        <v>114</v>
      </c>
      <c r="F743" s="218">
        <v>2003</v>
      </c>
    </row>
    <row r="744" spans="1:6" x14ac:dyDescent="0.45">
      <c r="A744" s="218">
        <v>13596</v>
      </c>
      <c r="B744" s="218">
        <v>200</v>
      </c>
      <c r="C744" s="219">
        <v>13.437366394692839</v>
      </c>
      <c r="D744" s="218"/>
      <c r="E744" s="218" t="s">
        <v>204</v>
      </c>
      <c r="F744" s="218">
        <v>2003</v>
      </c>
    </row>
    <row r="745" spans="1:6" x14ac:dyDescent="0.45">
      <c r="A745" s="218">
        <v>13596</v>
      </c>
      <c r="B745" s="218">
        <v>200</v>
      </c>
      <c r="C745" s="219">
        <v>39.740559921434837</v>
      </c>
      <c r="D745" s="218"/>
      <c r="E745" s="218" t="s">
        <v>204</v>
      </c>
      <c r="F745" s="218">
        <v>2003</v>
      </c>
    </row>
    <row r="746" spans="1:6" x14ac:dyDescent="0.45">
      <c r="A746" s="218">
        <v>13594</v>
      </c>
      <c r="B746" s="218">
        <v>250</v>
      </c>
      <c r="C746" s="219">
        <v>22.19353168682176</v>
      </c>
      <c r="D746" s="218"/>
      <c r="E746" s="218" t="s">
        <v>204</v>
      </c>
      <c r="F746" s="218">
        <v>2003</v>
      </c>
    </row>
    <row r="747" spans="1:6" x14ac:dyDescent="0.45">
      <c r="A747" s="218">
        <v>13594</v>
      </c>
      <c r="B747" s="218">
        <v>250</v>
      </c>
      <c r="C747" s="219">
        <v>30.374603147352399</v>
      </c>
      <c r="D747" s="218"/>
      <c r="E747" s="218" t="s">
        <v>204</v>
      </c>
      <c r="F747" s="218">
        <v>2003</v>
      </c>
    </row>
    <row r="748" spans="1:6" x14ac:dyDescent="0.45">
      <c r="A748" s="218">
        <v>13594</v>
      </c>
      <c r="B748" s="218">
        <v>250</v>
      </c>
      <c r="C748" s="219">
        <v>9.5282956205429112</v>
      </c>
      <c r="D748" s="218"/>
      <c r="E748" s="218" t="s">
        <v>204</v>
      </c>
      <c r="F748" s="218">
        <v>2003</v>
      </c>
    </row>
    <row r="749" spans="1:6" x14ac:dyDescent="0.45">
      <c r="A749" s="218">
        <v>13594</v>
      </c>
      <c r="B749" s="218">
        <v>250</v>
      </c>
      <c r="C749" s="219">
        <v>13.63523735243459</v>
      </c>
      <c r="D749" s="218"/>
      <c r="E749" s="218" t="s">
        <v>204</v>
      </c>
      <c r="F749" s="218">
        <v>2003</v>
      </c>
    </row>
    <row r="750" spans="1:6" x14ac:dyDescent="0.45">
      <c r="A750" s="218">
        <v>13592</v>
      </c>
      <c r="B750" s="218">
        <v>160</v>
      </c>
      <c r="C750" s="219">
        <v>43.377243411686663</v>
      </c>
      <c r="D750" s="218"/>
      <c r="E750" s="218" t="s">
        <v>114</v>
      </c>
      <c r="F750" s="218">
        <v>2003</v>
      </c>
    </row>
    <row r="751" spans="1:6" x14ac:dyDescent="0.45">
      <c r="A751" s="218">
        <v>13590</v>
      </c>
      <c r="B751" s="218">
        <v>200</v>
      </c>
      <c r="C751" s="219">
        <v>16.76032592602375</v>
      </c>
      <c r="D751" s="218"/>
      <c r="E751" s="218" t="s">
        <v>114</v>
      </c>
      <c r="F751" s="218">
        <v>2003</v>
      </c>
    </row>
    <row r="752" spans="1:6" x14ac:dyDescent="0.45">
      <c r="A752" s="218">
        <v>13590</v>
      </c>
      <c r="B752" s="218">
        <v>200</v>
      </c>
      <c r="C752" s="219">
        <v>8.6954841924564086</v>
      </c>
      <c r="D752" s="218"/>
      <c r="E752" s="218" t="s">
        <v>114</v>
      </c>
      <c r="F752" s="218">
        <v>2003</v>
      </c>
    </row>
    <row r="753" spans="1:6" x14ac:dyDescent="0.45">
      <c r="A753" s="218">
        <v>13588</v>
      </c>
      <c r="B753" s="218">
        <v>250</v>
      </c>
      <c r="C753" s="219">
        <v>27.408485136930601</v>
      </c>
      <c r="D753" s="218"/>
      <c r="E753" s="218" t="s">
        <v>114</v>
      </c>
      <c r="F753" s="218">
        <v>2001</v>
      </c>
    </row>
    <row r="754" spans="1:6" x14ac:dyDescent="0.45">
      <c r="A754" s="218">
        <v>13588</v>
      </c>
      <c r="B754" s="218">
        <v>250</v>
      </c>
      <c r="C754" s="219">
        <v>36.629798022418207</v>
      </c>
      <c r="D754" s="218"/>
      <c r="E754" s="218" t="s">
        <v>114</v>
      </c>
      <c r="F754" s="218">
        <v>2001</v>
      </c>
    </row>
    <row r="755" spans="1:6" x14ac:dyDescent="0.45">
      <c r="A755" s="218">
        <v>13588</v>
      </c>
      <c r="B755" s="218">
        <v>250</v>
      </c>
      <c r="C755" s="219">
        <v>4.3032096400313504</v>
      </c>
      <c r="D755" s="218"/>
      <c r="E755" s="218" t="s">
        <v>114</v>
      </c>
      <c r="F755" s="218">
        <v>2001</v>
      </c>
    </row>
    <row r="756" spans="1:6" x14ac:dyDescent="0.45">
      <c r="A756" s="218">
        <v>13586</v>
      </c>
      <c r="B756" s="218">
        <v>200</v>
      </c>
      <c r="C756" s="219">
        <v>29.177806702288049</v>
      </c>
      <c r="D756" s="218"/>
      <c r="E756" s="218" t="s">
        <v>114</v>
      </c>
      <c r="F756" s="218">
        <v>2004</v>
      </c>
    </row>
    <row r="757" spans="1:6" x14ac:dyDescent="0.45">
      <c r="A757" s="218">
        <v>13586</v>
      </c>
      <c r="B757" s="218">
        <v>200</v>
      </c>
      <c r="C757" s="219">
        <v>12.885467098779079</v>
      </c>
      <c r="D757" s="218"/>
      <c r="E757" s="218" t="s">
        <v>114</v>
      </c>
      <c r="F757" s="218">
        <v>2004</v>
      </c>
    </row>
    <row r="758" spans="1:6" x14ac:dyDescent="0.45">
      <c r="A758" s="218">
        <v>13586</v>
      </c>
      <c r="B758" s="218">
        <v>200</v>
      </c>
      <c r="C758" s="219">
        <v>23.616837154115519</v>
      </c>
      <c r="D758" s="218"/>
      <c r="E758" s="218" t="s">
        <v>114</v>
      </c>
      <c r="F758" s="218">
        <v>2007</v>
      </c>
    </row>
    <row r="759" spans="1:6" x14ac:dyDescent="0.45">
      <c r="A759" s="218">
        <v>13586</v>
      </c>
      <c r="B759" s="218">
        <v>200</v>
      </c>
      <c r="C759" s="219">
        <v>14.55235274386229</v>
      </c>
      <c r="D759" s="218"/>
      <c r="E759" s="218" t="s">
        <v>114</v>
      </c>
      <c r="F759" s="218">
        <v>2007</v>
      </c>
    </row>
    <row r="760" spans="1:6" x14ac:dyDescent="0.45">
      <c r="A760" s="218">
        <v>13586</v>
      </c>
      <c r="B760" s="218">
        <v>200</v>
      </c>
      <c r="C760" s="219">
        <v>22.994387721473469</v>
      </c>
      <c r="D760" s="218"/>
      <c r="E760" s="218" t="s">
        <v>114</v>
      </c>
      <c r="F760" s="218">
        <v>2007</v>
      </c>
    </row>
    <row r="761" spans="1:6" x14ac:dyDescent="0.45">
      <c r="A761" s="218">
        <v>13586</v>
      </c>
      <c r="B761" s="218">
        <v>200</v>
      </c>
      <c r="C761" s="219">
        <v>18.64290768495416</v>
      </c>
      <c r="D761" s="218"/>
      <c r="E761" s="218" t="s">
        <v>114</v>
      </c>
      <c r="F761" s="218">
        <v>2007</v>
      </c>
    </row>
    <row r="762" spans="1:6" x14ac:dyDescent="0.45">
      <c r="A762" s="218">
        <v>13586</v>
      </c>
      <c r="B762" s="218">
        <v>200</v>
      </c>
      <c r="C762" s="219">
        <v>12.063362362837649</v>
      </c>
      <c r="D762" s="218"/>
      <c r="E762" s="218" t="s">
        <v>114</v>
      </c>
      <c r="F762" s="218">
        <v>2007</v>
      </c>
    </row>
    <row r="763" spans="1:6" x14ac:dyDescent="0.45">
      <c r="A763" s="218">
        <v>13584</v>
      </c>
      <c r="B763" s="218">
        <v>160</v>
      </c>
      <c r="C763" s="219">
        <v>19.228079497378669</v>
      </c>
      <c r="D763" s="218"/>
      <c r="E763" s="218" t="s">
        <v>204</v>
      </c>
      <c r="F763" s="218">
        <v>2004</v>
      </c>
    </row>
    <row r="764" spans="1:6" x14ac:dyDescent="0.45">
      <c r="A764" s="218">
        <v>13582</v>
      </c>
      <c r="B764" s="218">
        <v>160</v>
      </c>
      <c r="C764" s="219">
        <v>26.429817092548479</v>
      </c>
      <c r="D764" s="218"/>
      <c r="E764" s="218" t="s">
        <v>204</v>
      </c>
      <c r="F764" s="218">
        <v>2004</v>
      </c>
    </row>
    <row r="765" spans="1:6" x14ac:dyDescent="0.45">
      <c r="A765" s="218">
        <v>13580</v>
      </c>
      <c r="B765" s="218">
        <v>315</v>
      </c>
      <c r="C765" s="219">
        <v>18.98447006156653</v>
      </c>
      <c r="D765" s="218"/>
      <c r="E765" s="218" t="s">
        <v>114</v>
      </c>
      <c r="F765" s="218">
        <v>2005</v>
      </c>
    </row>
    <row r="766" spans="1:6" x14ac:dyDescent="0.45">
      <c r="A766" s="218">
        <v>13580</v>
      </c>
      <c r="B766" s="218">
        <v>315</v>
      </c>
      <c r="C766" s="219">
        <v>7.5490164334792542</v>
      </c>
      <c r="D766" s="218"/>
      <c r="E766" s="218" t="s">
        <v>109</v>
      </c>
      <c r="F766" s="218">
        <v>2013</v>
      </c>
    </row>
    <row r="767" spans="1:6" x14ac:dyDescent="0.45">
      <c r="A767" s="218">
        <v>13580</v>
      </c>
      <c r="B767" s="218">
        <v>315</v>
      </c>
      <c r="C767" s="219">
        <v>13.629621378870411</v>
      </c>
      <c r="D767" s="218"/>
      <c r="E767" s="218" t="s">
        <v>109</v>
      </c>
      <c r="F767" s="218">
        <v>2013</v>
      </c>
    </row>
    <row r="768" spans="1:6" x14ac:dyDescent="0.45">
      <c r="A768" s="218">
        <v>13580</v>
      </c>
      <c r="B768" s="218">
        <v>315</v>
      </c>
      <c r="C768" s="219">
        <v>16.833788880477648</v>
      </c>
      <c r="D768" s="218"/>
      <c r="E768" s="218" t="s">
        <v>109</v>
      </c>
      <c r="F768" s="218">
        <v>2013</v>
      </c>
    </row>
    <row r="769" spans="1:6" x14ac:dyDescent="0.45">
      <c r="A769" s="218">
        <v>13580</v>
      </c>
      <c r="B769" s="218">
        <v>315</v>
      </c>
      <c r="C769" s="219">
        <v>7.381502971111578</v>
      </c>
      <c r="D769" s="218"/>
      <c r="E769" s="218" t="s">
        <v>109</v>
      </c>
      <c r="F769" s="218">
        <v>2013</v>
      </c>
    </row>
    <row r="770" spans="1:6" x14ac:dyDescent="0.45">
      <c r="A770" s="218">
        <v>13580</v>
      </c>
      <c r="B770" s="218">
        <v>315</v>
      </c>
      <c r="C770" s="219">
        <v>11.14746092764161</v>
      </c>
      <c r="D770" s="218"/>
      <c r="E770" s="218" t="s">
        <v>109</v>
      </c>
      <c r="F770" s="218">
        <v>2013</v>
      </c>
    </row>
    <row r="771" spans="1:6" x14ac:dyDescent="0.45">
      <c r="A771" s="218">
        <v>13580</v>
      </c>
      <c r="B771" s="218">
        <v>315</v>
      </c>
      <c r="C771" s="219">
        <v>9.6353081599346293</v>
      </c>
      <c r="D771" s="218"/>
      <c r="E771" s="218" t="s">
        <v>204</v>
      </c>
      <c r="F771" s="218">
        <v>2013</v>
      </c>
    </row>
    <row r="772" spans="1:6" x14ac:dyDescent="0.45">
      <c r="A772" s="218">
        <v>13580</v>
      </c>
      <c r="B772" s="218">
        <v>315</v>
      </c>
      <c r="C772" s="219">
        <v>40.343230244011004</v>
      </c>
      <c r="D772" s="218"/>
      <c r="E772" s="218" t="s">
        <v>204</v>
      </c>
      <c r="F772" s="218">
        <v>2013</v>
      </c>
    </row>
    <row r="773" spans="1:6" x14ac:dyDescent="0.45">
      <c r="A773" s="218">
        <v>13580</v>
      </c>
      <c r="B773" s="218">
        <v>315</v>
      </c>
      <c r="C773" s="219">
        <v>17.517951371542811</v>
      </c>
      <c r="D773" s="218"/>
      <c r="E773" s="218" t="s">
        <v>204</v>
      </c>
      <c r="F773" s="218">
        <v>2013</v>
      </c>
    </row>
    <row r="774" spans="1:6" x14ac:dyDescent="0.45">
      <c r="A774" s="218">
        <v>13580</v>
      </c>
      <c r="B774" s="218">
        <v>315</v>
      </c>
      <c r="C774" s="219">
        <v>42.119228350961251</v>
      </c>
      <c r="D774" s="218"/>
      <c r="E774" s="218" t="s">
        <v>204</v>
      </c>
      <c r="F774" s="218">
        <v>2013</v>
      </c>
    </row>
    <row r="775" spans="1:6" x14ac:dyDescent="0.45">
      <c r="A775" s="218">
        <v>13580</v>
      </c>
      <c r="B775" s="218">
        <v>315</v>
      </c>
      <c r="C775" s="219">
        <v>18.53489311813318</v>
      </c>
      <c r="D775" s="218"/>
      <c r="E775" s="218" t="s">
        <v>204</v>
      </c>
      <c r="F775" s="218">
        <v>2013</v>
      </c>
    </row>
    <row r="776" spans="1:6" x14ac:dyDescent="0.45">
      <c r="A776" s="218">
        <v>13580</v>
      </c>
      <c r="B776" s="218">
        <v>315</v>
      </c>
      <c r="C776" s="219">
        <v>6.7306379243286676</v>
      </c>
      <c r="D776" s="218"/>
      <c r="E776" s="218" t="s">
        <v>204</v>
      </c>
      <c r="F776" s="218">
        <v>2013</v>
      </c>
    </row>
    <row r="777" spans="1:6" x14ac:dyDescent="0.45">
      <c r="A777" s="218">
        <v>13580</v>
      </c>
      <c r="B777" s="218">
        <v>315</v>
      </c>
      <c r="C777" s="219">
        <v>14.2033194208897</v>
      </c>
      <c r="D777" s="218"/>
      <c r="E777" s="218" t="s">
        <v>204</v>
      </c>
      <c r="F777" s="218">
        <v>2013</v>
      </c>
    </row>
    <row r="778" spans="1:6" x14ac:dyDescent="0.45">
      <c r="A778" s="218">
        <v>13580</v>
      </c>
      <c r="B778" s="218">
        <v>315</v>
      </c>
      <c r="C778" s="219">
        <v>4.7770276818948236</v>
      </c>
      <c r="D778" s="218"/>
      <c r="E778" s="218" t="s">
        <v>114</v>
      </c>
      <c r="F778" s="218">
        <v>2005</v>
      </c>
    </row>
    <row r="779" spans="1:6" x14ac:dyDescent="0.45">
      <c r="A779" s="218">
        <v>13580</v>
      </c>
      <c r="B779" s="218">
        <v>315</v>
      </c>
      <c r="C779" s="219">
        <v>38.217269856420238</v>
      </c>
      <c r="D779" s="218"/>
      <c r="E779" s="218" t="s">
        <v>109</v>
      </c>
      <c r="F779" s="218">
        <v>2013</v>
      </c>
    </row>
    <row r="780" spans="1:6" x14ac:dyDescent="0.45">
      <c r="A780" s="218">
        <v>13578</v>
      </c>
      <c r="B780" s="218">
        <v>160</v>
      </c>
      <c r="C780" s="219">
        <v>27.252020477712549</v>
      </c>
      <c r="D780" s="218"/>
      <c r="E780" s="218" t="s">
        <v>114</v>
      </c>
      <c r="F780" s="218">
        <v>2006</v>
      </c>
    </row>
    <row r="781" spans="1:6" x14ac:dyDescent="0.45">
      <c r="A781" s="218">
        <v>13578</v>
      </c>
      <c r="B781" s="218">
        <v>160</v>
      </c>
      <c r="C781" s="219">
        <v>15.987193977942439</v>
      </c>
      <c r="D781" s="218"/>
      <c r="E781" s="218" t="s">
        <v>114</v>
      </c>
      <c r="F781" s="218">
        <v>2007</v>
      </c>
    </row>
    <row r="782" spans="1:6" x14ac:dyDescent="0.45">
      <c r="A782" s="218">
        <v>13578</v>
      </c>
      <c r="B782" s="218">
        <v>160</v>
      </c>
      <c r="C782" s="219">
        <v>16.294714264734221</v>
      </c>
      <c r="D782" s="218"/>
      <c r="E782" s="218" t="s">
        <v>114</v>
      </c>
      <c r="F782" s="218">
        <v>2007</v>
      </c>
    </row>
    <row r="783" spans="1:6" x14ac:dyDescent="0.45">
      <c r="A783" s="218">
        <v>13578</v>
      </c>
      <c r="B783" s="218">
        <v>160</v>
      </c>
      <c r="C783" s="219">
        <v>20.253145668588409</v>
      </c>
      <c r="D783" s="218"/>
      <c r="E783" s="218" t="s">
        <v>114</v>
      </c>
      <c r="F783" s="218">
        <v>2007</v>
      </c>
    </row>
    <row r="784" spans="1:6" x14ac:dyDescent="0.45">
      <c r="A784" s="218">
        <v>13578</v>
      </c>
      <c r="B784" s="218">
        <v>160</v>
      </c>
      <c r="C784" s="219">
        <v>30.36468357073181</v>
      </c>
      <c r="D784" s="218"/>
      <c r="E784" s="218" t="s">
        <v>114</v>
      </c>
      <c r="F784" s="218">
        <v>2006</v>
      </c>
    </row>
    <row r="785" spans="1:6" x14ac:dyDescent="0.45">
      <c r="A785" s="218">
        <v>13578</v>
      </c>
      <c r="B785" s="218">
        <v>160</v>
      </c>
      <c r="C785" s="219">
        <v>18.975405348879981</v>
      </c>
      <c r="D785" s="218"/>
      <c r="E785" s="218" t="s">
        <v>114</v>
      </c>
      <c r="F785" s="218">
        <v>2006</v>
      </c>
    </row>
    <row r="786" spans="1:6" x14ac:dyDescent="0.45">
      <c r="A786" s="218">
        <v>13578</v>
      </c>
      <c r="B786" s="218">
        <v>160</v>
      </c>
      <c r="C786" s="219">
        <v>35.080965839177161</v>
      </c>
      <c r="D786" s="218"/>
      <c r="E786" s="218" t="s">
        <v>114</v>
      </c>
      <c r="F786" s="218">
        <v>2006</v>
      </c>
    </row>
    <row r="787" spans="1:6" x14ac:dyDescent="0.45">
      <c r="A787" s="218">
        <v>13576</v>
      </c>
      <c r="B787" s="218">
        <v>160</v>
      </c>
      <c r="C787" s="219">
        <v>15.70447862173763</v>
      </c>
      <c r="D787" s="218"/>
      <c r="E787" s="218" t="s">
        <v>114</v>
      </c>
      <c r="F787" s="218">
        <v>2006</v>
      </c>
    </row>
    <row r="788" spans="1:6" x14ac:dyDescent="0.45">
      <c r="A788" s="218">
        <v>13576</v>
      </c>
      <c r="B788" s="218">
        <v>160</v>
      </c>
      <c r="C788" s="219">
        <v>18.360635484077001</v>
      </c>
      <c r="D788" s="218"/>
      <c r="E788" s="218" t="s">
        <v>114</v>
      </c>
      <c r="F788" s="218">
        <v>2006</v>
      </c>
    </row>
    <row r="789" spans="1:6" x14ac:dyDescent="0.45">
      <c r="A789" s="218">
        <v>13574</v>
      </c>
      <c r="B789" s="218">
        <v>160</v>
      </c>
      <c r="C789" s="219">
        <v>26.818931156214241</v>
      </c>
      <c r="D789" s="218"/>
      <c r="E789" s="218" t="s">
        <v>114</v>
      </c>
      <c r="F789" s="218">
        <v>2006</v>
      </c>
    </row>
    <row r="790" spans="1:6" x14ac:dyDescent="0.45">
      <c r="A790" s="218">
        <v>13572</v>
      </c>
      <c r="B790" s="218">
        <v>160</v>
      </c>
      <c r="C790" s="219">
        <v>18.897721973134878</v>
      </c>
      <c r="D790" s="218"/>
      <c r="E790" s="218" t="s">
        <v>114</v>
      </c>
      <c r="F790" s="218">
        <v>2006</v>
      </c>
    </row>
    <row r="791" spans="1:6" x14ac:dyDescent="0.45">
      <c r="A791" s="218">
        <v>13570</v>
      </c>
      <c r="B791" s="218">
        <v>160</v>
      </c>
      <c r="C791" s="219">
        <v>44.964941006614019</v>
      </c>
      <c r="D791" s="218"/>
      <c r="E791" s="218" t="s">
        <v>114</v>
      </c>
      <c r="F791" s="218">
        <v>2006</v>
      </c>
    </row>
    <row r="792" spans="1:6" x14ac:dyDescent="0.45">
      <c r="A792" s="218">
        <v>13568</v>
      </c>
      <c r="B792" s="218">
        <v>160</v>
      </c>
      <c r="C792" s="219">
        <v>8.6729784963635748</v>
      </c>
      <c r="D792" s="218"/>
      <c r="E792" s="218" t="s">
        <v>114</v>
      </c>
      <c r="F792" s="218">
        <v>2006</v>
      </c>
    </row>
    <row r="793" spans="1:6" x14ac:dyDescent="0.45">
      <c r="A793" s="218">
        <v>13568</v>
      </c>
      <c r="B793" s="218">
        <v>160</v>
      </c>
      <c r="C793" s="219">
        <v>9.8603534855439907</v>
      </c>
      <c r="D793" s="218"/>
      <c r="E793" s="218" t="s">
        <v>114</v>
      </c>
      <c r="F793" s="218">
        <v>2006</v>
      </c>
    </row>
    <row r="794" spans="1:6" x14ac:dyDescent="0.45">
      <c r="A794" s="218">
        <v>13568</v>
      </c>
      <c r="B794" s="218">
        <v>160</v>
      </c>
      <c r="C794" s="219">
        <v>22.178652165284511</v>
      </c>
      <c r="D794" s="218"/>
      <c r="E794" s="218" t="s">
        <v>114</v>
      </c>
      <c r="F794" s="218">
        <v>2007</v>
      </c>
    </row>
    <row r="795" spans="1:6" x14ac:dyDescent="0.45">
      <c r="A795" s="218">
        <v>13568</v>
      </c>
      <c r="B795" s="218">
        <v>160</v>
      </c>
      <c r="C795" s="219">
        <v>26.15966019253386</v>
      </c>
      <c r="D795" s="218"/>
      <c r="E795" s="218" t="s">
        <v>114</v>
      </c>
      <c r="F795" s="218">
        <v>2007</v>
      </c>
    </row>
    <row r="796" spans="1:6" x14ac:dyDescent="0.45">
      <c r="A796" s="218">
        <v>13568</v>
      </c>
      <c r="B796" s="218">
        <v>160</v>
      </c>
      <c r="C796" s="219">
        <v>18.59471346057995</v>
      </c>
      <c r="D796" s="218"/>
      <c r="E796" s="218" t="s">
        <v>114</v>
      </c>
      <c r="F796" s="218">
        <v>2007</v>
      </c>
    </row>
    <row r="797" spans="1:6" x14ac:dyDescent="0.45">
      <c r="A797" s="218">
        <v>13568</v>
      </c>
      <c r="B797" s="218">
        <v>160</v>
      </c>
      <c r="C797" s="219">
        <v>19.489027058458209</v>
      </c>
      <c r="D797" s="218"/>
      <c r="E797" s="218" t="s">
        <v>114</v>
      </c>
      <c r="F797" s="218">
        <v>2007</v>
      </c>
    </row>
    <row r="798" spans="1:6" x14ac:dyDescent="0.45">
      <c r="A798" s="218">
        <v>13568</v>
      </c>
      <c r="B798" s="218">
        <v>160</v>
      </c>
      <c r="C798" s="219">
        <v>23.728109969736959</v>
      </c>
      <c r="D798" s="218"/>
      <c r="E798" s="218" t="s">
        <v>114</v>
      </c>
      <c r="F798" s="218">
        <v>2007</v>
      </c>
    </row>
    <row r="799" spans="1:6" x14ac:dyDescent="0.45">
      <c r="A799" s="218">
        <v>13568</v>
      </c>
      <c r="B799" s="218">
        <v>160</v>
      </c>
      <c r="C799" s="219">
        <v>9.2460221731818368</v>
      </c>
      <c r="D799" s="218"/>
      <c r="E799" s="218" t="s">
        <v>114</v>
      </c>
      <c r="F799" s="218">
        <v>2007</v>
      </c>
    </row>
    <row r="800" spans="1:6" x14ac:dyDescent="0.45">
      <c r="A800" s="218">
        <v>13568</v>
      </c>
      <c r="B800" s="218">
        <v>160</v>
      </c>
      <c r="C800" s="219">
        <v>13.55704919993256</v>
      </c>
      <c r="D800" s="218"/>
      <c r="E800" s="218" t="s">
        <v>114</v>
      </c>
      <c r="F800" s="218">
        <v>2007</v>
      </c>
    </row>
    <row r="801" spans="1:6" x14ac:dyDescent="0.45">
      <c r="A801" s="218">
        <v>13566</v>
      </c>
      <c r="B801" s="218">
        <v>200</v>
      </c>
      <c r="C801" s="219">
        <v>33.531044272187643</v>
      </c>
      <c r="D801" s="218"/>
      <c r="E801" s="218" t="s">
        <v>114</v>
      </c>
      <c r="F801" s="218">
        <v>2006</v>
      </c>
    </row>
    <row r="802" spans="1:6" x14ac:dyDescent="0.45">
      <c r="A802" s="218">
        <v>13566</v>
      </c>
      <c r="B802" s="218">
        <v>200</v>
      </c>
      <c r="C802" s="219">
        <v>34.212845057717217</v>
      </c>
      <c r="D802" s="218"/>
      <c r="E802" s="218" t="s">
        <v>114</v>
      </c>
      <c r="F802" s="218">
        <v>2006</v>
      </c>
    </row>
    <row r="803" spans="1:6" x14ac:dyDescent="0.45">
      <c r="A803" s="218">
        <v>13566</v>
      </c>
      <c r="B803" s="218">
        <v>200</v>
      </c>
      <c r="C803" s="219">
        <v>32.558425511347131</v>
      </c>
      <c r="D803" s="218"/>
      <c r="E803" s="218" t="s">
        <v>114</v>
      </c>
      <c r="F803" s="218">
        <v>2006</v>
      </c>
    </row>
    <row r="804" spans="1:6" x14ac:dyDescent="0.45">
      <c r="A804" s="218">
        <v>13566</v>
      </c>
      <c r="B804" s="218">
        <v>200</v>
      </c>
      <c r="C804" s="219">
        <v>15.460280617078711</v>
      </c>
      <c r="D804" s="218"/>
      <c r="E804" s="218" t="s">
        <v>114</v>
      </c>
      <c r="F804" s="218">
        <v>2006</v>
      </c>
    </row>
    <row r="805" spans="1:6" x14ac:dyDescent="0.45">
      <c r="A805" s="218">
        <v>13566</v>
      </c>
      <c r="B805" s="218">
        <v>200</v>
      </c>
      <c r="C805" s="219">
        <v>36.53090276514363</v>
      </c>
      <c r="D805" s="218"/>
      <c r="E805" s="218" t="s">
        <v>114</v>
      </c>
      <c r="F805" s="218">
        <v>2006</v>
      </c>
    </row>
    <row r="806" spans="1:6" x14ac:dyDescent="0.45">
      <c r="A806" s="218">
        <v>13566</v>
      </c>
      <c r="B806" s="218">
        <v>200</v>
      </c>
      <c r="C806" s="219">
        <v>17.485204207079871</v>
      </c>
      <c r="D806" s="218"/>
      <c r="E806" s="218" t="s">
        <v>114</v>
      </c>
      <c r="F806" s="218">
        <v>2006</v>
      </c>
    </row>
    <row r="807" spans="1:6" x14ac:dyDescent="0.45">
      <c r="A807" s="218">
        <v>13566</v>
      </c>
      <c r="B807" s="218">
        <v>200</v>
      </c>
      <c r="C807" s="219">
        <v>19.610988404764349</v>
      </c>
      <c r="D807" s="218"/>
      <c r="E807" s="218" t="s">
        <v>114</v>
      </c>
      <c r="F807" s="218">
        <v>2006</v>
      </c>
    </row>
    <row r="808" spans="1:6" x14ac:dyDescent="0.45">
      <c r="A808" s="218">
        <v>13566</v>
      </c>
      <c r="B808" s="218">
        <v>200</v>
      </c>
      <c r="C808" s="219">
        <v>25.862699411522492</v>
      </c>
      <c r="D808" s="218"/>
      <c r="E808" s="218" t="s">
        <v>114</v>
      </c>
      <c r="F808" s="218">
        <v>2006</v>
      </c>
    </row>
    <row r="809" spans="1:6" x14ac:dyDescent="0.45">
      <c r="A809" s="218">
        <v>13566</v>
      </c>
      <c r="B809" s="218">
        <v>200</v>
      </c>
      <c r="C809" s="219">
        <v>43.570537687711173</v>
      </c>
      <c r="D809" s="218"/>
      <c r="E809" s="218" t="s">
        <v>114</v>
      </c>
      <c r="F809" s="218">
        <v>2006</v>
      </c>
    </row>
    <row r="810" spans="1:6" x14ac:dyDescent="0.45">
      <c r="A810" s="218">
        <v>13566</v>
      </c>
      <c r="B810" s="218">
        <v>200</v>
      </c>
      <c r="C810" s="219">
        <v>12.58414955303105</v>
      </c>
      <c r="D810" s="218"/>
      <c r="E810" s="218" t="s">
        <v>114</v>
      </c>
      <c r="F810" s="218">
        <v>2006</v>
      </c>
    </row>
    <row r="811" spans="1:6" x14ac:dyDescent="0.45">
      <c r="A811" s="218">
        <v>13566</v>
      </c>
      <c r="B811" s="218">
        <v>200</v>
      </c>
      <c r="C811" s="219">
        <v>29.107388795991159</v>
      </c>
      <c r="D811" s="218"/>
      <c r="E811" s="218" t="s">
        <v>114</v>
      </c>
      <c r="F811" s="218">
        <v>2006</v>
      </c>
    </row>
    <row r="812" spans="1:6" x14ac:dyDescent="0.45">
      <c r="A812" s="218">
        <v>13566</v>
      </c>
      <c r="B812" s="218">
        <v>200</v>
      </c>
      <c r="C812" s="219">
        <v>6.6283555240394438</v>
      </c>
      <c r="D812" s="218"/>
      <c r="E812" s="218" t="s">
        <v>114</v>
      </c>
      <c r="F812" s="218">
        <v>2006</v>
      </c>
    </row>
    <row r="813" spans="1:6" x14ac:dyDescent="0.45">
      <c r="A813" s="218">
        <v>13566</v>
      </c>
      <c r="B813" s="218">
        <v>200</v>
      </c>
      <c r="C813" s="219">
        <v>19.533653640281461</v>
      </c>
      <c r="D813" s="218"/>
      <c r="E813" s="218" t="s">
        <v>114</v>
      </c>
      <c r="F813" s="218">
        <v>2006</v>
      </c>
    </row>
    <row r="814" spans="1:6" x14ac:dyDescent="0.45">
      <c r="A814" s="218">
        <v>13566</v>
      </c>
      <c r="B814" s="218">
        <v>200</v>
      </c>
      <c r="C814" s="219">
        <v>6.279684926289006</v>
      </c>
      <c r="D814" s="218"/>
      <c r="E814" s="218" t="s">
        <v>114</v>
      </c>
      <c r="F814" s="218">
        <v>2006</v>
      </c>
    </row>
    <row r="815" spans="1:6" x14ac:dyDescent="0.45">
      <c r="A815" s="218">
        <v>13566</v>
      </c>
      <c r="B815" s="218">
        <v>200</v>
      </c>
      <c r="C815" s="219">
        <v>30.05925674017147</v>
      </c>
      <c r="D815" s="218"/>
      <c r="E815" s="218" t="s">
        <v>114</v>
      </c>
      <c r="F815" s="218">
        <v>2006</v>
      </c>
    </row>
    <row r="816" spans="1:6" x14ac:dyDescent="0.45">
      <c r="A816" s="218">
        <v>13566</v>
      </c>
      <c r="B816" s="218">
        <v>200</v>
      </c>
      <c r="C816" s="219">
        <v>35.405368704870753</v>
      </c>
      <c r="D816" s="218"/>
      <c r="E816" s="218" t="s">
        <v>114</v>
      </c>
      <c r="F816" s="218">
        <v>2006</v>
      </c>
    </row>
    <row r="817" spans="1:6" x14ac:dyDescent="0.45">
      <c r="A817" s="218">
        <v>13566</v>
      </c>
      <c r="B817" s="218">
        <v>200</v>
      </c>
      <c r="C817" s="219">
        <v>36.558547156930963</v>
      </c>
      <c r="D817" s="218"/>
      <c r="E817" s="218" t="s">
        <v>114</v>
      </c>
      <c r="F817" s="218">
        <v>2007</v>
      </c>
    </row>
    <row r="818" spans="1:6" x14ac:dyDescent="0.45">
      <c r="A818" s="218">
        <v>13566</v>
      </c>
      <c r="B818" s="218">
        <v>200</v>
      </c>
      <c r="C818" s="219">
        <v>36.467826441477129</v>
      </c>
      <c r="D818" s="218"/>
      <c r="E818" s="218" t="s">
        <v>114</v>
      </c>
      <c r="F818" s="218">
        <v>2007</v>
      </c>
    </row>
    <row r="819" spans="1:6" x14ac:dyDescent="0.45">
      <c r="A819" s="218">
        <v>13566</v>
      </c>
      <c r="B819" s="218">
        <v>200</v>
      </c>
      <c r="C819" s="219">
        <v>27.324121198282349</v>
      </c>
      <c r="D819" s="218"/>
      <c r="E819" s="218" t="s">
        <v>114</v>
      </c>
      <c r="F819" s="218">
        <v>2007</v>
      </c>
    </row>
    <row r="820" spans="1:6" x14ac:dyDescent="0.45">
      <c r="A820" s="218">
        <v>13564</v>
      </c>
      <c r="B820" s="218">
        <v>200</v>
      </c>
      <c r="C820" s="219">
        <v>5.8819201889476904</v>
      </c>
      <c r="D820" s="218"/>
      <c r="E820" s="218" t="s">
        <v>114</v>
      </c>
      <c r="F820" s="218">
        <v>2006</v>
      </c>
    </row>
    <row r="821" spans="1:6" x14ac:dyDescent="0.45">
      <c r="A821" s="218">
        <v>13562</v>
      </c>
      <c r="B821" s="218">
        <v>315</v>
      </c>
      <c r="C821" s="219">
        <v>41.546733670578917</v>
      </c>
      <c r="D821" s="218"/>
      <c r="E821" s="218" t="s">
        <v>114</v>
      </c>
      <c r="F821" s="218">
        <v>2006</v>
      </c>
    </row>
    <row r="822" spans="1:6" x14ac:dyDescent="0.45">
      <c r="A822" s="218">
        <v>13562</v>
      </c>
      <c r="B822" s="218">
        <v>315</v>
      </c>
      <c r="C822" s="219">
        <v>15.88347797962812</v>
      </c>
      <c r="D822" s="218"/>
      <c r="E822" s="218" t="s">
        <v>114</v>
      </c>
      <c r="F822" s="218">
        <v>2006</v>
      </c>
    </row>
    <row r="823" spans="1:6" x14ac:dyDescent="0.45">
      <c r="A823" s="218">
        <v>13562</v>
      </c>
      <c r="B823" s="218">
        <v>315</v>
      </c>
      <c r="C823" s="219">
        <v>14.557092978162361</v>
      </c>
      <c r="D823" s="218"/>
      <c r="E823" s="218" t="s">
        <v>114</v>
      </c>
      <c r="F823" s="218">
        <v>2006</v>
      </c>
    </row>
    <row r="824" spans="1:6" x14ac:dyDescent="0.45">
      <c r="A824" s="218">
        <v>13562</v>
      </c>
      <c r="B824" s="218">
        <v>315</v>
      </c>
      <c r="C824" s="219">
        <v>4.3997237800362496</v>
      </c>
      <c r="D824" s="218"/>
      <c r="E824" s="218" t="s">
        <v>114</v>
      </c>
      <c r="F824" s="218">
        <v>2007</v>
      </c>
    </row>
    <row r="825" spans="1:6" x14ac:dyDescent="0.45">
      <c r="A825" s="218">
        <v>13562</v>
      </c>
      <c r="B825" s="218">
        <v>315</v>
      </c>
      <c r="C825" s="219">
        <v>23.606068301710419</v>
      </c>
      <c r="D825" s="218"/>
      <c r="E825" s="218" t="s">
        <v>114</v>
      </c>
      <c r="F825" s="218">
        <v>2007</v>
      </c>
    </row>
    <row r="826" spans="1:6" x14ac:dyDescent="0.45">
      <c r="A826" s="218">
        <v>13562</v>
      </c>
      <c r="B826" s="218">
        <v>315</v>
      </c>
      <c r="C826" s="219">
        <v>18.925581617552378</v>
      </c>
      <c r="D826" s="218"/>
      <c r="E826" s="218" t="s">
        <v>114</v>
      </c>
      <c r="F826" s="218">
        <v>2007</v>
      </c>
    </row>
    <row r="827" spans="1:6" x14ac:dyDescent="0.45">
      <c r="A827" s="218">
        <v>13562</v>
      </c>
      <c r="B827" s="218">
        <v>315</v>
      </c>
      <c r="C827" s="219">
        <v>13.276523109774701</v>
      </c>
      <c r="D827" s="218"/>
      <c r="E827" s="218" t="s">
        <v>114</v>
      </c>
      <c r="F827" s="218">
        <v>2007</v>
      </c>
    </row>
    <row r="828" spans="1:6" x14ac:dyDescent="0.45">
      <c r="A828" s="218">
        <v>13562</v>
      </c>
      <c r="B828" s="218">
        <v>315</v>
      </c>
      <c r="C828" s="219">
        <v>20.69610426720844</v>
      </c>
      <c r="D828" s="218"/>
      <c r="E828" s="218" t="s">
        <v>114</v>
      </c>
      <c r="F828" s="218">
        <v>2007</v>
      </c>
    </row>
    <row r="829" spans="1:6" x14ac:dyDescent="0.45">
      <c r="A829" s="218">
        <v>13562</v>
      </c>
      <c r="B829" s="218">
        <v>315</v>
      </c>
      <c r="C829" s="219">
        <v>21.998274980893449</v>
      </c>
      <c r="D829" s="218"/>
      <c r="E829" s="218" t="s">
        <v>114</v>
      </c>
      <c r="F829" s="218">
        <v>2007</v>
      </c>
    </row>
    <row r="830" spans="1:6" x14ac:dyDescent="0.45">
      <c r="A830" s="218">
        <v>13562</v>
      </c>
      <c r="B830" s="218">
        <v>315</v>
      </c>
      <c r="C830" s="219">
        <v>43.06076179213197</v>
      </c>
      <c r="D830" s="218"/>
      <c r="E830" s="218" t="s">
        <v>114</v>
      </c>
      <c r="F830" s="218">
        <v>2007</v>
      </c>
    </row>
    <row r="831" spans="1:6" x14ac:dyDescent="0.45">
      <c r="A831" s="218">
        <v>13562</v>
      </c>
      <c r="B831" s="218">
        <v>315</v>
      </c>
      <c r="C831" s="219">
        <v>34.365619159754623</v>
      </c>
      <c r="D831" s="218"/>
      <c r="E831" s="218"/>
      <c r="F831" s="218">
        <v>2007</v>
      </c>
    </row>
    <row r="832" spans="1:6" x14ac:dyDescent="0.45">
      <c r="A832" s="218">
        <v>13562</v>
      </c>
      <c r="B832" s="218">
        <v>315</v>
      </c>
      <c r="C832" s="219">
        <v>30.11766523942153</v>
      </c>
      <c r="D832" s="218"/>
      <c r="E832" s="218" t="s">
        <v>114</v>
      </c>
      <c r="F832" s="218">
        <v>2006</v>
      </c>
    </row>
    <row r="833" spans="1:6" x14ac:dyDescent="0.45">
      <c r="A833" s="218">
        <v>13562</v>
      </c>
      <c r="B833" s="218">
        <v>315</v>
      </c>
      <c r="C833" s="219">
        <v>19.091130567177359</v>
      </c>
      <c r="D833" s="218"/>
      <c r="E833" s="218" t="s">
        <v>114</v>
      </c>
      <c r="F833" s="218">
        <v>2006</v>
      </c>
    </row>
    <row r="834" spans="1:6" x14ac:dyDescent="0.45">
      <c r="A834" s="218">
        <v>13562</v>
      </c>
      <c r="B834" s="218">
        <v>315</v>
      </c>
      <c r="C834" s="219">
        <v>12.06386481865461</v>
      </c>
      <c r="D834" s="218"/>
      <c r="E834" s="218" t="s">
        <v>114</v>
      </c>
      <c r="F834" s="218">
        <v>2007</v>
      </c>
    </row>
    <row r="835" spans="1:6" x14ac:dyDescent="0.45">
      <c r="A835" s="218">
        <v>13560</v>
      </c>
      <c r="B835" s="218">
        <v>200</v>
      </c>
      <c r="C835" s="219">
        <v>35.919511745151048</v>
      </c>
      <c r="D835" s="218"/>
      <c r="E835" s="218" t="s">
        <v>114</v>
      </c>
      <c r="F835" s="218">
        <v>2007</v>
      </c>
    </row>
    <row r="836" spans="1:6" x14ac:dyDescent="0.45">
      <c r="A836" s="218">
        <v>13560</v>
      </c>
      <c r="B836" s="218">
        <v>200</v>
      </c>
      <c r="C836" s="219">
        <v>21.80574052458914</v>
      </c>
      <c r="D836" s="218"/>
      <c r="E836" s="218" t="s">
        <v>114</v>
      </c>
      <c r="F836" s="218">
        <v>2007</v>
      </c>
    </row>
    <row r="837" spans="1:6" x14ac:dyDescent="0.45">
      <c r="A837" s="218">
        <v>13560</v>
      </c>
      <c r="B837" s="218">
        <v>200</v>
      </c>
      <c r="C837" s="219">
        <v>8.8508666430797032</v>
      </c>
      <c r="D837" s="218"/>
      <c r="E837" s="218" t="s">
        <v>114</v>
      </c>
      <c r="F837" s="218">
        <v>2007</v>
      </c>
    </row>
    <row r="838" spans="1:6" x14ac:dyDescent="0.45">
      <c r="A838" s="218">
        <v>13560</v>
      </c>
      <c r="B838" s="218">
        <v>200</v>
      </c>
      <c r="C838" s="219">
        <v>10.5729049436108</v>
      </c>
      <c r="D838" s="218"/>
      <c r="E838" s="218" t="s">
        <v>114</v>
      </c>
      <c r="F838" s="218">
        <v>2006</v>
      </c>
    </row>
    <row r="839" spans="1:6" x14ac:dyDescent="0.45">
      <c r="A839" s="218">
        <v>13560</v>
      </c>
      <c r="B839" s="218">
        <v>200</v>
      </c>
      <c r="C839" s="219">
        <v>14.859739948553459</v>
      </c>
      <c r="D839" s="218"/>
      <c r="E839" s="218" t="s">
        <v>114</v>
      </c>
      <c r="F839" s="218">
        <v>2007</v>
      </c>
    </row>
    <row r="840" spans="1:6" x14ac:dyDescent="0.45">
      <c r="A840" s="218">
        <v>13560</v>
      </c>
      <c r="B840" s="218">
        <v>200</v>
      </c>
      <c r="C840" s="219">
        <v>19.410084823903819</v>
      </c>
      <c r="D840" s="218"/>
      <c r="E840" s="218" t="s">
        <v>114</v>
      </c>
      <c r="F840" s="218">
        <v>2007</v>
      </c>
    </row>
    <row r="841" spans="1:6" x14ac:dyDescent="0.45">
      <c r="A841" s="218">
        <v>13560</v>
      </c>
      <c r="B841" s="218">
        <v>200</v>
      </c>
      <c r="C841" s="219">
        <v>30.859106788254351</v>
      </c>
      <c r="D841" s="218"/>
      <c r="E841" s="218" t="s">
        <v>114</v>
      </c>
      <c r="F841" s="218">
        <v>2007</v>
      </c>
    </row>
    <row r="842" spans="1:6" x14ac:dyDescent="0.45">
      <c r="A842" s="218">
        <v>13560</v>
      </c>
      <c r="B842" s="218">
        <v>200</v>
      </c>
      <c r="C842" s="219">
        <v>8.8764994644890791</v>
      </c>
      <c r="D842" s="218"/>
      <c r="E842" s="218" t="s">
        <v>204</v>
      </c>
      <c r="F842" s="218">
        <v>2004</v>
      </c>
    </row>
    <row r="843" spans="1:6" x14ac:dyDescent="0.45">
      <c r="A843" s="218">
        <v>13560</v>
      </c>
      <c r="B843" s="218">
        <v>200</v>
      </c>
      <c r="C843" s="219">
        <v>4.0349756483853758</v>
      </c>
      <c r="D843" s="218"/>
      <c r="E843" s="218" t="s">
        <v>204</v>
      </c>
      <c r="F843" s="218">
        <v>2004</v>
      </c>
    </row>
    <row r="844" spans="1:6" x14ac:dyDescent="0.45">
      <c r="A844" s="218">
        <v>13558</v>
      </c>
      <c r="B844" s="218">
        <v>200</v>
      </c>
      <c r="C844" s="219">
        <v>29.160710380294489</v>
      </c>
      <c r="D844" s="218"/>
      <c r="E844" s="218" t="s">
        <v>204</v>
      </c>
      <c r="F844" s="218">
        <v>2003</v>
      </c>
    </row>
    <row r="845" spans="1:6" x14ac:dyDescent="0.45">
      <c r="A845" s="218">
        <v>13558</v>
      </c>
      <c r="B845" s="218">
        <v>200</v>
      </c>
      <c r="C845" s="219">
        <v>42.613127711087053</v>
      </c>
      <c r="D845" s="218"/>
      <c r="E845" s="218" t="s">
        <v>204</v>
      </c>
      <c r="F845" s="218">
        <v>2003</v>
      </c>
    </row>
    <row r="846" spans="1:6" x14ac:dyDescent="0.45">
      <c r="A846" s="218">
        <v>13558</v>
      </c>
      <c r="B846" s="218">
        <v>200</v>
      </c>
      <c r="C846" s="219">
        <v>16.96662034432191</v>
      </c>
      <c r="D846" s="218"/>
      <c r="E846" s="218" t="s">
        <v>204</v>
      </c>
      <c r="F846" s="218">
        <v>2003</v>
      </c>
    </row>
    <row r="847" spans="1:6" x14ac:dyDescent="0.45">
      <c r="A847" s="218">
        <v>13556</v>
      </c>
      <c r="B847" s="218">
        <v>160</v>
      </c>
      <c r="C847" s="219">
        <v>19.21143419549399</v>
      </c>
      <c r="D847" s="218"/>
      <c r="E847" s="218" t="s">
        <v>114</v>
      </c>
      <c r="F847" s="218">
        <v>2007</v>
      </c>
    </row>
    <row r="848" spans="1:6" x14ac:dyDescent="0.45">
      <c r="A848" s="218">
        <v>13556</v>
      </c>
      <c r="B848" s="218">
        <v>160</v>
      </c>
      <c r="C848" s="219">
        <v>23.69152972274896</v>
      </c>
      <c r="D848" s="218"/>
      <c r="E848" s="218" t="s">
        <v>114</v>
      </c>
      <c r="F848" s="218">
        <v>2007</v>
      </c>
    </row>
    <row r="849" spans="1:6" x14ac:dyDescent="0.45">
      <c r="A849" s="218">
        <v>13554</v>
      </c>
      <c r="B849" s="218">
        <v>200</v>
      </c>
      <c r="C849" s="219">
        <v>26.633639672546838</v>
      </c>
      <c r="D849" s="218"/>
      <c r="E849" s="218" t="s">
        <v>114</v>
      </c>
      <c r="F849" s="218">
        <v>2004</v>
      </c>
    </row>
    <row r="850" spans="1:6" x14ac:dyDescent="0.45">
      <c r="A850" s="218">
        <v>13554</v>
      </c>
      <c r="B850" s="218">
        <v>200</v>
      </c>
      <c r="C850" s="219">
        <v>8.1654384990749858</v>
      </c>
      <c r="D850" s="218"/>
      <c r="E850" s="218" t="s">
        <v>114</v>
      </c>
      <c r="F850" s="218">
        <v>2004</v>
      </c>
    </row>
    <row r="851" spans="1:6" x14ac:dyDescent="0.45">
      <c r="A851" s="218">
        <v>13554</v>
      </c>
      <c r="B851" s="218">
        <v>200</v>
      </c>
      <c r="C851" s="219">
        <v>19.14253885714486</v>
      </c>
      <c r="D851" s="218"/>
      <c r="E851" s="218" t="s">
        <v>114</v>
      </c>
      <c r="F851" s="218">
        <v>2004</v>
      </c>
    </row>
    <row r="852" spans="1:6" x14ac:dyDescent="0.45">
      <c r="A852" s="218">
        <v>13554</v>
      </c>
      <c r="B852" s="218">
        <v>200</v>
      </c>
      <c r="C852" s="219">
        <v>38.287859671731681</v>
      </c>
      <c r="D852" s="218"/>
      <c r="E852" s="218" t="s">
        <v>114</v>
      </c>
      <c r="F852" s="218">
        <v>2004</v>
      </c>
    </row>
    <row r="853" spans="1:6" x14ac:dyDescent="0.45">
      <c r="A853" s="218">
        <v>13554</v>
      </c>
      <c r="B853" s="218">
        <v>200</v>
      </c>
      <c r="C853" s="219">
        <v>14.733061173278269</v>
      </c>
      <c r="D853" s="218"/>
      <c r="E853" s="218" t="s">
        <v>114</v>
      </c>
      <c r="F853" s="218">
        <v>2004</v>
      </c>
    </row>
    <row r="854" spans="1:6" x14ac:dyDescent="0.45">
      <c r="A854" s="218">
        <v>13554</v>
      </c>
      <c r="B854" s="218">
        <v>200</v>
      </c>
      <c r="C854" s="219">
        <v>13.40736797835244</v>
      </c>
      <c r="D854" s="218"/>
      <c r="E854" s="218" t="s">
        <v>114</v>
      </c>
      <c r="F854" s="218">
        <v>2004</v>
      </c>
    </row>
    <row r="855" spans="1:6" x14ac:dyDescent="0.45">
      <c r="A855" s="218">
        <v>13554</v>
      </c>
      <c r="B855" s="218">
        <v>200</v>
      </c>
      <c r="C855" s="219">
        <v>21.77401261333635</v>
      </c>
      <c r="D855" s="218"/>
      <c r="E855" s="218" t="s">
        <v>114</v>
      </c>
      <c r="F855" s="218">
        <v>2004</v>
      </c>
    </row>
    <row r="856" spans="1:6" x14ac:dyDescent="0.45">
      <c r="A856" s="218">
        <v>13554</v>
      </c>
      <c r="B856" s="218">
        <v>200</v>
      </c>
      <c r="C856" s="219">
        <v>15.184305619539391</v>
      </c>
      <c r="D856" s="218"/>
      <c r="E856" s="218" t="s">
        <v>114</v>
      </c>
      <c r="F856" s="218">
        <v>2004</v>
      </c>
    </row>
    <row r="857" spans="1:6" x14ac:dyDescent="0.45">
      <c r="A857" s="218">
        <v>13554</v>
      </c>
      <c r="B857" s="218">
        <v>200</v>
      </c>
      <c r="C857" s="219">
        <v>20.78700923080142</v>
      </c>
      <c r="D857" s="218"/>
      <c r="E857" s="218" t="s">
        <v>114</v>
      </c>
      <c r="F857" s="218">
        <v>2004</v>
      </c>
    </row>
    <row r="858" spans="1:6" x14ac:dyDescent="0.45">
      <c r="A858" s="218">
        <v>13554</v>
      </c>
      <c r="B858" s="218">
        <v>200</v>
      </c>
      <c r="C858" s="219">
        <v>15.74837564768389</v>
      </c>
      <c r="D858" s="218"/>
      <c r="E858" s="218" t="s">
        <v>114</v>
      </c>
      <c r="F858" s="218">
        <v>2004</v>
      </c>
    </row>
    <row r="859" spans="1:6" x14ac:dyDescent="0.45">
      <c r="A859" s="218">
        <v>13554</v>
      </c>
      <c r="B859" s="218">
        <v>200</v>
      </c>
      <c r="C859" s="219">
        <v>23.672568268979269</v>
      </c>
      <c r="D859" s="218"/>
      <c r="E859" s="218" t="s">
        <v>114</v>
      </c>
      <c r="F859" s="218">
        <v>2004</v>
      </c>
    </row>
    <row r="860" spans="1:6" x14ac:dyDescent="0.45">
      <c r="A860" s="218">
        <v>13554</v>
      </c>
      <c r="B860" s="218">
        <v>200</v>
      </c>
      <c r="C860" s="219">
        <v>22.266270398105341</v>
      </c>
      <c r="D860" s="218"/>
      <c r="E860" s="218" t="s">
        <v>204</v>
      </c>
      <c r="F860" s="218">
        <v>2004</v>
      </c>
    </row>
    <row r="861" spans="1:6" x14ac:dyDescent="0.45">
      <c r="A861" s="218">
        <v>13554</v>
      </c>
      <c r="B861" s="218">
        <v>200</v>
      </c>
      <c r="C861" s="219">
        <v>14.125956193478739</v>
      </c>
      <c r="D861" s="218"/>
      <c r="E861" s="218" t="s">
        <v>114</v>
      </c>
      <c r="F861" s="218">
        <v>2004</v>
      </c>
    </row>
    <row r="862" spans="1:6" x14ac:dyDescent="0.45">
      <c r="A862" s="218">
        <v>13554</v>
      </c>
      <c r="B862" s="218">
        <v>200</v>
      </c>
      <c r="C862" s="219">
        <v>9.0789472860838956</v>
      </c>
      <c r="D862" s="218"/>
      <c r="E862" s="218" t="s">
        <v>114</v>
      </c>
      <c r="F862" s="218">
        <v>2004</v>
      </c>
    </row>
    <row r="863" spans="1:6" x14ac:dyDescent="0.45">
      <c r="A863" s="218">
        <v>13552</v>
      </c>
      <c r="B863" s="218">
        <v>200</v>
      </c>
      <c r="C863" s="219">
        <v>31.602250893279621</v>
      </c>
      <c r="D863" s="218"/>
      <c r="E863" s="218" t="s">
        <v>114</v>
      </c>
      <c r="F863" s="218">
        <v>2003</v>
      </c>
    </row>
    <row r="864" spans="1:6" x14ac:dyDescent="0.45">
      <c r="A864" s="218">
        <v>13552</v>
      </c>
      <c r="B864" s="218">
        <v>200</v>
      </c>
      <c r="C864" s="219">
        <v>6.0022866696085622</v>
      </c>
      <c r="D864" s="218"/>
      <c r="E864" s="218" t="s">
        <v>114</v>
      </c>
      <c r="F864" s="218">
        <v>2003</v>
      </c>
    </row>
    <row r="865" spans="1:6" x14ac:dyDescent="0.45">
      <c r="A865" s="218">
        <v>13552</v>
      </c>
      <c r="B865" s="218">
        <v>200</v>
      </c>
      <c r="C865" s="219">
        <v>35.482907782884489</v>
      </c>
      <c r="D865" s="218"/>
      <c r="E865" s="218" t="s">
        <v>114</v>
      </c>
      <c r="F865" s="218">
        <v>2003</v>
      </c>
    </row>
    <row r="866" spans="1:6" x14ac:dyDescent="0.45">
      <c r="A866" s="218">
        <v>13550</v>
      </c>
      <c r="B866" s="218">
        <v>160</v>
      </c>
      <c r="C866" s="219">
        <v>23.750413632320171</v>
      </c>
      <c r="D866" s="218"/>
      <c r="E866" s="218" t="s">
        <v>114</v>
      </c>
      <c r="F866" s="218">
        <v>2006</v>
      </c>
    </row>
    <row r="867" spans="1:6" x14ac:dyDescent="0.45">
      <c r="A867" s="218">
        <v>13550</v>
      </c>
      <c r="B867" s="218">
        <v>160</v>
      </c>
      <c r="C867" s="219">
        <v>12.60528069197176</v>
      </c>
      <c r="D867" s="218"/>
      <c r="E867" s="218" t="s">
        <v>114</v>
      </c>
      <c r="F867" s="218">
        <v>2006</v>
      </c>
    </row>
    <row r="868" spans="1:6" x14ac:dyDescent="0.45">
      <c r="A868" s="218">
        <v>13548</v>
      </c>
      <c r="B868" s="218">
        <v>200</v>
      </c>
      <c r="C868" s="219">
        <v>30.608190629082859</v>
      </c>
      <c r="D868" s="218"/>
      <c r="E868" s="218" t="s">
        <v>114</v>
      </c>
      <c r="F868" s="218">
        <v>2006</v>
      </c>
    </row>
    <row r="869" spans="1:6" x14ac:dyDescent="0.45">
      <c r="A869" s="218">
        <v>13548</v>
      </c>
      <c r="B869" s="218">
        <v>200</v>
      </c>
      <c r="C869" s="219">
        <v>34.119954188969167</v>
      </c>
      <c r="D869" s="218"/>
      <c r="E869" s="218" t="s">
        <v>114</v>
      </c>
      <c r="F869" s="218">
        <v>2006</v>
      </c>
    </row>
    <row r="870" spans="1:6" x14ac:dyDescent="0.45">
      <c r="A870" s="218">
        <v>13548</v>
      </c>
      <c r="B870" s="218">
        <v>200</v>
      </c>
      <c r="C870" s="219">
        <v>27.604687324897899</v>
      </c>
      <c r="D870" s="218"/>
      <c r="E870" s="218" t="s">
        <v>114</v>
      </c>
      <c r="F870" s="218">
        <v>2006</v>
      </c>
    </row>
    <row r="871" spans="1:6" x14ac:dyDescent="0.45">
      <c r="A871" s="218">
        <v>13548</v>
      </c>
      <c r="B871" s="218">
        <v>200</v>
      </c>
      <c r="C871" s="219">
        <v>40.216940399185411</v>
      </c>
      <c r="D871" s="218"/>
      <c r="E871" s="218" t="s">
        <v>114</v>
      </c>
      <c r="F871" s="218">
        <v>2006</v>
      </c>
    </row>
    <row r="872" spans="1:6" x14ac:dyDescent="0.45">
      <c r="A872" s="218">
        <v>13548</v>
      </c>
      <c r="B872" s="218">
        <v>200</v>
      </c>
      <c r="C872" s="219">
        <v>33.290559569446891</v>
      </c>
      <c r="D872" s="218"/>
      <c r="E872" s="218" t="s">
        <v>114</v>
      </c>
      <c r="F872" s="218">
        <v>2006</v>
      </c>
    </row>
    <row r="873" spans="1:6" x14ac:dyDescent="0.45">
      <c r="A873" s="218">
        <v>13548</v>
      </c>
      <c r="B873" s="218">
        <v>200</v>
      </c>
      <c r="C873" s="219">
        <v>10.50603493914168</v>
      </c>
      <c r="D873" s="218"/>
      <c r="E873" s="218" t="s">
        <v>114</v>
      </c>
      <c r="F873" s="218">
        <v>2006</v>
      </c>
    </row>
    <row r="874" spans="1:6" x14ac:dyDescent="0.45">
      <c r="A874" s="218">
        <v>13548</v>
      </c>
      <c r="B874" s="218">
        <v>200</v>
      </c>
      <c r="C874" s="219">
        <v>8.5352766951610732</v>
      </c>
      <c r="D874" s="218"/>
      <c r="E874" s="218" t="s">
        <v>114</v>
      </c>
      <c r="F874" s="218">
        <v>2006</v>
      </c>
    </row>
    <row r="875" spans="1:6" x14ac:dyDescent="0.45">
      <c r="A875" s="218">
        <v>13548</v>
      </c>
      <c r="B875" s="218">
        <v>200</v>
      </c>
      <c r="C875" s="219">
        <v>25.999060590974171</v>
      </c>
      <c r="D875" s="218"/>
      <c r="E875" s="218" t="s">
        <v>114</v>
      </c>
      <c r="F875" s="218">
        <v>2006</v>
      </c>
    </row>
    <row r="876" spans="1:6" x14ac:dyDescent="0.45">
      <c r="A876" s="218">
        <v>13548</v>
      </c>
      <c r="B876" s="218">
        <v>200</v>
      </c>
      <c r="C876" s="219">
        <v>24.087545225936001</v>
      </c>
      <c r="D876" s="218"/>
      <c r="E876" s="218" t="s">
        <v>114</v>
      </c>
      <c r="F876" s="218">
        <v>2006</v>
      </c>
    </row>
    <row r="877" spans="1:6" x14ac:dyDescent="0.45">
      <c r="A877" s="218">
        <v>13548</v>
      </c>
      <c r="B877" s="218">
        <v>200</v>
      </c>
      <c r="C877" s="219">
        <v>7.3801702877769939</v>
      </c>
      <c r="D877" s="218"/>
      <c r="E877" s="218" t="s">
        <v>114</v>
      </c>
      <c r="F877" s="218">
        <v>2006</v>
      </c>
    </row>
    <row r="878" spans="1:6" x14ac:dyDescent="0.45">
      <c r="A878" s="218">
        <v>13548</v>
      </c>
      <c r="B878" s="218">
        <v>200</v>
      </c>
      <c r="C878" s="219">
        <v>26.181386950600359</v>
      </c>
      <c r="D878" s="218"/>
      <c r="E878" s="218" t="s">
        <v>114</v>
      </c>
      <c r="F878" s="218">
        <v>2006</v>
      </c>
    </row>
    <row r="879" spans="1:6" x14ac:dyDescent="0.45">
      <c r="A879" s="218">
        <v>13548</v>
      </c>
      <c r="B879" s="218">
        <v>200</v>
      </c>
      <c r="C879" s="219">
        <v>42.023885758224168</v>
      </c>
      <c r="D879" s="218"/>
      <c r="E879" s="218" t="s">
        <v>114</v>
      </c>
      <c r="F879" s="218">
        <v>2006</v>
      </c>
    </row>
    <row r="880" spans="1:6" x14ac:dyDescent="0.45">
      <c r="A880" s="218">
        <v>13548</v>
      </c>
      <c r="B880" s="218">
        <v>200</v>
      </c>
      <c r="C880" s="219">
        <v>36.887982635807049</v>
      </c>
      <c r="D880" s="218"/>
      <c r="E880" s="218" t="s">
        <v>114</v>
      </c>
      <c r="F880" s="218">
        <v>2006</v>
      </c>
    </row>
    <row r="881" spans="1:6" x14ac:dyDescent="0.45">
      <c r="A881" s="218">
        <v>13548</v>
      </c>
      <c r="B881" s="218">
        <v>200</v>
      </c>
      <c r="C881" s="219">
        <v>12.59891640119473</v>
      </c>
      <c r="D881" s="218"/>
      <c r="E881" s="218" t="s">
        <v>114</v>
      </c>
      <c r="F881" s="218">
        <v>2006</v>
      </c>
    </row>
    <row r="882" spans="1:6" x14ac:dyDescent="0.45">
      <c r="A882" s="218">
        <v>13546</v>
      </c>
      <c r="B882" s="218">
        <v>200</v>
      </c>
      <c r="C882" s="219">
        <v>26.727599178863919</v>
      </c>
      <c r="D882" s="218"/>
      <c r="E882" s="218" t="s">
        <v>114</v>
      </c>
      <c r="F882" s="218">
        <v>2003</v>
      </c>
    </row>
    <row r="883" spans="1:6" x14ac:dyDescent="0.45">
      <c r="A883" s="218">
        <v>13546</v>
      </c>
      <c r="B883" s="218">
        <v>200</v>
      </c>
      <c r="C883" s="219">
        <v>11.94655473630983</v>
      </c>
      <c r="D883" s="218"/>
      <c r="E883" s="218" t="s">
        <v>114</v>
      </c>
      <c r="F883" s="218">
        <v>2003</v>
      </c>
    </row>
    <row r="884" spans="1:6" x14ac:dyDescent="0.45">
      <c r="A884" s="218">
        <v>13546</v>
      </c>
      <c r="B884" s="218">
        <v>200</v>
      </c>
      <c r="C884" s="219">
        <v>24.39701206811435</v>
      </c>
      <c r="D884" s="218"/>
      <c r="E884" s="218" t="s">
        <v>114</v>
      </c>
      <c r="F884" s="218">
        <v>2003</v>
      </c>
    </row>
    <row r="885" spans="1:6" x14ac:dyDescent="0.45">
      <c r="A885" s="218">
        <v>13546</v>
      </c>
      <c r="B885" s="218">
        <v>200</v>
      </c>
      <c r="C885" s="219">
        <v>5.93122596566272</v>
      </c>
      <c r="D885" s="218"/>
      <c r="E885" s="218" t="s">
        <v>114</v>
      </c>
      <c r="F885" s="218">
        <v>2003</v>
      </c>
    </row>
    <row r="886" spans="1:6" x14ac:dyDescent="0.45">
      <c r="A886" s="218">
        <v>13546</v>
      </c>
      <c r="B886" s="218">
        <v>200</v>
      </c>
      <c r="C886" s="219">
        <v>23.626872227918199</v>
      </c>
      <c r="D886" s="218"/>
      <c r="E886" s="218" t="s">
        <v>114</v>
      </c>
      <c r="F886" s="218">
        <v>2003</v>
      </c>
    </row>
    <row r="887" spans="1:6" x14ac:dyDescent="0.45">
      <c r="A887" s="218">
        <v>13546</v>
      </c>
      <c r="B887" s="218">
        <v>200</v>
      </c>
      <c r="C887" s="219">
        <v>11.672987955999631</v>
      </c>
      <c r="D887" s="218"/>
      <c r="E887" s="218" t="s">
        <v>114</v>
      </c>
      <c r="F887" s="218">
        <v>2003</v>
      </c>
    </row>
    <row r="888" spans="1:6" x14ac:dyDescent="0.45">
      <c r="A888" s="218">
        <v>13546</v>
      </c>
      <c r="B888" s="218">
        <v>200</v>
      </c>
      <c r="C888" s="219">
        <v>9.7254262655024721</v>
      </c>
      <c r="D888" s="218"/>
      <c r="E888" s="218" t="s">
        <v>114</v>
      </c>
      <c r="F888" s="218">
        <v>2003</v>
      </c>
    </row>
    <row r="889" spans="1:6" x14ac:dyDescent="0.45">
      <c r="A889" s="218">
        <v>13546</v>
      </c>
      <c r="B889" s="218">
        <v>200</v>
      </c>
      <c r="C889" s="219">
        <v>30.838018243259722</v>
      </c>
      <c r="D889" s="218"/>
      <c r="E889" s="218" t="s">
        <v>114</v>
      </c>
      <c r="F889" s="218">
        <v>2003</v>
      </c>
    </row>
    <row r="890" spans="1:6" x14ac:dyDescent="0.45">
      <c r="A890" s="218">
        <v>13546</v>
      </c>
      <c r="B890" s="218">
        <v>200</v>
      </c>
      <c r="C890" s="219">
        <v>15.975388442506491</v>
      </c>
      <c r="D890" s="218"/>
      <c r="E890" s="218" t="s">
        <v>114</v>
      </c>
      <c r="F890" s="218">
        <v>2003</v>
      </c>
    </row>
    <row r="891" spans="1:6" x14ac:dyDescent="0.45">
      <c r="A891" s="218">
        <v>13546</v>
      </c>
      <c r="B891" s="218">
        <v>200</v>
      </c>
      <c r="C891" s="219">
        <v>23.557577861279761</v>
      </c>
      <c r="D891" s="218"/>
      <c r="E891" s="218" t="s">
        <v>114</v>
      </c>
      <c r="F891" s="218">
        <v>2003</v>
      </c>
    </row>
    <row r="892" spans="1:6" x14ac:dyDescent="0.45">
      <c r="A892" s="218">
        <v>13546</v>
      </c>
      <c r="B892" s="218">
        <v>200</v>
      </c>
      <c r="C892" s="219">
        <v>7.8907482542132721</v>
      </c>
      <c r="D892" s="218"/>
      <c r="E892" s="218" t="s">
        <v>114</v>
      </c>
      <c r="F892" s="218">
        <v>2003</v>
      </c>
    </row>
    <row r="893" spans="1:6" x14ac:dyDescent="0.45">
      <c r="A893" s="218">
        <v>13546</v>
      </c>
      <c r="B893" s="218">
        <v>200</v>
      </c>
      <c r="C893" s="219">
        <v>17.683308900544869</v>
      </c>
      <c r="D893" s="218"/>
      <c r="E893" s="218" t="s">
        <v>114</v>
      </c>
      <c r="F893" s="218">
        <v>2003</v>
      </c>
    </row>
    <row r="894" spans="1:6" x14ac:dyDescent="0.45">
      <c r="A894" s="218">
        <v>13546</v>
      </c>
      <c r="B894" s="218">
        <v>200</v>
      </c>
      <c r="C894" s="219">
        <v>16.222341083985011</v>
      </c>
      <c r="D894" s="218"/>
      <c r="E894" s="218" t="s">
        <v>114</v>
      </c>
      <c r="F894" s="218">
        <v>2003</v>
      </c>
    </row>
    <row r="895" spans="1:6" x14ac:dyDescent="0.45">
      <c r="A895" s="218">
        <v>13546</v>
      </c>
      <c r="B895" s="218">
        <v>200</v>
      </c>
      <c r="C895" s="219">
        <v>29.2202111316785</v>
      </c>
      <c r="D895" s="218"/>
      <c r="E895" s="218" t="s">
        <v>114</v>
      </c>
      <c r="F895" s="218">
        <v>2003</v>
      </c>
    </row>
    <row r="896" spans="1:6" x14ac:dyDescent="0.45">
      <c r="A896" s="218">
        <v>13546</v>
      </c>
      <c r="B896" s="218">
        <v>200</v>
      </c>
      <c r="C896" s="219">
        <v>53.741525849087253</v>
      </c>
      <c r="D896" s="218"/>
      <c r="E896" s="218" t="s">
        <v>114</v>
      </c>
      <c r="F896" s="218">
        <v>2003</v>
      </c>
    </row>
    <row r="897" spans="1:6" x14ac:dyDescent="0.45">
      <c r="A897" s="218">
        <v>13546</v>
      </c>
      <c r="B897" s="218">
        <v>200</v>
      </c>
      <c r="C897" s="219">
        <v>28.777217839859961</v>
      </c>
      <c r="D897" s="218"/>
      <c r="E897" s="218" t="s">
        <v>114</v>
      </c>
      <c r="F897" s="218">
        <v>2003</v>
      </c>
    </row>
    <row r="898" spans="1:6" x14ac:dyDescent="0.45">
      <c r="A898" s="218">
        <v>13544</v>
      </c>
      <c r="B898" s="218">
        <v>250</v>
      </c>
      <c r="C898" s="219">
        <v>21.210161754304359</v>
      </c>
      <c r="D898" s="218"/>
      <c r="E898" s="218" t="s">
        <v>114</v>
      </c>
      <c r="F898" s="218">
        <v>2006</v>
      </c>
    </row>
    <row r="899" spans="1:6" x14ac:dyDescent="0.45">
      <c r="A899" s="218">
        <v>13544</v>
      </c>
      <c r="B899" s="218">
        <v>250</v>
      </c>
      <c r="C899" s="219">
        <v>19.898767318527089</v>
      </c>
      <c r="D899" s="218"/>
      <c r="E899" s="218" t="s">
        <v>114</v>
      </c>
      <c r="F899" s="218">
        <v>2006</v>
      </c>
    </row>
    <row r="900" spans="1:6" x14ac:dyDescent="0.45">
      <c r="A900" s="218">
        <v>13544</v>
      </c>
      <c r="B900" s="218">
        <v>250</v>
      </c>
      <c r="C900" s="219">
        <v>17.430896404548982</v>
      </c>
      <c r="D900" s="218"/>
      <c r="E900" s="218" t="s">
        <v>114</v>
      </c>
      <c r="F900" s="218">
        <v>2006</v>
      </c>
    </row>
    <row r="901" spans="1:6" x14ac:dyDescent="0.45">
      <c r="A901" s="218">
        <v>13544</v>
      </c>
      <c r="B901" s="218">
        <v>250</v>
      </c>
      <c r="C901" s="219">
        <v>4.8973182672654838</v>
      </c>
      <c r="D901" s="218"/>
      <c r="E901" s="218" t="s">
        <v>114</v>
      </c>
      <c r="F901" s="218">
        <v>2009</v>
      </c>
    </row>
    <row r="902" spans="1:6" x14ac:dyDescent="0.45">
      <c r="A902" s="218">
        <v>13544</v>
      </c>
      <c r="B902" s="218">
        <v>250</v>
      </c>
      <c r="C902" s="219">
        <v>14.439903711605091</v>
      </c>
      <c r="D902" s="218"/>
      <c r="E902" s="218" t="s">
        <v>114</v>
      </c>
      <c r="F902" s="218">
        <v>1901</v>
      </c>
    </row>
    <row r="903" spans="1:6" x14ac:dyDescent="0.45">
      <c r="A903" s="218">
        <v>13542</v>
      </c>
      <c r="B903" s="218">
        <v>250</v>
      </c>
      <c r="C903" s="219">
        <v>15.50022773661895</v>
      </c>
      <c r="D903" s="218"/>
      <c r="E903" s="218" t="s">
        <v>114</v>
      </c>
      <c r="F903" s="218">
        <v>2006</v>
      </c>
    </row>
    <row r="904" spans="1:6" x14ac:dyDescent="0.45">
      <c r="A904" s="218">
        <v>13542</v>
      </c>
      <c r="B904" s="218">
        <v>250</v>
      </c>
      <c r="C904" s="219">
        <v>18.96546270625457</v>
      </c>
      <c r="D904" s="218"/>
      <c r="E904" s="218" t="s">
        <v>114</v>
      </c>
      <c r="F904" s="218">
        <v>2006</v>
      </c>
    </row>
    <row r="905" spans="1:6" x14ac:dyDescent="0.45">
      <c r="A905" s="218">
        <v>13542</v>
      </c>
      <c r="B905" s="218">
        <v>250</v>
      </c>
      <c r="C905" s="219">
        <v>30.791423473082819</v>
      </c>
      <c r="D905" s="218"/>
      <c r="E905" s="218" t="s">
        <v>114</v>
      </c>
      <c r="F905" s="218">
        <v>2006</v>
      </c>
    </row>
    <row r="906" spans="1:6" x14ac:dyDescent="0.45">
      <c r="A906" s="218">
        <v>13540</v>
      </c>
      <c r="B906" s="218">
        <v>160</v>
      </c>
      <c r="C906" s="219">
        <v>25.35183860212603</v>
      </c>
      <c r="D906" s="218"/>
      <c r="E906" s="218" t="s">
        <v>114</v>
      </c>
      <c r="F906" s="218">
        <v>2006</v>
      </c>
    </row>
    <row r="907" spans="1:6" x14ac:dyDescent="0.45">
      <c r="A907" s="218">
        <v>13540</v>
      </c>
      <c r="B907" s="218">
        <v>160</v>
      </c>
      <c r="C907" s="219">
        <v>2.9144313779489188</v>
      </c>
      <c r="D907" s="218"/>
      <c r="E907" s="218" t="s">
        <v>114</v>
      </c>
      <c r="F907" s="218">
        <v>1901</v>
      </c>
    </row>
    <row r="908" spans="1:6" x14ac:dyDescent="0.45">
      <c r="A908" s="218">
        <v>13540</v>
      </c>
      <c r="B908" s="218">
        <v>160</v>
      </c>
      <c r="C908" s="219">
        <v>3.6707264163991531</v>
      </c>
      <c r="D908" s="218"/>
      <c r="E908" s="218" t="s">
        <v>114</v>
      </c>
      <c r="F908" s="218">
        <v>1901</v>
      </c>
    </row>
    <row r="909" spans="1:6" x14ac:dyDescent="0.45">
      <c r="A909" s="218">
        <v>13538</v>
      </c>
      <c r="B909" s="218">
        <v>400</v>
      </c>
      <c r="C909" s="219">
        <v>42.644337106921739</v>
      </c>
      <c r="D909" s="218"/>
      <c r="E909" s="218" t="s">
        <v>114</v>
      </c>
      <c r="F909" s="218">
        <v>1901</v>
      </c>
    </row>
    <row r="910" spans="1:6" x14ac:dyDescent="0.45">
      <c r="A910" s="218">
        <v>13538</v>
      </c>
      <c r="B910" s="218">
        <v>400</v>
      </c>
      <c r="C910" s="219">
        <v>40.637654315507127</v>
      </c>
      <c r="D910" s="218"/>
      <c r="E910" s="218" t="s">
        <v>114</v>
      </c>
      <c r="F910" s="218">
        <v>1901</v>
      </c>
    </row>
    <row r="911" spans="1:6" x14ac:dyDescent="0.45">
      <c r="A911" s="218">
        <v>13538</v>
      </c>
      <c r="B911" s="218">
        <v>400</v>
      </c>
      <c r="C911" s="219">
        <v>61.077543812219773</v>
      </c>
      <c r="D911" s="218"/>
      <c r="E911" s="218" t="s">
        <v>114</v>
      </c>
      <c r="F911" s="218">
        <v>1901</v>
      </c>
    </row>
    <row r="912" spans="1:6" x14ac:dyDescent="0.45">
      <c r="A912" s="218">
        <v>13538</v>
      </c>
      <c r="B912" s="218">
        <v>400</v>
      </c>
      <c r="C912" s="219">
        <v>25.39498706981243</v>
      </c>
      <c r="D912" s="218"/>
      <c r="E912" s="218" t="s">
        <v>114</v>
      </c>
      <c r="F912" s="218">
        <v>1901</v>
      </c>
    </row>
    <row r="913" spans="1:6" x14ac:dyDescent="0.45">
      <c r="A913" s="218">
        <v>13538</v>
      </c>
      <c r="B913" s="218">
        <v>400</v>
      </c>
      <c r="C913" s="219">
        <v>32.7567901109324</v>
      </c>
      <c r="D913" s="218"/>
      <c r="E913" s="218" t="s">
        <v>114</v>
      </c>
      <c r="F913" s="218">
        <v>1901</v>
      </c>
    </row>
    <row r="914" spans="1:6" x14ac:dyDescent="0.45">
      <c r="A914" s="218">
        <v>13538</v>
      </c>
      <c r="B914" s="218">
        <v>400</v>
      </c>
      <c r="C914" s="219">
        <v>56.949181288360087</v>
      </c>
      <c r="D914" s="218"/>
      <c r="E914" s="218" t="s">
        <v>114</v>
      </c>
      <c r="F914" s="218">
        <v>1901</v>
      </c>
    </row>
    <row r="915" spans="1:6" x14ac:dyDescent="0.45">
      <c r="A915" s="218">
        <v>13538</v>
      </c>
      <c r="B915" s="218">
        <v>400</v>
      </c>
      <c r="C915" s="219">
        <v>50.000752963890349</v>
      </c>
      <c r="D915" s="218"/>
      <c r="E915" s="218" t="s">
        <v>114</v>
      </c>
      <c r="F915" s="218">
        <v>1901</v>
      </c>
    </row>
    <row r="916" spans="1:6" x14ac:dyDescent="0.45">
      <c r="A916" s="218">
        <v>13538</v>
      </c>
      <c r="B916" s="218">
        <v>400</v>
      </c>
      <c r="C916" s="219">
        <v>29.307840914854179</v>
      </c>
      <c r="D916" s="218"/>
      <c r="E916" s="218" t="s">
        <v>114</v>
      </c>
      <c r="F916" s="218">
        <v>1901</v>
      </c>
    </row>
    <row r="917" spans="1:6" x14ac:dyDescent="0.45">
      <c r="A917" s="218">
        <v>13536</v>
      </c>
      <c r="B917" s="218">
        <v>315</v>
      </c>
      <c r="C917" s="219">
        <v>27.106804147796499</v>
      </c>
      <c r="D917" s="218"/>
      <c r="E917" s="218" t="s">
        <v>114</v>
      </c>
      <c r="F917" s="218">
        <v>2004</v>
      </c>
    </row>
    <row r="918" spans="1:6" x14ac:dyDescent="0.45">
      <c r="A918" s="218">
        <v>13536</v>
      </c>
      <c r="B918" s="218">
        <v>315</v>
      </c>
      <c r="C918" s="219">
        <v>22.30560236867581</v>
      </c>
      <c r="D918" s="218"/>
      <c r="E918" s="218" t="s">
        <v>114</v>
      </c>
      <c r="F918" s="218">
        <v>2004</v>
      </c>
    </row>
    <row r="919" spans="1:6" x14ac:dyDescent="0.45">
      <c r="A919" s="218">
        <v>13536</v>
      </c>
      <c r="B919" s="218">
        <v>315</v>
      </c>
      <c r="C919" s="219">
        <v>23.263378946317172</v>
      </c>
      <c r="D919" s="218"/>
      <c r="E919" s="218" t="s">
        <v>204</v>
      </c>
      <c r="F919" s="218">
        <v>2005</v>
      </c>
    </row>
    <row r="920" spans="1:6" x14ac:dyDescent="0.45">
      <c r="A920" s="218">
        <v>13536</v>
      </c>
      <c r="B920" s="218">
        <v>315</v>
      </c>
      <c r="C920" s="219">
        <v>17.887878145340711</v>
      </c>
      <c r="D920" s="218"/>
      <c r="E920" s="218" t="s">
        <v>204</v>
      </c>
      <c r="F920" s="218">
        <v>2006</v>
      </c>
    </row>
    <row r="921" spans="1:6" x14ac:dyDescent="0.45">
      <c r="A921" s="218">
        <v>13536</v>
      </c>
      <c r="B921" s="218">
        <v>315</v>
      </c>
      <c r="C921" s="219">
        <v>14.141333034584671</v>
      </c>
      <c r="D921" s="218"/>
      <c r="E921" s="218" t="s">
        <v>114</v>
      </c>
      <c r="F921" s="218">
        <v>2004</v>
      </c>
    </row>
    <row r="922" spans="1:6" x14ac:dyDescent="0.45">
      <c r="A922" s="218">
        <v>13532</v>
      </c>
      <c r="B922" s="218">
        <v>250</v>
      </c>
      <c r="C922" s="219">
        <v>49.580698962529418</v>
      </c>
      <c r="D922" s="218"/>
      <c r="E922" s="218" t="s">
        <v>111</v>
      </c>
      <c r="F922" s="218">
        <v>1999</v>
      </c>
    </row>
    <row r="923" spans="1:6" x14ac:dyDescent="0.45">
      <c r="A923" s="218">
        <v>13532</v>
      </c>
      <c r="B923" s="218">
        <v>250</v>
      </c>
      <c r="C923" s="219">
        <v>38.08315032742351</v>
      </c>
      <c r="D923" s="218"/>
      <c r="E923" s="218" t="s">
        <v>111</v>
      </c>
      <c r="F923" s="218">
        <v>1999</v>
      </c>
    </row>
    <row r="924" spans="1:6" x14ac:dyDescent="0.45">
      <c r="A924" s="218">
        <v>13532</v>
      </c>
      <c r="B924" s="218">
        <v>250</v>
      </c>
      <c r="C924" s="219">
        <v>19.665270031524891</v>
      </c>
      <c r="D924" s="218"/>
      <c r="E924" s="218" t="s">
        <v>111</v>
      </c>
      <c r="F924" s="218">
        <v>1999</v>
      </c>
    </row>
    <row r="925" spans="1:6" x14ac:dyDescent="0.45">
      <c r="A925" s="218">
        <v>13532</v>
      </c>
      <c r="B925" s="218">
        <v>250</v>
      </c>
      <c r="C925" s="219">
        <v>5.4370306644890736</v>
      </c>
      <c r="D925" s="218"/>
      <c r="E925" s="218" t="s">
        <v>114</v>
      </c>
      <c r="F925" s="218">
        <v>2019</v>
      </c>
    </row>
    <row r="926" spans="1:6" x14ac:dyDescent="0.45">
      <c r="A926" s="218">
        <v>13530</v>
      </c>
      <c r="B926" s="218">
        <v>200</v>
      </c>
      <c r="C926" s="219">
        <v>24.185669265153361</v>
      </c>
      <c r="D926" s="218"/>
      <c r="E926" s="218" t="s">
        <v>111</v>
      </c>
      <c r="F926" s="218">
        <v>1999</v>
      </c>
    </row>
    <row r="927" spans="1:6" x14ac:dyDescent="0.45">
      <c r="A927" s="218">
        <v>13530</v>
      </c>
      <c r="B927" s="218">
        <v>200</v>
      </c>
      <c r="C927" s="219">
        <v>34.103349082668593</v>
      </c>
      <c r="D927" s="218"/>
      <c r="E927" s="218" t="s">
        <v>204</v>
      </c>
      <c r="F927" s="218">
        <v>2002</v>
      </c>
    </row>
    <row r="928" spans="1:6" x14ac:dyDescent="0.45">
      <c r="A928" s="218">
        <v>13530</v>
      </c>
      <c r="B928" s="218">
        <v>200</v>
      </c>
      <c r="C928" s="219">
        <v>60.924243615816039</v>
      </c>
      <c r="D928" s="218"/>
      <c r="E928" s="218" t="s">
        <v>204</v>
      </c>
      <c r="F928" s="218">
        <v>2002</v>
      </c>
    </row>
    <row r="929" spans="1:6" x14ac:dyDescent="0.45">
      <c r="A929" s="218">
        <v>13530</v>
      </c>
      <c r="B929" s="218">
        <v>200</v>
      </c>
      <c r="C929" s="219">
        <v>24.28850432885254</v>
      </c>
      <c r="D929" s="218"/>
      <c r="E929" s="218" t="s">
        <v>204</v>
      </c>
      <c r="F929" s="218">
        <v>1999</v>
      </c>
    </row>
    <row r="930" spans="1:6" x14ac:dyDescent="0.45">
      <c r="A930" s="218">
        <v>13530</v>
      </c>
      <c r="B930" s="218">
        <v>200</v>
      </c>
      <c r="C930" s="219">
        <v>12.16490153066284</v>
      </c>
      <c r="D930" s="218"/>
      <c r="E930" s="218" t="s">
        <v>204</v>
      </c>
      <c r="F930" s="218">
        <v>1999</v>
      </c>
    </row>
    <row r="931" spans="1:6" x14ac:dyDescent="0.45">
      <c r="A931" s="218">
        <v>13530</v>
      </c>
      <c r="B931" s="218">
        <v>200</v>
      </c>
      <c r="C931" s="219">
        <v>39.568808650364048</v>
      </c>
      <c r="D931" s="218"/>
      <c r="E931" s="218" t="s">
        <v>111</v>
      </c>
      <c r="F931" s="218">
        <v>1999</v>
      </c>
    </row>
    <row r="932" spans="1:6" x14ac:dyDescent="0.45">
      <c r="A932" s="218">
        <v>13528</v>
      </c>
      <c r="B932" s="218">
        <v>315</v>
      </c>
      <c r="C932" s="219">
        <v>12.232610912101819</v>
      </c>
      <c r="D932" s="218"/>
      <c r="E932" s="218" t="s">
        <v>111</v>
      </c>
      <c r="F932" s="218">
        <v>1901</v>
      </c>
    </row>
    <row r="933" spans="1:6" x14ac:dyDescent="0.45">
      <c r="A933" s="218">
        <v>13528</v>
      </c>
      <c r="B933" s="218">
        <v>315</v>
      </c>
      <c r="C933" s="219">
        <v>32.867461746414548</v>
      </c>
      <c r="D933" s="218"/>
      <c r="E933" s="218" t="s">
        <v>111</v>
      </c>
      <c r="F933" s="218">
        <v>1901</v>
      </c>
    </row>
    <row r="934" spans="1:6" x14ac:dyDescent="0.45">
      <c r="A934" s="218">
        <v>13528</v>
      </c>
      <c r="B934" s="218">
        <v>315</v>
      </c>
      <c r="C934" s="219">
        <v>10.632301801795849</v>
      </c>
      <c r="D934" s="218"/>
      <c r="E934" s="218" t="s">
        <v>111</v>
      </c>
      <c r="F934" s="218">
        <v>1998</v>
      </c>
    </row>
    <row r="935" spans="1:6" x14ac:dyDescent="0.45">
      <c r="A935" s="218">
        <v>13526</v>
      </c>
      <c r="B935" s="218">
        <v>500</v>
      </c>
      <c r="C935" s="219">
        <v>31.94560465984614</v>
      </c>
      <c r="D935" s="218" t="s">
        <v>111</v>
      </c>
      <c r="E935" s="218"/>
      <c r="F935" s="218">
        <v>1901</v>
      </c>
    </row>
    <row r="936" spans="1:6" x14ac:dyDescent="0.45">
      <c r="A936" s="218">
        <v>13526</v>
      </c>
      <c r="B936" s="218">
        <v>500</v>
      </c>
      <c r="C936" s="219">
        <v>22.199678622833499</v>
      </c>
      <c r="D936" s="218" t="s">
        <v>111</v>
      </c>
      <c r="E936" s="218"/>
      <c r="F936" s="218">
        <v>1901</v>
      </c>
    </row>
    <row r="937" spans="1:6" x14ac:dyDescent="0.45">
      <c r="A937" s="218">
        <v>13526</v>
      </c>
      <c r="B937" s="218">
        <v>500</v>
      </c>
      <c r="C937" s="219">
        <v>22.518882125648862</v>
      </c>
      <c r="D937" s="218" t="s">
        <v>111</v>
      </c>
      <c r="E937" s="218"/>
      <c r="F937" s="218">
        <v>1901</v>
      </c>
    </row>
    <row r="938" spans="1:6" x14ac:dyDescent="0.45">
      <c r="A938" s="218">
        <v>13526</v>
      </c>
      <c r="B938" s="218">
        <v>500</v>
      </c>
      <c r="C938" s="219">
        <v>21.695128181651238</v>
      </c>
      <c r="D938" s="218" t="s">
        <v>111</v>
      </c>
      <c r="E938" s="218"/>
      <c r="F938" s="218">
        <v>1901</v>
      </c>
    </row>
    <row r="939" spans="1:6" x14ac:dyDescent="0.45">
      <c r="A939" s="218">
        <v>13526</v>
      </c>
      <c r="B939" s="218">
        <v>500</v>
      </c>
      <c r="C939" s="219">
        <v>63.162930276503182</v>
      </c>
      <c r="D939" s="218" t="s">
        <v>111</v>
      </c>
      <c r="E939" s="218" t="s">
        <v>111</v>
      </c>
      <c r="F939" s="218">
        <v>1901</v>
      </c>
    </row>
    <row r="940" spans="1:6" x14ac:dyDescent="0.45">
      <c r="A940" s="218">
        <v>13526</v>
      </c>
      <c r="B940" s="218">
        <v>500</v>
      </c>
      <c r="C940" s="219">
        <v>36.116487932835888</v>
      </c>
      <c r="D940" s="218" t="s">
        <v>111</v>
      </c>
      <c r="E940" s="218"/>
      <c r="F940" s="218">
        <v>1901</v>
      </c>
    </row>
    <row r="941" spans="1:6" x14ac:dyDescent="0.45">
      <c r="A941" s="218">
        <v>13524</v>
      </c>
      <c r="B941" s="218">
        <v>250</v>
      </c>
      <c r="C941" s="219">
        <v>25.888766174043941</v>
      </c>
      <c r="D941" s="218"/>
      <c r="E941" s="218" t="s">
        <v>114</v>
      </c>
      <c r="F941" s="218">
        <v>1995</v>
      </c>
    </row>
    <row r="942" spans="1:6" x14ac:dyDescent="0.45">
      <c r="A942" s="218">
        <v>13522</v>
      </c>
      <c r="B942" s="218">
        <v>500</v>
      </c>
      <c r="C942" s="219">
        <v>24.91660521234985</v>
      </c>
      <c r="D942" s="218"/>
      <c r="E942" s="218" t="s">
        <v>203</v>
      </c>
      <c r="F942" s="218">
        <v>1995</v>
      </c>
    </row>
    <row r="943" spans="1:6" x14ac:dyDescent="0.45">
      <c r="A943" s="218">
        <v>13522</v>
      </c>
      <c r="B943" s="218">
        <v>500</v>
      </c>
      <c r="C943" s="219">
        <v>31.03170859306756</v>
      </c>
      <c r="D943" s="218"/>
      <c r="E943" s="218" t="s">
        <v>203</v>
      </c>
      <c r="F943" s="218">
        <v>1995</v>
      </c>
    </row>
    <row r="944" spans="1:6" x14ac:dyDescent="0.45">
      <c r="A944" s="218">
        <v>13522</v>
      </c>
      <c r="B944" s="218">
        <v>500</v>
      </c>
      <c r="C944" s="219">
        <v>39.923093856791048</v>
      </c>
      <c r="D944" s="218"/>
      <c r="E944" s="218" t="s">
        <v>203</v>
      </c>
      <c r="F944" s="218">
        <v>1995</v>
      </c>
    </row>
    <row r="945" spans="1:6" x14ac:dyDescent="0.45">
      <c r="A945" s="218">
        <v>13522</v>
      </c>
      <c r="B945" s="218">
        <v>500</v>
      </c>
      <c r="C945" s="219">
        <v>29.77121479822042</v>
      </c>
      <c r="D945" s="218"/>
      <c r="E945" s="218" t="s">
        <v>203</v>
      </c>
      <c r="F945" s="218">
        <v>1995</v>
      </c>
    </row>
    <row r="946" spans="1:6" x14ac:dyDescent="0.45">
      <c r="A946" s="218">
        <v>13522</v>
      </c>
      <c r="B946" s="218">
        <v>500</v>
      </c>
      <c r="C946" s="219">
        <v>26.008764199046581</v>
      </c>
      <c r="D946" s="218"/>
      <c r="E946" s="218" t="s">
        <v>203</v>
      </c>
      <c r="F946" s="218">
        <v>1995</v>
      </c>
    </row>
    <row r="947" spans="1:6" x14ac:dyDescent="0.45">
      <c r="A947" s="218">
        <v>13522</v>
      </c>
      <c r="B947" s="218">
        <v>500</v>
      </c>
      <c r="C947" s="219">
        <v>9.6693092266534215</v>
      </c>
      <c r="D947" s="218"/>
      <c r="E947" s="218" t="s">
        <v>203</v>
      </c>
      <c r="F947" s="218">
        <v>1995</v>
      </c>
    </row>
    <row r="948" spans="1:6" x14ac:dyDescent="0.45">
      <c r="A948" s="218">
        <v>13522</v>
      </c>
      <c r="B948" s="218">
        <v>500</v>
      </c>
      <c r="C948" s="219">
        <v>5.4711466445691901</v>
      </c>
      <c r="D948" s="218"/>
      <c r="E948" s="218" t="s">
        <v>203</v>
      </c>
      <c r="F948" s="218">
        <v>1995</v>
      </c>
    </row>
    <row r="949" spans="1:6" x14ac:dyDescent="0.45">
      <c r="A949" s="218">
        <v>13522</v>
      </c>
      <c r="B949" s="218">
        <v>500</v>
      </c>
      <c r="C949" s="219">
        <v>24.6920964154831</v>
      </c>
      <c r="D949" s="218"/>
      <c r="E949" s="218" t="s">
        <v>203</v>
      </c>
      <c r="F949" s="218">
        <v>1901</v>
      </c>
    </row>
    <row r="950" spans="1:6" x14ac:dyDescent="0.45">
      <c r="A950" s="218">
        <v>13522</v>
      </c>
      <c r="B950" s="218">
        <v>500</v>
      </c>
      <c r="C950" s="219">
        <v>30.09264684752937</v>
      </c>
      <c r="D950" s="218"/>
      <c r="E950" s="218" t="s">
        <v>203</v>
      </c>
      <c r="F950" s="218">
        <v>1995</v>
      </c>
    </row>
    <row r="951" spans="1:6" x14ac:dyDescent="0.45">
      <c r="A951" s="218">
        <v>13522</v>
      </c>
      <c r="B951" s="218">
        <v>500</v>
      </c>
      <c r="C951" s="219">
        <v>46.788419285869502</v>
      </c>
      <c r="D951" s="218"/>
      <c r="E951" s="218" t="s">
        <v>203</v>
      </c>
      <c r="F951" s="218">
        <v>1995</v>
      </c>
    </row>
    <row r="952" spans="1:6" x14ac:dyDescent="0.45">
      <c r="A952" s="218">
        <v>13522</v>
      </c>
      <c r="B952" s="218">
        <v>500</v>
      </c>
      <c r="C952" s="219">
        <v>46.641489605578137</v>
      </c>
      <c r="D952" s="218"/>
      <c r="E952" s="218" t="s">
        <v>203</v>
      </c>
      <c r="F952" s="218">
        <v>1995</v>
      </c>
    </row>
    <row r="953" spans="1:6" x14ac:dyDescent="0.45">
      <c r="A953" s="218">
        <v>13522</v>
      </c>
      <c r="B953" s="218">
        <v>500</v>
      </c>
      <c r="C953" s="219">
        <v>35.12335284519358</v>
      </c>
      <c r="D953" s="218"/>
      <c r="E953" s="218" t="s">
        <v>203</v>
      </c>
      <c r="F953" s="218">
        <v>1995</v>
      </c>
    </row>
    <row r="954" spans="1:6" x14ac:dyDescent="0.45">
      <c r="A954" s="218">
        <v>13522</v>
      </c>
      <c r="B954" s="218">
        <v>500</v>
      </c>
      <c r="C954" s="219">
        <v>20.423320813666859</v>
      </c>
      <c r="D954" s="218"/>
      <c r="E954" s="218" t="s">
        <v>203</v>
      </c>
      <c r="F954" s="218">
        <v>1995</v>
      </c>
    </row>
    <row r="955" spans="1:6" x14ac:dyDescent="0.45">
      <c r="A955" s="218">
        <v>13522</v>
      </c>
      <c r="B955" s="218">
        <v>500</v>
      </c>
      <c r="C955" s="219">
        <v>15.25173340401137</v>
      </c>
      <c r="D955" s="218"/>
      <c r="E955" s="218" t="s">
        <v>203</v>
      </c>
      <c r="F955" s="218">
        <v>1995</v>
      </c>
    </row>
    <row r="956" spans="1:6" x14ac:dyDescent="0.45">
      <c r="A956" s="218">
        <v>13522</v>
      </c>
      <c r="B956" s="218">
        <v>500</v>
      </c>
      <c r="C956" s="219">
        <v>15.557366855526061</v>
      </c>
      <c r="D956" s="218"/>
      <c r="E956" s="218" t="s">
        <v>203</v>
      </c>
      <c r="F956" s="218">
        <v>1995</v>
      </c>
    </row>
    <row r="957" spans="1:6" x14ac:dyDescent="0.45">
      <c r="A957" s="218">
        <v>13522</v>
      </c>
      <c r="B957" s="218">
        <v>500</v>
      </c>
      <c r="C957" s="219">
        <v>30.204814206119501</v>
      </c>
      <c r="D957" s="218"/>
      <c r="E957" s="218" t="s">
        <v>203</v>
      </c>
      <c r="F957" s="218">
        <v>1995</v>
      </c>
    </row>
    <row r="958" spans="1:6" x14ac:dyDescent="0.45">
      <c r="A958" s="218">
        <v>13522</v>
      </c>
      <c r="B958" s="218">
        <v>500</v>
      </c>
      <c r="C958" s="219">
        <v>25.24295549174823</v>
      </c>
      <c r="D958" s="218"/>
      <c r="E958" s="218" t="s">
        <v>203</v>
      </c>
      <c r="F958" s="218">
        <v>1995</v>
      </c>
    </row>
    <row r="959" spans="1:6" x14ac:dyDescent="0.45">
      <c r="A959" s="218">
        <v>13522</v>
      </c>
      <c r="B959" s="218">
        <v>500</v>
      </c>
      <c r="C959" s="219">
        <v>23.64161348521835</v>
      </c>
      <c r="D959" s="218"/>
      <c r="E959" s="218" t="s">
        <v>203</v>
      </c>
      <c r="F959" s="218">
        <v>1995</v>
      </c>
    </row>
    <row r="960" spans="1:6" x14ac:dyDescent="0.45">
      <c r="A960" s="218">
        <v>13522</v>
      </c>
      <c r="B960" s="218">
        <v>500</v>
      </c>
      <c r="C960" s="219">
        <v>23.64558629472841</v>
      </c>
      <c r="D960" s="218"/>
      <c r="E960" s="218" t="s">
        <v>203</v>
      </c>
      <c r="F960" s="218">
        <v>1995</v>
      </c>
    </row>
    <row r="961" spans="1:6" x14ac:dyDescent="0.45">
      <c r="A961" s="218">
        <v>13522</v>
      </c>
      <c r="B961" s="218">
        <v>500</v>
      </c>
      <c r="C961" s="219">
        <v>39.691028715061037</v>
      </c>
      <c r="D961" s="218"/>
      <c r="E961" s="218" t="s">
        <v>203</v>
      </c>
      <c r="F961" s="218">
        <v>1901</v>
      </c>
    </row>
    <row r="962" spans="1:6" x14ac:dyDescent="0.45">
      <c r="A962" s="218">
        <v>13520</v>
      </c>
      <c r="B962" s="218">
        <v>250</v>
      </c>
      <c r="C962" s="219">
        <v>12.49351659942114</v>
      </c>
      <c r="D962" s="218"/>
      <c r="E962" s="218" t="s">
        <v>205</v>
      </c>
      <c r="F962" s="218">
        <v>1996</v>
      </c>
    </row>
    <row r="963" spans="1:6" x14ac:dyDescent="0.45">
      <c r="A963" s="218">
        <v>13520</v>
      </c>
      <c r="B963" s="218">
        <v>250</v>
      </c>
      <c r="C963" s="219">
        <v>11.82171037568007</v>
      </c>
      <c r="D963" s="218"/>
      <c r="E963" s="218" t="s">
        <v>205</v>
      </c>
      <c r="F963" s="218">
        <v>1996</v>
      </c>
    </row>
    <row r="964" spans="1:6" x14ac:dyDescent="0.45">
      <c r="A964" s="218">
        <v>13520</v>
      </c>
      <c r="B964" s="218">
        <v>250</v>
      </c>
      <c r="C964" s="219">
        <v>11.98952523656985</v>
      </c>
      <c r="D964" s="218"/>
      <c r="E964" s="218" t="s">
        <v>205</v>
      </c>
      <c r="F964" s="218">
        <v>1996</v>
      </c>
    </row>
    <row r="965" spans="1:6" x14ac:dyDescent="0.45">
      <c r="A965" s="218">
        <v>13518</v>
      </c>
      <c r="B965" s="218">
        <v>250</v>
      </c>
      <c r="C965" s="219">
        <v>6.2712833306834241</v>
      </c>
      <c r="D965" s="218"/>
      <c r="E965" s="218" t="s">
        <v>205</v>
      </c>
      <c r="F965" s="218">
        <v>1995</v>
      </c>
    </row>
    <row r="966" spans="1:6" x14ac:dyDescent="0.45">
      <c r="A966" s="218">
        <v>13518</v>
      </c>
      <c r="B966" s="218">
        <v>250</v>
      </c>
      <c r="C966" s="219">
        <v>28.308000636306719</v>
      </c>
      <c r="D966" s="218"/>
      <c r="E966" s="218" t="s">
        <v>205</v>
      </c>
      <c r="F966" s="218">
        <v>1995</v>
      </c>
    </row>
    <row r="967" spans="1:6" x14ac:dyDescent="0.45">
      <c r="A967" s="218">
        <v>13518</v>
      </c>
      <c r="B967" s="218">
        <v>250</v>
      </c>
      <c r="C967" s="219">
        <v>45.034733229041237</v>
      </c>
      <c r="D967" s="218"/>
      <c r="E967" s="218" t="s">
        <v>205</v>
      </c>
      <c r="F967" s="218">
        <v>1995</v>
      </c>
    </row>
    <row r="968" spans="1:6" x14ac:dyDescent="0.45">
      <c r="A968" s="218">
        <v>13518</v>
      </c>
      <c r="B968" s="218">
        <v>250</v>
      </c>
      <c r="C968" s="219">
        <v>7.6027096145648576</v>
      </c>
      <c r="D968" s="218"/>
      <c r="E968" s="218" t="s">
        <v>204</v>
      </c>
      <c r="F968" s="218">
        <v>2019</v>
      </c>
    </row>
    <row r="969" spans="1:6" x14ac:dyDescent="0.45">
      <c r="A969" s="218">
        <v>13516</v>
      </c>
      <c r="B969" s="218">
        <v>250</v>
      </c>
      <c r="C969" s="219">
        <v>39.613902464143017</v>
      </c>
      <c r="D969" s="218"/>
      <c r="E969" s="218" t="s">
        <v>114</v>
      </c>
      <c r="F969" s="218">
        <v>1901</v>
      </c>
    </row>
    <row r="970" spans="1:6" x14ac:dyDescent="0.45">
      <c r="A970" s="218">
        <v>13098</v>
      </c>
      <c r="B970" s="218">
        <v>630</v>
      </c>
      <c r="C970" s="219">
        <v>41.256351239755233</v>
      </c>
      <c r="D970" s="218"/>
      <c r="E970" s="218" t="s">
        <v>114</v>
      </c>
      <c r="F970" s="218">
        <v>1998</v>
      </c>
    </row>
    <row r="971" spans="1:6" x14ac:dyDescent="0.45">
      <c r="A971" s="218">
        <v>13098</v>
      </c>
      <c r="B971" s="218">
        <v>630</v>
      </c>
      <c r="C971" s="219">
        <v>12.898459625513491</v>
      </c>
      <c r="D971" s="218"/>
      <c r="E971" s="218" t="s">
        <v>114</v>
      </c>
      <c r="F971" s="218">
        <v>1998</v>
      </c>
    </row>
    <row r="972" spans="1:6" x14ac:dyDescent="0.45">
      <c r="A972" s="218">
        <v>13098</v>
      </c>
      <c r="B972" s="218">
        <v>630</v>
      </c>
      <c r="C972" s="219">
        <v>28.74063645412129</v>
      </c>
      <c r="D972" s="218"/>
      <c r="E972" s="218" t="s">
        <v>111</v>
      </c>
      <c r="F972" s="218">
        <v>1998</v>
      </c>
    </row>
    <row r="973" spans="1:6" x14ac:dyDescent="0.45">
      <c r="A973" s="218">
        <v>13098</v>
      </c>
      <c r="B973" s="218">
        <v>630</v>
      </c>
      <c r="C973" s="219">
        <v>16.848423384978091</v>
      </c>
      <c r="D973" s="218"/>
      <c r="E973" s="218" t="s">
        <v>111</v>
      </c>
      <c r="F973" s="218">
        <v>1998</v>
      </c>
    </row>
    <row r="974" spans="1:6" x14ac:dyDescent="0.45">
      <c r="A974" s="218">
        <v>13098</v>
      </c>
      <c r="B974" s="218">
        <v>630</v>
      </c>
      <c r="C974" s="219">
        <v>36.926658367184189</v>
      </c>
      <c r="D974" s="218"/>
      <c r="E974" s="218" t="s">
        <v>114</v>
      </c>
      <c r="F974" s="218">
        <v>1998</v>
      </c>
    </row>
    <row r="975" spans="1:6" x14ac:dyDescent="0.45">
      <c r="A975" s="218">
        <v>13098</v>
      </c>
      <c r="B975" s="218">
        <v>630</v>
      </c>
      <c r="C975" s="219">
        <v>34.884302483483879</v>
      </c>
      <c r="D975" s="218"/>
      <c r="E975" s="218" t="s">
        <v>114</v>
      </c>
      <c r="F975" s="218">
        <v>1998</v>
      </c>
    </row>
    <row r="976" spans="1:6" x14ac:dyDescent="0.45">
      <c r="A976" s="218">
        <v>13098</v>
      </c>
      <c r="B976" s="218">
        <v>630</v>
      </c>
      <c r="C976" s="219">
        <v>17.813550099259299</v>
      </c>
      <c r="D976" s="218"/>
      <c r="E976" s="218" t="s">
        <v>114</v>
      </c>
      <c r="F976" s="218">
        <v>1998</v>
      </c>
    </row>
    <row r="977" spans="1:6" x14ac:dyDescent="0.45">
      <c r="A977" s="218">
        <v>13098</v>
      </c>
      <c r="B977" s="218">
        <v>630</v>
      </c>
      <c r="C977" s="219">
        <v>51.217201749806406</v>
      </c>
      <c r="D977" s="218"/>
      <c r="E977" s="218" t="s">
        <v>111</v>
      </c>
      <c r="F977" s="218">
        <v>1998</v>
      </c>
    </row>
    <row r="978" spans="1:6" x14ac:dyDescent="0.45">
      <c r="A978" s="218">
        <v>13098</v>
      </c>
      <c r="B978" s="218">
        <v>630</v>
      </c>
      <c r="C978" s="219">
        <v>48.78194117865911</v>
      </c>
      <c r="D978" s="218"/>
      <c r="E978" s="218" t="s">
        <v>111</v>
      </c>
      <c r="F978" s="218">
        <v>1998</v>
      </c>
    </row>
    <row r="979" spans="1:6" x14ac:dyDescent="0.45">
      <c r="A979" s="218">
        <v>13098</v>
      </c>
      <c r="B979" s="218">
        <v>630</v>
      </c>
      <c r="C979" s="219">
        <v>48.56515888032677</v>
      </c>
      <c r="D979" s="218"/>
      <c r="E979" s="218" t="s">
        <v>111</v>
      </c>
      <c r="F979" s="218">
        <v>1998</v>
      </c>
    </row>
    <row r="980" spans="1:6" x14ac:dyDescent="0.45">
      <c r="A980" s="218">
        <v>13098</v>
      </c>
      <c r="B980" s="218">
        <v>630</v>
      </c>
      <c r="C980" s="219">
        <v>31.671099424746309</v>
      </c>
      <c r="D980" s="218"/>
      <c r="E980" s="218" t="s">
        <v>111</v>
      </c>
      <c r="F980" s="218">
        <v>1998</v>
      </c>
    </row>
    <row r="981" spans="1:6" x14ac:dyDescent="0.45">
      <c r="A981" s="218">
        <v>13098</v>
      </c>
      <c r="B981" s="218">
        <v>630</v>
      </c>
      <c r="C981" s="219">
        <v>42.716871261662718</v>
      </c>
      <c r="D981" s="218"/>
      <c r="E981" s="218" t="s">
        <v>111</v>
      </c>
      <c r="F981" s="218">
        <v>1998</v>
      </c>
    </row>
    <row r="982" spans="1:6" x14ac:dyDescent="0.45">
      <c r="A982" s="218">
        <v>13098</v>
      </c>
      <c r="B982" s="218">
        <v>630</v>
      </c>
      <c r="C982" s="219">
        <v>15.823236105478109</v>
      </c>
      <c r="D982" s="218"/>
      <c r="E982" s="218" t="s">
        <v>111</v>
      </c>
      <c r="F982" s="218">
        <v>1998</v>
      </c>
    </row>
    <row r="983" spans="1:6" x14ac:dyDescent="0.45">
      <c r="A983" s="218">
        <v>13098</v>
      </c>
      <c r="B983" s="218">
        <v>630</v>
      </c>
      <c r="C983" s="219">
        <v>13.25747160758382</v>
      </c>
      <c r="D983" s="218"/>
      <c r="E983" s="218" t="s">
        <v>111</v>
      </c>
      <c r="F983" s="218">
        <v>1998</v>
      </c>
    </row>
    <row r="984" spans="1:6" x14ac:dyDescent="0.45">
      <c r="A984" s="218">
        <v>13098</v>
      </c>
      <c r="B984" s="218">
        <v>630</v>
      </c>
      <c r="C984" s="219">
        <v>59.183599486206568</v>
      </c>
      <c r="D984" s="218"/>
      <c r="E984" s="218" t="s">
        <v>111</v>
      </c>
      <c r="F984" s="218">
        <v>1998</v>
      </c>
    </row>
    <row r="985" spans="1:6" x14ac:dyDescent="0.45">
      <c r="A985" s="218">
        <v>13098</v>
      </c>
      <c r="B985" s="218">
        <v>630</v>
      </c>
      <c r="C985" s="219">
        <v>24.983137569028049</v>
      </c>
      <c r="D985" s="218"/>
      <c r="E985" s="218" t="s">
        <v>111</v>
      </c>
      <c r="F985" s="218">
        <v>1998</v>
      </c>
    </row>
    <row r="986" spans="1:6" x14ac:dyDescent="0.45">
      <c r="A986" s="218">
        <v>13098</v>
      </c>
      <c r="B986" s="218">
        <v>630</v>
      </c>
      <c r="C986" s="219">
        <v>43.248100108151938</v>
      </c>
      <c r="D986" s="218"/>
      <c r="E986" s="218" t="s">
        <v>111</v>
      </c>
      <c r="F986" s="218">
        <v>1998</v>
      </c>
    </row>
    <row r="987" spans="1:6" x14ac:dyDescent="0.45">
      <c r="A987" s="218">
        <v>13098</v>
      </c>
      <c r="B987" s="218">
        <v>630</v>
      </c>
      <c r="C987" s="219">
        <v>17.548011659003009</v>
      </c>
      <c r="D987" s="218"/>
      <c r="E987" s="218" t="s">
        <v>111</v>
      </c>
      <c r="F987" s="218">
        <v>1998</v>
      </c>
    </row>
    <row r="988" spans="1:6" x14ac:dyDescent="0.45">
      <c r="A988" s="218">
        <v>13098</v>
      </c>
      <c r="B988" s="218">
        <v>630</v>
      </c>
      <c r="C988" s="219">
        <v>18.853123125001591</v>
      </c>
      <c r="D988" s="218"/>
      <c r="E988" s="218" t="s">
        <v>114</v>
      </c>
      <c r="F988" s="218">
        <v>1998</v>
      </c>
    </row>
    <row r="989" spans="1:6" x14ac:dyDescent="0.45">
      <c r="A989" s="218">
        <v>13098</v>
      </c>
      <c r="B989" s="218">
        <v>630</v>
      </c>
      <c r="C989" s="219">
        <v>30.80217196965981</v>
      </c>
      <c r="D989" s="218"/>
      <c r="E989" s="218" t="s">
        <v>111</v>
      </c>
      <c r="F989" s="218">
        <v>1998</v>
      </c>
    </row>
    <row r="990" spans="1:6" x14ac:dyDescent="0.45">
      <c r="A990" s="218">
        <v>13096</v>
      </c>
      <c r="B990" s="218">
        <v>0</v>
      </c>
      <c r="C990" s="219">
        <v>5.515160098891962</v>
      </c>
      <c r="D990" s="218"/>
      <c r="E990" s="218"/>
      <c r="F990" s="218">
        <v>1901</v>
      </c>
    </row>
    <row r="991" spans="1:6" x14ac:dyDescent="0.45">
      <c r="A991" s="218">
        <v>13094</v>
      </c>
      <c r="B991" s="218">
        <v>500</v>
      </c>
      <c r="C991" s="219">
        <v>40.763917291155543</v>
      </c>
      <c r="D991" s="218"/>
      <c r="E991" s="218" t="s">
        <v>203</v>
      </c>
      <c r="F991" s="218">
        <v>1901</v>
      </c>
    </row>
    <row r="992" spans="1:6" x14ac:dyDescent="0.45">
      <c r="A992" s="218">
        <v>13094</v>
      </c>
      <c r="B992" s="218">
        <v>500</v>
      </c>
      <c r="C992" s="219">
        <v>22.04682216660547</v>
      </c>
      <c r="D992" s="218"/>
      <c r="E992" s="218" t="s">
        <v>203</v>
      </c>
      <c r="F992" s="218">
        <v>1901</v>
      </c>
    </row>
    <row r="993" spans="1:6" x14ac:dyDescent="0.45">
      <c r="A993" s="218">
        <v>13092</v>
      </c>
      <c r="B993" s="218">
        <v>500</v>
      </c>
      <c r="C993" s="219">
        <v>44.06338525371239</v>
      </c>
      <c r="D993" s="218"/>
      <c r="E993" s="218" t="s">
        <v>203</v>
      </c>
      <c r="F993" s="218">
        <v>1901</v>
      </c>
    </row>
    <row r="994" spans="1:6" x14ac:dyDescent="0.45">
      <c r="A994" s="218">
        <v>13092</v>
      </c>
      <c r="B994" s="218">
        <v>500</v>
      </c>
      <c r="C994" s="219">
        <v>44.494196188363098</v>
      </c>
      <c r="D994" s="218"/>
      <c r="E994" s="218" t="s">
        <v>203</v>
      </c>
      <c r="F994" s="218">
        <v>1901</v>
      </c>
    </row>
    <row r="995" spans="1:6" x14ac:dyDescent="0.45">
      <c r="A995" s="218">
        <v>13092</v>
      </c>
      <c r="B995" s="218">
        <v>500</v>
      </c>
      <c r="C995" s="219">
        <v>22.171511081809481</v>
      </c>
      <c r="D995" s="218"/>
      <c r="E995" s="218" t="s">
        <v>203</v>
      </c>
      <c r="F995" s="218">
        <v>1901</v>
      </c>
    </row>
    <row r="996" spans="1:6" x14ac:dyDescent="0.45">
      <c r="A996" s="218">
        <v>13090</v>
      </c>
      <c r="B996" s="218">
        <v>315</v>
      </c>
      <c r="C996" s="219">
        <v>52.706353579679451</v>
      </c>
      <c r="D996" s="218"/>
      <c r="E996" s="218" t="s">
        <v>114</v>
      </c>
      <c r="F996" s="218">
        <v>1901</v>
      </c>
    </row>
    <row r="997" spans="1:6" x14ac:dyDescent="0.45">
      <c r="A997" s="218">
        <v>13090</v>
      </c>
      <c r="B997" s="218">
        <v>315</v>
      </c>
      <c r="C997" s="219">
        <v>6.2576062273230582</v>
      </c>
      <c r="D997" s="218"/>
      <c r="E997" s="218" t="s">
        <v>114</v>
      </c>
      <c r="F997" s="218">
        <v>1995</v>
      </c>
    </row>
    <row r="998" spans="1:6" x14ac:dyDescent="0.45">
      <c r="A998" s="218">
        <v>13088</v>
      </c>
      <c r="B998" s="218">
        <v>300</v>
      </c>
      <c r="C998" s="219">
        <v>23.559993737239161</v>
      </c>
      <c r="D998" s="218"/>
      <c r="E998" s="218" t="s">
        <v>203</v>
      </c>
      <c r="F998" s="218">
        <v>1956</v>
      </c>
    </row>
    <row r="999" spans="1:6" x14ac:dyDescent="0.45">
      <c r="A999" s="218">
        <v>13088</v>
      </c>
      <c r="B999" s="218">
        <v>300</v>
      </c>
      <c r="C999" s="219">
        <v>7.7993275524102321</v>
      </c>
      <c r="D999" s="218"/>
      <c r="E999" s="218" t="s">
        <v>203</v>
      </c>
      <c r="F999" s="218">
        <v>1956</v>
      </c>
    </row>
    <row r="1000" spans="1:6" x14ac:dyDescent="0.45">
      <c r="A1000" s="218">
        <v>13088</v>
      </c>
      <c r="B1000" s="218">
        <v>300</v>
      </c>
      <c r="C1000" s="219">
        <v>28.98325622930124</v>
      </c>
      <c r="D1000" s="218"/>
      <c r="E1000" s="218" t="s">
        <v>203</v>
      </c>
      <c r="F1000" s="218">
        <v>1956</v>
      </c>
    </row>
    <row r="1001" spans="1:6" x14ac:dyDescent="0.45">
      <c r="A1001" s="218">
        <v>13088</v>
      </c>
      <c r="B1001" s="218">
        <v>300</v>
      </c>
      <c r="C1001" s="219">
        <v>31.180366372816401</v>
      </c>
      <c r="D1001" s="218"/>
      <c r="E1001" s="218" t="s">
        <v>203</v>
      </c>
      <c r="F1001" s="218">
        <v>1956</v>
      </c>
    </row>
    <row r="1002" spans="1:6" x14ac:dyDescent="0.45">
      <c r="A1002" s="218">
        <v>13088</v>
      </c>
      <c r="B1002" s="218">
        <v>300</v>
      </c>
      <c r="C1002" s="219">
        <v>30.113113982193109</v>
      </c>
      <c r="D1002" s="218"/>
      <c r="E1002" s="218" t="s">
        <v>203</v>
      </c>
      <c r="F1002" s="218">
        <v>1956</v>
      </c>
    </row>
    <row r="1003" spans="1:6" x14ac:dyDescent="0.45">
      <c r="A1003" s="218">
        <v>13088</v>
      </c>
      <c r="B1003" s="218">
        <v>300</v>
      </c>
      <c r="C1003" s="219">
        <v>31.61649314065129</v>
      </c>
      <c r="D1003" s="218"/>
      <c r="E1003" s="218" t="s">
        <v>203</v>
      </c>
      <c r="F1003" s="218">
        <v>1956</v>
      </c>
    </row>
    <row r="1004" spans="1:6" x14ac:dyDescent="0.45">
      <c r="A1004" s="218">
        <v>13088</v>
      </c>
      <c r="B1004" s="218">
        <v>300</v>
      </c>
      <c r="C1004" s="219">
        <v>10.49480898599718</v>
      </c>
      <c r="D1004" s="218"/>
      <c r="E1004" s="218" t="s">
        <v>205</v>
      </c>
      <c r="F1004" s="218">
        <v>1956</v>
      </c>
    </row>
    <row r="1005" spans="1:6" x14ac:dyDescent="0.45">
      <c r="A1005" s="218">
        <v>13088</v>
      </c>
      <c r="B1005" s="218">
        <v>300</v>
      </c>
      <c r="C1005" s="219">
        <v>34.677583765195969</v>
      </c>
      <c r="D1005" s="218"/>
      <c r="E1005" s="218" t="s">
        <v>203</v>
      </c>
      <c r="F1005" s="218">
        <v>1956</v>
      </c>
    </row>
    <row r="1006" spans="1:6" x14ac:dyDescent="0.45">
      <c r="A1006" s="218">
        <v>13088</v>
      </c>
      <c r="B1006" s="218">
        <v>300</v>
      </c>
      <c r="C1006" s="219">
        <v>29.781542488938818</v>
      </c>
      <c r="D1006" s="218"/>
      <c r="E1006" s="218" t="s">
        <v>203</v>
      </c>
      <c r="F1006" s="218">
        <v>1956</v>
      </c>
    </row>
    <row r="1007" spans="1:6" x14ac:dyDescent="0.45">
      <c r="A1007" s="218">
        <v>13088</v>
      </c>
      <c r="B1007" s="218">
        <v>300</v>
      </c>
      <c r="C1007" s="219">
        <v>18.937219740624052</v>
      </c>
      <c r="D1007" s="218"/>
      <c r="E1007" s="218" t="s">
        <v>203</v>
      </c>
      <c r="F1007" s="218">
        <v>1956</v>
      </c>
    </row>
    <row r="1008" spans="1:6" x14ac:dyDescent="0.45">
      <c r="A1008" s="218">
        <v>13088</v>
      </c>
      <c r="B1008" s="218">
        <v>300</v>
      </c>
      <c r="C1008" s="219">
        <v>42.523269881739843</v>
      </c>
      <c r="D1008" s="218"/>
      <c r="E1008" s="218" t="s">
        <v>203</v>
      </c>
      <c r="F1008" s="218">
        <v>1956</v>
      </c>
    </row>
    <row r="1009" spans="1:6" x14ac:dyDescent="0.45">
      <c r="A1009" s="218">
        <v>13088</v>
      </c>
      <c r="B1009" s="218">
        <v>300</v>
      </c>
      <c r="C1009" s="219">
        <v>43.373951545267737</v>
      </c>
      <c r="D1009" s="218"/>
      <c r="E1009" s="218" t="s">
        <v>203</v>
      </c>
      <c r="F1009" s="218">
        <v>1956</v>
      </c>
    </row>
    <row r="1010" spans="1:6" x14ac:dyDescent="0.45">
      <c r="A1010" s="218">
        <v>13088</v>
      </c>
      <c r="B1010" s="218">
        <v>300</v>
      </c>
      <c r="C1010" s="219">
        <v>6.78773418404736</v>
      </c>
      <c r="D1010" s="218"/>
      <c r="E1010" s="218" t="s">
        <v>203</v>
      </c>
      <c r="F1010" s="218">
        <v>1956</v>
      </c>
    </row>
    <row r="1011" spans="1:6" x14ac:dyDescent="0.45">
      <c r="A1011" s="218">
        <v>13088</v>
      </c>
      <c r="B1011" s="218">
        <v>300</v>
      </c>
      <c r="C1011" s="219">
        <v>43.244806397090699</v>
      </c>
      <c r="D1011" s="218"/>
      <c r="E1011" s="218" t="s">
        <v>203</v>
      </c>
      <c r="F1011" s="218">
        <v>1956</v>
      </c>
    </row>
    <row r="1012" spans="1:6" x14ac:dyDescent="0.45">
      <c r="A1012" s="218">
        <v>13088</v>
      </c>
      <c r="B1012" s="218">
        <v>300</v>
      </c>
      <c r="C1012" s="219">
        <v>23.281380677656522</v>
      </c>
      <c r="D1012" s="218"/>
      <c r="E1012" s="218" t="s">
        <v>203</v>
      </c>
      <c r="F1012" s="218">
        <v>1956</v>
      </c>
    </row>
    <row r="1013" spans="1:6" x14ac:dyDescent="0.45">
      <c r="A1013" s="218">
        <v>13088</v>
      </c>
      <c r="B1013" s="218">
        <v>300</v>
      </c>
      <c r="C1013" s="219">
        <v>19.7326092668184</v>
      </c>
      <c r="D1013" s="218"/>
      <c r="E1013" s="218" t="s">
        <v>203</v>
      </c>
      <c r="F1013" s="218">
        <v>1956</v>
      </c>
    </row>
    <row r="1014" spans="1:6" x14ac:dyDescent="0.45">
      <c r="A1014" s="218">
        <v>13088</v>
      </c>
      <c r="B1014" s="218">
        <v>300</v>
      </c>
      <c r="C1014" s="219">
        <v>7.4594406716041259</v>
      </c>
      <c r="D1014" s="218"/>
      <c r="E1014" s="218" t="s">
        <v>203</v>
      </c>
      <c r="F1014" s="218">
        <v>1956</v>
      </c>
    </row>
    <row r="1015" spans="1:6" x14ac:dyDescent="0.45">
      <c r="A1015" s="218">
        <v>13088</v>
      </c>
      <c r="B1015" s="218">
        <v>300</v>
      </c>
      <c r="C1015" s="219">
        <v>21.58664468571429</v>
      </c>
      <c r="D1015" s="218"/>
      <c r="E1015" s="218" t="s">
        <v>203</v>
      </c>
      <c r="F1015" s="218">
        <v>1956</v>
      </c>
    </row>
    <row r="1016" spans="1:6" x14ac:dyDescent="0.45">
      <c r="A1016" s="218">
        <v>13086</v>
      </c>
      <c r="B1016" s="218">
        <v>565</v>
      </c>
      <c r="C1016" s="219">
        <v>23.626289802366571</v>
      </c>
      <c r="D1016" s="218"/>
      <c r="E1016" s="218" t="s">
        <v>114</v>
      </c>
      <c r="F1016" s="218">
        <v>1998</v>
      </c>
    </row>
    <row r="1017" spans="1:6" x14ac:dyDescent="0.45">
      <c r="A1017" s="218">
        <v>13084</v>
      </c>
      <c r="B1017" s="218">
        <v>0</v>
      </c>
      <c r="C1017" s="219">
        <v>4.5504301094154318</v>
      </c>
      <c r="D1017" s="218"/>
      <c r="E1017" s="218"/>
      <c r="F1017" s="218">
        <v>1901</v>
      </c>
    </row>
    <row r="1018" spans="1:6" x14ac:dyDescent="0.45">
      <c r="A1018" s="218">
        <v>13084</v>
      </c>
      <c r="B1018" s="218">
        <v>0</v>
      </c>
      <c r="C1018" s="219">
        <v>16.365538696838001</v>
      </c>
      <c r="D1018" s="218"/>
      <c r="E1018" s="218"/>
      <c r="F1018" s="218">
        <v>1901</v>
      </c>
    </row>
    <row r="1019" spans="1:6" x14ac:dyDescent="0.45">
      <c r="A1019" s="218">
        <v>13084</v>
      </c>
      <c r="B1019" s="218">
        <v>0</v>
      </c>
      <c r="C1019" s="219">
        <v>23.350579895948741</v>
      </c>
      <c r="D1019" s="218"/>
      <c r="E1019" s="218"/>
      <c r="F1019" s="218">
        <v>1901</v>
      </c>
    </row>
    <row r="1020" spans="1:6" x14ac:dyDescent="0.45">
      <c r="A1020" s="218">
        <v>13084</v>
      </c>
      <c r="B1020" s="218">
        <v>0</v>
      </c>
      <c r="C1020" s="219">
        <v>9.1117340216968987</v>
      </c>
      <c r="D1020" s="218"/>
      <c r="E1020" s="218"/>
      <c r="F1020" s="218">
        <v>1901</v>
      </c>
    </row>
    <row r="1021" spans="1:6" x14ac:dyDescent="0.45">
      <c r="A1021" s="218">
        <v>13084</v>
      </c>
      <c r="B1021" s="218">
        <v>0</v>
      </c>
      <c r="C1021" s="219">
        <v>35.797218273875103</v>
      </c>
      <c r="D1021" s="218"/>
      <c r="E1021" s="218"/>
      <c r="F1021" s="218">
        <v>1901</v>
      </c>
    </row>
    <row r="1022" spans="1:6" x14ac:dyDescent="0.45">
      <c r="A1022" s="218">
        <v>13082</v>
      </c>
      <c r="B1022" s="218">
        <v>300</v>
      </c>
      <c r="C1022" s="219">
        <v>11.76897749804801</v>
      </c>
      <c r="D1022" s="218"/>
      <c r="E1022" s="218" t="s">
        <v>111</v>
      </c>
      <c r="F1022" s="218">
        <v>1901</v>
      </c>
    </row>
    <row r="1023" spans="1:6" x14ac:dyDescent="0.45">
      <c r="A1023" s="218">
        <v>13080</v>
      </c>
      <c r="B1023" s="218">
        <v>250</v>
      </c>
      <c r="C1023" s="219">
        <v>26.070018783855559</v>
      </c>
      <c r="D1023" s="218"/>
      <c r="E1023" s="218" t="s">
        <v>203</v>
      </c>
      <c r="F1023" s="218">
        <v>1990</v>
      </c>
    </row>
    <row r="1024" spans="1:6" x14ac:dyDescent="0.45">
      <c r="A1024" s="218">
        <v>13080</v>
      </c>
      <c r="B1024" s="218">
        <v>250</v>
      </c>
      <c r="C1024" s="219">
        <v>26.022622191578321</v>
      </c>
      <c r="D1024" s="218"/>
      <c r="E1024" s="218" t="s">
        <v>203</v>
      </c>
      <c r="F1024" s="218">
        <v>1990</v>
      </c>
    </row>
    <row r="1025" spans="1:6" x14ac:dyDescent="0.45">
      <c r="A1025" s="218">
        <v>13078</v>
      </c>
      <c r="B1025" s="218">
        <v>0</v>
      </c>
      <c r="C1025" s="219">
        <v>27.625837591531891</v>
      </c>
      <c r="D1025" s="218"/>
      <c r="E1025" s="218"/>
      <c r="F1025" s="218">
        <v>1901</v>
      </c>
    </row>
    <row r="1026" spans="1:6" x14ac:dyDescent="0.45">
      <c r="A1026" s="218">
        <v>13076</v>
      </c>
      <c r="B1026" s="218">
        <v>300</v>
      </c>
      <c r="C1026" s="219">
        <v>27.199070659803809</v>
      </c>
      <c r="D1026" s="218"/>
      <c r="E1026" s="218" t="s">
        <v>203</v>
      </c>
      <c r="F1026" s="218">
        <v>1963</v>
      </c>
    </row>
    <row r="1027" spans="1:6" x14ac:dyDescent="0.45">
      <c r="A1027" s="218">
        <v>13076</v>
      </c>
      <c r="B1027" s="218">
        <v>300</v>
      </c>
      <c r="C1027" s="219">
        <v>22.355691557010299</v>
      </c>
      <c r="D1027" s="218"/>
      <c r="E1027" s="218" t="s">
        <v>205</v>
      </c>
      <c r="F1027" s="218">
        <v>1963</v>
      </c>
    </row>
    <row r="1028" spans="1:6" x14ac:dyDescent="0.45">
      <c r="A1028" s="218">
        <v>13076</v>
      </c>
      <c r="B1028" s="218">
        <v>300</v>
      </c>
      <c r="C1028" s="219">
        <v>19.715108058023059</v>
      </c>
      <c r="D1028" s="218"/>
      <c r="E1028" s="218" t="s">
        <v>203</v>
      </c>
      <c r="F1028" s="218">
        <v>1963</v>
      </c>
    </row>
    <row r="1029" spans="1:6" x14ac:dyDescent="0.45">
      <c r="A1029" s="218">
        <v>13076</v>
      </c>
      <c r="B1029" s="218">
        <v>300</v>
      </c>
      <c r="C1029" s="219">
        <v>25.362780926388499</v>
      </c>
      <c r="D1029" s="218"/>
      <c r="E1029" s="218" t="s">
        <v>203</v>
      </c>
      <c r="F1029" s="218">
        <v>1963</v>
      </c>
    </row>
    <row r="1030" spans="1:6" x14ac:dyDescent="0.45">
      <c r="A1030" s="218">
        <v>13074</v>
      </c>
      <c r="B1030" s="218">
        <v>0</v>
      </c>
      <c r="C1030" s="219">
        <v>11.183066271335861</v>
      </c>
      <c r="D1030" s="218"/>
      <c r="E1030" s="218"/>
      <c r="F1030" s="218">
        <v>1901</v>
      </c>
    </row>
    <row r="1031" spans="1:6" x14ac:dyDescent="0.45">
      <c r="A1031" s="218">
        <v>13074</v>
      </c>
      <c r="B1031" s="218">
        <v>0</v>
      </c>
      <c r="C1031" s="219">
        <v>24.821048226467401</v>
      </c>
      <c r="D1031" s="218"/>
      <c r="E1031" s="218"/>
      <c r="F1031" s="218">
        <v>1901</v>
      </c>
    </row>
    <row r="1032" spans="1:6" x14ac:dyDescent="0.45">
      <c r="A1032" s="218">
        <v>13072</v>
      </c>
      <c r="B1032" s="218">
        <v>0</v>
      </c>
      <c r="C1032" s="219">
        <v>43.101130064004501</v>
      </c>
      <c r="D1032" s="218"/>
      <c r="E1032" s="218"/>
      <c r="F1032" s="218">
        <v>1901</v>
      </c>
    </row>
    <row r="1033" spans="1:6" x14ac:dyDescent="0.45">
      <c r="A1033" s="218">
        <v>13070</v>
      </c>
      <c r="B1033" s="218">
        <v>250</v>
      </c>
      <c r="C1033" s="219">
        <v>38.507447489244669</v>
      </c>
      <c r="D1033" s="218"/>
      <c r="E1033" s="218" t="s">
        <v>205</v>
      </c>
      <c r="F1033" s="218">
        <v>1901</v>
      </c>
    </row>
    <row r="1034" spans="1:6" x14ac:dyDescent="0.45">
      <c r="A1034" s="218">
        <v>13070</v>
      </c>
      <c r="B1034" s="218">
        <v>250</v>
      </c>
      <c r="C1034" s="219">
        <v>15.042210837681219</v>
      </c>
      <c r="D1034" s="218"/>
      <c r="E1034" s="218" t="s">
        <v>205</v>
      </c>
      <c r="F1034" s="218">
        <v>1901</v>
      </c>
    </row>
    <row r="1035" spans="1:6" x14ac:dyDescent="0.45">
      <c r="A1035" s="218">
        <v>13070</v>
      </c>
      <c r="B1035" s="218">
        <v>250</v>
      </c>
      <c r="C1035" s="219">
        <v>11.555542902753359</v>
      </c>
      <c r="D1035" s="218"/>
      <c r="E1035" s="218" t="s">
        <v>205</v>
      </c>
      <c r="F1035" s="218">
        <v>1901</v>
      </c>
    </row>
    <row r="1036" spans="1:6" x14ac:dyDescent="0.45">
      <c r="A1036" s="218">
        <v>13070</v>
      </c>
      <c r="B1036" s="218">
        <v>250</v>
      </c>
      <c r="C1036" s="219">
        <v>26.742748819872919</v>
      </c>
      <c r="D1036" s="218"/>
      <c r="E1036" s="218" t="s">
        <v>205</v>
      </c>
      <c r="F1036" s="218">
        <v>1901</v>
      </c>
    </row>
    <row r="1037" spans="1:6" x14ac:dyDescent="0.45">
      <c r="A1037" s="218">
        <v>13068</v>
      </c>
      <c r="B1037" s="218">
        <v>200</v>
      </c>
      <c r="C1037" s="219">
        <v>21.308238517342179</v>
      </c>
      <c r="D1037" s="218"/>
      <c r="E1037" s="218" t="s">
        <v>114</v>
      </c>
      <c r="F1037" s="218">
        <v>2000</v>
      </c>
    </row>
    <row r="1038" spans="1:6" x14ac:dyDescent="0.45">
      <c r="A1038" s="218">
        <v>13068</v>
      </c>
      <c r="B1038" s="218">
        <v>200</v>
      </c>
      <c r="C1038" s="219">
        <v>14.208744912374611</v>
      </c>
      <c r="D1038" s="218"/>
      <c r="E1038" s="218" t="s">
        <v>114</v>
      </c>
      <c r="F1038" s="218">
        <v>1901</v>
      </c>
    </row>
    <row r="1039" spans="1:6" x14ac:dyDescent="0.45">
      <c r="A1039" s="218">
        <v>13068</v>
      </c>
      <c r="B1039" s="218">
        <v>200</v>
      </c>
      <c r="C1039" s="219">
        <v>2.1557448916788351</v>
      </c>
      <c r="D1039" s="218"/>
      <c r="E1039" s="218" t="s">
        <v>114</v>
      </c>
      <c r="F1039" s="218">
        <v>1901</v>
      </c>
    </row>
    <row r="1040" spans="1:6" x14ac:dyDescent="0.45">
      <c r="A1040" s="218">
        <v>13068</v>
      </c>
      <c r="B1040" s="218">
        <v>200</v>
      </c>
      <c r="C1040" s="219">
        <v>19.089825507140262</v>
      </c>
      <c r="D1040" s="218"/>
      <c r="E1040" s="218" t="s">
        <v>114</v>
      </c>
      <c r="F1040" s="218">
        <v>1901</v>
      </c>
    </row>
    <row r="1041" spans="1:6" x14ac:dyDescent="0.45">
      <c r="A1041" s="218">
        <v>13066</v>
      </c>
      <c r="B1041" s="218">
        <v>250</v>
      </c>
      <c r="C1041" s="219">
        <v>50.047628030558968</v>
      </c>
      <c r="D1041" s="218"/>
      <c r="E1041" s="218" t="s">
        <v>205</v>
      </c>
      <c r="F1041" s="218">
        <v>1901</v>
      </c>
    </row>
    <row r="1042" spans="1:6" x14ac:dyDescent="0.45">
      <c r="A1042" s="218">
        <v>13066</v>
      </c>
      <c r="B1042" s="218">
        <v>250</v>
      </c>
      <c r="C1042" s="219">
        <v>50.209657651457697</v>
      </c>
      <c r="D1042" s="218"/>
      <c r="E1042" s="218" t="s">
        <v>205</v>
      </c>
      <c r="F1042" s="218">
        <v>1901</v>
      </c>
    </row>
    <row r="1043" spans="1:6" x14ac:dyDescent="0.45">
      <c r="A1043" s="218">
        <v>13066</v>
      </c>
      <c r="B1043" s="218">
        <v>250</v>
      </c>
      <c r="C1043" s="219">
        <v>47.970412827888488</v>
      </c>
      <c r="D1043" s="218"/>
      <c r="E1043" s="218" t="s">
        <v>205</v>
      </c>
      <c r="F1043" s="218">
        <v>1901</v>
      </c>
    </row>
    <row r="1044" spans="1:6" x14ac:dyDescent="0.45">
      <c r="A1044" s="218">
        <v>13066</v>
      </c>
      <c r="B1044" s="218">
        <v>250</v>
      </c>
      <c r="C1044" s="219">
        <v>47.875675427172077</v>
      </c>
      <c r="D1044" s="218"/>
      <c r="E1044" s="218" t="s">
        <v>205</v>
      </c>
      <c r="F1044" s="218">
        <v>1901</v>
      </c>
    </row>
    <row r="1045" spans="1:6" x14ac:dyDescent="0.45">
      <c r="A1045" s="218">
        <v>13066</v>
      </c>
      <c r="B1045" s="218">
        <v>250</v>
      </c>
      <c r="C1045" s="219">
        <v>47.685105433228323</v>
      </c>
      <c r="D1045" s="218"/>
      <c r="E1045" s="218" t="s">
        <v>205</v>
      </c>
      <c r="F1045" s="218">
        <v>1901</v>
      </c>
    </row>
    <row r="1046" spans="1:6" x14ac:dyDescent="0.45">
      <c r="A1046" s="218">
        <v>13066</v>
      </c>
      <c r="B1046" s="218">
        <v>250</v>
      </c>
      <c r="C1046" s="219">
        <v>51.570045833312832</v>
      </c>
      <c r="D1046" s="218"/>
      <c r="E1046" s="218" t="s">
        <v>205</v>
      </c>
      <c r="F1046" s="218">
        <v>1901</v>
      </c>
    </row>
    <row r="1047" spans="1:6" x14ac:dyDescent="0.45">
      <c r="A1047" s="218">
        <v>13066</v>
      </c>
      <c r="B1047" s="218">
        <v>250</v>
      </c>
      <c r="C1047" s="219">
        <v>48.692192363552103</v>
      </c>
      <c r="D1047" s="218"/>
      <c r="E1047" s="218" t="s">
        <v>205</v>
      </c>
      <c r="F1047" s="218">
        <v>1901</v>
      </c>
    </row>
    <row r="1048" spans="1:6" x14ac:dyDescent="0.45">
      <c r="A1048" s="218">
        <v>13066</v>
      </c>
      <c r="B1048" s="218">
        <v>250</v>
      </c>
      <c r="C1048" s="219">
        <v>52.681398572158137</v>
      </c>
      <c r="D1048" s="218"/>
      <c r="E1048" s="218" t="s">
        <v>205</v>
      </c>
      <c r="F1048" s="218">
        <v>1901</v>
      </c>
    </row>
    <row r="1049" spans="1:6" x14ac:dyDescent="0.45">
      <c r="A1049" s="218">
        <v>13066</v>
      </c>
      <c r="B1049" s="218">
        <v>250</v>
      </c>
      <c r="C1049" s="219">
        <v>50.189770304451841</v>
      </c>
      <c r="D1049" s="218"/>
      <c r="E1049" s="218" t="s">
        <v>205</v>
      </c>
      <c r="F1049" s="218">
        <v>1901</v>
      </c>
    </row>
    <row r="1050" spans="1:6" x14ac:dyDescent="0.45">
      <c r="A1050" s="218">
        <v>13064</v>
      </c>
      <c r="B1050" s="218">
        <v>200</v>
      </c>
      <c r="C1050" s="219">
        <v>12.02746893714459</v>
      </c>
      <c r="D1050" s="218"/>
      <c r="E1050" s="218" t="s">
        <v>204</v>
      </c>
      <c r="F1050" s="218">
        <v>2003</v>
      </c>
    </row>
    <row r="1051" spans="1:6" x14ac:dyDescent="0.45">
      <c r="A1051" s="218">
        <v>13062</v>
      </c>
      <c r="B1051" s="218">
        <v>250</v>
      </c>
      <c r="C1051" s="219">
        <v>46.997296677279593</v>
      </c>
      <c r="D1051" s="218"/>
      <c r="E1051" s="218" t="s">
        <v>114</v>
      </c>
      <c r="F1051" s="218">
        <v>2003</v>
      </c>
    </row>
    <row r="1052" spans="1:6" x14ac:dyDescent="0.45">
      <c r="A1052" s="218">
        <v>13062</v>
      </c>
      <c r="B1052" s="218">
        <v>250</v>
      </c>
      <c r="C1052" s="219">
        <v>28.023448978984831</v>
      </c>
      <c r="D1052" s="218"/>
      <c r="E1052" s="218" t="s">
        <v>114</v>
      </c>
      <c r="F1052" s="218">
        <v>2005</v>
      </c>
    </row>
    <row r="1053" spans="1:6" x14ac:dyDescent="0.45">
      <c r="A1053" s="218">
        <v>13062</v>
      </c>
      <c r="B1053" s="218">
        <v>250</v>
      </c>
      <c r="C1053" s="219">
        <v>50.479506405032858</v>
      </c>
      <c r="D1053" s="218"/>
      <c r="E1053" s="218" t="s">
        <v>114</v>
      </c>
      <c r="F1053" s="218">
        <v>2005</v>
      </c>
    </row>
    <row r="1054" spans="1:6" x14ac:dyDescent="0.45">
      <c r="A1054" s="218">
        <v>13062</v>
      </c>
      <c r="B1054" s="218">
        <v>250</v>
      </c>
      <c r="C1054" s="219">
        <v>29.059931219694001</v>
      </c>
      <c r="D1054" s="218"/>
      <c r="E1054" s="218" t="s">
        <v>114</v>
      </c>
      <c r="F1054" s="218">
        <v>2005</v>
      </c>
    </row>
    <row r="1055" spans="1:6" x14ac:dyDescent="0.45">
      <c r="A1055" s="218">
        <v>13062</v>
      </c>
      <c r="B1055" s="218">
        <v>250</v>
      </c>
      <c r="C1055" s="219">
        <v>12.3040244424886</v>
      </c>
      <c r="D1055" s="218"/>
      <c r="E1055" s="218" t="s">
        <v>114</v>
      </c>
      <c r="F1055" s="218">
        <v>2005</v>
      </c>
    </row>
    <row r="1056" spans="1:6" x14ac:dyDescent="0.45">
      <c r="A1056" s="218">
        <v>13062</v>
      </c>
      <c r="B1056" s="218">
        <v>250</v>
      </c>
      <c r="C1056" s="219">
        <v>21.037783685158089</v>
      </c>
      <c r="D1056" s="218"/>
      <c r="E1056" s="218" t="s">
        <v>114</v>
      </c>
      <c r="F1056" s="218">
        <v>2005</v>
      </c>
    </row>
    <row r="1057" spans="1:6" x14ac:dyDescent="0.45">
      <c r="A1057" s="218">
        <v>13062</v>
      </c>
      <c r="B1057" s="218">
        <v>250</v>
      </c>
      <c r="C1057" s="219">
        <v>38.214490540954479</v>
      </c>
      <c r="D1057" s="218"/>
      <c r="E1057" s="218" t="s">
        <v>114</v>
      </c>
      <c r="F1057" s="218">
        <v>2005</v>
      </c>
    </row>
    <row r="1058" spans="1:6" x14ac:dyDescent="0.45">
      <c r="A1058" s="218">
        <v>13062</v>
      </c>
      <c r="B1058" s="218">
        <v>250</v>
      </c>
      <c r="C1058" s="219">
        <v>25.348670624738091</v>
      </c>
      <c r="D1058" s="218"/>
      <c r="E1058" s="218" t="s">
        <v>114</v>
      </c>
      <c r="F1058" s="218">
        <v>2005</v>
      </c>
    </row>
    <row r="1059" spans="1:6" x14ac:dyDescent="0.45">
      <c r="A1059" s="218">
        <v>13062</v>
      </c>
      <c r="B1059" s="218">
        <v>250</v>
      </c>
      <c r="C1059" s="219">
        <v>30.441707734230789</v>
      </c>
      <c r="D1059" s="218"/>
      <c r="E1059" s="218" t="s">
        <v>114</v>
      </c>
      <c r="F1059" s="218">
        <v>2005</v>
      </c>
    </row>
    <row r="1060" spans="1:6" x14ac:dyDescent="0.45">
      <c r="A1060" s="218">
        <v>13062</v>
      </c>
      <c r="B1060" s="218">
        <v>250</v>
      </c>
      <c r="C1060" s="219">
        <v>24.981156506582131</v>
      </c>
      <c r="D1060" s="218"/>
      <c r="E1060" s="218" t="s">
        <v>114</v>
      </c>
      <c r="F1060" s="218">
        <v>2005</v>
      </c>
    </row>
    <row r="1061" spans="1:6" x14ac:dyDescent="0.45">
      <c r="A1061" s="218">
        <v>13062</v>
      </c>
      <c r="B1061" s="218">
        <v>250</v>
      </c>
      <c r="C1061" s="219">
        <v>7.642991551984526</v>
      </c>
      <c r="D1061" s="218"/>
      <c r="E1061" s="218" t="s">
        <v>114</v>
      </c>
      <c r="F1061" s="218">
        <v>2005</v>
      </c>
    </row>
    <row r="1062" spans="1:6" x14ac:dyDescent="0.45">
      <c r="A1062" s="218">
        <v>13062</v>
      </c>
      <c r="B1062" s="218">
        <v>250</v>
      </c>
      <c r="C1062" s="219">
        <v>18.700382310519121</v>
      </c>
      <c r="D1062" s="218"/>
      <c r="E1062" s="218" t="s">
        <v>114</v>
      </c>
      <c r="F1062" s="218">
        <v>2005</v>
      </c>
    </row>
    <row r="1063" spans="1:6" x14ac:dyDescent="0.45">
      <c r="A1063" s="218">
        <v>13062</v>
      </c>
      <c r="B1063" s="218">
        <v>250</v>
      </c>
      <c r="C1063" s="219">
        <v>22.111572624902099</v>
      </c>
      <c r="D1063" s="218"/>
      <c r="E1063" s="218" t="s">
        <v>114</v>
      </c>
      <c r="F1063" s="218">
        <v>2005</v>
      </c>
    </row>
    <row r="1064" spans="1:6" x14ac:dyDescent="0.45">
      <c r="A1064" s="218">
        <v>13062</v>
      </c>
      <c r="B1064" s="218">
        <v>250</v>
      </c>
      <c r="C1064" s="219">
        <v>8.4187664235265611</v>
      </c>
      <c r="D1064" s="218"/>
      <c r="E1064" s="218" t="s">
        <v>114</v>
      </c>
      <c r="F1064" s="218">
        <v>2005</v>
      </c>
    </row>
    <row r="1065" spans="1:6" x14ac:dyDescent="0.45">
      <c r="A1065" s="218">
        <v>13062</v>
      </c>
      <c r="B1065" s="218">
        <v>250</v>
      </c>
      <c r="C1065" s="219">
        <v>13.100108028542691</v>
      </c>
      <c r="D1065" s="218"/>
      <c r="E1065" s="218" t="s">
        <v>114</v>
      </c>
      <c r="F1065" s="218">
        <v>2005</v>
      </c>
    </row>
    <row r="1066" spans="1:6" x14ac:dyDescent="0.45">
      <c r="A1066" s="218">
        <v>13062</v>
      </c>
      <c r="B1066" s="218">
        <v>250</v>
      </c>
      <c r="C1066" s="219">
        <v>23.2379581556721</v>
      </c>
      <c r="D1066" s="218"/>
      <c r="E1066" s="218" t="s">
        <v>114</v>
      </c>
      <c r="F1066" s="218">
        <v>2005</v>
      </c>
    </row>
    <row r="1067" spans="1:6" x14ac:dyDescent="0.45">
      <c r="A1067" s="218">
        <v>13062</v>
      </c>
      <c r="B1067" s="218">
        <v>250</v>
      </c>
      <c r="C1067" s="219">
        <v>16.755869005896141</v>
      </c>
      <c r="D1067" s="218"/>
      <c r="E1067" s="218" t="s">
        <v>114</v>
      </c>
      <c r="F1067" s="218">
        <v>2005</v>
      </c>
    </row>
    <row r="1068" spans="1:6" x14ac:dyDescent="0.45">
      <c r="A1068" s="218">
        <v>13062</v>
      </c>
      <c r="B1068" s="218">
        <v>250</v>
      </c>
      <c r="C1068" s="219">
        <v>35.595726135884867</v>
      </c>
      <c r="D1068" s="218"/>
      <c r="E1068" s="218" t="s">
        <v>114</v>
      </c>
      <c r="F1068" s="218">
        <v>2005</v>
      </c>
    </row>
    <row r="1069" spans="1:6" x14ac:dyDescent="0.45">
      <c r="A1069" s="218">
        <v>13060</v>
      </c>
      <c r="B1069" s="218">
        <v>250</v>
      </c>
      <c r="C1069" s="219">
        <v>57.59798092952709</v>
      </c>
      <c r="D1069" s="218"/>
      <c r="E1069" s="218" t="s">
        <v>205</v>
      </c>
      <c r="F1069" s="218">
        <v>1901</v>
      </c>
    </row>
    <row r="1070" spans="1:6" x14ac:dyDescent="0.45">
      <c r="A1070" s="218">
        <v>13060</v>
      </c>
      <c r="B1070" s="218">
        <v>250</v>
      </c>
      <c r="C1070" s="219">
        <v>92.245621426189089</v>
      </c>
      <c r="D1070" s="218"/>
      <c r="E1070" s="218" t="s">
        <v>205</v>
      </c>
      <c r="F1070" s="218">
        <v>1901</v>
      </c>
    </row>
    <row r="1071" spans="1:6" x14ac:dyDescent="0.45">
      <c r="A1071" s="218">
        <v>13060</v>
      </c>
      <c r="B1071" s="218">
        <v>250</v>
      </c>
      <c r="C1071" s="219">
        <v>40.965553724957488</v>
      </c>
      <c r="D1071" s="218"/>
      <c r="E1071" s="218" t="s">
        <v>205</v>
      </c>
      <c r="F1071" s="218">
        <v>1901</v>
      </c>
    </row>
    <row r="1072" spans="1:6" x14ac:dyDescent="0.45">
      <c r="A1072" s="218">
        <v>13060</v>
      </c>
      <c r="B1072" s="218">
        <v>250</v>
      </c>
      <c r="C1072" s="219">
        <v>96.567097086380755</v>
      </c>
      <c r="D1072" s="218"/>
      <c r="E1072" s="218" t="s">
        <v>205</v>
      </c>
      <c r="F1072" s="218">
        <v>1901</v>
      </c>
    </row>
    <row r="1073" spans="1:6" x14ac:dyDescent="0.45">
      <c r="A1073" s="218">
        <v>13060</v>
      </c>
      <c r="B1073" s="218">
        <v>250</v>
      </c>
      <c r="C1073" s="219">
        <v>7.8046558589981263</v>
      </c>
      <c r="D1073" s="218"/>
      <c r="E1073" s="218" t="s">
        <v>205</v>
      </c>
      <c r="F1073" s="218">
        <v>1901</v>
      </c>
    </row>
    <row r="1074" spans="1:6" x14ac:dyDescent="0.45">
      <c r="A1074" s="218">
        <v>13060</v>
      </c>
      <c r="B1074" s="218">
        <v>250</v>
      </c>
      <c r="C1074" s="219">
        <v>2.957817204991068</v>
      </c>
      <c r="D1074" s="218"/>
      <c r="E1074" s="218" t="s">
        <v>205</v>
      </c>
      <c r="F1074" s="218">
        <v>1901</v>
      </c>
    </row>
    <row r="1075" spans="1:6" x14ac:dyDescent="0.45">
      <c r="A1075" s="218">
        <v>13060</v>
      </c>
      <c r="B1075" s="218">
        <v>250</v>
      </c>
      <c r="C1075" s="219">
        <v>18.596401137193091</v>
      </c>
      <c r="D1075" s="218"/>
      <c r="E1075" s="218" t="s">
        <v>205</v>
      </c>
      <c r="F1075" s="218">
        <v>1901</v>
      </c>
    </row>
    <row r="1076" spans="1:6" x14ac:dyDescent="0.45">
      <c r="A1076" s="218">
        <v>13058</v>
      </c>
      <c r="B1076" s="218">
        <v>315</v>
      </c>
      <c r="C1076" s="219">
        <v>3.4146723442635021</v>
      </c>
      <c r="D1076" s="218"/>
      <c r="E1076" s="218" t="s">
        <v>114</v>
      </c>
      <c r="F1076" s="218">
        <v>2006</v>
      </c>
    </row>
    <row r="1077" spans="1:6" x14ac:dyDescent="0.45">
      <c r="A1077" s="218">
        <v>13058</v>
      </c>
      <c r="B1077" s="218">
        <v>315</v>
      </c>
      <c r="C1077" s="219">
        <v>3.9300938248308901</v>
      </c>
      <c r="D1077" s="218"/>
      <c r="E1077" s="218" t="s">
        <v>114</v>
      </c>
      <c r="F1077" s="218">
        <v>2006</v>
      </c>
    </row>
    <row r="1078" spans="1:6" x14ac:dyDescent="0.45">
      <c r="A1078" s="218">
        <v>13058</v>
      </c>
      <c r="B1078" s="218">
        <v>315</v>
      </c>
      <c r="C1078" s="219">
        <v>4.6608301928045002</v>
      </c>
      <c r="D1078" s="218"/>
      <c r="E1078" s="218" t="s">
        <v>114</v>
      </c>
      <c r="F1078" s="218">
        <v>2006</v>
      </c>
    </row>
    <row r="1079" spans="1:6" x14ac:dyDescent="0.45">
      <c r="A1079" s="218">
        <v>13058</v>
      </c>
      <c r="B1079" s="218">
        <v>315</v>
      </c>
      <c r="C1079" s="219">
        <v>30.340024781574151</v>
      </c>
      <c r="D1079" s="218"/>
      <c r="E1079" s="218" t="s">
        <v>114</v>
      </c>
      <c r="F1079" s="218">
        <v>2006</v>
      </c>
    </row>
    <row r="1080" spans="1:6" x14ac:dyDescent="0.45">
      <c r="A1080" s="218">
        <v>13058</v>
      </c>
      <c r="B1080" s="218">
        <v>315</v>
      </c>
      <c r="C1080" s="219">
        <v>16.643420928585911</v>
      </c>
      <c r="D1080" s="218"/>
      <c r="E1080" s="218" t="s">
        <v>114</v>
      </c>
      <c r="F1080" s="218">
        <v>2006</v>
      </c>
    </row>
    <row r="1081" spans="1:6" x14ac:dyDescent="0.45">
      <c r="A1081" s="218">
        <v>13058</v>
      </c>
      <c r="B1081" s="218">
        <v>315</v>
      </c>
      <c r="C1081" s="219">
        <v>11.339698079829599</v>
      </c>
      <c r="D1081" s="218"/>
      <c r="E1081" s="218" t="s">
        <v>114</v>
      </c>
      <c r="F1081" s="218">
        <v>2006</v>
      </c>
    </row>
    <row r="1082" spans="1:6" x14ac:dyDescent="0.45">
      <c r="A1082" s="218">
        <v>13058</v>
      </c>
      <c r="B1082" s="218">
        <v>315</v>
      </c>
      <c r="C1082" s="219">
        <v>37.703833446939058</v>
      </c>
      <c r="D1082" s="218"/>
      <c r="E1082" s="218" t="s">
        <v>114</v>
      </c>
      <c r="F1082" s="218">
        <v>2006</v>
      </c>
    </row>
    <row r="1083" spans="1:6" x14ac:dyDescent="0.45">
      <c r="A1083" s="218">
        <v>13058</v>
      </c>
      <c r="B1083" s="218">
        <v>315</v>
      </c>
      <c r="C1083" s="219">
        <v>14.64617254828446</v>
      </c>
      <c r="D1083" s="218"/>
      <c r="E1083" s="218" t="s">
        <v>114</v>
      </c>
      <c r="F1083" s="218">
        <v>2006</v>
      </c>
    </row>
    <row r="1084" spans="1:6" x14ac:dyDescent="0.45">
      <c r="A1084" s="218">
        <v>13058</v>
      </c>
      <c r="B1084" s="218">
        <v>315</v>
      </c>
      <c r="C1084" s="219">
        <v>36.93764131543395</v>
      </c>
      <c r="D1084" s="218"/>
      <c r="E1084" s="218" t="s">
        <v>114</v>
      </c>
      <c r="F1084" s="218">
        <v>2006</v>
      </c>
    </row>
    <row r="1085" spans="1:6" x14ac:dyDescent="0.45">
      <c r="A1085" s="218">
        <v>13058</v>
      </c>
      <c r="B1085" s="218">
        <v>315</v>
      </c>
      <c r="C1085" s="219">
        <v>12.623404399973859</v>
      </c>
      <c r="D1085" s="218"/>
      <c r="E1085" s="218" t="s">
        <v>114</v>
      </c>
      <c r="F1085" s="218">
        <v>2006</v>
      </c>
    </row>
    <row r="1086" spans="1:6" x14ac:dyDescent="0.45">
      <c r="A1086" s="218">
        <v>13058</v>
      </c>
      <c r="B1086" s="218">
        <v>315</v>
      </c>
      <c r="C1086" s="219">
        <v>6.88431322491705</v>
      </c>
      <c r="D1086" s="218"/>
      <c r="E1086" s="218" t="s">
        <v>114</v>
      </c>
      <c r="F1086" s="218">
        <v>2006</v>
      </c>
    </row>
    <row r="1087" spans="1:6" x14ac:dyDescent="0.45">
      <c r="A1087" s="218">
        <v>13058</v>
      </c>
      <c r="B1087" s="218">
        <v>315</v>
      </c>
      <c r="C1087" s="219">
        <v>23.729981703371529</v>
      </c>
      <c r="D1087" s="218"/>
      <c r="E1087" s="218" t="s">
        <v>114</v>
      </c>
      <c r="F1087" s="218">
        <v>2006</v>
      </c>
    </row>
    <row r="1088" spans="1:6" x14ac:dyDescent="0.45">
      <c r="A1088" s="218">
        <v>13058</v>
      </c>
      <c r="B1088" s="218">
        <v>315</v>
      </c>
      <c r="C1088" s="219">
        <v>12.858626789589669</v>
      </c>
      <c r="D1088" s="218"/>
      <c r="E1088" s="218" t="s">
        <v>114</v>
      </c>
      <c r="F1088" s="218">
        <v>2006</v>
      </c>
    </row>
    <row r="1089" spans="1:6" x14ac:dyDescent="0.45">
      <c r="A1089" s="218">
        <v>13058</v>
      </c>
      <c r="B1089" s="218">
        <v>315</v>
      </c>
      <c r="C1089" s="219">
        <v>27.895531330536091</v>
      </c>
      <c r="D1089" s="218"/>
      <c r="E1089" s="218" t="s">
        <v>114</v>
      </c>
      <c r="F1089" s="218">
        <v>2006</v>
      </c>
    </row>
    <row r="1090" spans="1:6" x14ac:dyDescent="0.45">
      <c r="A1090" s="218">
        <v>13058</v>
      </c>
      <c r="B1090" s="218">
        <v>315</v>
      </c>
      <c r="C1090" s="219">
        <v>19.631591243629799</v>
      </c>
      <c r="D1090" s="218"/>
      <c r="E1090" s="218" t="s">
        <v>114</v>
      </c>
      <c r="F1090" s="218">
        <v>2006</v>
      </c>
    </row>
    <row r="1091" spans="1:6" x14ac:dyDescent="0.45">
      <c r="A1091" s="218">
        <v>13058</v>
      </c>
      <c r="B1091" s="218">
        <v>315</v>
      </c>
      <c r="C1091" s="219">
        <v>41.65408502456804</v>
      </c>
      <c r="D1091" s="218"/>
      <c r="E1091" s="218" t="s">
        <v>114</v>
      </c>
      <c r="F1091" s="218">
        <v>2006</v>
      </c>
    </row>
    <row r="1092" spans="1:6" x14ac:dyDescent="0.45">
      <c r="A1092" s="218">
        <v>13058</v>
      </c>
      <c r="B1092" s="218">
        <v>315</v>
      </c>
      <c r="C1092" s="219">
        <v>34.932419634910929</v>
      </c>
      <c r="D1092" s="218"/>
      <c r="E1092" s="218" t="s">
        <v>114</v>
      </c>
      <c r="F1092" s="218">
        <v>2006</v>
      </c>
    </row>
    <row r="1093" spans="1:6" x14ac:dyDescent="0.45">
      <c r="A1093" s="218">
        <v>13058</v>
      </c>
      <c r="B1093" s="218">
        <v>315</v>
      </c>
      <c r="C1093" s="219">
        <v>22.721877049021071</v>
      </c>
      <c r="D1093" s="218"/>
      <c r="E1093" s="218" t="s">
        <v>114</v>
      </c>
      <c r="F1093" s="218">
        <v>2006</v>
      </c>
    </row>
    <row r="1094" spans="1:6" x14ac:dyDescent="0.45">
      <c r="A1094" s="218">
        <v>13056</v>
      </c>
      <c r="B1094" s="218">
        <v>160</v>
      </c>
      <c r="C1094" s="219">
        <v>41.981979091729087</v>
      </c>
      <c r="D1094" s="218"/>
      <c r="E1094" s="218" t="s">
        <v>114</v>
      </c>
      <c r="F1094" s="218">
        <v>2003</v>
      </c>
    </row>
    <row r="1095" spans="1:6" x14ac:dyDescent="0.45">
      <c r="A1095" s="218">
        <v>13056</v>
      </c>
      <c r="B1095" s="218">
        <v>160</v>
      </c>
      <c r="C1095" s="219">
        <v>30.749872099857068</v>
      </c>
      <c r="D1095" s="218"/>
      <c r="E1095" s="218" t="s">
        <v>114</v>
      </c>
      <c r="F1095" s="218">
        <v>2003</v>
      </c>
    </row>
    <row r="1096" spans="1:6" x14ac:dyDescent="0.45">
      <c r="A1096" s="218">
        <v>13056</v>
      </c>
      <c r="B1096" s="218">
        <v>160</v>
      </c>
      <c r="C1096" s="219">
        <v>12.63101469672613</v>
      </c>
      <c r="D1096" s="218"/>
      <c r="E1096" s="218" t="s">
        <v>114</v>
      </c>
      <c r="F1096" s="218">
        <v>2003</v>
      </c>
    </row>
    <row r="1097" spans="1:6" x14ac:dyDescent="0.45">
      <c r="A1097" s="218">
        <v>13054</v>
      </c>
      <c r="B1097" s="218">
        <v>560</v>
      </c>
      <c r="C1097" s="219">
        <v>33.248868004553252</v>
      </c>
      <c r="D1097" s="218"/>
      <c r="E1097" s="218" t="s">
        <v>204</v>
      </c>
      <c r="F1097" s="218">
        <v>2006</v>
      </c>
    </row>
    <row r="1098" spans="1:6" x14ac:dyDescent="0.45">
      <c r="A1098" s="218">
        <v>13054</v>
      </c>
      <c r="B1098" s="218">
        <v>560</v>
      </c>
      <c r="C1098" s="219">
        <v>19.918237018330959</v>
      </c>
      <c r="D1098" s="218"/>
      <c r="E1098" s="218" t="s">
        <v>109</v>
      </c>
      <c r="F1098" s="218">
        <v>2006</v>
      </c>
    </row>
    <row r="1099" spans="1:6" x14ac:dyDescent="0.45">
      <c r="A1099" s="218">
        <v>13054</v>
      </c>
      <c r="B1099" s="218">
        <v>560</v>
      </c>
      <c r="C1099" s="219">
        <v>10.62757017398066</v>
      </c>
      <c r="D1099" s="218"/>
      <c r="E1099" s="218" t="s">
        <v>109</v>
      </c>
      <c r="F1099" s="218">
        <v>2006</v>
      </c>
    </row>
    <row r="1100" spans="1:6" x14ac:dyDescent="0.45">
      <c r="A1100" s="218">
        <v>13054</v>
      </c>
      <c r="B1100" s="218">
        <v>560</v>
      </c>
      <c r="C1100" s="219">
        <v>18.83019815611847</v>
      </c>
      <c r="D1100" s="218"/>
      <c r="E1100" s="218" t="s">
        <v>204</v>
      </c>
      <c r="F1100" s="218">
        <v>2006</v>
      </c>
    </row>
    <row r="1101" spans="1:6" x14ac:dyDescent="0.45">
      <c r="A1101" s="218">
        <v>13054</v>
      </c>
      <c r="B1101" s="218">
        <v>560</v>
      </c>
      <c r="C1101" s="219">
        <v>15.391092324861569</v>
      </c>
      <c r="D1101" s="218"/>
      <c r="E1101" s="218" t="s">
        <v>204</v>
      </c>
      <c r="F1101" s="218">
        <v>2006</v>
      </c>
    </row>
    <row r="1102" spans="1:6" x14ac:dyDescent="0.45">
      <c r="A1102" s="218">
        <v>13054</v>
      </c>
      <c r="B1102" s="218">
        <v>560</v>
      </c>
      <c r="C1102" s="219">
        <v>17.297720324399041</v>
      </c>
      <c r="D1102" s="218"/>
      <c r="E1102" s="218" t="s">
        <v>204</v>
      </c>
      <c r="F1102" s="218">
        <v>2006</v>
      </c>
    </row>
    <row r="1103" spans="1:6" x14ac:dyDescent="0.45">
      <c r="A1103" s="218">
        <v>13054</v>
      </c>
      <c r="B1103" s="218">
        <v>560</v>
      </c>
      <c r="C1103" s="219">
        <v>16.91073452109919</v>
      </c>
      <c r="D1103" s="218"/>
      <c r="E1103" s="218" t="s">
        <v>204</v>
      </c>
      <c r="F1103" s="218">
        <v>2006</v>
      </c>
    </row>
    <row r="1104" spans="1:6" x14ac:dyDescent="0.45">
      <c r="A1104" s="218">
        <v>13054</v>
      </c>
      <c r="B1104" s="218">
        <v>560</v>
      </c>
      <c r="C1104" s="219">
        <v>28.22979041497312</v>
      </c>
      <c r="D1104" s="218"/>
      <c r="E1104" s="218" t="s">
        <v>204</v>
      </c>
      <c r="F1104" s="218">
        <v>2006</v>
      </c>
    </row>
    <row r="1105" spans="1:6" x14ac:dyDescent="0.45">
      <c r="A1105" s="218">
        <v>13052</v>
      </c>
      <c r="B1105" s="218">
        <v>200</v>
      </c>
      <c r="C1105" s="219">
        <v>59.93746051958572</v>
      </c>
      <c r="D1105" s="218"/>
      <c r="E1105" s="218" t="s">
        <v>204</v>
      </c>
      <c r="F1105" s="218">
        <v>2005</v>
      </c>
    </row>
    <row r="1106" spans="1:6" x14ac:dyDescent="0.45">
      <c r="A1106" s="218">
        <v>13052</v>
      </c>
      <c r="B1106" s="218">
        <v>200</v>
      </c>
      <c r="C1106" s="219">
        <v>16.576560622230541</v>
      </c>
      <c r="D1106" s="218"/>
      <c r="E1106" s="218" t="s">
        <v>204</v>
      </c>
      <c r="F1106" s="218">
        <v>2005</v>
      </c>
    </row>
    <row r="1107" spans="1:6" x14ac:dyDescent="0.45">
      <c r="A1107" s="218">
        <v>13050</v>
      </c>
      <c r="B1107" s="218">
        <v>200</v>
      </c>
      <c r="C1107" s="219">
        <v>16.698978712464861</v>
      </c>
      <c r="D1107" s="218"/>
      <c r="E1107" s="218" t="s">
        <v>114</v>
      </c>
      <c r="F1107" s="218">
        <v>2006</v>
      </c>
    </row>
    <row r="1108" spans="1:6" x14ac:dyDescent="0.45">
      <c r="A1108" s="218">
        <v>13050</v>
      </c>
      <c r="B1108" s="218">
        <v>200</v>
      </c>
      <c r="C1108" s="219">
        <v>20.205832261364829</v>
      </c>
      <c r="D1108" s="218"/>
      <c r="E1108" s="218" t="s">
        <v>114</v>
      </c>
      <c r="F1108" s="218">
        <v>2006</v>
      </c>
    </row>
    <row r="1109" spans="1:6" x14ac:dyDescent="0.45">
      <c r="A1109" s="218">
        <v>13050</v>
      </c>
      <c r="B1109" s="218">
        <v>200</v>
      </c>
      <c r="C1109" s="219">
        <v>6.7852740834819896</v>
      </c>
      <c r="D1109" s="218"/>
      <c r="E1109" s="218" t="s">
        <v>114</v>
      </c>
      <c r="F1109" s="218">
        <v>2006</v>
      </c>
    </row>
    <row r="1110" spans="1:6" x14ac:dyDescent="0.45">
      <c r="A1110" s="218">
        <v>13050</v>
      </c>
      <c r="B1110" s="218">
        <v>200</v>
      </c>
      <c r="C1110" s="219">
        <v>23.95434012079037</v>
      </c>
      <c r="D1110" s="218"/>
      <c r="E1110" s="218" t="s">
        <v>114</v>
      </c>
      <c r="F1110" s="218">
        <v>2006</v>
      </c>
    </row>
    <row r="1111" spans="1:6" x14ac:dyDescent="0.45">
      <c r="A1111" s="218">
        <v>13050</v>
      </c>
      <c r="B1111" s="218">
        <v>200</v>
      </c>
      <c r="C1111" s="219">
        <v>25.610103385959992</v>
      </c>
      <c r="D1111" s="218"/>
      <c r="E1111" s="218" t="s">
        <v>114</v>
      </c>
      <c r="F1111" s="218">
        <v>2006</v>
      </c>
    </row>
    <row r="1112" spans="1:6" x14ac:dyDescent="0.45">
      <c r="A1112" s="218">
        <v>13050</v>
      </c>
      <c r="B1112" s="218">
        <v>200</v>
      </c>
      <c r="C1112" s="219">
        <v>23.085354687019471</v>
      </c>
      <c r="D1112" s="218"/>
      <c r="E1112" s="218" t="s">
        <v>114</v>
      </c>
      <c r="F1112" s="218">
        <v>2006</v>
      </c>
    </row>
    <row r="1113" spans="1:6" x14ac:dyDescent="0.45">
      <c r="A1113" s="218">
        <v>13050</v>
      </c>
      <c r="B1113" s="218">
        <v>200</v>
      </c>
      <c r="C1113" s="219">
        <v>27.14155413774083</v>
      </c>
      <c r="D1113" s="218"/>
      <c r="E1113" s="218" t="s">
        <v>114</v>
      </c>
      <c r="F1113" s="218">
        <v>2006</v>
      </c>
    </row>
    <row r="1114" spans="1:6" x14ac:dyDescent="0.45">
      <c r="A1114" s="218">
        <v>13050</v>
      </c>
      <c r="B1114" s="218">
        <v>200</v>
      </c>
      <c r="C1114" s="219">
        <v>12.575879346784079</v>
      </c>
      <c r="D1114" s="218"/>
      <c r="E1114" s="218" t="s">
        <v>114</v>
      </c>
      <c r="F1114" s="218">
        <v>2006</v>
      </c>
    </row>
    <row r="1115" spans="1:6" x14ac:dyDescent="0.45">
      <c r="A1115" s="218">
        <v>13048</v>
      </c>
      <c r="B1115" s="218">
        <v>150</v>
      </c>
      <c r="C1115" s="219">
        <v>41.766737861065728</v>
      </c>
      <c r="D1115" s="218"/>
      <c r="E1115" s="218" t="s">
        <v>205</v>
      </c>
      <c r="F1115" s="218">
        <v>1901</v>
      </c>
    </row>
    <row r="1116" spans="1:6" x14ac:dyDescent="0.45">
      <c r="A1116" s="218">
        <v>13048</v>
      </c>
      <c r="B1116" s="218">
        <v>150</v>
      </c>
      <c r="C1116" s="219">
        <v>10.28790368858812</v>
      </c>
      <c r="D1116" s="218"/>
      <c r="E1116" s="218" t="s">
        <v>205</v>
      </c>
      <c r="F1116" s="218">
        <v>1901</v>
      </c>
    </row>
    <row r="1117" spans="1:6" x14ac:dyDescent="0.45">
      <c r="A1117" s="218">
        <v>13046</v>
      </c>
      <c r="B1117" s="218">
        <v>250</v>
      </c>
      <c r="C1117" s="219">
        <v>67.807076090712002</v>
      </c>
      <c r="D1117" s="218" t="s">
        <v>206</v>
      </c>
      <c r="E1117" s="218" t="s">
        <v>205</v>
      </c>
      <c r="F1117" s="218">
        <v>1901</v>
      </c>
    </row>
    <row r="1118" spans="1:6" x14ac:dyDescent="0.45">
      <c r="A1118" s="218">
        <v>13046</v>
      </c>
      <c r="B1118" s="218">
        <v>250</v>
      </c>
      <c r="C1118" s="219">
        <v>2.5307405932025149</v>
      </c>
      <c r="D1118" s="218" t="s">
        <v>206</v>
      </c>
      <c r="E1118" s="218"/>
      <c r="F1118" s="218">
        <v>1901</v>
      </c>
    </row>
    <row r="1119" spans="1:6" x14ac:dyDescent="0.45">
      <c r="A1119" s="218">
        <v>13046</v>
      </c>
      <c r="B1119" s="218">
        <v>250</v>
      </c>
      <c r="C1119" s="219">
        <v>43.896761892839628</v>
      </c>
      <c r="D1119" s="218" t="s">
        <v>206</v>
      </c>
      <c r="E1119" s="218"/>
      <c r="F1119" s="218">
        <v>1901</v>
      </c>
    </row>
    <row r="1120" spans="1:6" x14ac:dyDescent="0.45">
      <c r="A1120" s="218">
        <v>13044</v>
      </c>
      <c r="B1120" s="218">
        <v>300</v>
      </c>
      <c r="C1120" s="219">
        <v>50.407911398216157</v>
      </c>
      <c r="D1120" s="218" t="s">
        <v>207</v>
      </c>
      <c r="E1120" s="218" t="s">
        <v>207</v>
      </c>
      <c r="F1120" s="218">
        <v>1901</v>
      </c>
    </row>
    <row r="1121" spans="1:6" x14ac:dyDescent="0.45">
      <c r="A1121" s="218">
        <v>13042</v>
      </c>
      <c r="B1121" s="218">
        <v>300</v>
      </c>
      <c r="C1121" s="219">
        <v>48.766579445279447</v>
      </c>
      <c r="D1121" s="218"/>
      <c r="E1121" s="218" t="s">
        <v>207</v>
      </c>
      <c r="F1121" s="218">
        <v>1901</v>
      </c>
    </row>
    <row r="1122" spans="1:6" x14ac:dyDescent="0.45">
      <c r="A1122" s="218">
        <v>13042</v>
      </c>
      <c r="B1122" s="218">
        <v>300</v>
      </c>
      <c r="C1122" s="219">
        <v>44.829205453858457</v>
      </c>
      <c r="D1122" s="218"/>
      <c r="E1122" s="218" t="s">
        <v>207</v>
      </c>
      <c r="F1122" s="218">
        <v>1901</v>
      </c>
    </row>
    <row r="1123" spans="1:6" x14ac:dyDescent="0.45">
      <c r="A1123" s="218">
        <v>13042</v>
      </c>
      <c r="B1123" s="218">
        <v>300</v>
      </c>
      <c r="C1123" s="219">
        <v>50.220893988162992</v>
      </c>
      <c r="D1123" s="218"/>
      <c r="E1123" s="218" t="s">
        <v>207</v>
      </c>
      <c r="F1123" s="218">
        <v>1901</v>
      </c>
    </row>
    <row r="1124" spans="1:6" x14ac:dyDescent="0.45">
      <c r="A1124" s="218">
        <v>13042</v>
      </c>
      <c r="B1124" s="218">
        <v>300</v>
      </c>
      <c r="C1124" s="219">
        <v>50.332694775171582</v>
      </c>
      <c r="D1124" s="218"/>
      <c r="E1124" s="218" t="s">
        <v>207</v>
      </c>
      <c r="F1124" s="218">
        <v>1901</v>
      </c>
    </row>
    <row r="1125" spans="1:6" x14ac:dyDescent="0.45">
      <c r="A1125" s="218">
        <v>13042</v>
      </c>
      <c r="B1125" s="218">
        <v>300</v>
      </c>
      <c r="C1125" s="219">
        <v>52.868896644642632</v>
      </c>
      <c r="D1125" s="218"/>
      <c r="E1125" s="218" t="s">
        <v>207</v>
      </c>
      <c r="F1125" s="218">
        <v>1901</v>
      </c>
    </row>
    <row r="1126" spans="1:6" x14ac:dyDescent="0.45">
      <c r="A1126" s="218">
        <v>13040</v>
      </c>
      <c r="B1126" s="218">
        <v>0</v>
      </c>
      <c r="C1126" s="219">
        <v>6.1890817225628902</v>
      </c>
      <c r="D1126" s="218"/>
      <c r="E1126" s="218"/>
      <c r="F1126" s="218">
        <v>1901</v>
      </c>
    </row>
    <row r="1127" spans="1:6" x14ac:dyDescent="0.45">
      <c r="A1127" s="218">
        <v>13040</v>
      </c>
      <c r="B1127" s="218">
        <v>0</v>
      </c>
      <c r="C1127" s="219">
        <v>17.484842946778009</v>
      </c>
      <c r="D1127" s="218"/>
      <c r="E1127" s="218"/>
      <c r="F1127" s="218">
        <v>1901</v>
      </c>
    </row>
    <row r="1128" spans="1:6" x14ac:dyDescent="0.45">
      <c r="A1128" s="218">
        <v>13514</v>
      </c>
      <c r="B1128" s="218">
        <v>0</v>
      </c>
      <c r="C1128" s="219">
        <v>20.846542436216978</v>
      </c>
      <c r="D1128" s="218"/>
      <c r="E1128" s="218"/>
      <c r="F1128" s="218">
        <v>1901</v>
      </c>
    </row>
    <row r="1129" spans="1:6" x14ac:dyDescent="0.45">
      <c r="A1129" s="218">
        <v>13514</v>
      </c>
      <c r="B1129" s="218">
        <v>0</v>
      </c>
      <c r="C1129" s="219">
        <v>11.36724106949706</v>
      </c>
      <c r="D1129" s="218"/>
      <c r="E1129" s="218"/>
      <c r="F1129" s="218">
        <v>1901</v>
      </c>
    </row>
    <row r="1130" spans="1:6" x14ac:dyDescent="0.45">
      <c r="A1130" s="218">
        <v>13512</v>
      </c>
      <c r="B1130" s="218">
        <v>200</v>
      </c>
      <c r="C1130" s="219">
        <v>23.77148512259728</v>
      </c>
      <c r="D1130" s="218"/>
      <c r="E1130" s="218" t="s">
        <v>114</v>
      </c>
      <c r="F1130" s="218">
        <v>2005</v>
      </c>
    </row>
    <row r="1131" spans="1:6" x14ac:dyDescent="0.45">
      <c r="A1131" s="218">
        <v>13512</v>
      </c>
      <c r="B1131" s="218">
        <v>200</v>
      </c>
      <c r="C1131" s="219">
        <v>23.532278472926091</v>
      </c>
      <c r="D1131" s="218"/>
      <c r="E1131" s="218" t="s">
        <v>114</v>
      </c>
      <c r="F1131" s="218">
        <v>2005</v>
      </c>
    </row>
    <row r="1132" spans="1:6" x14ac:dyDescent="0.45">
      <c r="A1132" s="218">
        <v>13512</v>
      </c>
      <c r="B1132" s="218">
        <v>200</v>
      </c>
      <c r="C1132" s="219">
        <v>9.4008002797262833</v>
      </c>
      <c r="D1132" s="218"/>
      <c r="E1132" s="218" t="s">
        <v>114</v>
      </c>
      <c r="F1132" s="218">
        <v>2005</v>
      </c>
    </row>
    <row r="1133" spans="1:6" x14ac:dyDescent="0.45">
      <c r="A1133" s="218">
        <v>13512</v>
      </c>
      <c r="B1133" s="218">
        <v>200</v>
      </c>
      <c r="C1133" s="219">
        <v>11.39816769946675</v>
      </c>
      <c r="D1133" s="218"/>
      <c r="E1133" s="218" t="s">
        <v>114</v>
      </c>
      <c r="F1133" s="218">
        <v>2005</v>
      </c>
    </row>
    <row r="1134" spans="1:6" x14ac:dyDescent="0.45">
      <c r="A1134" s="218">
        <v>13512</v>
      </c>
      <c r="B1134" s="218">
        <v>200</v>
      </c>
      <c r="C1134" s="219">
        <v>23.196850356380281</v>
      </c>
      <c r="D1134" s="218"/>
      <c r="E1134" s="218" t="s">
        <v>114</v>
      </c>
      <c r="F1134" s="218">
        <v>2005</v>
      </c>
    </row>
    <row r="1135" spans="1:6" x14ac:dyDescent="0.45">
      <c r="A1135" s="218">
        <v>13512</v>
      </c>
      <c r="B1135" s="218">
        <v>200</v>
      </c>
      <c r="C1135" s="219">
        <v>36.292313094473407</v>
      </c>
      <c r="D1135" s="218"/>
      <c r="E1135" s="218" t="s">
        <v>114</v>
      </c>
      <c r="F1135" s="218">
        <v>2005</v>
      </c>
    </row>
    <row r="1136" spans="1:6" x14ac:dyDescent="0.45">
      <c r="A1136" s="218">
        <v>13510</v>
      </c>
      <c r="B1136" s="218">
        <v>0</v>
      </c>
      <c r="C1136" s="219">
        <v>58.153892135845183</v>
      </c>
      <c r="D1136" s="218"/>
      <c r="E1136" s="218"/>
      <c r="F1136" s="218">
        <v>1901</v>
      </c>
    </row>
    <row r="1137" spans="1:6" x14ac:dyDescent="0.45">
      <c r="A1137" s="218">
        <v>13510</v>
      </c>
      <c r="B1137" s="218">
        <v>0</v>
      </c>
      <c r="C1137" s="219">
        <v>19.212382897286631</v>
      </c>
      <c r="D1137" s="218"/>
      <c r="E1137" s="218"/>
      <c r="F1137" s="218">
        <v>1901</v>
      </c>
    </row>
    <row r="1138" spans="1:6" x14ac:dyDescent="0.45">
      <c r="A1138" s="218">
        <v>13508</v>
      </c>
      <c r="B1138" s="218">
        <v>250</v>
      </c>
      <c r="C1138" s="219">
        <v>17.632509924895821</v>
      </c>
      <c r="D1138" s="218"/>
      <c r="E1138" s="218" t="s">
        <v>114</v>
      </c>
      <c r="F1138" s="218">
        <v>2005</v>
      </c>
    </row>
    <row r="1139" spans="1:6" x14ac:dyDescent="0.45">
      <c r="A1139" s="218">
        <v>13508</v>
      </c>
      <c r="B1139" s="218">
        <v>250</v>
      </c>
      <c r="C1139" s="219">
        <v>19.071669759197629</v>
      </c>
      <c r="D1139" s="218"/>
      <c r="E1139" s="218" t="s">
        <v>114</v>
      </c>
      <c r="F1139" s="218">
        <v>2005</v>
      </c>
    </row>
    <row r="1140" spans="1:6" x14ac:dyDescent="0.45">
      <c r="A1140" s="218">
        <v>13508</v>
      </c>
      <c r="B1140" s="218">
        <v>250</v>
      </c>
      <c r="C1140" s="219">
        <v>23.466497095903289</v>
      </c>
      <c r="D1140" s="218"/>
      <c r="E1140" s="218" t="s">
        <v>114</v>
      </c>
      <c r="F1140" s="218">
        <v>2005</v>
      </c>
    </row>
    <row r="1141" spans="1:6" x14ac:dyDescent="0.45">
      <c r="A1141" s="218">
        <v>13508</v>
      </c>
      <c r="B1141" s="218">
        <v>250</v>
      </c>
      <c r="C1141" s="219">
        <v>27.92954513600219</v>
      </c>
      <c r="D1141" s="218"/>
      <c r="E1141" s="218" t="s">
        <v>204</v>
      </c>
      <c r="F1141" s="218">
        <v>2001</v>
      </c>
    </row>
    <row r="1142" spans="1:6" x14ac:dyDescent="0.45">
      <c r="A1142" s="218">
        <v>13508</v>
      </c>
      <c r="B1142" s="218">
        <v>250</v>
      </c>
      <c r="C1142" s="219">
        <v>15.58156256270885</v>
      </c>
      <c r="D1142" s="218"/>
      <c r="E1142" s="218" t="s">
        <v>114</v>
      </c>
      <c r="F1142" s="218">
        <v>2005</v>
      </c>
    </row>
    <row r="1143" spans="1:6" x14ac:dyDescent="0.45">
      <c r="A1143" s="218">
        <v>13508</v>
      </c>
      <c r="B1143" s="218">
        <v>250</v>
      </c>
      <c r="C1143" s="219">
        <v>2.9513090317649762</v>
      </c>
      <c r="D1143" s="218"/>
      <c r="E1143" s="218" t="s">
        <v>114</v>
      </c>
      <c r="F1143" s="218">
        <v>2005</v>
      </c>
    </row>
    <row r="1144" spans="1:6" x14ac:dyDescent="0.45">
      <c r="A1144" s="218">
        <v>13508</v>
      </c>
      <c r="B1144" s="218">
        <v>250</v>
      </c>
      <c r="C1144" s="219">
        <v>26.30430860568007</v>
      </c>
      <c r="D1144" s="218"/>
      <c r="E1144" s="218" t="s">
        <v>114</v>
      </c>
      <c r="F1144" s="218">
        <v>2005</v>
      </c>
    </row>
    <row r="1145" spans="1:6" x14ac:dyDescent="0.45">
      <c r="A1145" s="218">
        <v>13508</v>
      </c>
      <c r="B1145" s="218">
        <v>250</v>
      </c>
      <c r="C1145" s="219">
        <v>8.5488661500914365</v>
      </c>
      <c r="D1145" s="218"/>
      <c r="E1145" s="218" t="s">
        <v>204</v>
      </c>
      <c r="F1145" s="218">
        <v>2001</v>
      </c>
    </row>
    <row r="1146" spans="1:6" x14ac:dyDescent="0.45">
      <c r="A1146" s="218">
        <v>13508</v>
      </c>
      <c r="B1146" s="218">
        <v>250</v>
      </c>
      <c r="C1146" s="219">
        <v>20.826452877986249</v>
      </c>
      <c r="D1146" s="218"/>
      <c r="E1146" s="218" t="s">
        <v>204</v>
      </c>
      <c r="F1146" s="218">
        <v>2001</v>
      </c>
    </row>
    <row r="1147" spans="1:6" x14ac:dyDescent="0.45">
      <c r="A1147" s="218">
        <v>13508</v>
      </c>
      <c r="B1147" s="218">
        <v>250</v>
      </c>
      <c r="C1147" s="219">
        <v>4.3408848520636676</v>
      </c>
      <c r="D1147" s="218"/>
      <c r="E1147" s="218" t="s">
        <v>204</v>
      </c>
      <c r="F1147" s="218">
        <v>2001</v>
      </c>
    </row>
    <row r="1148" spans="1:6" x14ac:dyDescent="0.45">
      <c r="A1148" s="218">
        <v>13508</v>
      </c>
      <c r="B1148" s="218">
        <v>250</v>
      </c>
      <c r="C1148" s="219">
        <v>14.24192170775548</v>
      </c>
      <c r="D1148" s="218"/>
      <c r="E1148" s="218" t="s">
        <v>204</v>
      </c>
      <c r="F1148" s="218">
        <v>2001</v>
      </c>
    </row>
    <row r="1149" spans="1:6" x14ac:dyDescent="0.45">
      <c r="A1149" s="218">
        <v>13508</v>
      </c>
      <c r="B1149" s="218">
        <v>250</v>
      </c>
      <c r="C1149" s="219">
        <v>29.94768432098595</v>
      </c>
      <c r="D1149" s="218"/>
      <c r="E1149" s="218" t="s">
        <v>204</v>
      </c>
      <c r="F1149" s="218">
        <v>2001</v>
      </c>
    </row>
    <row r="1150" spans="1:6" x14ac:dyDescent="0.45">
      <c r="A1150" s="218">
        <v>13508</v>
      </c>
      <c r="B1150" s="218">
        <v>250</v>
      </c>
      <c r="C1150" s="219">
        <v>21.42918453137386</v>
      </c>
      <c r="D1150" s="218"/>
      <c r="E1150" s="218" t="s">
        <v>204</v>
      </c>
      <c r="F1150" s="218">
        <v>2001</v>
      </c>
    </row>
    <row r="1151" spans="1:6" x14ac:dyDescent="0.45">
      <c r="A1151" s="218">
        <v>13508</v>
      </c>
      <c r="B1151" s="218">
        <v>250</v>
      </c>
      <c r="C1151" s="219">
        <v>18.082809317057091</v>
      </c>
      <c r="D1151" s="218"/>
      <c r="E1151" s="218" t="s">
        <v>204</v>
      </c>
      <c r="F1151" s="218">
        <v>2001</v>
      </c>
    </row>
    <row r="1152" spans="1:6" x14ac:dyDescent="0.45">
      <c r="A1152" s="218">
        <v>13508</v>
      </c>
      <c r="B1152" s="218">
        <v>250</v>
      </c>
      <c r="C1152" s="219">
        <v>8.2988934692769334</v>
      </c>
      <c r="D1152" s="218"/>
      <c r="E1152" s="218" t="s">
        <v>114</v>
      </c>
      <c r="F1152" s="218">
        <v>2005</v>
      </c>
    </row>
    <row r="1153" spans="1:6" x14ac:dyDescent="0.45">
      <c r="A1153" s="218">
        <v>13508</v>
      </c>
      <c r="B1153" s="218">
        <v>250</v>
      </c>
      <c r="C1153" s="219">
        <v>6.4555373708015598</v>
      </c>
      <c r="D1153" s="218"/>
      <c r="E1153" s="218" t="s">
        <v>114</v>
      </c>
      <c r="F1153" s="218">
        <v>2005</v>
      </c>
    </row>
    <row r="1154" spans="1:6" x14ac:dyDescent="0.45">
      <c r="A1154" s="218">
        <v>13506</v>
      </c>
      <c r="B1154" s="218">
        <v>250</v>
      </c>
      <c r="C1154" s="219">
        <v>23.583852265819221</v>
      </c>
      <c r="D1154" s="218"/>
      <c r="E1154" s="218" t="s">
        <v>114</v>
      </c>
      <c r="F1154" s="218">
        <v>2005</v>
      </c>
    </row>
    <row r="1155" spans="1:6" x14ac:dyDescent="0.45">
      <c r="A1155" s="218">
        <v>13506</v>
      </c>
      <c r="B1155" s="218">
        <v>250</v>
      </c>
      <c r="C1155" s="219">
        <v>12.946724936192011</v>
      </c>
      <c r="D1155" s="218"/>
      <c r="E1155" s="218" t="s">
        <v>114</v>
      </c>
      <c r="F1155" s="218">
        <v>2005</v>
      </c>
    </row>
    <row r="1156" spans="1:6" x14ac:dyDescent="0.45">
      <c r="A1156" s="218">
        <v>13506</v>
      </c>
      <c r="B1156" s="218">
        <v>250</v>
      </c>
      <c r="C1156" s="219">
        <v>6.8318238551317823</v>
      </c>
      <c r="D1156" s="218"/>
      <c r="E1156" s="218" t="s">
        <v>114</v>
      </c>
      <c r="F1156" s="218">
        <v>2005</v>
      </c>
    </row>
    <row r="1157" spans="1:6" x14ac:dyDescent="0.45">
      <c r="A1157" s="218">
        <v>13506</v>
      </c>
      <c r="B1157" s="218">
        <v>250</v>
      </c>
      <c r="C1157" s="219">
        <v>20.20547674467127</v>
      </c>
      <c r="D1157" s="218"/>
      <c r="E1157" s="218" t="s">
        <v>114</v>
      </c>
      <c r="F1157" s="218">
        <v>2005</v>
      </c>
    </row>
    <row r="1158" spans="1:6" x14ac:dyDescent="0.45">
      <c r="A1158" s="218">
        <v>13506</v>
      </c>
      <c r="B1158" s="218">
        <v>250</v>
      </c>
      <c r="C1158" s="219">
        <v>16.513772916794881</v>
      </c>
      <c r="D1158" s="218"/>
      <c r="E1158" s="218" t="s">
        <v>114</v>
      </c>
      <c r="F1158" s="218">
        <v>2005</v>
      </c>
    </row>
    <row r="1159" spans="1:6" x14ac:dyDescent="0.45">
      <c r="A1159" s="218">
        <v>13506</v>
      </c>
      <c r="B1159" s="218">
        <v>250</v>
      </c>
      <c r="C1159" s="219">
        <v>53.298416836764972</v>
      </c>
      <c r="D1159" s="218"/>
      <c r="E1159" s="218" t="s">
        <v>114</v>
      </c>
      <c r="F1159" s="218">
        <v>2005</v>
      </c>
    </row>
    <row r="1160" spans="1:6" x14ac:dyDescent="0.45">
      <c r="A1160" s="218">
        <v>13506</v>
      </c>
      <c r="B1160" s="218">
        <v>250</v>
      </c>
      <c r="C1160" s="219">
        <v>15.929206515586101</v>
      </c>
      <c r="D1160" s="218"/>
      <c r="E1160" s="218" t="s">
        <v>114</v>
      </c>
      <c r="F1160" s="218">
        <v>2005</v>
      </c>
    </row>
    <row r="1161" spans="1:6" x14ac:dyDescent="0.45">
      <c r="A1161" s="218">
        <v>13504</v>
      </c>
      <c r="B1161" s="218">
        <v>160</v>
      </c>
      <c r="C1161" s="219">
        <v>14.166675319323041</v>
      </c>
      <c r="D1161" s="218"/>
      <c r="E1161" s="218" t="s">
        <v>114</v>
      </c>
      <c r="F1161" s="218">
        <v>1901</v>
      </c>
    </row>
    <row r="1162" spans="1:6" x14ac:dyDescent="0.45">
      <c r="A1162" s="218">
        <v>13504</v>
      </c>
      <c r="B1162" s="218">
        <v>160</v>
      </c>
      <c r="C1162" s="219">
        <v>1.1857070888166159</v>
      </c>
      <c r="D1162" s="218"/>
      <c r="E1162" s="218" t="s">
        <v>114</v>
      </c>
      <c r="F1162" s="218">
        <v>2020</v>
      </c>
    </row>
    <row r="1163" spans="1:6" x14ac:dyDescent="0.45">
      <c r="A1163" s="218">
        <v>13502</v>
      </c>
      <c r="B1163" s="218">
        <v>250</v>
      </c>
      <c r="C1163" s="219">
        <v>22.51963127201693</v>
      </c>
      <c r="D1163" s="218"/>
      <c r="E1163" s="218" t="s">
        <v>204</v>
      </c>
      <c r="F1163" s="218">
        <v>2001</v>
      </c>
    </row>
    <row r="1164" spans="1:6" x14ac:dyDescent="0.45">
      <c r="A1164" s="218">
        <v>13502</v>
      </c>
      <c r="B1164" s="218">
        <v>250</v>
      </c>
      <c r="C1164" s="219">
        <v>14.019727283572941</v>
      </c>
      <c r="D1164" s="218"/>
      <c r="E1164" s="218" t="s">
        <v>204</v>
      </c>
      <c r="F1164" s="218">
        <v>2001</v>
      </c>
    </row>
    <row r="1165" spans="1:6" x14ac:dyDescent="0.45">
      <c r="A1165" s="218">
        <v>13502</v>
      </c>
      <c r="B1165" s="218">
        <v>250</v>
      </c>
      <c r="C1165" s="219">
        <v>40.97398702929901</v>
      </c>
      <c r="D1165" s="218"/>
      <c r="E1165" s="218" t="s">
        <v>204</v>
      </c>
      <c r="F1165" s="218">
        <v>2001</v>
      </c>
    </row>
    <row r="1166" spans="1:6" x14ac:dyDescent="0.45">
      <c r="A1166" s="218">
        <v>13502</v>
      </c>
      <c r="B1166" s="218">
        <v>250</v>
      </c>
      <c r="C1166" s="219">
        <v>6.4679314474381844</v>
      </c>
      <c r="D1166" s="218"/>
      <c r="E1166" s="218" t="s">
        <v>114</v>
      </c>
      <c r="F1166" s="218">
        <v>2006</v>
      </c>
    </row>
    <row r="1167" spans="1:6" x14ac:dyDescent="0.45">
      <c r="A1167" s="218">
        <v>13502</v>
      </c>
      <c r="B1167" s="218">
        <v>250</v>
      </c>
      <c r="C1167" s="219">
        <v>10.564422946251399</v>
      </c>
      <c r="D1167" s="218"/>
      <c r="E1167" s="218" t="s">
        <v>204</v>
      </c>
      <c r="F1167" s="218">
        <v>2001</v>
      </c>
    </row>
    <row r="1168" spans="1:6" x14ac:dyDescent="0.45">
      <c r="A1168" s="218">
        <v>13502</v>
      </c>
      <c r="B1168" s="218">
        <v>250</v>
      </c>
      <c r="C1168" s="219">
        <v>27.117012494290989</v>
      </c>
      <c r="D1168" s="218"/>
      <c r="E1168" s="218" t="s">
        <v>204</v>
      </c>
      <c r="F1168" s="218">
        <v>2001</v>
      </c>
    </row>
    <row r="1169" spans="1:6" x14ac:dyDescent="0.45">
      <c r="A1169" s="218">
        <v>13500</v>
      </c>
      <c r="B1169" s="218">
        <v>150</v>
      </c>
      <c r="C1169" s="219">
        <v>17.55970798001178</v>
      </c>
      <c r="D1169" s="218"/>
      <c r="E1169" s="218" t="s">
        <v>205</v>
      </c>
      <c r="F1169" s="218">
        <v>1901</v>
      </c>
    </row>
    <row r="1170" spans="1:6" x14ac:dyDescent="0.45">
      <c r="A1170" s="218">
        <v>13498</v>
      </c>
      <c r="B1170" s="218">
        <v>250</v>
      </c>
      <c r="C1170" s="219">
        <v>23.038112656373801</v>
      </c>
      <c r="D1170" s="218"/>
      <c r="E1170" s="218" t="s">
        <v>114</v>
      </c>
      <c r="F1170" s="218">
        <v>2006</v>
      </c>
    </row>
    <row r="1171" spans="1:6" x14ac:dyDescent="0.45">
      <c r="A1171" s="218">
        <v>13498</v>
      </c>
      <c r="B1171" s="218">
        <v>250</v>
      </c>
      <c r="C1171" s="219">
        <v>25.68009413660376</v>
      </c>
      <c r="D1171" s="218"/>
      <c r="E1171" s="218" t="s">
        <v>114</v>
      </c>
      <c r="F1171" s="218">
        <v>2006</v>
      </c>
    </row>
    <row r="1172" spans="1:6" x14ac:dyDescent="0.45">
      <c r="A1172" s="218">
        <v>13498</v>
      </c>
      <c r="B1172" s="218">
        <v>250</v>
      </c>
      <c r="C1172" s="219">
        <v>22.55464665162275</v>
      </c>
      <c r="D1172" s="218"/>
      <c r="E1172" s="218" t="s">
        <v>114</v>
      </c>
      <c r="F1172" s="218">
        <v>2006</v>
      </c>
    </row>
    <row r="1173" spans="1:6" x14ac:dyDescent="0.45">
      <c r="A1173" s="218">
        <v>13498</v>
      </c>
      <c r="B1173" s="218">
        <v>250</v>
      </c>
      <c r="C1173" s="219">
        <v>12.728795960031601</v>
      </c>
      <c r="D1173" s="218"/>
      <c r="E1173" s="218" t="s">
        <v>114</v>
      </c>
      <c r="F1173" s="218">
        <v>2006</v>
      </c>
    </row>
    <row r="1174" spans="1:6" x14ac:dyDescent="0.45">
      <c r="A1174" s="218">
        <v>13498</v>
      </c>
      <c r="B1174" s="218">
        <v>250</v>
      </c>
      <c r="C1174" s="219">
        <v>10.35969736459289</v>
      </c>
      <c r="D1174" s="218"/>
      <c r="E1174" s="218" t="s">
        <v>114</v>
      </c>
      <c r="F1174" s="218">
        <v>2006</v>
      </c>
    </row>
    <row r="1175" spans="1:6" x14ac:dyDescent="0.45">
      <c r="A1175" s="218">
        <v>13498</v>
      </c>
      <c r="B1175" s="218">
        <v>250</v>
      </c>
      <c r="C1175" s="219">
        <v>12.681929419058219</v>
      </c>
      <c r="D1175" s="218"/>
      <c r="E1175" s="218" t="s">
        <v>114</v>
      </c>
      <c r="F1175" s="218">
        <v>2006</v>
      </c>
    </row>
    <row r="1176" spans="1:6" x14ac:dyDescent="0.45">
      <c r="A1176" s="218">
        <v>13498</v>
      </c>
      <c r="B1176" s="218">
        <v>250</v>
      </c>
      <c r="C1176" s="219">
        <v>7.9042708824654158</v>
      </c>
      <c r="D1176" s="218"/>
      <c r="E1176" s="218" t="s">
        <v>114</v>
      </c>
      <c r="F1176" s="218">
        <v>2006</v>
      </c>
    </row>
    <row r="1177" spans="1:6" x14ac:dyDescent="0.45">
      <c r="A1177" s="218">
        <v>13498</v>
      </c>
      <c r="B1177" s="218">
        <v>250</v>
      </c>
      <c r="C1177" s="219">
        <v>23.327120751215961</v>
      </c>
      <c r="D1177" s="218"/>
      <c r="E1177" s="218" t="s">
        <v>114</v>
      </c>
      <c r="F1177" s="218">
        <v>2006</v>
      </c>
    </row>
    <row r="1178" spans="1:6" x14ac:dyDescent="0.45">
      <c r="A1178" s="218">
        <v>13498</v>
      </c>
      <c r="B1178" s="218">
        <v>250</v>
      </c>
      <c r="C1178" s="219">
        <v>40.789242599413598</v>
      </c>
      <c r="D1178" s="218"/>
      <c r="E1178" s="218" t="s">
        <v>114</v>
      </c>
      <c r="F1178" s="218">
        <v>2006</v>
      </c>
    </row>
    <row r="1179" spans="1:6" x14ac:dyDescent="0.45">
      <c r="A1179" s="218">
        <v>13498</v>
      </c>
      <c r="B1179" s="218">
        <v>250</v>
      </c>
      <c r="C1179" s="219">
        <v>15.780020041856631</v>
      </c>
      <c r="D1179" s="218"/>
      <c r="E1179" s="218" t="s">
        <v>114</v>
      </c>
      <c r="F1179" s="218">
        <v>2006</v>
      </c>
    </row>
    <row r="1180" spans="1:6" x14ac:dyDescent="0.45">
      <c r="A1180" s="218">
        <v>13496</v>
      </c>
      <c r="B1180" s="218">
        <v>200</v>
      </c>
      <c r="C1180" s="219">
        <v>16.093122794257901</v>
      </c>
      <c r="D1180" s="218"/>
      <c r="E1180" s="218" t="s">
        <v>114</v>
      </c>
      <c r="F1180" s="218">
        <v>2005</v>
      </c>
    </row>
    <row r="1181" spans="1:6" x14ac:dyDescent="0.45">
      <c r="A1181" s="218">
        <v>13496</v>
      </c>
      <c r="B1181" s="218">
        <v>200</v>
      </c>
      <c r="C1181" s="219">
        <v>18.16090189036262</v>
      </c>
      <c r="D1181" s="218"/>
      <c r="E1181" s="218" t="s">
        <v>114</v>
      </c>
      <c r="F1181" s="218">
        <v>2005</v>
      </c>
    </row>
    <row r="1182" spans="1:6" x14ac:dyDescent="0.45">
      <c r="A1182" s="218">
        <v>13496</v>
      </c>
      <c r="B1182" s="218">
        <v>200</v>
      </c>
      <c r="C1182" s="219">
        <v>6.3606857910148724</v>
      </c>
      <c r="D1182" s="218"/>
      <c r="E1182" s="218" t="s">
        <v>114</v>
      </c>
      <c r="F1182" s="218">
        <v>2005</v>
      </c>
    </row>
    <row r="1183" spans="1:6" x14ac:dyDescent="0.45">
      <c r="A1183" s="218">
        <v>13496</v>
      </c>
      <c r="B1183" s="218">
        <v>200</v>
      </c>
      <c r="C1183" s="219">
        <v>20.389047011523679</v>
      </c>
      <c r="D1183" s="218"/>
      <c r="E1183" s="218" t="s">
        <v>114</v>
      </c>
      <c r="F1183" s="218">
        <v>2005</v>
      </c>
    </row>
    <row r="1184" spans="1:6" x14ac:dyDescent="0.45">
      <c r="A1184" s="218">
        <v>13496</v>
      </c>
      <c r="B1184" s="218">
        <v>200</v>
      </c>
      <c r="C1184" s="219">
        <v>30.6674841355529</v>
      </c>
      <c r="D1184" s="218"/>
      <c r="E1184" s="218" t="s">
        <v>114</v>
      </c>
      <c r="F1184" s="218">
        <v>2005</v>
      </c>
    </row>
    <row r="1185" spans="1:6" x14ac:dyDescent="0.45">
      <c r="A1185" s="218">
        <v>13496</v>
      </c>
      <c r="B1185" s="218">
        <v>200</v>
      </c>
      <c r="C1185" s="219">
        <v>52.523534157384738</v>
      </c>
      <c r="D1185" s="218"/>
      <c r="E1185" s="218" t="s">
        <v>114</v>
      </c>
      <c r="F1185" s="218">
        <v>2005</v>
      </c>
    </row>
    <row r="1186" spans="1:6" x14ac:dyDescent="0.45">
      <c r="A1186" s="218">
        <v>13496</v>
      </c>
      <c r="B1186" s="218">
        <v>200</v>
      </c>
      <c r="C1186" s="219">
        <v>30.693460637082421</v>
      </c>
      <c r="D1186" s="218"/>
      <c r="E1186" s="218" t="s">
        <v>114</v>
      </c>
      <c r="F1186" s="218">
        <v>2005</v>
      </c>
    </row>
    <row r="1187" spans="1:6" x14ac:dyDescent="0.45">
      <c r="A1187" s="218">
        <v>13496</v>
      </c>
      <c r="B1187" s="218">
        <v>200</v>
      </c>
      <c r="C1187" s="219">
        <v>26.357463430998731</v>
      </c>
      <c r="D1187" s="218"/>
      <c r="E1187" s="218" t="s">
        <v>114</v>
      </c>
      <c r="F1187" s="218">
        <v>2005</v>
      </c>
    </row>
    <row r="1188" spans="1:6" x14ac:dyDescent="0.45">
      <c r="A1188" s="218">
        <v>13496</v>
      </c>
      <c r="B1188" s="218">
        <v>200</v>
      </c>
      <c r="C1188" s="219">
        <v>37.223895291408979</v>
      </c>
      <c r="D1188" s="218"/>
      <c r="E1188" s="218" t="s">
        <v>114</v>
      </c>
      <c r="F1188" s="218">
        <v>2005</v>
      </c>
    </row>
    <row r="1189" spans="1:6" x14ac:dyDescent="0.45">
      <c r="A1189" s="218">
        <v>13496</v>
      </c>
      <c r="B1189" s="218">
        <v>200</v>
      </c>
      <c r="C1189" s="219">
        <v>30.599119685708061</v>
      </c>
      <c r="D1189" s="218"/>
      <c r="E1189" s="218" t="s">
        <v>114</v>
      </c>
      <c r="F1189" s="218">
        <v>2005</v>
      </c>
    </row>
    <row r="1190" spans="1:6" x14ac:dyDescent="0.45">
      <c r="A1190" s="218">
        <v>13496</v>
      </c>
      <c r="B1190" s="218">
        <v>200</v>
      </c>
      <c r="C1190" s="219">
        <v>37.954296136492538</v>
      </c>
      <c r="D1190" s="218"/>
      <c r="E1190" s="218" t="s">
        <v>114</v>
      </c>
      <c r="F1190" s="218">
        <v>2005</v>
      </c>
    </row>
    <row r="1191" spans="1:6" x14ac:dyDescent="0.45">
      <c r="A1191" s="218">
        <v>13496</v>
      </c>
      <c r="B1191" s="218">
        <v>200</v>
      </c>
      <c r="C1191" s="219">
        <v>24.79953276606626</v>
      </c>
      <c r="D1191" s="218"/>
      <c r="E1191" s="218" t="s">
        <v>114</v>
      </c>
      <c r="F1191" s="218">
        <v>2005</v>
      </c>
    </row>
    <row r="1192" spans="1:6" x14ac:dyDescent="0.45">
      <c r="A1192" s="218">
        <v>13494</v>
      </c>
      <c r="B1192" s="218">
        <v>160</v>
      </c>
      <c r="C1192" s="219">
        <v>4.152068761510332</v>
      </c>
      <c r="D1192" s="218"/>
      <c r="E1192" s="218" t="s">
        <v>114</v>
      </c>
      <c r="F1192" s="218">
        <v>2005</v>
      </c>
    </row>
    <row r="1193" spans="1:6" x14ac:dyDescent="0.45">
      <c r="A1193" s="218">
        <v>13492</v>
      </c>
      <c r="B1193" s="218">
        <v>250</v>
      </c>
      <c r="C1193" s="219">
        <v>35.850517121432077</v>
      </c>
      <c r="D1193" s="218"/>
      <c r="E1193" s="218" t="s">
        <v>114</v>
      </c>
      <c r="F1193" s="218">
        <v>2006</v>
      </c>
    </row>
    <row r="1194" spans="1:6" x14ac:dyDescent="0.45">
      <c r="A1194" s="218">
        <v>13492</v>
      </c>
      <c r="B1194" s="218">
        <v>250</v>
      </c>
      <c r="C1194" s="219">
        <v>22.599835402018019</v>
      </c>
      <c r="D1194" s="218"/>
      <c r="E1194" s="218" t="s">
        <v>114</v>
      </c>
      <c r="F1194" s="218">
        <v>2006</v>
      </c>
    </row>
    <row r="1195" spans="1:6" x14ac:dyDescent="0.45">
      <c r="A1195" s="218">
        <v>13492</v>
      </c>
      <c r="B1195" s="218">
        <v>250</v>
      </c>
      <c r="C1195" s="219">
        <v>26.795548266329021</v>
      </c>
      <c r="D1195" s="218"/>
      <c r="E1195" s="218" t="s">
        <v>114</v>
      </c>
      <c r="F1195" s="218">
        <v>2006</v>
      </c>
    </row>
    <row r="1196" spans="1:6" x14ac:dyDescent="0.45">
      <c r="A1196" s="218">
        <v>13492</v>
      </c>
      <c r="B1196" s="218">
        <v>250</v>
      </c>
      <c r="C1196" s="219">
        <v>24.563997792363221</v>
      </c>
      <c r="D1196" s="218"/>
      <c r="E1196" s="218" t="s">
        <v>114</v>
      </c>
      <c r="F1196" s="218">
        <v>2006</v>
      </c>
    </row>
    <row r="1197" spans="1:6" x14ac:dyDescent="0.45">
      <c r="A1197" s="218">
        <v>13490</v>
      </c>
      <c r="B1197" s="218">
        <v>200</v>
      </c>
      <c r="C1197" s="219">
        <v>71.359887848841055</v>
      </c>
      <c r="D1197" s="218"/>
      <c r="E1197" s="218" t="s">
        <v>114</v>
      </c>
      <c r="F1197" s="218">
        <v>2006</v>
      </c>
    </row>
    <row r="1198" spans="1:6" x14ac:dyDescent="0.45">
      <c r="A1198" s="218">
        <v>13490</v>
      </c>
      <c r="B1198" s="218">
        <v>200</v>
      </c>
      <c r="C1198" s="219">
        <v>16.318765272004061</v>
      </c>
      <c r="D1198" s="218"/>
      <c r="E1198" s="218" t="s">
        <v>114</v>
      </c>
      <c r="F1198" s="218">
        <v>2006</v>
      </c>
    </row>
    <row r="1199" spans="1:6" x14ac:dyDescent="0.45">
      <c r="A1199" s="218">
        <v>13490</v>
      </c>
      <c r="B1199" s="218">
        <v>200</v>
      </c>
      <c r="C1199" s="219">
        <v>14.16622626541036</v>
      </c>
      <c r="D1199" s="218"/>
      <c r="E1199" s="218" t="s">
        <v>114</v>
      </c>
      <c r="F1199" s="218">
        <v>2006</v>
      </c>
    </row>
    <row r="1200" spans="1:6" x14ac:dyDescent="0.45">
      <c r="A1200" s="218">
        <v>13490</v>
      </c>
      <c r="B1200" s="218">
        <v>200</v>
      </c>
      <c r="C1200" s="219">
        <v>24.827170072914569</v>
      </c>
      <c r="D1200" s="218"/>
      <c r="E1200" s="218" t="s">
        <v>114</v>
      </c>
      <c r="F1200" s="218">
        <v>2006</v>
      </c>
    </row>
    <row r="1201" spans="1:6" x14ac:dyDescent="0.45">
      <c r="A1201" s="218">
        <v>13490</v>
      </c>
      <c r="B1201" s="218">
        <v>200</v>
      </c>
      <c r="C1201" s="219">
        <v>34.789950187703433</v>
      </c>
      <c r="D1201" s="218"/>
      <c r="E1201" s="218" t="s">
        <v>114</v>
      </c>
      <c r="F1201" s="218">
        <v>2006</v>
      </c>
    </row>
    <row r="1202" spans="1:6" x14ac:dyDescent="0.45">
      <c r="A1202" s="218">
        <v>13490</v>
      </c>
      <c r="B1202" s="218">
        <v>200</v>
      </c>
      <c r="C1202" s="219">
        <v>10.57040566662727</v>
      </c>
      <c r="D1202" s="218"/>
      <c r="E1202" s="218" t="s">
        <v>114</v>
      </c>
      <c r="F1202" s="218">
        <v>2006</v>
      </c>
    </row>
    <row r="1203" spans="1:6" x14ac:dyDescent="0.45">
      <c r="A1203" s="218">
        <v>13490</v>
      </c>
      <c r="B1203" s="218">
        <v>200</v>
      </c>
      <c r="C1203" s="219">
        <v>23.050276229958669</v>
      </c>
      <c r="D1203" s="218"/>
      <c r="E1203" s="218" t="s">
        <v>114</v>
      </c>
      <c r="F1203" s="218">
        <v>2006</v>
      </c>
    </row>
    <row r="1204" spans="1:6" x14ac:dyDescent="0.45">
      <c r="A1204" s="218">
        <v>13488</v>
      </c>
      <c r="B1204" s="218">
        <v>315</v>
      </c>
      <c r="C1204" s="219">
        <v>18.846621086274201</v>
      </c>
      <c r="D1204" s="218"/>
      <c r="E1204" s="218" t="s">
        <v>114</v>
      </c>
      <c r="F1204" s="218">
        <v>2006</v>
      </c>
    </row>
    <row r="1205" spans="1:6" x14ac:dyDescent="0.45">
      <c r="A1205" s="218">
        <v>13488</v>
      </c>
      <c r="B1205" s="218">
        <v>315</v>
      </c>
      <c r="C1205" s="219">
        <v>2.8901043113648428</v>
      </c>
      <c r="D1205" s="218"/>
      <c r="E1205" s="218" t="s">
        <v>114</v>
      </c>
      <c r="F1205" s="218">
        <v>2006</v>
      </c>
    </row>
    <row r="1206" spans="1:6" x14ac:dyDescent="0.45">
      <c r="A1206" s="218">
        <v>13488</v>
      </c>
      <c r="B1206" s="218">
        <v>315</v>
      </c>
      <c r="C1206" s="219">
        <v>36.613438514198108</v>
      </c>
      <c r="D1206" s="218"/>
      <c r="E1206" s="218" t="s">
        <v>114</v>
      </c>
      <c r="F1206" s="218">
        <v>2006</v>
      </c>
    </row>
    <row r="1207" spans="1:6" x14ac:dyDescent="0.45">
      <c r="A1207" s="218">
        <v>13488</v>
      </c>
      <c r="B1207" s="218">
        <v>315</v>
      </c>
      <c r="C1207" s="219">
        <v>8.8436381314838428</v>
      </c>
      <c r="D1207" s="218"/>
      <c r="E1207" s="218" t="s">
        <v>114</v>
      </c>
      <c r="F1207" s="218">
        <v>2006</v>
      </c>
    </row>
    <row r="1208" spans="1:6" x14ac:dyDescent="0.45">
      <c r="A1208" s="218">
        <v>13488</v>
      </c>
      <c r="B1208" s="218">
        <v>315</v>
      </c>
      <c r="C1208" s="219">
        <v>10.93257442413185</v>
      </c>
      <c r="D1208" s="218"/>
      <c r="E1208" s="218" t="s">
        <v>114</v>
      </c>
      <c r="F1208" s="218">
        <v>2006</v>
      </c>
    </row>
    <row r="1209" spans="1:6" x14ac:dyDescent="0.45">
      <c r="A1209" s="218">
        <v>13488</v>
      </c>
      <c r="B1209" s="218">
        <v>315</v>
      </c>
      <c r="C1209" s="219">
        <v>15.91957117744381</v>
      </c>
      <c r="D1209" s="218"/>
      <c r="E1209" s="218" t="s">
        <v>114</v>
      </c>
      <c r="F1209" s="218">
        <v>2006</v>
      </c>
    </row>
    <row r="1210" spans="1:6" x14ac:dyDescent="0.45">
      <c r="A1210" s="218">
        <v>13488</v>
      </c>
      <c r="B1210" s="218">
        <v>315</v>
      </c>
      <c r="C1210" s="219">
        <v>25.024044845611311</v>
      </c>
      <c r="D1210" s="218"/>
      <c r="E1210" s="218" t="s">
        <v>114</v>
      </c>
      <c r="F1210" s="218">
        <v>2006</v>
      </c>
    </row>
    <row r="1211" spans="1:6" x14ac:dyDescent="0.45">
      <c r="A1211" s="218">
        <v>13488</v>
      </c>
      <c r="B1211" s="218">
        <v>315</v>
      </c>
      <c r="C1211" s="219">
        <v>12.969182580748051</v>
      </c>
      <c r="D1211" s="218"/>
      <c r="E1211" s="218" t="s">
        <v>114</v>
      </c>
      <c r="F1211" s="218">
        <v>2006</v>
      </c>
    </row>
    <row r="1212" spans="1:6" x14ac:dyDescent="0.45">
      <c r="A1212" s="218">
        <v>13488</v>
      </c>
      <c r="B1212" s="218">
        <v>315</v>
      </c>
      <c r="C1212" s="219">
        <v>15.94499963720247</v>
      </c>
      <c r="D1212" s="218"/>
      <c r="E1212" s="218" t="s">
        <v>114</v>
      </c>
      <c r="F1212" s="218">
        <v>2006</v>
      </c>
    </row>
    <row r="1213" spans="1:6" x14ac:dyDescent="0.45">
      <c r="A1213" s="218">
        <v>13488</v>
      </c>
      <c r="B1213" s="218">
        <v>315</v>
      </c>
      <c r="C1213" s="219">
        <v>9.4300883849119632</v>
      </c>
      <c r="D1213" s="218"/>
      <c r="E1213" s="218" t="s">
        <v>114</v>
      </c>
      <c r="F1213" s="218">
        <v>2006</v>
      </c>
    </row>
    <row r="1214" spans="1:6" x14ac:dyDescent="0.45">
      <c r="A1214" s="218">
        <v>13488</v>
      </c>
      <c r="B1214" s="218">
        <v>315</v>
      </c>
      <c r="C1214" s="219">
        <v>4.1053317561644986</v>
      </c>
      <c r="D1214" s="218"/>
      <c r="E1214" s="218" t="s">
        <v>114</v>
      </c>
      <c r="F1214" s="218">
        <v>2006</v>
      </c>
    </row>
    <row r="1215" spans="1:6" x14ac:dyDescent="0.45">
      <c r="A1215" s="218">
        <v>13488</v>
      </c>
      <c r="B1215" s="218">
        <v>315</v>
      </c>
      <c r="C1215" s="219">
        <v>4.4700119505859588</v>
      </c>
      <c r="D1215" s="218"/>
      <c r="E1215" s="218" t="s">
        <v>114</v>
      </c>
      <c r="F1215" s="218">
        <v>2006</v>
      </c>
    </row>
    <row r="1216" spans="1:6" x14ac:dyDescent="0.45">
      <c r="A1216" s="218">
        <v>13488</v>
      </c>
      <c r="B1216" s="218">
        <v>315</v>
      </c>
      <c r="C1216" s="219">
        <v>22.94717359877486</v>
      </c>
      <c r="D1216" s="218"/>
      <c r="E1216" s="218" t="s">
        <v>114</v>
      </c>
      <c r="F1216" s="218">
        <v>2006</v>
      </c>
    </row>
    <row r="1217" spans="1:6" x14ac:dyDescent="0.45">
      <c r="A1217" s="218">
        <v>13488</v>
      </c>
      <c r="B1217" s="218">
        <v>315</v>
      </c>
      <c r="C1217" s="219">
        <v>36.848628990725743</v>
      </c>
      <c r="D1217" s="218"/>
      <c r="E1217" s="218" t="s">
        <v>114</v>
      </c>
      <c r="F1217" s="218">
        <v>2006</v>
      </c>
    </row>
    <row r="1218" spans="1:6" x14ac:dyDescent="0.45">
      <c r="A1218" s="218">
        <v>13488</v>
      </c>
      <c r="B1218" s="218">
        <v>315</v>
      </c>
      <c r="C1218" s="219">
        <v>15.887454808777351</v>
      </c>
      <c r="D1218" s="218"/>
      <c r="E1218" s="218" t="s">
        <v>114</v>
      </c>
      <c r="F1218" s="218">
        <v>2006</v>
      </c>
    </row>
    <row r="1219" spans="1:6" x14ac:dyDescent="0.45">
      <c r="A1219" s="218">
        <v>13488</v>
      </c>
      <c r="B1219" s="218">
        <v>315</v>
      </c>
      <c r="C1219" s="219">
        <v>52.901765037532613</v>
      </c>
      <c r="D1219" s="218"/>
      <c r="E1219" s="218" t="s">
        <v>114</v>
      </c>
      <c r="F1219" s="218">
        <v>2006</v>
      </c>
    </row>
    <row r="1220" spans="1:6" x14ac:dyDescent="0.45">
      <c r="A1220" s="218">
        <v>13488</v>
      </c>
      <c r="B1220" s="218">
        <v>315</v>
      </c>
      <c r="C1220" s="219">
        <v>17.876553119738318</v>
      </c>
      <c r="D1220" s="218"/>
      <c r="E1220" s="218" t="s">
        <v>114</v>
      </c>
      <c r="F1220" s="218">
        <v>2006</v>
      </c>
    </row>
    <row r="1221" spans="1:6" x14ac:dyDescent="0.45">
      <c r="A1221" s="218">
        <v>13488</v>
      </c>
      <c r="B1221" s="218">
        <v>315</v>
      </c>
      <c r="C1221" s="219">
        <v>9.9430022946413299</v>
      </c>
      <c r="D1221" s="218"/>
      <c r="E1221" s="218" t="s">
        <v>114</v>
      </c>
      <c r="F1221" s="218">
        <v>2006</v>
      </c>
    </row>
    <row r="1222" spans="1:6" x14ac:dyDescent="0.45">
      <c r="A1222" s="218">
        <v>13488</v>
      </c>
      <c r="B1222" s="218">
        <v>315</v>
      </c>
      <c r="C1222" s="219">
        <v>22.03797924717264</v>
      </c>
      <c r="D1222" s="218"/>
      <c r="E1222" s="218" t="s">
        <v>114</v>
      </c>
      <c r="F1222" s="218">
        <v>2006</v>
      </c>
    </row>
    <row r="1223" spans="1:6" x14ac:dyDescent="0.45">
      <c r="A1223" s="218">
        <v>13488</v>
      </c>
      <c r="B1223" s="218">
        <v>315</v>
      </c>
      <c r="C1223" s="219">
        <v>83.754741469095904</v>
      </c>
      <c r="D1223" s="218"/>
      <c r="E1223" s="218" t="s">
        <v>114</v>
      </c>
      <c r="F1223" s="218">
        <v>2006</v>
      </c>
    </row>
    <row r="1224" spans="1:6" x14ac:dyDescent="0.45">
      <c r="A1224" s="218">
        <v>13488</v>
      </c>
      <c r="B1224" s="218">
        <v>315</v>
      </c>
      <c r="C1224" s="219">
        <v>26.89435463046032</v>
      </c>
      <c r="D1224" s="218"/>
      <c r="E1224" s="218" t="s">
        <v>114</v>
      </c>
      <c r="F1224" s="218">
        <v>2006</v>
      </c>
    </row>
    <row r="1225" spans="1:6" x14ac:dyDescent="0.45">
      <c r="A1225" s="218">
        <v>13488</v>
      </c>
      <c r="B1225" s="218">
        <v>315</v>
      </c>
      <c r="C1225" s="219">
        <v>12.88281531894877</v>
      </c>
      <c r="D1225" s="218"/>
      <c r="E1225" s="218" t="s">
        <v>114</v>
      </c>
      <c r="F1225" s="218">
        <v>2006</v>
      </c>
    </row>
    <row r="1226" spans="1:6" x14ac:dyDescent="0.45">
      <c r="A1226" s="218">
        <v>13488</v>
      </c>
      <c r="B1226" s="218">
        <v>315</v>
      </c>
      <c r="C1226" s="219">
        <v>4.9220466587619498</v>
      </c>
      <c r="D1226" s="218"/>
      <c r="E1226" s="218" t="s">
        <v>114</v>
      </c>
      <c r="F1226" s="218">
        <v>2006</v>
      </c>
    </row>
    <row r="1227" spans="1:6" x14ac:dyDescent="0.45">
      <c r="A1227" s="218">
        <v>13488</v>
      </c>
      <c r="B1227" s="218">
        <v>315</v>
      </c>
      <c r="C1227" s="219">
        <v>19.099224770240301</v>
      </c>
      <c r="D1227" s="218"/>
      <c r="E1227" s="218" t="s">
        <v>114</v>
      </c>
      <c r="F1227" s="218">
        <v>2006</v>
      </c>
    </row>
    <row r="1228" spans="1:6" x14ac:dyDescent="0.45">
      <c r="A1228" s="218">
        <v>13488</v>
      </c>
      <c r="B1228" s="218">
        <v>315</v>
      </c>
      <c r="C1228" s="219">
        <v>19.065361707589918</v>
      </c>
      <c r="D1228" s="218"/>
      <c r="E1228" s="218" t="s">
        <v>114</v>
      </c>
      <c r="F1228" s="218">
        <v>2013</v>
      </c>
    </row>
    <row r="1229" spans="1:6" x14ac:dyDescent="0.45">
      <c r="A1229" s="218">
        <v>13486</v>
      </c>
      <c r="B1229" s="218">
        <v>200</v>
      </c>
      <c r="C1229" s="219">
        <v>26.823639486520872</v>
      </c>
      <c r="D1229" s="218"/>
      <c r="E1229" s="218" t="s">
        <v>114</v>
      </c>
      <c r="F1229" s="218">
        <v>2002</v>
      </c>
    </row>
    <row r="1230" spans="1:6" x14ac:dyDescent="0.45">
      <c r="A1230" s="218">
        <v>13486</v>
      </c>
      <c r="B1230" s="218">
        <v>200</v>
      </c>
      <c r="C1230" s="219">
        <v>41.490587803552259</v>
      </c>
      <c r="D1230" s="218"/>
      <c r="E1230" s="218" t="s">
        <v>112</v>
      </c>
      <c r="F1230" s="218">
        <v>1901</v>
      </c>
    </row>
    <row r="1231" spans="1:6" x14ac:dyDescent="0.45">
      <c r="A1231" s="218">
        <v>13486</v>
      </c>
      <c r="B1231" s="218">
        <v>200</v>
      </c>
      <c r="C1231" s="219">
        <v>9.8994984934706949</v>
      </c>
      <c r="D1231" s="218"/>
      <c r="E1231" s="218" t="s">
        <v>114</v>
      </c>
      <c r="F1231" s="218">
        <v>2002</v>
      </c>
    </row>
    <row r="1232" spans="1:6" x14ac:dyDescent="0.45">
      <c r="A1232" s="218">
        <v>13486</v>
      </c>
      <c r="B1232" s="218">
        <v>200</v>
      </c>
      <c r="C1232" s="219">
        <v>8.576669298344914</v>
      </c>
      <c r="D1232" s="218"/>
      <c r="E1232" s="218" t="s">
        <v>114</v>
      </c>
      <c r="F1232" s="218">
        <v>2002</v>
      </c>
    </row>
    <row r="1233" spans="1:6" x14ac:dyDescent="0.45">
      <c r="A1233" s="218">
        <v>13486</v>
      </c>
      <c r="B1233" s="218">
        <v>200</v>
      </c>
      <c r="C1233" s="219">
        <v>37.208856138647448</v>
      </c>
      <c r="D1233" s="218"/>
      <c r="E1233" s="218" t="s">
        <v>114</v>
      </c>
      <c r="F1233" s="218">
        <v>2002</v>
      </c>
    </row>
    <row r="1234" spans="1:6" x14ac:dyDescent="0.45">
      <c r="A1234" s="218">
        <v>13486</v>
      </c>
      <c r="B1234" s="218">
        <v>200</v>
      </c>
      <c r="C1234" s="219">
        <v>34.703884977527153</v>
      </c>
      <c r="D1234" s="218"/>
      <c r="E1234" s="218" t="s">
        <v>114</v>
      </c>
      <c r="F1234" s="218">
        <v>2002</v>
      </c>
    </row>
    <row r="1235" spans="1:6" x14ac:dyDescent="0.45">
      <c r="A1235" s="218">
        <v>13486</v>
      </c>
      <c r="B1235" s="218">
        <v>200</v>
      </c>
      <c r="C1235" s="219">
        <v>27.969274160481248</v>
      </c>
      <c r="D1235" s="218"/>
      <c r="E1235" s="218" t="s">
        <v>114</v>
      </c>
      <c r="F1235" s="218">
        <v>2002</v>
      </c>
    </row>
    <row r="1236" spans="1:6" x14ac:dyDescent="0.45">
      <c r="A1236" s="218">
        <v>13486</v>
      </c>
      <c r="B1236" s="218">
        <v>200</v>
      </c>
      <c r="C1236" s="219">
        <v>15.65315014042149</v>
      </c>
      <c r="D1236" s="218"/>
      <c r="E1236" s="218" t="s">
        <v>114</v>
      </c>
      <c r="F1236" s="218">
        <v>2002</v>
      </c>
    </row>
    <row r="1237" spans="1:6" x14ac:dyDescent="0.45">
      <c r="A1237" s="218">
        <v>13486</v>
      </c>
      <c r="B1237" s="218">
        <v>200</v>
      </c>
      <c r="C1237" s="219">
        <v>25.0196182730506</v>
      </c>
      <c r="D1237" s="218"/>
      <c r="E1237" s="218" t="s">
        <v>114</v>
      </c>
      <c r="F1237" s="218">
        <v>2002</v>
      </c>
    </row>
    <row r="1238" spans="1:6" x14ac:dyDescent="0.45">
      <c r="A1238" s="218">
        <v>13484</v>
      </c>
      <c r="B1238" s="218">
        <v>250</v>
      </c>
      <c r="C1238" s="219">
        <v>26.368578674420888</v>
      </c>
      <c r="D1238" s="218"/>
      <c r="E1238" s="218" t="s">
        <v>204</v>
      </c>
      <c r="F1238" s="218">
        <v>2002</v>
      </c>
    </row>
    <row r="1239" spans="1:6" x14ac:dyDescent="0.45">
      <c r="A1239" s="218">
        <v>13484</v>
      </c>
      <c r="B1239" s="218">
        <v>250</v>
      </c>
      <c r="C1239" s="219">
        <v>5.2480110817452781</v>
      </c>
      <c r="D1239" s="218"/>
      <c r="E1239" s="218" t="s">
        <v>204</v>
      </c>
      <c r="F1239" s="218">
        <v>2002</v>
      </c>
    </row>
    <row r="1240" spans="1:6" x14ac:dyDescent="0.45">
      <c r="A1240" s="218">
        <v>13484</v>
      </c>
      <c r="B1240" s="218">
        <v>250</v>
      </c>
      <c r="C1240" s="219">
        <v>51.853913314393779</v>
      </c>
      <c r="D1240" s="218"/>
      <c r="E1240" s="218" t="s">
        <v>204</v>
      </c>
      <c r="F1240" s="218">
        <v>2002</v>
      </c>
    </row>
    <row r="1241" spans="1:6" x14ac:dyDescent="0.45">
      <c r="A1241" s="218">
        <v>13484</v>
      </c>
      <c r="B1241" s="218">
        <v>250</v>
      </c>
      <c r="C1241" s="219">
        <v>5.6237046452298243</v>
      </c>
      <c r="D1241" s="218"/>
      <c r="E1241" s="218" t="s">
        <v>204</v>
      </c>
      <c r="F1241" s="218">
        <v>2002</v>
      </c>
    </row>
    <row r="1242" spans="1:6" x14ac:dyDescent="0.45">
      <c r="A1242" s="218">
        <v>13484</v>
      </c>
      <c r="B1242" s="218">
        <v>250</v>
      </c>
      <c r="C1242" s="219">
        <v>15.91991045290027</v>
      </c>
      <c r="D1242" s="218"/>
      <c r="E1242" s="218" t="s">
        <v>204</v>
      </c>
      <c r="F1242" s="218">
        <v>2002</v>
      </c>
    </row>
    <row r="1243" spans="1:6" x14ac:dyDescent="0.45">
      <c r="A1243" s="218">
        <v>13484</v>
      </c>
      <c r="B1243" s="218">
        <v>250</v>
      </c>
      <c r="C1243" s="219">
        <v>15.97950059601096</v>
      </c>
      <c r="D1243" s="218"/>
      <c r="E1243" s="218" t="s">
        <v>204</v>
      </c>
      <c r="F1243" s="218">
        <v>2002</v>
      </c>
    </row>
    <row r="1244" spans="1:6" x14ac:dyDescent="0.45">
      <c r="A1244" s="218">
        <v>13484</v>
      </c>
      <c r="B1244" s="218">
        <v>250</v>
      </c>
      <c r="C1244" s="219">
        <v>9.4285453937918913</v>
      </c>
      <c r="D1244" s="218"/>
      <c r="E1244" s="218" t="s">
        <v>204</v>
      </c>
      <c r="F1244" s="218">
        <v>2002</v>
      </c>
    </row>
    <row r="1245" spans="1:6" x14ac:dyDescent="0.45">
      <c r="A1245" s="218">
        <v>13484</v>
      </c>
      <c r="B1245" s="218">
        <v>250</v>
      </c>
      <c r="C1245" s="219">
        <v>39.501513044030141</v>
      </c>
      <c r="D1245" s="218"/>
      <c r="E1245" s="218" t="s">
        <v>111</v>
      </c>
      <c r="F1245" s="218">
        <v>1901</v>
      </c>
    </row>
    <row r="1246" spans="1:6" x14ac:dyDescent="0.45">
      <c r="A1246" s="218">
        <v>13484</v>
      </c>
      <c r="B1246" s="218">
        <v>250</v>
      </c>
      <c r="C1246" s="219">
        <v>23.412508088858068</v>
      </c>
      <c r="D1246" s="218"/>
      <c r="E1246" s="218" t="s">
        <v>111</v>
      </c>
      <c r="F1246" s="218">
        <v>1901</v>
      </c>
    </row>
    <row r="1247" spans="1:6" x14ac:dyDescent="0.45">
      <c r="A1247" s="218">
        <v>13484</v>
      </c>
      <c r="B1247" s="218">
        <v>250</v>
      </c>
      <c r="C1247" s="219">
        <v>13.95243511558256</v>
      </c>
      <c r="D1247" s="218"/>
      <c r="E1247" s="218" t="s">
        <v>111</v>
      </c>
      <c r="F1247" s="218">
        <v>1901</v>
      </c>
    </row>
    <row r="1248" spans="1:6" x14ac:dyDescent="0.45">
      <c r="A1248" s="218">
        <v>13484</v>
      </c>
      <c r="B1248" s="218">
        <v>250</v>
      </c>
      <c r="C1248" s="219">
        <v>36.768849869222777</v>
      </c>
      <c r="D1248" s="218"/>
      <c r="E1248" s="218" t="s">
        <v>111</v>
      </c>
      <c r="F1248" s="218">
        <v>1901</v>
      </c>
    </row>
    <row r="1249" spans="1:6" x14ac:dyDescent="0.45">
      <c r="A1249" s="218">
        <v>13482</v>
      </c>
      <c r="B1249" s="218">
        <v>200</v>
      </c>
      <c r="C1249" s="219">
        <v>21.07529637641122</v>
      </c>
      <c r="D1249" s="218"/>
      <c r="E1249" s="218" t="s">
        <v>114</v>
      </c>
      <c r="F1249" s="218">
        <v>2002</v>
      </c>
    </row>
    <row r="1250" spans="1:6" x14ac:dyDescent="0.45">
      <c r="A1250" s="218">
        <v>13482</v>
      </c>
      <c r="B1250" s="218">
        <v>200</v>
      </c>
      <c r="C1250" s="219">
        <v>8.0065849335576065</v>
      </c>
      <c r="D1250" s="218"/>
      <c r="E1250" s="218" t="s">
        <v>114</v>
      </c>
      <c r="F1250" s="218">
        <v>2002</v>
      </c>
    </row>
    <row r="1251" spans="1:6" x14ac:dyDescent="0.45">
      <c r="A1251" s="218">
        <v>13480</v>
      </c>
      <c r="B1251" s="218">
        <v>160</v>
      </c>
      <c r="C1251" s="219">
        <v>22.946792451959279</v>
      </c>
      <c r="D1251" s="218"/>
      <c r="E1251" s="218" t="s">
        <v>114</v>
      </c>
      <c r="F1251" s="218">
        <v>2002</v>
      </c>
    </row>
    <row r="1252" spans="1:6" x14ac:dyDescent="0.45">
      <c r="A1252" s="218">
        <v>13478</v>
      </c>
      <c r="B1252" s="218">
        <v>160</v>
      </c>
      <c r="C1252" s="219">
        <v>5.4083108328758662</v>
      </c>
      <c r="D1252" s="218"/>
      <c r="E1252" s="218" t="s">
        <v>114</v>
      </c>
      <c r="F1252" s="218">
        <v>1901</v>
      </c>
    </row>
    <row r="1253" spans="1:6" x14ac:dyDescent="0.45">
      <c r="A1253" s="218">
        <v>13478</v>
      </c>
      <c r="B1253" s="218">
        <v>160</v>
      </c>
      <c r="C1253" s="219">
        <v>25.27307445591126</v>
      </c>
      <c r="D1253" s="218"/>
      <c r="E1253" s="218" t="s">
        <v>114</v>
      </c>
      <c r="F1253" s="218">
        <v>2007</v>
      </c>
    </row>
    <row r="1254" spans="1:6" x14ac:dyDescent="0.45">
      <c r="A1254" s="218">
        <v>13476</v>
      </c>
      <c r="B1254" s="218">
        <v>200</v>
      </c>
      <c r="C1254" s="219">
        <v>26.396409657351771</v>
      </c>
      <c r="D1254" s="218"/>
      <c r="E1254" s="218" t="s">
        <v>205</v>
      </c>
      <c r="F1254" s="218">
        <v>1901</v>
      </c>
    </row>
    <row r="1255" spans="1:6" x14ac:dyDescent="0.45">
      <c r="A1255" s="218">
        <v>13476</v>
      </c>
      <c r="B1255" s="218">
        <v>200</v>
      </c>
      <c r="C1255" s="219">
        <v>30.440692886950512</v>
      </c>
      <c r="D1255" s="218"/>
      <c r="E1255" s="218" t="s">
        <v>205</v>
      </c>
      <c r="F1255" s="218">
        <v>1977</v>
      </c>
    </row>
    <row r="1256" spans="1:6" x14ac:dyDescent="0.45">
      <c r="A1256" s="218">
        <v>13474</v>
      </c>
      <c r="B1256" s="218">
        <v>160</v>
      </c>
      <c r="C1256" s="219">
        <v>18.045991382600018</v>
      </c>
      <c r="D1256" s="218"/>
      <c r="E1256" s="218" t="s">
        <v>114</v>
      </c>
      <c r="F1256" s="218">
        <v>2004</v>
      </c>
    </row>
    <row r="1257" spans="1:6" x14ac:dyDescent="0.45">
      <c r="A1257" s="218">
        <v>13472</v>
      </c>
      <c r="B1257" s="218">
        <v>160</v>
      </c>
      <c r="C1257" s="219">
        <v>54.808853726526998</v>
      </c>
      <c r="D1257" s="218"/>
      <c r="E1257" s="218" t="s">
        <v>114</v>
      </c>
      <c r="F1257" s="218">
        <v>2004</v>
      </c>
    </row>
    <row r="1258" spans="1:6" x14ac:dyDescent="0.45">
      <c r="A1258" s="218">
        <v>13472</v>
      </c>
      <c r="B1258" s="218">
        <v>160</v>
      </c>
      <c r="C1258" s="219">
        <v>21.424086661589449</v>
      </c>
      <c r="D1258" s="218"/>
      <c r="E1258" s="218" t="s">
        <v>114</v>
      </c>
      <c r="F1258" s="218">
        <v>2004</v>
      </c>
    </row>
    <row r="1259" spans="1:6" x14ac:dyDescent="0.45">
      <c r="A1259" s="218">
        <v>13470</v>
      </c>
      <c r="B1259" s="218">
        <v>0</v>
      </c>
      <c r="C1259" s="219">
        <v>50.264365369282771</v>
      </c>
      <c r="D1259" s="218"/>
      <c r="E1259" s="218" t="s">
        <v>204</v>
      </c>
      <c r="F1259" s="218">
        <v>2004</v>
      </c>
    </row>
    <row r="1260" spans="1:6" x14ac:dyDescent="0.45">
      <c r="A1260" s="218">
        <v>13470</v>
      </c>
      <c r="B1260" s="218">
        <v>0</v>
      </c>
      <c r="C1260" s="219">
        <v>44.488998229954667</v>
      </c>
      <c r="D1260" s="218"/>
      <c r="E1260" s="218" t="s">
        <v>204</v>
      </c>
      <c r="F1260" s="218">
        <v>2004</v>
      </c>
    </row>
    <row r="1261" spans="1:6" x14ac:dyDescent="0.45">
      <c r="A1261" s="218">
        <v>13470</v>
      </c>
      <c r="B1261" s="218">
        <v>0</v>
      </c>
      <c r="C1261" s="219">
        <v>75.359265335480941</v>
      </c>
      <c r="D1261" s="218"/>
      <c r="E1261" s="218" t="s">
        <v>204</v>
      </c>
      <c r="F1261" s="218">
        <v>2004</v>
      </c>
    </row>
    <row r="1262" spans="1:6" x14ac:dyDescent="0.45">
      <c r="A1262" s="218">
        <v>13470</v>
      </c>
      <c r="B1262" s="218">
        <v>0</v>
      </c>
      <c r="C1262" s="219">
        <v>11.74066386248772</v>
      </c>
      <c r="D1262" s="218"/>
      <c r="E1262" s="218" t="s">
        <v>114</v>
      </c>
      <c r="F1262" s="218">
        <v>2006</v>
      </c>
    </row>
    <row r="1263" spans="1:6" x14ac:dyDescent="0.45">
      <c r="A1263" s="218">
        <v>13470</v>
      </c>
      <c r="B1263" s="218">
        <v>0</v>
      </c>
      <c r="C1263" s="219">
        <v>36.884867491163561</v>
      </c>
      <c r="D1263" s="218"/>
      <c r="E1263" s="218" t="s">
        <v>114</v>
      </c>
      <c r="F1263" s="218">
        <v>2006</v>
      </c>
    </row>
    <row r="1264" spans="1:6" x14ac:dyDescent="0.45">
      <c r="A1264" s="218">
        <v>13470</v>
      </c>
      <c r="B1264" s="218">
        <v>0</v>
      </c>
      <c r="C1264" s="219">
        <v>57.955683182123408</v>
      </c>
      <c r="D1264" s="218"/>
      <c r="E1264" s="218" t="s">
        <v>114</v>
      </c>
      <c r="F1264" s="218">
        <v>2006</v>
      </c>
    </row>
    <row r="1265" spans="1:6" x14ac:dyDescent="0.45">
      <c r="A1265" s="218">
        <v>13470</v>
      </c>
      <c r="B1265" s="218">
        <v>0</v>
      </c>
      <c r="C1265" s="219">
        <v>24.231604700613939</v>
      </c>
      <c r="D1265" s="218"/>
      <c r="E1265" s="218" t="s">
        <v>204</v>
      </c>
      <c r="F1265" s="218">
        <v>2004</v>
      </c>
    </row>
    <row r="1266" spans="1:6" x14ac:dyDescent="0.45">
      <c r="A1266" s="218">
        <v>13470</v>
      </c>
      <c r="B1266" s="218">
        <v>0</v>
      </c>
      <c r="C1266" s="219">
        <v>13.63152616083155</v>
      </c>
      <c r="D1266" s="218"/>
      <c r="E1266" s="218" t="s">
        <v>204</v>
      </c>
      <c r="F1266" s="218">
        <v>2004</v>
      </c>
    </row>
    <row r="1267" spans="1:6" x14ac:dyDescent="0.45">
      <c r="A1267" s="218">
        <v>13470</v>
      </c>
      <c r="B1267" s="218">
        <v>0</v>
      </c>
      <c r="C1267" s="219">
        <v>38.457330112109688</v>
      </c>
      <c r="D1267" s="218"/>
      <c r="E1267" s="218" t="s">
        <v>204</v>
      </c>
      <c r="F1267" s="218">
        <v>2004</v>
      </c>
    </row>
    <row r="1268" spans="1:6" x14ac:dyDescent="0.45">
      <c r="A1268" s="218">
        <v>13470</v>
      </c>
      <c r="B1268" s="218">
        <v>0</v>
      </c>
      <c r="C1268" s="219">
        <v>15.30250724838154</v>
      </c>
      <c r="D1268" s="218"/>
      <c r="E1268" s="218" t="s">
        <v>204</v>
      </c>
      <c r="F1268" s="218">
        <v>2004</v>
      </c>
    </row>
    <row r="1269" spans="1:6" x14ac:dyDescent="0.45">
      <c r="A1269" s="218">
        <v>13468</v>
      </c>
      <c r="B1269" s="218">
        <v>250</v>
      </c>
      <c r="C1269" s="219">
        <v>44.59683636722545</v>
      </c>
      <c r="D1269" s="218"/>
      <c r="E1269" s="218" t="s">
        <v>204</v>
      </c>
      <c r="F1269" s="218">
        <v>2004</v>
      </c>
    </row>
    <row r="1270" spans="1:6" x14ac:dyDescent="0.45">
      <c r="A1270" s="218">
        <v>13468</v>
      </c>
      <c r="B1270" s="218">
        <v>250</v>
      </c>
      <c r="C1270" s="219">
        <v>16.13996844258061</v>
      </c>
      <c r="D1270" s="218"/>
      <c r="E1270" s="218" t="s">
        <v>204</v>
      </c>
      <c r="F1270" s="218">
        <v>2004</v>
      </c>
    </row>
    <row r="1271" spans="1:6" x14ac:dyDescent="0.45">
      <c r="A1271" s="218">
        <v>13468</v>
      </c>
      <c r="B1271" s="218">
        <v>250</v>
      </c>
      <c r="C1271" s="219">
        <v>43.96632919386451</v>
      </c>
      <c r="D1271" s="218"/>
      <c r="E1271" s="218" t="s">
        <v>204</v>
      </c>
      <c r="F1271" s="218">
        <v>2004</v>
      </c>
    </row>
    <row r="1272" spans="1:6" x14ac:dyDescent="0.45">
      <c r="A1272" s="218">
        <v>13468</v>
      </c>
      <c r="B1272" s="218">
        <v>250</v>
      </c>
      <c r="C1272" s="219">
        <v>24.999171112818299</v>
      </c>
      <c r="D1272" s="218"/>
      <c r="E1272" s="218" t="s">
        <v>204</v>
      </c>
      <c r="F1272" s="218">
        <v>2004</v>
      </c>
    </row>
    <row r="1273" spans="1:6" x14ac:dyDescent="0.45">
      <c r="A1273" s="218">
        <v>13468</v>
      </c>
      <c r="B1273" s="218">
        <v>250</v>
      </c>
      <c r="C1273" s="219">
        <v>56.940175224242132</v>
      </c>
      <c r="D1273" s="218"/>
      <c r="E1273" s="218" t="s">
        <v>204</v>
      </c>
      <c r="F1273" s="218">
        <v>2013</v>
      </c>
    </row>
    <row r="1274" spans="1:6" x14ac:dyDescent="0.45">
      <c r="A1274" s="218">
        <v>13468</v>
      </c>
      <c r="B1274" s="218">
        <v>250</v>
      </c>
      <c r="C1274" s="219">
        <v>21.9923384297919</v>
      </c>
      <c r="D1274" s="218"/>
      <c r="E1274" s="218" t="s">
        <v>204</v>
      </c>
      <c r="F1274" s="218">
        <v>2013</v>
      </c>
    </row>
    <row r="1275" spans="1:6" x14ac:dyDescent="0.45">
      <c r="A1275" s="218">
        <v>13468</v>
      </c>
      <c r="B1275" s="218">
        <v>250</v>
      </c>
      <c r="C1275" s="219">
        <v>6.396798911769598</v>
      </c>
      <c r="D1275" s="218"/>
      <c r="E1275" s="218" t="s">
        <v>204</v>
      </c>
      <c r="F1275" s="218">
        <v>2013</v>
      </c>
    </row>
    <row r="1276" spans="1:6" x14ac:dyDescent="0.45">
      <c r="A1276" s="218">
        <v>13468</v>
      </c>
      <c r="B1276" s="218">
        <v>250</v>
      </c>
      <c r="C1276" s="219">
        <v>24.46320136171753</v>
      </c>
      <c r="D1276" s="218"/>
      <c r="E1276" s="218" t="s">
        <v>204</v>
      </c>
      <c r="F1276" s="218">
        <v>2013</v>
      </c>
    </row>
    <row r="1277" spans="1:6" x14ac:dyDescent="0.45">
      <c r="A1277" s="218">
        <v>13468</v>
      </c>
      <c r="B1277" s="218">
        <v>250</v>
      </c>
      <c r="C1277" s="219">
        <v>51.98426272443497</v>
      </c>
      <c r="D1277" s="218"/>
      <c r="E1277" s="218" t="s">
        <v>204</v>
      </c>
      <c r="F1277" s="218">
        <v>2013</v>
      </c>
    </row>
    <row r="1278" spans="1:6" x14ac:dyDescent="0.45">
      <c r="A1278" s="218">
        <v>13466</v>
      </c>
      <c r="B1278" s="218">
        <v>200</v>
      </c>
      <c r="C1278" s="219">
        <v>12.618039166343349</v>
      </c>
      <c r="D1278" s="218"/>
      <c r="E1278" s="218" t="s">
        <v>204</v>
      </c>
      <c r="F1278" s="218">
        <v>2004</v>
      </c>
    </row>
    <row r="1279" spans="1:6" x14ac:dyDescent="0.45">
      <c r="A1279" s="218">
        <v>13464</v>
      </c>
      <c r="B1279" s="218">
        <v>160</v>
      </c>
      <c r="C1279" s="219">
        <v>30.362963053602648</v>
      </c>
      <c r="D1279" s="218"/>
      <c r="E1279" s="218" t="s">
        <v>204</v>
      </c>
      <c r="F1279" s="218">
        <v>2002</v>
      </c>
    </row>
    <row r="1280" spans="1:6" x14ac:dyDescent="0.45">
      <c r="A1280" s="218">
        <v>13464</v>
      </c>
      <c r="B1280" s="218">
        <v>160</v>
      </c>
      <c r="C1280" s="219">
        <v>24.346503959931379</v>
      </c>
      <c r="D1280" s="218"/>
      <c r="E1280" s="218" t="s">
        <v>204</v>
      </c>
      <c r="F1280" s="218">
        <v>2002</v>
      </c>
    </row>
    <row r="1281" spans="1:6" x14ac:dyDescent="0.45">
      <c r="A1281" s="218">
        <v>13464</v>
      </c>
      <c r="B1281" s="218">
        <v>160</v>
      </c>
      <c r="C1281" s="219">
        <v>30.476341764164129</v>
      </c>
      <c r="D1281" s="218"/>
      <c r="E1281" s="218" t="s">
        <v>204</v>
      </c>
      <c r="F1281" s="218">
        <v>2002</v>
      </c>
    </row>
    <row r="1282" spans="1:6" x14ac:dyDescent="0.45">
      <c r="A1282" s="218">
        <v>13464</v>
      </c>
      <c r="B1282" s="218">
        <v>160</v>
      </c>
      <c r="C1282" s="219">
        <v>32.281773593650108</v>
      </c>
      <c r="D1282" s="218"/>
      <c r="E1282" s="218" t="s">
        <v>204</v>
      </c>
      <c r="F1282" s="218">
        <v>2002</v>
      </c>
    </row>
    <row r="1283" spans="1:6" x14ac:dyDescent="0.45">
      <c r="A1283" s="218">
        <v>13464</v>
      </c>
      <c r="B1283" s="218">
        <v>160</v>
      </c>
      <c r="C1283" s="219">
        <v>30.106806691863611</v>
      </c>
      <c r="D1283" s="218"/>
      <c r="E1283" s="218" t="s">
        <v>204</v>
      </c>
      <c r="F1283" s="218">
        <v>2002</v>
      </c>
    </row>
    <row r="1284" spans="1:6" x14ac:dyDescent="0.45">
      <c r="A1284" s="218">
        <v>13464</v>
      </c>
      <c r="B1284" s="218">
        <v>160</v>
      </c>
      <c r="C1284" s="219">
        <v>33.896911726937411</v>
      </c>
      <c r="D1284" s="218"/>
      <c r="E1284" s="218" t="s">
        <v>204</v>
      </c>
      <c r="F1284" s="218">
        <v>2002</v>
      </c>
    </row>
    <row r="1285" spans="1:6" x14ac:dyDescent="0.45">
      <c r="A1285" s="218">
        <v>13464</v>
      </c>
      <c r="B1285" s="218">
        <v>160</v>
      </c>
      <c r="C1285" s="219">
        <v>34.863206221600969</v>
      </c>
      <c r="D1285" s="218"/>
      <c r="E1285" s="218" t="s">
        <v>204</v>
      </c>
      <c r="F1285" s="218">
        <v>2002</v>
      </c>
    </row>
    <row r="1286" spans="1:6" x14ac:dyDescent="0.45">
      <c r="A1286" s="218">
        <v>13464</v>
      </c>
      <c r="B1286" s="218">
        <v>160</v>
      </c>
      <c r="C1286" s="219">
        <v>30.638247467521449</v>
      </c>
      <c r="D1286" s="218"/>
      <c r="E1286" s="218" t="s">
        <v>204</v>
      </c>
      <c r="F1286" s="218">
        <v>2002</v>
      </c>
    </row>
    <row r="1287" spans="1:6" x14ac:dyDescent="0.45">
      <c r="A1287" s="218">
        <v>13462</v>
      </c>
      <c r="B1287" s="218">
        <v>160</v>
      </c>
      <c r="C1287" s="219">
        <v>35.127328986049669</v>
      </c>
      <c r="D1287" s="218"/>
      <c r="E1287" s="218" t="s">
        <v>204</v>
      </c>
      <c r="F1287" s="218">
        <v>2002</v>
      </c>
    </row>
    <row r="1288" spans="1:6" x14ac:dyDescent="0.45">
      <c r="A1288" s="218">
        <v>13460</v>
      </c>
      <c r="B1288" s="218">
        <v>160</v>
      </c>
      <c r="C1288" s="219">
        <v>18.75704148009487</v>
      </c>
      <c r="D1288" s="218"/>
      <c r="E1288" s="218" t="s">
        <v>204</v>
      </c>
      <c r="F1288" s="218">
        <v>2002</v>
      </c>
    </row>
    <row r="1289" spans="1:6" x14ac:dyDescent="0.45">
      <c r="A1289" s="218">
        <v>13460</v>
      </c>
      <c r="B1289" s="218">
        <v>160</v>
      </c>
      <c r="C1289" s="219">
        <v>30.207147749087291</v>
      </c>
      <c r="D1289" s="218"/>
      <c r="E1289" s="218" t="s">
        <v>204</v>
      </c>
      <c r="F1289" s="218">
        <v>2002</v>
      </c>
    </row>
    <row r="1290" spans="1:6" x14ac:dyDescent="0.45">
      <c r="A1290" s="218">
        <v>13458</v>
      </c>
      <c r="B1290" s="218">
        <v>200</v>
      </c>
      <c r="C1290" s="219">
        <v>12.74719081536179</v>
      </c>
      <c r="D1290" s="218"/>
      <c r="E1290" s="218" t="s">
        <v>204</v>
      </c>
      <c r="F1290" s="218">
        <v>2002</v>
      </c>
    </row>
    <row r="1291" spans="1:6" x14ac:dyDescent="0.45">
      <c r="A1291" s="218">
        <v>13456</v>
      </c>
      <c r="B1291" s="218">
        <v>315</v>
      </c>
      <c r="C1291" s="219">
        <v>38.803847707235789</v>
      </c>
      <c r="D1291" s="218"/>
      <c r="E1291" s="218" t="s">
        <v>109</v>
      </c>
      <c r="F1291" s="218">
        <v>2003</v>
      </c>
    </row>
    <row r="1292" spans="1:6" x14ac:dyDescent="0.45">
      <c r="A1292" s="218">
        <v>13456</v>
      </c>
      <c r="B1292" s="218">
        <v>315</v>
      </c>
      <c r="C1292" s="219">
        <v>29.533716914161271</v>
      </c>
      <c r="D1292" s="218"/>
      <c r="E1292" s="218" t="s">
        <v>109</v>
      </c>
      <c r="F1292" s="218">
        <v>2003</v>
      </c>
    </row>
    <row r="1293" spans="1:6" x14ac:dyDescent="0.45">
      <c r="A1293" s="218">
        <v>13456</v>
      </c>
      <c r="B1293" s="218">
        <v>315</v>
      </c>
      <c r="C1293" s="219">
        <v>29.72181299755318</v>
      </c>
      <c r="D1293" s="218"/>
      <c r="E1293" s="218" t="s">
        <v>109</v>
      </c>
      <c r="F1293" s="218">
        <v>2003</v>
      </c>
    </row>
    <row r="1294" spans="1:6" x14ac:dyDescent="0.45">
      <c r="A1294" s="218">
        <v>13456</v>
      </c>
      <c r="B1294" s="218">
        <v>315</v>
      </c>
      <c r="C1294" s="219">
        <v>13.82018686483282</v>
      </c>
      <c r="D1294" s="218"/>
      <c r="E1294" s="218" t="s">
        <v>109</v>
      </c>
      <c r="F1294" s="218">
        <v>2003</v>
      </c>
    </row>
    <row r="1295" spans="1:6" x14ac:dyDescent="0.45">
      <c r="A1295" s="218">
        <v>13456</v>
      </c>
      <c r="B1295" s="218">
        <v>315</v>
      </c>
      <c r="C1295" s="219">
        <v>40.615336090489201</v>
      </c>
      <c r="D1295" s="218"/>
      <c r="E1295" s="218" t="s">
        <v>204</v>
      </c>
      <c r="F1295" s="218">
        <v>2003</v>
      </c>
    </row>
    <row r="1296" spans="1:6" x14ac:dyDescent="0.45">
      <c r="A1296" s="218">
        <v>13456</v>
      </c>
      <c r="B1296" s="218">
        <v>315</v>
      </c>
      <c r="C1296" s="219">
        <v>28.696063004934441</v>
      </c>
      <c r="D1296" s="218"/>
      <c r="E1296" s="218" t="s">
        <v>109</v>
      </c>
      <c r="F1296" s="218">
        <v>2003</v>
      </c>
    </row>
    <row r="1297" spans="1:6" x14ac:dyDescent="0.45">
      <c r="A1297" s="218">
        <v>13456</v>
      </c>
      <c r="B1297" s="218">
        <v>315</v>
      </c>
      <c r="C1297" s="219">
        <v>39.574804877038432</v>
      </c>
      <c r="D1297" s="218"/>
      <c r="E1297" s="218" t="s">
        <v>109</v>
      </c>
      <c r="F1297" s="218">
        <v>2003</v>
      </c>
    </row>
    <row r="1298" spans="1:6" x14ac:dyDescent="0.45">
      <c r="A1298" s="218">
        <v>13456</v>
      </c>
      <c r="B1298" s="218">
        <v>315</v>
      </c>
      <c r="C1298" s="219">
        <v>35.338620128142729</v>
      </c>
      <c r="D1298" s="218"/>
      <c r="E1298" s="218" t="s">
        <v>109</v>
      </c>
      <c r="F1298" s="218">
        <v>2003</v>
      </c>
    </row>
    <row r="1299" spans="1:6" x14ac:dyDescent="0.45">
      <c r="A1299" s="218">
        <v>13456</v>
      </c>
      <c r="B1299" s="218">
        <v>315</v>
      </c>
      <c r="C1299" s="219">
        <v>35.634366729209823</v>
      </c>
      <c r="D1299" s="218"/>
      <c r="E1299" s="218" t="s">
        <v>109</v>
      </c>
      <c r="F1299" s="218">
        <v>2003</v>
      </c>
    </row>
    <row r="1300" spans="1:6" x14ac:dyDescent="0.45">
      <c r="A1300" s="218">
        <v>13456</v>
      </c>
      <c r="B1300" s="218">
        <v>315</v>
      </c>
      <c r="C1300" s="219">
        <v>27.660186187087941</v>
      </c>
      <c r="D1300" s="218"/>
      <c r="E1300" s="218" t="s">
        <v>109</v>
      </c>
      <c r="F1300" s="218">
        <v>2003</v>
      </c>
    </row>
    <row r="1301" spans="1:6" x14ac:dyDescent="0.45">
      <c r="A1301" s="218">
        <v>13454</v>
      </c>
      <c r="B1301" s="218">
        <v>250</v>
      </c>
      <c r="C1301" s="219">
        <v>24.026127429332291</v>
      </c>
      <c r="D1301" s="218"/>
      <c r="E1301" s="218" t="s">
        <v>204</v>
      </c>
      <c r="F1301" s="218">
        <v>1901</v>
      </c>
    </row>
    <row r="1302" spans="1:6" x14ac:dyDescent="0.45">
      <c r="A1302" s="218">
        <v>13454</v>
      </c>
      <c r="B1302" s="218">
        <v>250</v>
      </c>
      <c r="C1302" s="219">
        <v>19.04036474900732</v>
      </c>
      <c r="D1302" s="218"/>
      <c r="E1302" s="218" t="s">
        <v>204</v>
      </c>
      <c r="F1302" s="218">
        <v>1901</v>
      </c>
    </row>
    <row r="1303" spans="1:6" x14ac:dyDescent="0.45">
      <c r="A1303" s="218">
        <v>13452</v>
      </c>
      <c r="B1303" s="218">
        <v>250</v>
      </c>
      <c r="C1303" s="219">
        <v>39.235935939280743</v>
      </c>
      <c r="D1303" s="218"/>
      <c r="E1303" s="218" t="s">
        <v>204</v>
      </c>
      <c r="F1303" s="218">
        <v>2003</v>
      </c>
    </row>
    <row r="1304" spans="1:6" x14ac:dyDescent="0.45">
      <c r="A1304" s="218">
        <v>13452</v>
      </c>
      <c r="B1304" s="218">
        <v>250</v>
      </c>
      <c r="C1304" s="219">
        <v>39.44015987605475</v>
      </c>
      <c r="D1304" s="218"/>
      <c r="E1304" s="218" t="s">
        <v>204</v>
      </c>
      <c r="F1304" s="218">
        <v>2003</v>
      </c>
    </row>
    <row r="1305" spans="1:6" x14ac:dyDescent="0.45">
      <c r="A1305" s="218">
        <v>13452</v>
      </c>
      <c r="B1305" s="218">
        <v>250</v>
      </c>
      <c r="C1305" s="219">
        <v>40.71250867483748</v>
      </c>
      <c r="D1305" s="218"/>
      <c r="E1305" s="218" t="s">
        <v>204</v>
      </c>
      <c r="F1305" s="218">
        <v>2003</v>
      </c>
    </row>
    <row r="1306" spans="1:6" x14ac:dyDescent="0.45">
      <c r="A1306" s="218">
        <v>13452</v>
      </c>
      <c r="B1306" s="218">
        <v>250</v>
      </c>
      <c r="C1306" s="219">
        <v>26.370538795411349</v>
      </c>
      <c r="D1306" s="218"/>
      <c r="E1306" s="218" t="s">
        <v>204</v>
      </c>
      <c r="F1306" s="218">
        <v>2003</v>
      </c>
    </row>
    <row r="1307" spans="1:6" x14ac:dyDescent="0.45">
      <c r="A1307" s="218">
        <v>13452</v>
      </c>
      <c r="B1307" s="218">
        <v>250</v>
      </c>
      <c r="C1307" s="219">
        <v>26.38437231988463</v>
      </c>
      <c r="D1307" s="218"/>
      <c r="E1307" s="218" t="s">
        <v>204</v>
      </c>
      <c r="F1307" s="218">
        <v>2003</v>
      </c>
    </row>
    <row r="1308" spans="1:6" x14ac:dyDescent="0.45">
      <c r="A1308" s="218">
        <v>13450</v>
      </c>
      <c r="B1308" s="218">
        <v>200</v>
      </c>
      <c r="C1308" s="219">
        <v>31.73441192424313</v>
      </c>
      <c r="D1308" s="218"/>
      <c r="E1308" s="218" t="s">
        <v>204</v>
      </c>
      <c r="F1308" s="218">
        <v>2004</v>
      </c>
    </row>
    <row r="1309" spans="1:6" x14ac:dyDescent="0.45">
      <c r="A1309" s="218">
        <v>13450</v>
      </c>
      <c r="B1309" s="218">
        <v>200</v>
      </c>
      <c r="C1309" s="219">
        <v>27.322516855092019</v>
      </c>
      <c r="D1309" s="218"/>
      <c r="E1309" s="218" t="s">
        <v>204</v>
      </c>
      <c r="F1309" s="218">
        <v>2004</v>
      </c>
    </row>
    <row r="1310" spans="1:6" x14ac:dyDescent="0.45">
      <c r="A1310" s="218">
        <v>13450</v>
      </c>
      <c r="B1310" s="218">
        <v>200</v>
      </c>
      <c r="C1310" s="219">
        <v>38.289170644928873</v>
      </c>
      <c r="D1310" s="218"/>
      <c r="E1310" s="218" t="s">
        <v>204</v>
      </c>
      <c r="F1310" s="218">
        <v>2004</v>
      </c>
    </row>
    <row r="1311" spans="1:6" x14ac:dyDescent="0.45">
      <c r="A1311" s="218">
        <v>13450</v>
      </c>
      <c r="B1311" s="218">
        <v>200</v>
      </c>
      <c r="C1311" s="219">
        <v>24.389617516056049</v>
      </c>
      <c r="D1311" s="218"/>
      <c r="E1311" s="218" t="s">
        <v>204</v>
      </c>
      <c r="F1311" s="218">
        <v>2004</v>
      </c>
    </row>
    <row r="1312" spans="1:6" x14ac:dyDescent="0.45">
      <c r="A1312" s="218">
        <v>13450</v>
      </c>
      <c r="B1312" s="218">
        <v>200</v>
      </c>
      <c r="C1312" s="219">
        <v>33.204906128738067</v>
      </c>
      <c r="D1312" s="218"/>
      <c r="E1312" s="218" t="s">
        <v>114</v>
      </c>
      <c r="F1312" s="218">
        <v>2004</v>
      </c>
    </row>
    <row r="1313" spans="1:6" x14ac:dyDescent="0.45">
      <c r="A1313" s="218">
        <v>13450</v>
      </c>
      <c r="B1313" s="218">
        <v>200</v>
      </c>
      <c r="C1313" s="219">
        <v>55.795467356182208</v>
      </c>
      <c r="D1313" s="218"/>
      <c r="E1313" s="218" t="s">
        <v>204</v>
      </c>
      <c r="F1313" s="218">
        <v>2004</v>
      </c>
    </row>
    <row r="1314" spans="1:6" x14ac:dyDescent="0.45">
      <c r="A1314" s="218">
        <v>13450</v>
      </c>
      <c r="B1314" s="218">
        <v>200</v>
      </c>
      <c r="C1314" s="219">
        <v>18.502131535130889</v>
      </c>
      <c r="D1314" s="218"/>
      <c r="E1314" s="218" t="s">
        <v>204</v>
      </c>
      <c r="F1314" s="218">
        <v>2004</v>
      </c>
    </row>
    <row r="1315" spans="1:6" x14ac:dyDescent="0.45">
      <c r="A1315" s="218">
        <v>13450</v>
      </c>
      <c r="B1315" s="218">
        <v>200</v>
      </c>
      <c r="C1315" s="219">
        <v>34.396130400474867</v>
      </c>
      <c r="D1315" s="218"/>
      <c r="E1315" s="218" t="s">
        <v>114</v>
      </c>
      <c r="F1315" s="218">
        <v>2004</v>
      </c>
    </row>
    <row r="1316" spans="1:6" x14ac:dyDescent="0.45">
      <c r="A1316" s="218">
        <v>13450</v>
      </c>
      <c r="B1316" s="218">
        <v>200</v>
      </c>
      <c r="C1316" s="219">
        <v>25.270074291294119</v>
      </c>
      <c r="D1316" s="218"/>
      <c r="E1316" s="218" t="s">
        <v>204</v>
      </c>
      <c r="F1316" s="218">
        <v>2004</v>
      </c>
    </row>
    <row r="1317" spans="1:6" x14ac:dyDescent="0.45">
      <c r="A1317" s="218">
        <v>13450</v>
      </c>
      <c r="B1317" s="218">
        <v>200</v>
      </c>
      <c r="C1317" s="219">
        <v>28.030185054348259</v>
      </c>
      <c r="D1317" s="218"/>
      <c r="E1317" s="218" t="s">
        <v>204</v>
      </c>
      <c r="F1317" s="218">
        <v>2004</v>
      </c>
    </row>
    <row r="1318" spans="1:6" x14ac:dyDescent="0.45">
      <c r="A1318" s="218">
        <v>13450</v>
      </c>
      <c r="B1318" s="218">
        <v>200</v>
      </c>
      <c r="C1318" s="219">
        <v>43.505350867531</v>
      </c>
      <c r="D1318" s="218"/>
      <c r="E1318" s="218" t="s">
        <v>204</v>
      </c>
      <c r="F1318" s="218">
        <v>2004</v>
      </c>
    </row>
    <row r="1319" spans="1:6" x14ac:dyDescent="0.45">
      <c r="A1319" s="218">
        <v>13448</v>
      </c>
      <c r="B1319" s="218">
        <v>200</v>
      </c>
      <c r="C1319" s="219">
        <v>18.795933728916541</v>
      </c>
      <c r="D1319" s="218"/>
      <c r="E1319" s="218" t="s">
        <v>114</v>
      </c>
      <c r="F1319" s="218">
        <v>2005</v>
      </c>
    </row>
    <row r="1320" spans="1:6" x14ac:dyDescent="0.45">
      <c r="A1320" s="218">
        <v>13448</v>
      </c>
      <c r="B1320" s="218">
        <v>200</v>
      </c>
      <c r="C1320" s="219">
        <v>29.472779189233229</v>
      </c>
      <c r="D1320" s="218"/>
      <c r="E1320" s="218" t="s">
        <v>114</v>
      </c>
      <c r="F1320" s="218">
        <v>2005</v>
      </c>
    </row>
    <row r="1321" spans="1:6" x14ac:dyDescent="0.45">
      <c r="A1321" s="218">
        <v>13448</v>
      </c>
      <c r="B1321" s="218">
        <v>200</v>
      </c>
      <c r="C1321" s="219">
        <v>14.736631140301631</v>
      </c>
      <c r="D1321" s="218"/>
      <c r="E1321" s="218" t="s">
        <v>114</v>
      </c>
      <c r="F1321" s="218">
        <v>2005</v>
      </c>
    </row>
    <row r="1322" spans="1:6" x14ac:dyDescent="0.45">
      <c r="A1322" s="218">
        <v>13446</v>
      </c>
      <c r="B1322" s="218">
        <v>200</v>
      </c>
      <c r="C1322" s="219">
        <v>24.75586472204628</v>
      </c>
      <c r="D1322" s="218"/>
      <c r="E1322" s="218" t="s">
        <v>114</v>
      </c>
      <c r="F1322" s="218">
        <v>2005</v>
      </c>
    </row>
    <row r="1323" spans="1:6" x14ac:dyDescent="0.45">
      <c r="A1323" s="218">
        <v>13446</v>
      </c>
      <c r="B1323" s="218">
        <v>200</v>
      </c>
      <c r="C1323" s="219">
        <v>5.1549575370691736</v>
      </c>
      <c r="D1323" s="218"/>
      <c r="E1323" s="218" t="s">
        <v>114</v>
      </c>
      <c r="F1323" s="218">
        <v>2005</v>
      </c>
    </row>
    <row r="1324" spans="1:6" x14ac:dyDescent="0.45">
      <c r="A1324" s="218">
        <v>13446</v>
      </c>
      <c r="B1324" s="218">
        <v>200</v>
      </c>
      <c r="C1324" s="219">
        <v>24.784862652445771</v>
      </c>
      <c r="D1324" s="218"/>
      <c r="E1324" s="218" t="s">
        <v>114</v>
      </c>
      <c r="F1324" s="218">
        <v>2005</v>
      </c>
    </row>
    <row r="1325" spans="1:6" x14ac:dyDescent="0.45">
      <c r="A1325" s="218">
        <v>13446</v>
      </c>
      <c r="B1325" s="218">
        <v>200</v>
      </c>
      <c r="C1325" s="219">
        <v>20.896002797436459</v>
      </c>
      <c r="D1325" s="218"/>
      <c r="E1325" s="218" t="s">
        <v>114</v>
      </c>
      <c r="F1325" s="218">
        <v>2005</v>
      </c>
    </row>
    <row r="1326" spans="1:6" x14ac:dyDescent="0.45">
      <c r="A1326" s="218">
        <v>13446</v>
      </c>
      <c r="B1326" s="218">
        <v>200</v>
      </c>
      <c r="C1326" s="219">
        <v>51.013945737112643</v>
      </c>
      <c r="D1326" s="218"/>
      <c r="E1326" s="218" t="s">
        <v>114</v>
      </c>
      <c r="F1326" s="218">
        <v>2005</v>
      </c>
    </row>
    <row r="1327" spans="1:6" x14ac:dyDescent="0.45">
      <c r="A1327" s="218">
        <v>13446</v>
      </c>
      <c r="B1327" s="218">
        <v>200</v>
      </c>
      <c r="C1327" s="219">
        <v>11.359401071386049</v>
      </c>
      <c r="D1327" s="218"/>
      <c r="E1327" s="218" t="s">
        <v>114</v>
      </c>
      <c r="F1327" s="218">
        <v>2005</v>
      </c>
    </row>
    <row r="1328" spans="1:6" x14ac:dyDescent="0.45">
      <c r="A1328" s="218">
        <v>13446</v>
      </c>
      <c r="B1328" s="218">
        <v>200</v>
      </c>
      <c r="C1328" s="219">
        <v>8.9731033574592143</v>
      </c>
      <c r="D1328" s="218"/>
      <c r="E1328" s="218" t="s">
        <v>114</v>
      </c>
      <c r="F1328" s="218">
        <v>2005</v>
      </c>
    </row>
    <row r="1329" spans="1:6" x14ac:dyDescent="0.45">
      <c r="A1329" s="218">
        <v>13444</v>
      </c>
      <c r="B1329" s="218">
        <v>200</v>
      </c>
      <c r="C1329" s="219">
        <v>8.7167966897246405</v>
      </c>
      <c r="D1329" s="218"/>
      <c r="E1329" s="218" t="s">
        <v>114</v>
      </c>
      <c r="F1329" s="218">
        <v>2005</v>
      </c>
    </row>
    <row r="1330" spans="1:6" x14ac:dyDescent="0.45">
      <c r="A1330" s="218">
        <v>13444</v>
      </c>
      <c r="B1330" s="218">
        <v>200</v>
      </c>
      <c r="C1330" s="219">
        <v>33.555569847249771</v>
      </c>
      <c r="D1330" s="218"/>
      <c r="E1330" s="218" t="s">
        <v>114</v>
      </c>
      <c r="F1330" s="218">
        <v>2005</v>
      </c>
    </row>
    <row r="1331" spans="1:6" x14ac:dyDescent="0.45">
      <c r="A1331" s="218">
        <v>13444</v>
      </c>
      <c r="B1331" s="218">
        <v>200</v>
      </c>
      <c r="C1331" s="219">
        <v>6.6045325863347317</v>
      </c>
      <c r="D1331" s="218"/>
      <c r="E1331" s="218" t="s">
        <v>114</v>
      </c>
      <c r="F1331" s="218">
        <v>2005</v>
      </c>
    </row>
    <row r="1332" spans="1:6" x14ac:dyDescent="0.45">
      <c r="A1332" s="218">
        <v>13444</v>
      </c>
      <c r="B1332" s="218">
        <v>200</v>
      </c>
      <c r="C1332" s="219">
        <v>17.698974772813159</v>
      </c>
      <c r="D1332" s="218"/>
      <c r="E1332" s="218" t="s">
        <v>114</v>
      </c>
      <c r="F1332" s="218">
        <v>2005</v>
      </c>
    </row>
    <row r="1333" spans="1:6" x14ac:dyDescent="0.45">
      <c r="A1333" s="218">
        <v>13442</v>
      </c>
      <c r="B1333" s="218">
        <v>200</v>
      </c>
      <c r="C1333" s="219">
        <v>25.566450605725539</v>
      </c>
      <c r="D1333" s="218"/>
      <c r="E1333" s="218" t="s">
        <v>114</v>
      </c>
      <c r="F1333" s="218">
        <v>2005</v>
      </c>
    </row>
    <row r="1334" spans="1:6" x14ac:dyDescent="0.45">
      <c r="A1334" s="218">
        <v>13442</v>
      </c>
      <c r="B1334" s="218">
        <v>200</v>
      </c>
      <c r="C1334" s="219">
        <v>22.24005631038624</v>
      </c>
      <c r="D1334" s="218"/>
      <c r="E1334" s="218" t="s">
        <v>114</v>
      </c>
      <c r="F1334" s="218">
        <v>2005</v>
      </c>
    </row>
    <row r="1335" spans="1:6" x14ac:dyDescent="0.45">
      <c r="A1335" s="218">
        <v>13442</v>
      </c>
      <c r="B1335" s="218">
        <v>200</v>
      </c>
      <c r="C1335" s="219">
        <v>18.874776608758818</v>
      </c>
      <c r="D1335" s="218"/>
      <c r="E1335" s="218" t="s">
        <v>114</v>
      </c>
      <c r="F1335" s="218">
        <v>2005</v>
      </c>
    </row>
    <row r="1336" spans="1:6" x14ac:dyDescent="0.45">
      <c r="A1336" s="218">
        <v>13442</v>
      </c>
      <c r="B1336" s="218">
        <v>200</v>
      </c>
      <c r="C1336" s="219">
        <v>8.5562050281207291</v>
      </c>
      <c r="D1336" s="218"/>
      <c r="E1336" s="218" t="s">
        <v>114</v>
      </c>
      <c r="F1336" s="218">
        <v>2005</v>
      </c>
    </row>
    <row r="1337" spans="1:6" x14ac:dyDescent="0.45">
      <c r="A1337" s="218">
        <v>13442</v>
      </c>
      <c r="B1337" s="218">
        <v>200</v>
      </c>
      <c r="C1337" s="219">
        <v>29.151798677317959</v>
      </c>
      <c r="D1337" s="218"/>
      <c r="E1337" s="218" t="s">
        <v>114</v>
      </c>
      <c r="F1337" s="218">
        <v>2005</v>
      </c>
    </row>
    <row r="1338" spans="1:6" x14ac:dyDescent="0.45">
      <c r="A1338" s="218">
        <v>13442</v>
      </c>
      <c r="B1338" s="218">
        <v>200</v>
      </c>
      <c r="C1338" s="219">
        <v>27.658039624358771</v>
      </c>
      <c r="D1338" s="218"/>
      <c r="E1338" s="218" t="s">
        <v>114</v>
      </c>
      <c r="F1338" s="218">
        <v>2005</v>
      </c>
    </row>
    <row r="1339" spans="1:6" x14ac:dyDescent="0.45">
      <c r="A1339" s="218">
        <v>13442</v>
      </c>
      <c r="B1339" s="218">
        <v>200</v>
      </c>
      <c r="C1339" s="219">
        <v>26.093990608993369</v>
      </c>
      <c r="D1339" s="218"/>
      <c r="E1339" s="218" t="s">
        <v>114</v>
      </c>
      <c r="F1339" s="218">
        <v>2005</v>
      </c>
    </row>
    <row r="1340" spans="1:6" x14ac:dyDescent="0.45">
      <c r="A1340" s="218">
        <v>13442</v>
      </c>
      <c r="B1340" s="218">
        <v>200</v>
      </c>
      <c r="C1340" s="219">
        <v>19.646139465544621</v>
      </c>
      <c r="D1340" s="218"/>
      <c r="E1340" s="218" t="s">
        <v>114</v>
      </c>
      <c r="F1340" s="218">
        <v>2005</v>
      </c>
    </row>
    <row r="1341" spans="1:6" x14ac:dyDescent="0.45">
      <c r="A1341" s="218">
        <v>13442</v>
      </c>
      <c r="B1341" s="218">
        <v>200</v>
      </c>
      <c r="C1341" s="219">
        <v>16.366070741596641</v>
      </c>
      <c r="D1341" s="218"/>
      <c r="E1341" s="218" t="s">
        <v>114</v>
      </c>
      <c r="F1341" s="218">
        <v>2005</v>
      </c>
    </row>
    <row r="1342" spans="1:6" x14ac:dyDescent="0.45">
      <c r="A1342" s="218">
        <v>13442</v>
      </c>
      <c r="B1342" s="218">
        <v>200</v>
      </c>
      <c r="C1342" s="219">
        <v>36.6736563499094</v>
      </c>
      <c r="D1342" s="218"/>
      <c r="E1342" s="218" t="s">
        <v>114</v>
      </c>
      <c r="F1342" s="218">
        <v>2005</v>
      </c>
    </row>
    <row r="1343" spans="1:6" x14ac:dyDescent="0.45">
      <c r="A1343" s="218">
        <v>13440</v>
      </c>
      <c r="B1343" s="218">
        <v>200</v>
      </c>
      <c r="C1343" s="219">
        <v>15.813525856121741</v>
      </c>
      <c r="D1343" s="218"/>
      <c r="E1343" s="218" t="s">
        <v>114</v>
      </c>
      <c r="F1343" s="218">
        <v>2016</v>
      </c>
    </row>
    <row r="1344" spans="1:6" x14ac:dyDescent="0.45">
      <c r="A1344" s="218">
        <v>13440</v>
      </c>
      <c r="B1344" s="218">
        <v>200</v>
      </c>
      <c r="C1344" s="219">
        <v>21.38893639242265</v>
      </c>
      <c r="D1344" s="218"/>
      <c r="E1344" s="218" t="s">
        <v>114</v>
      </c>
      <c r="F1344" s="218">
        <v>2016</v>
      </c>
    </row>
    <row r="1345" spans="1:6" x14ac:dyDescent="0.45">
      <c r="A1345" s="218">
        <v>13440</v>
      </c>
      <c r="B1345" s="218">
        <v>200</v>
      </c>
      <c r="C1345" s="219">
        <v>32.009881286912957</v>
      </c>
      <c r="D1345" s="218"/>
      <c r="E1345" s="218" t="s">
        <v>114</v>
      </c>
      <c r="F1345" s="218">
        <v>2016</v>
      </c>
    </row>
    <row r="1346" spans="1:6" x14ac:dyDescent="0.45">
      <c r="A1346" s="218">
        <v>13440</v>
      </c>
      <c r="B1346" s="218">
        <v>200</v>
      </c>
      <c r="C1346" s="219">
        <v>19.213289671554431</v>
      </c>
      <c r="D1346" s="218"/>
      <c r="E1346" s="218" t="s">
        <v>114</v>
      </c>
      <c r="F1346" s="218">
        <v>2016</v>
      </c>
    </row>
    <row r="1347" spans="1:6" x14ac:dyDescent="0.45">
      <c r="A1347" s="218">
        <v>13440</v>
      </c>
      <c r="B1347" s="218">
        <v>200</v>
      </c>
      <c r="C1347" s="219">
        <v>21.61636417152781</v>
      </c>
      <c r="D1347" s="218"/>
      <c r="E1347" s="218" t="s">
        <v>114</v>
      </c>
      <c r="F1347" s="218">
        <v>2016</v>
      </c>
    </row>
    <row r="1348" spans="1:6" x14ac:dyDescent="0.45">
      <c r="A1348" s="218">
        <v>13440</v>
      </c>
      <c r="B1348" s="218">
        <v>200</v>
      </c>
      <c r="C1348" s="219">
        <v>23.60645038967467</v>
      </c>
      <c r="D1348" s="218"/>
      <c r="E1348" s="218" t="s">
        <v>114</v>
      </c>
      <c r="F1348" s="218">
        <v>2016</v>
      </c>
    </row>
    <row r="1349" spans="1:6" x14ac:dyDescent="0.45">
      <c r="A1349" s="218">
        <v>13440</v>
      </c>
      <c r="B1349" s="218">
        <v>200</v>
      </c>
      <c r="C1349" s="219">
        <v>6.9723076413448961</v>
      </c>
      <c r="D1349" s="218"/>
      <c r="E1349" s="218" t="s">
        <v>114</v>
      </c>
      <c r="F1349" s="218">
        <v>2015</v>
      </c>
    </row>
    <row r="1350" spans="1:6" x14ac:dyDescent="0.45">
      <c r="A1350" s="218">
        <v>13438</v>
      </c>
      <c r="B1350" s="218">
        <v>250</v>
      </c>
      <c r="C1350" s="219">
        <v>34.48526506389193</v>
      </c>
      <c r="D1350" s="218"/>
      <c r="E1350" s="218" t="s">
        <v>114</v>
      </c>
      <c r="F1350" s="218">
        <v>2005</v>
      </c>
    </row>
    <row r="1351" spans="1:6" x14ac:dyDescent="0.45">
      <c r="A1351" s="218">
        <v>13438</v>
      </c>
      <c r="B1351" s="218">
        <v>250</v>
      </c>
      <c r="C1351" s="219">
        <v>21.71647702928551</v>
      </c>
      <c r="D1351" s="218"/>
      <c r="E1351" s="218" t="s">
        <v>114</v>
      </c>
      <c r="F1351" s="218">
        <v>2005</v>
      </c>
    </row>
    <row r="1352" spans="1:6" x14ac:dyDescent="0.45">
      <c r="A1352" s="218">
        <v>13438</v>
      </c>
      <c r="B1352" s="218">
        <v>250</v>
      </c>
      <c r="C1352" s="219">
        <v>15.87920332826625</v>
      </c>
      <c r="D1352" s="218"/>
      <c r="E1352" s="218" t="s">
        <v>114</v>
      </c>
      <c r="F1352" s="218">
        <v>2005</v>
      </c>
    </row>
    <row r="1353" spans="1:6" x14ac:dyDescent="0.45">
      <c r="A1353" s="218">
        <v>13438</v>
      </c>
      <c r="B1353" s="218">
        <v>250</v>
      </c>
      <c r="C1353" s="219">
        <v>39.147607807161123</v>
      </c>
      <c r="D1353" s="218"/>
      <c r="E1353" s="218" t="s">
        <v>114</v>
      </c>
      <c r="F1353" s="218">
        <v>2005</v>
      </c>
    </row>
    <row r="1354" spans="1:6" x14ac:dyDescent="0.45">
      <c r="A1354" s="218">
        <v>13438</v>
      </c>
      <c r="B1354" s="218">
        <v>250</v>
      </c>
      <c r="C1354" s="219">
        <v>17.270940817704879</v>
      </c>
      <c r="D1354" s="218"/>
      <c r="E1354" s="218" t="s">
        <v>114</v>
      </c>
      <c r="F1354" s="218">
        <v>2005</v>
      </c>
    </row>
    <row r="1355" spans="1:6" x14ac:dyDescent="0.45">
      <c r="A1355" s="218">
        <v>13438</v>
      </c>
      <c r="B1355" s="218">
        <v>250</v>
      </c>
      <c r="C1355" s="219">
        <v>12.84838285708252</v>
      </c>
      <c r="D1355" s="218"/>
      <c r="E1355" s="218" t="s">
        <v>114</v>
      </c>
      <c r="F1355" s="218">
        <v>2005</v>
      </c>
    </row>
    <row r="1356" spans="1:6" x14ac:dyDescent="0.45">
      <c r="A1356" s="218">
        <v>13436</v>
      </c>
      <c r="B1356" s="218">
        <v>160</v>
      </c>
      <c r="C1356" s="219">
        <v>38.616665371116902</v>
      </c>
      <c r="D1356" s="218"/>
      <c r="E1356" s="218" t="s">
        <v>114</v>
      </c>
      <c r="F1356" s="218">
        <v>2005</v>
      </c>
    </row>
    <row r="1357" spans="1:6" x14ac:dyDescent="0.45">
      <c r="A1357" s="218">
        <v>13434</v>
      </c>
      <c r="B1357" s="218">
        <v>200</v>
      </c>
      <c r="C1357" s="219">
        <v>26.517866578057141</v>
      </c>
      <c r="D1357" s="218"/>
      <c r="E1357" s="218" t="s">
        <v>114</v>
      </c>
      <c r="F1357" s="218">
        <v>2005</v>
      </c>
    </row>
    <row r="1358" spans="1:6" x14ac:dyDescent="0.45">
      <c r="A1358" s="218">
        <v>13432</v>
      </c>
      <c r="B1358" s="218">
        <v>315</v>
      </c>
      <c r="C1358" s="219">
        <v>8.0056007617557761</v>
      </c>
      <c r="D1358" s="218"/>
      <c r="E1358" s="218" t="s">
        <v>114</v>
      </c>
      <c r="F1358" s="218">
        <v>2005</v>
      </c>
    </row>
    <row r="1359" spans="1:6" x14ac:dyDescent="0.45">
      <c r="A1359" s="218">
        <v>13432</v>
      </c>
      <c r="B1359" s="218">
        <v>315</v>
      </c>
      <c r="C1359" s="219">
        <v>26.122832360714892</v>
      </c>
      <c r="D1359" s="218"/>
      <c r="E1359" s="218" t="s">
        <v>114</v>
      </c>
      <c r="F1359" s="218">
        <v>2005</v>
      </c>
    </row>
    <row r="1360" spans="1:6" x14ac:dyDescent="0.45">
      <c r="A1360" s="218">
        <v>13432</v>
      </c>
      <c r="B1360" s="218">
        <v>315</v>
      </c>
      <c r="C1360" s="219">
        <v>18.79583191464716</v>
      </c>
      <c r="D1360" s="218"/>
      <c r="E1360" s="218" t="s">
        <v>114</v>
      </c>
      <c r="F1360" s="218">
        <v>2005</v>
      </c>
    </row>
    <row r="1361" spans="1:6" x14ac:dyDescent="0.45">
      <c r="A1361" s="218">
        <v>13432</v>
      </c>
      <c r="B1361" s="218">
        <v>315</v>
      </c>
      <c r="C1361" s="219">
        <v>33.43991978286676</v>
      </c>
      <c r="D1361" s="218"/>
      <c r="E1361" s="218" t="s">
        <v>114</v>
      </c>
      <c r="F1361" s="218">
        <v>2005</v>
      </c>
    </row>
    <row r="1362" spans="1:6" x14ac:dyDescent="0.45">
      <c r="A1362" s="218">
        <v>13432</v>
      </c>
      <c r="B1362" s="218">
        <v>315</v>
      </c>
      <c r="C1362" s="219">
        <v>20.823879185596638</v>
      </c>
      <c r="D1362" s="218"/>
      <c r="E1362" s="218" t="s">
        <v>114</v>
      </c>
      <c r="F1362" s="218">
        <v>2005</v>
      </c>
    </row>
    <row r="1363" spans="1:6" x14ac:dyDescent="0.45">
      <c r="A1363" s="218">
        <v>13432</v>
      </c>
      <c r="B1363" s="218">
        <v>315</v>
      </c>
      <c r="C1363" s="219">
        <v>17.028604752281069</v>
      </c>
      <c r="D1363" s="218"/>
      <c r="E1363" s="218" t="s">
        <v>114</v>
      </c>
      <c r="F1363" s="218">
        <v>2005</v>
      </c>
    </row>
    <row r="1364" spans="1:6" x14ac:dyDescent="0.45">
      <c r="A1364" s="218">
        <v>13432</v>
      </c>
      <c r="B1364" s="218">
        <v>315</v>
      </c>
      <c r="C1364" s="219">
        <v>15.617099359539351</v>
      </c>
      <c r="D1364" s="218"/>
      <c r="E1364" s="218" t="s">
        <v>114</v>
      </c>
      <c r="F1364" s="218">
        <v>2005</v>
      </c>
    </row>
    <row r="1365" spans="1:6" x14ac:dyDescent="0.45">
      <c r="A1365" s="218">
        <v>13432</v>
      </c>
      <c r="B1365" s="218">
        <v>315</v>
      </c>
      <c r="C1365" s="219">
        <v>21.005671702051579</v>
      </c>
      <c r="D1365" s="218"/>
      <c r="E1365" s="218" t="s">
        <v>114</v>
      </c>
      <c r="F1365" s="218">
        <v>2005</v>
      </c>
    </row>
    <row r="1366" spans="1:6" x14ac:dyDescent="0.45">
      <c r="A1366" s="218">
        <v>13432</v>
      </c>
      <c r="B1366" s="218">
        <v>315</v>
      </c>
      <c r="C1366" s="219">
        <v>24.07176763023207</v>
      </c>
      <c r="D1366" s="218"/>
      <c r="E1366" s="218" t="s">
        <v>114</v>
      </c>
      <c r="F1366" s="218">
        <v>2005</v>
      </c>
    </row>
    <row r="1367" spans="1:6" x14ac:dyDescent="0.45">
      <c r="A1367" s="218">
        <v>13432</v>
      </c>
      <c r="B1367" s="218">
        <v>315</v>
      </c>
      <c r="C1367" s="219">
        <v>9.8967803813315776</v>
      </c>
      <c r="D1367" s="218"/>
      <c r="E1367" s="218" t="s">
        <v>114</v>
      </c>
      <c r="F1367" s="218">
        <v>2005</v>
      </c>
    </row>
    <row r="1368" spans="1:6" x14ac:dyDescent="0.45">
      <c r="A1368" s="218">
        <v>13432</v>
      </c>
      <c r="B1368" s="218">
        <v>315</v>
      </c>
      <c r="C1368" s="219">
        <v>31.147805863459109</v>
      </c>
      <c r="D1368" s="218"/>
      <c r="E1368" s="218" t="s">
        <v>114</v>
      </c>
      <c r="F1368" s="218">
        <v>2005</v>
      </c>
    </row>
    <row r="1369" spans="1:6" x14ac:dyDescent="0.45">
      <c r="A1369" s="218">
        <v>13432</v>
      </c>
      <c r="B1369" s="218">
        <v>315</v>
      </c>
      <c r="C1369" s="219">
        <v>13.725991864412119</v>
      </c>
      <c r="D1369" s="218"/>
      <c r="E1369" s="218" t="s">
        <v>114</v>
      </c>
      <c r="F1369" s="218">
        <v>2005</v>
      </c>
    </row>
    <row r="1370" spans="1:6" x14ac:dyDescent="0.45">
      <c r="A1370" s="218">
        <v>13432</v>
      </c>
      <c r="B1370" s="218">
        <v>315</v>
      </c>
      <c r="C1370" s="219">
        <v>17.157584698778191</v>
      </c>
      <c r="D1370" s="218"/>
      <c r="E1370" s="218" t="s">
        <v>114</v>
      </c>
      <c r="F1370" s="218">
        <v>2005</v>
      </c>
    </row>
    <row r="1371" spans="1:6" x14ac:dyDescent="0.45">
      <c r="A1371" s="218">
        <v>13432</v>
      </c>
      <c r="B1371" s="218">
        <v>315</v>
      </c>
      <c r="C1371" s="219">
        <v>15.57333786788447</v>
      </c>
      <c r="D1371" s="218"/>
      <c r="E1371" s="218" t="s">
        <v>114</v>
      </c>
      <c r="F1371" s="218">
        <v>2005</v>
      </c>
    </row>
    <row r="1372" spans="1:6" x14ac:dyDescent="0.45">
      <c r="A1372" s="218">
        <v>13432</v>
      </c>
      <c r="B1372" s="218">
        <v>315</v>
      </c>
      <c r="C1372" s="219">
        <v>24.383157618343539</v>
      </c>
      <c r="D1372" s="218"/>
      <c r="E1372" s="218" t="s">
        <v>114</v>
      </c>
      <c r="F1372" s="218">
        <v>2005</v>
      </c>
    </row>
    <row r="1373" spans="1:6" x14ac:dyDescent="0.45">
      <c r="A1373" s="218">
        <v>13432</v>
      </c>
      <c r="B1373" s="218">
        <v>315</v>
      </c>
      <c r="C1373" s="219">
        <v>12.861470018500579</v>
      </c>
      <c r="D1373" s="218"/>
      <c r="E1373" s="218" t="s">
        <v>114</v>
      </c>
      <c r="F1373" s="218">
        <v>2005</v>
      </c>
    </row>
    <row r="1374" spans="1:6" x14ac:dyDescent="0.45">
      <c r="A1374" s="218">
        <v>13432</v>
      </c>
      <c r="B1374" s="218">
        <v>315</v>
      </c>
      <c r="C1374" s="219">
        <v>23.991034794096102</v>
      </c>
      <c r="D1374" s="218"/>
      <c r="E1374" s="218" t="s">
        <v>114</v>
      </c>
      <c r="F1374" s="218">
        <v>2005</v>
      </c>
    </row>
    <row r="1375" spans="1:6" x14ac:dyDescent="0.45">
      <c r="A1375" s="218">
        <v>13432</v>
      </c>
      <c r="B1375" s="218">
        <v>315</v>
      </c>
      <c r="C1375" s="219">
        <v>6.8659372075760423</v>
      </c>
      <c r="D1375" s="218"/>
      <c r="E1375" s="218" t="s">
        <v>114</v>
      </c>
      <c r="F1375" s="218">
        <v>2005</v>
      </c>
    </row>
    <row r="1376" spans="1:6" x14ac:dyDescent="0.45">
      <c r="A1376" s="218">
        <v>13432</v>
      </c>
      <c r="B1376" s="218">
        <v>315</v>
      </c>
      <c r="C1376" s="219">
        <v>18.85470544677959</v>
      </c>
      <c r="D1376" s="218"/>
      <c r="E1376" s="218" t="s">
        <v>114</v>
      </c>
      <c r="F1376" s="218">
        <v>2005</v>
      </c>
    </row>
    <row r="1377" spans="1:6" x14ac:dyDescent="0.45">
      <c r="A1377" s="218">
        <v>13432</v>
      </c>
      <c r="B1377" s="218">
        <v>315</v>
      </c>
      <c r="C1377" s="219">
        <v>14.754024088653839</v>
      </c>
      <c r="D1377" s="218"/>
      <c r="E1377" s="218" t="s">
        <v>114</v>
      </c>
      <c r="F1377" s="218">
        <v>2005</v>
      </c>
    </row>
    <row r="1378" spans="1:6" x14ac:dyDescent="0.45">
      <c r="A1378" s="218">
        <v>13432</v>
      </c>
      <c r="B1378" s="218">
        <v>315</v>
      </c>
      <c r="C1378" s="219">
        <v>20.362491663522171</v>
      </c>
      <c r="D1378" s="218"/>
      <c r="E1378" s="218" t="s">
        <v>114</v>
      </c>
      <c r="F1378" s="218">
        <v>2005</v>
      </c>
    </row>
    <row r="1379" spans="1:6" x14ac:dyDescent="0.45">
      <c r="A1379" s="218">
        <v>13432</v>
      </c>
      <c r="B1379" s="218">
        <v>315</v>
      </c>
      <c r="C1379" s="219">
        <v>9.9021899570659998E-3</v>
      </c>
      <c r="D1379" s="218"/>
      <c r="E1379" s="218" t="s">
        <v>114</v>
      </c>
      <c r="F1379" s="218">
        <v>2005</v>
      </c>
    </row>
    <row r="1380" spans="1:6" x14ac:dyDescent="0.45">
      <c r="A1380" s="218">
        <v>13430</v>
      </c>
      <c r="B1380" s="218">
        <v>200</v>
      </c>
      <c r="C1380" s="219">
        <v>53.891617962550526</v>
      </c>
      <c r="D1380" s="218"/>
      <c r="E1380" s="218" t="s">
        <v>114</v>
      </c>
      <c r="F1380" s="218">
        <v>2006</v>
      </c>
    </row>
    <row r="1381" spans="1:6" x14ac:dyDescent="0.45">
      <c r="A1381" s="218">
        <v>13428</v>
      </c>
      <c r="B1381" s="218">
        <v>250</v>
      </c>
      <c r="C1381" s="219">
        <v>14.816596740380129</v>
      </c>
      <c r="D1381" s="218"/>
      <c r="E1381" s="218" t="s">
        <v>114</v>
      </c>
      <c r="F1381" s="218">
        <v>2005</v>
      </c>
    </row>
    <row r="1382" spans="1:6" x14ac:dyDescent="0.45">
      <c r="A1382" s="218">
        <v>13428</v>
      </c>
      <c r="B1382" s="218">
        <v>250</v>
      </c>
      <c r="C1382" s="219">
        <v>37.434752113536327</v>
      </c>
      <c r="D1382" s="218"/>
      <c r="E1382" s="218" t="s">
        <v>204</v>
      </c>
      <c r="F1382" s="218">
        <v>2002</v>
      </c>
    </row>
    <row r="1383" spans="1:6" x14ac:dyDescent="0.45">
      <c r="A1383" s="218">
        <v>13428</v>
      </c>
      <c r="B1383" s="218">
        <v>250</v>
      </c>
      <c r="C1383" s="219">
        <v>26.69878274360131</v>
      </c>
      <c r="D1383" s="218"/>
      <c r="E1383" s="218" t="s">
        <v>204</v>
      </c>
      <c r="F1383" s="218">
        <v>2002</v>
      </c>
    </row>
    <row r="1384" spans="1:6" x14ac:dyDescent="0.45">
      <c r="A1384" s="218">
        <v>13428</v>
      </c>
      <c r="B1384" s="218">
        <v>250</v>
      </c>
      <c r="C1384" s="219">
        <v>27.519810432176921</v>
      </c>
      <c r="D1384" s="218"/>
      <c r="E1384" s="218" t="s">
        <v>204</v>
      </c>
      <c r="F1384" s="218">
        <v>2002</v>
      </c>
    </row>
    <row r="1385" spans="1:6" x14ac:dyDescent="0.45">
      <c r="A1385" s="218">
        <v>13428</v>
      </c>
      <c r="B1385" s="218">
        <v>250</v>
      </c>
      <c r="C1385" s="219">
        <v>18.052110692899291</v>
      </c>
      <c r="D1385" s="218"/>
      <c r="E1385" s="218" t="s">
        <v>204</v>
      </c>
      <c r="F1385" s="218">
        <v>2002</v>
      </c>
    </row>
    <row r="1386" spans="1:6" x14ac:dyDescent="0.45">
      <c r="A1386" s="218">
        <v>13428</v>
      </c>
      <c r="B1386" s="218">
        <v>250</v>
      </c>
      <c r="C1386" s="219">
        <v>12.536410173166599</v>
      </c>
      <c r="D1386" s="218"/>
      <c r="E1386" s="218" t="s">
        <v>204</v>
      </c>
      <c r="F1386" s="218">
        <v>2002</v>
      </c>
    </row>
    <row r="1387" spans="1:6" x14ac:dyDescent="0.45">
      <c r="A1387" s="218">
        <v>13428</v>
      </c>
      <c r="B1387" s="218">
        <v>250</v>
      </c>
      <c r="C1387" s="219">
        <v>22.711570912166991</v>
      </c>
      <c r="D1387" s="218"/>
      <c r="E1387" s="218" t="s">
        <v>204</v>
      </c>
      <c r="F1387" s="218">
        <v>2002</v>
      </c>
    </row>
    <row r="1388" spans="1:6" x14ac:dyDescent="0.45">
      <c r="A1388" s="218">
        <v>13428</v>
      </c>
      <c r="B1388" s="218">
        <v>250</v>
      </c>
      <c r="C1388" s="219">
        <v>30.776013038361231</v>
      </c>
      <c r="D1388" s="218"/>
      <c r="E1388" s="218" t="s">
        <v>114</v>
      </c>
      <c r="F1388" s="218">
        <v>2005</v>
      </c>
    </row>
    <row r="1389" spans="1:6" x14ac:dyDescent="0.45">
      <c r="A1389" s="218">
        <v>13428</v>
      </c>
      <c r="B1389" s="218">
        <v>250</v>
      </c>
      <c r="C1389" s="219">
        <v>9.4979041795015018</v>
      </c>
      <c r="D1389" s="218"/>
      <c r="E1389" s="218" t="s">
        <v>114</v>
      </c>
      <c r="F1389" s="218">
        <v>2005</v>
      </c>
    </row>
    <row r="1390" spans="1:6" x14ac:dyDescent="0.45">
      <c r="A1390" s="218">
        <v>13428</v>
      </c>
      <c r="B1390" s="218">
        <v>250</v>
      </c>
      <c r="C1390" s="219">
        <v>9.0298603945641052</v>
      </c>
      <c r="D1390" s="218"/>
      <c r="E1390" s="218" t="s">
        <v>114</v>
      </c>
      <c r="F1390" s="218">
        <v>2005</v>
      </c>
    </row>
    <row r="1391" spans="1:6" x14ac:dyDescent="0.45">
      <c r="A1391" s="218">
        <v>13426</v>
      </c>
      <c r="B1391" s="218">
        <v>200</v>
      </c>
      <c r="C1391" s="219">
        <v>16.57673770412557</v>
      </c>
      <c r="D1391" s="218"/>
      <c r="E1391" s="218" t="s">
        <v>114</v>
      </c>
      <c r="F1391" s="218">
        <v>2005</v>
      </c>
    </row>
    <row r="1392" spans="1:6" x14ac:dyDescent="0.45">
      <c r="A1392" s="218">
        <v>13426</v>
      </c>
      <c r="B1392" s="218">
        <v>200</v>
      </c>
      <c r="C1392" s="219">
        <v>21.435293707080302</v>
      </c>
      <c r="D1392" s="218"/>
      <c r="E1392" s="218" t="s">
        <v>114</v>
      </c>
      <c r="F1392" s="218">
        <v>2005</v>
      </c>
    </row>
    <row r="1393" spans="1:6" x14ac:dyDescent="0.45">
      <c r="A1393" s="218">
        <v>13426</v>
      </c>
      <c r="B1393" s="218">
        <v>200</v>
      </c>
      <c r="C1393" s="219">
        <v>17.22036022986234</v>
      </c>
      <c r="D1393" s="218"/>
      <c r="E1393" s="218" t="s">
        <v>114</v>
      </c>
      <c r="F1393" s="218">
        <v>2005</v>
      </c>
    </row>
    <row r="1394" spans="1:6" x14ac:dyDescent="0.45">
      <c r="A1394" s="218">
        <v>13426</v>
      </c>
      <c r="B1394" s="218">
        <v>200</v>
      </c>
      <c r="C1394" s="219">
        <v>15.53660084199708</v>
      </c>
      <c r="D1394" s="218"/>
      <c r="E1394" s="218" t="s">
        <v>114</v>
      </c>
      <c r="F1394" s="218">
        <v>2005</v>
      </c>
    </row>
    <row r="1395" spans="1:6" x14ac:dyDescent="0.45">
      <c r="A1395" s="218">
        <v>13426</v>
      </c>
      <c r="B1395" s="218">
        <v>200</v>
      </c>
      <c r="C1395" s="219">
        <v>11.122283637576469</v>
      </c>
      <c r="D1395" s="218"/>
      <c r="E1395" s="218" t="s">
        <v>114</v>
      </c>
      <c r="F1395" s="218">
        <v>2005</v>
      </c>
    </row>
    <row r="1396" spans="1:6" x14ac:dyDescent="0.45">
      <c r="A1396" s="218">
        <v>13426</v>
      </c>
      <c r="B1396" s="218">
        <v>200</v>
      </c>
      <c r="C1396" s="219">
        <v>11.342252731359009</v>
      </c>
      <c r="D1396" s="218"/>
      <c r="E1396" s="218" t="s">
        <v>114</v>
      </c>
      <c r="F1396" s="218">
        <v>2005</v>
      </c>
    </row>
    <row r="1397" spans="1:6" x14ac:dyDescent="0.45">
      <c r="A1397" s="218">
        <v>13426</v>
      </c>
      <c r="B1397" s="218">
        <v>200</v>
      </c>
      <c r="C1397" s="219">
        <v>22.78820249921251</v>
      </c>
      <c r="D1397" s="218"/>
      <c r="E1397" s="218" t="s">
        <v>114</v>
      </c>
      <c r="F1397" s="218">
        <v>2005</v>
      </c>
    </row>
    <row r="1398" spans="1:6" x14ac:dyDescent="0.45">
      <c r="A1398" s="218">
        <v>13426</v>
      </c>
      <c r="B1398" s="218">
        <v>200</v>
      </c>
      <c r="C1398" s="219">
        <v>18.565094340757419</v>
      </c>
      <c r="D1398" s="218"/>
      <c r="E1398" s="218" t="s">
        <v>114</v>
      </c>
      <c r="F1398" s="218">
        <v>2005</v>
      </c>
    </row>
    <row r="1399" spans="1:6" x14ac:dyDescent="0.45">
      <c r="A1399" s="218">
        <v>13424</v>
      </c>
      <c r="B1399" s="218">
        <v>250</v>
      </c>
      <c r="C1399" s="219">
        <v>17.851059572660478</v>
      </c>
      <c r="D1399" s="218"/>
      <c r="E1399" s="218" t="s">
        <v>114</v>
      </c>
      <c r="F1399" s="218">
        <v>2005</v>
      </c>
    </row>
    <row r="1400" spans="1:6" x14ac:dyDescent="0.45">
      <c r="A1400" s="218">
        <v>13424</v>
      </c>
      <c r="B1400" s="218">
        <v>250</v>
      </c>
      <c r="C1400" s="219">
        <v>13.42875158070621</v>
      </c>
      <c r="D1400" s="218"/>
      <c r="E1400" s="218" t="s">
        <v>114</v>
      </c>
      <c r="F1400" s="218">
        <v>2005</v>
      </c>
    </row>
    <row r="1401" spans="1:6" x14ac:dyDescent="0.45">
      <c r="A1401" s="218">
        <v>13424</v>
      </c>
      <c r="B1401" s="218">
        <v>250</v>
      </c>
      <c r="C1401" s="219">
        <v>27.091015883543879</v>
      </c>
      <c r="D1401" s="218"/>
      <c r="E1401" s="218" t="s">
        <v>114</v>
      </c>
      <c r="F1401" s="218">
        <v>2005</v>
      </c>
    </row>
    <row r="1402" spans="1:6" x14ac:dyDescent="0.45">
      <c r="A1402" s="218">
        <v>13424</v>
      </c>
      <c r="B1402" s="218">
        <v>250</v>
      </c>
      <c r="C1402" s="219">
        <v>19.946794390212968</v>
      </c>
      <c r="D1402" s="218"/>
      <c r="E1402" s="218" t="s">
        <v>114</v>
      </c>
      <c r="F1402" s="218">
        <v>2005</v>
      </c>
    </row>
    <row r="1403" spans="1:6" x14ac:dyDescent="0.45">
      <c r="A1403" s="218">
        <v>13422</v>
      </c>
      <c r="B1403" s="218">
        <v>200</v>
      </c>
      <c r="C1403" s="219">
        <v>47.346629282806482</v>
      </c>
      <c r="D1403" s="218"/>
      <c r="E1403" s="218" t="s">
        <v>114</v>
      </c>
      <c r="F1403" s="218">
        <v>2005</v>
      </c>
    </row>
    <row r="1404" spans="1:6" x14ac:dyDescent="0.45">
      <c r="A1404" s="218">
        <v>13422</v>
      </c>
      <c r="B1404" s="218">
        <v>200</v>
      </c>
      <c r="C1404" s="219">
        <v>25.491228553304961</v>
      </c>
      <c r="D1404" s="218"/>
      <c r="E1404" s="218" t="s">
        <v>114</v>
      </c>
      <c r="F1404" s="218">
        <v>2005</v>
      </c>
    </row>
    <row r="1405" spans="1:6" x14ac:dyDescent="0.45">
      <c r="A1405" s="218">
        <v>13422</v>
      </c>
      <c r="B1405" s="218">
        <v>200</v>
      </c>
      <c r="C1405" s="219">
        <v>34.272074291974882</v>
      </c>
      <c r="D1405" s="218"/>
      <c r="E1405" s="218" t="s">
        <v>114</v>
      </c>
      <c r="F1405" s="218">
        <v>2005</v>
      </c>
    </row>
    <row r="1406" spans="1:6" x14ac:dyDescent="0.45">
      <c r="A1406" s="218">
        <v>13422</v>
      </c>
      <c r="B1406" s="218">
        <v>200</v>
      </c>
      <c r="C1406" s="219">
        <v>1.982557379889591</v>
      </c>
      <c r="D1406" s="218"/>
      <c r="E1406" s="218" t="s">
        <v>114</v>
      </c>
      <c r="F1406" s="218">
        <v>2017</v>
      </c>
    </row>
    <row r="1407" spans="1:6" x14ac:dyDescent="0.45">
      <c r="A1407" s="218">
        <v>13420</v>
      </c>
      <c r="B1407" s="218">
        <v>200</v>
      </c>
      <c r="C1407" s="219">
        <v>21.78625099512238</v>
      </c>
      <c r="D1407" s="218"/>
      <c r="E1407" s="218" t="s">
        <v>114</v>
      </c>
      <c r="F1407" s="218">
        <v>2005</v>
      </c>
    </row>
    <row r="1408" spans="1:6" x14ac:dyDescent="0.45">
      <c r="A1408" s="218">
        <v>13420</v>
      </c>
      <c r="B1408" s="218">
        <v>200</v>
      </c>
      <c r="C1408" s="219">
        <v>33.004521177624333</v>
      </c>
      <c r="D1408" s="218"/>
      <c r="E1408" s="218" t="s">
        <v>114</v>
      </c>
      <c r="F1408" s="218">
        <v>2005</v>
      </c>
    </row>
    <row r="1409" spans="1:6" x14ac:dyDescent="0.45">
      <c r="A1409" s="218">
        <v>13420</v>
      </c>
      <c r="B1409" s="218">
        <v>200</v>
      </c>
      <c r="C1409" s="219">
        <v>10.572658151682649</v>
      </c>
      <c r="D1409" s="218"/>
      <c r="E1409" s="218" t="s">
        <v>114</v>
      </c>
      <c r="F1409" s="218">
        <v>2005</v>
      </c>
    </row>
    <row r="1410" spans="1:6" x14ac:dyDescent="0.45">
      <c r="A1410" s="218">
        <v>13420</v>
      </c>
      <c r="B1410" s="218">
        <v>200</v>
      </c>
      <c r="C1410" s="219">
        <v>32.034477263205432</v>
      </c>
      <c r="D1410" s="218"/>
      <c r="E1410" s="218" t="s">
        <v>114</v>
      </c>
      <c r="F1410" s="218">
        <v>2005</v>
      </c>
    </row>
    <row r="1411" spans="1:6" x14ac:dyDescent="0.45">
      <c r="A1411" s="218">
        <v>13418</v>
      </c>
      <c r="B1411" s="218">
        <v>250</v>
      </c>
      <c r="C1411" s="219">
        <v>18.996965173206721</v>
      </c>
      <c r="D1411" s="218"/>
      <c r="E1411" s="218" t="s">
        <v>114</v>
      </c>
      <c r="F1411" s="218">
        <v>2005</v>
      </c>
    </row>
    <row r="1412" spans="1:6" x14ac:dyDescent="0.45">
      <c r="A1412" s="218">
        <v>13418</v>
      </c>
      <c r="B1412" s="218">
        <v>250</v>
      </c>
      <c r="C1412" s="219">
        <v>42.789867123187577</v>
      </c>
      <c r="D1412" s="218"/>
      <c r="E1412" s="218" t="s">
        <v>114</v>
      </c>
      <c r="F1412" s="218">
        <v>2005</v>
      </c>
    </row>
    <row r="1413" spans="1:6" x14ac:dyDescent="0.45">
      <c r="A1413" s="218">
        <v>13416</v>
      </c>
      <c r="B1413" s="218">
        <v>200</v>
      </c>
      <c r="C1413" s="219">
        <v>11.15072718493405</v>
      </c>
      <c r="D1413" s="218"/>
      <c r="E1413" s="218" t="s">
        <v>114</v>
      </c>
      <c r="F1413" s="218">
        <v>2005</v>
      </c>
    </row>
    <row r="1414" spans="1:6" x14ac:dyDescent="0.45">
      <c r="A1414" s="218">
        <v>13416</v>
      </c>
      <c r="B1414" s="218">
        <v>200</v>
      </c>
      <c r="C1414" s="219">
        <v>61.853694205490243</v>
      </c>
      <c r="D1414" s="218"/>
      <c r="E1414" s="218" t="s">
        <v>205</v>
      </c>
      <c r="F1414" s="218">
        <v>1901</v>
      </c>
    </row>
    <row r="1415" spans="1:6" x14ac:dyDescent="0.45">
      <c r="A1415" s="218">
        <v>13416</v>
      </c>
      <c r="B1415" s="218">
        <v>200</v>
      </c>
      <c r="C1415" s="219">
        <v>18.838124287205719</v>
      </c>
      <c r="D1415" s="218"/>
      <c r="E1415" s="218" t="s">
        <v>205</v>
      </c>
      <c r="F1415" s="218">
        <v>1901</v>
      </c>
    </row>
    <row r="1416" spans="1:6" x14ac:dyDescent="0.45">
      <c r="A1416" s="218">
        <v>13414</v>
      </c>
      <c r="B1416" s="218">
        <v>200</v>
      </c>
      <c r="C1416" s="219">
        <v>9.7788633408930377</v>
      </c>
      <c r="D1416" s="218"/>
      <c r="E1416" s="218" t="s">
        <v>114</v>
      </c>
      <c r="F1416" s="218">
        <v>2005</v>
      </c>
    </row>
    <row r="1417" spans="1:6" x14ac:dyDescent="0.45">
      <c r="A1417" s="218">
        <v>13414</v>
      </c>
      <c r="B1417" s="218">
        <v>200</v>
      </c>
      <c r="C1417" s="219">
        <v>12.37633980391278</v>
      </c>
      <c r="D1417" s="218"/>
      <c r="E1417" s="218" t="s">
        <v>114</v>
      </c>
      <c r="F1417" s="218">
        <v>2005</v>
      </c>
    </row>
    <row r="1418" spans="1:6" x14ac:dyDescent="0.45">
      <c r="A1418" s="218">
        <v>13414</v>
      </c>
      <c r="B1418" s="218">
        <v>200</v>
      </c>
      <c r="C1418" s="219">
        <v>50.419938355885932</v>
      </c>
      <c r="D1418" s="218"/>
      <c r="E1418" s="218" t="s">
        <v>114</v>
      </c>
      <c r="F1418" s="218">
        <v>2005</v>
      </c>
    </row>
    <row r="1419" spans="1:6" x14ac:dyDescent="0.45">
      <c r="A1419" s="218">
        <v>13414</v>
      </c>
      <c r="B1419" s="218">
        <v>200</v>
      </c>
      <c r="C1419" s="219">
        <v>21.408976537593858</v>
      </c>
      <c r="D1419" s="218"/>
      <c r="E1419" s="218" t="s">
        <v>114</v>
      </c>
      <c r="F1419" s="218">
        <v>2005</v>
      </c>
    </row>
    <row r="1420" spans="1:6" x14ac:dyDescent="0.45">
      <c r="A1420" s="218">
        <v>13412</v>
      </c>
      <c r="B1420" s="218">
        <v>250</v>
      </c>
      <c r="C1420" s="219">
        <v>31.286443750814289</v>
      </c>
      <c r="D1420" s="218"/>
      <c r="E1420" s="218" t="s">
        <v>114</v>
      </c>
      <c r="F1420" s="218">
        <v>2005</v>
      </c>
    </row>
    <row r="1421" spans="1:6" x14ac:dyDescent="0.45">
      <c r="A1421" s="218">
        <v>13412</v>
      </c>
      <c r="B1421" s="218">
        <v>250</v>
      </c>
      <c r="C1421" s="219">
        <v>19.00612964639846</v>
      </c>
      <c r="D1421" s="218"/>
      <c r="E1421" s="218" t="s">
        <v>114</v>
      </c>
      <c r="F1421" s="218">
        <v>2005</v>
      </c>
    </row>
    <row r="1422" spans="1:6" x14ac:dyDescent="0.45">
      <c r="A1422" s="218">
        <v>13412</v>
      </c>
      <c r="B1422" s="218">
        <v>250</v>
      </c>
      <c r="C1422" s="219">
        <v>13.0326653251952</v>
      </c>
      <c r="D1422" s="218"/>
      <c r="E1422" s="218" t="s">
        <v>114</v>
      </c>
      <c r="F1422" s="218">
        <v>2005</v>
      </c>
    </row>
    <row r="1423" spans="1:6" x14ac:dyDescent="0.45">
      <c r="A1423" s="218">
        <v>13412</v>
      </c>
      <c r="B1423" s="218">
        <v>250</v>
      </c>
      <c r="C1423" s="219">
        <v>28.355052787030459</v>
      </c>
      <c r="D1423" s="218"/>
      <c r="E1423" s="218" t="s">
        <v>114</v>
      </c>
      <c r="F1423" s="218">
        <v>2005</v>
      </c>
    </row>
    <row r="1424" spans="1:6" x14ac:dyDescent="0.45">
      <c r="A1424" s="218">
        <v>13412</v>
      </c>
      <c r="B1424" s="218">
        <v>250</v>
      </c>
      <c r="C1424" s="219">
        <v>22.011128112193472</v>
      </c>
      <c r="D1424" s="218"/>
      <c r="E1424" s="218" t="s">
        <v>114</v>
      </c>
      <c r="F1424" s="218">
        <v>2005</v>
      </c>
    </row>
    <row r="1425" spans="1:6" x14ac:dyDescent="0.45">
      <c r="A1425" s="218">
        <v>13412</v>
      </c>
      <c r="B1425" s="218">
        <v>250</v>
      </c>
      <c r="C1425" s="219">
        <v>14.17295343804936</v>
      </c>
      <c r="D1425" s="218"/>
      <c r="E1425" s="218" t="s">
        <v>114</v>
      </c>
      <c r="F1425" s="218">
        <v>2005</v>
      </c>
    </row>
    <row r="1426" spans="1:6" x14ac:dyDescent="0.45">
      <c r="A1426" s="218">
        <v>13412</v>
      </c>
      <c r="B1426" s="218">
        <v>250</v>
      </c>
      <c r="C1426" s="219">
        <v>7.8806876318652241</v>
      </c>
      <c r="D1426" s="218"/>
      <c r="E1426" s="218" t="s">
        <v>114</v>
      </c>
      <c r="F1426" s="218">
        <v>2005</v>
      </c>
    </row>
    <row r="1427" spans="1:6" x14ac:dyDescent="0.45">
      <c r="A1427" s="218">
        <v>13412</v>
      </c>
      <c r="B1427" s="218">
        <v>250</v>
      </c>
      <c r="C1427" s="219">
        <v>31.854728407650398</v>
      </c>
      <c r="D1427" s="218"/>
      <c r="E1427" s="218" t="s">
        <v>114</v>
      </c>
      <c r="F1427" s="218">
        <v>2005</v>
      </c>
    </row>
    <row r="1428" spans="1:6" x14ac:dyDescent="0.45">
      <c r="A1428" s="218">
        <v>13412</v>
      </c>
      <c r="B1428" s="218">
        <v>250</v>
      </c>
      <c r="C1428" s="219">
        <v>17.123038568121569</v>
      </c>
      <c r="D1428" s="218"/>
      <c r="E1428" s="218" t="s">
        <v>114</v>
      </c>
      <c r="F1428" s="218">
        <v>2005</v>
      </c>
    </row>
    <row r="1429" spans="1:6" x14ac:dyDescent="0.45">
      <c r="A1429" s="218">
        <v>13412</v>
      </c>
      <c r="B1429" s="218">
        <v>250</v>
      </c>
      <c r="C1429" s="219">
        <v>20.692380103828921</v>
      </c>
      <c r="D1429" s="218"/>
      <c r="E1429" s="218" t="s">
        <v>114</v>
      </c>
      <c r="F1429" s="218">
        <v>2005</v>
      </c>
    </row>
    <row r="1430" spans="1:6" x14ac:dyDescent="0.45">
      <c r="A1430" s="218">
        <v>13412</v>
      </c>
      <c r="B1430" s="218">
        <v>250</v>
      </c>
      <c r="C1430" s="219">
        <v>25.37901248486904</v>
      </c>
      <c r="D1430" s="218"/>
      <c r="E1430" s="218" t="s">
        <v>114</v>
      </c>
      <c r="F1430" s="218">
        <v>2005</v>
      </c>
    </row>
    <row r="1431" spans="1:6" x14ac:dyDescent="0.45">
      <c r="A1431" s="218">
        <v>13412</v>
      </c>
      <c r="B1431" s="218">
        <v>250</v>
      </c>
      <c r="C1431" s="219">
        <v>11.521199303362909</v>
      </c>
      <c r="D1431" s="218"/>
      <c r="E1431" s="218" t="s">
        <v>114</v>
      </c>
      <c r="F1431" s="218">
        <v>2005</v>
      </c>
    </row>
    <row r="1432" spans="1:6" x14ac:dyDescent="0.45">
      <c r="A1432" s="218">
        <v>13412</v>
      </c>
      <c r="B1432" s="218">
        <v>250</v>
      </c>
      <c r="C1432" s="219">
        <v>18.18058321397432</v>
      </c>
      <c r="D1432" s="218"/>
      <c r="E1432" s="218" t="s">
        <v>114</v>
      </c>
      <c r="F1432" s="218">
        <v>2005</v>
      </c>
    </row>
    <row r="1433" spans="1:6" x14ac:dyDescent="0.45">
      <c r="A1433" s="218">
        <v>13412</v>
      </c>
      <c r="B1433" s="218">
        <v>250</v>
      </c>
      <c r="C1433" s="219">
        <v>6.8498580366454824</v>
      </c>
      <c r="D1433" s="218"/>
      <c r="E1433" s="218" t="s">
        <v>114</v>
      </c>
      <c r="F1433" s="218">
        <v>2005</v>
      </c>
    </row>
    <row r="1434" spans="1:6" x14ac:dyDescent="0.45">
      <c r="A1434" s="218">
        <v>13412</v>
      </c>
      <c r="B1434" s="218">
        <v>250</v>
      </c>
      <c r="C1434" s="219">
        <v>24.10000866405294</v>
      </c>
      <c r="D1434" s="218"/>
      <c r="E1434" s="218" t="s">
        <v>114</v>
      </c>
      <c r="F1434" s="218">
        <v>2005</v>
      </c>
    </row>
    <row r="1435" spans="1:6" x14ac:dyDescent="0.45">
      <c r="A1435" s="218">
        <v>13412</v>
      </c>
      <c r="B1435" s="218">
        <v>250</v>
      </c>
      <c r="C1435" s="219">
        <v>23.696161736083969</v>
      </c>
      <c r="D1435" s="218"/>
      <c r="E1435" s="218" t="s">
        <v>114</v>
      </c>
      <c r="F1435" s="218">
        <v>2005</v>
      </c>
    </row>
    <row r="1436" spans="1:6" x14ac:dyDescent="0.45">
      <c r="A1436" s="218">
        <v>13412</v>
      </c>
      <c r="B1436" s="218">
        <v>250</v>
      </c>
      <c r="C1436" s="219">
        <v>9.0102859942611584</v>
      </c>
      <c r="D1436" s="218"/>
      <c r="E1436" s="218" t="s">
        <v>114</v>
      </c>
      <c r="F1436" s="218">
        <v>2005</v>
      </c>
    </row>
    <row r="1437" spans="1:6" x14ac:dyDescent="0.45">
      <c r="A1437" s="218">
        <v>13410</v>
      </c>
      <c r="B1437" s="218">
        <v>200</v>
      </c>
      <c r="C1437" s="219">
        <v>16.094931631435031</v>
      </c>
      <c r="D1437" s="218"/>
      <c r="E1437" s="218" t="s">
        <v>114</v>
      </c>
      <c r="F1437" s="218">
        <v>2005</v>
      </c>
    </row>
    <row r="1438" spans="1:6" x14ac:dyDescent="0.45">
      <c r="A1438" s="218">
        <v>13410</v>
      </c>
      <c r="B1438" s="218">
        <v>200</v>
      </c>
      <c r="C1438" s="219">
        <v>13.4634702108917</v>
      </c>
      <c r="D1438" s="218"/>
      <c r="E1438" s="218" t="s">
        <v>114</v>
      </c>
      <c r="F1438" s="218">
        <v>2005</v>
      </c>
    </row>
    <row r="1439" spans="1:6" x14ac:dyDescent="0.45">
      <c r="A1439" s="218">
        <v>13408</v>
      </c>
      <c r="B1439" s="218">
        <v>200</v>
      </c>
      <c r="C1439" s="219">
        <v>44.752455037527717</v>
      </c>
      <c r="D1439" s="218"/>
      <c r="E1439" s="218" t="s">
        <v>114</v>
      </c>
      <c r="F1439" s="218">
        <v>2005</v>
      </c>
    </row>
    <row r="1440" spans="1:6" x14ac:dyDescent="0.45">
      <c r="A1440" s="218">
        <v>13408</v>
      </c>
      <c r="B1440" s="218">
        <v>200</v>
      </c>
      <c r="C1440" s="219">
        <v>5.4163507993388844</v>
      </c>
      <c r="D1440" s="218"/>
      <c r="E1440" s="218" t="s">
        <v>114</v>
      </c>
      <c r="F1440" s="218">
        <v>2005</v>
      </c>
    </row>
    <row r="1441" spans="1:6" x14ac:dyDescent="0.45">
      <c r="A1441" s="218">
        <v>13408</v>
      </c>
      <c r="B1441" s="218">
        <v>200</v>
      </c>
      <c r="C1441" s="219">
        <v>14.596168714953659</v>
      </c>
      <c r="D1441" s="218"/>
      <c r="E1441" s="218" t="s">
        <v>114</v>
      </c>
      <c r="F1441" s="218">
        <v>2005</v>
      </c>
    </row>
    <row r="1442" spans="1:6" x14ac:dyDescent="0.45">
      <c r="A1442" s="218">
        <v>13408</v>
      </c>
      <c r="B1442" s="218">
        <v>200</v>
      </c>
      <c r="C1442" s="219">
        <v>13.222983150582751</v>
      </c>
      <c r="D1442" s="218"/>
      <c r="E1442" s="218" t="s">
        <v>114</v>
      </c>
      <c r="F1442" s="218">
        <v>2005</v>
      </c>
    </row>
    <row r="1443" spans="1:6" x14ac:dyDescent="0.45">
      <c r="A1443" s="218">
        <v>13408</v>
      </c>
      <c r="B1443" s="218">
        <v>200</v>
      </c>
      <c r="C1443" s="219">
        <v>11.865229346034861</v>
      </c>
      <c r="D1443" s="218"/>
      <c r="E1443" s="218" t="s">
        <v>114</v>
      </c>
      <c r="F1443" s="218">
        <v>2005</v>
      </c>
    </row>
    <row r="1444" spans="1:6" x14ac:dyDescent="0.45">
      <c r="A1444" s="218">
        <v>13408</v>
      </c>
      <c r="B1444" s="218">
        <v>200</v>
      </c>
      <c r="C1444" s="219">
        <v>17.961331180449381</v>
      </c>
      <c r="D1444" s="218"/>
      <c r="E1444" s="218" t="s">
        <v>114</v>
      </c>
      <c r="F1444" s="218">
        <v>2005</v>
      </c>
    </row>
    <row r="1445" spans="1:6" x14ac:dyDescent="0.45">
      <c r="A1445" s="218">
        <v>13406</v>
      </c>
      <c r="B1445" s="218">
        <v>200</v>
      </c>
      <c r="C1445" s="219">
        <v>15.33697249393208</v>
      </c>
      <c r="D1445" s="218"/>
      <c r="E1445" s="218" t="s">
        <v>114</v>
      </c>
      <c r="F1445" s="218">
        <v>2005</v>
      </c>
    </row>
    <row r="1446" spans="1:6" x14ac:dyDescent="0.45">
      <c r="A1446" s="218">
        <v>13406</v>
      </c>
      <c r="B1446" s="218">
        <v>200</v>
      </c>
      <c r="C1446" s="219">
        <v>2.9548415400063259</v>
      </c>
      <c r="D1446" s="218"/>
      <c r="E1446" s="218" t="s">
        <v>114</v>
      </c>
      <c r="F1446" s="218">
        <v>2005</v>
      </c>
    </row>
    <row r="1447" spans="1:6" x14ac:dyDescent="0.45">
      <c r="A1447" s="218">
        <v>13404</v>
      </c>
      <c r="B1447" s="218">
        <v>200</v>
      </c>
      <c r="C1447" s="219">
        <v>21.2983938730844</v>
      </c>
      <c r="D1447" s="218"/>
      <c r="E1447" s="218" t="s">
        <v>114</v>
      </c>
      <c r="F1447" s="218">
        <v>2005</v>
      </c>
    </row>
    <row r="1448" spans="1:6" x14ac:dyDescent="0.45">
      <c r="A1448" s="218">
        <v>13402</v>
      </c>
      <c r="B1448" s="218">
        <v>200</v>
      </c>
      <c r="C1448" s="219">
        <v>19.968665960445481</v>
      </c>
      <c r="D1448" s="218"/>
      <c r="E1448" s="218" t="s">
        <v>114</v>
      </c>
      <c r="F1448" s="218">
        <v>2006</v>
      </c>
    </row>
    <row r="1449" spans="1:6" x14ac:dyDescent="0.45">
      <c r="A1449" s="218">
        <v>13400</v>
      </c>
      <c r="B1449" s="218">
        <v>160</v>
      </c>
      <c r="C1449" s="219">
        <v>23.962978171660399</v>
      </c>
      <c r="D1449" s="218"/>
      <c r="E1449" s="218" t="s">
        <v>114</v>
      </c>
      <c r="F1449" s="218">
        <v>2005</v>
      </c>
    </row>
    <row r="1450" spans="1:6" x14ac:dyDescent="0.45">
      <c r="A1450" s="218">
        <v>13400</v>
      </c>
      <c r="B1450" s="218">
        <v>160</v>
      </c>
      <c r="C1450" s="219">
        <v>14.98004480754286</v>
      </c>
      <c r="D1450" s="218"/>
      <c r="E1450" s="218" t="s">
        <v>114</v>
      </c>
      <c r="F1450" s="218">
        <v>2005</v>
      </c>
    </row>
    <row r="1451" spans="1:6" x14ac:dyDescent="0.45">
      <c r="A1451" s="218">
        <v>13398</v>
      </c>
      <c r="B1451" s="218">
        <v>200</v>
      </c>
      <c r="C1451" s="219">
        <v>19.372349032138121</v>
      </c>
      <c r="D1451" s="218"/>
      <c r="E1451" s="218" t="s">
        <v>114</v>
      </c>
      <c r="F1451" s="218">
        <v>2005</v>
      </c>
    </row>
    <row r="1452" spans="1:6" x14ac:dyDescent="0.45">
      <c r="A1452" s="218">
        <v>13396</v>
      </c>
      <c r="B1452" s="218">
        <v>300</v>
      </c>
      <c r="C1452" s="219">
        <v>19.74017540826744</v>
      </c>
      <c r="D1452" s="218"/>
      <c r="E1452" s="218" t="s">
        <v>205</v>
      </c>
      <c r="F1452" s="218">
        <v>1901</v>
      </c>
    </row>
    <row r="1453" spans="1:6" x14ac:dyDescent="0.45">
      <c r="A1453" s="218">
        <v>13396</v>
      </c>
      <c r="B1453" s="218">
        <v>300</v>
      </c>
      <c r="C1453" s="219">
        <v>7.0601940106425483</v>
      </c>
      <c r="D1453" s="218"/>
      <c r="E1453" s="218" t="s">
        <v>111</v>
      </c>
      <c r="F1453" s="218">
        <v>1993</v>
      </c>
    </row>
    <row r="1454" spans="1:6" x14ac:dyDescent="0.45">
      <c r="A1454" s="218">
        <v>13396</v>
      </c>
      <c r="B1454" s="218">
        <v>300</v>
      </c>
      <c r="C1454" s="219">
        <v>6.9782140470734841</v>
      </c>
      <c r="D1454" s="218"/>
      <c r="E1454" s="218" t="s">
        <v>111</v>
      </c>
      <c r="F1454" s="218">
        <v>1993</v>
      </c>
    </row>
    <row r="1455" spans="1:6" x14ac:dyDescent="0.45">
      <c r="A1455" s="218">
        <v>13396</v>
      </c>
      <c r="B1455" s="218">
        <v>300</v>
      </c>
      <c r="C1455" s="219">
        <v>6.8937928520290503</v>
      </c>
      <c r="D1455" s="218"/>
      <c r="E1455" s="218" t="s">
        <v>205</v>
      </c>
      <c r="F1455" s="218">
        <v>1901</v>
      </c>
    </row>
    <row r="1456" spans="1:6" x14ac:dyDescent="0.45">
      <c r="A1456" s="218">
        <v>13396</v>
      </c>
      <c r="B1456" s="218">
        <v>300</v>
      </c>
      <c r="C1456" s="219">
        <v>29.829688367068819</v>
      </c>
      <c r="D1456" s="218"/>
      <c r="E1456" s="218" t="s">
        <v>205</v>
      </c>
      <c r="F1456" s="218">
        <v>1901</v>
      </c>
    </row>
    <row r="1457" spans="1:6" x14ac:dyDescent="0.45">
      <c r="A1457" s="218">
        <v>13396</v>
      </c>
      <c r="B1457" s="218">
        <v>300</v>
      </c>
      <c r="C1457" s="219">
        <v>16.623061632349941</v>
      </c>
      <c r="D1457" s="218"/>
      <c r="E1457" s="218" t="s">
        <v>111</v>
      </c>
      <c r="F1457" s="218">
        <v>1993</v>
      </c>
    </row>
    <row r="1458" spans="1:6" x14ac:dyDescent="0.45">
      <c r="A1458" s="218">
        <v>13396</v>
      </c>
      <c r="B1458" s="218">
        <v>300</v>
      </c>
      <c r="C1458" s="219">
        <v>6.9905691703524662</v>
      </c>
      <c r="D1458" s="218"/>
      <c r="E1458" s="218" t="s">
        <v>111</v>
      </c>
      <c r="F1458" s="218">
        <v>1993</v>
      </c>
    </row>
    <row r="1459" spans="1:6" x14ac:dyDescent="0.45">
      <c r="A1459" s="218">
        <v>13394</v>
      </c>
      <c r="B1459" s="218">
        <v>200</v>
      </c>
      <c r="C1459" s="219">
        <v>20.01503090577943</v>
      </c>
      <c r="D1459" s="218"/>
      <c r="E1459" s="218" t="s">
        <v>114</v>
      </c>
      <c r="F1459" s="218">
        <v>2005</v>
      </c>
    </row>
    <row r="1460" spans="1:6" x14ac:dyDescent="0.45">
      <c r="A1460" s="218">
        <v>13394</v>
      </c>
      <c r="B1460" s="218">
        <v>200</v>
      </c>
      <c r="C1460" s="219">
        <v>18.486255531551379</v>
      </c>
      <c r="D1460" s="218"/>
      <c r="E1460" s="218" t="s">
        <v>114</v>
      </c>
      <c r="F1460" s="218">
        <v>2005</v>
      </c>
    </row>
    <row r="1461" spans="1:6" x14ac:dyDescent="0.45">
      <c r="A1461" s="218">
        <v>13392</v>
      </c>
      <c r="B1461" s="218">
        <v>160</v>
      </c>
      <c r="C1461" s="219">
        <v>4.0257160114485622</v>
      </c>
      <c r="D1461" s="218"/>
      <c r="E1461" s="218" t="s">
        <v>114</v>
      </c>
      <c r="F1461" s="218">
        <v>2005</v>
      </c>
    </row>
    <row r="1462" spans="1:6" x14ac:dyDescent="0.45">
      <c r="A1462" s="218">
        <v>13390</v>
      </c>
      <c r="B1462" s="218">
        <v>315</v>
      </c>
      <c r="C1462" s="219">
        <v>1.8287817730966029</v>
      </c>
      <c r="D1462" s="218"/>
      <c r="E1462" s="218" t="s">
        <v>114</v>
      </c>
      <c r="F1462" s="218">
        <v>2005</v>
      </c>
    </row>
    <row r="1463" spans="1:6" x14ac:dyDescent="0.45">
      <c r="A1463" s="218">
        <v>13388</v>
      </c>
      <c r="B1463" s="218">
        <v>160</v>
      </c>
      <c r="C1463" s="219">
        <v>29.736272581076779</v>
      </c>
      <c r="D1463" s="218"/>
      <c r="E1463" s="218" t="s">
        <v>114</v>
      </c>
      <c r="F1463" s="218">
        <v>2006</v>
      </c>
    </row>
    <row r="1464" spans="1:6" x14ac:dyDescent="0.45">
      <c r="A1464" s="218">
        <v>13388</v>
      </c>
      <c r="B1464" s="218">
        <v>160</v>
      </c>
      <c r="C1464" s="219">
        <v>59.940769753070768</v>
      </c>
      <c r="D1464" s="218"/>
      <c r="E1464" s="218" t="s">
        <v>114</v>
      </c>
      <c r="F1464" s="218">
        <v>2006</v>
      </c>
    </row>
    <row r="1465" spans="1:6" x14ac:dyDescent="0.45">
      <c r="A1465" s="218">
        <v>13386</v>
      </c>
      <c r="B1465" s="218">
        <v>250</v>
      </c>
      <c r="C1465" s="219">
        <v>21.119032196105959</v>
      </c>
      <c r="D1465" s="218"/>
      <c r="E1465" s="218" t="s">
        <v>114</v>
      </c>
      <c r="F1465" s="218">
        <v>2006</v>
      </c>
    </row>
    <row r="1466" spans="1:6" x14ac:dyDescent="0.45">
      <c r="A1466" s="218">
        <v>13386</v>
      </c>
      <c r="B1466" s="218">
        <v>250</v>
      </c>
      <c r="C1466" s="219">
        <v>29.555500381913919</v>
      </c>
      <c r="D1466" s="218"/>
      <c r="E1466" s="218" t="s">
        <v>114</v>
      </c>
      <c r="F1466" s="218">
        <v>2006</v>
      </c>
    </row>
    <row r="1467" spans="1:6" x14ac:dyDescent="0.45">
      <c r="A1467" s="218">
        <v>13386</v>
      </c>
      <c r="B1467" s="218">
        <v>250</v>
      </c>
      <c r="C1467" s="219">
        <v>7.6136006877405764</v>
      </c>
      <c r="D1467" s="218"/>
      <c r="E1467" s="218" t="s">
        <v>114</v>
      </c>
      <c r="F1467" s="218">
        <v>2006</v>
      </c>
    </row>
    <row r="1468" spans="1:6" x14ac:dyDescent="0.45">
      <c r="A1468" s="218">
        <v>13386</v>
      </c>
      <c r="B1468" s="218">
        <v>250</v>
      </c>
      <c r="C1468" s="219">
        <v>32.395265929331273</v>
      </c>
      <c r="D1468" s="218"/>
      <c r="E1468" s="218" t="s">
        <v>114</v>
      </c>
      <c r="F1468" s="218">
        <v>2006</v>
      </c>
    </row>
    <row r="1469" spans="1:6" x14ac:dyDescent="0.45">
      <c r="A1469" s="218">
        <v>13386</v>
      </c>
      <c r="B1469" s="218">
        <v>250</v>
      </c>
      <c r="C1469" s="219">
        <v>19.47365453728542</v>
      </c>
      <c r="D1469" s="218"/>
      <c r="E1469" s="218" t="s">
        <v>114</v>
      </c>
      <c r="F1469" s="218">
        <v>2006</v>
      </c>
    </row>
    <row r="1470" spans="1:6" x14ac:dyDescent="0.45">
      <c r="A1470" s="218">
        <v>13386</v>
      </c>
      <c r="B1470" s="218">
        <v>250</v>
      </c>
      <c r="C1470" s="219">
        <v>9.6415173940231256</v>
      </c>
      <c r="D1470" s="218"/>
      <c r="E1470" s="218" t="s">
        <v>114</v>
      </c>
      <c r="F1470" s="218">
        <v>2006</v>
      </c>
    </row>
    <row r="1471" spans="1:6" x14ac:dyDescent="0.45">
      <c r="A1471" s="218">
        <v>13386</v>
      </c>
      <c r="B1471" s="218">
        <v>250</v>
      </c>
      <c r="C1471" s="219">
        <v>20.116196918357659</v>
      </c>
      <c r="D1471" s="218"/>
      <c r="E1471" s="218" t="s">
        <v>114</v>
      </c>
      <c r="F1471" s="218">
        <v>2006</v>
      </c>
    </row>
    <row r="1472" spans="1:6" x14ac:dyDescent="0.45">
      <c r="A1472" s="218">
        <v>13386</v>
      </c>
      <c r="B1472" s="218">
        <v>250</v>
      </c>
      <c r="C1472" s="219">
        <v>20.945598982819231</v>
      </c>
      <c r="D1472" s="218"/>
      <c r="E1472" s="218" t="s">
        <v>114</v>
      </c>
      <c r="F1472" s="218">
        <v>2006</v>
      </c>
    </row>
    <row r="1473" spans="1:6" x14ac:dyDescent="0.45">
      <c r="A1473" s="218">
        <v>13386</v>
      </c>
      <c r="B1473" s="218">
        <v>250</v>
      </c>
      <c r="C1473" s="219">
        <v>10.5963921875747</v>
      </c>
      <c r="D1473" s="218"/>
      <c r="E1473" s="218" t="s">
        <v>114</v>
      </c>
      <c r="F1473" s="218">
        <v>2006</v>
      </c>
    </row>
    <row r="1474" spans="1:6" x14ac:dyDescent="0.45">
      <c r="A1474" s="218">
        <v>13386</v>
      </c>
      <c r="B1474" s="218">
        <v>250</v>
      </c>
      <c r="C1474" s="219">
        <v>24.913403466743809</v>
      </c>
      <c r="D1474" s="218"/>
      <c r="E1474" s="218" t="s">
        <v>114</v>
      </c>
      <c r="F1474" s="218">
        <v>2006</v>
      </c>
    </row>
    <row r="1475" spans="1:6" x14ac:dyDescent="0.45">
      <c r="A1475" s="218">
        <v>13386</v>
      </c>
      <c r="B1475" s="218">
        <v>250</v>
      </c>
      <c r="C1475" s="219">
        <v>51.432752666729179</v>
      </c>
      <c r="D1475" s="218"/>
      <c r="E1475" s="218" t="s">
        <v>114</v>
      </c>
      <c r="F1475" s="218">
        <v>2006</v>
      </c>
    </row>
    <row r="1476" spans="1:6" x14ac:dyDescent="0.45">
      <c r="A1476" s="218">
        <v>13386</v>
      </c>
      <c r="B1476" s="218">
        <v>250</v>
      </c>
      <c r="C1476" s="219">
        <v>27.374338936839241</v>
      </c>
      <c r="D1476" s="218"/>
      <c r="E1476" s="218" t="s">
        <v>114</v>
      </c>
      <c r="F1476" s="218">
        <v>2006</v>
      </c>
    </row>
    <row r="1477" spans="1:6" x14ac:dyDescent="0.45">
      <c r="A1477" s="218">
        <v>13386</v>
      </c>
      <c r="B1477" s="218">
        <v>250</v>
      </c>
      <c r="C1477" s="219">
        <v>39.004051546142307</v>
      </c>
      <c r="D1477" s="218"/>
      <c r="E1477" s="218" t="s">
        <v>114</v>
      </c>
      <c r="F1477" s="218">
        <v>2006</v>
      </c>
    </row>
    <row r="1478" spans="1:6" x14ac:dyDescent="0.45">
      <c r="A1478" s="218">
        <v>13384</v>
      </c>
      <c r="B1478" s="218">
        <v>500</v>
      </c>
      <c r="C1478" s="219">
        <v>22.671950801700302</v>
      </c>
      <c r="D1478" s="218"/>
      <c r="E1478" s="218" t="s">
        <v>203</v>
      </c>
      <c r="F1478" s="218">
        <v>1987</v>
      </c>
    </row>
    <row r="1479" spans="1:6" x14ac:dyDescent="0.45">
      <c r="A1479" s="218">
        <v>13384</v>
      </c>
      <c r="B1479" s="218">
        <v>500</v>
      </c>
      <c r="C1479" s="219">
        <v>14.78689686319307</v>
      </c>
      <c r="D1479" s="218"/>
      <c r="E1479" s="218" t="s">
        <v>203</v>
      </c>
      <c r="F1479" s="218">
        <v>1987</v>
      </c>
    </row>
    <row r="1480" spans="1:6" x14ac:dyDescent="0.45">
      <c r="A1480" s="218">
        <v>13384</v>
      </c>
      <c r="B1480" s="218">
        <v>500</v>
      </c>
      <c r="C1480" s="219">
        <v>80.187806812370809</v>
      </c>
      <c r="D1480" s="218"/>
      <c r="E1480" s="218" t="s">
        <v>203</v>
      </c>
      <c r="F1480" s="218">
        <v>1987</v>
      </c>
    </row>
    <row r="1481" spans="1:6" x14ac:dyDescent="0.45">
      <c r="A1481" s="218">
        <v>13384</v>
      </c>
      <c r="B1481" s="218">
        <v>500</v>
      </c>
      <c r="C1481" s="219">
        <v>60.735421979453413</v>
      </c>
      <c r="D1481" s="218"/>
      <c r="E1481" s="218" t="s">
        <v>203</v>
      </c>
      <c r="F1481" s="218">
        <v>1987</v>
      </c>
    </row>
    <row r="1482" spans="1:6" x14ac:dyDescent="0.45">
      <c r="A1482" s="218">
        <v>13384</v>
      </c>
      <c r="B1482" s="218">
        <v>500</v>
      </c>
      <c r="C1482" s="219">
        <v>62.834408380294953</v>
      </c>
      <c r="D1482" s="218"/>
      <c r="E1482" s="218" t="s">
        <v>203</v>
      </c>
      <c r="F1482" s="218">
        <v>1987</v>
      </c>
    </row>
    <row r="1483" spans="1:6" x14ac:dyDescent="0.45">
      <c r="A1483" s="218">
        <v>13384</v>
      </c>
      <c r="B1483" s="218">
        <v>500</v>
      </c>
      <c r="C1483" s="219">
        <v>74.976577930601891</v>
      </c>
      <c r="D1483" s="218"/>
      <c r="E1483" s="218" t="s">
        <v>203</v>
      </c>
      <c r="F1483" s="218">
        <v>1987</v>
      </c>
    </row>
    <row r="1484" spans="1:6" x14ac:dyDescent="0.45">
      <c r="A1484" s="218">
        <v>13384</v>
      </c>
      <c r="B1484" s="218">
        <v>500</v>
      </c>
      <c r="C1484" s="219">
        <v>74.915740084470229</v>
      </c>
      <c r="D1484" s="218"/>
      <c r="E1484" s="218" t="s">
        <v>203</v>
      </c>
      <c r="F1484" s="218">
        <v>1987</v>
      </c>
    </row>
    <row r="1485" spans="1:6" x14ac:dyDescent="0.45">
      <c r="A1485" s="218">
        <v>13384</v>
      </c>
      <c r="B1485" s="218">
        <v>500</v>
      </c>
      <c r="C1485" s="219">
        <v>48.994729063421133</v>
      </c>
      <c r="D1485" s="218"/>
      <c r="E1485" s="218" t="s">
        <v>203</v>
      </c>
      <c r="F1485" s="218">
        <v>1987</v>
      </c>
    </row>
    <row r="1486" spans="1:6" x14ac:dyDescent="0.45">
      <c r="A1486" s="218">
        <v>13382</v>
      </c>
      <c r="B1486" s="218">
        <v>160</v>
      </c>
      <c r="C1486" s="219">
        <v>14.58461894147449</v>
      </c>
      <c r="D1486" s="218"/>
      <c r="E1486" s="218" t="s">
        <v>114</v>
      </c>
      <c r="F1486" s="218">
        <v>2006</v>
      </c>
    </row>
    <row r="1487" spans="1:6" x14ac:dyDescent="0.45">
      <c r="A1487" s="218">
        <v>13382</v>
      </c>
      <c r="B1487" s="218">
        <v>160</v>
      </c>
      <c r="C1487" s="219">
        <v>18.88216357858132</v>
      </c>
      <c r="D1487" s="218"/>
      <c r="E1487" s="218" t="s">
        <v>114</v>
      </c>
      <c r="F1487" s="218">
        <v>2006</v>
      </c>
    </row>
    <row r="1488" spans="1:6" x14ac:dyDescent="0.45">
      <c r="A1488" s="218">
        <v>13380</v>
      </c>
      <c r="B1488" s="218">
        <v>200</v>
      </c>
      <c r="C1488" s="219">
        <v>15.816031527278639</v>
      </c>
      <c r="D1488" s="218"/>
      <c r="E1488" s="218" t="s">
        <v>114</v>
      </c>
      <c r="F1488" s="218">
        <v>2007</v>
      </c>
    </row>
    <row r="1489" spans="1:6" x14ac:dyDescent="0.45">
      <c r="A1489" s="218">
        <v>13380</v>
      </c>
      <c r="B1489" s="218">
        <v>200</v>
      </c>
      <c r="C1489" s="219">
        <v>24.793543177282469</v>
      </c>
      <c r="D1489" s="218"/>
      <c r="E1489" s="218" t="s">
        <v>114</v>
      </c>
      <c r="F1489" s="218">
        <v>2007</v>
      </c>
    </row>
    <row r="1490" spans="1:6" x14ac:dyDescent="0.45">
      <c r="A1490" s="218">
        <v>13380</v>
      </c>
      <c r="B1490" s="218">
        <v>200</v>
      </c>
      <c r="C1490" s="219">
        <v>23.707000396753699</v>
      </c>
      <c r="D1490" s="218"/>
      <c r="E1490" s="218" t="s">
        <v>114</v>
      </c>
      <c r="F1490" s="218">
        <v>2007</v>
      </c>
    </row>
    <row r="1491" spans="1:6" x14ac:dyDescent="0.45">
      <c r="A1491" s="218">
        <v>13380</v>
      </c>
      <c r="B1491" s="218">
        <v>200</v>
      </c>
      <c r="C1491" s="219">
        <v>10.93006179758263</v>
      </c>
      <c r="D1491" s="218"/>
      <c r="E1491" s="218" t="s">
        <v>114</v>
      </c>
      <c r="F1491" s="218">
        <v>2007</v>
      </c>
    </row>
    <row r="1492" spans="1:6" x14ac:dyDescent="0.45">
      <c r="A1492" s="218">
        <v>13380</v>
      </c>
      <c r="B1492" s="218">
        <v>200</v>
      </c>
      <c r="C1492" s="219">
        <v>19.277409402134492</v>
      </c>
      <c r="D1492" s="218"/>
      <c r="E1492" s="218" t="s">
        <v>114</v>
      </c>
      <c r="F1492" s="218">
        <v>2007</v>
      </c>
    </row>
    <row r="1493" spans="1:6" x14ac:dyDescent="0.45">
      <c r="A1493" s="218">
        <v>13378</v>
      </c>
      <c r="B1493" s="218">
        <v>160</v>
      </c>
      <c r="C1493" s="219">
        <v>9.3806232406391032</v>
      </c>
      <c r="D1493" s="218"/>
      <c r="E1493" s="218" t="s">
        <v>114</v>
      </c>
      <c r="F1493" s="218">
        <v>2007</v>
      </c>
    </row>
    <row r="1494" spans="1:6" x14ac:dyDescent="0.45">
      <c r="A1494" s="218">
        <v>13378</v>
      </c>
      <c r="B1494" s="218">
        <v>160</v>
      </c>
      <c r="C1494" s="219">
        <v>14.43394266746941</v>
      </c>
      <c r="D1494" s="218"/>
      <c r="E1494" s="218" t="s">
        <v>114</v>
      </c>
      <c r="F1494" s="218">
        <v>2007</v>
      </c>
    </row>
    <row r="1495" spans="1:6" x14ac:dyDescent="0.45">
      <c r="A1495" s="218">
        <v>13376</v>
      </c>
      <c r="B1495" s="218">
        <v>250</v>
      </c>
      <c r="C1495" s="219">
        <v>7.3837212172348936</v>
      </c>
      <c r="D1495" s="218"/>
      <c r="E1495" s="218" t="s">
        <v>111</v>
      </c>
      <c r="F1495" s="218">
        <v>2005</v>
      </c>
    </row>
    <row r="1496" spans="1:6" x14ac:dyDescent="0.45">
      <c r="A1496" s="218">
        <v>13376</v>
      </c>
      <c r="B1496" s="218">
        <v>250</v>
      </c>
      <c r="C1496" s="219">
        <v>15.796904636509961</v>
      </c>
      <c r="D1496" s="218"/>
      <c r="E1496" s="218" t="s">
        <v>111</v>
      </c>
      <c r="F1496" s="218">
        <v>2005</v>
      </c>
    </row>
    <row r="1497" spans="1:6" x14ac:dyDescent="0.45">
      <c r="A1497" s="218">
        <v>13376</v>
      </c>
      <c r="B1497" s="218">
        <v>250</v>
      </c>
      <c r="C1497" s="219">
        <v>46.807789365797923</v>
      </c>
      <c r="D1497" s="218"/>
      <c r="E1497" s="218" t="s">
        <v>111</v>
      </c>
      <c r="F1497" s="218">
        <v>2005</v>
      </c>
    </row>
    <row r="1498" spans="1:6" x14ac:dyDescent="0.45">
      <c r="A1498" s="218">
        <v>13376</v>
      </c>
      <c r="B1498" s="218">
        <v>250</v>
      </c>
      <c r="C1498" s="219">
        <v>19.359129594913099</v>
      </c>
      <c r="D1498" s="218"/>
      <c r="E1498" s="218" t="s">
        <v>111</v>
      </c>
      <c r="F1498" s="218">
        <v>2005</v>
      </c>
    </row>
    <row r="1499" spans="1:6" x14ac:dyDescent="0.45">
      <c r="A1499" s="218">
        <v>13376</v>
      </c>
      <c r="B1499" s="218">
        <v>250</v>
      </c>
      <c r="C1499" s="219">
        <v>13.858633116812371</v>
      </c>
      <c r="D1499" s="218"/>
      <c r="E1499" s="218" t="s">
        <v>111</v>
      </c>
      <c r="F1499" s="218">
        <v>2005</v>
      </c>
    </row>
    <row r="1500" spans="1:6" x14ac:dyDescent="0.45">
      <c r="A1500" s="218">
        <v>13376</v>
      </c>
      <c r="B1500" s="218">
        <v>250</v>
      </c>
      <c r="C1500" s="219">
        <v>33.618367997638643</v>
      </c>
      <c r="D1500" s="218"/>
      <c r="E1500" s="218" t="s">
        <v>111</v>
      </c>
      <c r="F1500" s="218">
        <v>2005</v>
      </c>
    </row>
    <row r="1501" spans="1:6" x14ac:dyDescent="0.45">
      <c r="A1501" s="218">
        <v>13376</v>
      </c>
      <c r="B1501" s="218">
        <v>250</v>
      </c>
      <c r="C1501" s="219">
        <v>34.931114648085618</v>
      </c>
      <c r="D1501" s="218"/>
      <c r="E1501" s="218" t="s">
        <v>111</v>
      </c>
      <c r="F1501" s="218">
        <v>2005</v>
      </c>
    </row>
    <row r="1502" spans="1:6" x14ac:dyDescent="0.45">
      <c r="A1502" s="218">
        <v>13376</v>
      </c>
      <c r="B1502" s="218">
        <v>250</v>
      </c>
      <c r="C1502" s="219">
        <v>10.95638118635029</v>
      </c>
      <c r="D1502" s="218"/>
      <c r="E1502" s="218" t="s">
        <v>111</v>
      </c>
      <c r="F1502" s="218">
        <v>2005</v>
      </c>
    </row>
    <row r="1503" spans="1:6" x14ac:dyDescent="0.45">
      <c r="A1503" s="218">
        <v>13376</v>
      </c>
      <c r="B1503" s="218">
        <v>250</v>
      </c>
      <c r="C1503" s="219">
        <v>20.458522208554101</v>
      </c>
      <c r="D1503" s="218"/>
      <c r="E1503" s="218" t="s">
        <v>111</v>
      </c>
      <c r="F1503" s="218">
        <v>2005</v>
      </c>
    </row>
    <row r="1504" spans="1:6" x14ac:dyDescent="0.45">
      <c r="A1504" s="218">
        <v>13376</v>
      </c>
      <c r="B1504" s="218">
        <v>250</v>
      </c>
      <c r="C1504" s="219">
        <v>12.56159863452814</v>
      </c>
      <c r="D1504" s="218"/>
      <c r="E1504" s="218" t="s">
        <v>111</v>
      </c>
      <c r="F1504" s="218">
        <v>2005</v>
      </c>
    </row>
    <row r="1505" spans="1:6" x14ac:dyDescent="0.45">
      <c r="A1505" s="218">
        <v>13376</v>
      </c>
      <c r="B1505" s="218">
        <v>250</v>
      </c>
      <c r="C1505" s="219">
        <v>26.856072900045341</v>
      </c>
      <c r="D1505" s="218"/>
      <c r="E1505" s="218" t="s">
        <v>111</v>
      </c>
      <c r="F1505" s="218">
        <v>2005</v>
      </c>
    </row>
    <row r="1506" spans="1:6" x14ac:dyDescent="0.45">
      <c r="A1506" s="218">
        <v>13376</v>
      </c>
      <c r="B1506" s="218">
        <v>250</v>
      </c>
      <c r="C1506" s="219">
        <v>5.4023975783892819</v>
      </c>
      <c r="D1506" s="218"/>
      <c r="E1506" s="218" t="s">
        <v>111</v>
      </c>
      <c r="F1506" s="218">
        <v>2005</v>
      </c>
    </row>
    <row r="1507" spans="1:6" x14ac:dyDescent="0.45">
      <c r="A1507" s="218">
        <v>13376</v>
      </c>
      <c r="B1507" s="218">
        <v>250</v>
      </c>
      <c r="C1507" s="219">
        <v>19.910246156400259</v>
      </c>
      <c r="D1507" s="218"/>
      <c r="E1507" s="218" t="s">
        <v>111</v>
      </c>
      <c r="F1507" s="218">
        <v>2005</v>
      </c>
    </row>
    <row r="1508" spans="1:6" x14ac:dyDescent="0.45">
      <c r="A1508" s="218">
        <v>13376</v>
      </c>
      <c r="B1508" s="218">
        <v>250</v>
      </c>
      <c r="C1508" s="219">
        <v>27.613091975431299</v>
      </c>
      <c r="D1508" s="218"/>
      <c r="E1508" s="218" t="s">
        <v>111</v>
      </c>
      <c r="F1508" s="218">
        <v>2005</v>
      </c>
    </row>
    <row r="1509" spans="1:6" x14ac:dyDescent="0.45">
      <c r="A1509" s="218">
        <v>13376</v>
      </c>
      <c r="B1509" s="218">
        <v>250</v>
      </c>
      <c r="C1509" s="219">
        <v>9.546040124256324</v>
      </c>
      <c r="D1509" s="218"/>
      <c r="E1509" s="218" t="s">
        <v>111</v>
      </c>
      <c r="F1509" s="218">
        <v>2005</v>
      </c>
    </row>
    <row r="1510" spans="1:6" x14ac:dyDescent="0.45">
      <c r="A1510" s="218">
        <v>13376</v>
      </c>
      <c r="B1510" s="218">
        <v>250</v>
      </c>
      <c r="C1510" s="219">
        <v>26.698113955443709</v>
      </c>
      <c r="D1510" s="218"/>
      <c r="E1510" s="218" t="s">
        <v>111</v>
      </c>
      <c r="F1510" s="218">
        <v>1901</v>
      </c>
    </row>
    <row r="1511" spans="1:6" x14ac:dyDescent="0.45">
      <c r="A1511" s="218">
        <v>13376</v>
      </c>
      <c r="B1511" s="218">
        <v>250</v>
      </c>
      <c r="C1511" s="219">
        <v>23.506845115528929</v>
      </c>
      <c r="D1511" s="218"/>
      <c r="E1511" s="218" t="s">
        <v>111</v>
      </c>
      <c r="F1511" s="218">
        <v>1901</v>
      </c>
    </row>
    <row r="1512" spans="1:6" x14ac:dyDescent="0.45">
      <c r="A1512" s="218">
        <v>13376</v>
      </c>
      <c r="B1512" s="218">
        <v>250</v>
      </c>
      <c r="C1512" s="219">
        <v>17.618939164615441</v>
      </c>
      <c r="D1512" s="218"/>
      <c r="E1512" s="218" t="s">
        <v>111</v>
      </c>
      <c r="F1512" s="218">
        <v>1901</v>
      </c>
    </row>
    <row r="1513" spans="1:6" x14ac:dyDescent="0.45">
      <c r="A1513" s="218">
        <v>13376</v>
      </c>
      <c r="B1513" s="218">
        <v>250</v>
      </c>
      <c r="C1513" s="219">
        <v>20.179265469410879</v>
      </c>
      <c r="D1513" s="218"/>
      <c r="E1513" s="218" t="s">
        <v>111</v>
      </c>
      <c r="F1513" s="218">
        <v>1901</v>
      </c>
    </row>
    <row r="1514" spans="1:6" x14ac:dyDescent="0.45">
      <c r="A1514" s="218">
        <v>13376</v>
      </c>
      <c r="B1514" s="218">
        <v>250</v>
      </c>
      <c r="C1514" s="219">
        <v>20.151316437173229</v>
      </c>
      <c r="D1514" s="218"/>
      <c r="E1514" s="218" t="s">
        <v>111</v>
      </c>
      <c r="F1514" s="218">
        <v>1901</v>
      </c>
    </row>
    <row r="1515" spans="1:6" x14ac:dyDescent="0.45">
      <c r="A1515" s="218">
        <v>13376</v>
      </c>
      <c r="B1515" s="218">
        <v>250</v>
      </c>
      <c r="C1515" s="219">
        <v>20.19161777132782</v>
      </c>
      <c r="D1515" s="218"/>
      <c r="E1515" s="218" t="s">
        <v>111</v>
      </c>
      <c r="F1515" s="218">
        <v>1901</v>
      </c>
    </row>
    <row r="1516" spans="1:6" x14ac:dyDescent="0.45">
      <c r="A1516" s="218">
        <v>13376</v>
      </c>
      <c r="B1516" s="218">
        <v>250</v>
      </c>
      <c r="C1516" s="219">
        <v>33.204039750737671</v>
      </c>
      <c r="D1516" s="218"/>
      <c r="E1516" s="218" t="s">
        <v>111</v>
      </c>
      <c r="F1516" s="218">
        <v>1901</v>
      </c>
    </row>
    <row r="1517" spans="1:6" x14ac:dyDescent="0.45">
      <c r="A1517" s="218">
        <v>13376</v>
      </c>
      <c r="B1517" s="218">
        <v>250</v>
      </c>
      <c r="C1517" s="219">
        <v>30.43474085952953</v>
      </c>
      <c r="D1517" s="218"/>
      <c r="E1517" s="218" t="s">
        <v>111</v>
      </c>
      <c r="F1517" s="218">
        <v>1901</v>
      </c>
    </row>
    <row r="1518" spans="1:6" x14ac:dyDescent="0.45">
      <c r="A1518" s="218">
        <v>13374</v>
      </c>
      <c r="B1518" s="218">
        <v>250</v>
      </c>
      <c r="C1518" s="219">
        <v>21.070690050620069</v>
      </c>
      <c r="D1518" s="218"/>
      <c r="E1518" s="218" t="s">
        <v>114</v>
      </c>
      <c r="F1518" s="218">
        <v>2006</v>
      </c>
    </row>
    <row r="1519" spans="1:6" x14ac:dyDescent="0.45">
      <c r="A1519" s="218">
        <v>13374</v>
      </c>
      <c r="B1519" s="218">
        <v>250</v>
      </c>
      <c r="C1519" s="219">
        <v>20.170698373874039</v>
      </c>
      <c r="D1519" s="218"/>
      <c r="E1519" s="218" t="s">
        <v>114</v>
      </c>
      <c r="F1519" s="218">
        <v>2006</v>
      </c>
    </row>
    <row r="1520" spans="1:6" x14ac:dyDescent="0.45">
      <c r="A1520" s="218">
        <v>13374</v>
      </c>
      <c r="B1520" s="218">
        <v>250</v>
      </c>
      <c r="C1520" s="219">
        <v>9.5784749951910158</v>
      </c>
      <c r="D1520" s="218"/>
      <c r="E1520" s="218" t="s">
        <v>114</v>
      </c>
      <c r="F1520" s="218">
        <v>2006</v>
      </c>
    </row>
    <row r="1521" spans="1:6" x14ac:dyDescent="0.45">
      <c r="A1521" s="218">
        <v>13374</v>
      </c>
      <c r="B1521" s="218">
        <v>250</v>
      </c>
      <c r="C1521" s="219">
        <v>12.281986179761519</v>
      </c>
      <c r="D1521" s="218"/>
      <c r="E1521" s="218" t="s">
        <v>114</v>
      </c>
      <c r="F1521" s="218">
        <v>2006</v>
      </c>
    </row>
    <row r="1522" spans="1:6" x14ac:dyDescent="0.45">
      <c r="A1522" s="218">
        <v>13374</v>
      </c>
      <c r="B1522" s="218">
        <v>250</v>
      </c>
      <c r="C1522" s="219">
        <v>22.64790584171126</v>
      </c>
      <c r="D1522" s="218"/>
      <c r="E1522" s="218" t="s">
        <v>114</v>
      </c>
      <c r="F1522" s="218">
        <v>2006</v>
      </c>
    </row>
    <row r="1523" spans="1:6" x14ac:dyDescent="0.45">
      <c r="A1523" s="218">
        <v>13374</v>
      </c>
      <c r="B1523" s="218">
        <v>250</v>
      </c>
      <c r="C1523" s="219">
        <v>21.94647216022846</v>
      </c>
      <c r="D1523" s="218"/>
      <c r="E1523" s="218" t="s">
        <v>114</v>
      </c>
      <c r="F1523" s="218">
        <v>2006</v>
      </c>
    </row>
    <row r="1524" spans="1:6" x14ac:dyDescent="0.45">
      <c r="A1524" s="218">
        <v>13372</v>
      </c>
      <c r="B1524" s="218">
        <v>200</v>
      </c>
      <c r="C1524" s="219">
        <v>11.90815390798325</v>
      </c>
      <c r="D1524" s="218"/>
      <c r="E1524" s="218" t="s">
        <v>114</v>
      </c>
      <c r="F1524" s="218">
        <v>2003</v>
      </c>
    </row>
    <row r="1525" spans="1:6" x14ac:dyDescent="0.45">
      <c r="A1525" s="218">
        <v>13372</v>
      </c>
      <c r="B1525" s="218">
        <v>200</v>
      </c>
      <c r="C1525" s="219">
        <v>6.71142032632783</v>
      </c>
      <c r="D1525" s="218"/>
      <c r="E1525" s="218" t="s">
        <v>114</v>
      </c>
      <c r="F1525" s="218">
        <v>2003</v>
      </c>
    </row>
    <row r="1526" spans="1:6" x14ac:dyDescent="0.45">
      <c r="A1526" s="218">
        <v>13372</v>
      </c>
      <c r="B1526" s="218">
        <v>200</v>
      </c>
      <c r="C1526" s="219">
        <v>25.36209149363037</v>
      </c>
      <c r="D1526" s="218"/>
      <c r="E1526" s="218" t="s">
        <v>114</v>
      </c>
      <c r="F1526" s="218">
        <v>2003</v>
      </c>
    </row>
    <row r="1527" spans="1:6" x14ac:dyDescent="0.45">
      <c r="A1527" s="218">
        <v>13372</v>
      </c>
      <c r="B1527" s="218">
        <v>200</v>
      </c>
      <c r="C1527" s="219">
        <v>5.9362182770937943</v>
      </c>
      <c r="D1527" s="218"/>
      <c r="E1527" s="218" t="s">
        <v>114</v>
      </c>
      <c r="F1527" s="218">
        <v>1901</v>
      </c>
    </row>
    <row r="1528" spans="1:6" x14ac:dyDescent="0.45">
      <c r="A1528" s="218">
        <v>13372</v>
      </c>
      <c r="B1528" s="218">
        <v>200</v>
      </c>
      <c r="C1528" s="219">
        <v>22.81172121511684</v>
      </c>
      <c r="D1528" s="218"/>
      <c r="E1528" s="218" t="s">
        <v>112</v>
      </c>
      <c r="F1528" s="218">
        <v>1901</v>
      </c>
    </row>
    <row r="1529" spans="1:6" x14ac:dyDescent="0.45">
      <c r="A1529" s="218">
        <v>13372</v>
      </c>
      <c r="B1529" s="218">
        <v>200</v>
      </c>
      <c r="C1529" s="219">
        <v>28.66125202995762</v>
      </c>
      <c r="D1529" s="218"/>
      <c r="E1529" s="218" t="s">
        <v>205</v>
      </c>
      <c r="F1529" s="218">
        <v>1901</v>
      </c>
    </row>
    <row r="1530" spans="1:6" x14ac:dyDescent="0.45">
      <c r="A1530" s="218">
        <v>13372</v>
      </c>
      <c r="B1530" s="218">
        <v>200</v>
      </c>
      <c r="C1530" s="219">
        <v>29.993168090828981</v>
      </c>
      <c r="D1530" s="218"/>
      <c r="E1530" s="218" t="s">
        <v>205</v>
      </c>
      <c r="F1530" s="218">
        <v>2003</v>
      </c>
    </row>
    <row r="1531" spans="1:6" x14ac:dyDescent="0.45">
      <c r="A1531" s="218">
        <v>13372</v>
      </c>
      <c r="B1531" s="218">
        <v>200</v>
      </c>
      <c r="C1531" s="219">
        <v>14.862350401133479</v>
      </c>
      <c r="D1531" s="218"/>
      <c r="E1531" s="218" t="s">
        <v>205</v>
      </c>
      <c r="F1531" s="218">
        <v>1976</v>
      </c>
    </row>
    <row r="1532" spans="1:6" x14ac:dyDescent="0.45">
      <c r="A1532" s="218">
        <v>13372</v>
      </c>
      <c r="B1532" s="218">
        <v>200</v>
      </c>
      <c r="C1532" s="219">
        <v>9.0938226862424383</v>
      </c>
      <c r="D1532" s="218"/>
      <c r="E1532" s="218" t="s">
        <v>205</v>
      </c>
      <c r="F1532" s="218">
        <v>1976</v>
      </c>
    </row>
    <row r="1533" spans="1:6" x14ac:dyDescent="0.45">
      <c r="A1533" s="218">
        <v>13372</v>
      </c>
      <c r="B1533" s="218">
        <v>200</v>
      </c>
      <c r="C1533" s="219">
        <v>21.431962898711941</v>
      </c>
      <c r="D1533" s="218"/>
      <c r="E1533" s="218" t="s">
        <v>205</v>
      </c>
      <c r="F1533" s="218">
        <v>1976</v>
      </c>
    </row>
    <row r="1534" spans="1:6" x14ac:dyDescent="0.45">
      <c r="A1534" s="218">
        <v>13372</v>
      </c>
      <c r="B1534" s="218">
        <v>200</v>
      </c>
      <c r="C1534" s="219">
        <v>46.765222120772137</v>
      </c>
      <c r="D1534" s="218"/>
      <c r="E1534" s="218" t="s">
        <v>205</v>
      </c>
      <c r="F1534" s="218">
        <v>1976</v>
      </c>
    </row>
    <row r="1535" spans="1:6" x14ac:dyDescent="0.45">
      <c r="A1535" s="218">
        <v>13372</v>
      </c>
      <c r="B1535" s="218">
        <v>200</v>
      </c>
      <c r="C1535" s="219">
        <v>14.3305513945395</v>
      </c>
      <c r="D1535" s="218"/>
      <c r="E1535" s="218" t="s">
        <v>205</v>
      </c>
      <c r="F1535" s="218">
        <v>1901</v>
      </c>
    </row>
    <row r="1536" spans="1:6" x14ac:dyDescent="0.45">
      <c r="A1536" s="218">
        <v>13370</v>
      </c>
      <c r="B1536" s="218">
        <v>250</v>
      </c>
      <c r="C1536" s="219">
        <v>17.13914611910457</v>
      </c>
      <c r="D1536" s="218"/>
      <c r="E1536" s="218" t="s">
        <v>204</v>
      </c>
      <c r="F1536" s="218">
        <v>2005</v>
      </c>
    </row>
    <row r="1537" spans="1:6" x14ac:dyDescent="0.45">
      <c r="A1537" s="218">
        <v>13370</v>
      </c>
      <c r="B1537" s="218">
        <v>250</v>
      </c>
      <c r="C1537" s="219">
        <v>50.432061995268079</v>
      </c>
      <c r="D1537" s="218"/>
      <c r="E1537" s="218" t="s">
        <v>204</v>
      </c>
      <c r="F1537" s="218">
        <v>2005</v>
      </c>
    </row>
    <row r="1538" spans="1:6" x14ac:dyDescent="0.45">
      <c r="A1538" s="218">
        <v>13370</v>
      </c>
      <c r="B1538" s="218">
        <v>250</v>
      </c>
      <c r="C1538" s="219">
        <v>38.673288790517923</v>
      </c>
      <c r="D1538" s="218"/>
      <c r="E1538" s="218" t="s">
        <v>204</v>
      </c>
      <c r="F1538" s="218">
        <v>2005</v>
      </c>
    </row>
    <row r="1539" spans="1:6" x14ac:dyDescent="0.45">
      <c r="A1539" s="218">
        <v>13370</v>
      </c>
      <c r="B1539" s="218">
        <v>250</v>
      </c>
      <c r="C1539" s="219">
        <v>45.512595877709131</v>
      </c>
      <c r="D1539" s="218"/>
      <c r="E1539" s="218" t="s">
        <v>204</v>
      </c>
      <c r="F1539" s="218">
        <v>2005</v>
      </c>
    </row>
    <row r="1540" spans="1:6" x14ac:dyDescent="0.45">
      <c r="A1540" s="218">
        <v>13370</v>
      </c>
      <c r="B1540" s="218">
        <v>250</v>
      </c>
      <c r="C1540" s="219">
        <v>49.027375754213708</v>
      </c>
      <c r="D1540" s="218"/>
      <c r="E1540" s="218" t="s">
        <v>204</v>
      </c>
      <c r="F1540" s="218">
        <v>2005</v>
      </c>
    </row>
    <row r="1541" spans="1:6" x14ac:dyDescent="0.45">
      <c r="A1541" s="218">
        <v>13368</v>
      </c>
      <c r="B1541" s="218">
        <v>200</v>
      </c>
      <c r="C1541" s="219">
        <v>28.69540372297066</v>
      </c>
      <c r="D1541" s="218"/>
      <c r="E1541" s="218" t="s">
        <v>114</v>
      </c>
      <c r="F1541" s="218">
        <v>2005</v>
      </c>
    </row>
    <row r="1542" spans="1:6" x14ac:dyDescent="0.45">
      <c r="A1542" s="218">
        <v>13368</v>
      </c>
      <c r="B1542" s="218">
        <v>200</v>
      </c>
      <c r="C1542" s="219">
        <v>32.534715605120518</v>
      </c>
      <c r="D1542" s="218"/>
      <c r="E1542" s="218" t="s">
        <v>114</v>
      </c>
      <c r="F1542" s="218">
        <v>2005</v>
      </c>
    </row>
    <row r="1543" spans="1:6" x14ac:dyDescent="0.45">
      <c r="A1543" s="218">
        <v>13368</v>
      </c>
      <c r="B1543" s="218">
        <v>200</v>
      </c>
      <c r="C1543" s="219">
        <v>10.18694298896315</v>
      </c>
      <c r="D1543" s="218"/>
      <c r="E1543" s="218" t="s">
        <v>114</v>
      </c>
      <c r="F1543" s="218">
        <v>2017</v>
      </c>
    </row>
    <row r="1544" spans="1:6" x14ac:dyDescent="0.45">
      <c r="A1544" s="218">
        <v>13366</v>
      </c>
      <c r="B1544" s="218">
        <v>160</v>
      </c>
      <c r="C1544" s="219">
        <v>33.511106637881333</v>
      </c>
      <c r="D1544" s="218"/>
      <c r="E1544" s="218" t="s">
        <v>114</v>
      </c>
      <c r="F1544" s="218">
        <v>2001</v>
      </c>
    </row>
    <row r="1545" spans="1:6" x14ac:dyDescent="0.45">
      <c r="A1545" s="218">
        <v>13366</v>
      </c>
      <c r="B1545" s="218">
        <v>160</v>
      </c>
      <c r="C1545" s="219">
        <v>38.792345717018641</v>
      </c>
      <c r="D1545" s="218"/>
      <c r="E1545" s="218" t="s">
        <v>114</v>
      </c>
      <c r="F1545" s="218">
        <v>2001</v>
      </c>
    </row>
    <row r="1546" spans="1:6" x14ac:dyDescent="0.45">
      <c r="A1546" s="218">
        <v>13364</v>
      </c>
      <c r="B1546" s="218">
        <v>200</v>
      </c>
      <c r="C1546" s="219">
        <v>53.057780439700679</v>
      </c>
      <c r="D1546" s="218"/>
      <c r="E1546" s="218" t="s">
        <v>114</v>
      </c>
      <c r="F1546" s="218">
        <v>2006</v>
      </c>
    </row>
    <row r="1547" spans="1:6" x14ac:dyDescent="0.45">
      <c r="A1547" s="218">
        <v>13364</v>
      </c>
      <c r="B1547" s="218">
        <v>200</v>
      </c>
      <c r="C1547" s="219">
        <v>14.58637142008453</v>
      </c>
      <c r="D1547" s="218"/>
      <c r="E1547" s="218" t="s">
        <v>114</v>
      </c>
      <c r="F1547" s="218">
        <v>2006</v>
      </c>
    </row>
    <row r="1548" spans="1:6" x14ac:dyDescent="0.45">
      <c r="A1548" s="218">
        <v>13364</v>
      </c>
      <c r="B1548" s="218">
        <v>200</v>
      </c>
      <c r="C1548" s="219">
        <v>16.483910242304191</v>
      </c>
      <c r="D1548" s="218"/>
      <c r="E1548" s="218" t="s">
        <v>114</v>
      </c>
      <c r="F1548" s="218">
        <v>2006</v>
      </c>
    </row>
    <row r="1549" spans="1:6" x14ac:dyDescent="0.45">
      <c r="A1549" s="218">
        <v>13364</v>
      </c>
      <c r="B1549" s="218">
        <v>200</v>
      </c>
      <c r="C1549" s="219">
        <v>30.89979716841788</v>
      </c>
      <c r="D1549" s="218"/>
      <c r="E1549" s="218"/>
      <c r="F1549" s="218">
        <v>1974</v>
      </c>
    </row>
    <row r="1550" spans="1:6" x14ac:dyDescent="0.45">
      <c r="A1550" s="218">
        <v>13364</v>
      </c>
      <c r="B1550" s="218">
        <v>200</v>
      </c>
      <c r="C1550" s="219">
        <v>19.571614648881731</v>
      </c>
      <c r="D1550" s="218"/>
      <c r="E1550" s="218"/>
      <c r="F1550" s="218">
        <v>1974</v>
      </c>
    </row>
    <row r="1551" spans="1:6" x14ac:dyDescent="0.45">
      <c r="A1551" s="218">
        <v>13364</v>
      </c>
      <c r="B1551" s="218">
        <v>200</v>
      </c>
      <c r="C1551" s="219">
        <v>32.124252909626968</v>
      </c>
      <c r="D1551" s="218"/>
      <c r="E1551" s="218"/>
      <c r="F1551" s="218">
        <v>1974</v>
      </c>
    </row>
    <row r="1552" spans="1:6" x14ac:dyDescent="0.45">
      <c r="A1552" s="218">
        <v>13362</v>
      </c>
      <c r="B1552" s="218">
        <v>200</v>
      </c>
      <c r="C1552" s="219">
        <v>17.130956478145961</v>
      </c>
      <c r="D1552" s="218"/>
      <c r="E1552" s="218" t="s">
        <v>114</v>
      </c>
      <c r="F1552" s="218">
        <v>2006</v>
      </c>
    </row>
    <row r="1553" spans="1:6" x14ac:dyDescent="0.45">
      <c r="A1553" s="218">
        <v>13360</v>
      </c>
      <c r="B1553" s="218">
        <v>250</v>
      </c>
      <c r="C1553" s="219">
        <v>0.95258513388679</v>
      </c>
      <c r="D1553" s="218"/>
      <c r="E1553" s="218"/>
      <c r="F1553" s="218">
        <v>1901</v>
      </c>
    </row>
    <row r="1554" spans="1:6" x14ac:dyDescent="0.45">
      <c r="A1554" s="218">
        <v>13360</v>
      </c>
      <c r="B1554" s="218">
        <v>250</v>
      </c>
      <c r="C1554" s="219">
        <v>14.11306059607044</v>
      </c>
      <c r="D1554" s="218"/>
      <c r="E1554" s="218" t="s">
        <v>114</v>
      </c>
      <c r="F1554" s="218">
        <v>2012</v>
      </c>
    </row>
    <row r="1555" spans="1:6" x14ac:dyDescent="0.45">
      <c r="A1555" s="218">
        <v>13360</v>
      </c>
      <c r="B1555" s="218">
        <v>250</v>
      </c>
      <c r="C1555" s="219">
        <v>22.473189328308049</v>
      </c>
      <c r="D1555" s="218"/>
      <c r="E1555" s="218" t="s">
        <v>114</v>
      </c>
      <c r="F1555" s="218">
        <v>2012</v>
      </c>
    </row>
    <row r="1556" spans="1:6" x14ac:dyDescent="0.45">
      <c r="A1556" s="218">
        <v>13360</v>
      </c>
      <c r="B1556" s="218">
        <v>250</v>
      </c>
      <c r="C1556" s="219">
        <v>24.35828505433345</v>
      </c>
      <c r="D1556" s="218"/>
      <c r="E1556" s="218" t="s">
        <v>114</v>
      </c>
      <c r="F1556" s="218">
        <v>2012</v>
      </c>
    </row>
    <row r="1557" spans="1:6" x14ac:dyDescent="0.45">
      <c r="A1557" s="218">
        <v>13360</v>
      </c>
      <c r="B1557" s="218">
        <v>250</v>
      </c>
      <c r="C1557" s="219">
        <v>20.982493789359289</v>
      </c>
      <c r="D1557" s="218"/>
      <c r="E1557" s="218" t="s">
        <v>114</v>
      </c>
      <c r="F1557" s="218">
        <v>2012</v>
      </c>
    </row>
    <row r="1558" spans="1:6" x14ac:dyDescent="0.45">
      <c r="A1558" s="218">
        <v>13360</v>
      </c>
      <c r="B1558" s="218">
        <v>250</v>
      </c>
      <c r="C1558" s="219">
        <v>13.560852586052039</v>
      </c>
      <c r="D1558" s="218"/>
      <c r="E1558" s="218" t="s">
        <v>114</v>
      </c>
      <c r="F1558" s="218">
        <v>2012</v>
      </c>
    </row>
    <row r="1559" spans="1:6" x14ac:dyDescent="0.45">
      <c r="A1559" s="218">
        <v>13360</v>
      </c>
      <c r="B1559" s="218">
        <v>250</v>
      </c>
      <c r="C1559" s="219">
        <v>15.98389359475928</v>
      </c>
      <c r="D1559" s="218"/>
      <c r="E1559" s="218" t="s">
        <v>114</v>
      </c>
      <c r="F1559" s="218">
        <v>2012</v>
      </c>
    </row>
    <row r="1560" spans="1:6" x14ac:dyDescent="0.45">
      <c r="A1560" s="218">
        <v>13360</v>
      </c>
      <c r="B1560" s="218">
        <v>250</v>
      </c>
      <c r="C1560" s="219">
        <v>23.197195365987579</v>
      </c>
      <c r="D1560" s="218"/>
      <c r="E1560" s="218" t="s">
        <v>114</v>
      </c>
      <c r="F1560" s="218">
        <v>2012</v>
      </c>
    </row>
    <row r="1561" spans="1:6" x14ac:dyDescent="0.45">
      <c r="A1561" s="218">
        <v>13360</v>
      </c>
      <c r="B1561" s="218">
        <v>250</v>
      </c>
      <c r="C1561" s="219">
        <v>21.113015130842282</v>
      </c>
      <c r="D1561" s="218"/>
      <c r="E1561" s="218" t="s">
        <v>114</v>
      </c>
      <c r="F1561" s="218">
        <v>2012</v>
      </c>
    </row>
    <row r="1562" spans="1:6" x14ac:dyDescent="0.45">
      <c r="A1562" s="218">
        <v>13360</v>
      </c>
      <c r="B1562" s="218">
        <v>250</v>
      </c>
      <c r="C1562" s="219">
        <v>15.068826733311329</v>
      </c>
      <c r="D1562" s="218"/>
      <c r="E1562" s="218" t="s">
        <v>114</v>
      </c>
      <c r="F1562" s="218">
        <v>2012</v>
      </c>
    </row>
    <row r="1563" spans="1:6" x14ac:dyDescent="0.45">
      <c r="A1563" s="218">
        <v>13360</v>
      </c>
      <c r="B1563" s="218">
        <v>250</v>
      </c>
      <c r="C1563" s="219">
        <v>24.319837128762948</v>
      </c>
      <c r="D1563" s="218"/>
      <c r="E1563" s="218" t="s">
        <v>114</v>
      </c>
      <c r="F1563" s="218">
        <v>2012</v>
      </c>
    </row>
    <row r="1564" spans="1:6" x14ac:dyDescent="0.45">
      <c r="A1564" s="218">
        <v>13360</v>
      </c>
      <c r="B1564" s="218">
        <v>250</v>
      </c>
      <c r="C1564" s="219">
        <v>38.941800497674613</v>
      </c>
      <c r="D1564" s="218"/>
      <c r="E1564" s="218" t="s">
        <v>114</v>
      </c>
      <c r="F1564" s="218">
        <v>2012</v>
      </c>
    </row>
    <row r="1565" spans="1:6" x14ac:dyDescent="0.45">
      <c r="A1565" s="218">
        <v>13358</v>
      </c>
      <c r="B1565" s="218">
        <v>200</v>
      </c>
      <c r="C1565" s="219">
        <v>14.378904812752371</v>
      </c>
      <c r="D1565" s="218"/>
      <c r="E1565" s="218" t="s">
        <v>207</v>
      </c>
      <c r="F1565" s="218">
        <v>1975</v>
      </c>
    </row>
    <row r="1566" spans="1:6" x14ac:dyDescent="0.45">
      <c r="A1566" s="218">
        <v>13358</v>
      </c>
      <c r="B1566" s="218">
        <v>200</v>
      </c>
      <c r="C1566" s="219">
        <v>16.658602877688939</v>
      </c>
      <c r="D1566" s="218"/>
      <c r="E1566" s="218" t="s">
        <v>207</v>
      </c>
      <c r="F1566" s="218">
        <v>1975</v>
      </c>
    </row>
    <row r="1567" spans="1:6" x14ac:dyDescent="0.45">
      <c r="A1567" s="218">
        <v>13358</v>
      </c>
      <c r="B1567" s="218">
        <v>200</v>
      </c>
      <c r="C1567" s="219">
        <v>17.123179720327052</v>
      </c>
      <c r="D1567" s="218"/>
      <c r="E1567" s="218" t="s">
        <v>207</v>
      </c>
      <c r="F1567" s="218">
        <v>1975</v>
      </c>
    </row>
    <row r="1568" spans="1:6" x14ac:dyDescent="0.45">
      <c r="A1568" s="218">
        <v>13358</v>
      </c>
      <c r="B1568" s="218">
        <v>200</v>
      </c>
      <c r="C1568" s="219">
        <v>26.850931129796439</v>
      </c>
      <c r="D1568" s="218"/>
      <c r="E1568" s="218" t="s">
        <v>207</v>
      </c>
      <c r="F1568" s="218">
        <v>1975</v>
      </c>
    </row>
    <row r="1569" spans="1:6" x14ac:dyDescent="0.45">
      <c r="A1569" s="218">
        <v>13358</v>
      </c>
      <c r="B1569" s="218">
        <v>200</v>
      </c>
      <c r="C1569" s="219">
        <v>16.3367497995538</v>
      </c>
      <c r="D1569" s="218"/>
      <c r="E1569" s="218" t="s">
        <v>205</v>
      </c>
      <c r="F1569" s="218">
        <v>1901</v>
      </c>
    </row>
    <row r="1570" spans="1:6" x14ac:dyDescent="0.45">
      <c r="A1570" s="218">
        <v>13358</v>
      </c>
      <c r="B1570" s="218">
        <v>200</v>
      </c>
      <c r="C1570" s="219">
        <v>26.591669174445279</v>
      </c>
      <c r="D1570" s="218"/>
      <c r="E1570" s="218" t="s">
        <v>207</v>
      </c>
      <c r="F1570" s="218">
        <v>1975</v>
      </c>
    </row>
    <row r="1571" spans="1:6" x14ac:dyDescent="0.45">
      <c r="A1571" s="218">
        <v>13358</v>
      </c>
      <c r="B1571" s="218">
        <v>200</v>
      </c>
      <c r="C1571" s="219">
        <v>31.045813920497221</v>
      </c>
      <c r="D1571" s="218"/>
      <c r="E1571" s="218" t="s">
        <v>204</v>
      </c>
      <c r="F1571" s="218">
        <v>2002</v>
      </c>
    </row>
    <row r="1572" spans="1:6" x14ac:dyDescent="0.45">
      <c r="A1572" s="218">
        <v>13358</v>
      </c>
      <c r="B1572" s="218">
        <v>200</v>
      </c>
      <c r="C1572" s="219">
        <v>25.13391613649307</v>
      </c>
      <c r="D1572" s="218"/>
      <c r="E1572" s="218" t="s">
        <v>205</v>
      </c>
      <c r="F1572" s="218">
        <v>1901</v>
      </c>
    </row>
    <row r="1573" spans="1:6" x14ac:dyDescent="0.45">
      <c r="A1573" s="218">
        <v>13358</v>
      </c>
      <c r="B1573" s="218">
        <v>200</v>
      </c>
      <c r="C1573" s="219">
        <v>18.382309415728081</v>
      </c>
      <c r="D1573" s="218"/>
      <c r="E1573" s="218" t="s">
        <v>205</v>
      </c>
      <c r="F1573" s="218">
        <v>1901</v>
      </c>
    </row>
    <row r="1574" spans="1:6" x14ac:dyDescent="0.45">
      <c r="A1574" s="218">
        <v>13356</v>
      </c>
      <c r="B1574" s="218">
        <v>315</v>
      </c>
      <c r="C1574" s="219">
        <v>54.501710279368332</v>
      </c>
      <c r="D1574" s="218"/>
      <c r="E1574" s="218" t="s">
        <v>114</v>
      </c>
      <c r="F1574" s="218">
        <v>2001</v>
      </c>
    </row>
    <row r="1575" spans="1:6" x14ac:dyDescent="0.45">
      <c r="A1575" s="218">
        <v>13356</v>
      </c>
      <c r="B1575" s="218">
        <v>315</v>
      </c>
      <c r="C1575" s="219">
        <v>50.395295129170819</v>
      </c>
      <c r="D1575" s="218"/>
      <c r="E1575" s="218" t="s">
        <v>114</v>
      </c>
      <c r="F1575" s="218">
        <v>2001</v>
      </c>
    </row>
    <row r="1576" spans="1:6" x14ac:dyDescent="0.45">
      <c r="A1576" s="218">
        <v>13356</v>
      </c>
      <c r="B1576" s="218">
        <v>315</v>
      </c>
      <c r="C1576" s="219">
        <v>4.2959691444288879</v>
      </c>
      <c r="D1576" s="218"/>
      <c r="E1576" s="218" t="s">
        <v>114</v>
      </c>
      <c r="F1576" s="218">
        <v>2001</v>
      </c>
    </row>
    <row r="1577" spans="1:6" x14ac:dyDescent="0.45">
      <c r="A1577" s="218">
        <v>13356</v>
      </c>
      <c r="B1577" s="218">
        <v>315</v>
      </c>
      <c r="C1577" s="219">
        <v>28.654222800539529</v>
      </c>
      <c r="D1577" s="218"/>
      <c r="E1577" s="218" t="s">
        <v>114</v>
      </c>
      <c r="F1577" s="218">
        <v>2001</v>
      </c>
    </row>
    <row r="1578" spans="1:6" x14ac:dyDescent="0.45">
      <c r="A1578" s="218">
        <v>13356</v>
      </c>
      <c r="B1578" s="218">
        <v>315</v>
      </c>
      <c r="C1578" s="219">
        <v>55.210388796126757</v>
      </c>
      <c r="D1578" s="218"/>
      <c r="E1578" s="218" t="s">
        <v>114</v>
      </c>
      <c r="F1578" s="218">
        <v>2001</v>
      </c>
    </row>
    <row r="1579" spans="1:6" x14ac:dyDescent="0.45">
      <c r="A1579" s="218">
        <v>13356</v>
      </c>
      <c r="B1579" s="218">
        <v>315</v>
      </c>
      <c r="C1579" s="219">
        <v>15.587175634422231</v>
      </c>
      <c r="D1579" s="218"/>
      <c r="E1579" s="218" t="s">
        <v>114</v>
      </c>
      <c r="F1579" s="218">
        <v>2001</v>
      </c>
    </row>
    <row r="1580" spans="1:6" x14ac:dyDescent="0.45">
      <c r="A1580" s="218">
        <v>13354</v>
      </c>
      <c r="B1580" s="218">
        <v>250</v>
      </c>
      <c r="C1580" s="219">
        <v>10.562181281179781</v>
      </c>
      <c r="D1580" s="218"/>
      <c r="E1580" s="218" t="s">
        <v>205</v>
      </c>
      <c r="F1580" s="218">
        <v>1987</v>
      </c>
    </row>
    <row r="1581" spans="1:6" x14ac:dyDescent="0.45">
      <c r="A1581" s="218">
        <v>13354</v>
      </c>
      <c r="B1581" s="218">
        <v>250</v>
      </c>
      <c r="C1581" s="219">
        <v>28.21809996308146</v>
      </c>
      <c r="D1581" s="218"/>
      <c r="E1581" s="218" t="s">
        <v>205</v>
      </c>
      <c r="F1581" s="218">
        <v>1987</v>
      </c>
    </row>
    <row r="1582" spans="1:6" x14ac:dyDescent="0.45">
      <c r="A1582" s="218">
        <v>13354</v>
      </c>
      <c r="B1582" s="218">
        <v>250</v>
      </c>
      <c r="C1582" s="219">
        <v>18.93655568505158</v>
      </c>
      <c r="D1582" s="218"/>
      <c r="E1582" s="218" t="s">
        <v>205</v>
      </c>
      <c r="F1582" s="218">
        <v>1987</v>
      </c>
    </row>
    <row r="1583" spans="1:6" x14ac:dyDescent="0.45">
      <c r="A1583" s="218">
        <v>13354</v>
      </c>
      <c r="B1583" s="218">
        <v>250</v>
      </c>
      <c r="C1583" s="219">
        <v>16.16153206396347</v>
      </c>
      <c r="D1583" s="218"/>
      <c r="E1583" s="218" t="s">
        <v>205</v>
      </c>
      <c r="F1583" s="218">
        <v>1987</v>
      </c>
    </row>
    <row r="1584" spans="1:6" x14ac:dyDescent="0.45">
      <c r="A1584" s="218">
        <v>13354</v>
      </c>
      <c r="B1584" s="218">
        <v>250</v>
      </c>
      <c r="C1584" s="219">
        <v>21.95236996925366</v>
      </c>
      <c r="D1584" s="218"/>
      <c r="E1584" s="218" t="s">
        <v>205</v>
      </c>
      <c r="F1584" s="218">
        <v>1987</v>
      </c>
    </row>
    <row r="1585" spans="1:6" x14ac:dyDescent="0.45">
      <c r="A1585" s="218">
        <v>13354</v>
      </c>
      <c r="B1585" s="218">
        <v>250</v>
      </c>
      <c r="C1585" s="219">
        <v>0.16129011661315301</v>
      </c>
      <c r="D1585" s="218"/>
      <c r="E1585" s="218" t="s">
        <v>205</v>
      </c>
      <c r="F1585" s="218">
        <v>1987</v>
      </c>
    </row>
    <row r="1586" spans="1:6" x14ac:dyDescent="0.45">
      <c r="A1586" s="218">
        <v>13352</v>
      </c>
      <c r="B1586" s="218">
        <v>250</v>
      </c>
      <c r="C1586" s="219">
        <v>35.491174876191053</v>
      </c>
      <c r="D1586" s="218"/>
      <c r="E1586" s="218" t="s">
        <v>205</v>
      </c>
      <c r="F1586" s="218">
        <v>1987</v>
      </c>
    </row>
    <row r="1587" spans="1:6" x14ac:dyDescent="0.45">
      <c r="A1587" s="218">
        <v>13352</v>
      </c>
      <c r="B1587" s="218">
        <v>250</v>
      </c>
      <c r="C1587" s="219">
        <v>14.80126359279812</v>
      </c>
      <c r="D1587" s="218"/>
      <c r="E1587" s="218" t="s">
        <v>205</v>
      </c>
      <c r="F1587" s="218">
        <v>1987</v>
      </c>
    </row>
    <row r="1588" spans="1:6" x14ac:dyDescent="0.45">
      <c r="A1588" s="218">
        <v>13350</v>
      </c>
      <c r="B1588" s="218">
        <v>250</v>
      </c>
      <c r="C1588" s="219">
        <v>32.989033007522927</v>
      </c>
      <c r="D1588" s="218"/>
      <c r="E1588" s="218" t="s">
        <v>205</v>
      </c>
      <c r="F1588" s="218">
        <v>1986</v>
      </c>
    </row>
    <row r="1589" spans="1:6" x14ac:dyDescent="0.45">
      <c r="A1589" s="218">
        <v>13350</v>
      </c>
      <c r="B1589" s="218">
        <v>250</v>
      </c>
      <c r="C1589" s="219">
        <v>43.90486469050812</v>
      </c>
      <c r="D1589" s="218"/>
      <c r="E1589" s="218" t="s">
        <v>205</v>
      </c>
      <c r="F1589" s="218">
        <v>1986</v>
      </c>
    </row>
    <row r="1590" spans="1:6" x14ac:dyDescent="0.45">
      <c r="A1590" s="218">
        <v>13350</v>
      </c>
      <c r="B1590" s="218">
        <v>250</v>
      </c>
      <c r="C1590" s="219">
        <v>15.572144888515011</v>
      </c>
      <c r="D1590" s="218"/>
      <c r="E1590" s="218" t="s">
        <v>111</v>
      </c>
      <c r="F1590" s="218">
        <v>1901</v>
      </c>
    </row>
    <row r="1591" spans="1:6" x14ac:dyDescent="0.45">
      <c r="A1591" s="218">
        <v>13350</v>
      </c>
      <c r="B1591" s="218">
        <v>250</v>
      </c>
      <c r="C1591" s="219">
        <v>16.129368454941819</v>
      </c>
      <c r="D1591" s="218"/>
      <c r="E1591" s="218" t="s">
        <v>205</v>
      </c>
      <c r="F1591" s="218">
        <v>1986</v>
      </c>
    </row>
    <row r="1592" spans="1:6" x14ac:dyDescent="0.45">
      <c r="A1592" s="218">
        <v>13350</v>
      </c>
      <c r="B1592" s="218">
        <v>250</v>
      </c>
      <c r="C1592" s="219">
        <v>17.101289041612389</v>
      </c>
      <c r="D1592" s="218"/>
      <c r="E1592" s="218" t="s">
        <v>205</v>
      </c>
      <c r="F1592" s="218">
        <v>1986</v>
      </c>
    </row>
    <row r="1593" spans="1:6" x14ac:dyDescent="0.45">
      <c r="A1593" s="218">
        <v>13350</v>
      </c>
      <c r="B1593" s="218">
        <v>250</v>
      </c>
      <c r="C1593" s="219">
        <v>19.706896016744359</v>
      </c>
      <c r="D1593" s="218"/>
      <c r="E1593" s="218" t="s">
        <v>205</v>
      </c>
      <c r="F1593" s="218">
        <v>1986</v>
      </c>
    </row>
    <row r="1594" spans="1:6" x14ac:dyDescent="0.45">
      <c r="A1594" s="218">
        <v>13350</v>
      </c>
      <c r="B1594" s="218">
        <v>250</v>
      </c>
      <c r="C1594" s="219">
        <v>14.71298401723053</v>
      </c>
      <c r="D1594" s="218"/>
      <c r="E1594" s="218" t="s">
        <v>205</v>
      </c>
      <c r="F1594" s="218">
        <v>1986</v>
      </c>
    </row>
    <row r="1595" spans="1:6" x14ac:dyDescent="0.45">
      <c r="A1595" s="218">
        <v>13350</v>
      </c>
      <c r="B1595" s="218">
        <v>250</v>
      </c>
      <c r="C1595" s="219">
        <v>28.24124786298902</v>
      </c>
      <c r="D1595" s="218"/>
      <c r="E1595" s="218" t="s">
        <v>205</v>
      </c>
      <c r="F1595" s="218">
        <v>1986</v>
      </c>
    </row>
    <row r="1596" spans="1:6" x14ac:dyDescent="0.45">
      <c r="A1596" s="218">
        <v>13350</v>
      </c>
      <c r="B1596" s="218">
        <v>250</v>
      </c>
      <c r="C1596" s="219">
        <v>33.207744826902108</v>
      </c>
      <c r="D1596" s="218"/>
      <c r="E1596" s="218" t="s">
        <v>205</v>
      </c>
      <c r="F1596" s="218">
        <v>1986</v>
      </c>
    </row>
    <row r="1597" spans="1:6" x14ac:dyDescent="0.45">
      <c r="A1597" s="218">
        <v>13348</v>
      </c>
      <c r="B1597" s="218">
        <v>0</v>
      </c>
      <c r="C1597" s="219">
        <v>27.074068363219489</v>
      </c>
      <c r="D1597" s="218"/>
      <c r="E1597" s="218"/>
      <c r="F1597" s="218">
        <v>1901</v>
      </c>
    </row>
    <row r="1598" spans="1:6" x14ac:dyDescent="0.45">
      <c r="A1598" s="218">
        <v>13346</v>
      </c>
      <c r="B1598" s="218">
        <v>250</v>
      </c>
      <c r="C1598" s="219">
        <v>18.872216064040941</v>
      </c>
      <c r="D1598" s="218"/>
      <c r="E1598" s="218" t="s">
        <v>111</v>
      </c>
      <c r="F1598" s="218">
        <v>1989</v>
      </c>
    </row>
    <row r="1599" spans="1:6" x14ac:dyDescent="0.45">
      <c r="A1599" s="218">
        <v>13346</v>
      </c>
      <c r="B1599" s="218">
        <v>250</v>
      </c>
      <c r="C1599" s="219">
        <v>1.3953425996924109</v>
      </c>
      <c r="D1599" s="218"/>
      <c r="E1599" s="218" t="s">
        <v>204</v>
      </c>
      <c r="F1599" s="218">
        <v>2017</v>
      </c>
    </row>
    <row r="1600" spans="1:6" x14ac:dyDescent="0.45">
      <c r="A1600" s="218">
        <v>13344</v>
      </c>
      <c r="B1600" s="218">
        <v>250</v>
      </c>
      <c r="C1600" s="219">
        <v>12.469399811727319</v>
      </c>
      <c r="D1600" s="218"/>
      <c r="E1600" s="218" t="s">
        <v>203</v>
      </c>
      <c r="F1600" s="218">
        <v>1901</v>
      </c>
    </row>
    <row r="1601" spans="1:6" x14ac:dyDescent="0.45">
      <c r="A1601" s="218">
        <v>13344</v>
      </c>
      <c r="B1601" s="218">
        <v>250</v>
      </c>
      <c r="C1601" s="219">
        <v>14.9332732073423</v>
      </c>
      <c r="D1601" s="218"/>
      <c r="E1601" s="218" t="s">
        <v>203</v>
      </c>
      <c r="F1601" s="218">
        <v>1901</v>
      </c>
    </row>
    <row r="1602" spans="1:6" x14ac:dyDescent="0.45">
      <c r="A1602" s="218">
        <v>13344</v>
      </c>
      <c r="B1602" s="218">
        <v>250</v>
      </c>
      <c r="C1602" s="219">
        <v>21.14680916515718</v>
      </c>
      <c r="D1602" s="218"/>
      <c r="E1602" s="218" t="s">
        <v>203</v>
      </c>
      <c r="F1602" s="218">
        <v>1901</v>
      </c>
    </row>
    <row r="1603" spans="1:6" x14ac:dyDescent="0.45">
      <c r="A1603" s="218">
        <v>13344</v>
      </c>
      <c r="B1603" s="218">
        <v>250</v>
      </c>
      <c r="C1603" s="219">
        <v>26.579192387445701</v>
      </c>
      <c r="D1603" s="218"/>
      <c r="E1603" s="218" t="s">
        <v>203</v>
      </c>
      <c r="F1603" s="218">
        <v>1901</v>
      </c>
    </row>
    <row r="1604" spans="1:6" x14ac:dyDescent="0.45">
      <c r="A1604" s="218">
        <v>13344</v>
      </c>
      <c r="B1604" s="218">
        <v>250</v>
      </c>
      <c r="C1604" s="219">
        <v>21.030674719364281</v>
      </c>
      <c r="D1604" s="218"/>
      <c r="E1604" s="218" t="s">
        <v>203</v>
      </c>
      <c r="F1604" s="218">
        <v>1901</v>
      </c>
    </row>
    <row r="1605" spans="1:6" x14ac:dyDescent="0.45">
      <c r="A1605" s="218">
        <v>13344</v>
      </c>
      <c r="B1605" s="218">
        <v>250</v>
      </c>
      <c r="C1605" s="219">
        <v>25.02172191634563</v>
      </c>
      <c r="D1605" s="218"/>
      <c r="E1605" s="218" t="s">
        <v>203</v>
      </c>
      <c r="F1605" s="218">
        <v>1901</v>
      </c>
    </row>
    <row r="1606" spans="1:6" x14ac:dyDescent="0.45">
      <c r="A1606" s="218">
        <v>13342</v>
      </c>
      <c r="B1606" s="218">
        <v>500</v>
      </c>
      <c r="C1606" s="219">
        <v>19.100564264569648</v>
      </c>
      <c r="D1606" s="218"/>
      <c r="E1606" s="218" t="s">
        <v>203</v>
      </c>
      <c r="F1606" s="218">
        <v>1901</v>
      </c>
    </row>
    <row r="1607" spans="1:6" x14ac:dyDescent="0.45">
      <c r="A1607" s="218">
        <v>13342</v>
      </c>
      <c r="B1607" s="218">
        <v>500</v>
      </c>
      <c r="C1607" s="219">
        <v>31.616469741438799</v>
      </c>
      <c r="D1607" s="218"/>
      <c r="E1607" s="218" t="s">
        <v>203</v>
      </c>
      <c r="F1607" s="218">
        <v>1978</v>
      </c>
    </row>
    <row r="1608" spans="1:6" x14ac:dyDescent="0.45">
      <c r="A1608" s="218">
        <v>13342</v>
      </c>
      <c r="B1608" s="218">
        <v>500</v>
      </c>
      <c r="C1608" s="219">
        <v>15.40813933180501</v>
      </c>
      <c r="D1608" s="218"/>
      <c r="E1608" s="218" t="s">
        <v>203</v>
      </c>
      <c r="F1608" s="218">
        <v>1978</v>
      </c>
    </row>
    <row r="1609" spans="1:6" x14ac:dyDescent="0.45">
      <c r="A1609" s="218">
        <v>13342</v>
      </c>
      <c r="B1609" s="218">
        <v>500</v>
      </c>
      <c r="C1609" s="219">
        <v>27.643389173511949</v>
      </c>
      <c r="D1609" s="218"/>
      <c r="E1609" s="218" t="s">
        <v>203</v>
      </c>
      <c r="F1609" s="218">
        <v>1978</v>
      </c>
    </row>
    <row r="1610" spans="1:6" x14ac:dyDescent="0.45">
      <c r="A1610" s="218">
        <v>13342</v>
      </c>
      <c r="B1610" s="218">
        <v>500</v>
      </c>
      <c r="C1610" s="219">
        <v>17.147598953100079</v>
      </c>
      <c r="D1610" s="218"/>
      <c r="E1610" s="218" t="s">
        <v>203</v>
      </c>
      <c r="F1610" s="218">
        <v>1978</v>
      </c>
    </row>
    <row r="1611" spans="1:6" x14ac:dyDescent="0.45">
      <c r="A1611" s="218">
        <v>13342</v>
      </c>
      <c r="B1611" s="218">
        <v>500</v>
      </c>
      <c r="C1611" s="219">
        <v>29.068854611425291</v>
      </c>
      <c r="D1611" s="218"/>
      <c r="E1611" s="218" t="s">
        <v>203</v>
      </c>
      <c r="F1611" s="218">
        <v>1978</v>
      </c>
    </row>
    <row r="1612" spans="1:6" x14ac:dyDescent="0.45">
      <c r="A1612" s="218">
        <v>13342</v>
      </c>
      <c r="B1612" s="218">
        <v>500</v>
      </c>
      <c r="C1612" s="219">
        <v>20.165654136705982</v>
      </c>
      <c r="D1612" s="218"/>
      <c r="E1612" s="218" t="s">
        <v>203</v>
      </c>
      <c r="F1612" s="218">
        <v>1978</v>
      </c>
    </row>
    <row r="1613" spans="1:6" x14ac:dyDescent="0.45">
      <c r="A1613" s="218">
        <v>13342</v>
      </c>
      <c r="B1613" s="218">
        <v>500</v>
      </c>
      <c r="C1613" s="219">
        <v>4.2072647846161582</v>
      </c>
      <c r="D1613" s="218"/>
      <c r="E1613" s="218" t="s">
        <v>203</v>
      </c>
      <c r="F1613" s="218">
        <v>1978</v>
      </c>
    </row>
    <row r="1614" spans="1:6" x14ac:dyDescent="0.45">
      <c r="A1614" s="218">
        <v>13342</v>
      </c>
      <c r="B1614" s="218">
        <v>500</v>
      </c>
      <c r="C1614" s="219">
        <v>31.776046731261989</v>
      </c>
      <c r="D1614" s="218"/>
      <c r="E1614" s="218" t="s">
        <v>203</v>
      </c>
      <c r="F1614" s="218">
        <v>1978</v>
      </c>
    </row>
    <row r="1615" spans="1:6" x14ac:dyDescent="0.45">
      <c r="A1615" s="218">
        <v>13342</v>
      </c>
      <c r="B1615" s="218">
        <v>500</v>
      </c>
      <c r="C1615" s="219">
        <v>23.437039740470869</v>
      </c>
      <c r="D1615" s="218"/>
      <c r="E1615" s="218" t="s">
        <v>203</v>
      </c>
      <c r="F1615" s="218">
        <v>1978</v>
      </c>
    </row>
    <row r="1616" spans="1:6" x14ac:dyDescent="0.45">
      <c r="A1616" s="218">
        <v>13342</v>
      </c>
      <c r="B1616" s="218">
        <v>500</v>
      </c>
      <c r="C1616" s="219">
        <v>14.25769882436081</v>
      </c>
      <c r="D1616" s="218"/>
      <c r="E1616" s="218" t="s">
        <v>203</v>
      </c>
      <c r="F1616" s="218">
        <v>1978</v>
      </c>
    </row>
    <row r="1617" spans="1:6" x14ac:dyDescent="0.45">
      <c r="A1617" s="218">
        <v>13342</v>
      </c>
      <c r="B1617" s="218">
        <v>500</v>
      </c>
      <c r="C1617" s="219">
        <v>43.288559316622127</v>
      </c>
      <c r="D1617" s="218"/>
      <c r="E1617" s="218" t="s">
        <v>203</v>
      </c>
      <c r="F1617" s="218">
        <v>1978</v>
      </c>
    </row>
    <row r="1618" spans="1:6" x14ac:dyDescent="0.45">
      <c r="A1618" s="218">
        <v>13342</v>
      </c>
      <c r="B1618" s="218">
        <v>500</v>
      </c>
      <c r="C1618" s="219">
        <v>37.343326071403922</v>
      </c>
      <c r="D1618" s="218"/>
      <c r="E1618" s="218"/>
      <c r="F1618" s="218">
        <v>1901</v>
      </c>
    </row>
    <row r="1619" spans="1:6" x14ac:dyDescent="0.45">
      <c r="A1619" s="218">
        <v>13342</v>
      </c>
      <c r="B1619" s="218">
        <v>500</v>
      </c>
      <c r="C1619" s="219">
        <v>22.731145292536659</v>
      </c>
      <c r="D1619" s="218"/>
      <c r="E1619" s="218"/>
      <c r="F1619" s="218">
        <v>1901</v>
      </c>
    </row>
    <row r="1620" spans="1:6" x14ac:dyDescent="0.45">
      <c r="A1620" s="218">
        <v>13342</v>
      </c>
      <c r="B1620" s="218">
        <v>500</v>
      </c>
      <c r="C1620" s="219">
        <v>11.60587643925138</v>
      </c>
      <c r="D1620" s="218"/>
      <c r="E1620" s="218" t="s">
        <v>203</v>
      </c>
      <c r="F1620" s="218">
        <v>1978</v>
      </c>
    </row>
    <row r="1621" spans="1:6" x14ac:dyDescent="0.45">
      <c r="A1621" s="218">
        <v>13340</v>
      </c>
      <c r="B1621" s="218">
        <v>250</v>
      </c>
      <c r="C1621" s="219">
        <v>12.49869913167316</v>
      </c>
      <c r="D1621" s="218"/>
      <c r="E1621" s="218" t="s">
        <v>114</v>
      </c>
      <c r="F1621" s="218">
        <v>2017</v>
      </c>
    </row>
    <row r="1622" spans="1:6" x14ac:dyDescent="0.45">
      <c r="A1622" s="218">
        <v>13340</v>
      </c>
      <c r="B1622" s="218">
        <v>250</v>
      </c>
      <c r="C1622" s="219">
        <v>37.752728536943962</v>
      </c>
      <c r="D1622" s="218"/>
      <c r="E1622" s="218" t="s">
        <v>114</v>
      </c>
      <c r="F1622" s="218">
        <v>2017</v>
      </c>
    </row>
    <row r="1623" spans="1:6" x14ac:dyDescent="0.45">
      <c r="A1623" s="218">
        <v>13340</v>
      </c>
      <c r="B1623" s="218">
        <v>250</v>
      </c>
      <c r="C1623" s="219">
        <v>39.531547870968893</v>
      </c>
      <c r="D1623" s="218"/>
      <c r="E1623" s="218" t="s">
        <v>114</v>
      </c>
      <c r="F1623" s="218">
        <v>2017</v>
      </c>
    </row>
    <row r="1624" spans="1:6" x14ac:dyDescent="0.45">
      <c r="A1624" s="218">
        <v>13340</v>
      </c>
      <c r="B1624" s="218">
        <v>250</v>
      </c>
      <c r="C1624" s="219">
        <v>18.50749548103996</v>
      </c>
      <c r="D1624" s="218"/>
      <c r="E1624" s="218" t="s">
        <v>114</v>
      </c>
      <c r="F1624" s="218">
        <v>2017</v>
      </c>
    </row>
    <row r="1625" spans="1:6" x14ac:dyDescent="0.45">
      <c r="A1625" s="218">
        <v>13340</v>
      </c>
      <c r="B1625" s="218">
        <v>250</v>
      </c>
      <c r="C1625" s="219">
        <v>5.7964959232341977</v>
      </c>
      <c r="D1625" s="218"/>
      <c r="E1625" s="218" t="s">
        <v>114</v>
      </c>
      <c r="F1625" s="218">
        <v>2017</v>
      </c>
    </row>
    <row r="1626" spans="1:6" x14ac:dyDescent="0.45">
      <c r="A1626" s="218">
        <v>13340</v>
      </c>
      <c r="B1626" s="218">
        <v>250</v>
      </c>
      <c r="C1626" s="219">
        <v>34.905465546121142</v>
      </c>
      <c r="D1626" s="218"/>
      <c r="E1626" s="218" t="s">
        <v>114</v>
      </c>
      <c r="F1626" s="218">
        <v>2017</v>
      </c>
    </row>
    <row r="1627" spans="1:6" x14ac:dyDescent="0.45">
      <c r="A1627" s="218">
        <v>13340</v>
      </c>
      <c r="B1627" s="218">
        <v>250</v>
      </c>
      <c r="C1627" s="219">
        <v>14.80243213275997</v>
      </c>
      <c r="D1627" s="218"/>
      <c r="E1627" s="218" t="s">
        <v>114</v>
      </c>
      <c r="F1627" s="218">
        <v>2017</v>
      </c>
    </row>
    <row r="1628" spans="1:6" x14ac:dyDescent="0.45">
      <c r="A1628" s="218">
        <v>13340</v>
      </c>
      <c r="B1628" s="218">
        <v>250</v>
      </c>
      <c r="C1628" s="219">
        <v>26.15054357122844</v>
      </c>
      <c r="D1628" s="218"/>
      <c r="E1628" s="218" t="s">
        <v>114</v>
      </c>
      <c r="F1628" s="218">
        <v>2017</v>
      </c>
    </row>
    <row r="1629" spans="1:6" x14ac:dyDescent="0.45">
      <c r="A1629" s="218">
        <v>13340</v>
      </c>
      <c r="B1629" s="218">
        <v>250</v>
      </c>
      <c r="C1629" s="219">
        <v>15.401581021973991</v>
      </c>
      <c r="D1629" s="218"/>
      <c r="E1629" s="218" t="s">
        <v>114</v>
      </c>
      <c r="F1629" s="218">
        <v>2017</v>
      </c>
    </row>
    <row r="1630" spans="1:6" x14ac:dyDescent="0.45">
      <c r="A1630" s="218">
        <v>13340</v>
      </c>
      <c r="B1630" s="218">
        <v>250</v>
      </c>
      <c r="C1630" s="219">
        <v>30.043638820811491</v>
      </c>
      <c r="D1630" s="218"/>
      <c r="E1630" s="218" t="s">
        <v>114</v>
      </c>
      <c r="F1630" s="218">
        <v>2015</v>
      </c>
    </row>
    <row r="1631" spans="1:6" x14ac:dyDescent="0.45">
      <c r="A1631" s="218">
        <v>13340</v>
      </c>
      <c r="B1631" s="218">
        <v>250</v>
      </c>
      <c r="C1631" s="219">
        <v>30.704088260983472</v>
      </c>
      <c r="D1631" s="218"/>
      <c r="E1631" s="218" t="s">
        <v>114</v>
      </c>
      <c r="F1631" s="218">
        <v>2015</v>
      </c>
    </row>
    <row r="1632" spans="1:6" x14ac:dyDescent="0.45">
      <c r="A1632" s="218">
        <v>13340</v>
      </c>
      <c r="B1632" s="218">
        <v>250</v>
      </c>
      <c r="C1632" s="219">
        <v>12.46004586348184</v>
      </c>
      <c r="D1632" s="218"/>
      <c r="E1632" s="218" t="s">
        <v>114</v>
      </c>
      <c r="F1632" s="218">
        <v>2015</v>
      </c>
    </row>
    <row r="1633" spans="1:6" x14ac:dyDescent="0.45">
      <c r="A1633" s="218">
        <v>13340</v>
      </c>
      <c r="B1633" s="218">
        <v>250</v>
      </c>
      <c r="C1633" s="219">
        <v>4.3700065811907489</v>
      </c>
      <c r="D1633" s="218"/>
      <c r="E1633" s="218" t="s">
        <v>114</v>
      </c>
      <c r="F1633" s="218">
        <v>2015</v>
      </c>
    </row>
    <row r="1634" spans="1:6" x14ac:dyDescent="0.45">
      <c r="A1634" s="218">
        <v>13340</v>
      </c>
      <c r="B1634" s="218">
        <v>250</v>
      </c>
      <c r="C1634" s="219">
        <v>12.66002090814899</v>
      </c>
      <c r="D1634" s="218"/>
      <c r="E1634" s="218" t="s">
        <v>114</v>
      </c>
      <c r="F1634" s="218">
        <v>2015</v>
      </c>
    </row>
    <row r="1635" spans="1:6" x14ac:dyDescent="0.45">
      <c r="A1635" s="218">
        <v>13340</v>
      </c>
      <c r="B1635" s="218">
        <v>250</v>
      </c>
      <c r="C1635" s="219">
        <v>35.390039564705212</v>
      </c>
      <c r="D1635" s="218"/>
      <c r="E1635" s="218" t="s">
        <v>114</v>
      </c>
      <c r="F1635" s="218">
        <v>2015</v>
      </c>
    </row>
    <row r="1636" spans="1:6" x14ac:dyDescent="0.45">
      <c r="A1636" s="218">
        <v>13340</v>
      </c>
      <c r="B1636" s="218">
        <v>250</v>
      </c>
      <c r="C1636" s="219">
        <v>23.256040066226699</v>
      </c>
      <c r="D1636" s="218"/>
      <c r="E1636" s="218" t="s">
        <v>203</v>
      </c>
      <c r="F1636" s="218">
        <v>2015</v>
      </c>
    </row>
    <row r="1637" spans="1:6" x14ac:dyDescent="0.45">
      <c r="A1637" s="218">
        <v>13340</v>
      </c>
      <c r="B1637" s="218">
        <v>250</v>
      </c>
      <c r="C1637" s="219">
        <v>23.68706739674656</v>
      </c>
      <c r="D1637" s="218"/>
      <c r="E1637" s="218" t="s">
        <v>114</v>
      </c>
      <c r="F1637" s="218">
        <v>2015</v>
      </c>
    </row>
    <row r="1638" spans="1:6" x14ac:dyDescent="0.45">
      <c r="A1638" s="218">
        <v>13338</v>
      </c>
      <c r="B1638" s="218">
        <v>300</v>
      </c>
      <c r="C1638" s="219">
        <v>23.83524204778735</v>
      </c>
      <c r="D1638" s="218"/>
      <c r="E1638" s="218" t="s">
        <v>205</v>
      </c>
      <c r="F1638" s="218">
        <v>1901</v>
      </c>
    </row>
    <row r="1639" spans="1:6" x14ac:dyDescent="0.45">
      <c r="A1639" s="218">
        <v>13338</v>
      </c>
      <c r="B1639" s="218">
        <v>300</v>
      </c>
      <c r="C1639" s="219">
        <v>40.890412782635977</v>
      </c>
      <c r="D1639" s="218"/>
      <c r="E1639" s="218" t="s">
        <v>205</v>
      </c>
      <c r="F1639" s="218">
        <v>1901</v>
      </c>
    </row>
    <row r="1640" spans="1:6" x14ac:dyDescent="0.45">
      <c r="A1640" s="218">
        <v>13338</v>
      </c>
      <c r="B1640" s="218">
        <v>300</v>
      </c>
      <c r="C1640" s="219">
        <v>2.8756445588769828</v>
      </c>
      <c r="D1640" s="218"/>
      <c r="E1640" s="218" t="s">
        <v>205</v>
      </c>
      <c r="F1640" s="218">
        <v>1901</v>
      </c>
    </row>
    <row r="1641" spans="1:6" x14ac:dyDescent="0.45">
      <c r="A1641" s="218">
        <v>13336</v>
      </c>
      <c r="B1641" s="218">
        <v>250</v>
      </c>
      <c r="C1641" s="219">
        <v>21.648944222774318</v>
      </c>
      <c r="D1641" s="218"/>
      <c r="E1641" s="218" t="s">
        <v>111</v>
      </c>
      <c r="F1641" s="218">
        <v>1981</v>
      </c>
    </row>
    <row r="1642" spans="1:6" x14ac:dyDescent="0.45">
      <c r="A1642" s="218">
        <v>13336</v>
      </c>
      <c r="B1642" s="218">
        <v>250</v>
      </c>
      <c r="C1642" s="219">
        <v>21.74565551527634</v>
      </c>
      <c r="D1642" s="218"/>
      <c r="E1642" s="218" t="s">
        <v>111</v>
      </c>
      <c r="F1642" s="218">
        <v>1981</v>
      </c>
    </row>
    <row r="1643" spans="1:6" x14ac:dyDescent="0.45">
      <c r="A1643" s="218">
        <v>13336</v>
      </c>
      <c r="B1643" s="218">
        <v>250</v>
      </c>
      <c r="C1643" s="219">
        <v>5.2208991408164778</v>
      </c>
      <c r="D1643" s="218"/>
      <c r="E1643" s="218" t="s">
        <v>114</v>
      </c>
      <c r="F1643" s="218">
        <v>2001</v>
      </c>
    </row>
    <row r="1644" spans="1:6" x14ac:dyDescent="0.45">
      <c r="A1644" s="218">
        <v>13336</v>
      </c>
      <c r="B1644" s="218">
        <v>250</v>
      </c>
      <c r="C1644" s="219">
        <v>43.011150462928107</v>
      </c>
      <c r="D1644" s="218"/>
      <c r="E1644" s="218" t="s">
        <v>114</v>
      </c>
      <c r="F1644" s="218">
        <v>2015</v>
      </c>
    </row>
    <row r="1645" spans="1:6" x14ac:dyDescent="0.45">
      <c r="A1645" s="218">
        <v>13336</v>
      </c>
      <c r="B1645" s="218">
        <v>250</v>
      </c>
      <c r="C1645" s="219">
        <v>29.00809248515078</v>
      </c>
      <c r="D1645" s="218"/>
      <c r="E1645" s="218" t="s">
        <v>114</v>
      </c>
      <c r="F1645" s="218">
        <v>2015</v>
      </c>
    </row>
    <row r="1646" spans="1:6" x14ac:dyDescent="0.45">
      <c r="A1646" s="218">
        <v>13336</v>
      </c>
      <c r="B1646" s="218">
        <v>250</v>
      </c>
      <c r="C1646" s="219">
        <v>15.29813656795957</v>
      </c>
      <c r="D1646" s="218"/>
      <c r="E1646" s="218" t="s">
        <v>111</v>
      </c>
      <c r="F1646" s="218">
        <v>1981</v>
      </c>
    </row>
    <row r="1647" spans="1:6" x14ac:dyDescent="0.45">
      <c r="A1647" s="218">
        <v>13336</v>
      </c>
      <c r="B1647" s="218">
        <v>250</v>
      </c>
      <c r="C1647" s="219">
        <v>4.5963573277942578</v>
      </c>
      <c r="D1647" s="218"/>
      <c r="E1647" s="218" t="s">
        <v>114</v>
      </c>
      <c r="F1647" s="218">
        <v>2015</v>
      </c>
    </row>
    <row r="1648" spans="1:6" x14ac:dyDescent="0.45">
      <c r="A1648" s="218">
        <v>13334</v>
      </c>
      <c r="B1648" s="218">
        <v>150</v>
      </c>
      <c r="C1648" s="219">
        <v>13.2556472893157</v>
      </c>
      <c r="D1648" s="218"/>
      <c r="E1648" s="218" t="s">
        <v>205</v>
      </c>
      <c r="F1648" s="218">
        <v>1901</v>
      </c>
    </row>
    <row r="1649" spans="1:6" x14ac:dyDescent="0.45">
      <c r="A1649" s="218">
        <v>13334</v>
      </c>
      <c r="B1649" s="218">
        <v>150</v>
      </c>
      <c r="C1649" s="219">
        <v>17.179261592184371</v>
      </c>
      <c r="D1649" s="218"/>
      <c r="E1649" s="218" t="s">
        <v>205</v>
      </c>
      <c r="F1649" s="218">
        <v>1901</v>
      </c>
    </row>
    <row r="1650" spans="1:6" x14ac:dyDescent="0.45">
      <c r="A1650" s="218">
        <v>13334</v>
      </c>
      <c r="B1650" s="218">
        <v>150</v>
      </c>
      <c r="C1650" s="219">
        <v>20.383510502339622</v>
      </c>
      <c r="D1650" s="218"/>
      <c r="E1650" s="218" t="s">
        <v>205</v>
      </c>
      <c r="F1650" s="218">
        <v>1901</v>
      </c>
    </row>
    <row r="1651" spans="1:6" x14ac:dyDescent="0.45">
      <c r="A1651" s="218">
        <v>13332</v>
      </c>
      <c r="B1651" s="218">
        <v>560</v>
      </c>
      <c r="C1651" s="219">
        <v>14.42269219017394</v>
      </c>
      <c r="D1651" s="218"/>
      <c r="E1651" s="218" t="s">
        <v>204</v>
      </c>
      <c r="F1651" s="218">
        <v>2017</v>
      </c>
    </row>
    <row r="1652" spans="1:6" x14ac:dyDescent="0.45">
      <c r="A1652" s="218">
        <v>13330</v>
      </c>
      <c r="B1652" s="218">
        <v>0</v>
      </c>
      <c r="C1652" s="219">
        <v>9.8396687459077299</v>
      </c>
      <c r="D1652" s="218"/>
      <c r="E1652" s="218"/>
      <c r="F1652" s="218">
        <v>1901</v>
      </c>
    </row>
    <row r="1653" spans="1:6" x14ac:dyDescent="0.45">
      <c r="A1653" s="218">
        <v>13328</v>
      </c>
      <c r="B1653" s="218">
        <v>250</v>
      </c>
      <c r="C1653" s="219">
        <v>17.28502440619776</v>
      </c>
      <c r="D1653" s="218"/>
      <c r="E1653" s="218" t="s">
        <v>205</v>
      </c>
      <c r="F1653" s="218">
        <v>1901</v>
      </c>
    </row>
    <row r="1654" spans="1:6" x14ac:dyDescent="0.45">
      <c r="A1654" s="218">
        <v>13328</v>
      </c>
      <c r="B1654" s="218">
        <v>250</v>
      </c>
      <c r="C1654" s="219">
        <v>22.24434340132769</v>
      </c>
      <c r="D1654" s="218"/>
      <c r="E1654" s="218" t="s">
        <v>205</v>
      </c>
      <c r="F1654" s="218">
        <v>1981</v>
      </c>
    </row>
    <row r="1655" spans="1:6" x14ac:dyDescent="0.45">
      <c r="A1655" s="218">
        <v>13328</v>
      </c>
      <c r="B1655" s="218">
        <v>250</v>
      </c>
      <c r="C1655" s="219">
        <v>20.135517772747001</v>
      </c>
      <c r="D1655" s="218"/>
      <c r="E1655" s="218" t="s">
        <v>205</v>
      </c>
      <c r="F1655" s="218">
        <v>1979</v>
      </c>
    </row>
    <row r="1656" spans="1:6" x14ac:dyDescent="0.45">
      <c r="A1656" s="218">
        <v>13328</v>
      </c>
      <c r="B1656" s="218">
        <v>250</v>
      </c>
      <c r="C1656" s="219">
        <v>14.89619807839378</v>
      </c>
      <c r="D1656" s="218"/>
      <c r="E1656" s="218" t="s">
        <v>205</v>
      </c>
      <c r="F1656" s="218">
        <v>1979</v>
      </c>
    </row>
    <row r="1657" spans="1:6" x14ac:dyDescent="0.45">
      <c r="A1657" s="218">
        <v>13328</v>
      </c>
      <c r="B1657" s="218">
        <v>250</v>
      </c>
      <c r="C1657" s="219">
        <v>12.1070967938454</v>
      </c>
      <c r="D1657" s="218"/>
      <c r="E1657" s="218" t="s">
        <v>205</v>
      </c>
      <c r="F1657" s="218">
        <v>1979</v>
      </c>
    </row>
    <row r="1658" spans="1:6" x14ac:dyDescent="0.45">
      <c r="A1658" s="218">
        <v>13328</v>
      </c>
      <c r="B1658" s="218">
        <v>250</v>
      </c>
      <c r="C1658" s="219">
        <v>36.50875957473027</v>
      </c>
      <c r="D1658" s="218"/>
      <c r="E1658" s="218" t="s">
        <v>205</v>
      </c>
      <c r="F1658" s="218">
        <v>1979</v>
      </c>
    </row>
    <row r="1659" spans="1:6" x14ac:dyDescent="0.45">
      <c r="A1659" s="218">
        <v>13328</v>
      </c>
      <c r="B1659" s="218">
        <v>250</v>
      </c>
      <c r="C1659" s="219">
        <v>21.715394264173021</v>
      </c>
      <c r="D1659" s="218"/>
      <c r="E1659" s="218"/>
      <c r="F1659" s="218">
        <v>1901</v>
      </c>
    </row>
    <row r="1660" spans="1:6" x14ac:dyDescent="0.45">
      <c r="A1660" s="218">
        <v>13328</v>
      </c>
      <c r="B1660" s="218">
        <v>250</v>
      </c>
      <c r="C1660" s="219">
        <v>10.347798702545409</v>
      </c>
      <c r="D1660" s="218"/>
      <c r="E1660" s="218" t="s">
        <v>205</v>
      </c>
      <c r="F1660" s="218">
        <v>1979</v>
      </c>
    </row>
    <row r="1661" spans="1:6" x14ac:dyDescent="0.45">
      <c r="A1661" s="218">
        <v>13328</v>
      </c>
      <c r="B1661" s="218">
        <v>250</v>
      </c>
      <c r="C1661" s="219">
        <v>10.421626837262229</v>
      </c>
      <c r="D1661" s="218"/>
      <c r="E1661" s="218" t="s">
        <v>205</v>
      </c>
      <c r="F1661" s="218">
        <v>1901</v>
      </c>
    </row>
    <row r="1662" spans="1:6" x14ac:dyDescent="0.45">
      <c r="A1662" s="218">
        <v>13326</v>
      </c>
      <c r="B1662" s="218">
        <v>300</v>
      </c>
      <c r="C1662" s="219">
        <v>24.83424389655676</v>
      </c>
      <c r="D1662" s="218"/>
      <c r="E1662" s="218" t="s">
        <v>205</v>
      </c>
      <c r="F1662" s="218">
        <v>1991</v>
      </c>
    </row>
    <row r="1663" spans="1:6" x14ac:dyDescent="0.45">
      <c r="A1663" s="218">
        <v>13326</v>
      </c>
      <c r="B1663" s="218">
        <v>300</v>
      </c>
      <c r="C1663" s="219">
        <v>10.72216862384875</v>
      </c>
      <c r="D1663" s="218"/>
      <c r="E1663" s="218" t="s">
        <v>205</v>
      </c>
      <c r="F1663" s="218">
        <v>1991</v>
      </c>
    </row>
    <row r="1664" spans="1:6" x14ac:dyDescent="0.45">
      <c r="A1664" s="218">
        <v>13326</v>
      </c>
      <c r="B1664" s="218">
        <v>300</v>
      </c>
      <c r="C1664" s="219">
        <v>36.095356978667397</v>
      </c>
      <c r="D1664" s="218"/>
      <c r="E1664" s="218" t="s">
        <v>205</v>
      </c>
      <c r="F1664" s="218">
        <v>1991</v>
      </c>
    </row>
    <row r="1665" spans="1:6" x14ac:dyDescent="0.45">
      <c r="A1665" s="218">
        <v>13326</v>
      </c>
      <c r="B1665" s="218">
        <v>300</v>
      </c>
      <c r="C1665" s="219">
        <v>46.662781949433601</v>
      </c>
      <c r="D1665" s="218"/>
      <c r="E1665" s="218" t="s">
        <v>207</v>
      </c>
      <c r="F1665" s="218">
        <v>1901</v>
      </c>
    </row>
    <row r="1666" spans="1:6" x14ac:dyDescent="0.45">
      <c r="A1666" s="218">
        <v>13326</v>
      </c>
      <c r="B1666" s="218">
        <v>300</v>
      </c>
      <c r="C1666" s="219">
        <v>10.394852144089811</v>
      </c>
      <c r="D1666" s="218"/>
      <c r="E1666" s="218" t="s">
        <v>207</v>
      </c>
      <c r="F1666" s="218">
        <v>1991</v>
      </c>
    </row>
    <row r="1667" spans="1:6" x14ac:dyDescent="0.45">
      <c r="A1667" s="218">
        <v>13326</v>
      </c>
      <c r="B1667" s="218">
        <v>300</v>
      </c>
      <c r="C1667" s="219">
        <v>10.34807809954097</v>
      </c>
      <c r="D1667" s="218"/>
      <c r="E1667" s="218" t="s">
        <v>207</v>
      </c>
      <c r="F1667" s="218">
        <v>1991</v>
      </c>
    </row>
    <row r="1668" spans="1:6" x14ac:dyDescent="0.45">
      <c r="A1668" s="218">
        <v>13326</v>
      </c>
      <c r="B1668" s="218">
        <v>300</v>
      </c>
      <c r="C1668" s="219">
        <v>11.40331300243982</v>
      </c>
      <c r="D1668" s="218"/>
      <c r="E1668" s="218" t="s">
        <v>207</v>
      </c>
      <c r="F1668" s="218">
        <v>1991</v>
      </c>
    </row>
    <row r="1669" spans="1:6" x14ac:dyDescent="0.45">
      <c r="A1669" s="218">
        <v>13326</v>
      </c>
      <c r="B1669" s="218">
        <v>300</v>
      </c>
      <c r="C1669" s="219">
        <v>36.399712445099951</v>
      </c>
      <c r="D1669" s="218"/>
      <c r="E1669" s="218" t="s">
        <v>207</v>
      </c>
      <c r="F1669" s="218">
        <v>1991</v>
      </c>
    </row>
    <row r="1670" spans="1:6" x14ac:dyDescent="0.45">
      <c r="A1670" s="218">
        <v>13326</v>
      </c>
      <c r="B1670" s="218">
        <v>300</v>
      </c>
      <c r="C1670" s="219">
        <v>12.81089510519246</v>
      </c>
      <c r="D1670" s="218"/>
      <c r="E1670" s="218" t="s">
        <v>207</v>
      </c>
      <c r="F1670" s="218">
        <v>1901</v>
      </c>
    </row>
    <row r="1671" spans="1:6" x14ac:dyDescent="0.45">
      <c r="A1671" s="218">
        <v>13326</v>
      </c>
      <c r="B1671" s="218">
        <v>300</v>
      </c>
      <c r="C1671" s="219">
        <v>20.304219500768671</v>
      </c>
      <c r="D1671" s="218"/>
      <c r="E1671" s="218" t="s">
        <v>207</v>
      </c>
      <c r="F1671" s="218">
        <v>1901</v>
      </c>
    </row>
    <row r="1672" spans="1:6" x14ac:dyDescent="0.45">
      <c r="A1672" s="218">
        <v>13326</v>
      </c>
      <c r="B1672" s="218">
        <v>300</v>
      </c>
      <c r="C1672" s="219">
        <v>12.730460191801649</v>
      </c>
      <c r="D1672" s="218"/>
      <c r="E1672" s="218" t="s">
        <v>207</v>
      </c>
      <c r="F1672" s="218">
        <v>1901</v>
      </c>
    </row>
    <row r="1673" spans="1:6" x14ac:dyDescent="0.45">
      <c r="A1673" s="218">
        <v>13326</v>
      </c>
      <c r="B1673" s="218">
        <v>300</v>
      </c>
      <c r="C1673" s="219">
        <v>26.617750064280919</v>
      </c>
      <c r="D1673" s="218"/>
      <c r="E1673" s="218" t="s">
        <v>205</v>
      </c>
      <c r="F1673" s="218">
        <v>1991</v>
      </c>
    </row>
    <row r="1674" spans="1:6" x14ac:dyDescent="0.45">
      <c r="A1674" s="218">
        <v>13326</v>
      </c>
      <c r="B1674" s="218">
        <v>300</v>
      </c>
      <c r="C1674" s="219">
        <v>20.715650396558779</v>
      </c>
      <c r="D1674" s="218"/>
      <c r="E1674" s="218" t="s">
        <v>207</v>
      </c>
      <c r="F1674" s="218">
        <v>1901</v>
      </c>
    </row>
    <row r="1675" spans="1:6" x14ac:dyDescent="0.45">
      <c r="A1675" s="218">
        <v>13324</v>
      </c>
      <c r="B1675" s="218">
        <v>250</v>
      </c>
      <c r="C1675" s="219">
        <v>24.817080366805069</v>
      </c>
      <c r="D1675" s="218"/>
      <c r="E1675" s="218" t="s">
        <v>205</v>
      </c>
      <c r="F1675" s="218">
        <v>1901</v>
      </c>
    </row>
    <row r="1676" spans="1:6" x14ac:dyDescent="0.45">
      <c r="A1676" s="218">
        <v>13324</v>
      </c>
      <c r="B1676" s="218">
        <v>250</v>
      </c>
      <c r="C1676" s="219">
        <v>6.0863842456604642</v>
      </c>
      <c r="D1676" s="218"/>
      <c r="E1676" s="218" t="s">
        <v>207</v>
      </c>
      <c r="F1676" s="218">
        <v>1901</v>
      </c>
    </row>
    <row r="1677" spans="1:6" x14ac:dyDescent="0.45">
      <c r="A1677" s="218">
        <v>13324</v>
      </c>
      <c r="B1677" s="218">
        <v>250</v>
      </c>
      <c r="C1677" s="219">
        <v>22.230687886721341</v>
      </c>
      <c r="D1677" s="218"/>
      <c r="E1677" s="218" t="s">
        <v>205</v>
      </c>
      <c r="F1677" s="218">
        <v>1901</v>
      </c>
    </row>
    <row r="1678" spans="1:6" x14ac:dyDescent="0.45">
      <c r="A1678" s="218">
        <v>13324</v>
      </c>
      <c r="B1678" s="218">
        <v>250</v>
      </c>
      <c r="C1678" s="219">
        <v>24.473429789307129</v>
      </c>
      <c r="D1678" s="218"/>
      <c r="E1678" s="218" t="s">
        <v>205</v>
      </c>
      <c r="F1678" s="218">
        <v>1901</v>
      </c>
    </row>
    <row r="1679" spans="1:6" x14ac:dyDescent="0.45">
      <c r="A1679" s="218">
        <v>13324</v>
      </c>
      <c r="B1679" s="218">
        <v>250</v>
      </c>
      <c r="C1679" s="219">
        <v>4.2599760582503237</v>
      </c>
      <c r="D1679" s="218"/>
      <c r="E1679" s="218" t="s">
        <v>205</v>
      </c>
      <c r="F1679" s="218">
        <v>1901</v>
      </c>
    </row>
    <row r="1680" spans="1:6" x14ac:dyDescent="0.45">
      <c r="A1680" s="218">
        <v>13322</v>
      </c>
      <c r="B1680" s="218">
        <v>0</v>
      </c>
      <c r="C1680" s="219">
        <v>14.5787796147692</v>
      </c>
      <c r="D1680" s="218"/>
      <c r="E1680" s="218"/>
      <c r="F1680" s="218">
        <v>1901</v>
      </c>
    </row>
    <row r="1681" spans="1:6" x14ac:dyDescent="0.45">
      <c r="A1681" s="218">
        <v>13322</v>
      </c>
      <c r="B1681" s="218">
        <v>0</v>
      </c>
      <c r="C1681" s="219">
        <v>120.1749080604452</v>
      </c>
      <c r="D1681" s="218"/>
      <c r="E1681" s="218"/>
      <c r="F1681" s="218">
        <v>1901</v>
      </c>
    </row>
    <row r="1682" spans="1:6" x14ac:dyDescent="0.45">
      <c r="A1682" s="218">
        <v>13322</v>
      </c>
      <c r="B1682" s="218">
        <v>0</v>
      </c>
      <c r="C1682" s="219">
        <v>44.065622166682523</v>
      </c>
      <c r="D1682" s="218"/>
      <c r="E1682" s="218"/>
      <c r="F1682" s="218">
        <v>1901</v>
      </c>
    </row>
    <row r="1683" spans="1:6" x14ac:dyDescent="0.45">
      <c r="A1683" s="218">
        <v>13320</v>
      </c>
      <c r="B1683" s="218">
        <v>300</v>
      </c>
      <c r="C1683" s="219">
        <v>27.247143447115359</v>
      </c>
      <c r="D1683" s="218"/>
      <c r="E1683" s="218" t="s">
        <v>205</v>
      </c>
      <c r="F1683" s="218">
        <v>1901</v>
      </c>
    </row>
    <row r="1684" spans="1:6" x14ac:dyDescent="0.45">
      <c r="A1684" s="218">
        <v>13320</v>
      </c>
      <c r="B1684" s="218">
        <v>300</v>
      </c>
      <c r="C1684" s="219">
        <v>7.7895858732262742</v>
      </c>
      <c r="D1684" s="218"/>
      <c r="E1684" s="218" t="s">
        <v>205</v>
      </c>
      <c r="F1684" s="218">
        <v>1901</v>
      </c>
    </row>
    <row r="1685" spans="1:6" x14ac:dyDescent="0.45">
      <c r="A1685" s="218">
        <v>13318</v>
      </c>
      <c r="B1685" s="218">
        <v>0</v>
      </c>
      <c r="C1685" s="219">
        <v>7.1809142077073336</v>
      </c>
      <c r="D1685" s="218"/>
      <c r="E1685" s="218"/>
      <c r="F1685" s="218">
        <v>1901</v>
      </c>
    </row>
    <row r="1686" spans="1:6" x14ac:dyDescent="0.45">
      <c r="A1686" s="218">
        <v>13318</v>
      </c>
      <c r="B1686" s="218">
        <v>0</v>
      </c>
      <c r="C1686" s="219">
        <v>30.752134386729519</v>
      </c>
      <c r="D1686" s="218"/>
      <c r="E1686" s="218"/>
      <c r="F1686" s="218">
        <v>1901</v>
      </c>
    </row>
    <row r="1687" spans="1:6" x14ac:dyDescent="0.45">
      <c r="A1687" s="218">
        <v>13316</v>
      </c>
      <c r="B1687" s="218">
        <v>0</v>
      </c>
      <c r="C1687" s="219">
        <v>19.750975642257309</v>
      </c>
      <c r="D1687" s="218"/>
      <c r="E1687" s="218"/>
      <c r="F1687" s="218">
        <v>1901</v>
      </c>
    </row>
    <row r="1688" spans="1:6" x14ac:dyDescent="0.45">
      <c r="A1688" s="218">
        <v>13314</v>
      </c>
      <c r="B1688" s="218">
        <v>200</v>
      </c>
      <c r="C1688" s="219">
        <v>32.616906446799319</v>
      </c>
      <c r="D1688" s="218"/>
      <c r="E1688" s="218" t="s">
        <v>114</v>
      </c>
      <c r="F1688" s="218">
        <v>2009</v>
      </c>
    </row>
    <row r="1689" spans="1:6" x14ac:dyDescent="0.45">
      <c r="A1689" s="218">
        <v>13312</v>
      </c>
      <c r="B1689" s="218">
        <v>200</v>
      </c>
      <c r="C1689" s="219">
        <v>53.511393608968682</v>
      </c>
      <c r="D1689" s="218"/>
      <c r="E1689" s="218" t="s">
        <v>205</v>
      </c>
      <c r="F1689" s="218">
        <v>1901</v>
      </c>
    </row>
    <row r="1690" spans="1:6" x14ac:dyDescent="0.45">
      <c r="A1690" s="218">
        <v>13310</v>
      </c>
      <c r="B1690" s="218">
        <v>0</v>
      </c>
      <c r="C1690" s="219">
        <v>30.38351469443559</v>
      </c>
      <c r="D1690" s="218"/>
      <c r="E1690" s="218"/>
      <c r="F1690" s="218">
        <v>1901</v>
      </c>
    </row>
    <row r="1691" spans="1:6" x14ac:dyDescent="0.45">
      <c r="A1691" s="218">
        <v>13308</v>
      </c>
      <c r="B1691" s="218">
        <v>0</v>
      </c>
      <c r="C1691" s="219">
        <v>28.107031148840189</v>
      </c>
      <c r="D1691" s="218"/>
      <c r="E1691" s="218" t="s">
        <v>114</v>
      </c>
      <c r="F1691" s="218">
        <v>2016</v>
      </c>
    </row>
    <row r="1692" spans="1:6" x14ac:dyDescent="0.45">
      <c r="A1692" s="218">
        <v>13306</v>
      </c>
      <c r="B1692" s="218">
        <v>300</v>
      </c>
      <c r="C1692" s="219">
        <v>34.822022478066827</v>
      </c>
      <c r="D1692" s="218"/>
      <c r="E1692" s="218" t="s">
        <v>114</v>
      </c>
      <c r="F1692" s="218">
        <v>1901</v>
      </c>
    </row>
    <row r="1693" spans="1:6" x14ac:dyDescent="0.45">
      <c r="A1693" s="218">
        <v>13306</v>
      </c>
      <c r="B1693" s="218">
        <v>300</v>
      </c>
      <c r="C1693" s="219">
        <v>26.790304550723199</v>
      </c>
      <c r="D1693" s="218"/>
      <c r="E1693" s="218" t="s">
        <v>114</v>
      </c>
      <c r="F1693" s="218">
        <v>1901</v>
      </c>
    </row>
    <row r="1694" spans="1:6" x14ac:dyDescent="0.45">
      <c r="A1694" s="218">
        <v>13306</v>
      </c>
      <c r="B1694" s="218">
        <v>300</v>
      </c>
      <c r="C1694" s="219">
        <v>19.261239608181089</v>
      </c>
      <c r="D1694" s="218"/>
      <c r="E1694" s="218" t="s">
        <v>114</v>
      </c>
      <c r="F1694" s="218">
        <v>1901</v>
      </c>
    </row>
    <row r="1695" spans="1:6" x14ac:dyDescent="0.45">
      <c r="A1695" s="218">
        <v>13306</v>
      </c>
      <c r="B1695" s="218">
        <v>300</v>
      </c>
      <c r="C1695" s="219">
        <v>33.344918911449362</v>
      </c>
      <c r="D1695" s="218"/>
      <c r="E1695" s="218" t="s">
        <v>114</v>
      </c>
      <c r="F1695" s="218">
        <v>1901</v>
      </c>
    </row>
    <row r="1696" spans="1:6" x14ac:dyDescent="0.45">
      <c r="A1696" s="218">
        <v>13304</v>
      </c>
      <c r="B1696" s="218">
        <v>200</v>
      </c>
      <c r="C1696" s="219">
        <v>26.041117042309491</v>
      </c>
      <c r="D1696" s="218"/>
      <c r="E1696" s="218" t="s">
        <v>205</v>
      </c>
      <c r="F1696" s="218">
        <v>1901</v>
      </c>
    </row>
    <row r="1697" spans="1:6" x14ac:dyDescent="0.45">
      <c r="A1697" s="218">
        <v>13304</v>
      </c>
      <c r="B1697" s="218">
        <v>200</v>
      </c>
      <c r="C1697" s="219">
        <v>32.993236299015258</v>
      </c>
      <c r="D1697" s="218"/>
      <c r="E1697" s="218" t="s">
        <v>205</v>
      </c>
      <c r="F1697" s="218">
        <v>1901</v>
      </c>
    </row>
    <row r="1698" spans="1:6" x14ac:dyDescent="0.45">
      <c r="A1698" s="218">
        <v>13300</v>
      </c>
      <c r="B1698" s="218">
        <v>315</v>
      </c>
      <c r="C1698" s="219">
        <v>54.690825071237803</v>
      </c>
      <c r="D1698" s="218"/>
      <c r="E1698" s="218" t="s">
        <v>114</v>
      </c>
      <c r="F1698" s="218">
        <v>1901</v>
      </c>
    </row>
    <row r="1699" spans="1:6" x14ac:dyDescent="0.45">
      <c r="A1699" s="218">
        <v>13300</v>
      </c>
      <c r="B1699" s="218">
        <v>315</v>
      </c>
      <c r="C1699" s="219">
        <v>16.60786236350771</v>
      </c>
      <c r="D1699" s="218"/>
      <c r="E1699" s="218" t="s">
        <v>111</v>
      </c>
      <c r="F1699" s="218">
        <v>1901</v>
      </c>
    </row>
    <row r="1700" spans="1:6" x14ac:dyDescent="0.45">
      <c r="A1700" s="218">
        <v>13300</v>
      </c>
      <c r="B1700" s="218">
        <v>315</v>
      </c>
      <c r="C1700" s="219">
        <v>45.486064778023056</v>
      </c>
      <c r="D1700" s="218"/>
      <c r="E1700" s="218" t="s">
        <v>114</v>
      </c>
      <c r="F1700" s="218">
        <v>1901</v>
      </c>
    </row>
    <row r="1701" spans="1:6" x14ac:dyDescent="0.45">
      <c r="A1701" s="218">
        <v>13300</v>
      </c>
      <c r="B1701" s="218">
        <v>315</v>
      </c>
      <c r="C1701" s="219">
        <v>42.847847902957348</v>
      </c>
      <c r="D1701" s="218"/>
      <c r="E1701" s="218" t="s">
        <v>114</v>
      </c>
      <c r="F1701" s="218">
        <v>1901</v>
      </c>
    </row>
    <row r="1702" spans="1:6" x14ac:dyDescent="0.45">
      <c r="A1702" s="218">
        <v>13298</v>
      </c>
      <c r="B1702" s="218">
        <v>250</v>
      </c>
      <c r="C1702" s="219">
        <v>21.314224512470268</v>
      </c>
      <c r="D1702" s="218"/>
      <c r="E1702" s="218" t="s">
        <v>205</v>
      </c>
      <c r="F1702" s="218">
        <v>1901</v>
      </c>
    </row>
    <row r="1703" spans="1:6" x14ac:dyDescent="0.45">
      <c r="A1703" s="218">
        <v>13298</v>
      </c>
      <c r="B1703" s="218">
        <v>250</v>
      </c>
      <c r="C1703" s="219">
        <v>24.445513970564949</v>
      </c>
      <c r="D1703" s="218"/>
      <c r="E1703" s="218" t="s">
        <v>205</v>
      </c>
      <c r="F1703" s="218">
        <v>1901</v>
      </c>
    </row>
    <row r="1704" spans="1:6" x14ac:dyDescent="0.45">
      <c r="A1704" s="218">
        <v>13298</v>
      </c>
      <c r="B1704" s="218">
        <v>250</v>
      </c>
      <c r="C1704" s="219">
        <v>24.249581452572389</v>
      </c>
      <c r="D1704" s="218"/>
      <c r="E1704" s="218" t="s">
        <v>205</v>
      </c>
      <c r="F1704" s="218">
        <v>1901</v>
      </c>
    </row>
    <row r="1705" spans="1:6" x14ac:dyDescent="0.45">
      <c r="A1705" s="218">
        <v>13298</v>
      </c>
      <c r="B1705" s="218">
        <v>250</v>
      </c>
      <c r="C1705" s="219">
        <v>27.558635251293119</v>
      </c>
      <c r="D1705" s="218"/>
      <c r="E1705" s="218" t="s">
        <v>205</v>
      </c>
      <c r="F1705" s="218">
        <v>1901</v>
      </c>
    </row>
    <row r="1706" spans="1:6" x14ac:dyDescent="0.45">
      <c r="A1706" s="218">
        <v>13296</v>
      </c>
      <c r="B1706" s="218">
        <v>0</v>
      </c>
      <c r="C1706" s="219">
        <v>24.672635952033211</v>
      </c>
      <c r="D1706" s="218"/>
      <c r="E1706" s="218"/>
      <c r="F1706" s="218">
        <v>1901</v>
      </c>
    </row>
    <row r="1707" spans="1:6" x14ac:dyDescent="0.45">
      <c r="A1707" s="218">
        <v>13294</v>
      </c>
      <c r="B1707" s="218">
        <v>250</v>
      </c>
      <c r="C1707" s="219">
        <v>5.925518418214458</v>
      </c>
      <c r="D1707" s="218"/>
      <c r="E1707" s="218" t="s">
        <v>203</v>
      </c>
      <c r="F1707" s="218">
        <v>1901</v>
      </c>
    </row>
    <row r="1708" spans="1:6" x14ac:dyDescent="0.45">
      <c r="A1708" s="218">
        <v>13294</v>
      </c>
      <c r="B1708" s="218">
        <v>250</v>
      </c>
      <c r="C1708" s="219">
        <v>17.828733956216649</v>
      </c>
      <c r="D1708" s="218"/>
      <c r="E1708" s="218" t="s">
        <v>205</v>
      </c>
      <c r="F1708" s="218">
        <v>2003</v>
      </c>
    </row>
    <row r="1709" spans="1:6" x14ac:dyDescent="0.45">
      <c r="A1709" s="218">
        <v>13292</v>
      </c>
      <c r="B1709" s="218">
        <v>300</v>
      </c>
      <c r="C1709" s="219">
        <v>11.026508466717379</v>
      </c>
      <c r="D1709" s="218"/>
      <c r="E1709" s="218" t="s">
        <v>111</v>
      </c>
      <c r="F1709" s="218">
        <v>1995</v>
      </c>
    </row>
    <row r="1710" spans="1:6" x14ac:dyDescent="0.45">
      <c r="A1710" s="218">
        <v>13292</v>
      </c>
      <c r="B1710" s="218">
        <v>300</v>
      </c>
      <c r="C1710" s="219">
        <v>5.7383599275917296</v>
      </c>
      <c r="D1710" s="218"/>
      <c r="E1710" s="218" t="s">
        <v>111</v>
      </c>
      <c r="F1710" s="218">
        <v>1995</v>
      </c>
    </row>
    <row r="1711" spans="1:6" x14ac:dyDescent="0.45">
      <c r="A1711" s="218">
        <v>13292</v>
      </c>
      <c r="B1711" s="218">
        <v>300</v>
      </c>
      <c r="C1711" s="219">
        <v>17.817182660305001</v>
      </c>
      <c r="D1711" s="218"/>
      <c r="E1711" s="218" t="s">
        <v>111</v>
      </c>
      <c r="F1711" s="218">
        <v>1995</v>
      </c>
    </row>
    <row r="1712" spans="1:6" x14ac:dyDescent="0.45">
      <c r="A1712" s="218">
        <v>13292</v>
      </c>
      <c r="B1712" s="218">
        <v>300</v>
      </c>
      <c r="C1712" s="219">
        <v>17.189999638673701</v>
      </c>
      <c r="D1712" s="218"/>
      <c r="E1712" s="218" t="s">
        <v>111</v>
      </c>
      <c r="F1712" s="218">
        <v>1995</v>
      </c>
    </row>
    <row r="1713" spans="1:6" x14ac:dyDescent="0.45">
      <c r="A1713" s="218">
        <v>13292</v>
      </c>
      <c r="B1713" s="218">
        <v>300</v>
      </c>
      <c r="C1713" s="219">
        <v>33.323366751895122</v>
      </c>
      <c r="D1713" s="218"/>
      <c r="E1713" s="218" t="s">
        <v>111</v>
      </c>
      <c r="F1713" s="218">
        <v>1995</v>
      </c>
    </row>
    <row r="1714" spans="1:6" x14ac:dyDescent="0.45">
      <c r="A1714" s="218">
        <v>13292</v>
      </c>
      <c r="B1714" s="218">
        <v>300</v>
      </c>
      <c r="C1714" s="219">
        <v>24.199238678937071</v>
      </c>
      <c r="D1714" s="218"/>
      <c r="E1714" s="218" t="s">
        <v>111</v>
      </c>
      <c r="F1714" s="218">
        <v>1995</v>
      </c>
    </row>
    <row r="1715" spans="1:6" x14ac:dyDescent="0.45">
      <c r="A1715" s="218">
        <v>13292</v>
      </c>
      <c r="B1715" s="218">
        <v>300</v>
      </c>
      <c r="C1715" s="219">
        <v>14.01414885038176</v>
      </c>
      <c r="D1715" s="218"/>
      <c r="E1715" s="218" t="s">
        <v>111</v>
      </c>
      <c r="F1715" s="218">
        <v>1995</v>
      </c>
    </row>
    <row r="1716" spans="1:6" x14ac:dyDescent="0.45">
      <c r="A1716" s="218">
        <v>13292</v>
      </c>
      <c r="B1716" s="218">
        <v>300</v>
      </c>
      <c r="C1716" s="219">
        <v>18.327824594220669</v>
      </c>
      <c r="D1716" s="218"/>
      <c r="E1716" s="218" t="s">
        <v>111</v>
      </c>
      <c r="F1716" s="218">
        <v>1995</v>
      </c>
    </row>
    <row r="1717" spans="1:6" x14ac:dyDescent="0.45">
      <c r="A1717" s="218">
        <v>13292</v>
      </c>
      <c r="B1717" s="218">
        <v>300</v>
      </c>
      <c r="C1717" s="219">
        <v>31.097228356482901</v>
      </c>
      <c r="D1717" s="218"/>
      <c r="E1717" s="218" t="s">
        <v>111</v>
      </c>
      <c r="F1717" s="218">
        <v>1995</v>
      </c>
    </row>
    <row r="1718" spans="1:6" x14ac:dyDescent="0.45">
      <c r="A1718" s="218">
        <v>13292</v>
      </c>
      <c r="B1718" s="218">
        <v>300</v>
      </c>
      <c r="C1718" s="219">
        <v>24.951985272625809</v>
      </c>
      <c r="D1718" s="218"/>
      <c r="E1718" s="218" t="s">
        <v>111</v>
      </c>
      <c r="F1718" s="218">
        <v>1995</v>
      </c>
    </row>
    <row r="1719" spans="1:6" x14ac:dyDescent="0.45">
      <c r="A1719" s="218">
        <v>13292</v>
      </c>
      <c r="B1719" s="218">
        <v>300</v>
      </c>
      <c r="C1719" s="219">
        <v>39.802384402312377</v>
      </c>
      <c r="D1719" s="218"/>
      <c r="E1719" s="218" t="s">
        <v>111</v>
      </c>
      <c r="F1719" s="218">
        <v>1995</v>
      </c>
    </row>
    <row r="1720" spans="1:6" x14ac:dyDescent="0.45">
      <c r="A1720" s="218">
        <v>13292</v>
      </c>
      <c r="B1720" s="218">
        <v>300</v>
      </c>
      <c r="C1720" s="219">
        <v>34.664251740536379</v>
      </c>
      <c r="D1720" s="218"/>
      <c r="E1720" s="218" t="s">
        <v>111</v>
      </c>
      <c r="F1720" s="218">
        <v>1995</v>
      </c>
    </row>
    <row r="1721" spans="1:6" x14ac:dyDescent="0.45">
      <c r="A1721" s="218">
        <v>13292</v>
      </c>
      <c r="B1721" s="218">
        <v>300</v>
      </c>
      <c r="C1721" s="219">
        <v>10.671016684081501</v>
      </c>
      <c r="D1721" s="218"/>
      <c r="E1721" s="218" t="s">
        <v>111</v>
      </c>
      <c r="F1721" s="218">
        <v>1995</v>
      </c>
    </row>
    <row r="1722" spans="1:6" x14ac:dyDescent="0.45">
      <c r="A1722" s="218">
        <v>13292</v>
      </c>
      <c r="B1722" s="218">
        <v>300</v>
      </c>
      <c r="C1722" s="219">
        <v>5.4515625582345404</v>
      </c>
      <c r="D1722" s="218"/>
      <c r="E1722" s="218" t="s">
        <v>111</v>
      </c>
      <c r="F1722" s="218">
        <v>1995</v>
      </c>
    </row>
    <row r="1723" spans="1:6" x14ac:dyDescent="0.45">
      <c r="A1723" s="218">
        <v>13290</v>
      </c>
      <c r="B1723" s="218">
        <v>250</v>
      </c>
      <c r="C1723" s="219">
        <v>21.14764348922148</v>
      </c>
      <c r="D1723" s="218"/>
      <c r="E1723" s="218" t="s">
        <v>205</v>
      </c>
      <c r="F1723" s="218">
        <v>1981</v>
      </c>
    </row>
    <row r="1724" spans="1:6" x14ac:dyDescent="0.45">
      <c r="A1724" s="218">
        <v>13290</v>
      </c>
      <c r="B1724" s="218">
        <v>250</v>
      </c>
      <c r="C1724" s="219">
        <v>32.880973340333611</v>
      </c>
      <c r="D1724" s="218"/>
      <c r="E1724" s="218" t="s">
        <v>205</v>
      </c>
      <c r="F1724" s="218">
        <v>1981</v>
      </c>
    </row>
    <row r="1725" spans="1:6" x14ac:dyDescent="0.45">
      <c r="A1725" s="218">
        <v>13290</v>
      </c>
      <c r="B1725" s="218">
        <v>250</v>
      </c>
      <c r="C1725" s="219">
        <v>44.842672327970597</v>
      </c>
      <c r="D1725" s="218"/>
      <c r="E1725" s="218" t="s">
        <v>205</v>
      </c>
      <c r="F1725" s="218">
        <v>1981</v>
      </c>
    </row>
    <row r="1726" spans="1:6" x14ac:dyDescent="0.45">
      <c r="A1726" s="218">
        <v>13290</v>
      </c>
      <c r="B1726" s="218">
        <v>250</v>
      </c>
      <c r="C1726" s="219">
        <v>14.81705370704532</v>
      </c>
      <c r="D1726" s="218"/>
      <c r="E1726" s="218" t="s">
        <v>205</v>
      </c>
      <c r="F1726" s="218">
        <v>1983</v>
      </c>
    </row>
    <row r="1727" spans="1:6" x14ac:dyDescent="0.45">
      <c r="A1727" s="218">
        <v>13290</v>
      </c>
      <c r="B1727" s="218">
        <v>250</v>
      </c>
      <c r="C1727" s="219">
        <v>40.709953168875202</v>
      </c>
      <c r="D1727" s="218"/>
      <c r="E1727" s="218" t="s">
        <v>205</v>
      </c>
      <c r="F1727" s="218">
        <v>1981</v>
      </c>
    </row>
    <row r="1728" spans="1:6" x14ac:dyDescent="0.45">
      <c r="A1728" s="218">
        <v>13290</v>
      </c>
      <c r="B1728" s="218">
        <v>250</v>
      </c>
      <c r="C1728" s="219">
        <v>30.835529982933181</v>
      </c>
      <c r="D1728" s="218"/>
      <c r="E1728" s="218" t="s">
        <v>205</v>
      </c>
      <c r="F1728" s="218">
        <v>1981</v>
      </c>
    </row>
    <row r="1729" spans="1:6" x14ac:dyDescent="0.45">
      <c r="A1729" s="218">
        <v>13290</v>
      </c>
      <c r="B1729" s="218">
        <v>250</v>
      </c>
      <c r="C1729" s="219">
        <v>32.847418256530993</v>
      </c>
      <c r="D1729" s="218"/>
      <c r="E1729" s="218" t="s">
        <v>205</v>
      </c>
      <c r="F1729" s="218">
        <v>1983</v>
      </c>
    </row>
    <row r="1730" spans="1:6" x14ac:dyDescent="0.45">
      <c r="A1730" s="218">
        <v>13290</v>
      </c>
      <c r="B1730" s="218">
        <v>250</v>
      </c>
      <c r="C1730" s="219">
        <v>23.62329574247287</v>
      </c>
      <c r="D1730" s="218"/>
      <c r="E1730" s="218" t="s">
        <v>205</v>
      </c>
      <c r="F1730" s="218">
        <v>1983</v>
      </c>
    </row>
    <row r="1731" spans="1:6" x14ac:dyDescent="0.45">
      <c r="A1731" s="218">
        <v>13288</v>
      </c>
      <c r="B1731" s="218">
        <v>0</v>
      </c>
      <c r="C1731" s="219">
        <v>35.953510259810187</v>
      </c>
      <c r="D1731" s="218"/>
      <c r="E1731" s="218"/>
      <c r="F1731" s="218">
        <v>1901</v>
      </c>
    </row>
    <row r="1732" spans="1:6" x14ac:dyDescent="0.45">
      <c r="A1732" s="218">
        <v>13288</v>
      </c>
      <c r="B1732" s="218">
        <v>0</v>
      </c>
      <c r="C1732" s="219">
        <v>31.822121933144452</v>
      </c>
      <c r="D1732" s="218"/>
      <c r="E1732" s="218"/>
      <c r="F1732" s="218">
        <v>1901</v>
      </c>
    </row>
    <row r="1733" spans="1:6" x14ac:dyDescent="0.45">
      <c r="A1733" s="218">
        <v>13286</v>
      </c>
      <c r="B1733" s="218">
        <v>160</v>
      </c>
      <c r="C1733" s="219">
        <v>35.841844491608597</v>
      </c>
      <c r="D1733" s="218"/>
      <c r="E1733" s="218" t="s">
        <v>114</v>
      </c>
      <c r="F1733" s="218">
        <v>1901</v>
      </c>
    </row>
    <row r="1734" spans="1:6" x14ac:dyDescent="0.45">
      <c r="A1734" s="218">
        <v>13286</v>
      </c>
      <c r="B1734" s="218">
        <v>160</v>
      </c>
      <c r="C1734" s="219">
        <v>35.616255086889787</v>
      </c>
      <c r="D1734" s="218"/>
      <c r="E1734" s="218" t="s">
        <v>114</v>
      </c>
      <c r="F1734" s="218">
        <v>1901</v>
      </c>
    </row>
    <row r="1735" spans="1:6" x14ac:dyDescent="0.45">
      <c r="A1735" s="218">
        <v>13284</v>
      </c>
      <c r="B1735" s="218">
        <v>250</v>
      </c>
      <c r="C1735" s="219">
        <v>5.1016933273230416</v>
      </c>
      <c r="D1735" s="218"/>
      <c r="E1735" s="218" t="s">
        <v>205</v>
      </c>
      <c r="F1735" s="218">
        <v>1901</v>
      </c>
    </row>
    <row r="1736" spans="1:6" x14ac:dyDescent="0.45">
      <c r="A1736" s="218">
        <v>13284</v>
      </c>
      <c r="B1736" s="218">
        <v>250</v>
      </c>
      <c r="C1736" s="219">
        <v>43.794272182859693</v>
      </c>
      <c r="D1736" s="218"/>
      <c r="E1736" s="218" t="s">
        <v>205</v>
      </c>
      <c r="F1736" s="218">
        <v>1901</v>
      </c>
    </row>
    <row r="1737" spans="1:6" x14ac:dyDescent="0.45">
      <c r="A1737" s="218">
        <v>13284</v>
      </c>
      <c r="B1737" s="218">
        <v>250</v>
      </c>
      <c r="C1737" s="219">
        <v>16.220235531570768</v>
      </c>
      <c r="D1737" s="218"/>
      <c r="E1737" s="218" t="s">
        <v>205</v>
      </c>
      <c r="F1737" s="218">
        <v>1901</v>
      </c>
    </row>
    <row r="1738" spans="1:6" x14ac:dyDescent="0.45">
      <c r="A1738" s="218">
        <v>13284</v>
      </c>
      <c r="B1738" s="218">
        <v>250</v>
      </c>
      <c r="C1738" s="219">
        <v>35.111395294015708</v>
      </c>
      <c r="D1738" s="218"/>
      <c r="E1738" s="218" t="s">
        <v>205</v>
      </c>
      <c r="F1738" s="218">
        <v>1901</v>
      </c>
    </row>
    <row r="1739" spans="1:6" x14ac:dyDescent="0.45">
      <c r="A1739" s="218">
        <v>13282</v>
      </c>
      <c r="B1739" s="218">
        <v>200</v>
      </c>
      <c r="C1739" s="219">
        <v>24.556408124578681</v>
      </c>
      <c r="D1739" s="218"/>
      <c r="E1739" s="218" t="s">
        <v>207</v>
      </c>
      <c r="F1739" s="218">
        <v>1901</v>
      </c>
    </row>
    <row r="1740" spans="1:6" x14ac:dyDescent="0.45">
      <c r="A1740" s="218">
        <v>13282</v>
      </c>
      <c r="B1740" s="218">
        <v>200</v>
      </c>
      <c r="C1740" s="219">
        <v>20.018055906036441</v>
      </c>
      <c r="D1740" s="218"/>
      <c r="E1740" s="218" t="s">
        <v>207</v>
      </c>
      <c r="F1740" s="218">
        <v>1901</v>
      </c>
    </row>
    <row r="1741" spans="1:6" x14ac:dyDescent="0.45">
      <c r="A1741" s="218">
        <v>13282</v>
      </c>
      <c r="B1741" s="218">
        <v>200</v>
      </c>
      <c r="C1741" s="219">
        <v>40.30017146753557</v>
      </c>
      <c r="D1741" s="218"/>
      <c r="E1741" s="218" t="s">
        <v>207</v>
      </c>
      <c r="F1741" s="218">
        <v>1901</v>
      </c>
    </row>
    <row r="1742" spans="1:6" x14ac:dyDescent="0.45">
      <c r="A1742" s="218">
        <v>13280</v>
      </c>
      <c r="B1742" s="218">
        <v>250</v>
      </c>
      <c r="C1742" s="219">
        <v>11.16075263668011</v>
      </c>
      <c r="D1742" s="218"/>
      <c r="E1742" s="218" t="s">
        <v>205</v>
      </c>
      <c r="F1742" s="218">
        <v>1977</v>
      </c>
    </row>
    <row r="1743" spans="1:6" x14ac:dyDescent="0.45">
      <c r="A1743" s="218">
        <v>13280</v>
      </c>
      <c r="B1743" s="218">
        <v>250</v>
      </c>
      <c r="C1743" s="219">
        <v>29.15681848040737</v>
      </c>
      <c r="D1743" s="218"/>
      <c r="E1743" s="218" t="s">
        <v>207</v>
      </c>
      <c r="F1743" s="218">
        <v>1977</v>
      </c>
    </row>
    <row r="1744" spans="1:6" x14ac:dyDescent="0.45">
      <c r="A1744" s="218">
        <v>13280</v>
      </c>
      <c r="B1744" s="218">
        <v>250</v>
      </c>
      <c r="C1744" s="219">
        <v>15.401383994912999</v>
      </c>
      <c r="D1744" s="218"/>
      <c r="E1744" s="218" t="s">
        <v>207</v>
      </c>
      <c r="F1744" s="218">
        <v>1977</v>
      </c>
    </row>
    <row r="1745" spans="1:6" x14ac:dyDescent="0.45">
      <c r="A1745" s="218">
        <v>13280</v>
      </c>
      <c r="B1745" s="218">
        <v>250</v>
      </c>
      <c r="C1745" s="219">
        <v>29.780933572207921</v>
      </c>
      <c r="D1745" s="218"/>
      <c r="E1745" s="218" t="s">
        <v>205</v>
      </c>
      <c r="F1745" s="218">
        <v>1977</v>
      </c>
    </row>
    <row r="1746" spans="1:6" x14ac:dyDescent="0.45">
      <c r="A1746" s="218">
        <v>13280</v>
      </c>
      <c r="B1746" s="218">
        <v>250</v>
      </c>
      <c r="C1746" s="219">
        <v>31.188115558445489</v>
      </c>
      <c r="D1746" s="218"/>
      <c r="E1746" s="218" t="s">
        <v>205</v>
      </c>
      <c r="F1746" s="218">
        <v>1977</v>
      </c>
    </row>
    <row r="1747" spans="1:6" x14ac:dyDescent="0.45">
      <c r="A1747" s="218">
        <v>13280</v>
      </c>
      <c r="B1747" s="218">
        <v>250</v>
      </c>
      <c r="C1747" s="219">
        <v>29.310421630547051</v>
      </c>
      <c r="D1747" s="218"/>
      <c r="E1747" s="218" t="s">
        <v>207</v>
      </c>
      <c r="F1747" s="218">
        <v>1977</v>
      </c>
    </row>
    <row r="1748" spans="1:6" x14ac:dyDescent="0.45">
      <c r="A1748" s="218">
        <v>13280</v>
      </c>
      <c r="B1748" s="218">
        <v>250</v>
      </c>
      <c r="C1748" s="219">
        <v>20.063003995412451</v>
      </c>
      <c r="D1748" s="218"/>
      <c r="E1748" s="218" t="s">
        <v>205</v>
      </c>
      <c r="F1748" s="218">
        <v>1977</v>
      </c>
    </row>
    <row r="1749" spans="1:6" x14ac:dyDescent="0.45">
      <c r="A1749" s="218">
        <v>13280</v>
      </c>
      <c r="B1749" s="218">
        <v>250</v>
      </c>
      <c r="C1749" s="219">
        <v>19.68696682119079</v>
      </c>
      <c r="D1749" s="218"/>
      <c r="E1749" s="218" t="s">
        <v>205</v>
      </c>
      <c r="F1749" s="218">
        <v>1977</v>
      </c>
    </row>
    <row r="1750" spans="1:6" x14ac:dyDescent="0.45">
      <c r="A1750" s="218">
        <v>13280</v>
      </c>
      <c r="B1750" s="218">
        <v>250</v>
      </c>
      <c r="C1750" s="219">
        <v>18.444970823118108</v>
      </c>
      <c r="D1750" s="218"/>
      <c r="E1750" s="218" t="s">
        <v>114</v>
      </c>
      <c r="F1750" s="218">
        <v>2010</v>
      </c>
    </row>
    <row r="1751" spans="1:6" x14ac:dyDescent="0.45">
      <c r="A1751" s="218">
        <v>13280</v>
      </c>
      <c r="B1751" s="218">
        <v>250</v>
      </c>
      <c r="C1751" s="219">
        <v>12.076624892651459</v>
      </c>
      <c r="D1751" s="218"/>
      <c r="E1751" s="218" t="s">
        <v>205</v>
      </c>
      <c r="F1751" s="218">
        <v>1977</v>
      </c>
    </row>
    <row r="1752" spans="1:6" x14ac:dyDescent="0.45">
      <c r="A1752" s="218">
        <v>13280</v>
      </c>
      <c r="B1752" s="218">
        <v>250</v>
      </c>
      <c r="C1752" s="219">
        <v>34.780484670136573</v>
      </c>
      <c r="D1752" s="218"/>
      <c r="E1752" s="218" t="s">
        <v>114</v>
      </c>
      <c r="F1752" s="218">
        <v>2010</v>
      </c>
    </row>
    <row r="1753" spans="1:6" x14ac:dyDescent="0.45">
      <c r="A1753" s="218">
        <v>13278</v>
      </c>
      <c r="B1753" s="218">
        <v>500</v>
      </c>
      <c r="C1753" s="219">
        <v>27.28793455392249</v>
      </c>
      <c r="D1753" s="218" t="s">
        <v>203</v>
      </c>
      <c r="E1753" s="218"/>
      <c r="F1753" s="218">
        <v>1901</v>
      </c>
    </row>
    <row r="1754" spans="1:6" x14ac:dyDescent="0.45">
      <c r="A1754" s="218">
        <v>13278</v>
      </c>
      <c r="B1754" s="218">
        <v>500</v>
      </c>
      <c r="C1754" s="219">
        <v>50.433491974543941</v>
      </c>
      <c r="D1754" s="218" t="s">
        <v>203</v>
      </c>
      <c r="E1754" s="218" t="s">
        <v>203</v>
      </c>
      <c r="F1754" s="218">
        <v>1901</v>
      </c>
    </row>
    <row r="1755" spans="1:6" x14ac:dyDescent="0.45">
      <c r="A1755" s="218">
        <v>13278</v>
      </c>
      <c r="B1755" s="218">
        <v>500</v>
      </c>
      <c r="C1755" s="219">
        <v>57.388780219576859</v>
      </c>
      <c r="D1755" s="218" t="s">
        <v>203</v>
      </c>
      <c r="E1755" s="218" t="s">
        <v>205</v>
      </c>
      <c r="F1755" s="218">
        <v>1901</v>
      </c>
    </row>
    <row r="1756" spans="1:6" x14ac:dyDescent="0.45">
      <c r="A1756" s="218">
        <v>13278</v>
      </c>
      <c r="B1756" s="218">
        <v>500</v>
      </c>
      <c r="C1756" s="219">
        <v>44.282890858169843</v>
      </c>
      <c r="D1756" s="218" t="s">
        <v>203</v>
      </c>
      <c r="E1756" s="218"/>
      <c r="F1756" s="218">
        <v>1901</v>
      </c>
    </row>
    <row r="1757" spans="1:6" x14ac:dyDescent="0.45">
      <c r="A1757" s="218">
        <v>13156</v>
      </c>
      <c r="B1757" s="218">
        <v>1500</v>
      </c>
      <c r="C1757" s="219">
        <v>4.7971464450743859</v>
      </c>
      <c r="D1757" s="218"/>
      <c r="E1757" s="218" t="s">
        <v>203</v>
      </c>
      <c r="F1757" s="218">
        <v>1972</v>
      </c>
    </row>
    <row r="1758" spans="1:6" x14ac:dyDescent="0.45">
      <c r="A1758" s="218">
        <v>13156</v>
      </c>
      <c r="B1758" s="218">
        <v>1500</v>
      </c>
      <c r="C1758" s="219">
        <v>26.495388427242471</v>
      </c>
      <c r="D1758" s="218"/>
      <c r="E1758" s="218" t="s">
        <v>203</v>
      </c>
      <c r="F1758" s="218">
        <v>1972</v>
      </c>
    </row>
    <row r="1759" spans="1:6" x14ac:dyDescent="0.45">
      <c r="A1759" s="218">
        <v>13156</v>
      </c>
      <c r="B1759" s="218">
        <v>1500</v>
      </c>
      <c r="C1759" s="219">
        <v>54.128095587126737</v>
      </c>
      <c r="D1759" s="218"/>
      <c r="E1759" s="218" t="s">
        <v>203</v>
      </c>
      <c r="F1759" s="218">
        <v>1972</v>
      </c>
    </row>
    <row r="1760" spans="1:6" x14ac:dyDescent="0.45">
      <c r="A1760" s="218">
        <v>13156</v>
      </c>
      <c r="B1760" s="218">
        <v>1500</v>
      </c>
      <c r="C1760" s="219">
        <v>16.801312448550672</v>
      </c>
      <c r="D1760" s="218"/>
      <c r="E1760" s="218" t="s">
        <v>203</v>
      </c>
      <c r="F1760" s="218">
        <v>1972</v>
      </c>
    </row>
    <row r="1761" spans="1:6" x14ac:dyDescent="0.45">
      <c r="A1761" s="218">
        <v>13156</v>
      </c>
      <c r="B1761" s="218">
        <v>1500</v>
      </c>
      <c r="C1761" s="219">
        <v>30.004425166824809</v>
      </c>
      <c r="D1761" s="218"/>
      <c r="E1761" s="218" t="s">
        <v>203</v>
      </c>
      <c r="F1761" s="218">
        <v>1972</v>
      </c>
    </row>
    <row r="1762" spans="1:6" x14ac:dyDescent="0.45">
      <c r="A1762" s="218">
        <v>13156</v>
      </c>
      <c r="B1762" s="218">
        <v>1500</v>
      </c>
      <c r="C1762" s="219">
        <v>108.75811946660249</v>
      </c>
      <c r="D1762" s="218"/>
      <c r="E1762" s="218" t="s">
        <v>203</v>
      </c>
      <c r="F1762" s="218">
        <v>1972</v>
      </c>
    </row>
    <row r="1763" spans="1:6" x14ac:dyDescent="0.45">
      <c r="A1763" s="218">
        <v>13156</v>
      </c>
      <c r="B1763" s="218">
        <v>1500</v>
      </c>
      <c r="C1763" s="219">
        <v>55.165056501050607</v>
      </c>
      <c r="D1763" s="218"/>
      <c r="E1763" s="218" t="s">
        <v>203</v>
      </c>
      <c r="F1763" s="218">
        <v>1972</v>
      </c>
    </row>
    <row r="1764" spans="1:6" x14ac:dyDescent="0.45">
      <c r="A1764" s="218">
        <v>13156</v>
      </c>
      <c r="B1764" s="218">
        <v>1500</v>
      </c>
      <c r="C1764" s="219">
        <v>15.666513827907661</v>
      </c>
      <c r="D1764" s="218"/>
      <c r="E1764" s="218" t="s">
        <v>203</v>
      </c>
      <c r="F1764" s="218">
        <v>1972</v>
      </c>
    </row>
    <row r="1765" spans="1:6" x14ac:dyDescent="0.45">
      <c r="A1765" s="218">
        <v>13156</v>
      </c>
      <c r="B1765" s="218">
        <v>1500</v>
      </c>
      <c r="C1765" s="219">
        <v>76.670444446607988</v>
      </c>
      <c r="D1765" s="218"/>
      <c r="E1765" s="218" t="s">
        <v>203</v>
      </c>
      <c r="F1765" s="218">
        <v>1972</v>
      </c>
    </row>
    <row r="1766" spans="1:6" x14ac:dyDescent="0.45">
      <c r="A1766" s="218">
        <v>13156</v>
      </c>
      <c r="B1766" s="218">
        <v>1500</v>
      </c>
      <c r="C1766" s="219">
        <v>56.168341400301863</v>
      </c>
      <c r="D1766" s="218"/>
      <c r="E1766" s="218" t="s">
        <v>203</v>
      </c>
      <c r="F1766" s="218">
        <v>1972</v>
      </c>
    </row>
    <row r="1767" spans="1:6" x14ac:dyDescent="0.45">
      <c r="A1767" s="218">
        <v>13156</v>
      </c>
      <c r="B1767" s="218">
        <v>1500</v>
      </c>
      <c r="C1767" s="219">
        <v>46.846294887471558</v>
      </c>
      <c r="D1767" s="218"/>
      <c r="E1767" s="218" t="s">
        <v>203</v>
      </c>
      <c r="F1767" s="218">
        <v>1972</v>
      </c>
    </row>
    <row r="1768" spans="1:6" x14ac:dyDescent="0.45">
      <c r="A1768" s="218">
        <v>13156</v>
      </c>
      <c r="B1768" s="218">
        <v>1500</v>
      </c>
      <c r="C1768" s="219">
        <v>41.810735263558662</v>
      </c>
      <c r="D1768" s="218"/>
      <c r="E1768" s="218" t="s">
        <v>203</v>
      </c>
      <c r="F1768" s="218">
        <v>1972</v>
      </c>
    </row>
    <row r="1769" spans="1:6" x14ac:dyDescent="0.45">
      <c r="A1769" s="218">
        <v>13156</v>
      </c>
      <c r="B1769" s="218">
        <v>1500</v>
      </c>
      <c r="C1769" s="219">
        <v>63.572159193957717</v>
      </c>
      <c r="D1769" s="218"/>
      <c r="E1769" s="218" t="s">
        <v>203</v>
      </c>
      <c r="F1769" s="218">
        <v>1972</v>
      </c>
    </row>
    <row r="1770" spans="1:6" x14ac:dyDescent="0.45">
      <c r="A1770" s="218">
        <v>13156</v>
      </c>
      <c r="B1770" s="218">
        <v>1500</v>
      </c>
      <c r="C1770" s="219">
        <v>113.16586006131151</v>
      </c>
      <c r="D1770" s="218"/>
      <c r="E1770" s="218" t="s">
        <v>203</v>
      </c>
      <c r="F1770" s="218">
        <v>1972</v>
      </c>
    </row>
    <row r="1771" spans="1:6" x14ac:dyDescent="0.45">
      <c r="A1771" s="218">
        <v>13156</v>
      </c>
      <c r="B1771" s="218">
        <v>1500</v>
      </c>
      <c r="C1771" s="219">
        <v>84.611389690389913</v>
      </c>
      <c r="D1771" s="218"/>
      <c r="E1771" s="218" t="s">
        <v>203</v>
      </c>
      <c r="F1771" s="218">
        <v>1901</v>
      </c>
    </row>
    <row r="1772" spans="1:6" x14ac:dyDescent="0.45">
      <c r="A1772" s="218">
        <v>13156</v>
      </c>
      <c r="B1772" s="218">
        <v>1500</v>
      </c>
      <c r="C1772" s="219">
        <v>34.289722666813773</v>
      </c>
      <c r="D1772" s="218"/>
      <c r="E1772" s="218" t="s">
        <v>203</v>
      </c>
      <c r="F1772" s="218">
        <v>1901</v>
      </c>
    </row>
    <row r="1773" spans="1:6" x14ac:dyDescent="0.45">
      <c r="A1773" s="218">
        <v>13156</v>
      </c>
      <c r="B1773" s="218">
        <v>1500</v>
      </c>
      <c r="C1773" s="219">
        <v>70.446418399216924</v>
      </c>
      <c r="D1773" s="218"/>
      <c r="E1773" s="218" t="s">
        <v>203</v>
      </c>
      <c r="F1773" s="218">
        <v>1901</v>
      </c>
    </row>
    <row r="1774" spans="1:6" x14ac:dyDescent="0.45">
      <c r="A1774" s="218">
        <v>13156</v>
      </c>
      <c r="B1774" s="218">
        <v>1500</v>
      </c>
      <c r="C1774" s="219">
        <v>101.5477302493866</v>
      </c>
      <c r="D1774" s="218"/>
      <c r="E1774" s="218" t="s">
        <v>203</v>
      </c>
      <c r="F1774" s="218">
        <v>1901</v>
      </c>
    </row>
    <row r="1775" spans="1:6" x14ac:dyDescent="0.45">
      <c r="A1775" s="218">
        <v>13156</v>
      </c>
      <c r="B1775" s="218">
        <v>1500</v>
      </c>
      <c r="C1775" s="219">
        <v>64.716575848547492</v>
      </c>
      <c r="D1775" s="218"/>
      <c r="E1775" s="218" t="s">
        <v>203</v>
      </c>
      <c r="F1775" s="218">
        <v>1981</v>
      </c>
    </row>
    <row r="1776" spans="1:6" x14ac:dyDescent="0.45">
      <c r="A1776" s="218">
        <v>13156</v>
      </c>
      <c r="B1776" s="218">
        <v>1500</v>
      </c>
      <c r="C1776" s="219">
        <v>7.3261517799282876</v>
      </c>
      <c r="D1776" s="218"/>
      <c r="E1776" s="218" t="s">
        <v>203</v>
      </c>
      <c r="F1776" s="218">
        <v>1972</v>
      </c>
    </row>
    <row r="1777" spans="1:6" x14ac:dyDescent="0.45">
      <c r="A1777" s="218">
        <v>13156</v>
      </c>
      <c r="B1777" s="218">
        <v>1500</v>
      </c>
      <c r="C1777" s="219">
        <v>21.452160311733959</v>
      </c>
      <c r="D1777" s="218"/>
      <c r="E1777" s="218" t="s">
        <v>203</v>
      </c>
      <c r="F1777" s="218">
        <v>1972</v>
      </c>
    </row>
    <row r="1778" spans="1:6" x14ac:dyDescent="0.45">
      <c r="A1778" s="218">
        <v>13156</v>
      </c>
      <c r="B1778" s="218">
        <v>1500</v>
      </c>
      <c r="C1778" s="219">
        <v>79.587883996225074</v>
      </c>
      <c r="D1778" s="218"/>
      <c r="E1778" s="218" t="s">
        <v>203</v>
      </c>
      <c r="F1778" s="218">
        <v>1972</v>
      </c>
    </row>
    <row r="1779" spans="1:6" x14ac:dyDescent="0.45">
      <c r="A1779" s="218">
        <v>13156</v>
      </c>
      <c r="B1779" s="218">
        <v>1500</v>
      </c>
      <c r="C1779" s="219">
        <v>25.133915497272959</v>
      </c>
      <c r="D1779" s="218"/>
      <c r="E1779" s="218" t="s">
        <v>203</v>
      </c>
      <c r="F1779" s="218">
        <v>1901</v>
      </c>
    </row>
    <row r="1780" spans="1:6" x14ac:dyDescent="0.45">
      <c r="A1780" s="218">
        <v>13156</v>
      </c>
      <c r="B1780" s="218">
        <v>1500</v>
      </c>
      <c r="C1780" s="219">
        <v>65.534363362757333</v>
      </c>
      <c r="D1780" s="218"/>
      <c r="E1780" s="218" t="s">
        <v>203</v>
      </c>
      <c r="F1780" s="218">
        <v>1901</v>
      </c>
    </row>
    <row r="1781" spans="1:6" x14ac:dyDescent="0.45">
      <c r="A1781" s="218">
        <v>13156</v>
      </c>
      <c r="B1781" s="218">
        <v>1500</v>
      </c>
      <c r="C1781" s="219">
        <v>11.85948186789801</v>
      </c>
      <c r="D1781" s="218"/>
      <c r="E1781" s="218" t="s">
        <v>203</v>
      </c>
      <c r="F1781" s="218">
        <v>1981</v>
      </c>
    </row>
    <row r="1782" spans="1:6" x14ac:dyDescent="0.45">
      <c r="A1782" s="218">
        <v>13156</v>
      </c>
      <c r="B1782" s="218">
        <v>1500</v>
      </c>
      <c r="C1782" s="219">
        <v>99.618036920854777</v>
      </c>
      <c r="D1782" s="218"/>
      <c r="E1782" s="218" t="s">
        <v>203</v>
      </c>
      <c r="F1782" s="218">
        <v>1901</v>
      </c>
    </row>
    <row r="1783" spans="1:6" x14ac:dyDescent="0.45">
      <c r="A1783" s="218">
        <v>13156</v>
      </c>
      <c r="B1783" s="218">
        <v>1500</v>
      </c>
      <c r="C1783" s="219">
        <v>96.779311407803846</v>
      </c>
      <c r="D1783" s="218"/>
      <c r="E1783" s="218" t="s">
        <v>203</v>
      </c>
      <c r="F1783" s="218">
        <v>1981</v>
      </c>
    </row>
    <row r="1784" spans="1:6" x14ac:dyDescent="0.45">
      <c r="A1784" s="218">
        <v>13156</v>
      </c>
      <c r="B1784" s="218">
        <v>1500</v>
      </c>
      <c r="C1784" s="219">
        <v>61.447063256890878</v>
      </c>
      <c r="D1784" s="218"/>
      <c r="E1784" s="218" t="s">
        <v>203</v>
      </c>
      <c r="F1784" s="218">
        <v>1972</v>
      </c>
    </row>
    <row r="1785" spans="1:6" x14ac:dyDescent="0.45">
      <c r="A1785" s="218">
        <v>13156</v>
      </c>
      <c r="B1785" s="218">
        <v>1500</v>
      </c>
      <c r="C1785" s="219">
        <v>81.99659546943569</v>
      </c>
      <c r="D1785" s="218"/>
      <c r="E1785" s="218" t="s">
        <v>203</v>
      </c>
      <c r="F1785" s="218">
        <v>1972</v>
      </c>
    </row>
    <row r="1786" spans="1:6" x14ac:dyDescent="0.45">
      <c r="A1786" s="218">
        <v>13156</v>
      </c>
      <c r="B1786" s="218">
        <v>1500</v>
      </c>
      <c r="C1786" s="219">
        <v>28.05296130448118</v>
      </c>
      <c r="D1786" s="218"/>
      <c r="E1786" s="218" t="s">
        <v>203</v>
      </c>
      <c r="F1786" s="218">
        <v>1901</v>
      </c>
    </row>
    <row r="1787" spans="1:6" x14ac:dyDescent="0.45">
      <c r="A1787" s="218">
        <v>13156</v>
      </c>
      <c r="B1787" s="218">
        <v>1500</v>
      </c>
      <c r="C1787" s="219">
        <v>100.81161335902451</v>
      </c>
      <c r="D1787" s="218"/>
      <c r="E1787" s="218" t="s">
        <v>203</v>
      </c>
      <c r="F1787" s="218">
        <v>1972</v>
      </c>
    </row>
    <row r="1788" spans="1:6" x14ac:dyDescent="0.45">
      <c r="A1788" s="218">
        <v>13156</v>
      </c>
      <c r="B1788" s="218">
        <v>1500</v>
      </c>
      <c r="C1788" s="219">
        <v>115.4095555106788</v>
      </c>
      <c r="D1788" s="218"/>
      <c r="E1788" s="218" t="s">
        <v>203</v>
      </c>
      <c r="F1788" s="218">
        <v>1972</v>
      </c>
    </row>
    <row r="1789" spans="1:6" x14ac:dyDescent="0.45">
      <c r="A1789" s="218">
        <v>13156</v>
      </c>
      <c r="B1789" s="218">
        <v>1500</v>
      </c>
      <c r="C1789" s="219">
        <v>54.44374790809195</v>
      </c>
      <c r="D1789" s="218"/>
      <c r="E1789" s="218" t="s">
        <v>203</v>
      </c>
      <c r="F1789" s="218">
        <v>1972</v>
      </c>
    </row>
    <row r="1790" spans="1:6" x14ac:dyDescent="0.45">
      <c r="A1790" s="218">
        <v>13156</v>
      </c>
      <c r="B1790" s="218">
        <v>1500</v>
      </c>
      <c r="C1790" s="219">
        <v>59.699266720772307</v>
      </c>
      <c r="D1790" s="218"/>
      <c r="E1790" s="218" t="s">
        <v>203</v>
      </c>
      <c r="F1790" s="218">
        <v>1972</v>
      </c>
    </row>
    <row r="1791" spans="1:6" x14ac:dyDescent="0.45">
      <c r="A1791" s="218">
        <v>13156</v>
      </c>
      <c r="B1791" s="218">
        <v>1500</v>
      </c>
      <c r="C1791" s="219">
        <v>85.761823923532546</v>
      </c>
      <c r="D1791" s="218"/>
      <c r="E1791" s="218" t="s">
        <v>203</v>
      </c>
      <c r="F1791" s="218">
        <v>1981</v>
      </c>
    </row>
    <row r="1792" spans="1:6" x14ac:dyDescent="0.45">
      <c r="A1792" s="218">
        <v>13156</v>
      </c>
      <c r="B1792" s="218">
        <v>1500</v>
      </c>
      <c r="C1792" s="219">
        <v>16.559854775404261</v>
      </c>
      <c r="D1792" s="218"/>
      <c r="E1792" s="218" t="s">
        <v>203</v>
      </c>
      <c r="F1792" s="218">
        <v>1981</v>
      </c>
    </row>
    <row r="1793" spans="1:6" x14ac:dyDescent="0.45">
      <c r="A1793" s="218">
        <v>13156</v>
      </c>
      <c r="B1793" s="218">
        <v>1500</v>
      </c>
      <c r="C1793" s="219">
        <v>48.612314887706269</v>
      </c>
      <c r="D1793" s="218"/>
      <c r="E1793" s="218" t="s">
        <v>203</v>
      </c>
      <c r="F1793" s="218">
        <v>1972</v>
      </c>
    </row>
    <row r="1794" spans="1:6" x14ac:dyDescent="0.45">
      <c r="A1794" s="218">
        <v>13156</v>
      </c>
      <c r="B1794" s="218">
        <v>1500</v>
      </c>
      <c r="C1794" s="219">
        <v>110.7512727095161</v>
      </c>
      <c r="D1794" s="218"/>
      <c r="E1794" s="218" t="s">
        <v>203</v>
      </c>
      <c r="F1794" s="218">
        <v>1972</v>
      </c>
    </row>
    <row r="1795" spans="1:6" x14ac:dyDescent="0.45">
      <c r="A1795" s="218">
        <v>13156</v>
      </c>
      <c r="B1795" s="218">
        <v>1500</v>
      </c>
      <c r="C1795" s="219">
        <v>87.043006639298923</v>
      </c>
      <c r="D1795" s="218"/>
      <c r="E1795" s="218" t="s">
        <v>203</v>
      </c>
      <c r="F1795" s="218">
        <v>1972</v>
      </c>
    </row>
    <row r="1796" spans="1:6" x14ac:dyDescent="0.45">
      <c r="A1796" s="218">
        <v>13154</v>
      </c>
      <c r="B1796" s="218">
        <v>200</v>
      </c>
      <c r="C1796" s="219">
        <v>92.65641833169343</v>
      </c>
      <c r="D1796" s="218" t="s">
        <v>123</v>
      </c>
      <c r="E1796" s="218" t="s">
        <v>123</v>
      </c>
      <c r="F1796" s="218">
        <v>1901</v>
      </c>
    </row>
    <row r="1797" spans="1:6" x14ac:dyDescent="0.45">
      <c r="A1797" s="218">
        <v>13154</v>
      </c>
      <c r="B1797" s="218">
        <v>0</v>
      </c>
      <c r="C1797" s="219">
        <v>5.3607297318997116</v>
      </c>
      <c r="D1797" s="218" t="s">
        <v>123</v>
      </c>
      <c r="E1797" s="218"/>
      <c r="F1797" s="218">
        <v>0</v>
      </c>
    </row>
    <row r="1798" spans="1:6" x14ac:dyDescent="0.45">
      <c r="A1798" s="218">
        <v>13152</v>
      </c>
      <c r="B1798" s="218">
        <v>200</v>
      </c>
      <c r="C1798" s="219">
        <v>26.83918820152299</v>
      </c>
      <c r="D1798" s="218"/>
      <c r="E1798" s="218" t="s">
        <v>205</v>
      </c>
      <c r="F1798" s="218">
        <v>1987</v>
      </c>
    </row>
    <row r="1799" spans="1:6" x14ac:dyDescent="0.45">
      <c r="A1799" s="218">
        <v>13152</v>
      </c>
      <c r="B1799" s="218">
        <v>200</v>
      </c>
      <c r="C1799" s="219">
        <v>37.640089229804317</v>
      </c>
      <c r="D1799" s="218"/>
      <c r="E1799" s="218" t="s">
        <v>205</v>
      </c>
      <c r="F1799" s="218">
        <v>1987</v>
      </c>
    </row>
    <row r="1800" spans="1:6" x14ac:dyDescent="0.45">
      <c r="A1800" s="218">
        <v>13152</v>
      </c>
      <c r="B1800" s="218">
        <v>200</v>
      </c>
      <c r="C1800" s="219">
        <v>27.143212797616311</v>
      </c>
      <c r="D1800" s="218"/>
      <c r="E1800" s="218" t="s">
        <v>205</v>
      </c>
      <c r="F1800" s="218">
        <v>1987</v>
      </c>
    </row>
    <row r="1801" spans="1:6" x14ac:dyDescent="0.45">
      <c r="A1801" s="218">
        <v>13152</v>
      </c>
      <c r="B1801" s="218">
        <v>200</v>
      </c>
      <c r="C1801" s="219">
        <v>20.85936256383318</v>
      </c>
      <c r="D1801" s="218"/>
      <c r="E1801" s="218" t="s">
        <v>205</v>
      </c>
      <c r="F1801" s="218">
        <v>1987</v>
      </c>
    </row>
    <row r="1802" spans="1:6" x14ac:dyDescent="0.45">
      <c r="A1802" s="218">
        <v>13152</v>
      </c>
      <c r="B1802" s="218">
        <v>200</v>
      </c>
      <c r="C1802" s="219">
        <v>14.2365547639557</v>
      </c>
      <c r="D1802" s="218"/>
      <c r="E1802" s="218" t="s">
        <v>205</v>
      </c>
      <c r="F1802" s="218">
        <v>1987</v>
      </c>
    </row>
    <row r="1803" spans="1:6" x14ac:dyDescent="0.45">
      <c r="A1803" s="218">
        <v>13150</v>
      </c>
      <c r="B1803" s="218">
        <v>500</v>
      </c>
      <c r="C1803" s="219">
        <v>59.770617057464243</v>
      </c>
      <c r="D1803" s="218"/>
      <c r="E1803" s="218"/>
      <c r="F1803" s="218">
        <v>1901</v>
      </c>
    </row>
    <row r="1804" spans="1:6" x14ac:dyDescent="0.45">
      <c r="A1804" s="218">
        <v>13150</v>
      </c>
      <c r="B1804" s="218">
        <v>500</v>
      </c>
      <c r="C1804" s="219">
        <v>190.0258355341125</v>
      </c>
      <c r="D1804" s="218"/>
      <c r="E1804" s="218" t="s">
        <v>203</v>
      </c>
      <c r="F1804" s="218">
        <v>1901</v>
      </c>
    </row>
    <row r="1805" spans="1:6" x14ac:dyDescent="0.45">
      <c r="A1805" s="218">
        <v>13148</v>
      </c>
      <c r="B1805" s="218">
        <v>400</v>
      </c>
      <c r="C1805" s="219">
        <v>8.5354966547768605</v>
      </c>
      <c r="D1805" s="218"/>
      <c r="E1805" s="218" t="s">
        <v>208</v>
      </c>
      <c r="F1805" s="218">
        <v>1901</v>
      </c>
    </row>
    <row r="1806" spans="1:6" x14ac:dyDescent="0.45">
      <c r="A1806" s="218">
        <v>13148</v>
      </c>
      <c r="B1806" s="218">
        <v>400</v>
      </c>
      <c r="C1806" s="219">
        <v>22.02005720648954</v>
      </c>
      <c r="D1806" s="218"/>
      <c r="E1806" s="218" t="s">
        <v>208</v>
      </c>
      <c r="F1806" s="218">
        <v>1901</v>
      </c>
    </row>
    <row r="1807" spans="1:6" x14ac:dyDescent="0.45">
      <c r="A1807" s="218">
        <v>13148</v>
      </c>
      <c r="B1807" s="218">
        <v>400</v>
      </c>
      <c r="C1807" s="219">
        <v>39.924093344648789</v>
      </c>
      <c r="D1807" s="218"/>
      <c r="E1807" s="218" t="s">
        <v>208</v>
      </c>
      <c r="F1807" s="218">
        <v>1901</v>
      </c>
    </row>
    <row r="1808" spans="1:6" x14ac:dyDescent="0.45">
      <c r="A1808" s="218">
        <v>13148</v>
      </c>
      <c r="B1808" s="218">
        <v>400</v>
      </c>
      <c r="C1808" s="219">
        <v>28.544717714629851</v>
      </c>
      <c r="D1808" s="218"/>
      <c r="E1808" s="218" t="s">
        <v>208</v>
      </c>
      <c r="F1808" s="218">
        <v>1901</v>
      </c>
    </row>
    <row r="1809" spans="1:6" x14ac:dyDescent="0.45">
      <c r="A1809" s="218">
        <v>13148</v>
      </c>
      <c r="B1809" s="218">
        <v>400</v>
      </c>
      <c r="C1809" s="219">
        <v>31.25688138015121</v>
      </c>
      <c r="D1809" s="218"/>
      <c r="E1809" s="218" t="s">
        <v>208</v>
      </c>
      <c r="F1809" s="218">
        <v>1901</v>
      </c>
    </row>
    <row r="1810" spans="1:6" x14ac:dyDescent="0.45">
      <c r="A1810" s="218">
        <v>13148</v>
      </c>
      <c r="B1810" s="218">
        <v>400</v>
      </c>
      <c r="C1810" s="219">
        <v>15.17464968035511</v>
      </c>
      <c r="D1810" s="218"/>
      <c r="E1810" s="218" t="s">
        <v>208</v>
      </c>
      <c r="F1810" s="218">
        <v>1901</v>
      </c>
    </row>
    <row r="1811" spans="1:6" x14ac:dyDescent="0.45">
      <c r="A1811" s="218">
        <v>13148</v>
      </c>
      <c r="B1811" s="218">
        <v>400</v>
      </c>
      <c r="C1811" s="219">
        <v>23.527152633397439</v>
      </c>
      <c r="D1811" s="218"/>
      <c r="E1811" s="218" t="s">
        <v>208</v>
      </c>
      <c r="F1811" s="218">
        <v>1901</v>
      </c>
    </row>
    <row r="1812" spans="1:6" x14ac:dyDescent="0.45">
      <c r="A1812" s="218">
        <v>13148</v>
      </c>
      <c r="B1812" s="218">
        <v>400</v>
      </c>
      <c r="C1812" s="219">
        <v>49.095523509446082</v>
      </c>
      <c r="D1812" s="218"/>
      <c r="E1812" s="218" t="s">
        <v>208</v>
      </c>
      <c r="F1812" s="218">
        <v>1901</v>
      </c>
    </row>
    <row r="1813" spans="1:6" x14ac:dyDescent="0.45">
      <c r="A1813" s="218">
        <v>13148</v>
      </c>
      <c r="B1813" s="218">
        <v>400</v>
      </c>
      <c r="C1813" s="219">
        <v>29.44348346022392</v>
      </c>
      <c r="D1813" s="218"/>
      <c r="E1813" s="218" t="s">
        <v>208</v>
      </c>
      <c r="F1813" s="218">
        <v>1901</v>
      </c>
    </row>
    <row r="1814" spans="1:6" x14ac:dyDescent="0.45">
      <c r="A1814" s="218">
        <v>13148</v>
      </c>
      <c r="B1814" s="218">
        <v>400</v>
      </c>
      <c r="C1814" s="219">
        <v>29.811268399255891</v>
      </c>
      <c r="D1814" s="218"/>
      <c r="E1814" s="218" t="s">
        <v>208</v>
      </c>
      <c r="F1814" s="218">
        <v>1901</v>
      </c>
    </row>
    <row r="1815" spans="1:6" x14ac:dyDescent="0.45">
      <c r="A1815" s="218">
        <v>13148</v>
      </c>
      <c r="B1815" s="218">
        <v>400</v>
      </c>
      <c r="C1815" s="219">
        <v>31.28932762655915</v>
      </c>
      <c r="D1815" s="218"/>
      <c r="E1815" s="218" t="s">
        <v>208</v>
      </c>
      <c r="F1815" s="218">
        <v>1901</v>
      </c>
    </row>
    <row r="1816" spans="1:6" x14ac:dyDescent="0.45">
      <c r="A1816" s="218">
        <v>13148</v>
      </c>
      <c r="B1816" s="218">
        <v>400</v>
      </c>
      <c r="C1816" s="219">
        <v>31.944074891036809</v>
      </c>
      <c r="D1816" s="218"/>
      <c r="E1816" s="218" t="s">
        <v>208</v>
      </c>
      <c r="F1816" s="218">
        <v>1901</v>
      </c>
    </row>
    <row r="1817" spans="1:6" x14ac:dyDescent="0.45">
      <c r="A1817" s="218">
        <v>13148</v>
      </c>
      <c r="B1817" s="218">
        <v>400</v>
      </c>
      <c r="C1817" s="219">
        <v>39.755568512523901</v>
      </c>
      <c r="D1817" s="218"/>
      <c r="E1817" s="218" t="s">
        <v>208</v>
      </c>
      <c r="F1817" s="218">
        <v>1901</v>
      </c>
    </row>
    <row r="1818" spans="1:6" x14ac:dyDescent="0.45">
      <c r="A1818" s="218">
        <v>13148</v>
      </c>
      <c r="B1818" s="218">
        <v>400</v>
      </c>
      <c r="C1818" s="219">
        <v>30.844097519692738</v>
      </c>
      <c r="D1818" s="218"/>
      <c r="E1818" s="218" t="s">
        <v>203</v>
      </c>
      <c r="F1818" s="218">
        <v>1984</v>
      </c>
    </row>
    <row r="1819" spans="1:6" x14ac:dyDescent="0.45">
      <c r="A1819" s="218">
        <v>13148</v>
      </c>
      <c r="B1819" s="218">
        <v>400</v>
      </c>
      <c r="C1819" s="219">
        <v>17.467886813423831</v>
      </c>
      <c r="D1819" s="218"/>
      <c r="E1819" s="218" t="s">
        <v>208</v>
      </c>
      <c r="F1819" s="218">
        <v>1901</v>
      </c>
    </row>
    <row r="1820" spans="1:6" x14ac:dyDescent="0.45">
      <c r="A1820" s="218">
        <v>13148</v>
      </c>
      <c r="B1820" s="218">
        <v>400</v>
      </c>
      <c r="C1820" s="219">
        <v>13.619357624271469</v>
      </c>
      <c r="D1820" s="218"/>
      <c r="E1820" s="218" t="s">
        <v>208</v>
      </c>
      <c r="F1820" s="218">
        <v>1901</v>
      </c>
    </row>
    <row r="1821" spans="1:6" x14ac:dyDescent="0.45">
      <c r="A1821" s="218">
        <v>13146</v>
      </c>
      <c r="B1821" s="218">
        <v>400</v>
      </c>
      <c r="C1821" s="219">
        <v>8.2675189778307239</v>
      </c>
      <c r="D1821" s="218"/>
      <c r="E1821" s="218" t="s">
        <v>205</v>
      </c>
      <c r="F1821" s="218">
        <v>1994</v>
      </c>
    </row>
    <row r="1822" spans="1:6" x14ac:dyDescent="0.45">
      <c r="A1822" s="218">
        <v>13146</v>
      </c>
      <c r="B1822" s="218">
        <v>400</v>
      </c>
      <c r="C1822" s="219">
        <v>18.91894399528438</v>
      </c>
      <c r="D1822" s="218"/>
      <c r="E1822" s="218" t="s">
        <v>205</v>
      </c>
      <c r="F1822" s="218">
        <v>1994</v>
      </c>
    </row>
    <row r="1823" spans="1:6" x14ac:dyDescent="0.45">
      <c r="A1823" s="218">
        <v>13146</v>
      </c>
      <c r="B1823" s="218">
        <v>400</v>
      </c>
      <c r="C1823" s="219">
        <v>19.36568887661025</v>
      </c>
      <c r="D1823" s="218"/>
      <c r="E1823" s="218" t="s">
        <v>205</v>
      </c>
      <c r="F1823" s="218">
        <v>1994</v>
      </c>
    </row>
    <row r="1824" spans="1:6" x14ac:dyDescent="0.45">
      <c r="A1824" s="218">
        <v>13146</v>
      </c>
      <c r="B1824" s="218">
        <v>400</v>
      </c>
      <c r="C1824" s="219">
        <v>19.043214411887149</v>
      </c>
      <c r="D1824" s="218"/>
      <c r="E1824" s="218" t="s">
        <v>205</v>
      </c>
      <c r="F1824" s="218">
        <v>1994</v>
      </c>
    </row>
    <row r="1825" spans="1:6" x14ac:dyDescent="0.45">
      <c r="A1825" s="218">
        <v>13146</v>
      </c>
      <c r="B1825" s="218">
        <v>400</v>
      </c>
      <c r="C1825" s="219">
        <v>36.816977977006736</v>
      </c>
      <c r="D1825" s="218"/>
      <c r="E1825" s="218" t="s">
        <v>205</v>
      </c>
      <c r="F1825" s="218">
        <v>1994</v>
      </c>
    </row>
    <row r="1826" spans="1:6" x14ac:dyDescent="0.45">
      <c r="A1826" s="218">
        <v>13146</v>
      </c>
      <c r="B1826" s="218">
        <v>400</v>
      </c>
      <c r="C1826" s="219">
        <v>10.869937509352839</v>
      </c>
      <c r="D1826" s="218"/>
      <c r="E1826" s="218" t="s">
        <v>205</v>
      </c>
      <c r="F1826" s="218">
        <v>1994</v>
      </c>
    </row>
    <row r="1827" spans="1:6" x14ac:dyDescent="0.45">
      <c r="A1827" s="218">
        <v>13146</v>
      </c>
      <c r="B1827" s="218">
        <v>400</v>
      </c>
      <c r="C1827" s="219">
        <v>7.3727086549197844</v>
      </c>
      <c r="D1827" s="218"/>
      <c r="E1827" s="218" t="s">
        <v>205</v>
      </c>
      <c r="F1827" s="218">
        <v>1994</v>
      </c>
    </row>
    <row r="1828" spans="1:6" x14ac:dyDescent="0.45">
      <c r="A1828" s="218">
        <v>13146</v>
      </c>
      <c r="B1828" s="218">
        <v>400</v>
      </c>
      <c r="C1828" s="219">
        <v>17.714247467242568</v>
      </c>
      <c r="D1828" s="218"/>
      <c r="E1828" s="218" t="s">
        <v>205</v>
      </c>
      <c r="F1828" s="218">
        <v>1994</v>
      </c>
    </row>
    <row r="1829" spans="1:6" x14ac:dyDescent="0.45">
      <c r="A1829" s="218">
        <v>13146</v>
      </c>
      <c r="B1829" s="218">
        <v>400</v>
      </c>
      <c r="C1829" s="219">
        <v>36.73011111217501</v>
      </c>
      <c r="D1829" s="218"/>
      <c r="E1829" s="218" t="s">
        <v>205</v>
      </c>
      <c r="F1829" s="218">
        <v>1994</v>
      </c>
    </row>
    <row r="1830" spans="1:6" x14ac:dyDescent="0.45">
      <c r="A1830" s="218">
        <v>13144</v>
      </c>
      <c r="B1830" s="218">
        <v>0</v>
      </c>
      <c r="C1830" s="219">
        <v>31.242867987028731</v>
      </c>
      <c r="D1830" s="218"/>
      <c r="E1830" s="218"/>
      <c r="F1830" s="218">
        <v>1901</v>
      </c>
    </row>
    <row r="1831" spans="1:6" x14ac:dyDescent="0.45">
      <c r="A1831" s="218">
        <v>13144</v>
      </c>
      <c r="B1831" s="218">
        <v>0</v>
      </c>
      <c r="C1831" s="219">
        <v>21.415158182428691</v>
      </c>
      <c r="D1831" s="218"/>
      <c r="E1831" s="218"/>
      <c r="F1831" s="218">
        <v>1901</v>
      </c>
    </row>
    <row r="1832" spans="1:6" x14ac:dyDescent="0.45">
      <c r="A1832" s="218">
        <v>13144</v>
      </c>
      <c r="B1832" s="218">
        <v>0</v>
      </c>
      <c r="C1832" s="219">
        <v>12.69751405208708</v>
      </c>
      <c r="D1832" s="218"/>
      <c r="E1832" s="218"/>
      <c r="F1832" s="218">
        <v>1901</v>
      </c>
    </row>
    <row r="1833" spans="1:6" x14ac:dyDescent="0.45">
      <c r="A1833" s="218">
        <v>13142</v>
      </c>
      <c r="B1833" s="218">
        <v>225</v>
      </c>
      <c r="C1833" s="219">
        <v>13.684668824589091</v>
      </c>
      <c r="D1833" s="218"/>
      <c r="E1833" s="218" t="s">
        <v>109</v>
      </c>
      <c r="F1833" s="218">
        <v>1901</v>
      </c>
    </row>
    <row r="1834" spans="1:6" x14ac:dyDescent="0.45">
      <c r="A1834" s="218">
        <v>13142</v>
      </c>
      <c r="B1834" s="218">
        <v>225</v>
      </c>
      <c r="C1834" s="219">
        <v>24.526898056457771</v>
      </c>
      <c r="D1834" s="218"/>
      <c r="E1834" s="218" t="s">
        <v>111</v>
      </c>
      <c r="F1834" s="218">
        <v>1901</v>
      </c>
    </row>
    <row r="1835" spans="1:6" x14ac:dyDescent="0.45">
      <c r="A1835" s="218">
        <v>13140</v>
      </c>
      <c r="B1835" s="218">
        <v>0</v>
      </c>
      <c r="C1835" s="219">
        <v>6.1698474221418236</v>
      </c>
      <c r="D1835" s="218"/>
      <c r="E1835" s="218"/>
      <c r="F1835" s="218">
        <v>1901</v>
      </c>
    </row>
    <row r="1836" spans="1:6" x14ac:dyDescent="0.45">
      <c r="A1836" s="218">
        <v>13140</v>
      </c>
      <c r="B1836" s="218">
        <v>0</v>
      </c>
      <c r="C1836" s="219">
        <v>26.047883415982131</v>
      </c>
      <c r="D1836" s="218"/>
      <c r="E1836" s="218"/>
      <c r="F1836" s="218">
        <v>1901</v>
      </c>
    </row>
    <row r="1837" spans="1:6" x14ac:dyDescent="0.45">
      <c r="A1837" s="218">
        <v>13136</v>
      </c>
      <c r="B1837" s="218">
        <v>200</v>
      </c>
      <c r="C1837" s="219">
        <v>34.150412470107263</v>
      </c>
      <c r="D1837" s="218"/>
      <c r="E1837" s="218" t="s">
        <v>205</v>
      </c>
      <c r="F1837" s="218">
        <v>1901</v>
      </c>
    </row>
    <row r="1838" spans="1:6" x14ac:dyDescent="0.45">
      <c r="A1838" s="218">
        <v>13136</v>
      </c>
      <c r="B1838" s="218">
        <v>200</v>
      </c>
      <c r="C1838" s="219">
        <v>30.118941055511382</v>
      </c>
      <c r="D1838" s="218"/>
      <c r="E1838" s="218" t="s">
        <v>205</v>
      </c>
      <c r="F1838" s="218">
        <v>1901</v>
      </c>
    </row>
    <row r="1839" spans="1:6" x14ac:dyDescent="0.45">
      <c r="A1839" s="218">
        <v>13136</v>
      </c>
      <c r="B1839" s="218">
        <v>200</v>
      </c>
      <c r="C1839" s="219">
        <v>23.961320480122449</v>
      </c>
      <c r="D1839" s="218"/>
      <c r="E1839" s="218" t="s">
        <v>205</v>
      </c>
      <c r="F1839" s="218">
        <v>1901</v>
      </c>
    </row>
    <row r="1840" spans="1:6" x14ac:dyDescent="0.45">
      <c r="A1840" s="218">
        <v>13134</v>
      </c>
      <c r="B1840" s="218">
        <v>315</v>
      </c>
      <c r="C1840" s="219">
        <v>23.816572984675211</v>
      </c>
      <c r="D1840" s="218"/>
      <c r="E1840" s="218" t="s">
        <v>114</v>
      </c>
      <c r="F1840" s="218">
        <v>1901</v>
      </c>
    </row>
    <row r="1841" spans="1:6" x14ac:dyDescent="0.45">
      <c r="A1841" s="218">
        <v>13134</v>
      </c>
      <c r="B1841" s="218">
        <v>315</v>
      </c>
      <c r="C1841" s="219">
        <v>4.58385537278477</v>
      </c>
      <c r="D1841" s="218"/>
      <c r="E1841" s="218" t="s">
        <v>114</v>
      </c>
      <c r="F1841" s="218">
        <v>1901</v>
      </c>
    </row>
    <row r="1842" spans="1:6" x14ac:dyDescent="0.45">
      <c r="A1842" s="218">
        <v>13132</v>
      </c>
      <c r="B1842" s="218">
        <v>200</v>
      </c>
      <c r="C1842" s="219">
        <v>26.85606621071771</v>
      </c>
      <c r="D1842" s="218"/>
      <c r="E1842" s="218" t="s">
        <v>112</v>
      </c>
      <c r="F1842" s="218">
        <v>1901</v>
      </c>
    </row>
    <row r="1843" spans="1:6" x14ac:dyDescent="0.45">
      <c r="A1843" s="218">
        <v>13132</v>
      </c>
      <c r="B1843" s="218">
        <v>200</v>
      </c>
      <c r="C1843" s="219">
        <v>17.227225571465581</v>
      </c>
      <c r="D1843" s="218"/>
      <c r="E1843" s="218" t="s">
        <v>207</v>
      </c>
      <c r="F1843" s="218">
        <v>1901</v>
      </c>
    </row>
    <row r="1844" spans="1:6" x14ac:dyDescent="0.45">
      <c r="A1844" s="218">
        <v>13132</v>
      </c>
      <c r="B1844" s="218">
        <v>200</v>
      </c>
      <c r="C1844" s="219">
        <v>23.060679700005949</v>
      </c>
      <c r="D1844" s="218"/>
      <c r="E1844" s="218" t="s">
        <v>207</v>
      </c>
      <c r="F1844" s="218">
        <v>1901</v>
      </c>
    </row>
    <row r="1845" spans="1:6" x14ac:dyDescent="0.45">
      <c r="A1845" s="218">
        <v>13132</v>
      </c>
      <c r="B1845" s="218">
        <v>200</v>
      </c>
      <c r="C1845" s="219">
        <v>28.043525631989951</v>
      </c>
      <c r="D1845" s="218"/>
      <c r="E1845" s="218" t="s">
        <v>207</v>
      </c>
      <c r="F1845" s="218">
        <v>1901</v>
      </c>
    </row>
    <row r="1846" spans="1:6" x14ac:dyDescent="0.45">
      <c r="A1846" s="218">
        <v>13130</v>
      </c>
      <c r="B1846" s="218">
        <v>250</v>
      </c>
      <c r="C1846" s="219">
        <v>19.68641070283434</v>
      </c>
      <c r="D1846" s="218"/>
      <c r="E1846" s="218" t="s">
        <v>112</v>
      </c>
      <c r="F1846" s="218">
        <v>1976</v>
      </c>
    </row>
    <row r="1847" spans="1:6" x14ac:dyDescent="0.45">
      <c r="A1847" s="218">
        <v>13130</v>
      </c>
      <c r="B1847" s="218">
        <v>250</v>
      </c>
      <c r="C1847" s="219">
        <v>28.80880778230447</v>
      </c>
      <c r="D1847" s="218"/>
      <c r="E1847" s="218" t="s">
        <v>205</v>
      </c>
      <c r="F1847" s="218">
        <v>1976</v>
      </c>
    </row>
    <row r="1848" spans="1:6" x14ac:dyDescent="0.45">
      <c r="A1848" s="218">
        <v>13130</v>
      </c>
      <c r="B1848" s="218">
        <v>250</v>
      </c>
      <c r="C1848" s="219">
        <v>32.33342594820153</v>
      </c>
      <c r="D1848" s="218"/>
      <c r="E1848" s="218" t="s">
        <v>205</v>
      </c>
      <c r="F1848" s="218">
        <v>1976</v>
      </c>
    </row>
    <row r="1849" spans="1:6" x14ac:dyDescent="0.45">
      <c r="A1849" s="218">
        <v>13130</v>
      </c>
      <c r="B1849" s="218">
        <v>250</v>
      </c>
      <c r="C1849" s="219">
        <v>10.627094400718629</v>
      </c>
      <c r="D1849" s="218"/>
      <c r="E1849" s="218" t="s">
        <v>112</v>
      </c>
      <c r="F1849" s="218">
        <v>1976</v>
      </c>
    </row>
    <row r="1850" spans="1:6" x14ac:dyDescent="0.45">
      <c r="A1850" s="218">
        <v>13130</v>
      </c>
      <c r="B1850" s="218">
        <v>250</v>
      </c>
      <c r="C1850" s="219">
        <v>30.147470269735091</v>
      </c>
      <c r="D1850" s="218"/>
      <c r="E1850" s="218" t="s">
        <v>205</v>
      </c>
      <c r="F1850" s="218">
        <v>1976</v>
      </c>
    </row>
    <row r="1851" spans="1:6" x14ac:dyDescent="0.45">
      <c r="A1851" s="218">
        <v>13130</v>
      </c>
      <c r="B1851" s="218">
        <v>250</v>
      </c>
      <c r="C1851" s="219">
        <v>5.2229734183950303</v>
      </c>
      <c r="D1851" s="218"/>
      <c r="E1851" s="218" t="s">
        <v>205</v>
      </c>
      <c r="F1851" s="218">
        <v>1976</v>
      </c>
    </row>
    <row r="1852" spans="1:6" x14ac:dyDescent="0.45">
      <c r="A1852" s="218">
        <v>13128</v>
      </c>
      <c r="B1852" s="218">
        <v>200</v>
      </c>
      <c r="C1852" s="219">
        <v>42.829688474751087</v>
      </c>
      <c r="D1852" s="218"/>
      <c r="E1852" s="218" t="s">
        <v>207</v>
      </c>
      <c r="F1852" s="218">
        <v>1901</v>
      </c>
    </row>
    <row r="1853" spans="1:6" x14ac:dyDescent="0.45">
      <c r="A1853" s="218">
        <v>13128</v>
      </c>
      <c r="B1853" s="218">
        <v>200</v>
      </c>
      <c r="C1853" s="219">
        <v>20.141388527214069</v>
      </c>
      <c r="D1853" s="218"/>
      <c r="E1853" s="218" t="s">
        <v>207</v>
      </c>
      <c r="F1853" s="218">
        <v>1901</v>
      </c>
    </row>
    <row r="1854" spans="1:6" x14ac:dyDescent="0.45">
      <c r="A1854" s="218">
        <v>13126</v>
      </c>
      <c r="B1854" s="218">
        <v>250</v>
      </c>
      <c r="C1854" s="219">
        <v>78.070393876301083</v>
      </c>
      <c r="D1854" s="218"/>
      <c r="E1854" s="218" t="s">
        <v>114</v>
      </c>
      <c r="F1854" s="218">
        <v>2001</v>
      </c>
    </row>
    <row r="1855" spans="1:6" x14ac:dyDescent="0.45">
      <c r="A1855" s="218">
        <v>13126</v>
      </c>
      <c r="B1855" s="218">
        <v>250</v>
      </c>
      <c r="C1855" s="219">
        <v>21.49396364938621</v>
      </c>
      <c r="D1855" s="218"/>
      <c r="E1855" s="218" t="s">
        <v>114</v>
      </c>
      <c r="F1855" s="218">
        <v>2001</v>
      </c>
    </row>
    <row r="1856" spans="1:6" x14ac:dyDescent="0.45">
      <c r="A1856" s="218">
        <v>13126</v>
      </c>
      <c r="B1856" s="218">
        <v>250</v>
      </c>
      <c r="C1856" s="219">
        <v>6.7628069282268664</v>
      </c>
      <c r="D1856" s="218"/>
      <c r="E1856" s="218" t="s">
        <v>114</v>
      </c>
      <c r="F1856" s="218">
        <v>2017</v>
      </c>
    </row>
    <row r="1857" spans="1:6" x14ac:dyDescent="0.45">
      <c r="A1857" s="218">
        <v>13124</v>
      </c>
      <c r="B1857" s="218">
        <v>200</v>
      </c>
      <c r="C1857" s="219">
        <v>24.467169806015839</v>
      </c>
      <c r="D1857" s="218"/>
      <c r="E1857" s="218" t="s">
        <v>205</v>
      </c>
      <c r="F1857" s="218">
        <v>1901</v>
      </c>
    </row>
    <row r="1858" spans="1:6" x14ac:dyDescent="0.45">
      <c r="A1858" s="218">
        <v>13124</v>
      </c>
      <c r="B1858" s="218">
        <v>200</v>
      </c>
      <c r="C1858" s="219">
        <v>23.151513495650519</v>
      </c>
      <c r="D1858" s="218"/>
      <c r="E1858" s="218" t="s">
        <v>205</v>
      </c>
      <c r="F1858" s="218">
        <v>1901</v>
      </c>
    </row>
    <row r="1859" spans="1:6" x14ac:dyDescent="0.45">
      <c r="A1859" s="218">
        <v>13124</v>
      </c>
      <c r="B1859" s="218">
        <v>200</v>
      </c>
      <c r="C1859" s="219">
        <v>16.088179370608682</v>
      </c>
      <c r="D1859" s="218"/>
      <c r="E1859" s="218" t="s">
        <v>205</v>
      </c>
      <c r="F1859" s="218">
        <v>1901</v>
      </c>
    </row>
    <row r="1860" spans="1:6" x14ac:dyDescent="0.45">
      <c r="A1860" s="218">
        <v>13124</v>
      </c>
      <c r="B1860" s="218">
        <v>200</v>
      </c>
      <c r="C1860" s="219">
        <v>22.535287645488872</v>
      </c>
      <c r="D1860" s="218"/>
      <c r="E1860" s="218" t="s">
        <v>205</v>
      </c>
      <c r="F1860" s="218">
        <v>1901</v>
      </c>
    </row>
    <row r="1861" spans="1:6" x14ac:dyDescent="0.45">
      <c r="A1861" s="218">
        <v>13122</v>
      </c>
      <c r="B1861" s="218">
        <v>0</v>
      </c>
      <c r="C1861" s="219">
        <v>7.4800863262858481</v>
      </c>
      <c r="D1861" s="218"/>
      <c r="E1861" s="218"/>
      <c r="F1861" s="218">
        <v>1901</v>
      </c>
    </row>
    <row r="1862" spans="1:6" x14ac:dyDescent="0.45">
      <c r="A1862" s="218">
        <v>13120</v>
      </c>
      <c r="B1862" s="218">
        <v>0</v>
      </c>
      <c r="C1862" s="219">
        <v>18.12972269817142</v>
      </c>
      <c r="D1862" s="218"/>
      <c r="E1862" s="218"/>
      <c r="F1862" s="218">
        <v>1901</v>
      </c>
    </row>
    <row r="1863" spans="1:6" x14ac:dyDescent="0.45">
      <c r="A1863" s="218">
        <v>13118</v>
      </c>
      <c r="B1863" s="218">
        <v>200</v>
      </c>
      <c r="C1863" s="219">
        <v>9.8843160505177163</v>
      </c>
      <c r="D1863" s="218"/>
      <c r="E1863" s="218" t="s">
        <v>114</v>
      </c>
      <c r="F1863" s="218">
        <v>1901</v>
      </c>
    </row>
    <row r="1864" spans="1:6" x14ac:dyDescent="0.45">
      <c r="A1864" s="218">
        <v>13118</v>
      </c>
      <c r="B1864" s="218">
        <v>200</v>
      </c>
      <c r="C1864" s="219">
        <v>15.70597463071619</v>
      </c>
      <c r="D1864" s="218"/>
      <c r="E1864" s="218" t="s">
        <v>114</v>
      </c>
      <c r="F1864" s="218">
        <v>1901</v>
      </c>
    </row>
    <row r="1865" spans="1:6" x14ac:dyDescent="0.45">
      <c r="A1865" s="218">
        <v>13116</v>
      </c>
      <c r="B1865" s="218">
        <v>250</v>
      </c>
      <c r="C1865" s="219">
        <v>11.81551511680453</v>
      </c>
      <c r="D1865" s="218"/>
      <c r="E1865" s="218" t="s">
        <v>205</v>
      </c>
      <c r="F1865" s="218">
        <v>1901</v>
      </c>
    </row>
    <row r="1866" spans="1:6" x14ac:dyDescent="0.45">
      <c r="A1866" s="218">
        <v>13116</v>
      </c>
      <c r="B1866" s="218">
        <v>250</v>
      </c>
      <c r="C1866" s="219">
        <v>14.20051937836636</v>
      </c>
      <c r="D1866" s="218"/>
      <c r="E1866" s="218" t="s">
        <v>205</v>
      </c>
      <c r="F1866" s="218">
        <v>1901</v>
      </c>
    </row>
    <row r="1867" spans="1:6" x14ac:dyDescent="0.45">
      <c r="A1867" s="218">
        <v>13114</v>
      </c>
      <c r="B1867" s="218">
        <v>250</v>
      </c>
      <c r="C1867" s="219">
        <v>40.812117281436613</v>
      </c>
      <c r="D1867" s="218"/>
      <c r="E1867" s="218" t="s">
        <v>205</v>
      </c>
      <c r="F1867" s="218">
        <v>1985</v>
      </c>
    </row>
    <row r="1868" spans="1:6" x14ac:dyDescent="0.45">
      <c r="A1868" s="218">
        <v>13114</v>
      </c>
      <c r="B1868" s="218">
        <v>250</v>
      </c>
      <c r="C1868" s="219">
        <v>2.2952752194386079</v>
      </c>
      <c r="D1868" s="218"/>
      <c r="E1868" s="218" t="s">
        <v>205</v>
      </c>
      <c r="F1868" s="218">
        <v>1985</v>
      </c>
    </row>
    <row r="1869" spans="1:6" x14ac:dyDescent="0.45">
      <c r="A1869" s="218">
        <v>13114</v>
      </c>
      <c r="B1869" s="218">
        <v>250</v>
      </c>
      <c r="C1869" s="219">
        <v>11.81433061844281</v>
      </c>
      <c r="D1869" s="218"/>
      <c r="E1869" s="218" t="s">
        <v>205</v>
      </c>
      <c r="F1869" s="218">
        <v>1985</v>
      </c>
    </row>
    <row r="1870" spans="1:6" x14ac:dyDescent="0.45">
      <c r="A1870" s="218">
        <v>13114</v>
      </c>
      <c r="B1870" s="218">
        <v>250</v>
      </c>
      <c r="C1870" s="219">
        <v>14.43921956758734</v>
      </c>
      <c r="D1870" s="218"/>
      <c r="E1870" s="218" t="s">
        <v>205</v>
      </c>
      <c r="F1870" s="218">
        <v>1985</v>
      </c>
    </row>
    <row r="1871" spans="1:6" x14ac:dyDescent="0.45">
      <c r="A1871" s="218">
        <v>13114</v>
      </c>
      <c r="B1871" s="218">
        <v>250</v>
      </c>
      <c r="C1871" s="219">
        <v>6.0029783943524961</v>
      </c>
      <c r="D1871" s="218"/>
      <c r="E1871" s="218" t="s">
        <v>205</v>
      </c>
      <c r="F1871" s="218">
        <v>1985</v>
      </c>
    </row>
    <row r="1872" spans="1:6" x14ac:dyDescent="0.45">
      <c r="A1872" s="218">
        <v>13114</v>
      </c>
      <c r="B1872" s="218">
        <v>250</v>
      </c>
      <c r="C1872" s="219">
        <v>3.583068980217059</v>
      </c>
      <c r="D1872" s="218"/>
      <c r="E1872" s="218" t="s">
        <v>205</v>
      </c>
      <c r="F1872" s="218">
        <v>1985</v>
      </c>
    </row>
    <row r="1873" spans="1:6" x14ac:dyDescent="0.45">
      <c r="A1873" s="218">
        <v>13114</v>
      </c>
      <c r="B1873" s="218">
        <v>250</v>
      </c>
      <c r="C1873" s="219">
        <v>30.59196037658436</v>
      </c>
      <c r="D1873" s="218"/>
      <c r="E1873" s="218" t="s">
        <v>205</v>
      </c>
      <c r="F1873" s="218">
        <v>1985</v>
      </c>
    </row>
    <row r="1874" spans="1:6" x14ac:dyDescent="0.45">
      <c r="A1874" s="218">
        <v>13114</v>
      </c>
      <c r="B1874" s="218">
        <v>250</v>
      </c>
      <c r="C1874" s="219">
        <v>33.936613824826132</v>
      </c>
      <c r="D1874" s="218"/>
      <c r="E1874" s="218" t="s">
        <v>205</v>
      </c>
      <c r="F1874" s="218">
        <v>1985</v>
      </c>
    </row>
    <row r="1875" spans="1:6" x14ac:dyDescent="0.45">
      <c r="A1875" s="218">
        <v>13114</v>
      </c>
      <c r="B1875" s="218">
        <v>250</v>
      </c>
      <c r="C1875" s="219">
        <v>25.55688975201446</v>
      </c>
      <c r="D1875" s="218"/>
      <c r="E1875" s="218" t="s">
        <v>205</v>
      </c>
      <c r="F1875" s="218">
        <v>1985</v>
      </c>
    </row>
    <row r="1876" spans="1:6" x14ac:dyDescent="0.45">
      <c r="A1876" s="218">
        <v>13112</v>
      </c>
      <c r="B1876" s="218">
        <v>300</v>
      </c>
      <c r="C1876" s="219">
        <v>10.49167571822144</v>
      </c>
      <c r="D1876" s="218"/>
      <c r="E1876" s="218" t="s">
        <v>207</v>
      </c>
      <c r="F1876" s="218">
        <v>1901</v>
      </c>
    </row>
    <row r="1877" spans="1:6" x14ac:dyDescent="0.45">
      <c r="A1877" s="218">
        <v>13112</v>
      </c>
      <c r="B1877" s="218">
        <v>300</v>
      </c>
      <c r="C1877" s="219">
        <v>11.206894756734471</v>
      </c>
      <c r="D1877" s="218"/>
      <c r="E1877" s="218" t="s">
        <v>207</v>
      </c>
      <c r="F1877" s="218">
        <v>1901</v>
      </c>
    </row>
    <row r="1878" spans="1:6" x14ac:dyDescent="0.45">
      <c r="A1878" s="218">
        <v>13112</v>
      </c>
      <c r="B1878" s="218">
        <v>300</v>
      </c>
      <c r="C1878" s="219">
        <v>5.0441811405824417</v>
      </c>
      <c r="D1878" s="218"/>
      <c r="E1878" s="218" t="s">
        <v>111</v>
      </c>
      <c r="F1878" s="218">
        <v>1901</v>
      </c>
    </row>
    <row r="1879" spans="1:6" x14ac:dyDescent="0.45">
      <c r="A1879" s="218">
        <v>13112</v>
      </c>
      <c r="B1879" s="218">
        <v>300</v>
      </c>
      <c r="C1879" s="219">
        <v>26.41890367589188</v>
      </c>
      <c r="D1879" s="218"/>
      <c r="E1879" s="218" t="s">
        <v>207</v>
      </c>
      <c r="F1879" s="218">
        <v>1901</v>
      </c>
    </row>
    <row r="1880" spans="1:6" x14ac:dyDescent="0.45">
      <c r="A1880" s="218">
        <v>13112</v>
      </c>
      <c r="B1880" s="218">
        <v>300</v>
      </c>
      <c r="C1880" s="219">
        <v>9.3608732172672688</v>
      </c>
      <c r="D1880" s="218"/>
      <c r="E1880" s="218" t="s">
        <v>207</v>
      </c>
      <c r="F1880" s="218">
        <v>1901</v>
      </c>
    </row>
    <row r="1881" spans="1:6" x14ac:dyDescent="0.45">
      <c r="A1881" s="218">
        <v>13112</v>
      </c>
      <c r="B1881" s="218">
        <v>300</v>
      </c>
      <c r="C1881" s="219">
        <v>30.747539701933199</v>
      </c>
      <c r="D1881" s="218"/>
      <c r="E1881" s="218" t="s">
        <v>207</v>
      </c>
      <c r="F1881" s="218">
        <v>1901</v>
      </c>
    </row>
    <row r="1882" spans="1:6" x14ac:dyDescent="0.45">
      <c r="A1882" s="218">
        <v>13108</v>
      </c>
      <c r="B1882" s="218">
        <v>150</v>
      </c>
      <c r="C1882" s="219">
        <v>21.137329798600561</v>
      </c>
      <c r="D1882" s="218"/>
      <c r="E1882" s="218" t="s">
        <v>207</v>
      </c>
      <c r="F1882" s="218">
        <v>1901</v>
      </c>
    </row>
    <row r="1883" spans="1:6" x14ac:dyDescent="0.45">
      <c r="A1883" s="218">
        <v>13106</v>
      </c>
      <c r="B1883" s="218">
        <v>300</v>
      </c>
      <c r="C1883" s="219">
        <v>15.05539201128288</v>
      </c>
      <c r="D1883" s="218"/>
      <c r="E1883" s="218" t="s">
        <v>205</v>
      </c>
      <c r="F1883" s="218">
        <v>1975</v>
      </c>
    </row>
    <row r="1884" spans="1:6" x14ac:dyDescent="0.45">
      <c r="A1884" s="218">
        <v>13106</v>
      </c>
      <c r="B1884" s="218">
        <v>300</v>
      </c>
      <c r="C1884" s="219">
        <v>26.643820408111651</v>
      </c>
      <c r="D1884" s="218"/>
      <c r="E1884" s="218" t="s">
        <v>205</v>
      </c>
      <c r="F1884" s="218">
        <v>1974</v>
      </c>
    </row>
    <row r="1885" spans="1:6" x14ac:dyDescent="0.45">
      <c r="A1885" s="218">
        <v>13106</v>
      </c>
      <c r="B1885" s="218">
        <v>300</v>
      </c>
      <c r="C1885" s="219">
        <v>12.258864451815491</v>
      </c>
      <c r="D1885" s="218"/>
      <c r="E1885" s="218" t="s">
        <v>205</v>
      </c>
      <c r="F1885" s="218">
        <v>1975</v>
      </c>
    </row>
    <row r="1886" spans="1:6" x14ac:dyDescent="0.45">
      <c r="A1886" s="218">
        <v>13106</v>
      </c>
      <c r="B1886" s="218">
        <v>300</v>
      </c>
      <c r="C1886" s="219">
        <v>47.205757510670637</v>
      </c>
      <c r="D1886" s="218"/>
      <c r="E1886" s="218" t="s">
        <v>205</v>
      </c>
      <c r="F1886" s="218">
        <v>1975</v>
      </c>
    </row>
    <row r="1887" spans="1:6" x14ac:dyDescent="0.45">
      <c r="A1887" s="218">
        <v>13106</v>
      </c>
      <c r="B1887" s="218">
        <v>300</v>
      </c>
      <c r="C1887" s="219">
        <v>23.007814758200901</v>
      </c>
      <c r="D1887" s="218"/>
      <c r="E1887" s="218" t="s">
        <v>205</v>
      </c>
      <c r="F1887" s="218">
        <v>1974</v>
      </c>
    </row>
    <row r="1888" spans="1:6" x14ac:dyDescent="0.45">
      <c r="A1888" s="218">
        <v>13106</v>
      </c>
      <c r="B1888" s="218">
        <v>300</v>
      </c>
      <c r="C1888" s="219">
        <v>23.274390975718649</v>
      </c>
      <c r="D1888" s="218"/>
      <c r="E1888" s="218" t="s">
        <v>205</v>
      </c>
      <c r="F1888" s="218">
        <v>1975</v>
      </c>
    </row>
    <row r="1889" spans="1:6" x14ac:dyDescent="0.45">
      <c r="A1889" s="218">
        <v>13106</v>
      </c>
      <c r="B1889" s="218">
        <v>300</v>
      </c>
      <c r="C1889" s="219">
        <v>10.94911319342912</v>
      </c>
      <c r="D1889" s="218"/>
      <c r="E1889" s="218" t="s">
        <v>205</v>
      </c>
      <c r="F1889" s="218">
        <v>1975</v>
      </c>
    </row>
    <row r="1890" spans="1:6" x14ac:dyDescent="0.45">
      <c r="A1890" s="218">
        <v>13106</v>
      </c>
      <c r="B1890" s="218">
        <v>300</v>
      </c>
      <c r="C1890" s="219">
        <v>14.99843427935436</v>
      </c>
      <c r="D1890" s="218"/>
      <c r="E1890" s="218" t="s">
        <v>205</v>
      </c>
      <c r="F1890" s="218">
        <v>1975</v>
      </c>
    </row>
    <row r="1891" spans="1:6" x14ac:dyDescent="0.45">
      <c r="A1891" s="218">
        <v>13106</v>
      </c>
      <c r="B1891" s="218">
        <v>300</v>
      </c>
      <c r="C1891" s="219">
        <v>39.513671861031717</v>
      </c>
      <c r="D1891" s="218"/>
      <c r="E1891" s="218" t="s">
        <v>205</v>
      </c>
      <c r="F1891" s="218">
        <v>1975</v>
      </c>
    </row>
    <row r="1892" spans="1:6" x14ac:dyDescent="0.45">
      <c r="A1892" s="218">
        <v>13106</v>
      </c>
      <c r="B1892" s="218">
        <v>300</v>
      </c>
      <c r="C1892" s="219">
        <v>25.599828954629931</v>
      </c>
      <c r="D1892" s="218"/>
      <c r="E1892" s="218" t="s">
        <v>205</v>
      </c>
      <c r="F1892" s="218">
        <v>1974</v>
      </c>
    </row>
    <row r="1893" spans="1:6" x14ac:dyDescent="0.45">
      <c r="A1893" s="218">
        <v>13104</v>
      </c>
      <c r="B1893" s="218">
        <v>160</v>
      </c>
      <c r="C1893" s="219">
        <v>1.161696873710927</v>
      </c>
      <c r="D1893" s="218"/>
      <c r="E1893" s="218" t="s">
        <v>114</v>
      </c>
      <c r="F1893" s="218">
        <v>1901</v>
      </c>
    </row>
    <row r="1894" spans="1:6" x14ac:dyDescent="0.45">
      <c r="A1894" s="218">
        <v>13102</v>
      </c>
      <c r="B1894" s="218">
        <v>0</v>
      </c>
      <c r="C1894" s="219">
        <v>9.6214963286270105</v>
      </c>
      <c r="D1894" s="218"/>
      <c r="E1894" s="218"/>
      <c r="F1894" s="218">
        <v>1901</v>
      </c>
    </row>
    <row r="1895" spans="1:6" x14ac:dyDescent="0.45">
      <c r="A1895" s="218">
        <v>13100</v>
      </c>
      <c r="B1895" s="218">
        <v>0</v>
      </c>
      <c r="C1895" s="219">
        <v>7.9741533820802184</v>
      </c>
      <c r="D1895" s="218"/>
      <c r="E1895" s="218"/>
      <c r="F1895" s="218">
        <v>1901</v>
      </c>
    </row>
    <row r="1896" spans="1:6" x14ac:dyDescent="0.45">
      <c r="A1896" s="218">
        <v>13276</v>
      </c>
      <c r="B1896" s="218">
        <v>0</v>
      </c>
      <c r="C1896" s="219">
        <v>9.9359576879180178</v>
      </c>
      <c r="D1896" s="218"/>
      <c r="E1896" s="218"/>
      <c r="F1896" s="218">
        <v>1901</v>
      </c>
    </row>
    <row r="1897" spans="1:6" x14ac:dyDescent="0.45">
      <c r="A1897" s="218">
        <v>13274</v>
      </c>
      <c r="B1897" s="218">
        <v>0</v>
      </c>
      <c r="C1897" s="219">
        <v>0.36501110616861798</v>
      </c>
      <c r="D1897" s="218"/>
      <c r="E1897" s="218"/>
      <c r="F1897" s="218">
        <v>1901</v>
      </c>
    </row>
    <row r="1898" spans="1:6" x14ac:dyDescent="0.45">
      <c r="A1898" s="218">
        <v>13272</v>
      </c>
      <c r="B1898" s="218">
        <v>250</v>
      </c>
      <c r="C1898" s="219">
        <v>13.847334036286441</v>
      </c>
      <c r="D1898" s="218"/>
      <c r="E1898" s="218" t="s">
        <v>204</v>
      </c>
      <c r="F1898" s="218">
        <v>2003</v>
      </c>
    </row>
    <row r="1899" spans="1:6" x14ac:dyDescent="0.45">
      <c r="A1899" s="218">
        <v>13270</v>
      </c>
      <c r="B1899" s="218">
        <v>315</v>
      </c>
      <c r="C1899" s="219">
        <v>12.28685143014612</v>
      </c>
      <c r="D1899" s="218"/>
      <c r="E1899" s="218" t="s">
        <v>204</v>
      </c>
      <c r="F1899" s="218">
        <v>2003</v>
      </c>
    </row>
    <row r="1900" spans="1:6" x14ac:dyDescent="0.45">
      <c r="A1900" s="218">
        <v>13270</v>
      </c>
      <c r="B1900" s="218">
        <v>315</v>
      </c>
      <c r="C1900" s="219">
        <v>16.197304231226681</v>
      </c>
      <c r="D1900" s="218"/>
      <c r="E1900" s="218" t="s">
        <v>204</v>
      </c>
      <c r="F1900" s="218">
        <v>2003</v>
      </c>
    </row>
    <row r="1901" spans="1:6" x14ac:dyDescent="0.45">
      <c r="A1901" s="218">
        <v>13270</v>
      </c>
      <c r="B1901" s="218">
        <v>315</v>
      </c>
      <c r="C1901" s="219">
        <v>16.726960916085961</v>
      </c>
      <c r="D1901" s="218"/>
      <c r="E1901" s="218" t="s">
        <v>204</v>
      </c>
      <c r="F1901" s="218">
        <v>2003</v>
      </c>
    </row>
    <row r="1902" spans="1:6" x14ac:dyDescent="0.45">
      <c r="A1902" s="218">
        <v>13270</v>
      </c>
      <c r="B1902" s="218">
        <v>315</v>
      </c>
      <c r="C1902" s="219">
        <v>15.51995998849409</v>
      </c>
      <c r="D1902" s="218"/>
      <c r="E1902" s="218" t="s">
        <v>204</v>
      </c>
      <c r="F1902" s="218">
        <v>2003</v>
      </c>
    </row>
    <row r="1903" spans="1:6" x14ac:dyDescent="0.45">
      <c r="A1903" s="218">
        <v>13270</v>
      </c>
      <c r="B1903" s="218">
        <v>315</v>
      </c>
      <c r="C1903" s="219">
        <v>6.8705541088143862</v>
      </c>
      <c r="D1903" s="218"/>
      <c r="E1903" s="218" t="s">
        <v>204</v>
      </c>
      <c r="F1903" s="218">
        <v>2003</v>
      </c>
    </row>
    <row r="1904" spans="1:6" x14ac:dyDescent="0.45">
      <c r="A1904" s="218">
        <v>13270</v>
      </c>
      <c r="B1904" s="218">
        <v>315</v>
      </c>
      <c r="C1904" s="219">
        <v>17.096578775091618</v>
      </c>
      <c r="D1904" s="218"/>
      <c r="E1904" s="218" t="s">
        <v>204</v>
      </c>
      <c r="F1904" s="218">
        <v>2003</v>
      </c>
    </row>
    <row r="1905" spans="1:6" x14ac:dyDescent="0.45">
      <c r="A1905" s="218">
        <v>13270</v>
      </c>
      <c r="B1905" s="218">
        <v>315</v>
      </c>
      <c r="C1905" s="219">
        <v>46.825074340740827</v>
      </c>
      <c r="D1905" s="218"/>
      <c r="E1905" s="218" t="s">
        <v>204</v>
      </c>
      <c r="F1905" s="218">
        <v>2003</v>
      </c>
    </row>
    <row r="1906" spans="1:6" x14ac:dyDescent="0.45">
      <c r="A1906" s="218">
        <v>13270</v>
      </c>
      <c r="B1906" s="218">
        <v>315</v>
      </c>
      <c r="C1906" s="219">
        <v>26.323781814450111</v>
      </c>
      <c r="D1906" s="218"/>
      <c r="E1906" s="218" t="s">
        <v>204</v>
      </c>
      <c r="F1906" s="218">
        <v>2003</v>
      </c>
    </row>
    <row r="1907" spans="1:6" x14ac:dyDescent="0.45">
      <c r="A1907" s="218">
        <v>13270</v>
      </c>
      <c r="B1907" s="218">
        <v>315</v>
      </c>
      <c r="C1907" s="219">
        <v>11.560482290171</v>
      </c>
      <c r="D1907" s="218"/>
      <c r="E1907" s="218" t="s">
        <v>204</v>
      </c>
      <c r="F1907" s="218">
        <v>2003</v>
      </c>
    </row>
    <row r="1908" spans="1:6" x14ac:dyDescent="0.45">
      <c r="A1908" s="218">
        <v>13268</v>
      </c>
      <c r="B1908" s="218">
        <v>200</v>
      </c>
      <c r="C1908" s="219">
        <v>22.35791061520667</v>
      </c>
      <c r="D1908" s="218"/>
      <c r="E1908" s="218" t="s">
        <v>204</v>
      </c>
      <c r="F1908" s="218">
        <v>2002</v>
      </c>
    </row>
    <row r="1909" spans="1:6" x14ac:dyDescent="0.45">
      <c r="A1909" s="218">
        <v>13268</v>
      </c>
      <c r="B1909" s="218">
        <v>200</v>
      </c>
      <c r="C1909" s="219">
        <v>16.15591814115049</v>
      </c>
      <c r="D1909" s="218"/>
      <c r="E1909" s="218" t="s">
        <v>204</v>
      </c>
      <c r="F1909" s="218">
        <v>2002</v>
      </c>
    </row>
    <row r="1910" spans="1:6" x14ac:dyDescent="0.45">
      <c r="A1910" s="218">
        <v>13268</v>
      </c>
      <c r="B1910" s="218">
        <v>200</v>
      </c>
      <c r="C1910" s="219">
        <v>10.21000059786901</v>
      </c>
      <c r="D1910" s="218"/>
      <c r="E1910" s="218" t="s">
        <v>204</v>
      </c>
      <c r="F1910" s="218">
        <v>2002</v>
      </c>
    </row>
    <row r="1911" spans="1:6" x14ac:dyDescent="0.45">
      <c r="A1911" s="218">
        <v>13268</v>
      </c>
      <c r="B1911" s="218">
        <v>200</v>
      </c>
      <c r="C1911" s="219">
        <v>31.574152241735561</v>
      </c>
      <c r="D1911" s="218"/>
      <c r="E1911" s="218" t="s">
        <v>204</v>
      </c>
      <c r="F1911" s="218">
        <v>2002</v>
      </c>
    </row>
    <row r="1912" spans="1:6" x14ac:dyDescent="0.45">
      <c r="A1912" s="218">
        <v>13268</v>
      </c>
      <c r="B1912" s="218">
        <v>200</v>
      </c>
      <c r="C1912" s="219">
        <v>27.719435789858789</v>
      </c>
      <c r="D1912" s="218"/>
      <c r="E1912" s="218" t="s">
        <v>204</v>
      </c>
      <c r="F1912" s="218">
        <v>2002</v>
      </c>
    </row>
    <row r="1913" spans="1:6" x14ac:dyDescent="0.45">
      <c r="A1913" s="218">
        <v>13268</v>
      </c>
      <c r="B1913" s="218">
        <v>200</v>
      </c>
      <c r="C1913" s="219">
        <v>18.634832999804619</v>
      </c>
      <c r="D1913" s="218"/>
      <c r="E1913" s="218" t="s">
        <v>204</v>
      </c>
      <c r="F1913" s="218">
        <v>2002</v>
      </c>
    </row>
    <row r="1914" spans="1:6" x14ac:dyDescent="0.45">
      <c r="A1914" s="218">
        <v>13268</v>
      </c>
      <c r="B1914" s="218">
        <v>200</v>
      </c>
      <c r="C1914" s="219">
        <v>12.733253618316891</v>
      </c>
      <c r="D1914" s="218"/>
      <c r="E1914" s="218" t="s">
        <v>204</v>
      </c>
      <c r="F1914" s="218">
        <v>2002</v>
      </c>
    </row>
    <row r="1915" spans="1:6" x14ac:dyDescent="0.45">
      <c r="A1915" s="218">
        <v>13268</v>
      </c>
      <c r="B1915" s="218">
        <v>200</v>
      </c>
      <c r="C1915" s="219">
        <v>19.194506118629398</v>
      </c>
      <c r="D1915" s="218"/>
      <c r="E1915" s="218" t="s">
        <v>204</v>
      </c>
      <c r="F1915" s="218">
        <v>2002</v>
      </c>
    </row>
    <row r="1916" spans="1:6" x14ac:dyDescent="0.45">
      <c r="A1916" s="218">
        <v>13268</v>
      </c>
      <c r="B1916" s="218">
        <v>200</v>
      </c>
      <c r="C1916" s="219">
        <v>24.470145947244141</v>
      </c>
      <c r="D1916" s="218"/>
      <c r="E1916" s="218" t="s">
        <v>114</v>
      </c>
      <c r="F1916" s="218">
        <v>2014</v>
      </c>
    </row>
    <row r="1917" spans="1:6" x14ac:dyDescent="0.45">
      <c r="A1917" s="218">
        <v>13268</v>
      </c>
      <c r="B1917" s="218">
        <v>200</v>
      </c>
      <c r="C1917" s="219">
        <v>19.711224636280129</v>
      </c>
      <c r="D1917" s="218"/>
      <c r="E1917" s="218" t="s">
        <v>114</v>
      </c>
      <c r="F1917" s="218">
        <v>2014</v>
      </c>
    </row>
    <row r="1918" spans="1:6" x14ac:dyDescent="0.45">
      <c r="A1918" s="218">
        <v>13268</v>
      </c>
      <c r="B1918" s="218">
        <v>200</v>
      </c>
      <c r="C1918" s="219">
        <v>39.903847978567192</v>
      </c>
      <c r="D1918" s="218"/>
      <c r="E1918" s="218" t="s">
        <v>114</v>
      </c>
      <c r="F1918" s="218">
        <v>2014</v>
      </c>
    </row>
    <row r="1919" spans="1:6" x14ac:dyDescent="0.45">
      <c r="A1919" s="218">
        <v>13268</v>
      </c>
      <c r="B1919" s="218">
        <v>200</v>
      </c>
      <c r="C1919" s="219">
        <v>34.673664535276657</v>
      </c>
      <c r="D1919" s="218"/>
      <c r="E1919" s="218" t="s">
        <v>114</v>
      </c>
      <c r="F1919" s="218">
        <v>2014</v>
      </c>
    </row>
    <row r="1920" spans="1:6" x14ac:dyDescent="0.45">
      <c r="A1920" s="218">
        <v>13266</v>
      </c>
      <c r="B1920" s="218">
        <v>200</v>
      </c>
      <c r="C1920" s="219">
        <v>14.051510048525209</v>
      </c>
      <c r="D1920" s="218"/>
      <c r="E1920" s="218" t="s">
        <v>114</v>
      </c>
      <c r="F1920" s="218">
        <v>2002</v>
      </c>
    </row>
    <row r="1921" spans="1:6" x14ac:dyDescent="0.45">
      <c r="A1921" s="218">
        <v>13266</v>
      </c>
      <c r="B1921" s="218">
        <v>200</v>
      </c>
      <c r="C1921" s="219">
        <v>17.719375097834821</v>
      </c>
      <c r="D1921" s="218"/>
      <c r="E1921" s="218" t="s">
        <v>114</v>
      </c>
      <c r="F1921" s="218">
        <v>2002</v>
      </c>
    </row>
    <row r="1922" spans="1:6" x14ac:dyDescent="0.45">
      <c r="A1922" s="218">
        <v>13266</v>
      </c>
      <c r="B1922" s="218">
        <v>200</v>
      </c>
      <c r="C1922" s="219">
        <v>30.029594127951601</v>
      </c>
      <c r="D1922" s="218"/>
      <c r="E1922" s="218" t="s">
        <v>114</v>
      </c>
      <c r="F1922" s="218">
        <v>2002</v>
      </c>
    </row>
    <row r="1923" spans="1:6" x14ac:dyDescent="0.45">
      <c r="A1923" s="218">
        <v>13266</v>
      </c>
      <c r="B1923" s="218">
        <v>200</v>
      </c>
      <c r="C1923" s="219">
        <v>29.88448257180108</v>
      </c>
      <c r="D1923" s="218"/>
      <c r="E1923" s="218" t="s">
        <v>114</v>
      </c>
      <c r="F1923" s="218">
        <v>2002</v>
      </c>
    </row>
    <row r="1924" spans="1:6" x14ac:dyDescent="0.45">
      <c r="A1924" s="218">
        <v>13266</v>
      </c>
      <c r="B1924" s="218">
        <v>200</v>
      </c>
      <c r="C1924" s="219">
        <v>30.01883800985728</v>
      </c>
      <c r="D1924" s="218"/>
      <c r="E1924" s="218" t="s">
        <v>114</v>
      </c>
      <c r="F1924" s="218">
        <v>2002</v>
      </c>
    </row>
    <row r="1925" spans="1:6" x14ac:dyDescent="0.45">
      <c r="A1925" s="218">
        <v>13266</v>
      </c>
      <c r="B1925" s="218">
        <v>200</v>
      </c>
      <c r="C1925" s="219">
        <v>30.027485884541822</v>
      </c>
      <c r="D1925" s="218"/>
      <c r="E1925" s="218" t="s">
        <v>114</v>
      </c>
      <c r="F1925" s="218">
        <v>2002</v>
      </c>
    </row>
    <row r="1926" spans="1:6" x14ac:dyDescent="0.45">
      <c r="A1926" s="218">
        <v>13266</v>
      </c>
      <c r="B1926" s="218">
        <v>200</v>
      </c>
      <c r="C1926" s="219">
        <v>29.919950350488001</v>
      </c>
      <c r="D1926" s="218"/>
      <c r="E1926" s="218" t="s">
        <v>114</v>
      </c>
      <c r="F1926" s="218">
        <v>2002</v>
      </c>
    </row>
    <row r="1927" spans="1:6" x14ac:dyDescent="0.45">
      <c r="A1927" s="218">
        <v>13266</v>
      </c>
      <c r="B1927" s="218">
        <v>200</v>
      </c>
      <c r="C1927" s="219">
        <v>30.094148632497081</v>
      </c>
      <c r="D1927" s="218"/>
      <c r="E1927" s="218" t="s">
        <v>114</v>
      </c>
      <c r="F1927" s="218">
        <v>2002</v>
      </c>
    </row>
    <row r="1928" spans="1:6" x14ac:dyDescent="0.45">
      <c r="A1928" s="218">
        <v>13266</v>
      </c>
      <c r="B1928" s="218">
        <v>200</v>
      </c>
      <c r="C1928" s="219">
        <v>52.394110597923408</v>
      </c>
      <c r="D1928" s="218"/>
      <c r="E1928" s="218" t="s">
        <v>114</v>
      </c>
      <c r="F1928" s="218">
        <v>2002</v>
      </c>
    </row>
    <row r="1929" spans="1:6" x14ac:dyDescent="0.45">
      <c r="A1929" s="218">
        <v>13264</v>
      </c>
      <c r="B1929" s="218">
        <v>200</v>
      </c>
      <c r="C1929" s="219">
        <v>22.689479806685181</v>
      </c>
      <c r="D1929" s="218"/>
      <c r="E1929" s="218" t="s">
        <v>114</v>
      </c>
      <c r="F1929" s="218">
        <v>2002</v>
      </c>
    </row>
    <row r="1930" spans="1:6" x14ac:dyDescent="0.45">
      <c r="A1930" s="218">
        <v>13264</v>
      </c>
      <c r="B1930" s="218">
        <v>200</v>
      </c>
      <c r="C1930" s="219">
        <v>25.75372263275759</v>
      </c>
      <c r="D1930" s="218"/>
      <c r="E1930" s="218" t="s">
        <v>114</v>
      </c>
      <c r="F1930" s="218">
        <v>2002</v>
      </c>
    </row>
    <row r="1931" spans="1:6" x14ac:dyDescent="0.45">
      <c r="A1931" s="218">
        <v>13264</v>
      </c>
      <c r="B1931" s="218">
        <v>200</v>
      </c>
      <c r="C1931" s="219">
        <v>22.407909132702081</v>
      </c>
      <c r="D1931" s="218"/>
      <c r="E1931" s="218" t="s">
        <v>114</v>
      </c>
      <c r="F1931" s="218">
        <v>2002</v>
      </c>
    </row>
    <row r="1932" spans="1:6" x14ac:dyDescent="0.45">
      <c r="A1932" s="218">
        <v>13264</v>
      </c>
      <c r="B1932" s="218">
        <v>200</v>
      </c>
      <c r="C1932" s="219">
        <v>29.782924106943749</v>
      </c>
      <c r="D1932" s="218"/>
      <c r="E1932" s="218" t="s">
        <v>114</v>
      </c>
      <c r="F1932" s="218">
        <v>2002</v>
      </c>
    </row>
    <row r="1933" spans="1:6" x14ac:dyDescent="0.45">
      <c r="A1933" s="218">
        <v>13264</v>
      </c>
      <c r="B1933" s="218">
        <v>200</v>
      </c>
      <c r="C1933" s="219">
        <v>50.189430042973648</v>
      </c>
      <c r="D1933" s="218"/>
      <c r="E1933" s="218" t="s">
        <v>114</v>
      </c>
      <c r="F1933" s="218">
        <v>2002</v>
      </c>
    </row>
    <row r="1934" spans="1:6" x14ac:dyDescent="0.45">
      <c r="A1934" s="218">
        <v>13264</v>
      </c>
      <c r="B1934" s="218">
        <v>200</v>
      </c>
      <c r="C1934" s="219">
        <v>25.880143796372721</v>
      </c>
      <c r="D1934" s="218"/>
      <c r="E1934" s="218" t="s">
        <v>114</v>
      </c>
      <c r="F1934" s="218">
        <v>2002</v>
      </c>
    </row>
    <row r="1935" spans="1:6" x14ac:dyDescent="0.45">
      <c r="A1935" s="218">
        <v>13264</v>
      </c>
      <c r="B1935" s="218">
        <v>200</v>
      </c>
      <c r="C1935" s="219">
        <v>25.69108874148132</v>
      </c>
      <c r="D1935" s="218"/>
      <c r="E1935" s="218" t="s">
        <v>114</v>
      </c>
      <c r="F1935" s="218">
        <v>2002</v>
      </c>
    </row>
    <row r="1936" spans="1:6" x14ac:dyDescent="0.45">
      <c r="A1936" s="218">
        <v>13264</v>
      </c>
      <c r="B1936" s="218">
        <v>200</v>
      </c>
      <c r="C1936" s="219">
        <v>22.566079321406882</v>
      </c>
      <c r="D1936" s="218"/>
      <c r="E1936" s="218" t="s">
        <v>114</v>
      </c>
      <c r="F1936" s="218">
        <v>2002</v>
      </c>
    </row>
    <row r="1937" spans="1:6" x14ac:dyDescent="0.45">
      <c r="A1937" s="218">
        <v>13264</v>
      </c>
      <c r="B1937" s="218">
        <v>200</v>
      </c>
      <c r="C1937" s="219">
        <v>22.444330351137449</v>
      </c>
      <c r="D1937" s="218"/>
      <c r="E1937" s="218" t="s">
        <v>114</v>
      </c>
      <c r="F1937" s="218">
        <v>2002</v>
      </c>
    </row>
    <row r="1938" spans="1:6" x14ac:dyDescent="0.45">
      <c r="A1938" s="218">
        <v>13262</v>
      </c>
      <c r="B1938" s="218">
        <v>315</v>
      </c>
      <c r="C1938" s="219">
        <v>9.4784004659159677</v>
      </c>
      <c r="D1938" s="218"/>
      <c r="E1938" s="218" t="s">
        <v>204</v>
      </c>
      <c r="F1938" s="218">
        <v>2002</v>
      </c>
    </row>
    <row r="1939" spans="1:6" x14ac:dyDescent="0.45">
      <c r="A1939" s="218">
        <v>13262</v>
      </c>
      <c r="B1939" s="218">
        <v>315</v>
      </c>
      <c r="C1939" s="219">
        <v>27.942498867687281</v>
      </c>
      <c r="D1939" s="218"/>
      <c r="E1939" s="218" t="s">
        <v>204</v>
      </c>
      <c r="F1939" s="218">
        <v>2002</v>
      </c>
    </row>
    <row r="1940" spans="1:6" x14ac:dyDescent="0.45">
      <c r="A1940" s="218">
        <v>13262</v>
      </c>
      <c r="B1940" s="218">
        <v>315</v>
      </c>
      <c r="C1940" s="219">
        <v>21.809207488864629</v>
      </c>
      <c r="D1940" s="218"/>
      <c r="E1940" s="218" t="s">
        <v>204</v>
      </c>
      <c r="F1940" s="218">
        <v>2002</v>
      </c>
    </row>
    <row r="1941" spans="1:6" x14ac:dyDescent="0.45">
      <c r="A1941" s="218">
        <v>13262</v>
      </c>
      <c r="B1941" s="218">
        <v>315</v>
      </c>
      <c r="C1941" s="219">
        <v>29.70519766243304</v>
      </c>
      <c r="D1941" s="218"/>
      <c r="E1941" s="218" t="s">
        <v>204</v>
      </c>
      <c r="F1941" s="218">
        <v>2002</v>
      </c>
    </row>
    <row r="1942" spans="1:6" x14ac:dyDescent="0.45">
      <c r="A1942" s="218">
        <v>13262</v>
      </c>
      <c r="B1942" s="218">
        <v>315</v>
      </c>
      <c r="C1942" s="219">
        <v>49.189426554077627</v>
      </c>
      <c r="D1942" s="218"/>
      <c r="E1942" s="218" t="s">
        <v>114</v>
      </c>
      <c r="F1942" s="218">
        <v>2003</v>
      </c>
    </row>
    <row r="1943" spans="1:6" x14ac:dyDescent="0.45">
      <c r="A1943" s="218">
        <v>13262</v>
      </c>
      <c r="B1943" s="218">
        <v>315</v>
      </c>
      <c r="C1943" s="219">
        <v>44.76781043968537</v>
      </c>
      <c r="D1943" s="218"/>
      <c r="E1943" s="218" t="s">
        <v>114</v>
      </c>
      <c r="F1943" s="218">
        <v>2003</v>
      </c>
    </row>
    <row r="1944" spans="1:6" x14ac:dyDescent="0.45">
      <c r="A1944" s="218">
        <v>13262</v>
      </c>
      <c r="B1944" s="218">
        <v>315</v>
      </c>
      <c r="C1944" s="219">
        <v>45.186539726034269</v>
      </c>
      <c r="D1944" s="218"/>
      <c r="E1944" s="218" t="s">
        <v>114</v>
      </c>
      <c r="F1944" s="218">
        <v>2003</v>
      </c>
    </row>
    <row r="1945" spans="1:6" x14ac:dyDescent="0.45">
      <c r="A1945" s="218">
        <v>13262</v>
      </c>
      <c r="B1945" s="218">
        <v>315</v>
      </c>
      <c r="C1945" s="219">
        <v>46.163037561650299</v>
      </c>
      <c r="D1945" s="218"/>
      <c r="E1945" s="218" t="s">
        <v>204</v>
      </c>
      <c r="F1945" s="218">
        <v>2002</v>
      </c>
    </row>
    <row r="1946" spans="1:6" x14ac:dyDescent="0.45">
      <c r="A1946" s="218">
        <v>13260</v>
      </c>
      <c r="B1946" s="218">
        <v>200</v>
      </c>
      <c r="C1946" s="219">
        <v>43.965367708087797</v>
      </c>
      <c r="D1946" s="218"/>
      <c r="E1946" s="218" t="s">
        <v>114</v>
      </c>
      <c r="F1946" s="218">
        <v>2002</v>
      </c>
    </row>
    <row r="1947" spans="1:6" x14ac:dyDescent="0.45">
      <c r="A1947" s="218">
        <v>13260</v>
      </c>
      <c r="B1947" s="218">
        <v>200</v>
      </c>
      <c r="C1947" s="219">
        <v>55.947219235092533</v>
      </c>
      <c r="D1947" s="218"/>
      <c r="E1947" s="218" t="s">
        <v>114</v>
      </c>
      <c r="F1947" s="218">
        <v>2002</v>
      </c>
    </row>
    <row r="1948" spans="1:6" x14ac:dyDescent="0.45">
      <c r="A1948" s="218">
        <v>13260</v>
      </c>
      <c r="B1948" s="218">
        <v>200</v>
      </c>
      <c r="C1948" s="219">
        <v>50.090567994179011</v>
      </c>
      <c r="D1948" s="218"/>
      <c r="E1948" s="218" t="s">
        <v>114</v>
      </c>
      <c r="F1948" s="218">
        <v>2002</v>
      </c>
    </row>
    <row r="1949" spans="1:6" x14ac:dyDescent="0.45">
      <c r="A1949" s="218">
        <v>13260</v>
      </c>
      <c r="B1949" s="218">
        <v>200</v>
      </c>
      <c r="C1949" s="219">
        <v>43.687415904203263</v>
      </c>
      <c r="D1949" s="218"/>
      <c r="E1949" s="218" t="s">
        <v>114</v>
      </c>
      <c r="F1949" s="218">
        <v>2002</v>
      </c>
    </row>
    <row r="1950" spans="1:6" x14ac:dyDescent="0.45">
      <c r="A1950" s="218">
        <v>13260</v>
      </c>
      <c r="B1950" s="218">
        <v>200</v>
      </c>
      <c r="C1950" s="219">
        <v>36.888022327041547</v>
      </c>
      <c r="D1950" s="218"/>
      <c r="E1950" s="218" t="s">
        <v>114</v>
      </c>
      <c r="F1950" s="218">
        <v>2002</v>
      </c>
    </row>
    <row r="1951" spans="1:6" x14ac:dyDescent="0.45">
      <c r="A1951" s="218">
        <v>13258</v>
      </c>
      <c r="B1951" s="218">
        <v>250</v>
      </c>
      <c r="C1951" s="219">
        <v>16.96360016240925</v>
      </c>
      <c r="D1951" s="218"/>
      <c r="E1951" s="218" t="s">
        <v>204</v>
      </c>
      <c r="F1951" s="218">
        <v>2003</v>
      </c>
    </row>
    <row r="1952" spans="1:6" x14ac:dyDescent="0.45">
      <c r="A1952" s="218">
        <v>13258</v>
      </c>
      <c r="B1952" s="218">
        <v>250</v>
      </c>
      <c r="C1952" s="219">
        <v>10.616245681331071</v>
      </c>
      <c r="D1952" s="218"/>
      <c r="E1952" s="218" t="s">
        <v>204</v>
      </c>
      <c r="F1952" s="218">
        <v>2003</v>
      </c>
    </row>
    <row r="1953" spans="1:6" x14ac:dyDescent="0.45">
      <c r="A1953" s="218">
        <v>13258</v>
      </c>
      <c r="B1953" s="218">
        <v>250</v>
      </c>
      <c r="C1953" s="219">
        <v>29.10225143903634</v>
      </c>
      <c r="D1953" s="218"/>
      <c r="E1953" s="218" t="s">
        <v>204</v>
      </c>
      <c r="F1953" s="218">
        <v>2003</v>
      </c>
    </row>
    <row r="1954" spans="1:6" x14ac:dyDescent="0.45">
      <c r="A1954" s="218">
        <v>13258</v>
      </c>
      <c r="B1954" s="218">
        <v>250</v>
      </c>
      <c r="C1954" s="219">
        <v>19.727371732240918</v>
      </c>
      <c r="D1954" s="218"/>
      <c r="E1954" s="218" t="s">
        <v>109</v>
      </c>
      <c r="F1954" s="218">
        <v>2014</v>
      </c>
    </row>
    <row r="1955" spans="1:6" x14ac:dyDescent="0.45">
      <c r="A1955" s="218">
        <v>13258</v>
      </c>
      <c r="B1955" s="218">
        <v>250</v>
      </c>
      <c r="C1955" s="219">
        <v>7.9765943469141298</v>
      </c>
      <c r="D1955" s="218"/>
      <c r="E1955" s="218" t="s">
        <v>109</v>
      </c>
      <c r="F1955" s="218">
        <v>2014</v>
      </c>
    </row>
    <row r="1956" spans="1:6" x14ac:dyDescent="0.45">
      <c r="A1956" s="218">
        <v>13258</v>
      </c>
      <c r="B1956" s="218">
        <v>250</v>
      </c>
      <c r="C1956" s="219">
        <v>8.2962323315242461</v>
      </c>
      <c r="D1956" s="218"/>
      <c r="E1956" s="218" t="s">
        <v>114</v>
      </c>
      <c r="F1956" s="218">
        <v>2014</v>
      </c>
    </row>
    <row r="1957" spans="1:6" x14ac:dyDescent="0.45">
      <c r="A1957" s="218">
        <v>13258</v>
      </c>
      <c r="B1957" s="218">
        <v>250</v>
      </c>
      <c r="C1957" s="219">
        <v>6.5015472054502164</v>
      </c>
      <c r="D1957" s="218"/>
      <c r="E1957" s="218" t="s">
        <v>109</v>
      </c>
      <c r="F1957" s="218">
        <v>2014</v>
      </c>
    </row>
    <row r="1958" spans="1:6" x14ac:dyDescent="0.45">
      <c r="A1958" s="218">
        <v>13258</v>
      </c>
      <c r="B1958" s="218">
        <v>250</v>
      </c>
      <c r="C1958" s="219">
        <v>18.378940489511081</v>
      </c>
      <c r="D1958" s="218"/>
      <c r="E1958" s="218" t="s">
        <v>109</v>
      </c>
      <c r="F1958" s="218">
        <v>2014</v>
      </c>
    </row>
    <row r="1959" spans="1:6" x14ac:dyDescent="0.45">
      <c r="A1959" s="218">
        <v>13258</v>
      </c>
      <c r="B1959" s="218">
        <v>250</v>
      </c>
      <c r="C1959" s="219">
        <v>7.637386906704684</v>
      </c>
      <c r="D1959" s="218"/>
      <c r="E1959" s="218" t="s">
        <v>109</v>
      </c>
      <c r="F1959" s="218">
        <v>2014</v>
      </c>
    </row>
    <row r="1960" spans="1:6" x14ac:dyDescent="0.45">
      <c r="A1960" s="218">
        <v>13258</v>
      </c>
      <c r="B1960" s="218">
        <v>250</v>
      </c>
      <c r="C1960" s="219">
        <v>6.3867316347977976</v>
      </c>
      <c r="D1960" s="218"/>
      <c r="E1960" s="218" t="s">
        <v>114</v>
      </c>
      <c r="F1960" s="218">
        <v>2014</v>
      </c>
    </row>
    <row r="1961" spans="1:6" x14ac:dyDescent="0.45">
      <c r="A1961" s="218">
        <v>13258</v>
      </c>
      <c r="B1961" s="218">
        <v>250</v>
      </c>
      <c r="C1961" s="219">
        <v>10.290106994261309</v>
      </c>
      <c r="D1961" s="218"/>
      <c r="E1961" s="218" t="s">
        <v>204</v>
      </c>
      <c r="F1961" s="218">
        <v>2003</v>
      </c>
    </row>
    <row r="1962" spans="1:6" x14ac:dyDescent="0.45">
      <c r="A1962" s="218">
        <v>13256</v>
      </c>
      <c r="B1962" s="218">
        <v>0</v>
      </c>
      <c r="C1962" s="219">
        <v>43.968606263440847</v>
      </c>
      <c r="D1962" s="218"/>
      <c r="E1962" s="218"/>
      <c r="F1962" s="218">
        <v>1901</v>
      </c>
    </row>
    <row r="1963" spans="1:6" x14ac:dyDescent="0.45">
      <c r="A1963" s="218">
        <v>13256</v>
      </c>
      <c r="B1963" s="218">
        <v>0</v>
      </c>
      <c r="C1963" s="219">
        <v>11.92085943514885</v>
      </c>
      <c r="D1963" s="218"/>
      <c r="E1963" s="218"/>
      <c r="F1963" s="218">
        <v>1901</v>
      </c>
    </row>
    <row r="1964" spans="1:6" x14ac:dyDescent="0.45">
      <c r="A1964" s="218">
        <v>13256</v>
      </c>
      <c r="B1964" s="218">
        <v>0</v>
      </c>
      <c r="C1964" s="219">
        <v>21.16497491342707</v>
      </c>
      <c r="D1964" s="218"/>
      <c r="E1964" s="218"/>
      <c r="F1964" s="218">
        <v>1901</v>
      </c>
    </row>
    <row r="1965" spans="1:6" x14ac:dyDescent="0.45">
      <c r="A1965" s="218">
        <v>13256</v>
      </c>
      <c r="B1965" s="218">
        <v>0</v>
      </c>
      <c r="C1965" s="219">
        <v>19.78546519071228</v>
      </c>
      <c r="D1965" s="218"/>
      <c r="E1965" s="218"/>
      <c r="F1965" s="218">
        <v>1901</v>
      </c>
    </row>
    <row r="1966" spans="1:6" x14ac:dyDescent="0.45">
      <c r="A1966" s="218">
        <v>13254</v>
      </c>
      <c r="B1966" s="218">
        <v>200</v>
      </c>
      <c r="C1966" s="219">
        <v>15.04739140144838</v>
      </c>
      <c r="D1966" s="218"/>
      <c r="E1966" s="218" t="s">
        <v>114</v>
      </c>
      <c r="F1966" s="218">
        <v>2002</v>
      </c>
    </row>
    <row r="1967" spans="1:6" x14ac:dyDescent="0.45">
      <c r="A1967" s="218">
        <v>13254</v>
      </c>
      <c r="B1967" s="218">
        <v>200</v>
      </c>
      <c r="C1967" s="219">
        <v>11.997115438249899</v>
      </c>
      <c r="D1967" s="218"/>
      <c r="E1967" s="218" t="s">
        <v>114</v>
      </c>
      <c r="F1967" s="218">
        <v>2002</v>
      </c>
    </row>
    <row r="1968" spans="1:6" x14ac:dyDescent="0.45">
      <c r="A1968" s="218">
        <v>13254</v>
      </c>
      <c r="B1968" s="218">
        <v>200</v>
      </c>
      <c r="C1968" s="219">
        <v>23.933868671931439</v>
      </c>
      <c r="D1968" s="218"/>
      <c r="E1968" s="218" t="s">
        <v>114</v>
      </c>
      <c r="F1968" s="218">
        <v>2002</v>
      </c>
    </row>
    <row r="1969" spans="1:6" x14ac:dyDescent="0.45">
      <c r="A1969" s="218">
        <v>13254</v>
      </c>
      <c r="B1969" s="218">
        <v>200</v>
      </c>
      <c r="C1969" s="219">
        <v>22.59025135106268</v>
      </c>
      <c r="D1969" s="218"/>
      <c r="E1969" s="218" t="s">
        <v>114</v>
      </c>
      <c r="F1969" s="218">
        <v>2002</v>
      </c>
    </row>
    <row r="1970" spans="1:6" x14ac:dyDescent="0.45">
      <c r="A1970" s="218">
        <v>13254</v>
      </c>
      <c r="B1970" s="218">
        <v>200</v>
      </c>
      <c r="C1970" s="219">
        <v>12.29454422598757</v>
      </c>
      <c r="D1970" s="218"/>
      <c r="E1970" s="218" t="s">
        <v>114</v>
      </c>
      <c r="F1970" s="218">
        <v>2002</v>
      </c>
    </row>
    <row r="1971" spans="1:6" x14ac:dyDescent="0.45">
      <c r="A1971" s="218">
        <v>13254</v>
      </c>
      <c r="B1971" s="218">
        <v>200</v>
      </c>
      <c r="C1971" s="219">
        <v>10.65516352725739</v>
      </c>
      <c r="D1971" s="218"/>
      <c r="E1971" s="218" t="s">
        <v>114</v>
      </c>
      <c r="F1971" s="218">
        <v>2002</v>
      </c>
    </row>
    <row r="1972" spans="1:6" x14ac:dyDescent="0.45">
      <c r="A1972" s="218">
        <v>13254</v>
      </c>
      <c r="B1972" s="218">
        <v>200</v>
      </c>
      <c r="C1972" s="219">
        <v>13.883655385387231</v>
      </c>
      <c r="D1972" s="218"/>
      <c r="E1972" s="218" t="s">
        <v>114</v>
      </c>
      <c r="F1972" s="218">
        <v>2002</v>
      </c>
    </row>
    <row r="1973" spans="1:6" x14ac:dyDescent="0.45">
      <c r="A1973" s="218">
        <v>13254</v>
      </c>
      <c r="B1973" s="218">
        <v>200</v>
      </c>
      <c r="C1973" s="219">
        <v>6.0061289660105803</v>
      </c>
      <c r="D1973" s="218"/>
      <c r="E1973" s="218" t="s">
        <v>114</v>
      </c>
      <c r="F1973" s="218">
        <v>2005</v>
      </c>
    </row>
    <row r="1974" spans="1:6" x14ac:dyDescent="0.45">
      <c r="A1974" s="218">
        <v>13252</v>
      </c>
      <c r="B1974" s="218">
        <v>200</v>
      </c>
      <c r="C1974" s="219">
        <v>27.441235597306729</v>
      </c>
      <c r="D1974" s="218"/>
      <c r="E1974" s="218" t="s">
        <v>204</v>
      </c>
      <c r="F1974" s="218">
        <v>2003</v>
      </c>
    </row>
    <row r="1975" spans="1:6" x14ac:dyDescent="0.45">
      <c r="A1975" s="218">
        <v>13252</v>
      </c>
      <c r="B1975" s="218">
        <v>200</v>
      </c>
      <c r="C1975" s="219">
        <v>16.834132113319079</v>
      </c>
      <c r="D1975" s="218"/>
      <c r="E1975" s="218" t="s">
        <v>204</v>
      </c>
      <c r="F1975" s="218">
        <v>2003</v>
      </c>
    </row>
    <row r="1976" spans="1:6" x14ac:dyDescent="0.45">
      <c r="A1976" s="218">
        <v>13252</v>
      </c>
      <c r="B1976" s="218">
        <v>200</v>
      </c>
      <c r="C1976" s="219">
        <v>29.67780304461785</v>
      </c>
      <c r="D1976" s="218"/>
      <c r="E1976" s="218" t="s">
        <v>204</v>
      </c>
      <c r="F1976" s="218">
        <v>2003</v>
      </c>
    </row>
    <row r="1977" spans="1:6" x14ac:dyDescent="0.45">
      <c r="A1977" s="218">
        <v>13252</v>
      </c>
      <c r="B1977" s="218">
        <v>200</v>
      </c>
      <c r="C1977" s="219">
        <v>24.11403478847506</v>
      </c>
      <c r="D1977" s="218"/>
      <c r="E1977" s="218" t="s">
        <v>204</v>
      </c>
      <c r="F1977" s="218">
        <v>2003</v>
      </c>
    </row>
    <row r="1978" spans="1:6" x14ac:dyDescent="0.45">
      <c r="A1978" s="218">
        <v>13252</v>
      </c>
      <c r="B1978" s="218">
        <v>200</v>
      </c>
      <c r="C1978" s="219">
        <v>30.729593481323079</v>
      </c>
      <c r="D1978" s="218"/>
      <c r="E1978" s="218" t="s">
        <v>204</v>
      </c>
      <c r="F1978" s="218">
        <v>2003</v>
      </c>
    </row>
    <row r="1979" spans="1:6" x14ac:dyDescent="0.45">
      <c r="A1979" s="218">
        <v>13252</v>
      </c>
      <c r="B1979" s="218">
        <v>200</v>
      </c>
      <c r="C1979" s="219">
        <v>32.739256003975022</v>
      </c>
      <c r="D1979" s="218"/>
      <c r="E1979" s="218" t="s">
        <v>204</v>
      </c>
      <c r="F1979" s="218">
        <v>2003</v>
      </c>
    </row>
    <row r="1980" spans="1:6" x14ac:dyDescent="0.45">
      <c r="A1980" s="218">
        <v>13252</v>
      </c>
      <c r="B1980" s="218">
        <v>200</v>
      </c>
      <c r="C1980" s="219">
        <v>12.9586126802634</v>
      </c>
      <c r="D1980" s="218"/>
      <c r="E1980" s="218" t="s">
        <v>204</v>
      </c>
      <c r="F1980" s="218">
        <v>2003</v>
      </c>
    </row>
    <row r="1981" spans="1:6" x14ac:dyDescent="0.45">
      <c r="A1981" s="218">
        <v>13252</v>
      </c>
      <c r="B1981" s="218">
        <v>200</v>
      </c>
      <c r="C1981" s="219">
        <v>13.87487294607693</v>
      </c>
      <c r="D1981" s="218"/>
      <c r="E1981" s="218" t="s">
        <v>204</v>
      </c>
      <c r="F1981" s="218">
        <v>2002</v>
      </c>
    </row>
    <row r="1982" spans="1:6" x14ac:dyDescent="0.45">
      <c r="A1982" s="218">
        <v>13252</v>
      </c>
      <c r="B1982" s="218">
        <v>200</v>
      </c>
      <c r="C1982" s="219">
        <v>69.671346023812788</v>
      </c>
      <c r="D1982" s="218"/>
      <c r="E1982" s="218" t="s">
        <v>204</v>
      </c>
      <c r="F1982" s="218">
        <v>2002</v>
      </c>
    </row>
    <row r="1983" spans="1:6" x14ac:dyDescent="0.45">
      <c r="A1983" s="218">
        <v>13252</v>
      </c>
      <c r="B1983" s="218">
        <v>200</v>
      </c>
      <c r="C1983" s="219">
        <v>36.040158969900368</v>
      </c>
      <c r="D1983" s="218"/>
      <c r="E1983" s="218" t="s">
        <v>204</v>
      </c>
      <c r="F1983" s="218">
        <v>2002</v>
      </c>
    </row>
    <row r="1984" spans="1:6" x14ac:dyDescent="0.45">
      <c r="A1984" s="218">
        <v>13252</v>
      </c>
      <c r="B1984" s="218">
        <v>200</v>
      </c>
      <c r="C1984" s="219">
        <v>42.625718108384518</v>
      </c>
      <c r="D1984" s="218"/>
      <c r="E1984" s="218" t="s">
        <v>204</v>
      </c>
      <c r="F1984" s="218">
        <v>2002</v>
      </c>
    </row>
    <row r="1985" spans="1:6" x14ac:dyDescent="0.45">
      <c r="A1985" s="218">
        <v>13252</v>
      </c>
      <c r="B1985" s="218">
        <v>200</v>
      </c>
      <c r="C1985" s="219">
        <v>29.826226448901942</v>
      </c>
      <c r="D1985" s="218"/>
      <c r="E1985" s="218" t="s">
        <v>204</v>
      </c>
      <c r="F1985" s="218">
        <v>2002</v>
      </c>
    </row>
    <row r="1986" spans="1:6" x14ac:dyDescent="0.45">
      <c r="A1986" s="218">
        <v>13252</v>
      </c>
      <c r="B1986" s="218">
        <v>200</v>
      </c>
      <c r="C1986" s="219">
        <v>13.99299517666786</v>
      </c>
      <c r="D1986" s="218"/>
      <c r="E1986" s="218" t="s">
        <v>204</v>
      </c>
      <c r="F1986" s="218">
        <v>2002</v>
      </c>
    </row>
    <row r="1987" spans="1:6" x14ac:dyDescent="0.45">
      <c r="A1987" s="218">
        <v>13252</v>
      </c>
      <c r="B1987" s="218">
        <v>200</v>
      </c>
      <c r="C1987" s="219">
        <v>51.900171999771793</v>
      </c>
      <c r="D1987" s="218"/>
      <c r="E1987" s="218" t="s">
        <v>204</v>
      </c>
      <c r="F1987" s="218">
        <v>2002</v>
      </c>
    </row>
    <row r="1988" spans="1:6" x14ac:dyDescent="0.45">
      <c r="A1988" s="218">
        <v>13252</v>
      </c>
      <c r="B1988" s="218">
        <v>200</v>
      </c>
      <c r="C1988" s="219">
        <v>46.901232674808291</v>
      </c>
      <c r="D1988" s="218"/>
      <c r="E1988" s="218" t="s">
        <v>114</v>
      </c>
      <c r="F1988" s="218">
        <v>2002</v>
      </c>
    </row>
    <row r="1989" spans="1:6" x14ac:dyDescent="0.45">
      <c r="A1989" s="218">
        <v>13252</v>
      </c>
      <c r="B1989" s="218">
        <v>200</v>
      </c>
      <c r="C1989" s="219">
        <v>62.730574682526218</v>
      </c>
      <c r="D1989" s="218"/>
      <c r="E1989" s="218" t="s">
        <v>204</v>
      </c>
      <c r="F1989" s="218">
        <v>2002</v>
      </c>
    </row>
    <row r="1990" spans="1:6" x14ac:dyDescent="0.45">
      <c r="A1990" s="218">
        <v>13252</v>
      </c>
      <c r="B1990" s="218">
        <v>200</v>
      </c>
      <c r="C1990" s="219">
        <v>39.256150885238434</v>
      </c>
      <c r="D1990" s="218"/>
      <c r="E1990" s="218" t="s">
        <v>204</v>
      </c>
      <c r="F1990" s="218">
        <v>2002</v>
      </c>
    </row>
    <row r="1991" spans="1:6" x14ac:dyDescent="0.45">
      <c r="A1991" s="218">
        <v>13252</v>
      </c>
      <c r="B1991" s="218">
        <v>200</v>
      </c>
      <c r="C1991" s="219">
        <v>38.513549685181609</v>
      </c>
      <c r="D1991" s="218"/>
      <c r="E1991" s="218" t="s">
        <v>204</v>
      </c>
      <c r="F1991" s="218">
        <v>2002</v>
      </c>
    </row>
    <row r="1992" spans="1:6" x14ac:dyDescent="0.45">
      <c r="A1992" s="218">
        <v>13252</v>
      </c>
      <c r="B1992" s="218">
        <v>200</v>
      </c>
      <c r="C1992" s="219">
        <v>21.630388689166949</v>
      </c>
      <c r="D1992" s="218"/>
      <c r="E1992" s="218" t="s">
        <v>204</v>
      </c>
      <c r="F1992" s="218">
        <v>2002</v>
      </c>
    </row>
    <row r="1993" spans="1:6" x14ac:dyDescent="0.45">
      <c r="A1993" s="218">
        <v>13252</v>
      </c>
      <c r="B1993" s="218">
        <v>200</v>
      </c>
      <c r="C1993" s="219">
        <v>40.715697725239707</v>
      </c>
      <c r="D1993" s="218"/>
      <c r="E1993" s="218" t="s">
        <v>204</v>
      </c>
      <c r="F1993" s="218">
        <v>2002</v>
      </c>
    </row>
    <row r="1994" spans="1:6" x14ac:dyDescent="0.45">
      <c r="A1994" s="218">
        <v>13252</v>
      </c>
      <c r="B1994" s="218">
        <v>200</v>
      </c>
      <c r="C1994" s="219">
        <v>9.9579002387279996E-3</v>
      </c>
      <c r="D1994" s="218"/>
      <c r="E1994" s="218" t="s">
        <v>114</v>
      </c>
      <c r="F1994" s="218">
        <v>2004</v>
      </c>
    </row>
    <row r="1995" spans="1:6" x14ac:dyDescent="0.45">
      <c r="A1995" s="218">
        <v>13252</v>
      </c>
      <c r="B1995" s="218">
        <v>200</v>
      </c>
      <c r="C1995" s="219">
        <v>27.784053281974039</v>
      </c>
      <c r="D1995" s="218"/>
      <c r="E1995" s="218" t="s">
        <v>204</v>
      </c>
      <c r="F1995" s="218">
        <v>2003</v>
      </c>
    </row>
    <row r="1996" spans="1:6" x14ac:dyDescent="0.45">
      <c r="A1996" s="218">
        <v>13252</v>
      </c>
      <c r="B1996" s="218">
        <v>200</v>
      </c>
      <c r="C1996" s="219">
        <v>24.421059617576049</v>
      </c>
      <c r="D1996" s="218"/>
      <c r="E1996" s="218" t="s">
        <v>204</v>
      </c>
      <c r="F1996" s="218">
        <v>2003</v>
      </c>
    </row>
    <row r="1997" spans="1:6" x14ac:dyDescent="0.45">
      <c r="A1997" s="218">
        <v>13250</v>
      </c>
      <c r="B1997" s="218">
        <v>200</v>
      </c>
      <c r="C1997" s="219">
        <v>42.002064927721086</v>
      </c>
      <c r="D1997" s="218"/>
      <c r="E1997" s="218" t="s">
        <v>114</v>
      </c>
      <c r="F1997" s="218">
        <v>2003</v>
      </c>
    </row>
    <row r="1998" spans="1:6" x14ac:dyDescent="0.45">
      <c r="A1998" s="218">
        <v>13250</v>
      </c>
      <c r="B1998" s="218">
        <v>200</v>
      </c>
      <c r="C1998" s="219">
        <v>26.76140546037638</v>
      </c>
      <c r="D1998" s="218"/>
      <c r="E1998" s="218" t="s">
        <v>114</v>
      </c>
      <c r="F1998" s="218">
        <v>2010</v>
      </c>
    </row>
    <row r="1999" spans="1:6" x14ac:dyDescent="0.45">
      <c r="A1999" s="218">
        <v>13250</v>
      </c>
      <c r="B1999" s="218">
        <v>200</v>
      </c>
      <c r="C1999" s="219">
        <v>30.02397274053428</v>
      </c>
      <c r="D1999" s="218"/>
      <c r="E1999" s="218" t="s">
        <v>114</v>
      </c>
      <c r="F1999" s="218">
        <v>2010</v>
      </c>
    </row>
    <row r="2000" spans="1:6" x14ac:dyDescent="0.45">
      <c r="A2000" s="218">
        <v>13250</v>
      </c>
      <c r="B2000" s="218">
        <v>200</v>
      </c>
      <c r="C2000" s="219">
        <v>30.066658434777299</v>
      </c>
      <c r="D2000" s="218"/>
      <c r="E2000" s="218" t="s">
        <v>114</v>
      </c>
      <c r="F2000" s="218">
        <v>2010</v>
      </c>
    </row>
    <row r="2001" spans="1:6" x14ac:dyDescent="0.45">
      <c r="A2001" s="218">
        <v>13250</v>
      </c>
      <c r="B2001" s="218">
        <v>200</v>
      </c>
      <c r="C2001" s="219">
        <v>25.882049127865201</v>
      </c>
      <c r="D2001" s="218"/>
      <c r="E2001" s="218" t="s">
        <v>114</v>
      </c>
      <c r="F2001" s="218">
        <v>2010</v>
      </c>
    </row>
    <row r="2002" spans="1:6" x14ac:dyDescent="0.45">
      <c r="A2002" s="218">
        <v>13248</v>
      </c>
      <c r="B2002" s="218">
        <v>160</v>
      </c>
      <c r="C2002" s="219">
        <v>5.9158045752187336</v>
      </c>
      <c r="D2002" s="218"/>
      <c r="E2002" s="218" t="s">
        <v>114</v>
      </c>
      <c r="F2002" s="218">
        <v>2003</v>
      </c>
    </row>
    <row r="2003" spans="1:6" x14ac:dyDescent="0.45">
      <c r="A2003" s="218">
        <v>13246</v>
      </c>
      <c r="B2003" s="218">
        <v>250</v>
      </c>
      <c r="C2003" s="219">
        <v>18.431278965049412</v>
      </c>
      <c r="D2003" s="218"/>
      <c r="E2003" s="218" t="s">
        <v>204</v>
      </c>
      <c r="F2003" s="218">
        <v>2003</v>
      </c>
    </row>
    <row r="2004" spans="1:6" x14ac:dyDescent="0.45">
      <c r="A2004" s="218">
        <v>13246</v>
      </c>
      <c r="B2004" s="218">
        <v>250</v>
      </c>
      <c r="C2004" s="219">
        <v>11.985507365901579</v>
      </c>
      <c r="D2004" s="218"/>
      <c r="E2004" s="218" t="s">
        <v>114</v>
      </c>
      <c r="F2004" s="218">
        <v>2003</v>
      </c>
    </row>
    <row r="2005" spans="1:6" x14ac:dyDescent="0.45">
      <c r="A2005" s="218">
        <v>13246</v>
      </c>
      <c r="B2005" s="218">
        <v>250</v>
      </c>
      <c r="C2005" s="219">
        <v>40.965120483081009</v>
      </c>
      <c r="D2005" s="218"/>
      <c r="E2005" s="218" t="s">
        <v>114</v>
      </c>
      <c r="F2005" s="218">
        <v>2003</v>
      </c>
    </row>
    <row r="2006" spans="1:6" x14ac:dyDescent="0.45">
      <c r="A2006" s="218">
        <v>13244</v>
      </c>
      <c r="B2006" s="218">
        <v>200</v>
      </c>
      <c r="C2006" s="219">
        <v>37.979276267232891</v>
      </c>
      <c r="D2006" s="218"/>
      <c r="E2006" s="218" t="s">
        <v>114</v>
      </c>
      <c r="F2006" s="218">
        <v>2003</v>
      </c>
    </row>
    <row r="2007" spans="1:6" x14ac:dyDescent="0.45">
      <c r="A2007" s="218">
        <v>13244</v>
      </c>
      <c r="B2007" s="218">
        <v>200</v>
      </c>
      <c r="C2007" s="219">
        <v>37.447798282165813</v>
      </c>
      <c r="D2007" s="218"/>
      <c r="E2007" s="218" t="s">
        <v>114</v>
      </c>
      <c r="F2007" s="218">
        <v>2003</v>
      </c>
    </row>
    <row r="2008" spans="1:6" x14ac:dyDescent="0.45">
      <c r="A2008" s="218">
        <v>13244</v>
      </c>
      <c r="B2008" s="218">
        <v>200</v>
      </c>
      <c r="C2008" s="219">
        <v>37.450871451315578</v>
      </c>
      <c r="D2008" s="218"/>
      <c r="E2008" s="218" t="s">
        <v>114</v>
      </c>
      <c r="F2008" s="218">
        <v>2003</v>
      </c>
    </row>
    <row r="2009" spans="1:6" x14ac:dyDescent="0.45">
      <c r="A2009" s="218">
        <v>13244</v>
      </c>
      <c r="B2009" s="218">
        <v>200</v>
      </c>
      <c r="C2009" s="219">
        <v>37.552717746531137</v>
      </c>
      <c r="D2009" s="218"/>
      <c r="E2009" s="218" t="s">
        <v>114</v>
      </c>
      <c r="F2009" s="218">
        <v>2003</v>
      </c>
    </row>
    <row r="2010" spans="1:6" x14ac:dyDescent="0.45">
      <c r="A2010" s="218">
        <v>13244</v>
      </c>
      <c r="B2010" s="218">
        <v>200</v>
      </c>
      <c r="C2010" s="219">
        <v>37.425799784433281</v>
      </c>
      <c r="D2010" s="218"/>
      <c r="E2010" s="218" t="s">
        <v>114</v>
      </c>
      <c r="F2010" s="218">
        <v>2003</v>
      </c>
    </row>
    <row r="2011" spans="1:6" x14ac:dyDescent="0.45">
      <c r="A2011" s="218">
        <v>13244</v>
      </c>
      <c r="B2011" s="218">
        <v>200</v>
      </c>
      <c r="C2011" s="219">
        <v>41.109700152240627</v>
      </c>
      <c r="D2011" s="218"/>
      <c r="E2011" s="218" t="s">
        <v>114</v>
      </c>
      <c r="F2011" s="218">
        <v>2003</v>
      </c>
    </row>
    <row r="2012" spans="1:6" x14ac:dyDescent="0.45">
      <c r="A2012" s="218">
        <v>13244</v>
      </c>
      <c r="B2012" s="218">
        <v>200</v>
      </c>
      <c r="C2012" s="219">
        <v>26.275416315284939</v>
      </c>
      <c r="D2012" s="218"/>
      <c r="E2012" s="218" t="s">
        <v>114</v>
      </c>
      <c r="F2012" s="218">
        <v>2003</v>
      </c>
    </row>
    <row r="2013" spans="1:6" x14ac:dyDescent="0.45">
      <c r="A2013" s="218">
        <v>13244</v>
      </c>
      <c r="B2013" s="218">
        <v>200</v>
      </c>
      <c r="C2013" s="219">
        <v>49.976693491922831</v>
      </c>
      <c r="D2013" s="218"/>
      <c r="E2013" s="218" t="s">
        <v>114</v>
      </c>
      <c r="F2013" s="218">
        <v>2003</v>
      </c>
    </row>
    <row r="2014" spans="1:6" x14ac:dyDescent="0.45">
      <c r="A2014" s="218">
        <v>13244</v>
      </c>
      <c r="B2014" s="218">
        <v>200</v>
      </c>
      <c r="C2014" s="219">
        <v>49.888229319654762</v>
      </c>
      <c r="D2014" s="218"/>
      <c r="E2014" s="218" t="s">
        <v>114</v>
      </c>
      <c r="F2014" s="218">
        <v>2003</v>
      </c>
    </row>
    <row r="2015" spans="1:6" x14ac:dyDescent="0.45">
      <c r="A2015" s="218">
        <v>13244</v>
      </c>
      <c r="B2015" s="218">
        <v>200</v>
      </c>
      <c r="C2015" s="219">
        <v>50.008647879095228</v>
      </c>
      <c r="D2015" s="218"/>
      <c r="E2015" s="218" t="s">
        <v>114</v>
      </c>
      <c r="F2015" s="218">
        <v>2003</v>
      </c>
    </row>
    <row r="2016" spans="1:6" x14ac:dyDescent="0.45">
      <c r="A2016" s="218">
        <v>13244</v>
      </c>
      <c r="B2016" s="218">
        <v>200</v>
      </c>
      <c r="C2016" s="219">
        <v>50.29296318106018</v>
      </c>
      <c r="D2016" s="218"/>
      <c r="E2016" s="218" t="s">
        <v>114</v>
      </c>
      <c r="F2016" s="218">
        <v>2003</v>
      </c>
    </row>
    <row r="2017" spans="1:6" x14ac:dyDescent="0.45">
      <c r="A2017" s="218">
        <v>13244</v>
      </c>
      <c r="B2017" s="218">
        <v>200</v>
      </c>
      <c r="C2017" s="219">
        <v>26.275363612318831</v>
      </c>
      <c r="D2017" s="218"/>
      <c r="E2017" s="218" t="s">
        <v>114</v>
      </c>
      <c r="F2017" s="218">
        <v>2003</v>
      </c>
    </row>
    <row r="2018" spans="1:6" x14ac:dyDescent="0.45">
      <c r="A2018" s="218">
        <v>13244</v>
      </c>
      <c r="B2018" s="218">
        <v>200</v>
      </c>
      <c r="C2018" s="219">
        <v>26.582252673124518</v>
      </c>
      <c r="D2018" s="218"/>
      <c r="E2018" s="218" t="s">
        <v>114</v>
      </c>
      <c r="F2018" s="218">
        <v>2003</v>
      </c>
    </row>
    <row r="2019" spans="1:6" x14ac:dyDescent="0.45">
      <c r="A2019" s="218">
        <v>13244</v>
      </c>
      <c r="B2019" s="218">
        <v>200</v>
      </c>
      <c r="C2019" s="219">
        <v>37.612386698313941</v>
      </c>
      <c r="D2019" s="218"/>
      <c r="E2019" s="218" t="s">
        <v>114</v>
      </c>
      <c r="F2019" s="218">
        <v>2003</v>
      </c>
    </row>
    <row r="2020" spans="1:6" x14ac:dyDescent="0.45">
      <c r="A2020" s="218">
        <v>13244</v>
      </c>
      <c r="B2020" s="218">
        <v>200</v>
      </c>
      <c r="C2020" s="219">
        <v>19.133079737323069</v>
      </c>
      <c r="D2020" s="218"/>
      <c r="E2020" s="218" t="s">
        <v>114</v>
      </c>
      <c r="F2020" s="218">
        <v>2003</v>
      </c>
    </row>
    <row r="2021" spans="1:6" x14ac:dyDescent="0.45">
      <c r="A2021" s="218">
        <v>13244</v>
      </c>
      <c r="B2021" s="218">
        <v>200</v>
      </c>
      <c r="C2021" s="219">
        <v>18.202089841821909</v>
      </c>
      <c r="D2021" s="218"/>
      <c r="E2021" s="218" t="s">
        <v>114</v>
      </c>
      <c r="F2021" s="218">
        <v>2003</v>
      </c>
    </row>
    <row r="2022" spans="1:6" x14ac:dyDescent="0.45">
      <c r="A2022" s="218">
        <v>13242</v>
      </c>
      <c r="B2022" s="218">
        <v>200</v>
      </c>
      <c r="C2022" s="219">
        <v>30.512071917815469</v>
      </c>
      <c r="D2022" s="218"/>
      <c r="E2022" s="218" t="s">
        <v>204</v>
      </c>
      <c r="F2022" s="218">
        <v>2002</v>
      </c>
    </row>
    <row r="2023" spans="1:6" x14ac:dyDescent="0.45">
      <c r="A2023" s="218">
        <v>13242</v>
      </c>
      <c r="B2023" s="218">
        <v>200</v>
      </c>
      <c r="C2023" s="219">
        <v>17.5254077581817</v>
      </c>
      <c r="D2023" s="218"/>
      <c r="E2023" s="218" t="s">
        <v>204</v>
      </c>
      <c r="F2023" s="218">
        <v>2002</v>
      </c>
    </row>
    <row r="2024" spans="1:6" x14ac:dyDescent="0.45">
      <c r="A2024" s="218">
        <v>13242</v>
      </c>
      <c r="B2024" s="218">
        <v>200</v>
      </c>
      <c r="C2024" s="219">
        <v>34.786017628659998</v>
      </c>
      <c r="D2024" s="218"/>
      <c r="E2024" s="218" t="s">
        <v>204</v>
      </c>
      <c r="F2024" s="218">
        <v>2002</v>
      </c>
    </row>
    <row r="2025" spans="1:6" x14ac:dyDescent="0.45">
      <c r="A2025" s="218">
        <v>13242</v>
      </c>
      <c r="B2025" s="218">
        <v>200</v>
      </c>
      <c r="C2025" s="219">
        <v>32.088695729175868</v>
      </c>
      <c r="D2025" s="218"/>
      <c r="E2025" s="218" t="s">
        <v>204</v>
      </c>
      <c r="F2025" s="218">
        <v>2002</v>
      </c>
    </row>
    <row r="2026" spans="1:6" x14ac:dyDescent="0.45">
      <c r="A2026" s="218">
        <v>13242</v>
      </c>
      <c r="B2026" s="218">
        <v>200</v>
      </c>
      <c r="C2026" s="219">
        <v>30.21931792621028</v>
      </c>
      <c r="D2026" s="218"/>
      <c r="E2026" s="218" t="s">
        <v>204</v>
      </c>
      <c r="F2026" s="218">
        <v>2002</v>
      </c>
    </row>
    <row r="2027" spans="1:6" x14ac:dyDescent="0.45">
      <c r="A2027" s="218">
        <v>13242</v>
      </c>
      <c r="B2027" s="218">
        <v>200</v>
      </c>
      <c r="C2027" s="219">
        <v>33.795977675350301</v>
      </c>
      <c r="D2027" s="218"/>
      <c r="E2027" s="218" t="s">
        <v>204</v>
      </c>
      <c r="F2027" s="218">
        <v>2002</v>
      </c>
    </row>
    <row r="2028" spans="1:6" x14ac:dyDescent="0.45">
      <c r="A2028" s="218">
        <v>13242</v>
      </c>
      <c r="B2028" s="218">
        <v>200</v>
      </c>
      <c r="C2028" s="219">
        <v>34.286043801532088</v>
      </c>
      <c r="D2028" s="218"/>
      <c r="E2028" s="218" t="s">
        <v>204</v>
      </c>
      <c r="F2028" s="218">
        <v>2002</v>
      </c>
    </row>
    <row r="2029" spans="1:6" x14ac:dyDescent="0.45">
      <c r="A2029" s="218">
        <v>13242</v>
      </c>
      <c r="B2029" s="218">
        <v>200</v>
      </c>
      <c r="C2029" s="219">
        <v>12.825271919339469</v>
      </c>
      <c r="D2029" s="218"/>
      <c r="E2029" s="218" t="s">
        <v>204</v>
      </c>
      <c r="F2029" s="218">
        <v>2002</v>
      </c>
    </row>
    <row r="2030" spans="1:6" x14ac:dyDescent="0.45">
      <c r="A2030" s="218">
        <v>13242</v>
      </c>
      <c r="B2030" s="218">
        <v>200</v>
      </c>
      <c r="C2030" s="219">
        <v>24.85424088841954</v>
      </c>
      <c r="D2030" s="218"/>
      <c r="E2030" s="218" t="s">
        <v>204</v>
      </c>
      <c r="F2030" s="218">
        <v>2002</v>
      </c>
    </row>
    <row r="2031" spans="1:6" x14ac:dyDescent="0.45">
      <c r="A2031" s="218">
        <v>13242</v>
      </c>
      <c r="B2031" s="218">
        <v>200</v>
      </c>
      <c r="C2031" s="219">
        <v>44.302013439322643</v>
      </c>
      <c r="D2031" s="218"/>
      <c r="E2031" s="218" t="s">
        <v>204</v>
      </c>
      <c r="F2031" s="218">
        <v>2002</v>
      </c>
    </row>
    <row r="2032" spans="1:6" x14ac:dyDescent="0.45">
      <c r="A2032" s="218">
        <v>13242</v>
      </c>
      <c r="B2032" s="218">
        <v>200</v>
      </c>
      <c r="C2032" s="219">
        <v>23.2597659271682</v>
      </c>
      <c r="D2032" s="218"/>
      <c r="E2032" s="218" t="s">
        <v>204</v>
      </c>
      <c r="F2032" s="218">
        <v>2002</v>
      </c>
    </row>
    <row r="2033" spans="1:6" x14ac:dyDescent="0.45">
      <c r="A2033" s="218">
        <v>13242</v>
      </c>
      <c r="B2033" s="218">
        <v>200</v>
      </c>
      <c r="C2033" s="219">
        <v>54.682014756180251</v>
      </c>
      <c r="D2033" s="218"/>
      <c r="E2033" s="218" t="s">
        <v>114</v>
      </c>
      <c r="F2033" s="218">
        <v>2002</v>
      </c>
    </row>
    <row r="2034" spans="1:6" x14ac:dyDescent="0.45">
      <c r="A2034" s="218">
        <v>13242</v>
      </c>
      <c r="B2034" s="218">
        <v>200</v>
      </c>
      <c r="C2034" s="219">
        <v>19.640616752460421</v>
      </c>
      <c r="D2034" s="218"/>
      <c r="E2034" s="218" t="s">
        <v>114</v>
      </c>
      <c r="F2034" s="218">
        <v>2002</v>
      </c>
    </row>
    <row r="2035" spans="1:6" x14ac:dyDescent="0.45">
      <c r="A2035" s="218">
        <v>13242</v>
      </c>
      <c r="B2035" s="218">
        <v>200</v>
      </c>
      <c r="C2035" s="219">
        <v>27.579852643079668</v>
      </c>
      <c r="D2035" s="218"/>
      <c r="E2035" s="218" t="s">
        <v>204</v>
      </c>
      <c r="F2035" s="218">
        <v>2002</v>
      </c>
    </row>
    <row r="2036" spans="1:6" x14ac:dyDescent="0.45">
      <c r="A2036" s="218">
        <v>13242</v>
      </c>
      <c r="B2036" s="218">
        <v>200</v>
      </c>
      <c r="C2036" s="219">
        <v>7.3822010760958996</v>
      </c>
      <c r="D2036" s="218"/>
      <c r="E2036" s="218" t="s">
        <v>114</v>
      </c>
      <c r="F2036" s="218">
        <v>2006</v>
      </c>
    </row>
    <row r="2037" spans="1:6" x14ac:dyDescent="0.45">
      <c r="A2037" s="218">
        <v>13242</v>
      </c>
      <c r="B2037" s="218">
        <v>200</v>
      </c>
      <c r="C2037" s="219">
        <v>33.398266714156392</v>
      </c>
      <c r="D2037" s="218"/>
      <c r="E2037" s="218" t="s">
        <v>114</v>
      </c>
      <c r="F2037" s="218">
        <v>2002</v>
      </c>
    </row>
    <row r="2038" spans="1:6" x14ac:dyDescent="0.45">
      <c r="A2038" s="218">
        <v>13242</v>
      </c>
      <c r="B2038" s="218">
        <v>200</v>
      </c>
      <c r="C2038" s="219">
        <v>17.942703538639371</v>
      </c>
      <c r="D2038" s="218"/>
      <c r="E2038" s="218" t="s">
        <v>204</v>
      </c>
      <c r="F2038" s="218">
        <v>2002</v>
      </c>
    </row>
    <row r="2039" spans="1:6" x14ac:dyDescent="0.45">
      <c r="A2039" s="218">
        <v>13240</v>
      </c>
      <c r="B2039" s="218">
        <v>200</v>
      </c>
      <c r="C2039" s="219">
        <v>22.455038758049529</v>
      </c>
      <c r="D2039" s="218"/>
      <c r="E2039" s="218" t="s">
        <v>204</v>
      </c>
      <c r="F2039" s="218">
        <v>2004</v>
      </c>
    </row>
    <row r="2040" spans="1:6" x14ac:dyDescent="0.45">
      <c r="A2040" s="218">
        <v>13238</v>
      </c>
      <c r="B2040" s="218">
        <v>160</v>
      </c>
      <c r="C2040" s="219">
        <v>3.0875777683859682</v>
      </c>
      <c r="D2040" s="218"/>
      <c r="E2040" s="218" t="s">
        <v>114</v>
      </c>
      <c r="F2040" s="218">
        <v>2004</v>
      </c>
    </row>
    <row r="2041" spans="1:6" x14ac:dyDescent="0.45">
      <c r="A2041" s="218">
        <v>13236</v>
      </c>
      <c r="B2041" s="218">
        <v>225</v>
      </c>
      <c r="C2041" s="219">
        <v>17.26400394521691</v>
      </c>
      <c r="D2041" s="218"/>
      <c r="E2041" s="218" t="s">
        <v>209</v>
      </c>
      <c r="F2041" s="218">
        <v>2003</v>
      </c>
    </row>
    <row r="2042" spans="1:6" x14ac:dyDescent="0.45">
      <c r="A2042" s="218">
        <v>13236</v>
      </c>
      <c r="B2042" s="218">
        <v>225</v>
      </c>
      <c r="C2042" s="219">
        <v>10.779584673789079</v>
      </c>
      <c r="D2042" s="218"/>
      <c r="E2042" s="218" t="s">
        <v>209</v>
      </c>
      <c r="F2042" s="218">
        <v>2003</v>
      </c>
    </row>
    <row r="2043" spans="1:6" x14ac:dyDescent="0.45">
      <c r="A2043" s="218">
        <v>13236</v>
      </c>
      <c r="B2043" s="218">
        <v>225</v>
      </c>
      <c r="C2043" s="219">
        <v>22.71028249263205</v>
      </c>
      <c r="D2043" s="218"/>
      <c r="E2043" s="218" t="s">
        <v>209</v>
      </c>
      <c r="F2043" s="218">
        <v>2003</v>
      </c>
    </row>
    <row r="2044" spans="1:6" x14ac:dyDescent="0.45">
      <c r="A2044" s="218">
        <v>13234</v>
      </c>
      <c r="B2044" s="218">
        <v>200</v>
      </c>
      <c r="C2044" s="219">
        <v>26.82033325504808</v>
      </c>
      <c r="D2044" s="218"/>
      <c r="E2044" s="218" t="s">
        <v>209</v>
      </c>
      <c r="F2044" s="218">
        <v>2003</v>
      </c>
    </row>
    <row r="2045" spans="1:6" x14ac:dyDescent="0.45">
      <c r="A2045" s="218">
        <v>13234</v>
      </c>
      <c r="B2045" s="218">
        <v>200</v>
      </c>
      <c r="C2045" s="219">
        <v>6.767793751043456</v>
      </c>
      <c r="D2045" s="218"/>
      <c r="E2045" s="218" t="s">
        <v>209</v>
      </c>
      <c r="F2045" s="218">
        <v>2003</v>
      </c>
    </row>
    <row r="2046" spans="1:6" x14ac:dyDescent="0.45">
      <c r="A2046" s="218">
        <v>13232</v>
      </c>
      <c r="B2046" s="218">
        <v>315</v>
      </c>
      <c r="C2046" s="219">
        <v>8.7997882357295296</v>
      </c>
      <c r="D2046" s="218"/>
      <c r="E2046" s="218" t="s">
        <v>204</v>
      </c>
      <c r="F2046" s="218">
        <v>2003</v>
      </c>
    </row>
    <row r="2047" spans="1:6" x14ac:dyDescent="0.45">
      <c r="A2047" s="218">
        <v>13232</v>
      </c>
      <c r="B2047" s="218">
        <v>315</v>
      </c>
      <c r="C2047" s="219">
        <v>20.24833656480947</v>
      </c>
      <c r="D2047" s="218"/>
      <c r="E2047" s="218" t="s">
        <v>204</v>
      </c>
      <c r="F2047" s="218">
        <v>2003</v>
      </c>
    </row>
    <row r="2048" spans="1:6" x14ac:dyDescent="0.45">
      <c r="A2048" s="218">
        <v>13232</v>
      </c>
      <c r="B2048" s="218">
        <v>315</v>
      </c>
      <c r="C2048" s="219">
        <v>5.8335328548375021</v>
      </c>
      <c r="D2048" s="218"/>
      <c r="E2048" s="218" t="s">
        <v>204</v>
      </c>
      <c r="F2048" s="218">
        <v>2003</v>
      </c>
    </row>
    <row r="2049" spans="1:6" x14ac:dyDescent="0.45">
      <c r="A2049" s="218">
        <v>13232</v>
      </c>
      <c r="B2049" s="218">
        <v>315</v>
      </c>
      <c r="C2049" s="219">
        <v>18.03170347139368</v>
      </c>
      <c r="D2049" s="218"/>
      <c r="E2049" s="218" t="s">
        <v>204</v>
      </c>
      <c r="F2049" s="218">
        <v>2003</v>
      </c>
    </row>
    <row r="2050" spans="1:6" x14ac:dyDescent="0.45">
      <c r="A2050" s="218">
        <v>13232</v>
      </c>
      <c r="B2050" s="218">
        <v>315</v>
      </c>
      <c r="C2050" s="219">
        <v>9.7849451337338085</v>
      </c>
      <c r="D2050" s="218"/>
      <c r="E2050" s="218" t="s">
        <v>204</v>
      </c>
      <c r="F2050" s="218">
        <v>2003</v>
      </c>
    </row>
    <row r="2051" spans="1:6" x14ac:dyDescent="0.45">
      <c r="A2051" s="218">
        <v>13232</v>
      </c>
      <c r="B2051" s="218">
        <v>315</v>
      </c>
      <c r="C2051" s="219">
        <v>14.065669249666501</v>
      </c>
      <c r="D2051" s="218"/>
      <c r="E2051" s="218" t="s">
        <v>204</v>
      </c>
      <c r="F2051" s="218">
        <v>2003</v>
      </c>
    </row>
    <row r="2052" spans="1:6" x14ac:dyDescent="0.45">
      <c r="A2052" s="218">
        <v>13232</v>
      </c>
      <c r="B2052" s="218">
        <v>315</v>
      </c>
      <c r="C2052" s="219">
        <v>15.34531769056653</v>
      </c>
      <c r="D2052" s="218"/>
      <c r="E2052" s="218" t="s">
        <v>204</v>
      </c>
      <c r="F2052" s="218">
        <v>2003</v>
      </c>
    </row>
    <row r="2053" spans="1:6" x14ac:dyDescent="0.45">
      <c r="A2053" s="218">
        <v>13232</v>
      </c>
      <c r="B2053" s="218">
        <v>315</v>
      </c>
      <c r="C2053" s="219">
        <v>16.60363728483506</v>
      </c>
      <c r="D2053" s="218"/>
      <c r="E2053" s="218" t="s">
        <v>204</v>
      </c>
      <c r="F2053" s="218">
        <v>2003</v>
      </c>
    </row>
    <row r="2054" spans="1:6" x14ac:dyDescent="0.45">
      <c r="A2054" s="218">
        <v>13232</v>
      </c>
      <c r="B2054" s="218">
        <v>315</v>
      </c>
      <c r="C2054" s="219">
        <v>12.857086162915779</v>
      </c>
      <c r="D2054" s="218"/>
      <c r="E2054" s="218" t="s">
        <v>204</v>
      </c>
      <c r="F2054" s="218">
        <v>2003</v>
      </c>
    </row>
    <row r="2055" spans="1:6" x14ac:dyDescent="0.45">
      <c r="A2055" s="218">
        <v>13232</v>
      </c>
      <c r="B2055" s="218">
        <v>315</v>
      </c>
      <c r="C2055" s="219">
        <v>19.543641599557201</v>
      </c>
      <c r="D2055" s="218"/>
      <c r="E2055" s="218" t="s">
        <v>204</v>
      </c>
      <c r="F2055" s="218">
        <v>2003</v>
      </c>
    </row>
    <row r="2056" spans="1:6" x14ac:dyDescent="0.45">
      <c r="A2056" s="218">
        <v>13232</v>
      </c>
      <c r="B2056" s="218">
        <v>315</v>
      </c>
      <c r="C2056" s="219">
        <v>17.060352566381692</v>
      </c>
      <c r="D2056" s="218"/>
      <c r="E2056" s="218" t="s">
        <v>204</v>
      </c>
      <c r="F2056" s="218">
        <v>2003</v>
      </c>
    </row>
    <row r="2057" spans="1:6" x14ac:dyDescent="0.45">
      <c r="A2057" s="218">
        <v>13232</v>
      </c>
      <c r="B2057" s="218">
        <v>315</v>
      </c>
      <c r="C2057" s="219">
        <v>23.398578056843071</v>
      </c>
      <c r="D2057" s="218"/>
      <c r="E2057" s="218" t="s">
        <v>204</v>
      </c>
      <c r="F2057" s="218">
        <v>2003</v>
      </c>
    </row>
    <row r="2058" spans="1:6" x14ac:dyDescent="0.45">
      <c r="A2058" s="218">
        <v>13232</v>
      </c>
      <c r="B2058" s="218">
        <v>315</v>
      </c>
      <c r="C2058" s="219">
        <v>14.614581726797599</v>
      </c>
      <c r="D2058" s="218"/>
      <c r="E2058" s="218" t="s">
        <v>204</v>
      </c>
      <c r="F2058" s="218">
        <v>2003</v>
      </c>
    </row>
    <row r="2059" spans="1:6" x14ac:dyDescent="0.45">
      <c r="A2059" s="218">
        <v>13232</v>
      </c>
      <c r="B2059" s="218">
        <v>315</v>
      </c>
      <c r="C2059" s="219">
        <v>17.85865323344964</v>
      </c>
      <c r="D2059" s="218"/>
      <c r="E2059" s="218" t="s">
        <v>204</v>
      </c>
      <c r="F2059" s="218">
        <v>2003</v>
      </c>
    </row>
    <row r="2060" spans="1:6" x14ac:dyDescent="0.45">
      <c r="A2060" s="218">
        <v>13232</v>
      </c>
      <c r="B2060" s="218">
        <v>315</v>
      </c>
      <c r="C2060" s="219">
        <v>17.707488953582271</v>
      </c>
      <c r="D2060" s="218"/>
      <c r="E2060" s="218" t="s">
        <v>204</v>
      </c>
      <c r="F2060" s="218">
        <v>2003</v>
      </c>
    </row>
    <row r="2061" spans="1:6" x14ac:dyDescent="0.45">
      <c r="A2061" s="218">
        <v>13232</v>
      </c>
      <c r="B2061" s="218">
        <v>315</v>
      </c>
      <c r="C2061" s="219">
        <v>28.871206388692219</v>
      </c>
      <c r="D2061" s="218"/>
      <c r="E2061" s="218" t="s">
        <v>204</v>
      </c>
      <c r="F2061" s="218">
        <v>2003</v>
      </c>
    </row>
    <row r="2062" spans="1:6" x14ac:dyDescent="0.45">
      <c r="A2062" s="218">
        <v>13232</v>
      </c>
      <c r="B2062" s="218">
        <v>315</v>
      </c>
      <c r="C2062" s="219">
        <v>16.48324775829105</v>
      </c>
      <c r="D2062" s="218"/>
      <c r="E2062" s="218" t="s">
        <v>204</v>
      </c>
      <c r="F2062" s="218">
        <v>2003</v>
      </c>
    </row>
    <row r="2063" spans="1:6" x14ac:dyDescent="0.45">
      <c r="A2063" s="218">
        <v>13232</v>
      </c>
      <c r="B2063" s="218">
        <v>315</v>
      </c>
      <c r="C2063" s="219">
        <v>2.6883378420900801</v>
      </c>
      <c r="D2063" s="218"/>
      <c r="E2063" s="218" t="s">
        <v>204</v>
      </c>
      <c r="F2063" s="218">
        <v>2003</v>
      </c>
    </row>
    <row r="2064" spans="1:6" x14ac:dyDescent="0.45">
      <c r="A2064" s="218">
        <v>13232</v>
      </c>
      <c r="B2064" s="218">
        <v>315</v>
      </c>
      <c r="C2064" s="219">
        <v>13.940022056752751</v>
      </c>
      <c r="D2064" s="218"/>
      <c r="E2064" s="218" t="s">
        <v>204</v>
      </c>
      <c r="F2064" s="218">
        <v>2003</v>
      </c>
    </row>
    <row r="2065" spans="1:6" x14ac:dyDescent="0.45">
      <c r="A2065" s="218">
        <v>13230</v>
      </c>
      <c r="B2065" s="218">
        <v>200</v>
      </c>
      <c r="C2065" s="219">
        <v>30.764504187526398</v>
      </c>
      <c r="D2065" s="218"/>
      <c r="E2065" s="218" t="s">
        <v>204</v>
      </c>
      <c r="F2065" s="218">
        <v>2003</v>
      </c>
    </row>
    <row r="2066" spans="1:6" x14ac:dyDescent="0.45">
      <c r="A2066" s="218">
        <v>13230</v>
      </c>
      <c r="B2066" s="218">
        <v>200</v>
      </c>
      <c r="C2066" s="219">
        <v>29.53483120293285</v>
      </c>
      <c r="D2066" s="218"/>
      <c r="E2066" s="218" t="s">
        <v>204</v>
      </c>
      <c r="F2066" s="218">
        <v>2003</v>
      </c>
    </row>
    <row r="2067" spans="1:6" x14ac:dyDescent="0.45">
      <c r="A2067" s="218">
        <v>13228</v>
      </c>
      <c r="B2067" s="218">
        <v>200</v>
      </c>
      <c r="C2067" s="219">
        <v>5.2835789012714383</v>
      </c>
      <c r="D2067" s="218"/>
      <c r="E2067" s="218" t="s">
        <v>114</v>
      </c>
      <c r="F2067" s="218">
        <v>2005</v>
      </c>
    </row>
    <row r="2068" spans="1:6" x14ac:dyDescent="0.45">
      <c r="A2068" s="218">
        <v>13226</v>
      </c>
      <c r="B2068" s="218">
        <v>200</v>
      </c>
      <c r="C2068" s="219">
        <v>6.8542366034530264</v>
      </c>
      <c r="D2068" s="218"/>
      <c r="E2068" s="218" t="s">
        <v>114</v>
      </c>
      <c r="F2068" s="218">
        <v>2003</v>
      </c>
    </row>
    <row r="2069" spans="1:6" x14ac:dyDescent="0.45">
      <c r="A2069" s="218">
        <v>13226</v>
      </c>
      <c r="B2069" s="218">
        <v>200</v>
      </c>
      <c r="C2069" s="219">
        <v>13.71455858524096</v>
      </c>
      <c r="D2069" s="218"/>
      <c r="E2069" s="218" t="s">
        <v>114</v>
      </c>
      <c r="F2069" s="218">
        <v>2003</v>
      </c>
    </row>
    <row r="2070" spans="1:6" x14ac:dyDescent="0.45">
      <c r="A2070" s="218">
        <v>13226</v>
      </c>
      <c r="B2070" s="218">
        <v>200</v>
      </c>
      <c r="C2070" s="219">
        <v>8.5664241595460862</v>
      </c>
      <c r="D2070" s="218"/>
      <c r="E2070" s="218" t="s">
        <v>204</v>
      </c>
      <c r="F2070" s="218">
        <v>1901</v>
      </c>
    </row>
    <row r="2071" spans="1:6" x14ac:dyDescent="0.45">
      <c r="A2071" s="218">
        <v>13226</v>
      </c>
      <c r="B2071" s="218">
        <v>200</v>
      </c>
      <c r="C2071" s="219">
        <v>16.01314600157713</v>
      </c>
      <c r="D2071" s="218"/>
      <c r="E2071" s="218" t="s">
        <v>114</v>
      </c>
      <c r="F2071" s="218">
        <v>2003</v>
      </c>
    </row>
    <row r="2072" spans="1:6" x14ac:dyDescent="0.45">
      <c r="A2072" s="218">
        <v>13226</v>
      </c>
      <c r="B2072" s="218">
        <v>200</v>
      </c>
      <c r="C2072" s="219">
        <v>1.4445229319657391</v>
      </c>
      <c r="D2072" s="218"/>
      <c r="E2072" s="218" t="s">
        <v>114</v>
      </c>
      <c r="F2072" s="218">
        <v>2003</v>
      </c>
    </row>
    <row r="2073" spans="1:6" x14ac:dyDescent="0.45">
      <c r="A2073" s="218">
        <v>13226</v>
      </c>
      <c r="B2073" s="218">
        <v>200</v>
      </c>
      <c r="C2073" s="219">
        <v>12.75564741644426</v>
      </c>
      <c r="D2073" s="218"/>
      <c r="E2073" s="218" t="s">
        <v>114</v>
      </c>
      <c r="F2073" s="218">
        <v>2020</v>
      </c>
    </row>
    <row r="2074" spans="1:6" x14ac:dyDescent="0.45">
      <c r="A2074" s="218">
        <v>13226</v>
      </c>
      <c r="B2074" s="218">
        <v>200</v>
      </c>
      <c r="C2074" s="219">
        <v>33.768675617950123</v>
      </c>
      <c r="D2074" s="218"/>
      <c r="E2074" s="218" t="s">
        <v>114</v>
      </c>
      <c r="F2074" s="218">
        <v>2020</v>
      </c>
    </row>
    <row r="2075" spans="1:6" x14ac:dyDescent="0.45">
      <c r="A2075" s="218">
        <v>13224</v>
      </c>
      <c r="B2075" s="218">
        <v>200</v>
      </c>
      <c r="C2075" s="219">
        <v>13.325067498141699</v>
      </c>
      <c r="D2075" s="218"/>
      <c r="E2075" s="218" t="s">
        <v>204</v>
      </c>
      <c r="F2075" s="218">
        <v>2004</v>
      </c>
    </row>
    <row r="2076" spans="1:6" x14ac:dyDescent="0.45">
      <c r="A2076" s="218">
        <v>13224</v>
      </c>
      <c r="B2076" s="218">
        <v>200</v>
      </c>
      <c r="C2076" s="219">
        <v>15.258105426335989</v>
      </c>
      <c r="D2076" s="218"/>
      <c r="E2076" s="218" t="s">
        <v>204</v>
      </c>
      <c r="F2076" s="218">
        <v>2004</v>
      </c>
    </row>
    <row r="2077" spans="1:6" x14ac:dyDescent="0.45">
      <c r="A2077" s="218">
        <v>13224</v>
      </c>
      <c r="B2077" s="218">
        <v>200</v>
      </c>
      <c r="C2077" s="219">
        <v>20.352774059472289</v>
      </c>
      <c r="D2077" s="218"/>
      <c r="E2077" s="218" t="s">
        <v>204</v>
      </c>
      <c r="F2077" s="218">
        <v>2004</v>
      </c>
    </row>
    <row r="2078" spans="1:6" x14ac:dyDescent="0.45">
      <c r="A2078" s="218">
        <v>13224</v>
      </c>
      <c r="B2078" s="218">
        <v>200</v>
      </c>
      <c r="C2078" s="219">
        <v>3.8985691736341148</v>
      </c>
      <c r="D2078" s="218"/>
      <c r="E2078" s="218" t="s">
        <v>204</v>
      </c>
      <c r="F2078" s="218">
        <v>2004</v>
      </c>
    </row>
    <row r="2079" spans="1:6" x14ac:dyDescent="0.45">
      <c r="A2079" s="218">
        <v>13224</v>
      </c>
      <c r="B2079" s="218">
        <v>200</v>
      </c>
      <c r="C2079" s="219">
        <v>8.2198635682250281</v>
      </c>
      <c r="D2079" s="218"/>
      <c r="E2079" s="218" t="s">
        <v>204</v>
      </c>
      <c r="F2079" s="218">
        <v>2004</v>
      </c>
    </row>
    <row r="2080" spans="1:6" x14ac:dyDescent="0.45">
      <c r="A2080" s="218">
        <v>13224</v>
      </c>
      <c r="B2080" s="218">
        <v>200</v>
      </c>
      <c r="C2080" s="219">
        <v>3.712158352150329</v>
      </c>
      <c r="D2080" s="218"/>
      <c r="E2080" s="218" t="s">
        <v>204</v>
      </c>
      <c r="F2080" s="218">
        <v>2004</v>
      </c>
    </row>
    <row r="2081" spans="1:6" x14ac:dyDescent="0.45">
      <c r="A2081" s="218">
        <v>13224</v>
      </c>
      <c r="B2081" s="218">
        <v>200</v>
      </c>
      <c r="C2081" s="219">
        <v>2.188257067668292</v>
      </c>
      <c r="D2081" s="218"/>
      <c r="E2081" s="218" t="s">
        <v>204</v>
      </c>
      <c r="F2081" s="218">
        <v>2004</v>
      </c>
    </row>
    <row r="2082" spans="1:6" x14ac:dyDescent="0.45">
      <c r="A2082" s="218">
        <v>13224</v>
      </c>
      <c r="B2082" s="218">
        <v>200</v>
      </c>
      <c r="C2082" s="219">
        <v>7.1554011506232902</v>
      </c>
      <c r="D2082" s="218"/>
      <c r="E2082" s="218" t="s">
        <v>204</v>
      </c>
      <c r="F2082" s="218">
        <v>2005</v>
      </c>
    </row>
    <row r="2083" spans="1:6" x14ac:dyDescent="0.45">
      <c r="A2083" s="218">
        <v>13224</v>
      </c>
      <c r="B2083" s="218">
        <v>200</v>
      </c>
      <c r="C2083" s="219">
        <v>15.340071289248771</v>
      </c>
      <c r="D2083" s="218"/>
      <c r="E2083" s="218" t="s">
        <v>204</v>
      </c>
      <c r="F2083" s="218">
        <v>2004</v>
      </c>
    </row>
    <row r="2084" spans="1:6" x14ac:dyDescent="0.45">
      <c r="A2084" s="218">
        <v>13222</v>
      </c>
      <c r="B2084" s="218">
        <v>200</v>
      </c>
      <c r="C2084" s="219">
        <v>23.058232836941759</v>
      </c>
      <c r="D2084" s="218"/>
      <c r="E2084" s="218" t="s">
        <v>204</v>
      </c>
      <c r="F2084" s="218">
        <v>2003</v>
      </c>
    </row>
    <row r="2085" spans="1:6" x14ac:dyDescent="0.45">
      <c r="A2085" s="218">
        <v>13220</v>
      </c>
      <c r="B2085" s="218">
        <v>200</v>
      </c>
      <c r="C2085" s="219">
        <v>12.843820124165561</v>
      </c>
      <c r="D2085" s="218"/>
      <c r="E2085" s="218" t="s">
        <v>204</v>
      </c>
      <c r="F2085" s="218">
        <v>2003</v>
      </c>
    </row>
    <row r="2086" spans="1:6" x14ac:dyDescent="0.45">
      <c r="A2086" s="218">
        <v>13220</v>
      </c>
      <c r="B2086" s="218">
        <v>200</v>
      </c>
      <c r="C2086" s="219">
        <v>48.292145072295568</v>
      </c>
      <c r="D2086" s="218"/>
      <c r="E2086" s="218" t="s">
        <v>204</v>
      </c>
      <c r="F2086" s="218">
        <v>2003</v>
      </c>
    </row>
    <row r="2087" spans="1:6" x14ac:dyDescent="0.45">
      <c r="A2087" s="218">
        <v>13220</v>
      </c>
      <c r="B2087" s="218">
        <v>200</v>
      </c>
      <c r="C2087" s="219">
        <v>6.7242842287359377</v>
      </c>
      <c r="D2087" s="218"/>
      <c r="E2087" s="218" t="s">
        <v>204</v>
      </c>
      <c r="F2087" s="218">
        <v>2003</v>
      </c>
    </row>
    <row r="2088" spans="1:6" x14ac:dyDescent="0.45">
      <c r="A2088" s="218">
        <v>13220</v>
      </c>
      <c r="B2088" s="218">
        <v>200</v>
      </c>
      <c r="C2088" s="219">
        <v>25.018446613434069</v>
      </c>
      <c r="D2088" s="218"/>
      <c r="E2088" s="218" t="s">
        <v>204</v>
      </c>
      <c r="F2088" s="218">
        <v>2003</v>
      </c>
    </row>
    <row r="2089" spans="1:6" x14ac:dyDescent="0.45">
      <c r="A2089" s="218">
        <v>12622</v>
      </c>
      <c r="B2089" s="218">
        <v>250</v>
      </c>
      <c r="C2089" s="219">
        <v>8.5919228683498492</v>
      </c>
      <c r="D2089" s="218"/>
      <c r="E2089" s="218" t="s">
        <v>109</v>
      </c>
      <c r="F2089" s="218">
        <v>2003</v>
      </c>
    </row>
    <row r="2090" spans="1:6" x14ac:dyDescent="0.45">
      <c r="A2090" s="218">
        <v>12622</v>
      </c>
      <c r="B2090" s="218">
        <v>250</v>
      </c>
      <c r="C2090" s="219">
        <v>6.9537793248079556</v>
      </c>
      <c r="D2090" s="218"/>
      <c r="E2090" s="218" t="s">
        <v>109</v>
      </c>
      <c r="F2090" s="218">
        <v>2003</v>
      </c>
    </row>
    <row r="2091" spans="1:6" x14ac:dyDescent="0.45">
      <c r="A2091" s="218">
        <v>12622</v>
      </c>
      <c r="B2091" s="218">
        <v>250</v>
      </c>
      <c r="C2091" s="219">
        <v>6.9743423416136423</v>
      </c>
      <c r="D2091" s="218"/>
      <c r="E2091" s="218" t="s">
        <v>109</v>
      </c>
      <c r="F2091" s="218">
        <v>2003</v>
      </c>
    </row>
    <row r="2092" spans="1:6" x14ac:dyDescent="0.45">
      <c r="A2092" s="218">
        <v>12622</v>
      </c>
      <c r="B2092" s="218">
        <v>250</v>
      </c>
      <c r="C2092" s="219">
        <v>22.147070183202729</v>
      </c>
      <c r="D2092" s="218"/>
      <c r="E2092" s="218" t="s">
        <v>109</v>
      </c>
      <c r="F2092" s="218">
        <v>2003</v>
      </c>
    </row>
    <row r="2093" spans="1:6" x14ac:dyDescent="0.45">
      <c r="A2093" s="218">
        <v>12622</v>
      </c>
      <c r="B2093" s="218">
        <v>250</v>
      </c>
      <c r="C2093" s="219">
        <v>10.683501975277281</v>
      </c>
      <c r="D2093" s="218"/>
      <c r="E2093" s="218" t="s">
        <v>204</v>
      </c>
      <c r="F2093" s="218">
        <v>2003</v>
      </c>
    </row>
    <row r="2094" spans="1:6" x14ac:dyDescent="0.45">
      <c r="A2094" s="218">
        <v>12622</v>
      </c>
      <c r="B2094" s="218">
        <v>250</v>
      </c>
      <c r="C2094" s="219">
        <v>6.5655410736726161</v>
      </c>
      <c r="D2094" s="218"/>
      <c r="E2094" s="218" t="s">
        <v>204</v>
      </c>
      <c r="F2094" s="218">
        <v>2003</v>
      </c>
    </row>
    <row r="2095" spans="1:6" x14ac:dyDescent="0.45">
      <c r="A2095" s="218">
        <v>12620</v>
      </c>
      <c r="B2095" s="218">
        <v>400</v>
      </c>
      <c r="C2095" s="219">
        <v>12.02310596936017</v>
      </c>
      <c r="D2095" s="218"/>
      <c r="E2095" s="218" t="s">
        <v>204</v>
      </c>
      <c r="F2095" s="218">
        <v>2003</v>
      </c>
    </row>
    <row r="2096" spans="1:6" x14ac:dyDescent="0.45">
      <c r="A2096" s="218">
        <v>12620</v>
      </c>
      <c r="B2096" s="218">
        <v>400</v>
      </c>
      <c r="C2096" s="219">
        <v>15.77666280027349</v>
      </c>
      <c r="D2096" s="218"/>
      <c r="E2096" s="218" t="s">
        <v>209</v>
      </c>
      <c r="F2096" s="218">
        <v>1997</v>
      </c>
    </row>
    <row r="2097" spans="1:6" x14ac:dyDescent="0.45">
      <c r="A2097" s="218">
        <v>12620</v>
      </c>
      <c r="B2097" s="218">
        <v>400</v>
      </c>
      <c r="C2097" s="219">
        <v>12.58579475416572</v>
      </c>
      <c r="D2097" s="218"/>
      <c r="E2097" s="218" t="s">
        <v>109</v>
      </c>
      <c r="F2097" s="218">
        <v>2003</v>
      </c>
    </row>
    <row r="2098" spans="1:6" x14ac:dyDescent="0.45">
      <c r="A2098" s="218">
        <v>12620</v>
      </c>
      <c r="B2098" s="218">
        <v>400</v>
      </c>
      <c r="C2098" s="219">
        <v>53.594139709737902</v>
      </c>
      <c r="D2098" s="218"/>
      <c r="E2098" s="218" t="s">
        <v>109</v>
      </c>
      <c r="F2098" s="218">
        <v>2003</v>
      </c>
    </row>
    <row r="2099" spans="1:6" x14ac:dyDescent="0.45">
      <c r="A2099" s="218">
        <v>12620</v>
      </c>
      <c r="B2099" s="218">
        <v>400</v>
      </c>
      <c r="C2099" s="219">
        <v>27.317857529196719</v>
      </c>
      <c r="D2099" s="218"/>
      <c r="E2099" s="218" t="s">
        <v>109</v>
      </c>
      <c r="F2099" s="218">
        <v>2003</v>
      </c>
    </row>
    <row r="2100" spans="1:6" x14ac:dyDescent="0.45">
      <c r="A2100" s="218">
        <v>12620</v>
      </c>
      <c r="B2100" s="218">
        <v>400</v>
      </c>
      <c r="C2100" s="219">
        <v>39.775871480465128</v>
      </c>
      <c r="D2100" s="218"/>
      <c r="E2100" s="218" t="s">
        <v>109</v>
      </c>
      <c r="F2100" s="218">
        <v>2003</v>
      </c>
    </row>
    <row r="2101" spans="1:6" x14ac:dyDescent="0.45">
      <c r="A2101" s="218">
        <v>12620</v>
      </c>
      <c r="B2101" s="218">
        <v>400</v>
      </c>
      <c r="C2101" s="219">
        <v>42.440113713673853</v>
      </c>
      <c r="D2101" s="218"/>
      <c r="E2101" s="218" t="s">
        <v>109</v>
      </c>
      <c r="F2101" s="218">
        <v>2003</v>
      </c>
    </row>
    <row r="2102" spans="1:6" x14ac:dyDescent="0.45">
      <c r="A2102" s="218">
        <v>12620</v>
      </c>
      <c r="B2102" s="218">
        <v>400</v>
      </c>
      <c r="C2102" s="219">
        <v>11.05584059807585</v>
      </c>
      <c r="D2102" s="218"/>
      <c r="E2102" s="218" t="s">
        <v>204</v>
      </c>
      <c r="F2102" s="218">
        <v>2003</v>
      </c>
    </row>
    <row r="2103" spans="1:6" x14ac:dyDescent="0.45">
      <c r="A2103" s="218">
        <v>12620</v>
      </c>
      <c r="B2103" s="218">
        <v>400</v>
      </c>
      <c r="C2103" s="219">
        <v>70.96283977757551</v>
      </c>
      <c r="D2103" s="218"/>
      <c r="E2103" s="218" t="s">
        <v>109</v>
      </c>
      <c r="F2103" s="218">
        <v>2003</v>
      </c>
    </row>
    <row r="2104" spans="1:6" x14ac:dyDescent="0.45">
      <c r="A2104" s="218">
        <v>12620</v>
      </c>
      <c r="B2104" s="218">
        <v>400</v>
      </c>
      <c r="C2104" s="219">
        <v>44.910265454493562</v>
      </c>
      <c r="D2104" s="218"/>
      <c r="E2104" s="218" t="s">
        <v>109</v>
      </c>
      <c r="F2104" s="218">
        <v>2003</v>
      </c>
    </row>
    <row r="2105" spans="1:6" x14ac:dyDescent="0.45">
      <c r="A2105" s="218">
        <v>12620</v>
      </c>
      <c r="B2105" s="218">
        <v>400</v>
      </c>
      <c r="C2105" s="219">
        <v>35.318710000537479</v>
      </c>
      <c r="D2105" s="218"/>
      <c r="E2105" s="218" t="s">
        <v>109</v>
      </c>
      <c r="F2105" s="218">
        <v>2003</v>
      </c>
    </row>
    <row r="2106" spans="1:6" x14ac:dyDescent="0.45">
      <c r="A2106" s="218">
        <v>12620</v>
      </c>
      <c r="B2106" s="218">
        <v>400</v>
      </c>
      <c r="C2106" s="219">
        <v>8.1257380299353557</v>
      </c>
      <c r="D2106" s="218"/>
      <c r="E2106" s="218" t="s">
        <v>204</v>
      </c>
      <c r="F2106" s="218">
        <v>2003</v>
      </c>
    </row>
    <row r="2107" spans="1:6" x14ac:dyDescent="0.45">
      <c r="A2107" s="218">
        <v>12620</v>
      </c>
      <c r="B2107" s="218">
        <v>400</v>
      </c>
      <c r="C2107" s="219">
        <v>51.070364432259623</v>
      </c>
      <c r="D2107" s="218"/>
      <c r="E2107" s="218" t="s">
        <v>204</v>
      </c>
      <c r="F2107" s="218">
        <v>2003</v>
      </c>
    </row>
    <row r="2108" spans="1:6" x14ac:dyDescent="0.45">
      <c r="A2108" s="218">
        <v>12620</v>
      </c>
      <c r="B2108" s="218">
        <v>400</v>
      </c>
      <c r="C2108" s="219">
        <v>9.8660390737532584</v>
      </c>
      <c r="D2108" s="218"/>
      <c r="E2108" s="218" t="s">
        <v>204</v>
      </c>
      <c r="F2108" s="218">
        <v>2003</v>
      </c>
    </row>
    <row r="2109" spans="1:6" x14ac:dyDescent="0.45">
      <c r="A2109" s="218">
        <v>12620</v>
      </c>
      <c r="B2109" s="218">
        <v>400</v>
      </c>
      <c r="C2109" s="219">
        <v>6.7723743039883502</v>
      </c>
      <c r="D2109" s="218"/>
      <c r="E2109" s="218" t="s">
        <v>204</v>
      </c>
      <c r="F2109" s="218">
        <v>2003</v>
      </c>
    </row>
    <row r="2110" spans="1:6" x14ac:dyDescent="0.45">
      <c r="A2110" s="218">
        <v>12620</v>
      </c>
      <c r="B2110" s="218">
        <v>400</v>
      </c>
      <c r="C2110" s="219">
        <v>21.60125496286301</v>
      </c>
      <c r="D2110" s="218"/>
      <c r="E2110" s="218" t="s">
        <v>204</v>
      </c>
      <c r="F2110" s="218">
        <v>1997</v>
      </c>
    </row>
    <row r="2111" spans="1:6" x14ac:dyDescent="0.45">
      <c r="A2111" s="218">
        <v>12620</v>
      </c>
      <c r="B2111" s="218">
        <v>400</v>
      </c>
      <c r="C2111" s="219">
        <v>15.63447714949891</v>
      </c>
      <c r="D2111" s="218"/>
      <c r="E2111" s="218" t="s">
        <v>209</v>
      </c>
      <c r="F2111" s="218">
        <v>1997</v>
      </c>
    </row>
    <row r="2112" spans="1:6" x14ac:dyDescent="0.45">
      <c r="A2112" s="218">
        <v>12620</v>
      </c>
      <c r="B2112" s="218">
        <v>400</v>
      </c>
      <c r="C2112" s="219">
        <v>13.25875381352092</v>
      </c>
      <c r="D2112" s="218"/>
      <c r="E2112" s="218" t="s">
        <v>209</v>
      </c>
      <c r="F2112" s="218">
        <v>1997</v>
      </c>
    </row>
    <row r="2113" spans="1:6" x14ac:dyDescent="0.45">
      <c r="A2113" s="218">
        <v>12620</v>
      </c>
      <c r="B2113" s="218">
        <v>400</v>
      </c>
      <c r="C2113" s="219">
        <v>9.5119419032558259</v>
      </c>
      <c r="D2113" s="218"/>
      <c r="E2113" s="218" t="s">
        <v>209</v>
      </c>
      <c r="F2113" s="218">
        <v>1997</v>
      </c>
    </row>
    <row r="2114" spans="1:6" x14ac:dyDescent="0.45">
      <c r="A2114" s="218">
        <v>12620</v>
      </c>
      <c r="B2114" s="218">
        <v>400</v>
      </c>
      <c r="C2114" s="219">
        <v>12.388783227867069</v>
      </c>
      <c r="D2114" s="218"/>
      <c r="E2114" s="218" t="s">
        <v>209</v>
      </c>
      <c r="F2114" s="218">
        <v>1997</v>
      </c>
    </row>
    <row r="2115" spans="1:6" x14ac:dyDescent="0.45">
      <c r="A2115" s="218">
        <v>12618</v>
      </c>
      <c r="B2115" s="218">
        <v>1000</v>
      </c>
      <c r="C2115" s="219">
        <v>32.716061393282473</v>
      </c>
      <c r="D2115" s="218"/>
      <c r="E2115" s="218" t="s">
        <v>109</v>
      </c>
      <c r="F2115" s="218">
        <v>2003</v>
      </c>
    </row>
    <row r="2116" spans="1:6" x14ac:dyDescent="0.45">
      <c r="A2116" s="218">
        <v>12618</v>
      </c>
      <c r="B2116" s="218">
        <v>1000</v>
      </c>
      <c r="C2116" s="219">
        <v>8.7468586600411005</v>
      </c>
      <c r="D2116" s="218"/>
      <c r="E2116" s="218" t="s">
        <v>109</v>
      </c>
      <c r="F2116" s="218">
        <v>2003</v>
      </c>
    </row>
    <row r="2117" spans="1:6" x14ac:dyDescent="0.45">
      <c r="A2117" s="218">
        <v>12618</v>
      </c>
      <c r="B2117" s="218">
        <v>1000</v>
      </c>
      <c r="C2117" s="219">
        <v>4.1605863774155747</v>
      </c>
      <c r="D2117" s="218"/>
      <c r="E2117" s="218" t="s">
        <v>109</v>
      </c>
      <c r="F2117" s="218">
        <v>2003</v>
      </c>
    </row>
    <row r="2118" spans="1:6" x14ac:dyDescent="0.45">
      <c r="A2118" s="218">
        <v>12618</v>
      </c>
      <c r="B2118" s="218">
        <v>1000</v>
      </c>
      <c r="C2118" s="219">
        <v>50.382423679536132</v>
      </c>
      <c r="D2118" s="218"/>
      <c r="E2118" s="218" t="s">
        <v>109</v>
      </c>
      <c r="F2118" s="218">
        <v>2003</v>
      </c>
    </row>
    <row r="2119" spans="1:6" x14ac:dyDescent="0.45">
      <c r="A2119" s="218">
        <v>12618</v>
      </c>
      <c r="B2119" s="218">
        <v>1000</v>
      </c>
      <c r="C2119" s="219">
        <v>19.66598267220504</v>
      </c>
      <c r="D2119" s="218"/>
      <c r="E2119" s="218" t="s">
        <v>109</v>
      </c>
      <c r="F2119" s="218">
        <v>2003</v>
      </c>
    </row>
    <row r="2120" spans="1:6" x14ac:dyDescent="0.45">
      <c r="A2120" s="218">
        <v>12618</v>
      </c>
      <c r="B2120" s="218">
        <v>1000</v>
      </c>
      <c r="C2120" s="219">
        <v>75.595259858843249</v>
      </c>
      <c r="D2120" s="218"/>
      <c r="E2120" s="218" t="s">
        <v>109</v>
      </c>
      <c r="F2120" s="218">
        <v>2003</v>
      </c>
    </row>
    <row r="2121" spans="1:6" x14ac:dyDescent="0.45">
      <c r="A2121" s="218">
        <v>12618</v>
      </c>
      <c r="B2121" s="218">
        <v>1000</v>
      </c>
      <c r="C2121" s="219">
        <v>34.393737703814992</v>
      </c>
      <c r="D2121" s="218"/>
      <c r="E2121" s="218" t="s">
        <v>109</v>
      </c>
      <c r="F2121" s="218">
        <v>2004</v>
      </c>
    </row>
    <row r="2122" spans="1:6" x14ac:dyDescent="0.45">
      <c r="A2122" s="218">
        <v>12618</v>
      </c>
      <c r="B2122" s="218">
        <v>1000</v>
      </c>
      <c r="C2122" s="219">
        <v>21.240246701379469</v>
      </c>
      <c r="D2122" s="218"/>
      <c r="E2122" s="218" t="s">
        <v>109</v>
      </c>
      <c r="F2122" s="218">
        <v>2003</v>
      </c>
    </row>
    <row r="2123" spans="1:6" x14ac:dyDescent="0.45">
      <c r="A2123" s="218">
        <v>12618</v>
      </c>
      <c r="B2123" s="218">
        <v>1000</v>
      </c>
      <c r="C2123" s="219">
        <v>18.603207020694128</v>
      </c>
      <c r="D2123" s="218"/>
      <c r="E2123" s="218" t="s">
        <v>109</v>
      </c>
      <c r="F2123" s="218">
        <v>2003</v>
      </c>
    </row>
    <row r="2124" spans="1:6" x14ac:dyDescent="0.45">
      <c r="A2124" s="218">
        <v>12616</v>
      </c>
      <c r="B2124" s="218">
        <v>800</v>
      </c>
      <c r="C2124" s="219">
        <v>16.813862024521569</v>
      </c>
      <c r="D2124" s="218"/>
      <c r="E2124" s="218" t="s">
        <v>109</v>
      </c>
      <c r="F2124" s="218">
        <v>2003</v>
      </c>
    </row>
    <row r="2125" spans="1:6" x14ac:dyDescent="0.45">
      <c r="A2125" s="218">
        <v>12616</v>
      </c>
      <c r="B2125" s="218">
        <v>800</v>
      </c>
      <c r="C2125" s="219">
        <v>24.816350636974601</v>
      </c>
      <c r="D2125" s="218"/>
      <c r="E2125" s="218" t="s">
        <v>109</v>
      </c>
      <c r="F2125" s="218">
        <v>2003</v>
      </c>
    </row>
    <row r="2126" spans="1:6" x14ac:dyDescent="0.45">
      <c r="A2126" s="218">
        <v>12616</v>
      </c>
      <c r="B2126" s="218">
        <v>800</v>
      </c>
      <c r="C2126" s="219">
        <v>37.60019026076673</v>
      </c>
      <c r="D2126" s="218"/>
      <c r="E2126" s="218" t="s">
        <v>109</v>
      </c>
      <c r="F2126" s="218">
        <v>2003</v>
      </c>
    </row>
    <row r="2127" spans="1:6" x14ac:dyDescent="0.45">
      <c r="A2127" s="218">
        <v>12616</v>
      </c>
      <c r="B2127" s="218">
        <v>800</v>
      </c>
      <c r="C2127" s="219">
        <v>79.869231072916051</v>
      </c>
      <c r="D2127" s="218"/>
      <c r="E2127" s="218" t="s">
        <v>109</v>
      </c>
      <c r="F2127" s="218">
        <v>2003</v>
      </c>
    </row>
    <row r="2128" spans="1:6" x14ac:dyDescent="0.45">
      <c r="A2128" s="218">
        <v>12616</v>
      </c>
      <c r="B2128" s="218">
        <v>800</v>
      </c>
      <c r="C2128" s="219">
        <v>53.536037514017799</v>
      </c>
      <c r="D2128" s="218"/>
      <c r="E2128" s="218" t="s">
        <v>109</v>
      </c>
      <c r="F2128" s="218">
        <v>2003</v>
      </c>
    </row>
    <row r="2129" spans="1:6" x14ac:dyDescent="0.45">
      <c r="A2129" s="218">
        <v>12616</v>
      </c>
      <c r="B2129" s="218">
        <v>800</v>
      </c>
      <c r="C2129" s="219">
        <v>20.265894168457681</v>
      </c>
      <c r="D2129" s="218"/>
      <c r="E2129" s="218" t="s">
        <v>109</v>
      </c>
      <c r="F2129" s="218">
        <v>2003</v>
      </c>
    </row>
    <row r="2130" spans="1:6" x14ac:dyDescent="0.45">
      <c r="A2130" s="218">
        <v>12616</v>
      </c>
      <c r="B2130" s="218">
        <v>800</v>
      </c>
      <c r="C2130" s="219">
        <v>34.057824474275279</v>
      </c>
      <c r="D2130" s="218"/>
      <c r="E2130" s="218" t="s">
        <v>109</v>
      </c>
      <c r="F2130" s="218">
        <v>2003</v>
      </c>
    </row>
    <row r="2131" spans="1:6" x14ac:dyDescent="0.45">
      <c r="A2131" s="218">
        <v>12616</v>
      </c>
      <c r="B2131" s="218">
        <v>800</v>
      </c>
      <c r="C2131" s="219">
        <v>31.739291905048152</v>
      </c>
      <c r="D2131" s="218"/>
      <c r="E2131" s="218" t="s">
        <v>109</v>
      </c>
      <c r="F2131" s="218">
        <v>2003</v>
      </c>
    </row>
    <row r="2132" spans="1:6" x14ac:dyDescent="0.45">
      <c r="A2132" s="218">
        <v>12616</v>
      </c>
      <c r="B2132" s="218">
        <v>800</v>
      </c>
      <c r="C2132" s="219">
        <v>28.71568423548505</v>
      </c>
      <c r="D2132" s="218"/>
      <c r="E2132" s="218" t="s">
        <v>109</v>
      </c>
      <c r="F2132" s="218">
        <v>2003</v>
      </c>
    </row>
    <row r="2133" spans="1:6" x14ac:dyDescent="0.45">
      <c r="A2133" s="218">
        <v>12616</v>
      </c>
      <c r="B2133" s="218">
        <v>800</v>
      </c>
      <c r="C2133" s="219">
        <v>19.104126574527701</v>
      </c>
      <c r="D2133" s="218"/>
      <c r="E2133" s="218" t="s">
        <v>109</v>
      </c>
      <c r="F2133" s="218">
        <v>2003</v>
      </c>
    </row>
    <row r="2134" spans="1:6" x14ac:dyDescent="0.45">
      <c r="A2134" s="218">
        <v>12614</v>
      </c>
      <c r="B2134" s="218">
        <v>315</v>
      </c>
      <c r="C2134" s="219">
        <v>6.9325161733225444</v>
      </c>
      <c r="D2134" s="218"/>
      <c r="E2134" s="218" t="s">
        <v>204</v>
      </c>
      <c r="F2134" s="218">
        <v>2003</v>
      </c>
    </row>
    <row r="2135" spans="1:6" x14ac:dyDescent="0.45">
      <c r="A2135" s="218">
        <v>12614</v>
      </c>
      <c r="B2135" s="218">
        <v>315</v>
      </c>
      <c r="C2135" s="219">
        <v>15.357091828702369</v>
      </c>
      <c r="D2135" s="218"/>
      <c r="E2135" s="218" t="s">
        <v>204</v>
      </c>
      <c r="F2135" s="218">
        <v>2003</v>
      </c>
    </row>
    <row r="2136" spans="1:6" x14ac:dyDescent="0.45">
      <c r="A2136" s="218">
        <v>12614</v>
      </c>
      <c r="B2136" s="218">
        <v>315</v>
      </c>
      <c r="C2136" s="219">
        <v>21.237702974932219</v>
      </c>
      <c r="D2136" s="218"/>
      <c r="E2136" s="218" t="s">
        <v>204</v>
      </c>
      <c r="F2136" s="218">
        <v>2003</v>
      </c>
    </row>
    <row r="2137" spans="1:6" x14ac:dyDescent="0.45">
      <c r="A2137" s="218">
        <v>12614</v>
      </c>
      <c r="B2137" s="218">
        <v>315</v>
      </c>
      <c r="C2137" s="219">
        <v>11.40755589616129</v>
      </c>
      <c r="D2137" s="218"/>
      <c r="E2137" s="218" t="s">
        <v>204</v>
      </c>
      <c r="F2137" s="218">
        <v>2003</v>
      </c>
    </row>
    <row r="2138" spans="1:6" x14ac:dyDescent="0.45">
      <c r="A2138" s="218">
        <v>12614</v>
      </c>
      <c r="B2138" s="218">
        <v>315</v>
      </c>
      <c r="C2138" s="219">
        <v>16.142840273344529</v>
      </c>
      <c r="D2138" s="218"/>
      <c r="E2138" s="218" t="s">
        <v>204</v>
      </c>
      <c r="F2138" s="218">
        <v>2003</v>
      </c>
    </row>
    <row r="2139" spans="1:6" x14ac:dyDescent="0.45">
      <c r="A2139" s="218">
        <v>12614</v>
      </c>
      <c r="B2139" s="218">
        <v>315</v>
      </c>
      <c r="C2139" s="219">
        <v>17.834927561217551</v>
      </c>
      <c r="D2139" s="218"/>
      <c r="E2139" s="218" t="s">
        <v>204</v>
      </c>
      <c r="F2139" s="218">
        <v>2003</v>
      </c>
    </row>
    <row r="2140" spans="1:6" x14ac:dyDescent="0.45">
      <c r="A2140" s="218">
        <v>12614</v>
      </c>
      <c r="B2140" s="218">
        <v>315</v>
      </c>
      <c r="C2140" s="219">
        <v>17.996869515456918</v>
      </c>
      <c r="D2140" s="218"/>
      <c r="E2140" s="218" t="s">
        <v>204</v>
      </c>
      <c r="F2140" s="218">
        <v>2003</v>
      </c>
    </row>
    <row r="2141" spans="1:6" x14ac:dyDescent="0.45">
      <c r="A2141" s="218">
        <v>12614</v>
      </c>
      <c r="B2141" s="218">
        <v>315</v>
      </c>
      <c r="C2141" s="219">
        <v>27.025868762485</v>
      </c>
      <c r="D2141" s="218"/>
      <c r="E2141" s="218" t="s">
        <v>204</v>
      </c>
      <c r="F2141" s="218">
        <v>2003</v>
      </c>
    </row>
    <row r="2142" spans="1:6" x14ac:dyDescent="0.45">
      <c r="A2142" s="218">
        <v>12614</v>
      </c>
      <c r="B2142" s="218">
        <v>315</v>
      </c>
      <c r="C2142" s="219">
        <v>7.7376622017870478</v>
      </c>
      <c r="D2142" s="218"/>
      <c r="E2142" s="218" t="s">
        <v>204</v>
      </c>
      <c r="F2142" s="218">
        <v>2003</v>
      </c>
    </row>
    <row r="2143" spans="1:6" x14ac:dyDescent="0.45">
      <c r="A2143" s="218">
        <v>12614</v>
      </c>
      <c r="B2143" s="218">
        <v>315</v>
      </c>
      <c r="C2143" s="219">
        <v>17.755523740330261</v>
      </c>
      <c r="D2143" s="218"/>
      <c r="E2143" s="218" t="s">
        <v>204</v>
      </c>
      <c r="F2143" s="218">
        <v>2003</v>
      </c>
    </row>
    <row r="2144" spans="1:6" x14ac:dyDescent="0.45">
      <c r="A2144" s="218">
        <v>12614</v>
      </c>
      <c r="B2144" s="218">
        <v>315</v>
      </c>
      <c r="C2144" s="219">
        <v>17.936372685085789</v>
      </c>
      <c r="D2144" s="218"/>
      <c r="E2144" s="218" t="s">
        <v>204</v>
      </c>
      <c r="F2144" s="218">
        <v>2003</v>
      </c>
    </row>
    <row r="2145" spans="1:6" x14ac:dyDescent="0.45">
      <c r="A2145" s="218">
        <v>12612</v>
      </c>
      <c r="B2145" s="218">
        <v>200</v>
      </c>
      <c r="C2145" s="219">
        <v>10.965856099730649</v>
      </c>
      <c r="D2145" s="218"/>
      <c r="E2145" s="218" t="s">
        <v>204</v>
      </c>
      <c r="F2145" s="218">
        <v>2004</v>
      </c>
    </row>
    <row r="2146" spans="1:6" x14ac:dyDescent="0.45">
      <c r="A2146" s="218">
        <v>12612</v>
      </c>
      <c r="B2146" s="218">
        <v>200</v>
      </c>
      <c r="C2146" s="219">
        <v>26.46903899453331</v>
      </c>
      <c r="D2146" s="218"/>
      <c r="E2146" s="218" t="s">
        <v>204</v>
      </c>
      <c r="F2146" s="218">
        <v>2004</v>
      </c>
    </row>
    <row r="2147" spans="1:6" x14ac:dyDescent="0.45">
      <c r="A2147" s="218">
        <v>12612</v>
      </c>
      <c r="B2147" s="218">
        <v>200</v>
      </c>
      <c r="C2147" s="219">
        <v>27.921541926737198</v>
      </c>
      <c r="D2147" s="218"/>
      <c r="E2147" s="218" t="s">
        <v>204</v>
      </c>
      <c r="F2147" s="218">
        <v>2004</v>
      </c>
    </row>
    <row r="2148" spans="1:6" x14ac:dyDescent="0.45">
      <c r="A2148" s="218">
        <v>12612</v>
      </c>
      <c r="B2148" s="218">
        <v>200</v>
      </c>
      <c r="C2148" s="219">
        <v>19.567382244493331</v>
      </c>
      <c r="D2148" s="218"/>
      <c r="E2148" s="218" t="s">
        <v>204</v>
      </c>
      <c r="F2148" s="218">
        <v>2004</v>
      </c>
    </row>
    <row r="2149" spans="1:6" x14ac:dyDescent="0.45">
      <c r="A2149" s="218">
        <v>12612</v>
      </c>
      <c r="B2149" s="218">
        <v>200</v>
      </c>
      <c r="C2149" s="219">
        <v>17.008528378169881</v>
      </c>
      <c r="D2149" s="218"/>
      <c r="E2149" s="218" t="s">
        <v>114</v>
      </c>
      <c r="F2149" s="218">
        <v>1996</v>
      </c>
    </row>
    <row r="2150" spans="1:6" x14ac:dyDescent="0.45">
      <c r="A2150" s="218">
        <v>12610</v>
      </c>
      <c r="B2150" s="218">
        <v>160</v>
      </c>
      <c r="C2150" s="219">
        <v>22.969276443679721</v>
      </c>
      <c r="D2150" s="218"/>
      <c r="E2150" s="218" t="s">
        <v>114</v>
      </c>
      <c r="F2150" s="218">
        <v>2003</v>
      </c>
    </row>
    <row r="2151" spans="1:6" x14ac:dyDescent="0.45">
      <c r="A2151" s="218">
        <v>12610</v>
      </c>
      <c r="B2151" s="218">
        <v>160</v>
      </c>
      <c r="C2151" s="219">
        <v>17.33143790890686</v>
      </c>
      <c r="D2151" s="218"/>
      <c r="E2151" s="218" t="s">
        <v>114</v>
      </c>
      <c r="F2151" s="218">
        <v>2003</v>
      </c>
    </row>
    <row r="2152" spans="1:6" x14ac:dyDescent="0.45">
      <c r="A2152" s="218">
        <v>12608</v>
      </c>
      <c r="B2152" s="218">
        <v>315</v>
      </c>
      <c r="C2152" s="219">
        <v>25.089057634547029</v>
      </c>
      <c r="D2152" s="218"/>
      <c r="E2152" s="218" t="s">
        <v>204</v>
      </c>
      <c r="F2152" s="218">
        <v>2003</v>
      </c>
    </row>
    <row r="2153" spans="1:6" x14ac:dyDescent="0.45">
      <c r="A2153" s="218">
        <v>12608</v>
      </c>
      <c r="B2153" s="218">
        <v>315</v>
      </c>
      <c r="C2153" s="219">
        <v>24.080055074084541</v>
      </c>
      <c r="D2153" s="218"/>
      <c r="E2153" s="218" t="s">
        <v>204</v>
      </c>
      <c r="F2153" s="218">
        <v>2003</v>
      </c>
    </row>
    <row r="2154" spans="1:6" x14ac:dyDescent="0.45">
      <c r="A2154" s="218">
        <v>12608</v>
      </c>
      <c r="B2154" s="218">
        <v>315</v>
      </c>
      <c r="C2154" s="219">
        <v>8.1876010960371772</v>
      </c>
      <c r="D2154" s="218"/>
      <c r="E2154" s="218" t="s">
        <v>204</v>
      </c>
      <c r="F2154" s="218">
        <v>2004</v>
      </c>
    </row>
    <row r="2155" spans="1:6" x14ac:dyDescent="0.45">
      <c r="A2155" s="218">
        <v>12608</v>
      </c>
      <c r="B2155" s="218">
        <v>315</v>
      </c>
      <c r="C2155" s="219">
        <v>24.680744316970721</v>
      </c>
      <c r="D2155" s="218"/>
      <c r="E2155" s="218" t="s">
        <v>204</v>
      </c>
      <c r="F2155" s="218">
        <v>2003</v>
      </c>
    </row>
    <row r="2156" spans="1:6" x14ac:dyDescent="0.45">
      <c r="A2156" s="218">
        <v>12606</v>
      </c>
      <c r="B2156" s="218">
        <v>160</v>
      </c>
      <c r="C2156" s="219">
        <v>4.5421811916910002</v>
      </c>
      <c r="D2156" s="218"/>
      <c r="E2156" s="218" t="s">
        <v>114</v>
      </c>
      <c r="F2156" s="218">
        <v>2018</v>
      </c>
    </row>
    <row r="2157" spans="1:6" x14ac:dyDescent="0.45">
      <c r="A2157" s="218">
        <v>12606</v>
      </c>
      <c r="B2157" s="218">
        <v>160</v>
      </c>
      <c r="C2157" s="219">
        <v>2.899754223217756</v>
      </c>
      <c r="D2157" s="218"/>
      <c r="E2157" s="218" t="s">
        <v>114</v>
      </c>
      <c r="F2157" s="218">
        <v>2015</v>
      </c>
    </row>
    <row r="2158" spans="1:6" x14ac:dyDescent="0.45">
      <c r="A2158" s="218">
        <v>12606</v>
      </c>
      <c r="B2158" s="218">
        <v>160</v>
      </c>
      <c r="C2158" s="219">
        <v>14.509017505044021</v>
      </c>
      <c r="D2158" s="218"/>
      <c r="E2158" s="218" t="s">
        <v>114</v>
      </c>
      <c r="F2158" s="218">
        <v>2016</v>
      </c>
    </row>
    <row r="2159" spans="1:6" x14ac:dyDescent="0.45">
      <c r="A2159" s="218">
        <v>12606</v>
      </c>
      <c r="B2159" s="218">
        <v>160</v>
      </c>
      <c r="C2159" s="219">
        <v>13.47046639960949</v>
      </c>
      <c r="D2159" s="218"/>
      <c r="E2159" s="218" t="s">
        <v>114</v>
      </c>
      <c r="F2159" s="218">
        <v>2018</v>
      </c>
    </row>
    <row r="2160" spans="1:6" x14ac:dyDescent="0.45">
      <c r="A2160" s="218">
        <v>12606</v>
      </c>
      <c r="B2160" s="218">
        <v>160</v>
      </c>
      <c r="C2160" s="219">
        <v>2.3668176943457659</v>
      </c>
      <c r="D2160" s="218"/>
      <c r="E2160" s="218" t="s">
        <v>114</v>
      </c>
      <c r="F2160" s="218">
        <v>2018</v>
      </c>
    </row>
    <row r="2161" spans="1:6" x14ac:dyDescent="0.45">
      <c r="A2161" s="218">
        <v>12606</v>
      </c>
      <c r="B2161" s="218">
        <v>160</v>
      </c>
      <c r="C2161" s="219">
        <v>34.651346667956467</v>
      </c>
      <c r="D2161" s="218"/>
      <c r="E2161" s="218" t="s">
        <v>114</v>
      </c>
      <c r="F2161" s="218">
        <v>2018</v>
      </c>
    </row>
    <row r="2162" spans="1:6" x14ac:dyDescent="0.45">
      <c r="A2162" s="218">
        <v>12604</v>
      </c>
      <c r="B2162" s="218">
        <v>250</v>
      </c>
      <c r="C2162" s="219">
        <v>14.76558275128431</v>
      </c>
      <c r="D2162" s="218"/>
      <c r="E2162" s="218" t="s">
        <v>205</v>
      </c>
      <c r="F2162" s="218">
        <v>1901</v>
      </c>
    </row>
    <row r="2163" spans="1:6" x14ac:dyDescent="0.45">
      <c r="A2163" s="218">
        <v>12604</v>
      </c>
      <c r="B2163" s="218">
        <v>250</v>
      </c>
      <c r="C2163" s="219">
        <v>12.24691807184813</v>
      </c>
      <c r="D2163" s="218"/>
      <c r="E2163" s="218" t="s">
        <v>205</v>
      </c>
      <c r="F2163" s="218">
        <v>1901</v>
      </c>
    </row>
    <row r="2164" spans="1:6" x14ac:dyDescent="0.45">
      <c r="A2164" s="218">
        <v>12604</v>
      </c>
      <c r="B2164" s="218">
        <v>250</v>
      </c>
      <c r="C2164" s="219">
        <v>39.965859762835272</v>
      </c>
      <c r="D2164" s="218"/>
      <c r="E2164" s="218" t="s">
        <v>205</v>
      </c>
      <c r="F2164" s="218">
        <v>1990</v>
      </c>
    </row>
    <row r="2165" spans="1:6" x14ac:dyDescent="0.45">
      <c r="A2165" s="218">
        <v>12604</v>
      </c>
      <c r="B2165" s="218">
        <v>250</v>
      </c>
      <c r="C2165" s="219">
        <v>26.659614673535309</v>
      </c>
      <c r="D2165" s="218"/>
      <c r="E2165" s="218" t="s">
        <v>205</v>
      </c>
      <c r="F2165" s="218">
        <v>1990</v>
      </c>
    </row>
    <row r="2166" spans="1:6" x14ac:dyDescent="0.45">
      <c r="A2166" s="218">
        <v>12604</v>
      </c>
      <c r="B2166" s="218">
        <v>250</v>
      </c>
      <c r="C2166" s="219">
        <v>18.770369955680181</v>
      </c>
      <c r="D2166" s="218"/>
      <c r="E2166" s="218" t="s">
        <v>205</v>
      </c>
      <c r="F2166" s="218">
        <v>1901</v>
      </c>
    </row>
    <row r="2167" spans="1:6" x14ac:dyDescent="0.45">
      <c r="A2167" s="218">
        <v>12604</v>
      </c>
      <c r="B2167" s="218">
        <v>250</v>
      </c>
      <c r="C2167" s="219">
        <v>15.94109155660585</v>
      </c>
      <c r="D2167" s="218"/>
      <c r="E2167" s="218" t="s">
        <v>205</v>
      </c>
      <c r="F2167" s="218">
        <v>1901</v>
      </c>
    </row>
    <row r="2168" spans="1:6" x14ac:dyDescent="0.45">
      <c r="A2168" s="218">
        <v>12604</v>
      </c>
      <c r="B2168" s="218">
        <v>250</v>
      </c>
      <c r="C2168" s="219">
        <v>12.8273769727362</v>
      </c>
      <c r="D2168" s="218"/>
      <c r="E2168" s="218" t="s">
        <v>205</v>
      </c>
      <c r="F2168" s="218">
        <v>1901</v>
      </c>
    </row>
    <row r="2169" spans="1:6" x14ac:dyDescent="0.45">
      <c r="A2169" s="218">
        <v>12604</v>
      </c>
      <c r="B2169" s="218">
        <v>250</v>
      </c>
      <c r="C2169" s="219">
        <v>4.0154240721221672</v>
      </c>
      <c r="D2169" s="218"/>
      <c r="E2169" s="218" t="s">
        <v>205</v>
      </c>
      <c r="F2169" s="218">
        <v>1990</v>
      </c>
    </row>
    <row r="2170" spans="1:6" x14ac:dyDescent="0.45">
      <c r="A2170" s="218">
        <v>12602</v>
      </c>
      <c r="B2170" s="218">
        <v>160</v>
      </c>
      <c r="C2170" s="219">
        <v>24.308735681242371</v>
      </c>
      <c r="D2170" s="218"/>
      <c r="E2170" s="218" t="s">
        <v>114</v>
      </c>
      <c r="F2170" s="218">
        <v>2006</v>
      </c>
    </row>
    <row r="2171" spans="1:6" x14ac:dyDescent="0.45">
      <c r="A2171" s="218">
        <v>12602</v>
      </c>
      <c r="B2171" s="218">
        <v>160</v>
      </c>
      <c r="C2171" s="219">
        <v>18.35153010062211</v>
      </c>
      <c r="D2171" s="218"/>
      <c r="E2171" s="218" t="s">
        <v>114</v>
      </c>
      <c r="F2171" s="218">
        <v>2006</v>
      </c>
    </row>
    <row r="2172" spans="1:6" x14ac:dyDescent="0.45">
      <c r="A2172" s="218">
        <v>12602</v>
      </c>
      <c r="B2172" s="218">
        <v>160</v>
      </c>
      <c r="C2172" s="219">
        <v>14.39602364641393</v>
      </c>
      <c r="D2172" s="218"/>
      <c r="E2172" s="218" t="s">
        <v>114</v>
      </c>
      <c r="F2172" s="218">
        <v>2006</v>
      </c>
    </row>
    <row r="2173" spans="1:6" x14ac:dyDescent="0.45">
      <c r="A2173" s="218">
        <v>12602</v>
      </c>
      <c r="B2173" s="218">
        <v>160</v>
      </c>
      <c r="C2173" s="219">
        <v>23.959958300018009</v>
      </c>
      <c r="D2173" s="218"/>
      <c r="E2173" s="218" t="s">
        <v>114</v>
      </c>
      <c r="F2173" s="218">
        <v>2006</v>
      </c>
    </row>
    <row r="2174" spans="1:6" x14ac:dyDescent="0.45">
      <c r="A2174" s="218">
        <v>12600</v>
      </c>
      <c r="B2174" s="218">
        <v>250</v>
      </c>
      <c r="C2174" s="219">
        <v>12.270998982057311</v>
      </c>
      <c r="D2174" s="218"/>
      <c r="E2174" s="218" t="s">
        <v>114</v>
      </c>
      <c r="F2174" s="218">
        <v>2005</v>
      </c>
    </row>
    <row r="2175" spans="1:6" x14ac:dyDescent="0.45">
      <c r="A2175" s="218">
        <v>12600</v>
      </c>
      <c r="B2175" s="218">
        <v>250</v>
      </c>
      <c r="C2175" s="219">
        <v>33.480989343420937</v>
      </c>
      <c r="D2175" s="218"/>
      <c r="E2175" s="218" t="s">
        <v>114</v>
      </c>
      <c r="F2175" s="218">
        <v>2005</v>
      </c>
    </row>
    <row r="2176" spans="1:6" x14ac:dyDescent="0.45">
      <c r="A2176" s="218">
        <v>12600</v>
      </c>
      <c r="B2176" s="218">
        <v>250</v>
      </c>
      <c r="C2176" s="219">
        <v>30.407407701640079</v>
      </c>
      <c r="D2176" s="218"/>
      <c r="E2176" s="218" t="s">
        <v>114</v>
      </c>
      <c r="F2176" s="218">
        <v>2005</v>
      </c>
    </row>
    <row r="2177" spans="1:6" x14ac:dyDescent="0.45">
      <c r="A2177" s="218">
        <v>12600</v>
      </c>
      <c r="B2177" s="218">
        <v>250</v>
      </c>
      <c r="C2177" s="219">
        <v>29.945276526203841</v>
      </c>
      <c r="D2177" s="218"/>
      <c r="E2177" s="218" t="s">
        <v>114</v>
      </c>
      <c r="F2177" s="218">
        <v>2005</v>
      </c>
    </row>
    <row r="2178" spans="1:6" x14ac:dyDescent="0.45">
      <c r="A2178" s="218">
        <v>12600</v>
      </c>
      <c r="B2178" s="218">
        <v>250</v>
      </c>
      <c r="C2178" s="219">
        <v>11.50062416581714</v>
      </c>
      <c r="D2178" s="218"/>
      <c r="E2178" s="218" t="s">
        <v>114</v>
      </c>
      <c r="F2178" s="218">
        <v>2005</v>
      </c>
    </row>
    <row r="2179" spans="1:6" x14ac:dyDescent="0.45">
      <c r="A2179" s="218">
        <v>12600</v>
      </c>
      <c r="B2179" s="218">
        <v>250</v>
      </c>
      <c r="C2179" s="219">
        <v>20.285853340524088</v>
      </c>
      <c r="D2179" s="218"/>
      <c r="E2179" s="218" t="s">
        <v>114</v>
      </c>
      <c r="F2179" s="218">
        <v>2005</v>
      </c>
    </row>
    <row r="2180" spans="1:6" x14ac:dyDescent="0.45">
      <c r="A2180" s="218">
        <v>12600</v>
      </c>
      <c r="B2180" s="218">
        <v>250</v>
      </c>
      <c r="C2180" s="219">
        <v>17.61295468828618</v>
      </c>
      <c r="D2180" s="218"/>
      <c r="E2180" s="218" t="s">
        <v>114</v>
      </c>
      <c r="F2180" s="218">
        <v>2005</v>
      </c>
    </row>
    <row r="2181" spans="1:6" x14ac:dyDescent="0.45">
      <c r="A2181" s="218">
        <v>12600</v>
      </c>
      <c r="B2181" s="218">
        <v>250</v>
      </c>
      <c r="C2181" s="219">
        <v>14.73396788276877</v>
      </c>
      <c r="D2181" s="218"/>
      <c r="E2181" s="218" t="s">
        <v>114</v>
      </c>
      <c r="F2181" s="218">
        <v>2006</v>
      </c>
    </row>
    <row r="2182" spans="1:6" x14ac:dyDescent="0.45">
      <c r="A2182" s="218">
        <v>12600</v>
      </c>
      <c r="B2182" s="218">
        <v>250</v>
      </c>
      <c r="C2182" s="219">
        <v>32.502795989658772</v>
      </c>
      <c r="D2182" s="218"/>
      <c r="E2182" s="218" t="s">
        <v>114</v>
      </c>
      <c r="F2182" s="218">
        <v>2006</v>
      </c>
    </row>
    <row r="2183" spans="1:6" x14ac:dyDescent="0.45">
      <c r="A2183" s="218">
        <v>12600</v>
      </c>
      <c r="B2183" s="218">
        <v>250</v>
      </c>
      <c r="C2183" s="219">
        <v>18.720984484071071</v>
      </c>
      <c r="D2183" s="218"/>
      <c r="E2183" s="218" t="s">
        <v>114</v>
      </c>
      <c r="F2183" s="218">
        <v>2006</v>
      </c>
    </row>
    <row r="2184" spans="1:6" x14ac:dyDescent="0.45">
      <c r="A2184" s="218">
        <v>12600</v>
      </c>
      <c r="B2184" s="218">
        <v>250</v>
      </c>
      <c r="C2184" s="219">
        <v>6.6536684607265997</v>
      </c>
      <c r="D2184" s="218"/>
      <c r="E2184" s="218" t="s">
        <v>114</v>
      </c>
      <c r="F2184" s="218">
        <v>2006</v>
      </c>
    </row>
    <row r="2185" spans="1:6" x14ac:dyDescent="0.45">
      <c r="A2185" s="218">
        <v>12600</v>
      </c>
      <c r="B2185" s="218">
        <v>250</v>
      </c>
      <c r="C2185" s="219">
        <v>15.552387206966889</v>
      </c>
      <c r="D2185" s="218"/>
      <c r="E2185" s="218" t="s">
        <v>114</v>
      </c>
      <c r="F2185" s="218">
        <v>2006</v>
      </c>
    </row>
    <row r="2186" spans="1:6" x14ac:dyDescent="0.45">
      <c r="A2186" s="218">
        <v>12600</v>
      </c>
      <c r="B2186" s="218">
        <v>250</v>
      </c>
      <c r="C2186" s="219">
        <v>10.96540442397488</v>
      </c>
      <c r="D2186" s="218"/>
      <c r="E2186" s="218" t="s">
        <v>114</v>
      </c>
      <c r="F2186" s="218">
        <v>2006</v>
      </c>
    </row>
    <row r="2187" spans="1:6" x14ac:dyDescent="0.45">
      <c r="A2187" s="218">
        <v>12600</v>
      </c>
      <c r="B2187" s="218">
        <v>250</v>
      </c>
      <c r="C2187" s="219">
        <v>11.801135768218829</v>
      </c>
      <c r="D2187" s="218"/>
      <c r="E2187" s="218" t="s">
        <v>114</v>
      </c>
      <c r="F2187" s="218">
        <v>2006</v>
      </c>
    </row>
    <row r="2188" spans="1:6" x14ac:dyDescent="0.45">
      <c r="A2188" s="218">
        <v>12600</v>
      </c>
      <c r="B2188" s="218">
        <v>250</v>
      </c>
      <c r="C2188" s="219">
        <v>5.1271204694680783</v>
      </c>
      <c r="D2188" s="218"/>
      <c r="E2188" s="218" t="s">
        <v>114</v>
      </c>
      <c r="F2188" s="218">
        <v>2006</v>
      </c>
    </row>
    <row r="2189" spans="1:6" x14ac:dyDescent="0.45">
      <c r="A2189" s="218">
        <v>12600</v>
      </c>
      <c r="B2189" s="218">
        <v>250</v>
      </c>
      <c r="C2189" s="219">
        <v>22.113397463203128</v>
      </c>
      <c r="D2189" s="218"/>
      <c r="E2189" s="218" t="s">
        <v>114</v>
      </c>
      <c r="F2189" s="218">
        <v>2006</v>
      </c>
    </row>
    <row r="2190" spans="1:6" x14ac:dyDescent="0.45">
      <c r="A2190" s="218">
        <v>12600</v>
      </c>
      <c r="B2190" s="218">
        <v>250</v>
      </c>
      <c r="C2190" s="219">
        <v>21.136312996374709</v>
      </c>
      <c r="D2190" s="218"/>
      <c r="E2190" s="218" t="s">
        <v>114</v>
      </c>
      <c r="F2190" s="218">
        <v>2006</v>
      </c>
    </row>
    <row r="2191" spans="1:6" x14ac:dyDescent="0.45">
      <c r="A2191" s="218">
        <v>12600</v>
      </c>
      <c r="B2191" s="218">
        <v>250</v>
      </c>
      <c r="C2191" s="219">
        <v>8.764280826648136</v>
      </c>
      <c r="D2191" s="218"/>
      <c r="E2191" s="218" t="s">
        <v>114</v>
      </c>
      <c r="F2191" s="218">
        <v>2006</v>
      </c>
    </row>
    <row r="2192" spans="1:6" x14ac:dyDescent="0.45">
      <c r="A2192" s="218">
        <v>12600</v>
      </c>
      <c r="B2192" s="218">
        <v>250</v>
      </c>
      <c r="C2192" s="219">
        <v>20.283746008790889</v>
      </c>
      <c r="D2192" s="218"/>
      <c r="E2192" s="218" t="s">
        <v>114</v>
      </c>
      <c r="F2192" s="218">
        <v>2006</v>
      </c>
    </row>
    <row r="2193" spans="1:6" x14ac:dyDescent="0.45">
      <c r="A2193" s="218">
        <v>12600</v>
      </c>
      <c r="B2193" s="218">
        <v>250</v>
      </c>
      <c r="C2193" s="219">
        <v>14.67559539642339</v>
      </c>
      <c r="D2193" s="218"/>
      <c r="E2193" s="218" t="s">
        <v>114</v>
      </c>
      <c r="F2193" s="218">
        <v>2006</v>
      </c>
    </row>
    <row r="2194" spans="1:6" x14ac:dyDescent="0.45">
      <c r="A2194" s="218">
        <v>12600</v>
      </c>
      <c r="B2194" s="218">
        <v>250</v>
      </c>
      <c r="C2194" s="219">
        <v>19.951492321672252</v>
      </c>
      <c r="D2194" s="218"/>
      <c r="E2194" s="218" t="s">
        <v>114</v>
      </c>
      <c r="F2194" s="218">
        <v>2005</v>
      </c>
    </row>
    <row r="2195" spans="1:6" x14ac:dyDescent="0.45">
      <c r="A2195" s="218">
        <v>12598</v>
      </c>
      <c r="B2195" s="218">
        <v>200</v>
      </c>
      <c r="C2195" s="219">
        <v>22.499883607059999</v>
      </c>
      <c r="D2195" s="218"/>
      <c r="E2195" s="218" t="s">
        <v>114</v>
      </c>
      <c r="F2195" s="218">
        <v>2005</v>
      </c>
    </row>
    <row r="2196" spans="1:6" x14ac:dyDescent="0.45">
      <c r="A2196" s="218">
        <v>12598</v>
      </c>
      <c r="B2196" s="218">
        <v>200</v>
      </c>
      <c r="C2196" s="219">
        <v>9.1645163064353259</v>
      </c>
      <c r="D2196" s="218"/>
      <c r="E2196" s="218" t="s">
        <v>114</v>
      </c>
      <c r="F2196" s="218">
        <v>2005</v>
      </c>
    </row>
    <row r="2197" spans="1:6" x14ac:dyDescent="0.45">
      <c r="A2197" s="218">
        <v>12598</v>
      </c>
      <c r="B2197" s="218">
        <v>200</v>
      </c>
      <c r="C2197" s="219">
        <v>8.6111282131621714</v>
      </c>
      <c r="D2197" s="218"/>
      <c r="E2197" s="218" t="s">
        <v>114</v>
      </c>
      <c r="F2197" s="218">
        <v>2005</v>
      </c>
    </row>
    <row r="2198" spans="1:6" x14ac:dyDescent="0.45">
      <c r="A2198" s="218">
        <v>12598</v>
      </c>
      <c r="B2198" s="218">
        <v>200</v>
      </c>
      <c r="C2198" s="219">
        <v>20.545232244824099</v>
      </c>
      <c r="D2198" s="218"/>
      <c r="E2198" s="218" t="s">
        <v>114</v>
      </c>
      <c r="F2198" s="218">
        <v>2005</v>
      </c>
    </row>
    <row r="2199" spans="1:6" x14ac:dyDescent="0.45">
      <c r="A2199" s="218">
        <v>12598</v>
      </c>
      <c r="B2199" s="218">
        <v>200</v>
      </c>
      <c r="C2199" s="219">
        <v>32.258214320340699</v>
      </c>
      <c r="D2199" s="218"/>
      <c r="E2199" s="218" t="s">
        <v>114</v>
      </c>
      <c r="F2199" s="218">
        <v>2005</v>
      </c>
    </row>
    <row r="2200" spans="1:6" x14ac:dyDescent="0.45">
      <c r="A2200" s="218">
        <v>12598</v>
      </c>
      <c r="B2200" s="218">
        <v>200</v>
      </c>
      <c r="C2200" s="219">
        <v>24.04056882470206</v>
      </c>
      <c r="D2200" s="218"/>
      <c r="E2200" s="218" t="s">
        <v>114</v>
      </c>
      <c r="F2200" s="218">
        <v>2005</v>
      </c>
    </row>
    <row r="2201" spans="1:6" x14ac:dyDescent="0.45">
      <c r="A2201" s="218">
        <v>12596</v>
      </c>
      <c r="B2201" s="218">
        <v>200</v>
      </c>
      <c r="C2201" s="219">
        <v>36.642716375592073</v>
      </c>
      <c r="D2201" s="218"/>
      <c r="E2201" s="218" t="s">
        <v>114</v>
      </c>
      <c r="F2201" s="218">
        <v>2006</v>
      </c>
    </row>
    <row r="2202" spans="1:6" x14ac:dyDescent="0.45">
      <c r="A2202" s="218">
        <v>12596</v>
      </c>
      <c r="B2202" s="218">
        <v>200</v>
      </c>
      <c r="C2202" s="219">
        <v>35.153750331281188</v>
      </c>
      <c r="D2202" s="218"/>
      <c r="E2202" s="218" t="s">
        <v>114</v>
      </c>
      <c r="F2202" s="218">
        <v>2006</v>
      </c>
    </row>
    <row r="2203" spans="1:6" x14ac:dyDescent="0.45">
      <c r="A2203" s="218">
        <v>12596</v>
      </c>
      <c r="B2203" s="218">
        <v>200</v>
      </c>
      <c r="C2203" s="219">
        <v>56.022511355823113</v>
      </c>
      <c r="D2203" s="218"/>
      <c r="E2203" s="218" t="s">
        <v>114</v>
      </c>
      <c r="F2203" s="218">
        <v>2006</v>
      </c>
    </row>
    <row r="2204" spans="1:6" x14ac:dyDescent="0.45">
      <c r="A2204" s="218">
        <v>12596</v>
      </c>
      <c r="B2204" s="218">
        <v>200</v>
      </c>
      <c r="C2204" s="219">
        <v>30.545791895803859</v>
      </c>
      <c r="D2204" s="218"/>
      <c r="E2204" s="218" t="s">
        <v>114</v>
      </c>
      <c r="F2204" s="218">
        <v>2006</v>
      </c>
    </row>
    <row r="2205" spans="1:6" x14ac:dyDescent="0.45">
      <c r="A2205" s="218">
        <v>12596</v>
      </c>
      <c r="B2205" s="218">
        <v>200</v>
      </c>
      <c r="C2205" s="219">
        <v>32.692798021605341</v>
      </c>
      <c r="D2205" s="218"/>
      <c r="E2205" s="218" t="s">
        <v>114</v>
      </c>
      <c r="F2205" s="218">
        <v>2006</v>
      </c>
    </row>
    <row r="2206" spans="1:6" x14ac:dyDescent="0.45">
      <c r="A2206" s="218">
        <v>12596</v>
      </c>
      <c r="B2206" s="218">
        <v>200</v>
      </c>
      <c r="C2206" s="219">
        <v>13.584500889039051</v>
      </c>
      <c r="D2206" s="218"/>
      <c r="E2206" s="218" t="s">
        <v>114</v>
      </c>
      <c r="F2206" s="218">
        <v>2006</v>
      </c>
    </row>
    <row r="2207" spans="1:6" x14ac:dyDescent="0.45">
      <c r="A2207" s="218">
        <v>12596</v>
      </c>
      <c r="B2207" s="218">
        <v>200</v>
      </c>
      <c r="C2207" s="219">
        <v>20.594330502075739</v>
      </c>
      <c r="D2207" s="218"/>
      <c r="E2207" s="218" t="s">
        <v>114</v>
      </c>
      <c r="F2207" s="218">
        <v>2006</v>
      </c>
    </row>
    <row r="2208" spans="1:6" x14ac:dyDescent="0.45">
      <c r="A2208" s="218">
        <v>12596</v>
      </c>
      <c r="B2208" s="218">
        <v>200</v>
      </c>
      <c r="C2208" s="219">
        <v>22.12683601425849</v>
      </c>
      <c r="D2208" s="218"/>
      <c r="E2208" s="218" t="s">
        <v>114</v>
      </c>
      <c r="F2208" s="218">
        <v>2006</v>
      </c>
    </row>
    <row r="2209" spans="1:6" x14ac:dyDescent="0.45">
      <c r="A2209" s="218">
        <v>12596</v>
      </c>
      <c r="B2209" s="218">
        <v>200</v>
      </c>
      <c r="C2209" s="219">
        <v>22.440028235869718</v>
      </c>
      <c r="D2209" s="218"/>
      <c r="E2209" s="218" t="s">
        <v>114</v>
      </c>
      <c r="F2209" s="218">
        <v>2006</v>
      </c>
    </row>
    <row r="2210" spans="1:6" x14ac:dyDescent="0.45">
      <c r="A2210" s="218">
        <v>12596</v>
      </c>
      <c r="B2210" s="218">
        <v>200</v>
      </c>
      <c r="C2210" s="219">
        <v>11.24321889818388</v>
      </c>
      <c r="D2210" s="218"/>
      <c r="E2210" s="218" t="s">
        <v>114</v>
      </c>
      <c r="F2210" s="218">
        <v>2006</v>
      </c>
    </row>
    <row r="2211" spans="1:6" x14ac:dyDescent="0.45">
      <c r="A2211" s="218">
        <v>12596</v>
      </c>
      <c r="B2211" s="218">
        <v>200</v>
      </c>
      <c r="C2211" s="219">
        <v>18.58237926729824</v>
      </c>
      <c r="D2211" s="218"/>
      <c r="E2211" s="218" t="s">
        <v>114</v>
      </c>
      <c r="F2211" s="218">
        <v>2006</v>
      </c>
    </row>
    <row r="2212" spans="1:6" x14ac:dyDescent="0.45">
      <c r="A2212" s="218">
        <v>12596</v>
      </c>
      <c r="B2212" s="218">
        <v>200</v>
      </c>
      <c r="C2212" s="219">
        <v>30.637999843608331</v>
      </c>
      <c r="D2212" s="218"/>
      <c r="E2212" s="218" t="s">
        <v>114</v>
      </c>
      <c r="F2212" s="218">
        <v>2006</v>
      </c>
    </row>
    <row r="2213" spans="1:6" x14ac:dyDescent="0.45">
      <c r="A2213" s="218">
        <v>12594</v>
      </c>
      <c r="B2213" s="218">
        <v>160</v>
      </c>
      <c r="C2213" s="219">
        <v>12.63580920809496</v>
      </c>
      <c r="D2213" s="218"/>
      <c r="E2213" s="218" t="s">
        <v>114</v>
      </c>
      <c r="F2213" s="218">
        <v>2005</v>
      </c>
    </row>
    <row r="2214" spans="1:6" x14ac:dyDescent="0.45">
      <c r="A2214" s="218">
        <v>12592</v>
      </c>
      <c r="B2214" s="218">
        <v>315</v>
      </c>
      <c r="C2214" s="219">
        <v>36.892677830962199</v>
      </c>
      <c r="D2214" s="218"/>
      <c r="E2214" s="218" t="s">
        <v>204</v>
      </c>
      <c r="F2214" s="218">
        <v>2006</v>
      </c>
    </row>
    <row r="2215" spans="1:6" x14ac:dyDescent="0.45">
      <c r="A2215" s="218">
        <v>12592</v>
      </c>
      <c r="B2215" s="218">
        <v>315</v>
      </c>
      <c r="C2215" s="219">
        <v>15.81002247148629</v>
      </c>
      <c r="D2215" s="218"/>
      <c r="E2215" s="218" t="s">
        <v>204</v>
      </c>
      <c r="F2215" s="218">
        <v>2006</v>
      </c>
    </row>
    <row r="2216" spans="1:6" x14ac:dyDescent="0.45">
      <c r="A2216" s="218">
        <v>12592</v>
      </c>
      <c r="B2216" s="218">
        <v>315</v>
      </c>
      <c r="C2216" s="219">
        <v>20.83890960596441</v>
      </c>
      <c r="D2216" s="218"/>
      <c r="E2216" s="218" t="s">
        <v>204</v>
      </c>
      <c r="F2216" s="218">
        <v>2006</v>
      </c>
    </row>
    <row r="2217" spans="1:6" x14ac:dyDescent="0.45">
      <c r="A2217" s="218">
        <v>12592</v>
      </c>
      <c r="B2217" s="218">
        <v>315</v>
      </c>
      <c r="C2217" s="219">
        <v>28.246261321176121</v>
      </c>
      <c r="D2217" s="218"/>
      <c r="E2217" s="218" t="s">
        <v>204</v>
      </c>
      <c r="F2217" s="218">
        <v>2006</v>
      </c>
    </row>
    <row r="2218" spans="1:6" x14ac:dyDescent="0.45">
      <c r="A2218" s="218">
        <v>12592</v>
      </c>
      <c r="B2218" s="218">
        <v>315</v>
      </c>
      <c r="C2218" s="219">
        <v>12.227881248553331</v>
      </c>
      <c r="D2218" s="218"/>
      <c r="E2218" s="218" t="s">
        <v>204</v>
      </c>
      <c r="F2218" s="218">
        <v>2006</v>
      </c>
    </row>
    <row r="2219" spans="1:6" x14ac:dyDescent="0.45">
      <c r="A2219" s="218">
        <v>12592</v>
      </c>
      <c r="B2219" s="218">
        <v>315</v>
      </c>
      <c r="C2219" s="219">
        <v>16.941169103818901</v>
      </c>
      <c r="D2219" s="218"/>
      <c r="E2219" s="218" t="s">
        <v>204</v>
      </c>
      <c r="F2219" s="218">
        <v>2006</v>
      </c>
    </row>
    <row r="2220" spans="1:6" x14ac:dyDescent="0.45">
      <c r="A2220" s="218">
        <v>12592</v>
      </c>
      <c r="B2220" s="218">
        <v>315</v>
      </c>
      <c r="C2220" s="219">
        <v>24.73046054638548</v>
      </c>
      <c r="D2220" s="218"/>
      <c r="E2220" s="218" t="s">
        <v>204</v>
      </c>
      <c r="F2220" s="218">
        <v>2006</v>
      </c>
    </row>
    <row r="2221" spans="1:6" x14ac:dyDescent="0.45">
      <c r="A2221" s="218">
        <v>12592</v>
      </c>
      <c r="B2221" s="218">
        <v>315</v>
      </c>
      <c r="C2221" s="219">
        <v>11.54722391411322</v>
      </c>
      <c r="D2221" s="218"/>
      <c r="E2221" s="218" t="s">
        <v>204</v>
      </c>
      <c r="F2221" s="218">
        <v>2006</v>
      </c>
    </row>
    <row r="2222" spans="1:6" x14ac:dyDescent="0.45">
      <c r="A2222" s="218">
        <v>12592</v>
      </c>
      <c r="B2222" s="218">
        <v>315</v>
      </c>
      <c r="C2222" s="219">
        <v>9.5456240222716797</v>
      </c>
      <c r="D2222" s="218"/>
      <c r="E2222" s="218" t="s">
        <v>204</v>
      </c>
      <c r="F2222" s="218">
        <v>2006</v>
      </c>
    </row>
    <row r="2223" spans="1:6" x14ac:dyDescent="0.45">
      <c r="A2223" s="218">
        <v>12592</v>
      </c>
      <c r="B2223" s="218">
        <v>315</v>
      </c>
      <c r="C2223" s="219">
        <v>4.3971976811992812</v>
      </c>
      <c r="D2223" s="218"/>
      <c r="E2223" s="218" t="s">
        <v>204</v>
      </c>
      <c r="F2223" s="218">
        <v>2002</v>
      </c>
    </row>
    <row r="2224" spans="1:6" x14ac:dyDescent="0.45">
      <c r="A2224" s="218">
        <v>12592</v>
      </c>
      <c r="B2224" s="218">
        <v>315</v>
      </c>
      <c r="C2224" s="219">
        <v>18.924018601513978</v>
      </c>
      <c r="D2224" s="218"/>
      <c r="E2224" s="218" t="s">
        <v>204</v>
      </c>
      <c r="F2224" s="218">
        <v>2002</v>
      </c>
    </row>
    <row r="2225" spans="1:6" x14ac:dyDescent="0.45">
      <c r="A2225" s="218">
        <v>12592</v>
      </c>
      <c r="B2225" s="218">
        <v>315</v>
      </c>
      <c r="C2225" s="219">
        <v>22.900522717255569</v>
      </c>
      <c r="D2225" s="218"/>
      <c r="E2225" s="218" t="s">
        <v>204</v>
      </c>
      <c r="F2225" s="218">
        <v>2002</v>
      </c>
    </row>
    <row r="2226" spans="1:6" x14ac:dyDescent="0.45">
      <c r="A2226" s="218">
        <v>12592</v>
      </c>
      <c r="B2226" s="218">
        <v>315</v>
      </c>
      <c r="C2226" s="219">
        <v>22.64207591919692</v>
      </c>
      <c r="D2226" s="218"/>
      <c r="E2226" s="218" t="s">
        <v>204</v>
      </c>
      <c r="F2226" s="218">
        <v>2002</v>
      </c>
    </row>
    <row r="2227" spans="1:6" x14ac:dyDescent="0.45">
      <c r="A2227" s="218">
        <v>12592</v>
      </c>
      <c r="B2227" s="218">
        <v>315</v>
      </c>
      <c r="C2227" s="219">
        <v>26.222828776617259</v>
      </c>
      <c r="D2227" s="218"/>
      <c r="E2227" s="218" t="s">
        <v>204</v>
      </c>
      <c r="F2227" s="218">
        <v>2002</v>
      </c>
    </row>
    <row r="2228" spans="1:6" x14ac:dyDescent="0.45">
      <c r="A2228" s="218">
        <v>12592</v>
      </c>
      <c r="B2228" s="218">
        <v>315</v>
      </c>
      <c r="C2228" s="219">
        <v>25.665346490439479</v>
      </c>
      <c r="D2228" s="218"/>
      <c r="E2228" s="218" t="s">
        <v>204</v>
      </c>
      <c r="F2228" s="218">
        <v>2002</v>
      </c>
    </row>
    <row r="2229" spans="1:6" x14ac:dyDescent="0.45">
      <c r="A2229" s="218">
        <v>12592</v>
      </c>
      <c r="B2229" s="218">
        <v>315</v>
      </c>
      <c r="C2229" s="219">
        <v>21.725733061337881</v>
      </c>
      <c r="D2229" s="218"/>
      <c r="E2229" s="218" t="s">
        <v>204</v>
      </c>
      <c r="F2229" s="218">
        <v>2002</v>
      </c>
    </row>
    <row r="2230" spans="1:6" x14ac:dyDescent="0.45">
      <c r="A2230" s="218">
        <v>12592</v>
      </c>
      <c r="B2230" s="218">
        <v>315</v>
      </c>
      <c r="C2230" s="219">
        <v>3.7945908639154782</v>
      </c>
      <c r="D2230" s="218"/>
      <c r="E2230" s="218" t="s">
        <v>204</v>
      </c>
      <c r="F2230" s="218">
        <v>2002</v>
      </c>
    </row>
    <row r="2231" spans="1:6" x14ac:dyDescent="0.45">
      <c r="A2231" s="218">
        <v>12592</v>
      </c>
      <c r="B2231" s="218">
        <v>315</v>
      </c>
      <c r="C2231" s="219">
        <v>34.825337980719517</v>
      </c>
      <c r="D2231" s="218"/>
      <c r="E2231" s="218" t="s">
        <v>204</v>
      </c>
      <c r="F2231" s="218">
        <v>2002</v>
      </c>
    </row>
    <row r="2232" spans="1:6" x14ac:dyDescent="0.45">
      <c r="A2232" s="218">
        <v>12592</v>
      </c>
      <c r="B2232" s="218">
        <v>315</v>
      </c>
      <c r="C2232" s="219">
        <v>31.91205571646551</v>
      </c>
      <c r="D2232" s="218"/>
      <c r="E2232" s="218" t="s">
        <v>204</v>
      </c>
      <c r="F2232" s="218">
        <v>2002</v>
      </c>
    </row>
    <row r="2233" spans="1:6" x14ac:dyDescent="0.45">
      <c r="A2233" s="218">
        <v>12592</v>
      </c>
      <c r="B2233" s="218">
        <v>315</v>
      </c>
      <c r="C2233" s="219">
        <v>33.324463512930109</v>
      </c>
      <c r="D2233" s="218"/>
      <c r="E2233" s="218" t="s">
        <v>204</v>
      </c>
      <c r="F2233" s="218">
        <v>2002</v>
      </c>
    </row>
    <row r="2234" spans="1:6" x14ac:dyDescent="0.45">
      <c r="A2234" s="218">
        <v>12592</v>
      </c>
      <c r="B2234" s="218">
        <v>315</v>
      </c>
      <c r="C2234" s="219">
        <v>14.442181944643551</v>
      </c>
      <c r="D2234" s="218"/>
      <c r="E2234" s="218" t="s">
        <v>204</v>
      </c>
      <c r="F2234" s="218">
        <v>2002</v>
      </c>
    </row>
    <row r="2235" spans="1:6" x14ac:dyDescent="0.45">
      <c r="A2235" s="218">
        <v>12592</v>
      </c>
      <c r="B2235" s="218">
        <v>315</v>
      </c>
      <c r="C2235" s="219">
        <v>18.32737204870141</v>
      </c>
      <c r="D2235" s="218"/>
      <c r="E2235" s="218" t="s">
        <v>204</v>
      </c>
      <c r="F2235" s="218">
        <v>2002</v>
      </c>
    </row>
    <row r="2236" spans="1:6" x14ac:dyDescent="0.45">
      <c r="A2236" s="218">
        <v>12592</v>
      </c>
      <c r="B2236" s="218">
        <v>315</v>
      </c>
      <c r="C2236" s="219">
        <v>39.132643588520807</v>
      </c>
      <c r="D2236" s="218"/>
      <c r="E2236" s="218" t="s">
        <v>114</v>
      </c>
      <c r="F2236" s="218">
        <v>2015</v>
      </c>
    </row>
    <row r="2237" spans="1:6" x14ac:dyDescent="0.45">
      <c r="A2237" s="218">
        <v>12592</v>
      </c>
      <c r="B2237" s="218">
        <v>315</v>
      </c>
      <c r="C2237" s="219">
        <v>38.229925549201731</v>
      </c>
      <c r="D2237" s="218"/>
      <c r="E2237" s="218" t="s">
        <v>114</v>
      </c>
      <c r="F2237" s="218">
        <v>2015</v>
      </c>
    </row>
    <row r="2238" spans="1:6" x14ac:dyDescent="0.45">
      <c r="A2238" s="218">
        <v>12592</v>
      </c>
      <c r="B2238" s="218">
        <v>315</v>
      </c>
      <c r="C2238" s="219">
        <v>29.07720685752971</v>
      </c>
      <c r="D2238" s="218"/>
      <c r="E2238" s="218" t="s">
        <v>204</v>
      </c>
      <c r="F2238" s="218">
        <v>2006</v>
      </c>
    </row>
    <row r="2239" spans="1:6" x14ac:dyDescent="0.45">
      <c r="A2239" s="218">
        <v>12592</v>
      </c>
      <c r="B2239" s="218">
        <v>315</v>
      </c>
      <c r="C2239" s="219">
        <v>6.6609767366475578</v>
      </c>
      <c r="D2239" s="218"/>
      <c r="E2239" s="218" t="s">
        <v>204</v>
      </c>
      <c r="F2239" s="218">
        <v>2006</v>
      </c>
    </row>
    <row r="2240" spans="1:6" x14ac:dyDescent="0.45">
      <c r="A2240" s="218">
        <v>12590</v>
      </c>
      <c r="B2240" s="218">
        <v>250</v>
      </c>
      <c r="C2240" s="219">
        <v>31.678674940691309</v>
      </c>
      <c r="D2240" s="218"/>
      <c r="E2240" s="218" t="s">
        <v>114</v>
      </c>
      <c r="F2240" s="218">
        <v>2006</v>
      </c>
    </row>
    <row r="2241" spans="1:6" x14ac:dyDescent="0.45">
      <c r="A2241" s="218">
        <v>12590</v>
      </c>
      <c r="B2241" s="218">
        <v>250</v>
      </c>
      <c r="C2241" s="219">
        <v>22.25855469763345</v>
      </c>
      <c r="D2241" s="218"/>
      <c r="E2241" s="218" t="s">
        <v>114</v>
      </c>
      <c r="F2241" s="218">
        <v>2006</v>
      </c>
    </row>
    <row r="2242" spans="1:6" x14ac:dyDescent="0.45">
      <c r="A2242" s="218">
        <v>12590</v>
      </c>
      <c r="B2242" s="218">
        <v>250</v>
      </c>
      <c r="C2242" s="219">
        <v>16.51576107441867</v>
      </c>
      <c r="D2242" s="218"/>
      <c r="E2242" s="218" t="s">
        <v>114</v>
      </c>
      <c r="F2242" s="218">
        <v>2006</v>
      </c>
    </row>
    <row r="2243" spans="1:6" x14ac:dyDescent="0.45">
      <c r="A2243" s="218">
        <v>12590</v>
      </c>
      <c r="B2243" s="218">
        <v>250</v>
      </c>
      <c r="C2243" s="219">
        <v>18.502443686330039</v>
      </c>
      <c r="D2243" s="218"/>
      <c r="E2243" s="218" t="s">
        <v>114</v>
      </c>
      <c r="F2243" s="218">
        <v>2006</v>
      </c>
    </row>
    <row r="2244" spans="1:6" x14ac:dyDescent="0.45">
      <c r="A2244" s="218">
        <v>12590</v>
      </c>
      <c r="B2244" s="218">
        <v>250</v>
      </c>
      <c r="C2244" s="219">
        <v>37.408005059470312</v>
      </c>
      <c r="D2244" s="218"/>
      <c r="E2244" s="218" t="s">
        <v>114</v>
      </c>
      <c r="F2244" s="218">
        <v>2006</v>
      </c>
    </row>
    <row r="2245" spans="1:6" x14ac:dyDescent="0.45">
      <c r="A2245" s="218">
        <v>12590</v>
      </c>
      <c r="B2245" s="218">
        <v>250</v>
      </c>
      <c r="C2245" s="219">
        <v>2.4573149956544249</v>
      </c>
      <c r="D2245" s="218"/>
      <c r="E2245" s="218" t="s">
        <v>114</v>
      </c>
      <c r="F2245" s="218">
        <v>2006</v>
      </c>
    </row>
    <row r="2246" spans="1:6" x14ac:dyDescent="0.45">
      <c r="A2246" s="218">
        <v>12590</v>
      </c>
      <c r="B2246" s="218">
        <v>250</v>
      </c>
      <c r="C2246" s="219">
        <v>17.583672527406758</v>
      </c>
      <c r="D2246" s="218"/>
      <c r="E2246" s="218" t="s">
        <v>114</v>
      </c>
      <c r="F2246" s="218">
        <v>2006</v>
      </c>
    </row>
    <row r="2247" spans="1:6" x14ac:dyDescent="0.45">
      <c r="A2247" s="218">
        <v>12590</v>
      </c>
      <c r="B2247" s="218">
        <v>250</v>
      </c>
      <c r="C2247" s="219">
        <v>14.69012573274675</v>
      </c>
      <c r="D2247" s="218"/>
      <c r="E2247" s="218" t="s">
        <v>114</v>
      </c>
      <c r="F2247" s="218">
        <v>2006</v>
      </c>
    </row>
    <row r="2248" spans="1:6" x14ac:dyDescent="0.45">
      <c r="A2248" s="218">
        <v>12588</v>
      </c>
      <c r="B2248" s="218">
        <v>560</v>
      </c>
      <c r="C2248" s="219">
        <v>36.079508334143647</v>
      </c>
      <c r="D2248" s="218"/>
      <c r="E2248" s="218" t="s">
        <v>204</v>
      </c>
      <c r="F2248" s="218">
        <v>2006</v>
      </c>
    </row>
    <row r="2249" spans="1:6" x14ac:dyDescent="0.45">
      <c r="A2249" s="218">
        <v>12588</v>
      </c>
      <c r="B2249" s="218">
        <v>560</v>
      </c>
      <c r="C2249" s="219">
        <v>10.03647213524853</v>
      </c>
      <c r="D2249" s="218"/>
      <c r="E2249" s="218" t="s">
        <v>204</v>
      </c>
      <c r="F2249" s="218">
        <v>2006</v>
      </c>
    </row>
    <row r="2250" spans="1:6" x14ac:dyDescent="0.45">
      <c r="A2250" s="218">
        <v>12588</v>
      </c>
      <c r="B2250" s="218">
        <v>560</v>
      </c>
      <c r="C2250" s="219">
        <v>12.195086196666731</v>
      </c>
      <c r="D2250" s="218"/>
      <c r="E2250" s="218" t="s">
        <v>204</v>
      </c>
      <c r="F2250" s="218">
        <v>2006</v>
      </c>
    </row>
    <row r="2251" spans="1:6" x14ac:dyDescent="0.45">
      <c r="A2251" s="218">
        <v>12586</v>
      </c>
      <c r="B2251" s="218">
        <v>315</v>
      </c>
      <c r="C2251" s="219">
        <v>24.98928978652695</v>
      </c>
      <c r="D2251" s="218"/>
      <c r="E2251" s="218" t="s">
        <v>114</v>
      </c>
      <c r="F2251" s="218">
        <v>2006</v>
      </c>
    </row>
    <row r="2252" spans="1:6" x14ac:dyDescent="0.45">
      <c r="A2252" s="218">
        <v>12586</v>
      </c>
      <c r="B2252" s="218">
        <v>315</v>
      </c>
      <c r="C2252" s="219">
        <v>11.252419901732321</v>
      </c>
      <c r="D2252" s="218"/>
      <c r="E2252" s="218" t="s">
        <v>114</v>
      </c>
      <c r="F2252" s="218">
        <v>2006</v>
      </c>
    </row>
    <row r="2253" spans="1:6" x14ac:dyDescent="0.45">
      <c r="A2253" s="218">
        <v>12586</v>
      </c>
      <c r="B2253" s="218">
        <v>315</v>
      </c>
      <c r="C2253" s="219">
        <v>2.4565009574353489</v>
      </c>
      <c r="D2253" s="218"/>
      <c r="E2253" s="218" t="s">
        <v>114</v>
      </c>
      <c r="F2253" s="218">
        <v>2006</v>
      </c>
    </row>
    <row r="2254" spans="1:6" x14ac:dyDescent="0.45">
      <c r="A2254" s="218">
        <v>12586</v>
      </c>
      <c r="B2254" s="218">
        <v>315</v>
      </c>
      <c r="C2254" s="219">
        <v>22.84954112706523</v>
      </c>
      <c r="D2254" s="218"/>
      <c r="E2254" s="218" t="s">
        <v>114</v>
      </c>
      <c r="F2254" s="218">
        <v>2006</v>
      </c>
    </row>
    <row r="2255" spans="1:6" x14ac:dyDescent="0.45">
      <c r="A2255" s="218">
        <v>12586</v>
      </c>
      <c r="B2255" s="218">
        <v>315</v>
      </c>
      <c r="C2255" s="219">
        <v>38.625586530375898</v>
      </c>
      <c r="D2255" s="218"/>
      <c r="E2255" s="218" t="s">
        <v>114</v>
      </c>
      <c r="F2255" s="218">
        <v>2006</v>
      </c>
    </row>
    <row r="2256" spans="1:6" x14ac:dyDescent="0.45">
      <c r="A2256" s="218">
        <v>12586</v>
      </c>
      <c r="B2256" s="218">
        <v>315</v>
      </c>
      <c r="C2256" s="219">
        <v>33.770021259642448</v>
      </c>
      <c r="D2256" s="218"/>
      <c r="E2256" s="218" t="s">
        <v>114</v>
      </c>
      <c r="F2256" s="218">
        <v>2006</v>
      </c>
    </row>
    <row r="2257" spans="1:6" x14ac:dyDescent="0.45">
      <c r="A2257" s="218">
        <v>12586</v>
      </c>
      <c r="B2257" s="218">
        <v>315</v>
      </c>
      <c r="C2257" s="219">
        <v>7.2457287238891102</v>
      </c>
      <c r="D2257" s="218"/>
      <c r="E2257" s="218" t="s">
        <v>114</v>
      </c>
      <c r="F2257" s="218">
        <v>2006</v>
      </c>
    </row>
    <row r="2258" spans="1:6" x14ac:dyDescent="0.45">
      <c r="A2258" s="218">
        <v>12586</v>
      </c>
      <c r="B2258" s="218">
        <v>315</v>
      </c>
      <c r="C2258" s="219">
        <v>10.33709827667991</v>
      </c>
      <c r="D2258" s="218"/>
      <c r="E2258" s="218" t="s">
        <v>114</v>
      </c>
      <c r="F2258" s="218">
        <v>2006</v>
      </c>
    </row>
    <row r="2259" spans="1:6" x14ac:dyDescent="0.45">
      <c r="A2259" s="218">
        <v>12586</v>
      </c>
      <c r="B2259" s="218">
        <v>315</v>
      </c>
      <c r="C2259" s="219">
        <v>15.39199335446613</v>
      </c>
      <c r="D2259" s="218"/>
      <c r="E2259" s="218" t="s">
        <v>114</v>
      </c>
      <c r="F2259" s="218">
        <v>2006</v>
      </c>
    </row>
    <row r="2260" spans="1:6" x14ac:dyDescent="0.45">
      <c r="A2260" s="218">
        <v>12584</v>
      </c>
      <c r="B2260" s="218">
        <v>160</v>
      </c>
      <c r="C2260" s="219">
        <v>17.552178550758139</v>
      </c>
      <c r="D2260" s="218"/>
      <c r="E2260" s="218" t="s">
        <v>114</v>
      </c>
      <c r="F2260" s="218">
        <v>2006</v>
      </c>
    </row>
    <row r="2261" spans="1:6" x14ac:dyDescent="0.45">
      <c r="A2261" s="218">
        <v>12582</v>
      </c>
      <c r="B2261" s="218">
        <v>200</v>
      </c>
      <c r="C2261" s="219">
        <v>33.566324204609089</v>
      </c>
      <c r="D2261" s="218"/>
      <c r="E2261" s="218" t="s">
        <v>111</v>
      </c>
      <c r="F2261" s="218">
        <v>2000</v>
      </c>
    </row>
    <row r="2262" spans="1:6" x14ac:dyDescent="0.45">
      <c r="A2262" s="218">
        <v>12582</v>
      </c>
      <c r="B2262" s="218">
        <v>200</v>
      </c>
      <c r="C2262" s="219">
        <v>5.8303258034956684</v>
      </c>
      <c r="D2262" s="218"/>
      <c r="E2262" s="218" t="s">
        <v>111</v>
      </c>
      <c r="F2262" s="218">
        <v>2000</v>
      </c>
    </row>
    <row r="2263" spans="1:6" x14ac:dyDescent="0.45">
      <c r="A2263" s="218">
        <v>12582</v>
      </c>
      <c r="B2263" s="218">
        <v>200</v>
      </c>
      <c r="C2263" s="219">
        <v>4.6682739720653457</v>
      </c>
      <c r="D2263" s="218"/>
      <c r="E2263" s="218" t="s">
        <v>114</v>
      </c>
      <c r="F2263" s="218">
        <v>2000</v>
      </c>
    </row>
    <row r="2264" spans="1:6" x14ac:dyDescent="0.45">
      <c r="A2264" s="218">
        <v>12582</v>
      </c>
      <c r="B2264" s="218">
        <v>200</v>
      </c>
      <c r="C2264" s="219">
        <v>2.5784780990223148</v>
      </c>
      <c r="D2264" s="218"/>
      <c r="E2264" s="218" t="s">
        <v>114</v>
      </c>
      <c r="F2264" s="218">
        <v>2006</v>
      </c>
    </row>
    <row r="2265" spans="1:6" x14ac:dyDescent="0.45">
      <c r="A2265" s="218">
        <v>12582</v>
      </c>
      <c r="B2265" s="218">
        <v>200</v>
      </c>
      <c r="C2265" s="219">
        <v>17.99565407752895</v>
      </c>
      <c r="D2265" s="218"/>
      <c r="E2265" s="218" t="s">
        <v>111</v>
      </c>
      <c r="F2265" s="218">
        <v>2000</v>
      </c>
    </row>
    <row r="2266" spans="1:6" x14ac:dyDescent="0.45">
      <c r="A2266" s="218">
        <v>12582</v>
      </c>
      <c r="B2266" s="218">
        <v>200</v>
      </c>
      <c r="C2266" s="219">
        <v>21.148245293765839</v>
      </c>
      <c r="D2266" s="218"/>
      <c r="E2266" s="218" t="s">
        <v>204</v>
      </c>
      <c r="F2266" s="218">
        <v>2000</v>
      </c>
    </row>
    <row r="2267" spans="1:6" x14ac:dyDescent="0.45">
      <c r="A2267" s="218">
        <v>12582</v>
      </c>
      <c r="B2267" s="218">
        <v>200</v>
      </c>
      <c r="C2267" s="219">
        <v>24.913423816886421</v>
      </c>
      <c r="D2267" s="218"/>
      <c r="E2267" s="218" t="s">
        <v>204</v>
      </c>
      <c r="F2267" s="218">
        <v>2000</v>
      </c>
    </row>
    <row r="2268" spans="1:6" x14ac:dyDescent="0.45">
      <c r="A2268" s="218">
        <v>12580</v>
      </c>
      <c r="B2268" s="218">
        <v>160</v>
      </c>
      <c r="C2268" s="219">
        <v>24.533945851577631</v>
      </c>
      <c r="D2268" s="218"/>
      <c r="E2268" s="218" t="s">
        <v>114</v>
      </c>
      <c r="F2268" s="218">
        <v>2008</v>
      </c>
    </row>
    <row r="2269" spans="1:6" x14ac:dyDescent="0.45">
      <c r="A2269" s="218">
        <v>12578</v>
      </c>
      <c r="B2269" s="218">
        <v>200</v>
      </c>
      <c r="C2269" s="219">
        <v>15.816481065090329</v>
      </c>
      <c r="D2269" s="218"/>
      <c r="E2269" s="218" t="s">
        <v>114</v>
      </c>
      <c r="F2269" s="218">
        <v>2003</v>
      </c>
    </row>
    <row r="2270" spans="1:6" x14ac:dyDescent="0.45">
      <c r="A2270" s="218">
        <v>12578</v>
      </c>
      <c r="B2270" s="218">
        <v>200</v>
      </c>
      <c r="C2270" s="219">
        <v>18.66335530196714</v>
      </c>
      <c r="D2270" s="218"/>
      <c r="E2270" s="218" t="s">
        <v>114</v>
      </c>
      <c r="F2270" s="218">
        <v>2003</v>
      </c>
    </row>
    <row r="2271" spans="1:6" x14ac:dyDescent="0.45">
      <c r="A2271" s="218">
        <v>12578</v>
      </c>
      <c r="B2271" s="218">
        <v>200</v>
      </c>
      <c r="C2271" s="219">
        <v>8.5704433432043547</v>
      </c>
      <c r="D2271" s="218"/>
      <c r="E2271" s="218" t="s">
        <v>114</v>
      </c>
      <c r="F2271" s="218">
        <v>2003</v>
      </c>
    </row>
    <row r="2272" spans="1:6" x14ac:dyDescent="0.45">
      <c r="A2272" s="218">
        <v>12578</v>
      </c>
      <c r="B2272" s="218">
        <v>200</v>
      </c>
      <c r="C2272" s="219">
        <v>5.2412923316470881</v>
      </c>
      <c r="D2272" s="218"/>
      <c r="E2272" s="218" t="s">
        <v>114</v>
      </c>
      <c r="F2272" s="218">
        <v>2003</v>
      </c>
    </row>
    <row r="2273" spans="1:6" x14ac:dyDescent="0.45">
      <c r="A2273" s="218">
        <v>12578</v>
      </c>
      <c r="B2273" s="218">
        <v>200</v>
      </c>
      <c r="C2273" s="219">
        <v>25.068010356599981</v>
      </c>
      <c r="D2273" s="218"/>
      <c r="E2273" s="218" t="s">
        <v>114</v>
      </c>
      <c r="F2273" s="218">
        <v>2015</v>
      </c>
    </row>
    <row r="2274" spans="1:6" x14ac:dyDescent="0.45">
      <c r="A2274" s="218">
        <v>12578</v>
      </c>
      <c r="B2274" s="218">
        <v>200</v>
      </c>
      <c r="C2274" s="219">
        <v>32.852206473610167</v>
      </c>
      <c r="D2274" s="218"/>
      <c r="E2274" s="218" t="s">
        <v>114</v>
      </c>
      <c r="F2274" s="218">
        <v>2015</v>
      </c>
    </row>
    <row r="2275" spans="1:6" x14ac:dyDescent="0.45">
      <c r="A2275" s="218">
        <v>12578</v>
      </c>
      <c r="B2275" s="218">
        <v>200</v>
      </c>
      <c r="C2275" s="219">
        <v>24.125301021034549</v>
      </c>
      <c r="D2275" s="218"/>
      <c r="E2275" s="218" t="s">
        <v>114</v>
      </c>
      <c r="F2275" s="218">
        <v>2015</v>
      </c>
    </row>
    <row r="2276" spans="1:6" x14ac:dyDescent="0.45">
      <c r="A2276" s="218">
        <v>12578</v>
      </c>
      <c r="B2276" s="218">
        <v>200</v>
      </c>
      <c r="C2276" s="219">
        <v>50.058450264972528</v>
      </c>
      <c r="D2276" s="218"/>
      <c r="E2276" s="218" t="s">
        <v>114</v>
      </c>
      <c r="F2276" s="218">
        <v>2015</v>
      </c>
    </row>
    <row r="2277" spans="1:6" x14ac:dyDescent="0.45">
      <c r="A2277" s="218">
        <v>12578</v>
      </c>
      <c r="B2277" s="218">
        <v>200</v>
      </c>
      <c r="C2277" s="219">
        <v>42.679997212247947</v>
      </c>
      <c r="D2277" s="218"/>
      <c r="E2277" s="218" t="s">
        <v>114</v>
      </c>
      <c r="F2277" s="218">
        <v>2015</v>
      </c>
    </row>
    <row r="2278" spans="1:6" x14ac:dyDescent="0.45">
      <c r="A2278" s="218">
        <v>12578</v>
      </c>
      <c r="B2278" s="218">
        <v>200</v>
      </c>
      <c r="C2278" s="219">
        <v>15.84313173952324</v>
      </c>
      <c r="D2278" s="218"/>
      <c r="E2278" s="218" t="s">
        <v>114</v>
      </c>
      <c r="F2278" s="218">
        <v>2015</v>
      </c>
    </row>
    <row r="2279" spans="1:6" x14ac:dyDescent="0.45">
      <c r="A2279" s="218">
        <v>12578</v>
      </c>
      <c r="B2279" s="218">
        <v>200</v>
      </c>
      <c r="C2279" s="219">
        <v>7.8214624754578121</v>
      </c>
      <c r="D2279" s="218"/>
      <c r="E2279" s="218" t="s">
        <v>114</v>
      </c>
      <c r="F2279" s="218">
        <v>2015</v>
      </c>
    </row>
    <row r="2280" spans="1:6" x14ac:dyDescent="0.45">
      <c r="A2280" s="218">
        <v>12578</v>
      </c>
      <c r="B2280" s="218">
        <v>200</v>
      </c>
      <c r="C2280" s="219">
        <v>6.9866310655960397</v>
      </c>
      <c r="D2280" s="218"/>
      <c r="E2280" s="218" t="s">
        <v>114</v>
      </c>
      <c r="F2280" s="218">
        <v>2015</v>
      </c>
    </row>
    <row r="2281" spans="1:6" x14ac:dyDescent="0.45">
      <c r="A2281" s="218">
        <v>12578</v>
      </c>
      <c r="B2281" s="218">
        <v>200</v>
      </c>
      <c r="C2281" s="219">
        <v>10.510614386390021</v>
      </c>
      <c r="D2281" s="218"/>
      <c r="E2281" s="218" t="s">
        <v>114</v>
      </c>
      <c r="F2281" s="218">
        <v>2003</v>
      </c>
    </row>
    <row r="2282" spans="1:6" x14ac:dyDescent="0.45">
      <c r="A2282" s="218">
        <v>12578</v>
      </c>
      <c r="B2282" s="218">
        <v>200</v>
      </c>
      <c r="C2282" s="219">
        <v>14.14006385229875</v>
      </c>
      <c r="D2282" s="218"/>
      <c r="E2282" s="218" t="s">
        <v>114</v>
      </c>
      <c r="F2282" s="218">
        <v>2003</v>
      </c>
    </row>
    <row r="2283" spans="1:6" x14ac:dyDescent="0.45">
      <c r="A2283" s="218">
        <v>12578</v>
      </c>
      <c r="B2283" s="218">
        <v>200</v>
      </c>
      <c r="C2283" s="219">
        <v>10.607855750186941</v>
      </c>
      <c r="D2283" s="218"/>
      <c r="E2283" s="218" t="s">
        <v>203</v>
      </c>
      <c r="F2283" s="218">
        <v>2015</v>
      </c>
    </row>
    <row r="2284" spans="1:6" x14ac:dyDescent="0.45">
      <c r="A2284" s="218">
        <v>12578</v>
      </c>
      <c r="B2284" s="218">
        <v>200</v>
      </c>
      <c r="C2284" s="219">
        <v>15.11692495007183</v>
      </c>
      <c r="D2284" s="218"/>
      <c r="E2284" s="218" t="s">
        <v>114</v>
      </c>
      <c r="F2284" s="218">
        <v>2015</v>
      </c>
    </row>
    <row r="2285" spans="1:6" x14ac:dyDescent="0.45">
      <c r="A2285" s="218">
        <v>12576</v>
      </c>
      <c r="B2285" s="218">
        <v>160</v>
      </c>
      <c r="C2285" s="219">
        <v>15.023042207085981</v>
      </c>
      <c r="D2285" s="218"/>
      <c r="E2285" s="218" t="s">
        <v>114</v>
      </c>
      <c r="F2285" s="218">
        <v>2002</v>
      </c>
    </row>
    <row r="2286" spans="1:6" x14ac:dyDescent="0.45">
      <c r="A2286" s="218">
        <v>12574</v>
      </c>
      <c r="B2286" s="218">
        <v>160</v>
      </c>
      <c r="C2286" s="219">
        <v>36.012916451198357</v>
      </c>
      <c r="D2286" s="218"/>
      <c r="E2286" s="218" t="s">
        <v>114</v>
      </c>
      <c r="F2286" s="218">
        <v>2004</v>
      </c>
    </row>
    <row r="2287" spans="1:6" x14ac:dyDescent="0.45">
      <c r="A2287" s="218">
        <v>12574</v>
      </c>
      <c r="B2287" s="218">
        <v>160</v>
      </c>
      <c r="C2287" s="219">
        <v>38.074459503767187</v>
      </c>
      <c r="D2287" s="218"/>
      <c r="E2287" s="218" t="s">
        <v>114</v>
      </c>
      <c r="F2287" s="218">
        <v>2004</v>
      </c>
    </row>
    <row r="2288" spans="1:6" x14ac:dyDescent="0.45">
      <c r="A2288" s="218">
        <v>12572</v>
      </c>
      <c r="B2288" s="218">
        <v>200</v>
      </c>
      <c r="C2288" s="219">
        <v>36.570188493860663</v>
      </c>
      <c r="D2288" s="218"/>
      <c r="E2288" s="218" t="s">
        <v>204</v>
      </c>
      <c r="F2288" s="218">
        <v>2004</v>
      </c>
    </row>
    <row r="2289" spans="1:6" x14ac:dyDescent="0.45">
      <c r="A2289" s="218">
        <v>12572</v>
      </c>
      <c r="B2289" s="218">
        <v>200</v>
      </c>
      <c r="C2289" s="219">
        <v>48.588861754777049</v>
      </c>
      <c r="D2289" s="218"/>
      <c r="E2289" s="218" t="s">
        <v>204</v>
      </c>
      <c r="F2289" s="218">
        <v>2004</v>
      </c>
    </row>
    <row r="2290" spans="1:6" x14ac:dyDescent="0.45">
      <c r="A2290" s="218">
        <v>12572</v>
      </c>
      <c r="B2290" s="218">
        <v>200</v>
      </c>
      <c r="C2290" s="219">
        <v>78.430808477986119</v>
      </c>
      <c r="D2290" s="218"/>
      <c r="E2290" s="218" t="s">
        <v>114</v>
      </c>
      <c r="F2290" s="218">
        <v>2005</v>
      </c>
    </row>
    <row r="2291" spans="1:6" x14ac:dyDescent="0.45">
      <c r="A2291" s="218">
        <v>12572</v>
      </c>
      <c r="B2291" s="218">
        <v>200</v>
      </c>
      <c r="C2291" s="219">
        <v>71.27661089340873</v>
      </c>
      <c r="D2291" s="218"/>
      <c r="E2291" s="218" t="s">
        <v>114</v>
      </c>
      <c r="F2291" s="218">
        <v>2005</v>
      </c>
    </row>
    <row r="2292" spans="1:6" x14ac:dyDescent="0.45">
      <c r="A2292" s="218">
        <v>12572</v>
      </c>
      <c r="B2292" s="218">
        <v>200</v>
      </c>
      <c r="C2292" s="219">
        <v>77.439710349819165</v>
      </c>
      <c r="D2292" s="218"/>
      <c r="E2292" s="218" t="s">
        <v>114</v>
      </c>
      <c r="F2292" s="218">
        <v>2005</v>
      </c>
    </row>
    <row r="2293" spans="1:6" x14ac:dyDescent="0.45">
      <c r="A2293" s="218">
        <v>12572</v>
      </c>
      <c r="B2293" s="218">
        <v>200</v>
      </c>
      <c r="C2293" s="219">
        <v>74.860565415943597</v>
      </c>
      <c r="D2293" s="218"/>
      <c r="E2293" s="218" t="s">
        <v>114</v>
      </c>
      <c r="F2293" s="218">
        <v>2005</v>
      </c>
    </row>
    <row r="2294" spans="1:6" x14ac:dyDescent="0.45">
      <c r="A2294" s="218">
        <v>12572</v>
      </c>
      <c r="B2294" s="218">
        <v>200</v>
      </c>
      <c r="C2294" s="219">
        <v>39.939763626700433</v>
      </c>
      <c r="D2294" s="218"/>
      <c r="E2294" s="218" t="s">
        <v>114</v>
      </c>
      <c r="F2294" s="218">
        <v>2005</v>
      </c>
    </row>
    <row r="2295" spans="1:6" x14ac:dyDescent="0.45">
      <c r="A2295" s="218">
        <v>12572</v>
      </c>
      <c r="B2295" s="218">
        <v>200</v>
      </c>
      <c r="C2295" s="219">
        <v>44.670536988447267</v>
      </c>
      <c r="D2295" s="218"/>
      <c r="E2295" s="218" t="s">
        <v>204</v>
      </c>
      <c r="F2295" s="218">
        <v>2005</v>
      </c>
    </row>
    <row r="2296" spans="1:6" x14ac:dyDescent="0.45">
      <c r="A2296" s="218">
        <v>12572</v>
      </c>
      <c r="B2296" s="218">
        <v>200</v>
      </c>
      <c r="C2296" s="219">
        <v>40.007271910409919</v>
      </c>
      <c r="D2296" s="218"/>
      <c r="E2296" s="218" t="s">
        <v>204</v>
      </c>
      <c r="F2296" s="218">
        <v>2005</v>
      </c>
    </row>
    <row r="2297" spans="1:6" x14ac:dyDescent="0.45">
      <c r="A2297" s="218">
        <v>12572</v>
      </c>
      <c r="B2297" s="218">
        <v>200</v>
      </c>
      <c r="C2297" s="219">
        <v>63.6355932039706</v>
      </c>
      <c r="D2297" s="218"/>
      <c r="E2297" s="218" t="s">
        <v>204</v>
      </c>
      <c r="F2297" s="218">
        <v>2005</v>
      </c>
    </row>
    <row r="2298" spans="1:6" x14ac:dyDescent="0.45">
      <c r="A2298" s="218">
        <v>12572</v>
      </c>
      <c r="B2298" s="218">
        <v>200</v>
      </c>
      <c r="C2298" s="219">
        <v>30.38366322700843</v>
      </c>
      <c r="D2298" s="218"/>
      <c r="E2298" s="218" t="s">
        <v>204</v>
      </c>
      <c r="F2298" s="218">
        <v>2005</v>
      </c>
    </row>
    <row r="2299" spans="1:6" x14ac:dyDescent="0.45">
      <c r="A2299" s="218">
        <v>12572</v>
      </c>
      <c r="B2299" s="218">
        <v>200</v>
      </c>
      <c r="C2299" s="219">
        <v>36.594453198204377</v>
      </c>
      <c r="D2299" s="218"/>
      <c r="E2299" s="218" t="s">
        <v>204</v>
      </c>
      <c r="F2299" s="218">
        <v>2005</v>
      </c>
    </row>
    <row r="2300" spans="1:6" x14ac:dyDescent="0.45">
      <c r="A2300" s="218">
        <v>12572</v>
      </c>
      <c r="B2300" s="218">
        <v>200</v>
      </c>
      <c r="C2300" s="219">
        <v>35.605267850065303</v>
      </c>
      <c r="D2300" s="218"/>
      <c r="E2300" s="218" t="s">
        <v>204</v>
      </c>
      <c r="F2300" s="218">
        <v>2005</v>
      </c>
    </row>
    <row r="2301" spans="1:6" x14ac:dyDescent="0.45">
      <c r="A2301" s="218">
        <v>12572</v>
      </c>
      <c r="B2301" s="218">
        <v>200</v>
      </c>
      <c r="C2301" s="219">
        <v>36.370377727225041</v>
      </c>
      <c r="D2301" s="218"/>
      <c r="E2301" s="218" t="s">
        <v>204</v>
      </c>
      <c r="F2301" s="218">
        <v>2005</v>
      </c>
    </row>
    <row r="2302" spans="1:6" x14ac:dyDescent="0.45">
      <c r="A2302" s="218">
        <v>12572</v>
      </c>
      <c r="B2302" s="218">
        <v>200</v>
      </c>
      <c r="C2302" s="219">
        <v>38.844603052548791</v>
      </c>
      <c r="D2302" s="218"/>
      <c r="E2302" s="218" t="s">
        <v>204</v>
      </c>
      <c r="F2302" s="218">
        <v>2005</v>
      </c>
    </row>
    <row r="2303" spans="1:6" x14ac:dyDescent="0.45">
      <c r="A2303" s="218">
        <v>12572</v>
      </c>
      <c r="B2303" s="218">
        <v>200</v>
      </c>
      <c r="C2303" s="219">
        <v>21.585403271217469</v>
      </c>
      <c r="D2303" s="218"/>
      <c r="E2303" s="218" t="s">
        <v>204</v>
      </c>
      <c r="F2303" s="218">
        <v>2005</v>
      </c>
    </row>
    <row r="2304" spans="1:6" x14ac:dyDescent="0.45">
      <c r="A2304" s="218">
        <v>12572</v>
      </c>
      <c r="B2304" s="218">
        <v>200</v>
      </c>
      <c r="C2304" s="219">
        <v>19.868278807681161</v>
      </c>
      <c r="D2304" s="218"/>
      <c r="E2304" s="218" t="s">
        <v>204</v>
      </c>
      <c r="F2304" s="218">
        <v>2005</v>
      </c>
    </row>
    <row r="2305" spans="1:6" x14ac:dyDescent="0.45">
      <c r="A2305" s="218">
        <v>12572</v>
      </c>
      <c r="B2305" s="218">
        <v>200</v>
      </c>
      <c r="C2305" s="219">
        <v>15.57609986722081</v>
      </c>
      <c r="D2305" s="218"/>
      <c r="E2305" s="218" t="s">
        <v>204</v>
      </c>
      <c r="F2305" s="218">
        <v>2005</v>
      </c>
    </row>
    <row r="2306" spans="1:6" x14ac:dyDescent="0.45">
      <c r="A2306" s="218">
        <v>12572</v>
      </c>
      <c r="B2306" s="218">
        <v>200</v>
      </c>
      <c r="C2306" s="219">
        <v>13.96777643114223</v>
      </c>
      <c r="D2306" s="218"/>
      <c r="E2306" s="218" t="s">
        <v>204</v>
      </c>
      <c r="F2306" s="218">
        <v>2005</v>
      </c>
    </row>
    <row r="2307" spans="1:6" x14ac:dyDescent="0.45">
      <c r="A2307" s="218">
        <v>12572</v>
      </c>
      <c r="B2307" s="218">
        <v>200</v>
      </c>
      <c r="C2307" s="219">
        <v>30.757920478718951</v>
      </c>
      <c r="D2307" s="218"/>
      <c r="E2307" s="218" t="s">
        <v>204</v>
      </c>
      <c r="F2307" s="218">
        <v>2005</v>
      </c>
    </row>
    <row r="2308" spans="1:6" x14ac:dyDescent="0.45">
      <c r="A2308" s="218">
        <v>12572</v>
      </c>
      <c r="B2308" s="218">
        <v>200</v>
      </c>
      <c r="C2308" s="219">
        <v>35.529407335384057</v>
      </c>
      <c r="D2308" s="218"/>
      <c r="E2308" s="218" t="s">
        <v>204</v>
      </c>
      <c r="F2308" s="218">
        <v>2005</v>
      </c>
    </row>
    <row r="2309" spans="1:6" x14ac:dyDescent="0.45">
      <c r="A2309" s="218">
        <v>12572</v>
      </c>
      <c r="B2309" s="218">
        <v>200</v>
      </c>
      <c r="C2309" s="219">
        <v>36.881055980625597</v>
      </c>
      <c r="D2309" s="218"/>
      <c r="E2309" s="218" t="s">
        <v>204</v>
      </c>
      <c r="F2309" s="218">
        <v>2005</v>
      </c>
    </row>
    <row r="2310" spans="1:6" x14ac:dyDescent="0.45">
      <c r="A2310" s="218">
        <v>12572</v>
      </c>
      <c r="B2310" s="218">
        <v>200</v>
      </c>
      <c r="C2310" s="219">
        <v>14.31242567151355</v>
      </c>
      <c r="D2310" s="218"/>
      <c r="E2310" s="218" t="s">
        <v>204</v>
      </c>
      <c r="F2310" s="218">
        <v>2005</v>
      </c>
    </row>
    <row r="2311" spans="1:6" x14ac:dyDescent="0.45">
      <c r="A2311" s="218">
        <v>12572</v>
      </c>
      <c r="B2311" s="218">
        <v>200</v>
      </c>
      <c r="C2311" s="219">
        <v>26.218358680438531</v>
      </c>
      <c r="D2311" s="218"/>
      <c r="E2311" s="218" t="s">
        <v>204</v>
      </c>
      <c r="F2311" s="218">
        <v>2005</v>
      </c>
    </row>
    <row r="2312" spans="1:6" x14ac:dyDescent="0.45">
      <c r="A2312" s="218">
        <v>12572</v>
      </c>
      <c r="B2312" s="218">
        <v>200</v>
      </c>
      <c r="C2312" s="219">
        <v>23.889077011844769</v>
      </c>
      <c r="D2312" s="218"/>
      <c r="E2312" s="218" t="s">
        <v>204</v>
      </c>
      <c r="F2312" s="218">
        <v>2005</v>
      </c>
    </row>
    <row r="2313" spans="1:6" x14ac:dyDescent="0.45">
      <c r="A2313" s="218">
        <v>12572</v>
      </c>
      <c r="B2313" s="218">
        <v>200</v>
      </c>
      <c r="C2313" s="219">
        <v>24.115329809054849</v>
      </c>
      <c r="D2313" s="218"/>
      <c r="E2313" s="218" t="s">
        <v>204</v>
      </c>
      <c r="F2313" s="218">
        <v>2005</v>
      </c>
    </row>
    <row r="2314" spans="1:6" x14ac:dyDescent="0.45">
      <c r="A2314" s="218">
        <v>12572</v>
      </c>
      <c r="B2314" s="218">
        <v>200</v>
      </c>
      <c r="C2314" s="219">
        <v>29.98580973638067</v>
      </c>
      <c r="D2314" s="218"/>
      <c r="E2314" s="218" t="s">
        <v>204</v>
      </c>
      <c r="F2314" s="218">
        <v>2005</v>
      </c>
    </row>
    <row r="2315" spans="1:6" x14ac:dyDescent="0.45">
      <c r="A2315" s="218">
        <v>12572</v>
      </c>
      <c r="B2315" s="218">
        <v>200</v>
      </c>
      <c r="C2315" s="219">
        <v>45.44819056422071</v>
      </c>
      <c r="D2315" s="218"/>
      <c r="E2315" s="218" t="s">
        <v>204</v>
      </c>
      <c r="F2315" s="218">
        <v>2005</v>
      </c>
    </row>
    <row r="2316" spans="1:6" x14ac:dyDescent="0.45">
      <c r="A2316" s="218">
        <v>12572</v>
      </c>
      <c r="B2316" s="218">
        <v>200</v>
      </c>
      <c r="C2316" s="219">
        <v>37.085316142176083</v>
      </c>
      <c r="D2316" s="218"/>
      <c r="E2316" s="218" t="s">
        <v>204</v>
      </c>
      <c r="F2316" s="218">
        <v>2005</v>
      </c>
    </row>
    <row r="2317" spans="1:6" x14ac:dyDescent="0.45">
      <c r="A2317" s="218">
        <v>12572</v>
      </c>
      <c r="B2317" s="218">
        <v>200</v>
      </c>
      <c r="C2317" s="219">
        <v>41.540737662375669</v>
      </c>
      <c r="D2317" s="218"/>
      <c r="E2317" s="218" t="s">
        <v>204</v>
      </c>
      <c r="F2317" s="218">
        <v>2005</v>
      </c>
    </row>
    <row r="2318" spans="1:6" x14ac:dyDescent="0.45">
      <c r="A2318" s="218">
        <v>12572</v>
      </c>
      <c r="B2318" s="218">
        <v>200</v>
      </c>
      <c r="C2318" s="219">
        <v>22.853595642055389</v>
      </c>
      <c r="D2318" s="218"/>
      <c r="E2318" s="218" t="s">
        <v>204</v>
      </c>
      <c r="F2318" s="218">
        <v>2004</v>
      </c>
    </row>
    <row r="2319" spans="1:6" x14ac:dyDescent="0.45">
      <c r="A2319" s="218">
        <v>12572</v>
      </c>
      <c r="B2319" s="218">
        <v>200</v>
      </c>
      <c r="C2319" s="219">
        <v>36.38065942805693</v>
      </c>
      <c r="D2319" s="218"/>
      <c r="E2319" s="218" t="s">
        <v>204</v>
      </c>
      <c r="F2319" s="218">
        <v>2004</v>
      </c>
    </row>
    <row r="2320" spans="1:6" x14ac:dyDescent="0.45">
      <c r="A2320" s="218">
        <v>12572</v>
      </c>
      <c r="B2320" s="218">
        <v>200</v>
      </c>
      <c r="C2320" s="219">
        <v>23.543650932295989</v>
      </c>
      <c r="D2320" s="218"/>
      <c r="E2320" s="218" t="s">
        <v>114</v>
      </c>
      <c r="F2320" s="218">
        <v>2015</v>
      </c>
    </row>
    <row r="2321" spans="1:6" x14ac:dyDescent="0.45">
      <c r="A2321" s="218">
        <v>12572</v>
      </c>
      <c r="B2321" s="218">
        <v>200</v>
      </c>
      <c r="C2321" s="219">
        <v>27.324415335721749</v>
      </c>
      <c r="D2321" s="218"/>
      <c r="E2321" s="218" t="s">
        <v>204</v>
      </c>
      <c r="F2321" s="218">
        <v>2015</v>
      </c>
    </row>
    <row r="2322" spans="1:6" x14ac:dyDescent="0.45">
      <c r="A2322" s="218">
        <v>12572</v>
      </c>
      <c r="B2322" s="218">
        <v>200</v>
      </c>
      <c r="C2322" s="219">
        <v>35.803983844426277</v>
      </c>
      <c r="D2322" s="218"/>
      <c r="E2322" s="218" t="s">
        <v>114</v>
      </c>
      <c r="F2322" s="218">
        <v>2015</v>
      </c>
    </row>
    <row r="2323" spans="1:6" x14ac:dyDescent="0.45">
      <c r="A2323" s="218">
        <v>12572</v>
      </c>
      <c r="B2323" s="218">
        <v>200</v>
      </c>
      <c r="C2323" s="219">
        <v>24.937734657826191</v>
      </c>
      <c r="D2323" s="218"/>
      <c r="E2323" s="218" t="s">
        <v>114</v>
      </c>
      <c r="F2323" s="218">
        <v>2015</v>
      </c>
    </row>
    <row r="2324" spans="1:6" x14ac:dyDescent="0.45">
      <c r="A2324" s="218">
        <v>12572</v>
      </c>
      <c r="B2324" s="218">
        <v>200</v>
      </c>
      <c r="C2324" s="219">
        <v>24.623188855114449</v>
      </c>
      <c r="D2324" s="218"/>
      <c r="E2324" s="218" t="s">
        <v>114</v>
      </c>
      <c r="F2324" s="218">
        <v>2015</v>
      </c>
    </row>
    <row r="2325" spans="1:6" x14ac:dyDescent="0.45">
      <c r="A2325" s="218">
        <v>12572</v>
      </c>
      <c r="B2325" s="218">
        <v>200</v>
      </c>
      <c r="C2325" s="219">
        <v>24.678780318118879</v>
      </c>
      <c r="D2325" s="218"/>
      <c r="E2325" s="218" t="s">
        <v>114</v>
      </c>
      <c r="F2325" s="218">
        <v>2015</v>
      </c>
    </row>
    <row r="2326" spans="1:6" x14ac:dyDescent="0.45">
      <c r="A2326" s="218">
        <v>12570</v>
      </c>
      <c r="B2326" s="218">
        <v>200</v>
      </c>
      <c r="C2326" s="219">
        <v>6.2872163316718899</v>
      </c>
      <c r="D2326" s="218"/>
      <c r="E2326" s="218" t="s">
        <v>114</v>
      </c>
      <c r="F2326" s="218">
        <v>2006</v>
      </c>
    </row>
    <row r="2327" spans="1:6" x14ac:dyDescent="0.45">
      <c r="A2327" s="218">
        <v>12570</v>
      </c>
      <c r="B2327" s="218">
        <v>200</v>
      </c>
      <c r="C2327" s="219">
        <v>26.495390007532539</v>
      </c>
      <c r="D2327" s="218"/>
      <c r="E2327" s="218" t="s">
        <v>114</v>
      </c>
      <c r="F2327" s="218">
        <v>2005</v>
      </c>
    </row>
    <row r="2328" spans="1:6" x14ac:dyDescent="0.45">
      <c r="A2328" s="218">
        <v>12570</v>
      </c>
      <c r="B2328" s="218">
        <v>200</v>
      </c>
      <c r="C2328" s="219">
        <v>44.098312730428177</v>
      </c>
      <c r="D2328" s="218"/>
      <c r="E2328" s="218" t="s">
        <v>114</v>
      </c>
      <c r="F2328" s="218">
        <v>2005</v>
      </c>
    </row>
    <row r="2329" spans="1:6" x14ac:dyDescent="0.45">
      <c r="A2329" s="218">
        <v>12570</v>
      </c>
      <c r="B2329" s="218">
        <v>200</v>
      </c>
      <c r="C2329" s="219">
        <v>23.398568099601562</v>
      </c>
      <c r="D2329" s="218"/>
      <c r="E2329" s="218" t="s">
        <v>114</v>
      </c>
      <c r="F2329" s="218">
        <v>2005</v>
      </c>
    </row>
    <row r="2330" spans="1:6" x14ac:dyDescent="0.45">
      <c r="A2330" s="218">
        <v>12570</v>
      </c>
      <c r="B2330" s="218">
        <v>200</v>
      </c>
      <c r="C2330" s="219">
        <v>25.209410943107589</v>
      </c>
      <c r="D2330" s="218"/>
      <c r="E2330" s="218" t="s">
        <v>114</v>
      </c>
      <c r="F2330" s="218">
        <v>2006</v>
      </c>
    </row>
    <row r="2331" spans="1:6" x14ac:dyDescent="0.45">
      <c r="A2331" s="218">
        <v>12570</v>
      </c>
      <c r="B2331" s="218">
        <v>200</v>
      </c>
      <c r="C2331" s="219">
        <v>4.6326721923610679</v>
      </c>
      <c r="D2331" s="218"/>
      <c r="E2331" s="218" t="s">
        <v>114</v>
      </c>
      <c r="F2331" s="218">
        <v>2006</v>
      </c>
    </row>
    <row r="2332" spans="1:6" x14ac:dyDescent="0.45">
      <c r="A2332" s="218">
        <v>12570</v>
      </c>
      <c r="B2332" s="218">
        <v>200</v>
      </c>
      <c r="C2332" s="219">
        <v>11.314354544476871</v>
      </c>
      <c r="D2332" s="218"/>
      <c r="E2332" s="218" t="s">
        <v>114</v>
      </c>
      <c r="F2332" s="218">
        <v>2006</v>
      </c>
    </row>
    <row r="2333" spans="1:6" x14ac:dyDescent="0.45">
      <c r="A2333" s="218">
        <v>12570</v>
      </c>
      <c r="B2333" s="218">
        <v>200</v>
      </c>
      <c r="C2333" s="219">
        <v>19.073777233758939</v>
      </c>
      <c r="D2333" s="218"/>
      <c r="E2333" s="218" t="s">
        <v>114</v>
      </c>
      <c r="F2333" s="218">
        <v>2006</v>
      </c>
    </row>
    <row r="2334" spans="1:6" x14ac:dyDescent="0.45">
      <c r="A2334" s="218">
        <v>12570</v>
      </c>
      <c r="B2334" s="218">
        <v>200</v>
      </c>
      <c r="C2334" s="219">
        <v>8.9717043030543042</v>
      </c>
      <c r="D2334" s="218"/>
      <c r="E2334" s="218" t="s">
        <v>114</v>
      </c>
      <c r="F2334" s="218">
        <v>2006</v>
      </c>
    </row>
    <row r="2335" spans="1:6" x14ac:dyDescent="0.45">
      <c r="A2335" s="218">
        <v>12570</v>
      </c>
      <c r="B2335" s="218">
        <v>200</v>
      </c>
      <c r="C2335" s="219">
        <v>24.10661503564198</v>
      </c>
      <c r="D2335" s="218"/>
      <c r="E2335" s="218" t="s">
        <v>114</v>
      </c>
      <c r="F2335" s="218">
        <v>2005</v>
      </c>
    </row>
    <row r="2336" spans="1:6" x14ac:dyDescent="0.45">
      <c r="A2336" s="218">
        <v>12568</v>
      </c>
      <c r="B2336" s="218">
        <v>200</v>
      </c>
      <c r="C2336" s="219">
        <v>51.736548011033427</v>
      </c>
      <c r="D2336" s="218"/>
      <c r="E2336" s="218" t="s">
        <v>114</v>
      </c>
      <c r="F2336" s="218">
        <v>2006</v>
      </c>
    </row>
    <row r="2337" spans="1:6" x14ac:dyDescent="0.45">
      <c r="A2337" s="218">
        <v>12568</v>
      </c>
      <c r="B2337" s="218">
        <v>200</v>
      </c>
      <c r="C2337" s="219">
        <v>65.565284629781431</v>
      </c>
      <c r="D2337" s="218"/>
      <c r="E2337" s="218" t="s">
        <v>114</v>
      </c>
      <c r="F2337" s="218">
        <v>2006</v>
      </c>
    </row>
    <row r="2338" spans="1:6" x14ac:dyDescent="0.45">
      <c r="A2338" s="218">
        <v>12568</v>
      </c>
      <c r="B2338" s="218">
        <v>200</v>
      </c>
      <c r="C2338" s="219">
        <v>14.5528631070241</v>
      </c>
      <c r="D2338" s="218"/>
      <c r="E2338" s="218" t="s">
        <v>114</v>
      </c>
      <c r="F2338" s="218">
        <v>2006</v>
      </c>
    </row>
    <row r="2339" spans="1:6" x14ac:dyDescent="0.45">
      <c r="A2339" s="218">
        <v>12568</v>
      </c>
      <c r="B2339" s="218">
        <v>200</v>
      </c>
      <c r="C2339" s="219">
        <v>52.432885836001667</v>
      </c>
      <c r="D2339" s="218"/>
      <c r="E2339" s="218" t="s">
        <v>114</v>
      </c>
      <c r="F2339" s="218">
        <v>2006</v>
      </c>
    </row>
    <row r="2340" spans="1:6" x14ac:dyDescent="0.45">
      <c r="A2340" s="218">
        <v>12566</v>
      </c>
      <c r="B2340" s="218">
        <v>315</v>
      </c>
      <c r="C2340" s="219">
        <v>7.2983990212122176</v>
      </c>
      <c r="D2340" s="218"/>
      <c r="E2340" s="218" t="s">
        <v>114</v>
      </c>
      <c r="F2340" s="218">
        <v>2006</v>
      </c>
    </row>
    <row r="2341" spans="1:6" x14ac:dyDescent="0.45">
      <c r="A2341" s="218">
        <v>12566</v>
      </c>
      <c r="B2341" s="218">
        <v>315</v>
      </c>
      <c r="C2341" s="219">
        <v>35.395781926855548</v>
      </c>
      <c r="D2341" s="218"/>
      <c r="E2341" s="218" t="s">
        <v>114</v>
      </c>
      <c r="F2341" s="218">
        <v>2006</v>
      </c>
    </row>
    <row r="2342" spans="1:6" x14ac:dyDescent="0.45">
      <c r="A2342" s="218">
        <v>12566</v>
      </c>
      <c r="B2342" s="218">
        <v>315</v>
      </c>
      <c r="C2342" s="219">
        <v>27.463872381011189</v>
      </c>
      <c r="D2342" s="218"/>
      <c r="E2342" s="218" t="s">
        <v>114</v>
      </c>
      <c r="F2342" s="218">
        <v>2006</v>
      </c>
    </row>
    <row r="2343" spans="1:6" x14ac:dyDescent="0.45">
      <c r="A2343" s="218">
        <v>12566</v>
      </c>
      <c r="B2343" s="218">
        <v>315</v>
      </c>
      <c r="C2343" s="219">
        <v>20.78014941635422</v>
      </c>
      <c r="D2343" s="218"/>
      <c r="E2343" s="218" t="s">
        <v>114</v>
      </c>
      <c r="F2343" s="218">
        <v>2006</v>
      </c>
    </row>
    <row r="2344" spans="1:6" x14ac:dyDescent="0.45">
      <c r="A2344" s="218">
        <v>12566</v>
      </c>
      <c r="B2344" s="218">
        <v>315</v>
      </c>
      <c r="C2344" s="219">
        <v>35.537584921267097</v>
      </c>
      <c r="D2344" s="218"/>
      <c r="E2344" s="218" t="s">
        <v>114</v>
      </c>
      <c r="F2344" s="218">
        <v>2006</v>
      </c>
    </row>
    <row r="2345" spans="1:6" x14ac:dyDescent="0.45">
      <c r="A2345" s="218">
        <v>12566</v>
      </c>
      <c r="B2345" s="218">
        <v>315</v>
      </c>
      <c r="C2345" s="219">
        <v>8.4380705297063017</v>
      </c>
      <c r="D2345" s="218"/>
      <c r="E2345" s="218" t="s">
        <v>114</v>
      </c>
      <c r="F2345" s="218">
        <v>2006</v>
      </c>
    </row>
    <row r="2346" spans="1:6" x14ac:dyDescent="0.45">
      <c r="A2346" s="218">
        <v>12566</v>
      </c>
      <c r="B2346" s="218">
        <v>315</v>
      </c>
      <c r="C2346" s="219">
        <v>24.88136230849258</v>
      </c>
      <c r="D2346" s="218"/>
      <c r="E2346" s="218" t="s">
        <v>114</v>
      </c>
      <c r="F2346" s="218">
        <v>2006</v>
      </c>
    </row>
    <row r="2347" spans="1:6" x14ac:dyDescent="0.45">
      <c r="A2347" s="218">
        <v>12566</v>
      </c>
      <c r="B2347" s="218">
        <v>315</v>
      </c>
      <c r="C2347" s="219">
        <v>24.446693148759419</v>
      </c>
      <c r="D2347" s="218"/>
      <c r="E2347" s="218" t="s">
        <v>114</v>
      </c>
      <c r="F2347" s="218">
        <v>2006</v>
      </c>
    </row>
    <row r="2348" spans="1:6" x14ac:dyDescent="0.45">
      <c r="A2348" s="218">
        <v>12566</v>
      </c>
      <c r="B2348" s="218">
        <v>315</v>
      </c>
      <c r="C2348" s="219">
        <v>11.999717947661409</v>
      </c>
      <c r="D2348" s="218"/>
      <c r="E2348" s="218" t="s">
        <v>114</v>
      </c>
      <c r="F2348" s="218">
        <v>2006</v>
      </c>
    </row>
    <row r="2349" spans="1:6" x14ac:dyDescent="0.45">
      <c r="A2349" s="218">
        <v>12566</v>
      </c>
      <c r="B2349" s="218">
        <v>315</v>
      </c>
      <c r="C2349" s="219">
        <v>14.720040596073559</v>
      </c>
      <c r="D2349" s="218"/>
      <c r="E2349" s="218" t="s">
        <v>114</v>
      </c>
      <c r="F2349" s="218">
        <v>2006</v>
      </c>
    </row>
    <row r="2350" spans="1:6" x14ac:dyDescent="0.45">
      <c r="A2350" s="218">
        <v>12564</v>
      </c>
      <c r="B2350" s="218">
        <v>250</v>
      </c>
      <c r="C2350" s="219">
        <v>14.80813647699325</v>
      </c>
      <c r="D2350" s="218"/>
      <c r="E2350" s="218" t="s">
        <v>114</v>
      </c>
      <c r="F2350" s="218">
        <v>2006</v>
      </c>
    </row>
    <row r="2351" spans="1:6" x14ac:dyDescent="0.45">
      <c r="A2351" s="218">
        <v>12564</v>
      </c>
      <c r="B2351" s="218">
        <v>250</v>
      </c>
      <c r="C2351" s="219">
        <v>19.489844355669391</v>
      </c>
      <c r="D2351" s="218"/>
      <c r="E2351" s="218" t="s">
        <v>114</v>
      </c>
      <c r="F2351" s="218">
        <v>2006</v>
      </c>
    </row>
    <row r="2352" spans="1:6" x14ac:dyDescent="0.45">
      <c r="A2352" s="218">
        <v>12564</v>
      </c>
      <c r="B2352" s="218">
        <v>250</v>
      </c>
      <c r="C2352" s="219">
        <v>10.287383572719451</v>
      </c>
      <c r="D2352" s="218"/>
      <c r="E2352" s="218" t="s">
        <v>114</v>
      </c>
      <c r="F2352" s="218">
        <v>2006</v>
      </c>
    </row>
    <row r="2353" spans="1:6" x14ac:dyDescent="0.45">
      <c r="A2353" s="218">
        <v>13038</v>
      </c>
      <c r="B2353" s="218">
        <v>315</v>
      </c>
      <c r="C2353" s="219">
        <v>36.886211335318727</v>
      </c>
      <c r="D2353" s="218"/>
      <c r="E2353" s="218" t="s">
        <v>114</v>
      </c>
      <c r="F2353" s="218">
        <v>2006</v>
      </c>
    </row>
    <row r="2354" spans="1:6" x14ac:dyDescent="0.45">
      <c r="A2354" s="218">
        <v>13038</v>
      </c>
      <c r="B2354" s="218">
        <v>315</v>
      </c>
      <c r="C2354" s="219">
        <v>7.6519590909610304</v>
      </c>
      <c r="D2354" s="218"/>
      <c r="E2354" s="218" t="s">
        <v>114</v>
      </c>
      <c r="F2354" s="218">
        <v>2006</v>
      </c>
    </row>
    <row r="2355" spans="1:6" x14ac:dyDescent="0.45">
      <c r="A2355" s="218">
        <v>13038</v>
      </c>
      <c r="B2355" s="218">
        <v>315</v>
      </c>
      <c r="C2355" s="219">
        <v>7.7158475440118979</v>
      </c>
      <c r="D2355" s="218"/>
      <c r="E2355" s="218" t="s">
        <v>114</v>
      </c>
      <c r="F2355" s="218">
        <v>2006</v>
      </c>
    </row>
    <row r="2356" spans="1:6" x14ac:dyDescent="0.45">
      <c r="A2356" s="218">
        <v>13038</v>
      </c>
      <c r="B2356" s="218">
        <v>315</v>
      </c>
      <c r="C2356" s="219">
        <v>32.506900794565929</v>
      </c>
      <c r="D2356" s="218"/>
      <c r="E2356" s="218" t="s">
        <v>114</v>
      </c>
      <c r="F2356" s="218">
        <v>2006</v>
      </c>
    </row>
    <row r="2357" spans="1:6" x14ac:dyDescent="0.45">
      <c r="A2357" s="218">
        <v>13038</v>
      </c>
      <c r="B2357" s="218">
        <v>315</v>
      </c>
      <c r="C2357" s="219">
        <v>6.6841030874317076</v>
      </c>
      <c r="D2357" s="218"/>
      <c r="E2357" s="218" t="s">
        <v>114</v>
      </c>
      <c r="F2357" s="218">
        <v>2006</v>
      </c>
    </row>
    <row r="2358" spans="1:6" x14ac:dyDescent="0.45">
      <c r="A2358" s="218">
        <v>13038</v>
      </c>
      <c r="B2358" s="218">
        <v>315</v>
      </c>
      <c r="C2358" s="219">
        <v>27.770978372153191</v>
      </c>
      <c r="D2358" s="218"/>
      <c r="E2358" s="218" t="s">
        <v>114</v>
      </c>
      <c r="F2358" s="218">
        <v>2006</v>
      </c>
    </row>
    <row r="2359" spans="1:6" x14ac:dyDescent="0.45">
      <c r="A2359" s="218">
        <v>13038</v>
      </c>
      <c r="B2359" s="218">
        <v>315</v>
      </c>
      <c r="C2359" s="219">
        <v>17.976690897530709</v>
      </c>
      <c r="D2359" s="218"/>
      <c r="E2359" s="218" t="s">
        <v>114</v>
      </c>
      <c r="F2359" s="218">
        <v>2006</v>
      </c>
    </row>
    <row r="2360" spans="1:6" x14ac:dyDescent="0.45">
      <c r="A2360" s="218">
        <v>13038</v>
      </c>
      <c r="B2360" s="218">
        <v>315</v>
      </c>
      <c r="C2360" s="219">
        <v>17.620482652659899</v>
      </c>
      <c r="D2360" s="218"/>
      <c r="E2360" s="218" t="s">
        <v>114</v>
      </c>
      <c r="F2360" s="218">
        <v>2006</v>
      </c>
    </row>
    <row r="2361" spans="1:6" x14ac:dyDescent="0.45">
      <c r="A2361" s="218">
        <v>13038</v>
      </c>
      <c r="B2361" s="218">
        <v>315</v>
      </c>
      <c r="C2361" s="219">
        <v>30.475547450612591</v>
      </c>
      <c r="D2361" s="218"/>
      <c r="E2361" s="218" t="s">
        <v>114</v>
      </c>
      <c r="F2361" s="218">
        <v>2006</v>
      </c>
    </row>
    <row r="2362" spans="1:6" x14ac:dyDescent="0.45">
      <c r="A2362" s="218">
        <v>13038</v>
      </c>
      <c r="B2362" s="218">
        <v>315</v>
      </c>
      <c r="C2362" s="219">
        <v>16.422021697547891</v>
      </c>
      <c r="D2362" s="218"/>
      <c r="E2362" s="218" t="s">
        <v>114</v>
      </c>
      <c r="F2362" s="218">
        <v>2006</v>
      </c>
    </row>
    <row r="2363" spans="1:6" x14ac:dyDescent="0.45">
      <c r="A2363" s="218">
        <v>13038</v>
      </c>
      <c r="B2363" s="218">
        <v>315</v>
      </c>
      <c r="C2363" s="219">
        <v>17.745955266313519</v>
      </c>
      <c r="D2363" s="218"/>
      <c r="E2363" s="218" t="s">
        <v>114</v>
      </c>
      <c r="F2363" s="218">
        <v>2006</v>
      </c>
    </row>
    <row r="2364" spans="1:6" x14ac:dyDescent="0.45">
      <c r="A2364" s="218">
        <v>13036</v>
      </c>
      <c r="B2364" s="218">
        <v>200</v>
      </c>
      <c r="C2364" s="219">
        <v>4.367298003011344</v>
      </c>
      <c r="D2364" s="218"/>
      <c r="E2364" s="218" t="s">
        <v>114</v>
      </c>
      <c r="F2364" s="218">
        <v>2006</v>
      </c>
    </row>
    <row r="2365" spans="1:6" x14ac:dyDescent="0.45">
      <c r="A2365" s="218">
        <v>13036</v>
      </c>
      <c r="B2365" s="218">
        <v>200</v>
      </c>
      <c r="C2365" s="219">
        <v>14.96893775979968</v>
      </c>
      <c r="D2365" s="218"/>
      <c r="E2365" s="218" t="s">
        <v>114</v>
      </c>
      <c r="F2365" s="218">
        <v>2006</v>
      </c>
    </row>
    <row r="2366" spans="1:6" x14ac:dyDescent="0.45">
      <c r="A2366" s="218">
        <v>13036</v>
      </c>
      <c r="B2366" s="218">
        <v>200</v>
      </c>
      <c r="C2366" s="219">
        <v>17.219930590765991</v>
      </c>
      <c r="D2366" s="218"/>
      <c r="E2366" s="218" t="s">
        <v>114</v>
      </c>
      <c r="F2366" s="218">
        <v>2006</v>
      </c>
    </row>
    <row r="2367" spans="1:6" x14ac:dyDescent="0.45">
      <c r="A2367" s="218">
        <v>13034</v>
      </c>
      <c r="B2367" s="218">
        <v>160</v>
      </c>
      <c r="C2367" s="219">
        <v>15.274431914570361</v>
      </c>
      <c r="D2367" s="218"/>
      <c r="E2367" s="218" t="s">
        <v>114</v>
      </c>
      <c r="F2367" s="218">
        <v>2006</v>
      </c>
    </row>
    <row r="2368" spans="1:6" x14ac:dyDescent="0.45">
      <c r="A2368" s="218">
        <v>13034</v>
      </c>
      <c r="B2368" s="218">
        <v>160</v>
      </c>
      <c r="C2368" s="219">
        <v>3.8892337925268659</v>
      </c>
      <c r="D2368" s="218"/>
      <c r="E2368" s="218" t="s">
        <v>114</v>
      </c>
      <c r="F2368" s="218">
        <v>2006</v>
      </c>
    </row>
    <row r="2369" spans="1:6" x14ac:dyDescent="0.45">
      <c r="A2369" s="218">
        <v>13034</v>
      </c>
      <c r="B2369" s="218">
        <v>160</v>
      </c>
      <c r="C2369" s="219">
        <v>15.71797213765046</v>
      </c>
      <c r="D2369" s="218"/>
      <c r="E2369" s="218" t="s">
        <v>114</v>
      </c>
      <c r="F2369" s="218">
        <v>2006</v>
      </c>
    </row>
    <row r="2370" spans="1:6" x14ac:dyDescent="0.45">
      <c r="A2370" s="218">
        <v>13034</v>
      </c>
      <c r="B2370" s="218">
        <v>160</v>
      </c>
      <c r="C2370" s="219">
        <v>17.890531183188379</v>
      </c>
      <c r="D2370" s="218"/>
      <c r="E2370" s="218" t="s">
        <v>114</v>
      </c>
      <c r="F2370" s="218">
        <v>2006</v>
      </c>
    </row>
    <row r="2371" spans="1:6" x14ac:dyDescent="0.45">
      <c r="A2371" s="218">
        <v>13034</v>
      </c>
      <c r="B2371" s="218">
        <v>160</v>
      </c>
      <c r="C2371" s="219">
        <v>8.2856771450602444</v>
      </c>
      <c r="D2371" s="218"/>
      <c r="E2371" s="218" t="s">
        <v>114</v>
      </c>
      <c r="F2371" s="218">
        <v>2006</v>
      </c>
    </row>
    <row r="2372" spans="1:6" x14ac:dyDescent="0.45">
      <c r="A2372" s="218">
        <v>13032</v>
      </c>
      <c r="B2372" s="218">
        <v>250</v>
      </c>
      <c r="C2372" s="219">
        <v>7.5634641173169843</v>
      </c>
      <c r="D2372" s="218"/>
      <c r="E2372" s="218" t="s">
        <v>114</v>
      </c>
      <c r="F2372" s="218">
        <v>2006</v>
      </c>
    </row>
    <row r="2373" spans="1:6" x14ac:dyDescent="0.45">
      <c r="A2373" s="218">
        <v>13032</v>
      </c>
      <c r="B2373" s="218">
        <v>250</v>
      </c>
      <c r="C2373" s="219">
        <v>24.792486114575251</v>
      </c>
      <c r="D2373" s="218"/>
      <c r="E2373" s="218" t="s">
        <v>114</v>
      </c>
      <c r="F2373" s="218">
        <v>2006</v>
      </c>
    </row>
    <row r="2374" spans="1:6" x14ac:dyDescent="0.45">
      <c r="A2374" s="218">
        <v>13032</v>
      </c>
      <c r="B2374" s="218">
        <v>250</v>
      </c>
      <c r="C2374" s="219">
        <v>6.8680169645601659</v>
      </c>
      <c r="D2374" s="218"/>
      <c r="E2374" s="218" t="s">
        <v>114</v>
      </c>
      <c r="F2374" s="218">
        <v>2006</v>
      </c>
    </row>
    <row r="2375" spans="1:6" x14ac:dyDescent="0.45">
      <c r="A2375" s="218">
        <v>13032</v>
      </c>
      <c r="B2375" s="218">
        <v>250</v>
      </c>
      <c r="C2375" s="219">
        <v>4.3022737139571934</v>
      </c>
      <c r="D2375" s="218"/>
      <c r="E2375" s="218" t="s">
        <v>114</v>
      </c>
      <c r="F2375" s="218">
        <v>2006</v>
      </c>
    </row>
    <row r="2376" spans="1:6" x14ac:dyDescent="0.45">
      <c r="A2376" s="218">
        <v>13032</v>
      </c>
      <c r="B2376" s="218">
        <v>250</v>
      </c>
      <c r="C2376" s="219">
        <v>24.45658341687529</v>
      </c>
      <c r="D2376" s="218"/>
      <c r="E2376" s="218" t="s">
        <v>114</v>
      </c>
      <c r="F2376" s="218">
        <v>2006</v>
      </c>
    </row>
    <row r="2377" spans="1:6" x14ac:dyDescent="0.45">
      <c r="A2377" s="218">
        <v>13030</v>
      </c>
      <c r="B2377" s="218">
        <v>250</v>
      </c>
      <c r="C2377" s="219">
        <v>23.560673391579119</v>
      </c>
      <c r="D2377" s="218"/>
      <c r="E2377" s="218" t="s">
        <v>114</v>
      </c>
      <c r="F2377" s="218">
        <v>2006</v>
      </c>
    </row>
    <row r="2378" spans="1:6" x14ac:dyDescent="0.45">
      <c r="A2378" s="218">
        <v>13030</v>
      </c>
      <c r="B2378" s="218">
        <v>250</v>
      </c>
      <c r="C2378" s="219">
        <v>22.90263871576035</v>
      </c>
      <c r="D2378" s="218"/>
      <c r="E2378" s="218" t="s">
        <v>114</v>
      </c>
      <c r="F2378" s="218">
        <v>2006</v>
      </c>
    </row>
    <row r="2379" spans="1:6" x14ac:dyDescent="0.45">
      <c r="A2379" s="218">
        <v>13030</v>
      </c>
      <c r="B2379" s="218">
        <v>250</v>
      </c>
      <c r="C2379" s="219">
        <v>21.389288454397061</v>
      </c>
      <c r="D2379" s="218"/>
      <c r="E2379" s="218" t="s">
        <v>114</v>
      </c>
      <c r="F2379" s="218">
        <v>2006</v>
      </c>
    </row>
    <row r="2380" spans="1:6" x14ac:dyDescent="0.45">
      <c r="A2380" s="218">
        <v>13030</v>
      </c>
      <c r="B2380" s="218">
        <v>250</v>
      </c>
      <c r="C2380" s="219">
        <v>24.990633194019189</v>
      </c>
      <c r="D2380" s="218"/>
      <c r="E2380" s="218" t="s">
        <v>114</v>
      </c>
      <c r="F2380" s="218">
        <v>2006</v>
      </c>
    </row>
    <row r="2381" spans="1:6" x14ac:dyDescent="0.45">
      <c r="A2381" s="218">
        <v>13030</v>
      </c>
      <c r="B2381" s="218">
        <v>250</v>
      </c>
      <c r="C2381" s="219">
        <v>13.01693322457983</v>
      </c>
      <c r="D2381" s="218"/>
      <c r="E2381" s="218" t="s">
        <v>114</v>
      </c>
      <c r="F2381" s="218">
        <v>2006</v>
      </c>
    </row>
    <row r="2382" spans="1:6" x14ac:dyDescent="0.45">
      <c r="A2382" s="218">
        <v>13030</v>
      </c>
      <c r="B2382" s="218">
        <v>250</v>
      </c>
      <c r="C2382" s="219">
        <v>37.088359104240958</v>
      </c>
      <c r="D2382" s="218"/>
      <c r="E2382" s="218" t="s">
        <v>114</v>
      </c>
      <c r="F2382" s="218">
        <v>2006</v>
      </c>
    </row>
    <row r="2383" spans="1:6" x14ac:dyDescent="0.45">
      <c r="A2383" s="218">
        <v>13030</v>
      </c>
      <c r="B2383" s="218">
        <v>250</v>
      </c>
      <c r="C2383" s="219">
        <v>30.484522506444002</v>
      </c>
      <c r="D2383" s="218"/>
      <c r="E2383" s="218" t="s">
        <v>114</v>
      </c>
      <c r="F2383" s="218">
        <v>2006</v>
      </c>
    </row>
    <row r="2384" spans="1:6" x14ac:dyDescent="0.45">
      <c r="A2384" s="218">
        <v>13028</v>
      </c>
      <c r="B2384" s="218">
        <v>200</v>
      </c>
      <c r="C2384" s="219">
        <v>18.699254925439639</v>
      </c>
      <c r="D2384" s="218"/>
      <c r="E2384" s="218" t="s">
        <v>114</v>
      </c>
      <c r="F2384" s="218">
        <v>2005</v>
      </c>
    </row>
    <row r="2385" spans="1:6" x14ac:dyDescent="0.45">
      <c r="A2385" s="218">
        <v>13028</v>
      </c>
      <c r="B2385" s="218">
        <v>200</v>
      </c>
      <c r="C2385" s="219">
        <v>34.139612575159617</v>
      </c>
      <c r="D2385" s="218"/>
      <c r="E2385" s="218" t="s">
        <v>114</v>
      </c>
      <c r="F2385" s="218">
        <v>2005</v>
      </c>
    </row>
    <row r="2386" spans="1:6" x14ac:dyDescent="0.45">
      <c r="A2386" s="218">
        <v>13028</v>
      </c>
      <c r="B2386" s="218">
        <v>200</v>
      </c>
      <c r="C2386" s="219">
        <v>1.0046171647245999E-2</v>
      </c>
      <c r="D2386" s="218"/>
      <c r="E2386" s="218" t="s">
        <v>204</v>
      </c>
      <c r="F2386" s="218">
        <v>2002</v>
      </c>
    </row>
    <row r="2387" spans="1:6" x14ac:dyDescent="0.45">
      <c r="A2387" s="218">
        <v>13026</v>
      </c>
      <c r="B2387" s="218">
        <v>250</v>
      </c>
      <c r="C2387" s="219">
        <v>18.619367161537831</v>
      </c>
      <c r="D2387" s="218"/>
      <c r="E2387" s="218" t="s">
        <v>114</v>
      </c>
      <c r="F2387" s="218">
        <v>2005</v>
      </c>
    </row>
    <row r="2388" spans="1:6" x14ac:dyDescent="0.45">
      <c r="A2388" s="218">
        <v>13026</v>
      </c>
      <c r="B2388" s="218">
        <v>250</v>
      </c>
      <c r="C2388" s="219">
        <v>13.031837821184951</v>
      </c>
      <c r="D2388" s="218"/>
      <c r="E2388" s="218" t="s">
        <v>114</v>
      </c>
      <c r="F2388" s="218">
        <v>2005</v>
      </c>
    </row>
    <row r="2389" spans="1:6" x14ac:dyDescent="0.45">
      <c r="A2389" s="218">
        <v>13026</v>
      </c>
      <c r="B2389" s="218">
        <v>250</v>
      </c>
      <c r="C2389" s="219">
        <v>23.182541754747831</v>
      </c>
      <c r="D2389" s="218"/>
      <c r="E2389" s="218" t="s">
        <v>114</v>
      </c>
      <c r="F2389" s="218">
        <v>2005</v>
      </c>
    </row>
    <row r="2390" spans="1:6" x14ac:dyDescent="0.45">
      <c r="A2390" s="218">
        <v>13026</v>
      </c>
      <c r="B2390" s="218">
        <v>250</v>
      </c>
      <c r="C2390" s="219">
        <v>30.435762822439489</v>
      </c>
      <c r="D2390" s="218"/>
      <c r="E2390" s="218" t="s">
        <v>114</v>
      </c>
      <c r="F2390" s="218">
        <v>2005</v>
      </c>
    </row>
    <row r="2391" spans="1:6" x14ac:dyDescent="0.45">
      <c r="A2391" s="218">
        <v>13026</v>
      </c>
      <c r="B2391" s="218">
        <v>250</v>
      </c>
      <c r="C2391" s="219">
        <v>23.309776518197818</v>
      </c>
      <c r="D2391" s="218"/>
      <c r="E2391" s="218" t="s">
        <v>114</v>
      </c>
      <c r="F2391" s="218">
        <v>2005</v>
      </c>
    </row>
    <row r="2392" spans="1:6" x14ac:dyDescent="0.45">
      <c r="A2392" s="218">
        <v>13026</v>
      </c>
      <c r="B2392" s="218">
        <v>250</v>
      </c>
      <c r="C2392" s="219">
        <v>49.707813187614967</v>
      </c>
      <c r="D2392" s="218"/>
      <c r="E2392" s="218" t="s">
        <v>114</v>
      </c>
      <c r="F2392" s="218">
        <v>2005</v>
      </c>
    </row>
    <row r="2393" spans="1:6" x14ac:dyDescent="0.45">
      <c r="A2393" s="218">
        <v>13026</v>
      </c>
      <c r="B2393" s="218">
        <v>250</v>
      </c>
      <c r="C2393" s="219">
        <v>5.8460583272483824</v>
      </c>
      <c r="D2393" s="218"/>
      <c r="E2393" s="218" t="s">
        <v>114</v>
      </c>
      <c r="F2393" s="218">
        <v>2005</v>
      </c>
    </row>
    <row r="2394" spans="1:6" x14ac:dyDescent="0.45">
      <c r="A2394" s="218">
        <v>13026</v>
      </c>
      <c r="B2394" s="218">
        <v>250</v>
      </c>
      <c r="C2394" s="219">
        <v>27.02579134285418</v>
      </c>
      <c r="D2394" s="218"/>
      <c r="E2394" s="218" t="s">
        <v>114</v>
      </c>
      <c r="F2394" s="218">
        <v>2005</v>
      </c>
    </row>
    <row r="2395" spans="1:6" x14ac:dyDescent="0.45">
      <c r="A2395" s="218">
        <v>13026</v>
      </c>
      <c r="B2395" s="218">
        <v>250</v>
      </c>
      <c r="C2395" s="219">
        <v>13.013683292321501</v>
      </c>
      <c r="D2395" s="218"/>
      <c r="E2395" s="218" t="s">
        <v>114</v>
      </c>
      <c r="F2395" s="218">
        <v>2002</v>
      </c>
    </row>
    <row r="2396" spans="1:6" x14ac:dyDescent="0.45">
      <c r="A2396" s="218">
        <v>13026</v>
      </c>
      <c r="B2396" s="218">
        <v>250</v>
      </c>
      <c r="C2396" s="219">
        <v>8.227179149395532</v>
      </c>
      <c r="D2396" s="218"/>
      <c r="E2396" s="218" t="s">
        <v>114</v>
      </c>
      <c r="F2396" s="218">
        <v>2002</v>
      </c>
    </row>
    <row r="2397" spans="1:6" x14ac:dyDescent="0.45">
      <c r="A2397" s="218">
        <v>13026</v>
      </c>
      <c r="B2397" s="218">
        <v>250</v>
      </c>
      <c r="C2397" s="219">
        <v>19.193879144619451</v>
      </c>
      <c r="D2397" s="218"/>
      <c r="E2397" s="218" t="s">
        <v>114</v>
      </c>
      <c r="F2397" s="218">
        <v>2002</v>
      </c>
    </row>
    <row r="2398" spans="1:6" x14ac:dyDescent="0.45">
      <c r="A2398" s="218">
        <v>13026</v>
      </c>
      <c r="B2398" s="218">
        <v>250</v>
      </c>
      <c r="C2398" s="219">
        <v>24.69204583758788</v>
      </c>
      <c r="D2398" s="218"/>
      <c r="E2398" s="218" t="s">
        <v>114</v>
      </c>
      <c r="F2398" s="218">
        <v>2002</v>
      </c>
    </row>
    <row r="2399" spans="1:6" x14ac:dyDescent="0.45">
      <c r="A2399" s="218">
        <v>13026</v>
      </c>
      <c r="B2399" s="218">
        <v>250</v>
      </c>
      <c r="C2399" s="219">
        <v>11.53710555658879</v>
      </c>
      <c r="D2399" s="218"/>
      <c r="E2399" s="218" t="s">
        <v>114</v>
      </c>
      <c r="F2399" s="218">
        <v>2005</v>
      </c>
    </row>
    <row r="2400" spans="1:6" x14ac:dyDescent="0.45">
      <c r="A2400" s="218">
        <v>13026</v>
      </c>
      <c r="B2400" s="218">
        <v>250</v>
      </c>
      <c r="C2400" s="219">
        <v>6.5462046961806619</v>
      </c>
      <c r="D2400" s="218"/>
      <c r="E2400" s="218" t="s">
        <v>114</v>
      </c>
      <c r="F2400" s="218">
        <v>2005</v>
      </c>
    </row>
    <row r="2401" spans="1:6" x14ac:dyDescent="0.45">
      <c r="A2401" s="218">
        <v>13026</v>
      </c>
      <c r="B2401" s="218">
        <v>250</v>
      </c>
      <c r="C2401" s="219">
        <v>22.70131347145086</v>
      </c>
      <c r="D2401" s="218"/>
      <c r="E2401" s="218" t="s">
        <v>114</v>
      </c>
      <c r="F2401" s="218">
        <v>2005</v>
      </c>
    </row>
    <row r="2402" spans="1:6" x14ac:dyDescent="0.45">
      <c r="A2402" s="218">
        <v>13026</v>
      </c>
      <c r="B2402" s="218">
        <v>250</v>
      </c>
      <c r="C2402" s="219">
        <v>7.6234239374549517</v>
      </c>
      <c r="D2402" s="218"/>
      <c r="E2402" s="218" t="s">
        <v>114</v>
      </c>
      <c r="F2402" s="218">
        <v>2005</v>
      </c>
    </row>
    <row r="2403" spans="1:6" x14ac:dyDescent="0.45">
      <c r="A2403" s="218">
        <v>13026</v>
      </c>
      <c r="B2403" s="218">
        <v>250</v>
      </c>
      <c r="C2403" s="219">
        <v>15.145060328175189</v>
      </c>
      <c r="D2403" s="218"/>
      <c r="E2403" s="218" t="s">
        <v>114</v>
      </c>
      <c r="F2403" s="218">
        <v>2002</v>
      </c>
    </row>
    <row r="2404" spans="1:6" x14ac:dyDescent="0.45">
      <c r="A2404" s="218">
        <v>13026</v>
      </c>
      <c r="B2404" s="218">
        <v>250</v>
      </c>
      <c r="C2404" s="219">
        <v>19.794826670409719</v>
      </c>
      <c r="D2404" s="218"/>
      <c r="E2404" s="218" t="s">
        <v>114</v>
      </c>
      <c r="F2404" s="218">
        <v>2002</v>
      </c>
    </row>
    <row r="2405" spans="1:6" x14ac:dyDescent="0.45">
      <c r="A2405" s="218">
        <v>13026</v>
      </c>
      <c r="B2405" s="218">
        <v>250</v>
      </c>
      <c r="C2405" s="219">
        <v>19.237712183247549</v>
      </c>
      <c r="D2405" s="218"/>
      <c r="E2405" s="218" t="s">
        <v>114</v>
      </c>
      <c r="F2405" s="218">
        <v>2002</v>
      </c>
    </row>
    <row r="2406" spans="1:6" x14ac:dyDescent="0.45">
      <c r="A2406" s="218">
        <v>13024</v>
      </c>
      <c r="B2406" s="218">
        <v>250</v>
      </c>
      <c r="C2406" s="219">
        <v>8.3742439018567207</v>
      </c>
      <c r="D2406" s="218"/>
      <c r="E2406" s="218" t="s">
        <v>114</v>
      </c>
      <c r="F2406" s="218">
        <v>2005</v>
      </c>
    </row>
    <row r="2407" spans="1:6" x14ac:dyDescent="0.45">
      <c r="A2407" s="218">
        <v>13024</v>
      </c>
      <c r="B2407" s="218">
        <v>250</v>
      </c>
      <c r="C2407" s="219">
        <v>43.970254095670192</v>
      </c>
      <c r="D2407" s="218"/>
      <c r="E2407" s="218" t="s">
        <v>114</v>
      </c>
      <c r="F2407" s="218">
        <v>2005</v>
      </c>
    </row>
    <row r="2408" spans="1:6" x14ac:dyDescent="0.45">
      <c r="A2408" s="218">
        <v>13022</v>
      </c>
      <c r="B2408" s="218">
        <v>200</v>
      </c>
      <c r="C2408" s="219">
        <v>23.71919374518626</v>
      </c>
      <c r="D2408" s="218"/>
      <c r="E2408" s="218" t="s">
        <v>114</v>
      </c>
      <c r="F2408" s="218">
        <v>2005</v>
      </c>
    </row>
    <row r="2409" spans="1:6" x14ac:dyDescent="0.45">
      <c r="A2409" s="218">
        <v>13022</v>
      </c>
      <c r="B2409" s="218">
        <v>200</v>
      </c>
      <c r="C2409" s="219">
        <v>13.822449479841721</v>
      </c>
      <c r="D2409" s="218"/>
      <c r="E2409" s="218" t="s">
        <v>114</v>
      </c>
      <c r="F2409" s="218">
        <v>2005</v>
      </c>
    </row>
    <row r="2410" spans="1:6" x14ac:dyDescent="0.45">
      <c r="A2410" s="218">
        <v>13022</v>
      </c>
      <c r="B2410" s="218">
        <v>200</v>
      </c>
      <c r="C2410" s="219">
        <v>70.249940881099931</v>
      </c>
      <c r="D2410" s="218"/>
      <c r="E2410" s="218" t="s">
        <v>114</v>
      </c>
      <c r="F2410" s="218">
        <v>2005</v>
      </c>
    </row>
    <row r="2411" spans="1:6" x14ac:dyDescent="0.45">
      <c r="A2411" s="218">
        <v>13022</v>
      </c>
      <c r="B2411" s="218">
        <v>200</v>
      </c>
      <c r="C2411" s="219">
        <v>20.528588580906568</v>
      </c>
      <c r="D2411" s="218"/>
      <c r="E2411" s="218" t="s">
        <v>114</v>
      </c>
      <c r="F2411" s="218">
        <v>2005</v>
      </c>
    </row>
    <row r="2412" spans="1:6" x14ac:dyDescent="0.45">
      <c r="A2412" s="218">
        <v>13022</v>
      </c>
      <c r="B2412" s="218">
        <v>200</v>
      </c>
      <c r="C2412" s="219">
        <v>9.8974482857576724</v>
      </c>
      <c r="D2412" s="218"/>
      <c r="E2412" s="218" t="s">
        <v>114</v>
      </c>
      <c r="F2412" s="218">
        <v>2005</v>
      </c>
    </row>
    <row r="2413" spans="1:6" x14ac:dyDescent="0.45">
      <c r="A2413" s="218">
        <v>13022</v>
      </c>
      <c r="B2413" s="218">
        <v>200</v>
      </c>
      <c r="C2413" s="219">
        <v>35.99973781440756</v>
      </c>
      <c r="D2413" s="218"/>
      <c r="E2413" s="218" t="s">
        <v>114</v>
      </c>
      <c r="F2413" s="218">
        <v>2005</v>
      </c>
    </row>
    <row r="2414" spans="1:6" x14ac:dyDescent="0.45">
      <c r="A2414" s="218">
        <v>13022</v>
      </c>
      <c r="B2414" s="218">
        <v>200</v>
      </c>
      <c r="C2414" s="219">
        <v>42.907091561751521</v>
      </c>
      <c r="D2414" s="218"/>
      <c r="E2414" s="218" t="s">
        <v>114</v>
      </c>
      <c r="F2414" s="218">
        <v>2005</v>
      </c>
    </row>
    <row r="2415" spans="1:6" x14ac:dyDescent="0.45">
      <c r="A2415" s="218">
        <v>13022</v>
      </c>
      <c r="B2415" s="218">
        <v>200</v>
      </c>
      <c r="C2415" s="219">
        <v>8.2161667296309648</v>
      </c>
      <c r="D2415" s="218"/>
      <c r="E2415" s="218" t="s">
        <v>114</v>
      </c>
      <c r="F2415" s="218">
        <v>2005</v>
      </c>
    </row>
    <row r="2416" spans="1:6" x14ac:dyDescent="0.45">
      <c r="A2416" s="218">
        <v>13022</v>
      </c>
      <c r="B2416" s="218">
        <v>200</v>
      </c>
      <c r="C2416" s="219">
        <v>38.575166189654439</v>
      </c>
      <c r="D2416" s="218"/>
      <c r="E2416" s="218" t="s">
        <v>114</v>
      </c>
      <c r="F2416" s="218">
        <v>2005</v>
      </c>
    </row>
    <row r="2417" spans="1:6" x14ac:dyDescent="0.45">
      <c r="A2417" s="218">
        <v>13022</v>
      </c>
      <c r="B2417" s="218">
        <v>200</v>
      </c>
      <c r="C2417" s="219">
        <v>31.071865716615051</v>
      </c>
      <c r="D2417" s="218"/>
      <c r="E2417" s="218" t="s">
        <v>114</v>
      </c>
      <c r="F2417" s="218">
        <v>2005</v>
      </c>
    </row>
    <row r="2418" spans="1:6" x14ac:dyDescent="0.45">
      <c r="A2418" s="218">
        <v>13020</v>
      </c>
      <c r="B2418" s="218">
        <v>160</v>
      </c>
      <c r="C2418" s="219">
        <v>34.647488731373777</v>
      </c>
      <c r="D2418" s="218"/>
      <c r="E2418" s="218" t="s">
        <v>114</v>
      </c>
      <c r="F2418" s="218">
        <v>2005</v>
      </c>
    </row>
    <row r="2419" spans="1:6" x14ac:dyDescent="0.45">
      <c r="A2419" s="218">
        <v>13020</v>
      </c>
      <c r="B2419" s="218">
        <v>160</v>
      </c>
      <c r="C2419" s="219">
        <v>4.6565086341719963</v>
      </c>
      <c r="D2419" s="218"/>
      <c r="E2419" s="218" t="s">
        <v>114</v>
      </c>
      <c r="F2419" s="218">
        <v>2005</v>
      </c>
    </row>
    <row r="2420" spans="1:6" x14ac:dyDescent="0.45">
      <c r="A2420" s="218">
        <v>13018</v>
      </c>
      <c r="B2420" s="218">
        <v>250</v>
      </c>
      <c r="C2420" s="219">
        <v>38.868635174086279</v>
      </c>
      <c r="D2420" s="218"/>
      <c r="E2420" s="218" t="s">
        <v>204</v>
      </c>
      <c r="F2420" s="218">
        <v>2005</v>
      </c>
    </row>
    <row r="2421" spans="1:6" x14ac:dyDescent="0.45">
      <c r="A2421" s="218">
        <v>13018</v>
      </c>
      <c r="B2421" s="218">
        <v>250</v>
      </c>
      <c r="C2421" s="219">
        <v>42.109540472784808</v>
      </c>
      <c r="D2421" s="218"/>
      <c r="E2421" s="218" t="s">
        <v>204</v>
      </c>
      <c r="F2421" s="218">
        <v>2005</v>
      </c>
    </row>
    <row r="2422" spans="1:6" x14ac:dyDescent="0.45">
      <c r="A2422" s="218">
        <v>13016</v>
      </c>
      <c r="B2422" s="218">
        <v>250</v>
      </c>
      <c r="C2422" s="219">
        <v>31.084519119631739</v>
      </c>
      <c r="D2422" s="218"/>
      <c r="E2422" s="218" t="s">
        <v>114</v>
      </c>
      <c r="F2422" s="218">
        <v>2005</v>
      </c>
    </row>
    <row r="2423" spans="1:6" x14ac:dyDescent="0.45">
      <c r="A2423" s="218">
        <v>13016</v>
      </c>
      <c r="B2423" s="218">
        <v>250</v>
      </c>
      <c r="C2423" s="219">
        <v>8.2449703583005984</v>
      </c>
      <c r="D2423" s="218"/>
      <c r="E2423" s="218" t="s">
        <v>114</v>
      </c>
      <c r="F2423" s="218">
        <v>2005</v>
      </c>
    </row>
    <row r="2424" spans="1:6" x14ac:dyDescent="0.45">
      <c r="A2424" s="218">
        <v>13016</v>
      </c>
      <c r="B2424" s="218">
        <v>250</v>
      </c>
      <c r="C2424" s="219">
        <v>8.5960215464274814</v>
      </c>
      <c r="D2424" s="218"/>
      <c r="E2424" s="218" t="s">
        <v>114</v>
      </c>
      <c r="F2424" s="218">
        <v>2005</v>
      </c>
    </row>
    <row r="2425" spans="1:6" x14ac:dyDescent="0.45">
      <c r="A2425" s="218">
        <v>13016</v>
      </c>
      <c r="B2425" s="218">
        <v>250</v>
      </c>
      <c r="C2425" s="219">
        <v>13.151655729911051</v>
      </c>
      <c r="D2425" s="218"/>
      <c r="E2425" s="218" t="s">
        <v>114</v>
      </c>
      <c r="F2425" s="218">
        <v>2005</v>
      </c>
    </row>
    <row r="2426" spans="1:6" x14ac:dyDescent="0.45">
      <c r="A2426" s="218">
        <v>13016</v>
      </c>
      <c r="B2426" s="218">
        <v>250</v>
      </c>
      <c r="C2426" s="219">
        <v>44.537531826946193</v>
      </c>
      <c r="D2426" s="218"/>
      <c r="E2426" s="218" t="s">
        <v>114</v>
      </c>
      <c r="F2426" s="218">
        <v>2005</v>
      </c>
    </row>
    <row r="2427" spans="1:6" x14ac:dyDescent="0.45">
      <c r="A2427" s="218">
        <v>13016</v>
      </c>
      <c r="B2427" s="218">
        <v>250</v>
      </c>
      <c r="C2427" s="219">
        <v>16.725096552479069</v>
      </c>
      <c r="D2427" s="218"/>
      <c r="E2427" s="218" t="s">
        <v>114</v>
      </c>
      <c r="F2427" s="218">
        <v>2005</v>
      </c>
    </row>
    <row r="2428" spans="1:6" x14ac:dyDescent="0.45">
      <c r="A2428" s="218">
        <v>13016</v>
      </c>
      <c r="B2428" s="218">
        <v>250</v>
      </c>
      <c r="C2428" s="219">
        <v>10.64898656190798</v>
      </c>
      <c r="D2428" s="218"/>
      <c r="E2428" s="218" t="s">
        <v>114</v>
      </c>
      <c r="F2428" s="218">
        <v>2005</v>
      </c>
    </row>
    <row r="2429" spans="1:6" x14ac:dyDescent="0.45">
      <c r="A2429" s="218">
        <v>13016</v>
      </c>
      <c r="B2429" s="218">
        <v>250</v>
      </c>
      <c r="C2429" s="219">
        <v>25.434190961425848</v>
      </c>
      <c r="D2429" s="218"/>
      <c r="E2429" s="218" t="s">
        <v>114</v>
      </c>
      <c r="F2429" s="218">
        <v>2005</v>
      </c>
    </row>
    <row r="2430" spans="1:6" x14ac:dyDescent="0.45">
      <c r="A2430" s="218">
        <v>13016</v>
      </c>
      <c r="B2430" s="218">
        <v>250</v>
      </c>
      <c r="C2430" s="219">
        <v>8.5743660014809695</v>
      </c>
      <c r="D2430" s="218"/>
      <c r="E2430" s="218" t="s">
        <v>114</v>
      </c>
      <c r="F2430" s="218">
        <v>2005</v>
      </c>
    </row>
    <row r="2431" spans="1:6" x14ac:dyDescent="0.45">
      <c r="A2431" s="218">
        <v>13016</v>
      </c>
      <c r="B2431" s="218">
        <v>250</v>
      </c>
      <c r="C2431" s="219">
        <v>35.206488808186471</v>
      </c>
      <c r="D2431" s="218"/>
      <c r="E2431" s="218" t="s">
        <v>114</v>
      </c>
      <c r="F2431" s="218">
        <v>2005</v>
      </c>
    </row>
    <row r="2432" spans="1:6" x14ac:dyDescent="0.45">
      <c r="A2432" s="218">
        <v>13016</v>
      </c>
      <c r="B2432" s="218">
        <v>250</v>
      </c>
      <c r="C2432" s="219">
        <v>8.5167852864604097</v>
      </c>
      <c r="D2432" s="218"/>
      <c r="E2432" s="218" t="s">
        <v>114</v>
      </c>
      <c r="F2432" s="218">
        <v>2005</v>
      </c>
    </row>
    <row r="2433" spans="1:6" x14ac:dyDescent="0.45">
      <c r="A2433" s="218">
        <v>13016</v>
      </c>
      <c r="B2433" s="218">
        <v>250</v>
      </c>
      <c r="C2433" s="219">
        <v>27.486415801162231</v>
      </c>
      <c r="D2433" s="218"/>
      <c r="E2433" s="218" t="s">
        <v>114</v>
      </c>
      <c r="F2433" s="218">
        <v>2005</v>
      </c>
    </row>
    <row r="2434" spans="1:6" x14ac:dyDescent="0.45">
      <c r="A2434" s="218">
        <v>13016</v>
      </c>
      <c r="B2434" s="218">
        <v>250</v>
      </c>
      <c r="C2434" s="219">
        <v>36.81962622026829</v>
      </c>
      <c r="D2434" s="218"/>
      <c r="E2434" s="218" t="s">
        <v>114</v>
      </c>
      <c r="F2434" s="218">
        <v>2005</v>
      </c>
    </row>
    <row r="2435" spans="1:6" x14ac:dyDescent="0.45">
      <c r="A2435" s="218">
        <v>13016</v>
      </c>
      <c r="B2435" s="218">
        <v>250</v>
      </c>
      <c r="C2435" s="219">
        <v>7.9843504678102963</v>
      </c>
      <c r="D2435" s="218"/>
      <c r="E2435" s="218" t="s">
        <v>114</v>
      </c>
      <c r="F2435" s="218">
        <v>2005</v>
      </c>
    </row>
    <row r="2436" spans="1:6" x14ac:dyDescent="0.45">
      <c r="A2436" s="218">
        <v>13016</v>
      </c>
      <c r="B2436" s="218">
        <v>250</v>
      </c>
      <c r="C2436" s="219">
        <v>8.8822151296074683</v>
      </c>
      <c r="D2436" s="218"/>
      <c r="E2436" s="218" t="s">
        <v>114</v>
      </c>
      <c r="F2436" s="218">
        <v>2005</v>
      </c>
    </row>
    <row r="2437" spans="1:6" x14ac:dyDescent="0.45">
      <c r="A2437" s="218">
        <v>13016</v>
      </c>
      <c r="B2437" s="218">
        <v>250</v>
      </c>
      <c r="C2437" s="219">
        <v>28.20752653643936</v>
      </c>
      <c r="D2437" s="218"/>
      <c r="E2437" s="218" t="s">
        <v>114</v>
      </c>
      <c r="F2437" s="218">
        <v>2005</v>
      </c>
    </row>
    <row r="2438" spans="1:6" x14ac:dyDescent="0.45">
      <c r="A2438" s="218">
        <v>13016</v>
      </c>
      <c r="B2438" s="218">
        <v>250</v>
      </c>
      <c r="C2438" s="219">
        <v>12.949487456817691</v>
      </c>
      <c r="D2438" s="218"/>
      <c r="E2438" s="218" t="s">
        <v>114</v>
      </c>
      <c r="F2438" s="218">
        <v>2005</v>
      </c>
    </row>
    <row r="2439" spans="1:6" x14ac:dyDescent="0.45">
      <c r="A2439" s="218">
        <v>13016</v>
      </c>
      <c r="B2439" s="218">
        <v>250</v>
      </c>
      <c r="C2439" s="219">
        <v>16.75636626774266</v>
      </c>
      <c r="D2439" s="218"/>
      <c r="E2439" s="218" t="s">
        <v>114</v>
      </c>
      <c r="F2439" s="218">
        <v>2005</v>
      </c>
    </row>
    <row r="2440" spans="1:6" x14ac:dyDescent="0.45">
      <c r="A2440" s="218">
        <v>13016</v>
      </c>
      <c r="B2440" s="218">
        <v>250</v>
      </c>
      <c r="C2440" s="219">
        <v>30.463493841909781</v>
      </c>
      <c r="D2440" s="218"/>
      <c r="E2440" s="218" t="s">
        <v>114</v>
      </c>
      <c r="F2440" s="218">
        <v>2005</v>
      </c>
    </row>
    <row r="2441" spans="1:6" x14ac:dyDescent="0.45">
      <c r="A2441" s="218">
        <v>13016</v>
      </c>
      <c r="B2441" s="218">
        <v>250</v>
      </c>
      <c r="C2441" s="219">
        <v>28.898888981724738</v>
      </c>
      <c r="D2441" s="218"/>
      <c r="E2441" s="218" t="s">
        <v>114</v>
      </c>
      <c r="F2441" s="218">
        <v>2005</v>
      </c>
    </row>
    <row r="2442" spans="1:6" x14ac:dyDescent="0.45">
      <c r="A2442" s="218">
        <v>13016</v>
      </c>
      <c r="B2442" s="218">
        <v>250</v>
      </c>
      <c r="C2442" s="219">
        <v>28.799665161741171</v>
      </c>
      <c r="D2442" s="218"/>
      <c r="E2442" s="218" t="s">
        <v>114</v>
      </c>
      <c r="F2442" s="218">
        <v>2005</v>
      </c>
    </row>
    <row r="2443" spans="1:6" x14ac:dyDescent="0.45">
      <c r="A2443" s="218">
        <v>13016</v>
      </c>
      <c r="B2443" s="218">
        <v>250</v>
      </c>
      <c r="C2443" s="219">
        <v>23.539629945679451</v>
      </c>
      <c r="D2443" s="218"/>
      <c r="E2443" s="218" t="s">
        <v>114</v>
      </c>
      <c r="F2443" s="218">
        <v>2005</v>
      </c>
    </row>
    <row r="2444" spans="1:6" x14ac:dyDescent="0.45">
      <c r="A2444" s="218">
        <v>13014</v>
      </c>
      <c r="B2444" s="218">
        <v>200</v>
      </c>
      <c r="C2444" s="219">
        <v>18.895109694402031</v>
      </c>
      <c r="D2444" s="218"/>
      <c r="E2444" s="218" t="s">
        <v>114</v>
      </c>
      <c r="F2444" s="218">
        <v>2005</v>
      </c>
    </row>
    <row r="2445" spans="1:6" x14ac:dyDescent="0.45">
      <c r="A2445" s="218">
        <v>13014</v>
      </c>
      <c r="B2445" s="218">
        <v>200</v>
      </c>
      <c r="C2445" s="219">
        <v>2.458661110424635</v>
      </c>
      <c r="D2445" s="218"/>
      <c r="E2445" s="218" t="s">
        <v>114</v>
      </c>
      <c r="F2445" s="218">
        <v>2005</v>
      </c>
    </row>
    <row r="2446" spans="1:6" x14ac:dyDescent="0.45">
      <c r="A2446" s="218">
        <v>13014</v>
      </c>
      <c r="B2446" s="218">
        <v>200</v>
      </c>
      <c r="C2446" s="219">
        <v>12.81115075790672</v>
      </c>
      <c r="D2446" s="218"/>
      <c r="E2446" s="218" t="s">
        <v>114</v>
      </c>
      <c r="F2446" s="218">
        <v>2005</v>
      </c>
    </row>
    <row r="2447" spans="1:6" x14ac:dyDescent="0.45">
      <c r="A2447" s="218">
        <v>13012</v>
      </c>
      <c r="B2447" s="218">
        <v>250</v>
      </c>
      <c r="C2447" s="219">
        <v>29.04813420986515</v>
      </c>
      <c r="D2447" s="218"/>
      <c r="E2447" s="218" t="s">
        <v>114</v>
      </c>
      <c r="F2447" s="218">
        <v>2005</v>
      </c>
    </row>
    <row r="2448" spans="1:6" x14ac:dyDescent="0.45">
      <c r="A2448" s="218">
        <v>13012</v>
      </c>
      <c r="B2448" s="218">
        <v>250</v>
      </c>
      <c r="C2448" s="219">
        <v>12.189457848750751</v>
      </c>
      <c r="D2448" s="218"/>
      <c r="E2448" s="218" t="s">
        <v>114</v>
      </c>
      <c r="F2448" s="218">
        <v>2005</v>
      </c>
    </row>
    <row r="2449" spans="1:6" x14ac:dyDescent="0.45">
      <c r="A2449" s="218">
        <v>13012</v>
      </c>
      <c r="B2449" s="218">
        <v>250</v>
      </c>
      <c r="C2449" s="219">
        <v>21.339268874431379</v>
      </c>
      <c r="D2449" s="218"/>
      <c r="E2449" s="218" t="s">
        <v>114</v>
      </c>
      <c r="F2449" s="218">
        <v>2005</v>
      </c>
    </row>
    <row r="2450" spans="1:6" x14ac:dyDescent="0.45">
      <c r="A2450" s="218">
        <v>13012</v>
      </c>
      <c r="B2450" s="218">
        <v>250</v>
      </c>
      <c r="C2450" s="219">
        <v>23.547501158678951</v>
      </c>
      <c r="D2450" s="218"/>
      <c r="E2450" s="218" t="s">
        <v>114</v>
      </c>
      <c r="F2450" s="218">
        <v>2005</v>
      </c>
    </row>
    <row r="2451" spans="1:6" x14ac:dyDescent="0.45">
      <c r="A2451" s="218">
        <v>13012</v>
      </c>
      <c r="B2451" s="218">
        <v>250</v>
      </c>
      <c r="C2451" s="219">
        <v>19.528278457135858</v>
      </c>
      <c r="D2451" s="218"/>
      <c r="E2451" s="218" t="s">
        <v>114</v>
      </c>
      <c r="F2451" s="218">
        <v>2005</v>
      </c>
    </row>
    <row r="2452" spans="1:6" x14ac:dyDescent="0.45">
      <c r="A2452" s="218">
        <v>13012</v>
      </c>
      <c r="B2452" s="218">
        <v>250</v>
      </c>
      <c r="C2452" s="219">
        <v>29.690328809709008</v>
      </c>
      <c r="D2452" s="218"/>
      <c r="E2452" s="218" t="s">
        <v>114</v>
      </c>
      <c r="F2452" s="218">
        <v>2005</v>
      </c>
    </row>
    <row r="2453" spans="1:6" x14ac:dyDescent="0.45">
      <c r="A2453" s="218">
        <v>13012</v>
      </c>
      <c r="B2453" s="218">
        <v>250</v>
      </c>
      <c r="C2453" s="219">
        <v>20.84256873883507</v>
      </c>
      <c r="D2453" s="218"/>
      <c r="E2453" s="218" t="s">
        <v>114</v>
      </c>
      <c r="F2453" s="218">
        <v>2005</v>
      </c>
    </row>
    <row r="2454" spans="1:6" x14ac:dyDescent="0.45">
      <c r="A2454" s="218">
        <v>13012</v>
      </c>
      <c r="B2454" s="218">
        <v>250</v>
      </c>
      <c r="C2454" s="219">
        <v>20.485222642711751</v>
      </c>
      <c r="D2454" s="218"/>
      <c r="E2454" s="218" t="s">
        <v>114</v>
      </c>
      <c r="F2454" s="218">
        <v>2005</v>
      </c>
    </row>
    <row r="2455" spans="1:6" x14ac:dyDescent="0.45">
      <c r="A2455" s="218">
        <v>13012</v>
      </c>
      <c r="B2455" s="218">
        <v>250</v>
      </c>
      <c r="C2455" s="219">
        <v>42.929985873632027</v>
      </c>
      <c r="D2455" s="218"/>
      <c r="E2455" s="218" t="s">
        <v>114</v>
      </c>
      <c r="F2455" s="218">
        <v>2005</v>
      </c>
    </row>
    <row r="2456" spans="1:6" x14ac:dyDescent="0.45">
      <c r="A2456" s="218">
        <v>13012</v>
      </c>
      <c r="B2456" s="218">
        <v>250</v>
      </c>
      <c r="C2456" s="219">
        <v>4.3819003396926393</v>
      </c>
      <c r="D2456" s="218"/>
      <c r="E2456" s="218" t="s">
        <v>114</v>
      </c>
      <c r="F2456" s="218">
        <v>2005</v>
      </c>
    </row>
    <row r="2457" spans="1:6" x14ac:dyDescent="0.45">
      <c r="A2457" s="218">
        <v>13012</v>
      </c>
      <c r="B2457" s="218">
        <v>250</v>
      </c>
      <c r="C2457" s="219">
        <v>10.58379096090111</v>
      </c>
      <c r="D2457" s="218"/>
      <c r="E2457" s="218" t="s">
        <v>114</v>
      </c>
      <c r="F2457" s="218">
        <v>2005</v>
      </c>
    </row>
    <row r="2458" spans="1:6" x14ac:dyDescent="0.45">
      <c r="A2458" s="218">
        <v>13012</v>
      </c>
      <c r="B2458" s="218">
        <v>250</v>
      </c>
      <c r="C2458" s="219">
        <v>16.585813685950939</v>
      </c>
      <c r="D2458" s="218"/>
      <c r="E2458" s="218" t="s">
        <v>114</v>
      </c>
      <c r="F2458" s="218">
        <v>2005</v>
      </c>
    </row>
    <row r="2459" spans="1:6" x14ac:dyDescent="0.45">
      <c r="A2459" s="218">
        <v>13010</v>
      </c>
      <c r="B2459" s="218">
        <v>200</v>
      </c>
      <c r="C2459" s="219">
        <v>10.33626604495128</v>
      </c>
      <c r="D2459" s="218"/>
      <c r="E2459" s="218" t="s">
        <v>114</v>
      </c>
      <c r="F2459" s="218">
        <v>2005</v>
      </c>
    </row>
    <row r="2460" spans="1:6" x14ac:dyDescent="0.45">
      <c r="A2460" s="218">
        <v>13010</v>
      </c>
      <c r="B2460" s="218">
        <v>200</v>
      </c>
      <c r="C2460" s="219">
        <v>13.6767088329796</v>
      </c>
      <c r="D2460" s="218"/>
      <c r="E2460" s="218" t="s">
        <v>114</v>
      </c>
      <c r="F2460" s="218">
        <v>2005</v>
      </c>
    </row>
    <row r="2461" spans="1:6" x14ac:dyDescent="0.45">
      <c r="A2461" s="218">
        <v>13010</v>
      </c>
      <c r="B2461" s="218">
        <v>200</v>
      </c>
      <c r="C2461" s="219">
        <v>15.410380861025789</v>
      </c>
      <c r="D2461" s="218"/>
      <c r="E2461" s="218" t="s">
        <v>114</v>
      </c>
      <c r="F2461" s="218">
        <v>2005</v>
      </c>
    </row>
    <row r="2462" spans="1:6" x14ac:dyDescent="0.45">
      <c r="A2462" s="218">
        <v>13008</v>
      </c>
      <c r="B2462" s="218">
        <v>200</v>
      </c>
      <c r="C2462" s="219">
        <v>23.106421096793589</v>
      </c>
      <c r="D2462" s="218"/>
      <c r="E2462" s="218" t="s">
        <v>114</v>
      </c>
      <c r="F2462" s="218">
        <v>2005</v>
      </c>
    </row>
    <row r="2463" spans="1:6" x14ac:dyDescent="0.45">
      <c r="A2463" s="218">
        <v>13008</v>
      </c>
      <c r="B2463" s="218">
        <v>200</v>
      </c>
      <c r="C2463" s="219">
        <v>28.970163956192859</v>
      </c>
      <c r="D2463" s="218"/>
      <c r="E2463" s="218" t="s">
        <v>114</v>
      </c>
      <c r="F2463" s="218">
        <v>2005</v>
      </c>
    </row>
    <row r="2464" spans="1:6" x14ac:dyDescent="0.45">
      <c r="A2464" s="218">
        <v>13008</v>
      </c>
      <c r="B2464" s="218">
        <v>200</v>
      </c>
      <c r="C2464" s="219">
        <v>20.390189432647741</v>
      </c>
      <c r="D2464" s="218"/>
      <c r="E2464" s="218" t="s">
        <v>114</v>
      </c>
      <c r="F2464" s="218">
        <v>2005</v>
      </c>
    </row>
    <row r="2465" spans="1:6" x14ac:dyDescent="0.45">
      <c r="A2465" s="218">
        <v>13008</v>
      </c>
      <c r="B2465" s="218">
        <v>200</v>
      </c>
      <c r="C2465" s="219">
        <v>22.110433139434029</v>
      </c>
      <c r="D2465" s="218"/>
      <c r="E2465" s="218" t="s">
        <v>114</v>
      </c>
      <c r="F2465" s="218">
        <v>2005</v>
      </c>
    </row>
    <row r="2466" spans="1:6" x14ac:dyDescent="0.45">
      <c r="A2466" s="218">
        <v>13008</v>
      </c>
      <c r="B2466" s="218">
        <v>200</v>
      </c>
      <c r="C2466" s="219">
        <v>22.710923588390571</v>
      </c>
      <c r="D2466" s="218"/>
      <c r="E2466" s="218" t="s">
        <v>114</v>
      </c>
      <c r="F2466" s="218">
        <v>2005</v>
      </c>
    </row>
    <row r="2467" spans="1:6" x14ac:dyDescent="0.45">
      <c r="A2467" s="218">
        <v>13008</v>
      </c>
      <c r="B2467" s="218">
        <v>200</v>
      </c>
      <c r="C2467" s="219">
        <v>17.627802910437889</v>
      </c>
      <c r="D2467" s="218"/>
      <c r="E2467" s="218" t="s">
        <v>114</v>
      </c>
      <c r="F2467" s="218">
        <v>2005</v>
      </c>
    </row>
    <row r="2468" spans="1:6" x14ac:dyDescent="0.45">
      <c r="A2468" s="218">
        <v>13006</v>
      </c>
      <c r="B2468" s="218">
        <v>315</v>
      </c>
      <c r="C2468" s="219">
        <v>54.787604763985357</v>
      </c>
      <c r="D2468" s="218"/>
      <c r="E2468" s="218" t="s">
        <v>114</v>
      </c>
      <c r="F2468" s="218">
        <v>2005</v>
      </c>
    </row>
    <row r="2469" spans="1:6" x14ac:dyDescent="0.45">
      <c r="A2469" s="218">
        <v>13006</v>
      </c>
      <c r="B2469" s="218">
        <v>315</v>
      </c>
      <c r="C2469" s="219">
        <v>23.66113135843101</v>
      </c>
      <c r="D2469" s="218"/>
      <c r="E2469" s="218" t="s">
        <v>114</v>
      </c>
      <c r="F2469" s="218">
        <v>2005</v>
      </c>
    </row>
    <row r="2470" spans="1:6" x14ac:dyDescent="0.45">
      <c r="A2470" s="218">
        <v>13004</v>
      </c>
      <c r="B2470" s="218">
        <v>250</v>
      </c>
      <c r="C2470" s="219">
        <v>17.967632753945541</v>
      </c>
      <c r="D2470" s="218"/>
      <c r="E2470" s="218" t="s">
        <v>114</v>
      </c>
      <c r="F2470" s="218">
        <v>2005</v>
      </c>
    </row>
    <row r="2471" spans="1:6" x14ac:dyDescent="0.45">
      <c r="A2471" s="218">
        <v>13004</v>
      </c>
      <c r="B2471" s="218">
        <v>250</v>
      </c>
      <c r="C2471" s="219">
        <v>10.735679010210241</v>
      </c>
      <c r="D2471" s="218"/>
      <c r="E2471" s="218" t="s">
        <v>114</v>
      </c>
      <c r="F2471" s="218">
        <v>2005</v>
      </c>
    </row>
    <row r="2472" spans="1:6" x14ac:dyDescent="0.45">
      <c r="A2472" s="218">
        <v>13004</v>
      </c>
      <c r="B2472" s="218">
        <v>250</v>
      </c>
      <c r="C2472" s="219">
        <v>9.5946637478748311</v>
      </c>
      <c r="D2472" s="218"/>
      <c r="E2472" s="218" t="s">
        <v>114</v>
      </c>
      <c r="F2472" s="218">
        <v>2005</v>
      </c>
    </row>
    <row r="2473" spans="1:6" x14ac:dyDescent="0.45">
      <c r="A2473" s="218">
        <v>13004</v>
      </c>
      <c r="B2473" s="218">
        <v>250</v>
      </c>
      <c r="C2473" s="219">
        <v>13.81078757161427</v>
      </c>
      <c r="D2473" s="218"/>
      <c r="E2473" s="218" t="s">
        <v>114</v>
      </c>
      <c r="F2473" s="218">
        <v>2005</v>
      </c>
    </row>
    <row r="2474" spans="1:6" x14ac:dyDescent="0.45">
      <c r="A2474" s="218">
        <v>13004</v>
      </c>
      <c r="B2474" s="218">
        <v>250</v>
      </c>
      <c r="C2474" s="219">
        <v>5.3816854863949244</v>
      </c>
      <c r="D2474" s="218"/>
      <c r="E2474" s="218" t="s">
        <v>114</v>
      </c>
      <c r="F2474" s="218">
        <v>2005</v>
      </c>
    </row>
    <row r="2475" spans="1:6" x14ac:dyDescent="0.45">
      <c r="A2475" s="218">
        <v>13004</v>
      </c>
      <c r="B2475" s="218">
        <v>250</v>
      </c>
      <c r="C2475" s="219">
        <v>26.792189113052721</v>
      </c>
      <c r="D2475" s="218"/>
      <c r="E2475" s="218" t="s">
        <v>114</v>
      </c>
      <c r="F2475" s="218">
        <v>2005</v>
      </c>
    </row>
    <row r="2476" spans="1:6" x14ac:dyDescent="0.45">
      <c r="A2476" s="218">
        <v>13004</v>
      </c>
      <c r="B2476" s="218">
        <v>250</v>
      </c>
      <c r="C2476" s="219">
        <v>24.96142078470573</v>
      </c>
      <c r="D2476" s="218"/>
      <c r="E2476" s="218" t="s">
        <v>114</v>
      </c>
      <c r="F2476" s="218">
        <v>2005</v>
      </c>
    </row>
    <row r="2477" spans="1:6" x14ac:dyDescent="0.45">
      <c r="A2477" s="218">
        <v>13004</v>
      </c>
      <c r="B2477" s="218">
        <v>250</v>
      </c>
      <c r="C2477" s="219">
        <v>21.174240723541409</v>
      </c>
      <c r="D2477" s="218"/>
      <c r="E2477" s="218" t="s">
        <v>114</v>
      </c>
      <c r="F2477" s="218">
        <v>2005</v>
      </c>
    </row>
    <row r="2478" spans="1:6" x14ac:dyDescent="0.45">
      <c r="A2478" s="218">
        <v>13004</v>
      </c>
      <c r="B2478" s="218">
        <v>250</v>
      </c>
      <c r="C2478" s="219">
        <v>13.978315548373031</v>
      </c>
      <c r="D2478" s="218"/>
      <c r="E2478" s="218" t="s">
        <v>114</v>
      </c>
      <c r="F2478" s="218">
        <v>2005</v>
      </c>
    </row>
    <row r="2479" spans="1:6" x14ac:dyDescent="0.45">
      <c r="A2479" s="218">
        <v>13004</v>
      </c>
      <c r="B2479" s="218">
        <v>250</v>
      </c>
      <c r="C2479" s="219">
        <v>13.35953724467042</v>
      </c>
      <c r="D2479" s="218"/>
      <c r="E2479" s="218" t="s">
        <v>114</v>
      </c>
      <c r="F2479" s="218">
        <v>2005</v>
      </c>
    </row>
    <row r="2480" spans="1:6" x14ac:dyDescent="0.45">
      <c r="A2480" s="218">
        <v>13004</v>
      </c>
      <c r="B2480" s="218">
        <v>250</v>
      </c>
      <c r="C2480" s="219">
        <v>20.12590064082989</v>
      </c>
      <c r="D2480" s="218"/>
      <c r="E2480" s="218" t="s">
        <v>109</v>
      </c>
      <c r="F2480" s="218">
        <v>2003</v>
      </c>
    </row>
    <row r="2481" spans="1:6" x14ac:dyDescent="0.45">
      <c r="A2481" s="218">
        <v>13004</v>
      </c>
      <c r="B2481" s="218">
        <v>250</v>
      </c>
      <c r="C2481" s="219">
        <v>14.08048326155768</v>
      </c>
      <c r="D2481" s="218"/>
      <c r="E2481" s="218" t="s">
        <v>109</v>
      </c>
      <c r="F2481" s="218">
        <v>2003</v>
      </c>
    </row>
    <row r="2482" spans="1:6" x14ac:dyDescent="0.45">
      <c r="A2482" s="218">
        <v>13004</v>
      </c>
      <c r="B2482" s="218">
        <v>250</v>
      </c>
      <c r="C2482" s="219">
        <v>13.48951407019679</v>
      </c>
      <c r="D2482" s="218"/>
      <c r="E2482" s="218" t="s">
        <v>109</v>
      </c>
      <c r="F2482" s="218">
        <v>2003</v>
      </c>
    </row>
    <row r="2483" spans="1:6" x14ac:dyDescent="0.45">
      <c r="A2483" s="218">
        <v>13004</v>
      </c>
      <c r="B2483" s="218">
        <v>250</v>
      </c>
      <c r="C2483" s="219">
        <v>26.180931472280641</v>
      </c>
      <c r="D2483" s="218"/>
      <c r="E2483" s="218" t="s">
        <v>109</v>
      </c>
      <c r="F2483" s="218">
        <v>2003</v>
      </c>
    </row>
    <row r="2484" spans="1:6" x14ac:dyDescent="0.45">
      <c r="A2484" s="218">
        <v>13004</v>
      </c>
      <c r="B2484" s="218">
        <v>250</v>
      </c>
      <c r="C2484" s="219">
        <v>10.666087925876679</v>
      </c>
      <c r="D2484" s="218"/>
      <c r="E2484" s="218" t="s">
        <v>204</v>
      </c>
      <c r="F2484" s="218">
        <v>2003</v>
      </c>
    </row>
    <row r="2485" spans="1:6" x14ac:dyDescent="0.45">
      <c r="A2485" s="218">
        <v>13004</v>
      </c>
      <c r="B2485" s="218">
        <v>250</v>
      </c>
      <c r="C2485" s="219">
        <v>14.530437494194389</v>
      </c>
      <c r="D2485" s="218"/>
      <c r="E2485" s="218" t="s">
        <v>114</v>
      </c>
      <c r="F2485" s="218">
        <v>2005</v>
      </c>
    </row>
    <row r="2486" spans="1:6" x14ac:dyDescent="0.45">
      <c r="A2486" s="218">
        <v>13004</v>
      </c>
      <c r="B2486" s="218">
        <v>250</v>
      </c>
      <c r="C2486" s="219">
        <v>15.04167313705767</v>
      </c>
      <c r="D2486" s="218"/>
      <c r="E2486" s="218" t="s">
        <v>114</v>
      </c>
      <c r="F2486" s="218">
        <v>2005</v>
      </c>
    </row>
    <row r="2487" spans="1:6" x14ac:dyDescent="0.45">
      <c r="A2487" s="218">
        <v>13004</v>
      </c>
      <c r="B2487" s="218">
        <v>250</v>
      </c>
      <c r="C2487" s="219">
        <v>20.080146704928531</v>
      </c>
      <c r="D2487" s="218"/>
      <c r="E2487" s="218" t="s">
        <v>114</v>
      </c>
      <c r="F2487" s="218">
        <v>2005</v>
      </c>
    </row>
    <row r="2488" spans="1:6" x14ac:dyDescent="0.45">
      <c r="A2488" s="218">
        <v>13004</v>
      </c>
      <c r="B2488" s="218">
        <v>250</v>
      </c>
      <c r="C2488" s="219">
        <v>14.46739241927135</v>
      </c>
      <c r="D2488" s="218"/>
      <c r="E2488" s="218" t="s">
        <v>114</v>
      </c>
      <c r="F2488" s="218">
        <v>2005</v>
      </c>
    </row>
    <row r="2489" spans="1:6" x14ac:dyDescent="0.45">
      <c r="A2489" s="218">
        <v>13004</v>
      </c>
      <c r="B2489" s="218">
        <v>250</v>
      </c>
      <c r="C2489" s="219">
        <v>22.82574872667313</v>
      </c>
      <c r="D2489" s="218"/>
      <c r="E2489" s="218" t="s">
        <v>114</v>
      </c>
      <c r="F2489" s="218">
        <v>2005</v>
      </c>
    </row>
    <row r="2490" spans="1:6" x14ac:dyDescent="0.45">
      <c r="A2490" s="218">
        <v>13004</v>
      </c>
      <c r="B2490" s="218">
        <v>250</v>
      </c>
      <c r="C2490" s="219">
        <v>35.416451144760622</v>
      </c>
      <c r="D2490" s="218"/>
      <c r="E2490" s="218" t="s">
        <v>114</v>
      </c>
      <c r="F2490" s="218">
        <v>2005</v>
      </c>
    </row>
    <row r="2491" spans="1:6" x14ac:dyDescent="0.45">
      <c r="A2491" s="218">
        <v>13002</v>
      </c>
      <c r="B2491" s="218">
        <v>160</v>
      </c>
      <c r="C2491" s="219">
        <v>30.317628448272739</v>
      </c>
      <c r="D2491" s="218"/>
      <c r="E2491" s="218" t="s">
        <v>114</v>
      </c>
      <c r="F2491" s="218">
        <v>2005</v>
      </c>
    </row>
    <row r="2492" spans="1:6" x14ac:dyDescent="0.45">
      <c r="A2492" s="218">
        <v>13000</v>
      </c>
      <c r="B2492" s="218">
        <v>160</v>
      </c>
      <c r="C2492" s="219">
        <v>9.3732342895050387</v>
      </c>
      <c r="D2492" s="218"/>
      <c r="E2492" s="218" t="s">
        <v>114</v>
      </c>
      <c r="F2492" s="218">
        <v>2006</v>
      </c>
    </row>
    <row r="2493" spans="1:6" x14ac:dyDescent="0.45">
      <c r="A2493" s="218">
        <v>12998</v>
      </c>
      <c r="B2493" s="218">
        <v>250</v>
      </c>
      <c r="C2493" s="219">
        <v>26.190583411852689</v>
      </c>
      <c r="D2493" s="218"/>
      <c r="E2493" s="218" t="s">
        <v>114</v>
      </c>
      <c r="F2493" s="218">
        <v>2006</v>
      </c>
    </row>
    <row r="2494" spans="1:6" x14ac:dyDescent="0.45">
      <c r="A2494" s="218">
        <v>12998</v>
      </c>
      <c r="B2494" s="218">
        <v>250</v>
      </c>
      <c r="C2494" s="219">
        <v>42.472624508763317</v>
      </c>
      <c r="D2494" s="218"/>
      <c r="E2494" s="218" t="s">
        <v>114</v>
      </c>
      <c r="F2494" s="218">
        <v>2006</v>
      </c>
    </row>
    <row r="2495" spans="1:6" x14ac:dyDescent="0.45">
      <c r="A2495" s="218">
        <v>12996</v>
      </c>
      <c r="B2495" s="218">
        <v>200</v>
      </c>
      <c r="C2495" s="219">
        <v>26.943324012982021</v>
      </c>
      <c r="D2495" s="218"/>
      <c r="E2495" s="218" t="s">
        <v>114</v>
      </c>
      <c r="F2495" s="218">
        <v>2006</v>
      </c>
    </row>
    <row r="2496" spans="1:6" x14ac:dyDescent="0.45">
      <c r="A2496" s="218">
        <v>12996</v>
      </c>
      <c r="B2496" s="218">
        <v>200</v>
      </c>
      <c r="C2496" s="219">
        <v>5.6656350750635198</v>
      </c>
      <c r="D2496" s="218"/>
      <c r="E2496" s="218" t="s">
        <v>114</v>
      </c>
      <c r="F2496" s="218">
        <v>2006</v>
      </c>
    </row>
    <row r="2497" spans="1:6" x14ac:dyDescent="0.45">
      <c r="A2497" s="218">
        <v>12996</v>
      </c>
      <c r="B2497" s="218">
        <v>200</v>
      </c>
      <c r="C2497" s="219">
        <v>21.718700754072081</v>
      </c>
      <c r="D2497" s="218"/>
      <c r="E2497" s="218" t="s">
        <v>114</v>
      </c>
      <c r="F2497" s="218">
        <v>2006</v>
      </c>
    </row>
    <row r="2498" spans="1:6" x14ac:dyDescent="0.45">
      <c r="A2498" s="218">
        <v>12994</v>
      </c>
      <c r="B2498" s="218">
        <v>200</v>
      </c>
      <c r="C2498" s="219">
        <v>12.76263098496567</v>
      </c>
      <c r="D2498" s="218"/>
      <c r="E2498" s="218" t="s">
        <v>114</v>
      </c>
      <c r="F2498" s="218">
        <v>2006</v>
      </c>
    </row>
    <row r="2499" spans="1:6" x14ac:dyDescent="0.45">
      <c r="A2499" s="218">
        <v>12994</v>
      </c>
      <c r="B2499" s="218">
        <v>200</v>
      </c>
      <c r="C2499" s="219">
        <v>26.608337845806339</v>
      </c>
      <c r="D2499" s="218"/>
      <c r="E2499" s="218" t="s">
        <v>114</v>
      </c>
      <c r="F2499" s="218">
        <v>2006</v>
      </c>
    </row>
    <row r="2500" spans="1:6" x14ac:dyDescent="0.45">
      <c r="A2500" s="218">
        <v>12994</v>
      </c>
      <c r="B2500" s="218">
        <v>200</v>
      </c>
      <c r="C2500" s="219">
        <v>6.7291283218328521</v>
      </c>
      <c r="D2500" s="218"/>
      <c r="E2500" s="218" t="s">
        <v>114</v>
      </c>
      <c r="F2500" s="218">
        <v>2006</v>
      </c>
    </row>
    <row r="2501" spans="1:6" x14ac:dyDescent="0.45">
      <c r="A2501" s="218">
        <v>12994</v>
      </c>
      <c r="B2501" s="218">
        <v>200</v>
      </c>
      <c r="C2501" s="219">
        <v>8.9298739226402386</v>
      </c>
      <c r="D2501" s="218"/>
      <c r="E2501" s="218" t="s">
        <v>114</v>
      </c>
      <c r="F2501" s="218">
        <v>2006</v>
      </c>
    </row>
    <row r="2502" spans="1:6" x14ac:dyDescent="0.45">
      <c r="A2502" s="218">
        <v>12994</v>
      </c>
      <c r="B2502" s="218">
        <v>200</v>
      </c>
      <c r="C2502" s="219">
        <v>14.04579412697243</v>
      </c>
      <c r="D2502" s="218"/>
      <c r="E2502" s="218" t="s">
        <v>114</v>
      </c>
      <c r="F2502" s="218">
        <v>2006</v>
      </c>
    </row>
    <row r="2503" spans="1:6" x14ac:dyDescent="0.45">
      <c r="A2503" s="218">
        <v>12994</v>
      </c>
      <c r="B2503" s="218">
        <v>200</v>
      </c>
      <c r="C2503" s="219">
        <v>36.375456358707567</v>
      </c>
      <c r="D2503" s="218"/>
      <c r="E2503" s="218" t="s">
        <v>114</v>
      </c>
      <c r="F2503" s="218">
        <v>2006</v>
      </c>
    </row>
    <row r="2504" spans="1:6" x14ac:dyDescent="0.45">
      <c r="A2504" s="218">
        <v>12992</v>
      </c>
      <c r="B2504" s="218">
        <v>315</v>
      </c>
      <c r="C2504" s="219">
        <v>18.51022788037433</v>
      </c>
      <c r="D2504" s="218"/>
      <c r="E2504" s="218" t="s">
        <v>114</v>
      </c>
      <c r="F2504" s="218">
        <v>2006</v>
      </c>
    </row>
    <row r="2505" spans="1:6" x14ac:dyDescent="0.45">
      <c r="A2505" s="218">
        <v>12992</v>
      </c>
      <c r="B2505" s="218">
        <v>315</v>
      </c>
      <c r="C2505" s="219">
        <v>6.3006667477348781</v>
      </c>
      <c r="D2505" s="218"/>
      <c r="E2505" s="218" t="s">
        <v>114</v>
      </c>
      <c r="F2505" s="218">
        <v>2006</v>
      </c>
    </row>
    <row r="2506" spans="1:6" x14ac:dyDescent="0.45">
      <c r="A2506" s="218">
        <v>12992</v>
      </c>
      <c r="B2506" s="218">
        <v>315</v>
      </c>
      <c r="C2506" s="219">
        <v>6.7598681944984964</v>
      </c>
      <c r="D2506" s="218"/>
      <c r="E2506" s="218" t="s">
        <v>114</v>
      </c>
      <c r="F2506" s="218">
        <v>2006</v>
      </c>
    </row>
    <row r="2507" spans="1:6" x14ac:dyDescent="0.45">
      <c r="A2507" s="218">
        <v>12992</v>
      </c>
      <c r="B2507" s="218">
        <v>315</v>
      </c>
      <c r="C2507" s="219">
        <v>18.089054103199249</v>
      </c>
      <c r="D2507" s="218"/>
      <c r="E2507" s="218" t="s">
        <v>114</v>
      </c>
      <c r="F2507" s="218">
        <v>2006</v>
      </c>
    </row>
    <row r="2508" spans="1:6" x14ac:dyDescent="0.45">
      <c r="A2508" s="218">
        <v>12992</v>
      </c>
      <c r="B2508" s="218">
        <v>315</v>
      </c>
      <c r="C2508" s="219">
        <v>2.8070328855788458</v>
      </c>
      <c r="D2508" s="218"/>
      <c r="E2508" s="218" t="s">
        <v>114</v>
      </c>
      <c r="F2508" s="218">
        <v>2006</v>
      </c>
    </row>
    <row r="2509" spans="1:6" x14ac:dyDescent="0.45">
      <c r="A2509" s="218">
        <v>12992</v>
      </c>
      <c r="B2509" s="218">
        <v>315</v>
      </c>
      <c r="C2509" s="219">
        <v>16.521970982549661</v>
      </c>
      <c r="D2509" s="218"/>
      <c r="E2509" s="218" t="s">
        <v>114</v>
      </c>
      <c r="F2509" s="218">
        <v>2006</v>
      </c>
    </row>
    <row r="2510" spans="1:6" x14ac:dyDescent="0.45">
      <c r="A2510" s="218">
        <v>12992</v>
      </c>
      <c r="B2510" s="218">
        <v>315</v>
      </c>
      <c r="C2510" s="219">
        <v>13.84199868121439</v>
      </c>
      <c r="D2510" s="218"/>
      <c r="E2510" s="218" t="s">
        <v>114</v>
      </c>
      <c r="F2510" s="218">
        <v>2006</v>
      </c>
    </row>
    <row r="2511" spans="1:6" x14ac:dyDescent="0.45">
      <c r="A2511" s="218">
        <v>12992</v>
      </c>
      <c r="B2511" s="218">
        <v>315</v>
      </c>
      <c r="C2511" s="219">
        <v>19.905182094632959</v>
      </c>
      <c r="D2511" s="218"/>
      <c r="E2511" s="218" t="s">
        <v>114</v>
      </c>
      <c r="F2511" s="218">
        <v>2006</v>
      </c>
    </row>
    <row r="2512" spans="1:6" x14ac:dyDescent="0.45">
      <c r="A2512" s="218">
        <v>12992</v>
      </c>
      <c r="B2512" s="218">
        <v>315</v>
      </c>
      <c r="C2512" s="219">
        <v>20.509113270315229</v>
      </c>
      <c r="D2512" s="218"/>
      <c r="E2512" s="218" t="s">
        <v>114</v>
      </c>
      <c r="F2512" s="218">
        <v>2006</v>
      </c>
    </row>
    <row r="2513" spans="1:6" x14ac:dyDescent="0.45">
      <c r="A2513" s="218">
        <v>12992</v>
      </c>
      <c r="B2513" s="218">
        <v>315</v>
      </c>
      <c r="C2513" s="219">
        <v>6.8609538740428784</v>
      </c>
      <c r="D2513" s="218"/>
      <c r="E2513" s="218" t="s">
        <v>114</v>
      </c>
      <c r="F2513" s="218">
        <v>2006</v>
      </c>
    </row>
    <row r="2514" spans="1:6" x14ac:dyDescent="0.45">
      <c r="A2514" s="218">
        <v>12992</v>
      </c>
      <c r="B2514" s="218">
        <v>315</v>
      </c>
      <c r="C2514" s="219">
        <v>11.13001964488662</v>
      </c>
      <c r="D2514" s="218"/>
      <c r="E2514" s="218" t="s">
        <v>114</v>
      </c>
      <c r="F2514" s="218">
        <v>2006</v>
      </c>
    </row>
    <row r="2515" spans="1:6" x14ac:dyDescent="0.45">
      <c r="A2515" s="218">
        <v>12992</v>
      </c>
      <c r="B2515" s="218">
        <v>315</v>
      </c>
      <c r="C2515" s="219">
        <v>13.51111967181911</v>
      </c>
      <c r="D2515" s="218"/>
      <c r="E2515" s="218" t="s">
        <v>114</v>
      </c>
      <c r="F2515" s="218">
        <v>2006</v>
      </c>
    </row>
    <row r="2516" spans="1:6" x14ac:dyDescent="0.45">
      <c r="A2516" s="218">
        <v>12992</v>
      </c>
      <c r="B2516" s="218">
        <v>315</v>
      </c>
      <c r="C2516" s="219">
        <v>35.64863804870096</v>
      </c>
      <c r="D2516" s="218"/>
      <c r="E2516" s="218" t="s">
        <v>114</v>
      </c>
      <c r="F2516" s="218">
        <v>2006</v>
      </c>
    </row>
    <row r="2517" spans="1:6" x14ac:dyDescent="0.45">
      <c r="A2517" s="218">
        <v>12992</v>
      </c>
      <c r="B2517" s="218">
        <v>315</v>
      </c>
      <c r="C2517" s="219">
        <v>13.626621836768321</v>
      </c>
      <c r="D2517" s="218"/>
      <c r="E2517" s="218" t="s">
        <v>114</v>
      </c>
      <c r="F2517" s="218">
        <v>2006</v>
      </c>
    </row>
    <row r="2518" spans="1:6" x14ac:dyDescent="0.45">
      <c r="A2518" s="218">
        <v>12992</v>
      </c>
      <c r="B2518" s="218">
        <v>315</v>
      </c>
      <c r="C2518" s="219">
        <v>13.252069651541859</v>
      </c>
      <c r="D2518" s="218"/>
      <c r="E2518" s="218" t="s">
        <v>114</v>
      </c>
      <c r="F2518" s="218">
        <v>2006</v>
      </c>
    </row>
    <row r="2519" spans="1:6" x14ac:dyDescent="0.45">
      <c r="A2519" s="218">
        <v>12992</v>
      </c>
      <c r="B2519" s="218">
        <v>315</v>
      </c>
      <c r="C2519" s="219">
        <v>1.5774908692013301</v>
      </c>
      <c r="D2519" s="218"/>
      <c r="E2519" s="218" t="s">
        <v>114</v>
      </c>
      <c r="F2519" s="218">
        <v>2006</v>
      </c>
    </row>
    <row r="2520" spans="1:6" x14ac:dyDescent="0.45">
      <c r="A2520" s="218">
        <v>12990</v>
      </c>
      <c r="B2520" s="218">
        <v>200</v>
      </c>
      <c r="C2520" s="219">
        <v>11.92976497610624</v>
      </c>
      <c r="D2520" s="218"/>
      <c r="E2520" s="218" t="s">
        <v>114</v>
      </c>
      <c r="F2520" s="218">
        <v>2006</v>
      </c>
    </row>
    <row r="2521" spans="1:6" x14ac:dyDescent="0.45">
      <c r="A2521" s="218">
        <v>12990</v>
      </c>
      <c r="B2521" s="218">
        <v>200</v>
      </c>
      <c r="C2521" s="219">
        <v>16.69359380138571</v>
      </c>
      <c r="D2521" s="218"/>
      <c r="E2521" s="218" t="s">
        <v>114</v>
      </c>
      <c r="F2521" s="218">
        <v>2006</v>
      </c>
    </row>
    <row r="2522" spans="1:6" x14ac:dyDescent="0.45">
      <c r="A2522" s="218">
        <v>12990</v>
      </c>
      <c r="B2522" s="218">
        <v>200</v>
      </c>
      <c r="C2522" s="219">
        <v>36.786012752178763</v>
      </c>
      <c r="D2522" s="218"/>
      <c r="E2522" s="218" t="s">
        <v>114</v>
      </c>
      <c r="F2522" s="218">
        <v>2006</v>
      </c>
    </row>
    <row r="2523" spans="1:6" x14ac:dyDescent="0.45">
      <c r="A2523" s="218">
        <v>12990</v>
      </c>
      <c r="B2523" s="218">
        <v>200</v>
      </c>
      <c r="C2523" s="219">
        <v>24.745781202156529</v>
      </c>
      <c r="D2523" s="218"/>
      <c r="E2523" s="218" t="s">
        <v>114</v>
      </c>
      <c r="F2523" s="218">
        <v>2006</v>
      </c>
    </row>
    <row r="2524" spans="1:6" x14ac:dyDescent="0.45">
      <c r="A2524" s="218">
        <v>12990</v>
      </c>
      <c r="B2524" s="218">
        <v>200</v>
      </c>
      <c r="C2524" s="219">
        <v>25.443767002899332</v>
      </c>
      <c r="D2524" s="218"/>
      <c r="E2524" s="218" t="s">
        <v>114</v>
      </c>
      <c r="F2524" s="218">
        <v>2006</v>
      </c>
    </row>
    <row r="2525" spans="1:6" x14ac:dyDescent="0.45">
      <c r="A2525" s="218">
        <v>12990</v>
      </c>
      <c r="B2525" s="218">
        <v>200</v>
      </c>
      <c r="C2525" s="219">
        <v>23.76621536981585</v>
      </c>
      <c r="D2525" s="218"/>
      <c r="E2525" s="218" t="s">
        <v>114</v>
      </c>
      <c r="F2525" s="218">
        <v>2006</v>
      </c>
    </row>
    <row r="2526" spans="1:6" x14ac:dyDescent="0.45">
      <c r="A2526" s="218">
        <v>12990</v>
      </c>
      <c r="B2526" s="218">
        <v>200</v>
      </c>
      <c r="C2526" s="219">
        <v>25.434894410307749</v>
      </c>
      <c r="D2526" s="218"/>
      <c r="E2526" s="218" t="s">
        <v>114</v>
      </c>
      <c r="F2526" s="218">
        <v>2006</v>
      </c>
    </row>
    <row r="2527" spans="1:6" x14ac:dyDescent="0.45">
      <c r="A2527" s="218">
        <v>12988</v>
      </c>
      <c r="B2527" s="218">
        <v>200</v>
      </c>
      <c r="C2527" s="219">
        <v>20.562939191410042</v>
      </c>
      <c r="D2527" s="218"/>
      <c r="E2527" s="218" t="s">
        <v>114</v>
      </c>
      <c r="F2527" s="218">
        <v>2006</v>
      </c>
    </row>
    <row r="2528" spans="1:6" x14ac:dyDescent="0.45">
      <c r="A2528" s="218">
        <v>12988</v>
      </c>
      <c r="B2528" s="218">
        <v>200</v>
      </c>
      <c r="C2528" s="219">
        <v>22.167786821215401</v>
      </c>
      <c r="D2528" s="218"/>
      <c r="E2528" s="218" t="s">
        <v>114</v>
      </c>
      <c r="F2528" s="218">
        <v>2006</v>
      </c>
    </row>
    <row r="2529" spans="1:6" x14ac:dyDescent="0.45">
      <c r="A2529" s="218">
        <v>12988</v>
      </c>
      <c r="B2529" s="218">
        <v>200</v>
      </c>
      <c r="C2529" s="219">
        <v>12.87134120874045</v>
      </c>
      <c r="D2529" s="218"/>
      <c r="E2529" s="218" t="s">
        <v>114</v>
      </c>
      <c r="F2529" s="218">
        <v>2006</v>
      </c>
    </row>
    <row r="2530" spans="1:6" x14ac:dyDescent="0.45">
      <c r="A2530" s="218">
        <v>12988</v>
      </c>
      <c r="B2530" s="218">
        <v>200</v>
      </c>
      <c r="C2530" s="219">
        <v>19.211868919697721</v>
      </c>
      <c r="D2530" s="218"/>
      <c r="E2530" s="218" t="s">
        <v>114</v>
      </c>
      <c r="F2530" s="218">
        <v>2006</v>
      </c>
    </row>
    <row r="2531" spans="1:6" x14ac:dyDescent="0.45">
      <c r="A2531" s="218">
        <v>12988</v>
      </c>
      <c r="B2531" s="218">
        <v>200</v>
      </c>
      <c r="C2531" s="219">
        <v>3.4021520148121311</v>
      </c>
      <c r="D2531" s="218"/>
      <c r="E2531" s="218" t="s">
        <v>114</v>
      </c>
      <c r="F2531" s="218">
        <v>2006</v>
      </c>
    </row>
    <row r="2532" spans="1:6" x14ac:dyDescent="0.45">
      <c r="A2532" s="218">
        <v>12986</v>
      </c>
      <c r="B2532" s="218">
        <v>250</v>
      </c>
      <c r="C2532" s="219">
        <v>26.906860902460291</v>
      </c>
      <c r="D2532" s="218"/>
      <c r="E2532" s="218" t="s">
        <v>114</v>
      </c>
      <c r="F2532" s="218">
        <v>2006</v>
      </c>
    </row>
    <row r="2533" spans="1:6" x14ac:dyDescent="0.45">
      <c r="A2533" s="218">
        <v>12986</v>
      </c>
      <c r="B2533" s="218">
        <v>250</v>
      </c>
      <c r="C2533" s="219">
        <v>8.46423537128147</v>
      </c>
      <c r="D2533" s="218"/>
      <c r="E2533" s="218" t="s">
        <v>114</v>
      </c>
      <c r="F2533" s="218">
        <v>2006</v>
      </c>
    </row>
    <row r="2534" spans="1:6" x14ac:dyDescent="0.45">
      <c r="A2534" s="218">
        <v>12986</v>
      </c>
      <c r="B2534" s="218">
        <v>250</v>
      </c>
      <c r="C2534" s="219">
        <v>11.68899643727692</v>
      </c>
      <c r="D2534" s="218"/>
      <c r="E2534" s="218" t="s">
        <v>114</v>
      </c>
      <c r="F2534" s="218">
        <v>2006</v>
      </c>
    </row>
    <row r="2535" spans="1:6" x14ac:dyDescent="0.45">
      <c r="A2535" s="218">
        <v>12986</v>
      </c>
      <c r="B2535" s="218">
        <v>250</v>
      </c>
      <c r="C2535" s="219">
        <v>17.918898230785519</v>
      </c>
      <c r="D2535" s="218"/>
      <c r="E2535" s="218" t="s">
        <v>114</v>
      </c>
      <c r="F2535" s="218">
        <v>2006</v>
      </c>
    </row>
    <row r="2536" spans="1:6" x14ac:dyDescent="0.45">
      <c r="A2536" s="218">
        <v>12986</v>
      </c>
      <c r="B2536" s="218">
        <v>250</v>
      </c>
      <c r="C2536" s="219">
        <v>26.389191388779761</v>
      </c>
      <c r="D2536" s="218"/>
      <c r="E2536" s="218" t="s">
        <v>114</v>
      </c>
      <c r="F2536" s="218">
        <v>2006</v>
      </c>
    </row>
    <row r="2537" spans="1:6" x14ac:dyDescent="0.45">
      <c r="A2537" s="218">
        <v>12986</v>
      </c>
      <c r="B2537" s="218">
        <v>250</v>
      </c>
      <c r="C2537" s="219">
        <v>20.972981631510098</v>
      </c>
      <c r="D2537" s="218"/>
      <c r="E2537" s="218" t="s">
        <v>114</v>
      </c>
      <c r="F2537" s="218">
        <v>2006</v>
      </c>
    </row>
    <row r="2538" spans="1:6" x14ac:dyDescent="0.45">
      <c r="A2538" s="218">
        <v>12986</v>
      </c>
      <c r="B2538" s="218">
        <v>250</v>
      </c>
      <c r="C2538" s="219">
        <v>9.4338929819115904</v>
      </c>
      <c r="D2538" s="218"/>
      <c r="E2538" s="218" t="s">
        <v>114</v>
      </c>
      <c r="F2538" s="218">
        <v>2006</v>
      </c>
    </row>
    <row r="2539" spans="1:6" x14ac:dyDescent="0.45">
      <c r="A2539" s="218">
        <v>12986</v>
      </c>
      <c r="B2539" s="218">
        <v>250</v>
      </c>
      <c r="C2539" s="219">
        <v>19.403196081565209</v>
      </c>
      <c r="D2539" s="218"/>
      <c r="E2539" s="218" t="s">
        <v>114</v>
      </c>
      <c r="F2539" s="218">
        <v>2006</v>
      </c>
    </row>
    <row r="2540" spans="1:6" x14ac:dyDescent="0.45">
      <c r="A2540" s="218">
        <v>12986</v>
      </c>
      <c r="B2540" s="218">
        <v>250</v>
      </c>
      <c r="C2540" s="219">
        <v>28.58278278148989</v>
      </c>
      <c r="D2540" s="218"/>
      <c r="E2540" s="218" t="s">
        <v>114</v>
      </c>
      <c r="F2540" s="218">
        <v>2005</v>
      </c>
    </row>
    <row r="2541" spans="1:6" x14ac:dyDescent="0.45">
      <c r="A2541" s="218">
        <v>12986</v>
      </c>
      <c r="B2541" s="218">
        <v>250</v>
      </c>
      <c r="C2541" s="219">
        <v>39.95361497123195</v>
      </c>
      <c r="D2541" s="218"/>
      <c r="E2541" s="218" t="s">
        <v>205</v>
      </c>
      <c r="F2541" s="218">
        <v>1901</v>
      </c>
    </row>
    <row r="2542" spans="1:6" x14ac:dyDescent="0.45">
      <c r="A2542" s="218">
        <v>12986</v>
      </c>
      <c r="B2542" s="218">
        <v>250</v>
      </c>
      <c r="C2542" s="219">
        <v>20.636552819117991</v>
      </c>
      <c r="D2542" s="218"/>
      <c r="E2542" s="218" t="s">
        <v>114</v>
      </c>
      <c r="F2542" s="218">
        <v>2005</v>
      </c>
    </row>
    <row r="2543" spans="1:6" x14ac:dyDescent="0.45">
      <c r="A2543" s="218">
        <v>12984</v>
      </c>
      <c r="B2543" s="218">
        <v>200</v>
      </c>
      <c r="C2543" s="219">
        <v>10.36013179509647</v>
      </c>
      <c r="D2543" s="218"/>
      <c r="E2543" s="218" t="s">
        <v>114</v>
      </c>
      <c r="F2543" s="218">
        <v>2006</v>
      </c>
    </row>
    <row r="2544" spans="1:6" x14ac:dyDescent="0.45">
      <c r="A2544" s="218">
        <v>12984</v>
      </c>
      <c r="B2544" s="218">
        <v>200</v>
      </c>
      <c r="C2544" s="219">
        <v>22.026605588721711</v>
      </c>
      <c r="D2544" s="218"/>
      <c r="E2544" s="218" t="s">
        <v>114</v>
      </c>
      <c r="F2544" s="218">
        <v>2006</v>
      </c>
    </row>
    <row r="2545" spans="1:6" x14ac:dyDescent="0.45">
      <c r="A2545" s="218">
        <v>12984</v>
      </c>
      <c r="B2545" s="218">
        <v>200</v>
      </c>
      <c r="C2545" s="219">
        <v>32.456230868186623</v>
      </c>
      <c r="D2545" s="218"/>
      <c r="E2545" s="218" t="s">
        <v>114</v>
      </c>
      <c r="F2545" s="218">
        <v>2006</v>
      </c>
    </row>
    <row r="2546" spans="1:6" x14ac:dyDescent="0.45">
      <c r="A2546" s="218">
        <v>12984</v>
      </c>
      <c r="B2546" s="218">
        <v>200</v>
      </c>
      <c r="C2546" s="219">
        <v>22.437199875786749</v>
      </c>
      <c r="D2546" s="218"/>
      <c r="E2546" s="218" t="s">
        <v>114</v>
      </c>
      <c r="F2546" s="218">
        <v>2006</v>
      </c>
    </row>
    <row r="2547" spans="1:6" x14ac:dyDescent="0.45">
      <c r="A2547" s="218">
        <v>12982</v>
      </c>
      <c r="B2547" s="218">
        <v>200</v>
      </c>
      <c r="C2547" s="219">
        <v>21.186832924204669</v>
      </c>
      <c r="D2547" s="218"/>
      <c r="E2547" s="218" t="s">
        <v>114</v>
      </c>
      <c r="F2547" s="218">
        <v>2006</v>
      </c>
    </row>
    <row r="2548" spans="1:6" x14ac:dyDescent="0.45">
      <c r="A2548" s="218">
        <v>12982</v>
      </c>
      <c r="B2548" s="218">
        <v>200</v>
      </c>
      <c r="C2548" s="219">
        <v>28.489445977087641</v>
      </c>
      <c r="D2548" s="218"/>
      <c r="E2548" s="218" t="s">
        <v>114</v>
      </c>
      <c r="F2548" s="218">
        <v>2006</v>
      </c>
    </row>
    <row r="2549" spans="1:6" x14ac:dyDescent="0.45">
      <c r="A2549" s="218">
        <v>12982</v>
      </c>
      <c r="B2549" s="218">
        <v>200</v>
      </c>
      <c r="C2549" s="219">
        <v>24.647453298506711</v>
      </c>
      <c r="D2549" s="218"/>
      <c r="E2549" s="218" t="s">
        <v>114</v>
      </c>
      <c r="F2549" s="218">
        <v>2006</v>
      </c>
    </row>
    <row r="2550" spans="1:6" x14ac:dyDescent="0.45">
      <c r="A2550" s="218">
        <v>12982</v>
      </c>
      <c r="B2550" s="218">
        <v>200</v>
      </c>
      <c r="C2550" s="219">
        <v>22.196268962448372</v>
      </c>
      <c r="D2550" s="218"/>
      <c r="E2550" s="218" t="s">
        <v>114</v>
      </c>
      <c r="F2550" s="218">
        <v>2006</v>
      </c>
    </row>
    <row r="2551" spans="1:6" x14ac:dyDescent="0.45">
      <c r="A2551" s="218">
        <v>12982</v>
      </c>
      <c r="B2551" s="218">
        <v>200</v>
      </c>
      <c r="C2551" s="219">
        <v>10.674712834596869</v>
      </c>
      <c r="D2551" s="218"/>
      <c r="E2551" s="218" t="s">
        <v>114</v>
      </c>
      <c r="F2551" s="218">
        <v>2006</v>
      </c>
    </row>
    <row r="2552" spans="1:6" x14ac:dyDescent="0.45">
      <c r="A2552" s="218">
        <v>12980</v>
      </c>
      <c r="B2552" s="218">
        <v>315</v>
      </c>
      <c r="C2552" s="219">
        <v>11.189390061630739</v>
      </c>
      <c r="D2552" s="218"/>
      <c r="E2552" s="218" t="s">
        <v>114</v>
      </c>
      <c r="F2552" s="218">
        <v>2006</v>
      </c>
    </row>
    <row r="2553" spans="1:6" x14ac:dyDescent="0.45">
      <c r="A2553" s="218">
        <v>12980</v>
      </c>
      <c r="B2553" s="218">
        <v>315</v>
      </c>
      <c r="C2553" s="219">
        <v>13.005255689157281</v>
      </c>
      <c r="D2553" s="218"/>
      <c r="E2553" s="218" t="s">
        <v>114</v>
      </c>
      <c r="F2553" s="218">
        <v>2006</v>
      </c>
    </row>
    <row r="2554" spans="1:6" x14ac:dyDescent="0.45">
      <c r="A2554" s="218">
        <v>12980</v>
      </c>
      <c r="B2554" s="218">
        <v>315</v>
      </c>
      <c r="C2554" s="219">
        <v>23.56103743188168</v>
      </c>
      <c r="D2554" s="218"/>
      <c r="E2554" s="218" t="s">
        <v>114</v>
      </c>
      <c r="F2554" s="218">
        <v>2006</v>
      </c>
    </row>
    <row r="2555" spans="1:6" x14ac:dyDescent="0.45">
      <c r="A2555" s="218">
        <v>12980</v>
      </c>
      <c r="B2555" s="218">
        <v>315</v>
      </c>
      <c r="C2555" s="219">
        <v>11.373839612935949</v>
      </c>
      <c r="D2555" s="218"/>
      <c r="E2555" s="218" t="s">
        <v>114</v>
      </c>
      <c r="F2555" s="218">
        <v>2006</v>
      </c>
    </row>
    <row r="2556" spans="1:6" x14ac:dyDescent="0.45">
      <c r="A2556" s="218">
        <v>12980</v>
      </c>
      <c r="B2556" s="218">
        <v>315</v>
      </c>
      <c r="C2556" s="219">
        <v>3.3703469894550948</v>
      </c>
      <c r="D2556" s="218"/>
      <c r="E2556" s="218" t="s">
        <v>114</v>
      </c>
      <c r="F2556" s="218">
        <v>2006</v>
      </c>
    </row>
    <row r="2557" spans="1:6" x14ac:dyDescent="0.45">
      <c r="A2557" s="218">
        <v>12980</v>
      </c>
      <c r="B2557" s="218">
        <v>315</v>
      </c>
      <c r="C2557" s="219">
        <v>16.259317656989221</v>
      </c>
      <c r="D2557" s="218"/>
      <c r="E2557" s="218" t="s">
        <v>114</v>
      </c>
      <c r="F2557" s="218">
        <v>2006</v>
      </c>
    </row>
    <row r="2558" spans="1:6" x14ac:dyDescent="0.45">
      <c r="A2558" s="218">
        <v>12980</v>
      </c>
      <c r="B2558" s="218">
        <v>315</v>
      </c>
      <c r="C2558" s="219">
        <v>12.263786168254221</v>
      </c>
      <c r="D2558" s="218"/>
      <c r="E2558" s="218" t="s">
        <v>114</v>
      </c>
      <c r="F2558" s="218">
        <v>2006</v>
      </c>
    </row>
    <row r="2559" spans="1:6" x14ac:dyDescent="0.45">
      <c r="A2559" s="218">
        <v>12980</v>
      </c>
      <c r="B2559" s="218">
        <v>315</v>
      </c>
      <c r="C2559" s="219">
        <v>64.549213255595816</v>
      </c>
      <c r="D2559" s="218"/>
      <c r="E2559" s="218" t="s">
        <v>114</v>
      </c>
      <c r="F2559" s="218">
        <v>1901</v>
      </c>
    </row>
    <row r="2560" spans="1:6" x14ac:dyDescent="0.45">
      <c r="A2560" s="218">
        <v>12980</v>
      </c>
      <c r="B2560" s="218">
        <v>315</v>
      </c>
      <c r="C2560" s="219">
        <v>23.283348193132081</v>
      </c>
      <c r="D2560" s="218"/>
      <c r="E2560" s="218" t="s">
        <v>204</v>
      </c>
      <c r="F2560" s="218">
        <v>2001</v>
      </c>
    </row>
    <row r="2561" spans="1:6" x14ac:dyDescent="0.45">
      <c r="A2561" s="218">
        <v>12980</v>
      </c>
      <c r="B2561" s="218">
        <v>315</v>
      </c>
      <c r="C2561" s="219">
        <v>15.744992061255889</v>
      </c>
      <c r="D2561" s="218"/>
      <c r="E2561" s="218" t="s">
        <v>114</v>
      </c>
      <c r="F2561" s="218">
        <v>2001</v>
      </c>
    </row>
    <row r="2562" spans="1:6" x14ac:dyDescent="0.45">
      <c r="A2562" s="218">
        <v>12980</v>
      </c>
      <c r="B2562" s="218">
        <v>315</v>
      </c>
      <c r="C2562" s="219">
        <v>43.427187665977819</v>
      </c>
      <c r="D2562" s="218"/>
      <c r="E2562" s="218" t="s">
        <v>204</v>
      </c>
      <c r="F2562" s="218">
        <v>2001</v>
      </c>
    </row>
    <row r="2563" spans="1:6" x14ac:dyDescent="0.45">
      <c r="A2563" s="218">
        <v>12980</v>
      </c>
      <c r="B2563" s="218">
        <v>315</v>
      </c>
      <c r="C2563" s="219">
        <v>9.9350520216936467</v>
      </c>
      <c r="D2563" s="218"/>
      <c r="E2563" s="218" t="s">
        <v>204</v>
      </c>
      <c r="F2563" s="218">
        <v>2001</v>
      </c>
    </row>
    <row r="2564" spans="1:6" x14ac:dyDescent="0.45">
      <c r="A2564" s="218">
        <v>12980</v>
      </c>
      <c r="B2564" s="218">
        <v>315</v>
      </c>
      <c r="C2564" s="219">
        <v>20.33551334203619</v>
      </c>
      <c r="D2564" s="218"/>
      <c r="E2564" s="218" t="s">
        <v>204</v>
      </c>
      <c r="F2564" s="218">
        <v>2001</v>
      </c>
    </row>
    <row r="2565" spans="1:6" x14ac:dyDescent="0.45">
      <c r="A2565" s="218">
        <v>12980</v>
      </c>
      <c r="B2565" s="218">
        <v>315</v>
      </c>
      <c r="C2565" s="219">
        <v>18.246814284040848</v>
      </c>
      <c r="D2565" s="218"/>
      <c r="E2565" s="218" t="s">
        <v>114</v>
      </c>
      <c r="F2565" s="218">
        <v>1901</v>
      </c>
    </row>
    <row r="2566" spans="1:6" x14ac:dyDescent="0.45">
      <c r="A2566" s="218">
        <v>12980</v>
      </c>
      <c r="B2566" s="218">
        <v>315</v>
      </c>
      <c r="C2566" s="219">
        <v>1.331750172072079</v>
      </c>
      <c r="D2566" s="218"/>
      <c r="E2566" s="218" t="s">
        <v>204</v>
      </c>
      <c r="F2566" s="218">
        <v>2001</v>
      </c>
    </row>
    <row r="2567" spans="1:6" x14ac:dyDescent="0.45">
      <c r="A2567" s="218">
        <v>12980</v>
      </c>
      <c r="B2567" s="218">
        <v>315</v>
      </c>
      <c r="C2567" s="219">
        <v>7.656157354088454</v>
      </c>
      <c r="D2567" s="218"/>
      <c r="E2567" s="218" t="s">
        <v>204</v>
      </c>
      <c r="F2567" s="218">
        <v>2001</v>
      </c>
    </row>
    <row r="2568" spans="1:6" x14ac:dyDescent="0.45">
      <c r="A2568" s="218">
        <v>12980</v>
      </c>
      <c r="B2568" s="218">
        <v>315</v>
      </c>
      <c r="C2568" s="219">
        <v>20.567937226473621</v>
      </c>
      <c r="D2568" s="218"/>
      <c r="E2568" s="218" t="s">
        <v>114</v>
      </c>
      <c r="F2568" s="218">
        <v>2006</v>
      </c>
    </row>
    <row r="2569" spans="1:6" x14ac:dyDescent="0.45">
      <c r="A2569" s="218">
        <v>12980</v>
      </c>
      <c r="B2569" s="218">
        <v>315</v>
      </c>
      <c r="C2569" s="219">
        <v>16.535065936367531</v>
      </c>
      <c r="D2569" s="218"/>
      <c r="E2569" s="218" t="s">
        <v>114</v>
      </c>
      <c r="F2569" s="218">
        <v>2006</v>
      </c>
    </row>
    <row r="2570" spans="1:6" x14ac:dyDescent="0.45">
      <c r="A2570" s="218">
        <v>12980</v>
      </c>
      <c r="B2570" s="218">
        <v>315</v>
      </c>
      <c r="C2570" s="219">
        <v>6.3950263441205877</v>
      </c>
      <c r="D2570" s="218"/>
      <c r="E2570" s="218" t="s">
        <v>114</v>
      </c>
      <c r="F2570" s="218">
        <v>1901</v>
      </c>
    </row>
    <row r="2571" spans="1:6" x14ac:dyDescent="0.45">
      <c r="A2571" s="218">
        <v>12980</v>
      </c>
      <c r="B2571" s="218">
        <v>315</v>
      </c>
      <c r="C2571" s="219">
        <v>3.3699366969698712</v>
      </c>
      <c r="D2571" s="218"/>
      <c r="E2571" s="218" t="s">
        <v>114</v>
      </c>
      <c r="F2571" s="218">
        <v>2006</v>
      </c>
    </row>
    <row r="2572" spans="1:6" x14ac:dyDescent="0.45">
      <c r="A2572" s="218">
        <v>12978</v>
      </c>
      <c r="B2572" s="218">
        <v>315</v>
      </c>
      <c r="C2572" s="219">
        <v>40.39479598316516</v>
      </c>
      <c r="D2572" s="218"/>
      <c r="E2572" s="218" t="s">
        <v>114</v>
      </c>
      <c r="F2572" s="218">
        <v>2006</v>
      </c>
    </row>
    <row r="2573" spans="1:6" x14ac:dyDescent="0.45">
      <c r="A2573" s="218">
        <v>12978</v>
      </c>
      <c r="B2573" s="218">
        <v>315</v>
      </c>
      <c r="C2573" s="219">
        <v>13.6428569325555</v>
      </c>
      <c r="D2573" s="218"/>
      <c r="E2573" s="218" t="s">
        <v>114</v>
      </c>
      <c r="F2573" s="218">
        <v>2006</v>
      </c>
    </row>
    <row r="2574" spans="1:6" x14ac:dyDescent="0.45">
      <c r="A2574" s="218">
        <v>12978</v>
      </c>
      <c r="B2574" s="218">
        <v>315</v>
      </c>
      <c r="C2574" s="219">
        <v>27.475721733257</v>
      </c>
      <c r="D2574" s="218"/>
      <c r="E2574" s="218" t="s">
        <v>114</v>
      </c>
      <c r="F2574" s="218">
        <v>2006</v>
      </c>
    </row>
    <row r="2575" spans="1:6" x14ac:dyDescent="0.45">
      <c r="A2575" s="218">
        <v>12978</v>
      </c>
      <c r="B2575" s="218">
        <v>315</v>
      </c>
      <c r="C2575" s="219">
        <v>50.657594355740819</v>
      </c>
      <c r="D2575" s="218"/>
      <c r="E2575" s="218" t="s">
        <v>114</v>
      </c>
      <c r="F2575" s="218">
        <v>2006</v>
      </c>
    </row>
    <row r="2576" spans="1:6" x14ac:dyDescent="0.45">
      <c r="A2576" s="218">
        <v>12978</v>
      </c>
      <c r="B2576" s="218">
        <v>315</v>
      </c>
      <c r="C2576" s="219">
        <v>11.069693276752719</v>
      </c>
      <c r="D2576" s="218"/>
      <c r="E2576" s="218" t="s">
        <v>114</v>
      </c>
      <c r="F2576" s="218">
        <v>2006</v>
      </c>
    </row>
    <row r="2577" spans="1:6" x14ac:dyDescent="0.45">
      <c r="A2577" s="218">
        <v>12978</v>
      </c>
      <c r="B2577" s="218">
        <v>315</v>
      </c>
      <c r="C2577" s="219">
        <v>13.94290201340341</v>
      </c>
      <c r="D2577" s="218"/>
      <c r="E2577" s="218" t="s">
        <v>114</v>
      </c>
      <c r="F2577" s="218">
        <v>2006</v>
      </c>
    </row>
    <row r="2578" spans="1:6" x14ac:dyDescent="0.45">
      <c r="A2578" s="218">
        <v>12978</v>
      </c>
      <c r="B2578" s="218">
        <v>315</v>
      </c>
      <c r="C2578" s="219">
        <v>42.566499998665194</v>
      </c>
      <c r="D2578" s="218"/>
      <c r="E2578" s="218" t="s">
        <v>114</v>
      </c>
      <c r="F2578" s="218">
        <v>2006</v>
      </c>
    </row>
    <row r="2579" spans="1:6" x14ac:dyDescent="0.45">
      <c r="A2579" s="218">
        <v>12978</v>
      </c>
      <c r="B2579" s="218">
        <v>315</v>
      </c>
      <c r="C2579" s="219">
        <v>9.6485360522777555</v>
      </c>
      <c r="D2579" s="218"/>
      <c r="E2579" s="218" t="s">
        <v>114</v>
      </c>
      <c r="F2579" s="218">
        <v>2006</v>
      </c>
    </row>
    <row r="2580" spans="1:6" x14ac:dyDescent="0.45">
      <c r="A2580" s="218">
        <v>12978</v>
      </c>
      <c r="B2580" s="218">
        <v>315</v>
      </c>
      <c r="C2580" s="219">
        <v>29.149300912715852</v>
      </c>
      <c r="D2580" s="218"/>
      <c r="E2580" s="218" t="s">
        <v>114</v>
      </c>
      <c r="F2580" s="218">
        <v>2006</v>
      </c>
    </row>
    <row r="2581" spans="1:6" x14ac:dyDescent="0.45">
      <c r="A2581" s="218">
        <v>12978</v>
      </c>
      <c r="B2581" s="218">
        <v>315</v>
      </c>
      <c r="C2581" s="219">
        <v>13.546684328830629</v>
      </c>
      <c r="D2581" s="218"/>
      <c r="E2581" s="218" t="s">
        <v>114</v>
      </c>
      <c r="F2581" s="218">
        <v>2006</v>
      </c>
    </row>
    <row r="2582" spans="1:6" x14ac:dyDescent="0.45">
      <c r="A2582" s="218">
        <v>12978</v>
      </c>
      <c r="B2582" s="218">
        <v>315</v>
      </c>
      <c r="C2582" s="219">
        <v>4.8243391141663823</v>
      </c>
      <c r="D2582" s="218"/>
      <c r="E2582" s="218" t="s">
        <v>114</v>
      </c>
      <c r="F2582" s="218">
        <v>2006</v>
      </c>
    </row>
    <row r="2583" spans="1:6" x14ac:dyDescent="0.45">
      <c r="A2583" s="218">
        <v>12976</v>
      </c>
      <c r="B2583" s="218">
        <v>225</v>
      </c>
      <c r="C2583" s="219">
        <v>11.031124974074499</v>
      </c>
      <c r="D2583" s="218"/>
      <c r="E2583" s="218" t="s">
        <v>114</v>
      </c>
      <c r="F2583" s="218">
        <v>2006</v>
      </c>
    </row>
    <row r="2584" spans="1:6" x14ac:dyDescent="0.45">
      <c r="A2584" s="218">
        <v>12974</v>
      </c>
      <c r="B2584" s="218">
        <v>160</v>
      </c>
      <c r="C2584" s="219">
        <v>4.1164237957238567</v>
      </c>
      <c r="D2584" s="218"/>
      <c r="E2584" s="218" t="s">
        <v>114</v>
      </c>
      <c r="F2584" s="218">
        <v>2006</v>
      </c>
    </row>
    <row r="2585" spans="1:6" x14ac:dyDescent="0.45">
      <c r="A2585" s="218">
        <v>12974</v>
      </c>
      <c r="B2585" s="218">
        <v>160</v>
      </c>
      <c r="C2585" s="219">
        <v>28.627140020481459</v>
      </c>
      <c r="D2585" s="218"/>
      <c r="E2585" s="218" t="s">
        <v>114</v>
      </c>
      <c r="F2585" s="218">
        <v>2010</v>
      </c>
    </row>
    <row r="2586" spans="1:6" x14ac:dyDescent="0.45">
      <c r="A2586" s="218">
        <v>12974</v>
      </c>
      <c r="B2586" s="218">
        <v>160</v>
      </c>
      <c r="C2586" s="219">
        <v>25.56622423583957</v>
      </c>
      <c r="D2586" s="218"/>
      <c r="E2586" s="218" t="s">
        <v>114</v>
      </c>
      <c r="F2586" s="218">
        <v>2010</v>
      </c>
    </row>
    <row r="2587" spans="1:6" x14ac:dyDescent="0.45">
      <c r="A2587" s="218">
        <v>12972</v>
      </c>
      <c r="B2587" s="218">
        <v>200</v>
      </c>
      <c r="C2587" s="219">
        <v>17.689447637742589</v>
      </c>
      <c r="D2587" s="218"/>
      <c r="E2587" s="218" t="s">
        <v>114</v>
      </c>
      <c r="F2587" s="218">
        <v>2006</v>
      </c>
    </row>
    <row r="2588" spans="1:6" x14ac:dyDescent="0.45">
      <c r="A2588" s="218">
        <v>12972</v>
      </c>
      <c r="B2588" s="218">
        <v>200</v>
      </c>
      <c r="C2588" s="219">
        <v>25.057451594243499</v>
      </c>
      <c r="D2588" s="218"/>
      <c r="E2588" s="218" t="s">
        <v>114</v>
      </c>
      <c r="F2588" s="218">
        <v>2006</v>
      </c>
    </row>
    <row r="2589" spans="1:6" x14ac:dyDescent="0.45">
      <c r="A2589" s="218">
        <v>12972</v>
      </c>
      <c r="B2589" s="218">
        <v>200</v>
      </c>
      <c r="C2589" s="219">
        <v>27.845551391065889</v>
      </c>
      <c r="D2589" s="218"/>
      <c r="E2589" s="218" t="s">
        <v>114</v>
      </c>
      <c r="F2589" s="218">
        <v>2006</v>
      </c>
    </row>
    <row r="2590" spans="1:6" x14ac:dyDescent="0.45">
      <c r="A2590" s="218">
        <v>12970</v>
      </c>
      <c r="B2590" s="218">
        <v>200</v>
      </c>
      <c r="C2590" s="219">
        <v>14.580274242045389</v>
      </c>
      <c r="D2590" s="218"/>
      <c r="E2590" s="218" t="s">
        <v>114</v>
      </c>
      <c r="F2590" s="218">
        <v>2006</v>
      </c>
    </row>
    <row r="2591" spans="1:6" x14ac:dyDescent="0.45">
      <c r="A2591" s="218">
        <v>12968</v>
      </c>
      <c r="B2591" s="218">
        <v>250</v>
      </c>
      <c r="C2591" s="219">
        <v>12.720319698511171</v>
      </c>
      <c r="D2591" s="218"/>
      <c r="E2591" s="218" t="s">
        <v>114</v>
      </c>
      <c r="F2591" s="218">
        <v>2006</v>
      </c>
    </row>
    <row r="2592" spans="1:6" x14ac:dyDescent="0.45">
      <c r="A2592" s="218">
        <v>12968</v>
      </c>
      <c r="B2592" s="218">
        <v>250</v>
      </c>
      <c r="C2592" s="219">
        <v>12.237136005754399</v>
      </c>
      <c r="D2592" s="218"/>
      <c r="E2592" s="218" t="s">
        <v>114</v>
      </c>
      <c r="F2592" s="218">
        <v>2006</v>
      </c>
    </row>
    <row r="2593" spans="1:6" x14ac:dyDescent="0.45">
      <c r="A2593" s="218">
        <v>12966</v>
      </c>
      <c r="B2593" s="218">
        <v>160</v>
      </c>
      <c r="C2593" s="219">
        <v>10.25042159969607</v>
      </c>
      <c r="D2593" s="218"/>
      <c r="E2593" s="218" t="s">
        <v>114</v>
      </c>
      <c r="F2593" s="218">
        <v>2006</v>
      </c>
    </row>
    <row r="2594" spans="1:6" x14ac:dyDescent="0.45">
      <c r="A2594" s="218">
        <v>12964</v>
      </c>
      <c r="B2594" s="218">
        <v>200</v>
      </c>
      <c r="C2594" s="219">
        <v>11.272946825958829</v>
      </c>
      <c r="D2594" s="218"/>
      <c r="E2594" s="218" t="s">
        <v>114</v>
      </c>
      <c r="F2594" s="218">
        <v>2006</v>
      </c>
    </row>
    <row r="2595" spans="1:6" x14ac:dyDescent="0.45">
      <c r="A2595" s="218">
        <v>12964</v>
      </c>
      <c r="B2595" s="218">
        <v>200</v>
      </c>
      <c r="C2595" s="219">
        <v>23.69493848204878</v>
      </c>
      <c r="D2595" s="218"/>
      <c r="E2595" s="218" t="s">
        <v>114</v>
      </c>
      <c r="F2595" s="218">
        <v>2006</v>
      </c>
    </row>
    <row r="2596" spans="1:6" x14ac:dyDescent="0.45">
      <c r="A2596" s="218">
        <v>12964</v>
      </c>
      <c r="B2596" s="218">
        <v>200</v>
      </c>
      <c r="C2596" s="219">
        <v>18.42290455745983</v>
      </c>
      <c r="D2596" s="218"/>
      <c r="E2596" s="218" t="s">
        <v>114</v>
      </c>
      <c r="F2596" s="218">
        <v>2006</v>
      </c>
    </row>
    <row r="2597" spans="1:6" x14ac:dyDescent="0.45">
      <c r="A2597" s="218">
        <v>12962</v>
      </c>
      <c r="B2597" s="218">
        <v>250</v>
      </c>
      <c r="C2597" s="219">
        <v>6.2770294283352897</v>
      </c>
      <c r="D2597" s="218"/>
      <c r="E2597" s="218" t="s">
        <v>114</v>
      </c>
      <c r="F2597" s="218">
        <v>2006</v>
      </c>
    </row>
    <row r="2598" spans="1:6" x14ac:dyDescent="0.45">
      <c r="A2598" s="218">
        <v>12962</v>
      </c>
      <c r="B2598" s="218">
        <v>250</v>
      </c>
      <c r="C2598" s="219">
        <v>28.243252816131999</v>
      </c>
      <c r="D2598" s="218"/>
      <c r="E2598" s="218" t="s">
        <v>114</v>
      </c>
      <c r="F2598" s="218">
        <v>2006</v>
      </c>
    </row>
    <row r="2599" spans="1:6" x14ac:dyDescent="0.45">
      <c r="A2599" s="218">
        <v>12962</v>
      </c>
      <c r="B2599" s="218">
        <v>250</v>
      </c>
      <c r="C2599" s="219">
        <v>22.539587190626371</v>
      </c>
      <c r="D2599" s="218"/>
      <c r="E2599" s="218" t="s">
        <v>114</v>
      </c>
      <c r="F2599" s="218">
        <v>2006</v>
      </c>
    </row>
    <row r="2600" spans="1:6" x14ac:dyDescent="0.45">
      <c r="A2600" s="218">
        <v>12962</v>
      </c>
      <c r="B2600" s="218">
        <v>250</v>
      </c>
      <c r="C2600" s="219">
        <v>16.634487034283431</v>
      </c>
      <c r="D2600" s="218"/>
      <c r="E2600" s="218" t="s">
        <v>114</v>
      </c>
      <c r="F2600" s="218">
        <v>2006</v>
      </c>
    </row>
    <row r="2601" spans="1:6" x14ac:dyDescent="0.45">
      <c r="A2601" s="218">
        <v>12962</v>
      </c>
      <c r="B2601" s="218">
        <v>250</v>
      </c>
      <c r="C2601" s="219">
        <v>18.624301875814758</v>
      </c>
      <c r="D2601" s="218"/>
      <c r="E2601" s="218" t="s">
        <v>114</v>
      </c>
      <c r="F2601" s="218">
        <v>2006</v>
      </c>
    </row>
    <row r="2602" spans="1:6" x14ac:dyDescent="0.45">
      <c r="A2602" s="218">
        <v>12962</v>
      </c>
      <c r="B2602" s="218">
        <v>250</v>
      </c>
      <c r="C2602" s="219">
        <v>36.881594683496743</v>
      </c>
      <c r="D2602" s="218"/>
      <c r="E2602" s="218" t="s">
        <v>114</v>
      </c>
      <c r="F2602" s="218">
        <v>2006</v>
      </c>
    </row>
    <row r="2603" spans="1:6" x14ac:dyDescent="0.45">
      <c r="A2603" s="218">
        <v>12962</v>
      </c>
      <c r="B2603" s="218">
        <v>250</v>
      </c>
      <c r="C2603" s="219">
        <v>6.9812078810431304</v>
      </c>
      <c r="D2603" s="218"/>
      <c r="E2603" s="218" t="s">
        <v>114</v>
      </c>
      <c r="F2603" s="218">
        <v>2006</v>
      </c>
    </row>
    <row r="2604" spans="1:6" x14ac:dyDescent="0.45">
      <c r="A2604" s="218">
        <v>12962</v>
      </c>
      <c r="B2604" s="218">
        <v>250</v>
      </c>
      <c r="C2604" s="219">
        <v>26.267282525470279</v>
      </c>
      <c r="D2604" s="218"/>
      <c r="E2604" s="218" t="s">
        <v>114</v>
      </c>
      <c r="F2604" s="218">
        <v>2006</v>
      </c>
    </row>
    <row r="2605" spans="1:6" x14ac:dyDescent="0.45">
      <c r="A2605" s="218">
        <v>12960</v>
      </c>
      <c r="B2605" s="218">
        <v>250</v>
      </c>
      <c r="C2605" s="219">
        <v>4.657972083369982</v>
      </c>
      <c r="D2605" s="218"/>
      <c r="E2605" s="218" t="s">
        <v>114</v>
      </c>
      <c r="F2605" s="218">
        <v>2006</v>
      </c>
    </row>
    <row r="2606" spans="1:6" x14ac:dyDescent="0.45">
      <c r="A2606" s="218">
        <v>12960</v>
      </c>
      <c r="B2606" s="218">
        <v>250</v>
      </c>
      <c r="C2606" s="219">
        <v>13.691305411561981</v>
      </c>
      <c r="D2606" s="218"/>
      <c r="E2606" s="218" t="s">
        <v>114</v>
      </c>
      <c r="F2606" s="218">
        <v>2006</v>
      </c>
    </row>
    <row r="2607" spans="1:6" x14ac:dyDescent="0.45">
      <c r="A2607" s="218">
        <v>12960</v>
      </c>
      <c r="B2607" s="218">
        <v>250</v>
      </c>
      <c r="C2607" s="219">
        <v>12.31667254546373</v>
      </c>
      <c r="D2607" s="218"/>
      <c r="E2607" s="218" t="s">
        <v>114</v>
      </c>
      <c r="F2607" s="218">
        <v>2006</v>
      </c>
    </row>
    <row r="2608" spans="1:6" x14ac:dyDescent="0.45">
      <c r="A2608" s="218">
        <v>12960</v>
      </c>
      <c r="B2608" s="218">
        <v>250</v>
      </c>
      <c r="C2608" s="219">
        <v>28.248391394953629</v>
      </c>
      <c r="D2608" s="218"/>
      <c r="E2608" s="218" t="s">
        <v>114</v>
      </c>
      <c r="F2608" s="218">
        <v>2006</v>
      </c>
    </row>
    <row r="2609" spans="1:6" x14ac:dyDescent="0.45">
      <c r="A2609" s="218">
        <v>12960</v>
      </c>
      <c r="B2609" s="218">
        <v>250</v>
      </c>
      <c r="C2609" s="219">
        <v>14.919583389935999</v>
      </c>
      <c r="D2609" s="218"/>
      <c r="E2609" s="218" t="s">
        <v>114</v>
      </c>
      <c r="F2609" s="218">
        <v>2005</v>
      </c>
    </row>
    <row r="2610" spans="1:6" x14ac:dyDescent="0.45">
      <c r="A2610" s="218">
        <v>12960</v>
      </c>
      <c r="B2610" s="218">
        <v>250</v>
      </c>
      <c r="C2610" s="219">
        <v>11.068985634213499</v>
      </c>
      <c r="D2610" s="218"/>
      <c r="E2610" s="218" t="s">
        <v>204</v>
      </c>
      <c r="F2610" s="218">
        <v>2002</v>
      </c>
    </row>
    <row r="2611" spans="1:6" x14ac:dyDescent="0.45">
      <c r="A2611" s="218">
        <v>12960</v>
      </c>
      <c r="B2611" s="218">
        <v>250</v>
      </c>
      <c r="C2611" s="219">
        <v>47.425732637838742</v>
      </c>
      <c r="D2611" s="218"/>
      <c r="E2611" s="218" t="s">
        <v>204</v>
      </c>
      <c r="F2611" s="218">
        <v>2002</v>
      </c>
    </row>
    <row r="2612" spans="1:6" x14ac:dyDescent="0.45">
      <c r="A2612" s="218">
        <v>12960</v>
      </c>
      <c r="B2612" s="218">
        <v>250</v>
      </c>
      <c r="C2612" s="219">
        <v>22.77062885875408</v>
      </c>
      <c r="D2612" s="218"/>
      <c r="E2612" s="218" t="s">
        <v>204</v>
      </c>
      <c r="F2612" s="218">
        <v>2002</v>
      </c>
    </row>
    <row r="2613" spans="1:6" x14ac:dyDescent="0.45">
      <c r="A2613" s="218">
        <v>12960</v>
      </c>
      <c r="B2613" s="218">
        <v>250</v>
      </c>
      <c r="C2613" s="219">
        <v>3.5807560160815148</v>
      </c>
      <c r="D2613" s="218"/>
      <c r="E2613" s="218" t="s">
        <v>114</v>
      </c>
      <c r="F2613" s="218">
        <v>2005</v>
      </c>
    </row>
    <row r="2614" spans="1:6" x14ac:dyDescent="0.45">
      <c r="A2614" s="218">
        <v>12960</v>
      </c>
      <c r="B2614" s="218">
        <v>250</v>
      </c>
      <c r="C2614" s="219">
        <v>11.792618272797631</v>
      </c>
      <c r="D2614" s="218"/>
      <c r="E2614" s="218" t="s">
        <v>114</v>
      </c>
      <c r="F2614" s="218">
        <v>2005</v>
      </c>
    </row>
    <row r="2615" spans="1:6" x14ac:dyDescent="0.45">
      <c r="A2615" s="218">
        <v>12960</v>
      </c>
      <c r="B2615" s="218">
        <v>250</v>
      </c>
      <c r="C2615" s="219">
        <v>10.35915853380715</v>
      </c>
      <c r="D2615" s="218"/>
      <c r="E2615" s="218" t="s">
        <v>114</v>
      </c>
      <c r="F2615" s="218">
        <v>2005</v>
      </c>
    </row>
    <row r="2616" spans="1:6" x14ac:dyDescent="0.45">
      <c r="A2616" s="218">
        <v>12960</v>
      </c>
      <c r="B2616" s="218">
        <v>250</v>
      </c>
      <c r="C2616" s="219">
        <v>8.8419242042455402</v>
      </c>
      <c r="D2616" s="218"/>
      <c r="E2616" s="218" t="s">
        <v>114</v>
      </c>
      <c r="F2616" s="218">
        <v>2005</v>
      </c>
    </row>
    <row r="2617" spans="1:6" x14ac:dyDescent="0.45">
      <c r="A2617" s="218">
        <v>12960</v>
      </c>
      <c r="B2617" s="218">
        <v>250</v>
      </c>
      <c r="C2617" s="219">
        <v>8.1966248801057908</v>
      </c>
      <c r="D2617" s="218"/>
      <c r="E2617" s="218" t="s">
        <v>114</v>
      </c>
      <c r="F2617" s="218">
        <v>2005</v>
      </c>
    </row>
    <row r="2618" spans="1:6" x14ac:dyDescent="0.45">
      <c r="A2618" s="218">
        <v>12960</v>
      </c>
      <c r="B2618" s="218">
        <v>250</v>
      </c>
      <c r="C2618" s="219">
        <v>10.376791044692981</v>
      </c>
      <c r="D2618" s="218"/>
      <c r="E2618" s="218" t="s">
        <v>114</v>
      </c>
      <c r="F2618" s="218">
        <v>2005</v>
      </c>
    </row>
    <row r="2619" spans="1:6" x14ac:dyDescent="0.45">
      <c r="A2619" s="218">
        <v>12960</v>
      </c>
      <c r="B2619" s="218">
        <v>250</v>
      </c>
      <c r="C2619" s="219">
        <v>5.6568887762170217</v>
      </c>
      <c r="D2619" s="218"/>
      <c r="E2619" s="218" t="s">
        <v>114</v>
      </c>
      <c r="F2619" s="218">
        <v>2005</v>
      </c>
    </row>
    <row r="2620" spans="1:6" x14ac:dyDescent="0.45">
      <c r="A2620" s="218">
        <v>12960</v>
      </c>
      <c r="B2620" s="218">
        <v>250</v>
      </c>
      <c r="C2620" s="219">
        <v>5.2620987408020623</v>
      </c>
      <c r="D2620" s="218"/>
      <c r="E2620" s="218" t="s">
        <v>114</v>
      </c>
      <c r="F2620" s="218">
        <v>2005</v>
      </c>
    </row>
    <row r="2621" spans="1:6" x14ac:dyDescent="0.45">
      <c r="A2621" s="218">
        <v>12960</v>
      </c>
      <c r="B2621" s="218">
        <v>250</v>
      </c>
      <c r="C2621" s="219">
        <v>41.325384671249672</v>
      </c>
      <c r="D2621" s="218"/>
      <c r="E2621" s="218" t="s">
        <v>114</v>
      </c>
      <c r="F2621" s="218">
        <v>2005</v>
      </c>
    </row>
    <row r="2622" spans="1:6" x14ac:dyDescent="0.45">
      <c r="A2622" s="218">
        <v>12960</v>
      </c>
      <c r="B2622" s="218">
        <v>250</v>
      </c>
      <c r="C2622" s="219">
        <v>14.884150277860471</v>
      </c>
      <c r="D2622" s="218"/>
      <c r="E2622" s="218" t="s">
        <v>114</v>
      </c>
      <c r="F2622" s="218">
        <v>2005</v>
      </c>
    </row>
    <row r="2623" spans="1:6" x14ac:dyDescent="0.45">
      <c r="A2623" s="218">
        <v>12960</v>
      </c>
      <c r="B2623" s="218">
        <v>250</v>
      </c>
      <c r="C2623" s="219">
        <v>11.013163169075749</v>
      </c>
      <c r="D2623" s="218"/>
      <c r="E2623" s="218" t="s">
        <v>114</v>
      </c>
      <c r="F2623" s="218">
        <v>2005</v>
      </c>
    </row>
    <row r="2624" spans="1:6" x14ac:dyDescent="0.45">
      <c r="A2624" s="218">
        <v>12960</v>
      </c>
      <c r="B2624" s="218">
        <v>250</v>
      </c>
      <c r="C2624" s="219">
        <v>24.92367879444517</v>
      </c>
      <c r="D2624" s="218"/>
      <c r="E2624" s="218" t="s">
        <v>114</v>
      </c>
      <c r="F2624" s="218">
        <v>2005</v>
      </c>
    </row>
    <row r="2625" spans="1:6" x14ac:dyDescent="0.45">
      <c r="A2625" s="218">
        <v>12960</v>
      </c>
      <c r="B2625" s="218">
        <v>250</v>
      </c>
      <c r="C2625" s="219">
        <v>4.1857453649417238</v>
      </c>
      <c r="D2625" s="218"/>
      <c r="E2625" s="218" t="s">
        <v>114</v>
      </c>
      <c r="F2625" s="218">
        <v>2005</v>
      </c>
    </row>
    <row r="2626" spans="1:6" x14ac:dyDescent="0.45">
      <c r="A2626" s="218">
        <v>12960</v>
      </c>
      <c r="B2626" s="218">
        <v>250</v>
      </c>
      <c r="C2626" s="219">
        <v>12.956128082332031</v>
      </c>
      <c r="D2626" s="218"/>
      <c r="E2626" s="218" t="s">
        <v>114</v>
      </c>
      <c r="F2626" s="218">
        <v>2005</v>
      </c>
    </row>
    <row r="2627" spans="1:6" x14ac:dyDescent="0.45">
      <c r="A2627" s="218">
        <v>12960</v>
      </c>
      <c r="B2627" s="218">
        <v>250</v>
      </c>
      <c r="C2627" s="219">
        <v>6.9211208040802603</v>
      </c>
      <c r="D2627" s="218"/>
      <c r="E2627" s="218" t="s">
        <v>114</v>
      </c>
      <c r="F2627" s="218">
        <v>2005</v>
      </c>
    </row>
    <row r="2628" spans="1:6" x14ac:dyDescent="0.45">
      <c r="A2628" s="218">
        <v>12960</v>
      </c>
      <c r="B2628" s="218">
        <v>250</v>
      </c>
      <c r="C2628" s="219">
        <v>24.040055105390959</v>
      </c>
      <c r="D2628" s="218"/>
      <c r="E2628" s="218" t="s">
        <v>114</v>
      </c>
      <c r="F2628" s="218">
        <v>2006</v>
      </c>
    </row>
    <row r="2629" spans="1:6" x14ac:dyDescent="0.45">
      <c r="A2629" s="218">
        <v>12960</v>
      </c>
      <c r="B2629" s="218">
        <v>250</v>
      </c>
      <c r="C2629" s="219">
        <v>32.95421358033807</v>
      </c>
      <c r="D2629" s="218"/>
      <c r="E2629" s="218" t="s">
        <v>114</v>
      </c>
      <c r="F2629" s="218">
        <v>2006</v>
      </c>
    </row>
    <row r="2630" spans="1:6" x14ac:dyDescent="0.45">
      <c r="A2630" s="218">
        <v>12960</v>
      </c>
      <c r="B2630" s="218">
        <v>250</v>
      </c>
      <c r="C2630" s="219">
        <v>15.676092253227541</v>
      </c>
      <c r="D2630" s="218"/>
      <c r="E2630" s="218" t="s">
        <v>114</v>
      </c>
      <c r="F2630" s="218">
        <v>2006</v>
      </c>
    </row>
    <row r="2631" spans="1:6" x14ac:dyDescent="0.45">
      <c r="A2631" s="218">
        <v>12960</v>
      </c>
      <c r="B2631" s="218">
        <v>250</v>
      </c>
      <c r="C2631" s="219">
        <v>31.758402985834621</v>
      </c>
      <c r="D2631" s="218"/>
      <c r="E2631" s="218" t="s">
        <v>114</v>
      </c>
      <c r="F2631" s="218">
        <v>2006</v>
      </c>
    </row>
    <row r="2632" spans="1:6" x14ac:dyDescent="0.45">
      <c r="A2632" s="218">
        <v>12960</v>
      </c>
      <c r="B2632" s="218">
        <v>250</v>
      </c>
      <c r="C2632" s="219">
        <v>15.558131405934789</v>
      </c>
      <c r="D2632" s="218"/>
      <c r="E2632" s="218" t="s">
        <v>114</v>
      </c>
      <c r="F2632" s="218">
        <v>2005</v>
      </c>
    </row>
    <row r="2633" spans="1:6" x14ac:dyDescent="0.45">
      <c r="A2633" s="218">
        <v>12960</v>
      </c>
      <c r="B2633" s="218">
        <v>250</v>
      </c>
      <c r="C2633" s="219">
        <v>13.97694718701481</v>
      </c>
      <c r="D2633" s="218"/>
      <c r="E2633" s="218" t="s">
        <v>114</v>
      </c>
      <c r="F2633" s="218">
        <v>2006</v>
      </c>
    </row>
    <row r="2634" spans="1:6" x14ac:dyDescent="0.45">
      <c r="A2634" s="218">
        <v>12960</v>
      </c>
      <c r="B2634" s="218">
        <v>250</v>
      </c>
      <c r="C2634" s="219">
        <v>15.903879571836921</v>
      </c>
      <c r="D2634" s="218"/>
      <c r="E2634" s="218" t="s">
        <v>114</v>
      </c>
      <c r="F2634" s="218">
        <v>2006</v>
      </c>
    </row>
    <row r="2635" spans="1:6" x14ac:dyDescent="0.45">
      <c r="A2635" s="218">
        <v>12960</v>
      </c>
      <c r="B2635" s="218">
        <v>250</v>
      </c>
      <c r="C2635" s="219">
        <v>23.385829549208051</v>
      </c>
      <c r="D2635" s="218"/>
      <c r="E2635" s="218" t="s">
        <v>114</v>
      </c>
      <c r="F2635" s="218">
        <v>2006</v>
      </c>
    </row>
    <row r="2636" spans="1:6" x14ac:dyDescent="0.45">
      <c r="A2636" s="218">
        <v>12960</v>
      </c>
      <c r="B2636" s="218">
        <v>250</v>
      </c>
      <c r="C2636" s="219">
        <v>6.6916201772191801</v>
      </c>
      <c r="D2636" s="218"/>
      <c r="E2636" s="218" t="s">
        <v>114</v>
      </c>
      <c r="F2636" s="218">
        <v>2006</v>
      </c>
    </row>
    <row r="2637" spans="1:6" x14ac:dyDescent="0.45">
      <c r="A2637" s="218">
        <v>12958</v>
      </c>
      <c r="B2637" s="218">
        <v>200</v>
      </c>
      <c r="C2637" s="219">
        <v>6.5945986949139437</v>
      </c>
      <c r="D2637" s="218"/>
      <c r="E2637" s="218" t="s">
        <v>114</v>
      </c>
      <c r="F2637" s="218">
        <v>2006</v>
      </c>
    </row>
    <row r="2638" spans="1:6" x14ac:dyDescent="0.45">
      <c r="A2638" s="218">
        <v>12958</v>
      </c>
      <c r="B2638" s="218">
        <v>200</v>
      </c>
      <c r="C2638" s="219">
        <v>7.116407359241764</v>
      </c>
      <c r="D2638" s="218"/>
      <c r="E2638" s="218" t="s">
        <v>114</v>
      </c>
      <c r="F2638" s="218">
        <v>2006</v>
      </c>
    </row>
    <row r="2639" spans="1:6" x14ac:dyDescent="0.45">
      <c r="A2639" s="218">
        <v>12956</v>
      </c>
      <c r="B2639" s="218">
        <v>160</v>
      </c>
      <c r="C2639" s="219">
        <v>5.95994818953442</v>
      </c>
      <c r="D2639" s="218"/>
      <c r="E2639" s="218" t="s">
        <v>114</v>
      </c>
      <c r="F2639" s="218">
        <v>2006</v>
      </c>
    </row>
    <row r="2640" spans="1:6" x14ac:dyDescent="0.45">
      <c r="A2640" s="218">
        <v>12956</v>
      </c>
      <c r="B2640" s="218">
        <v>160</v>
      </c>
      <c r="C2640" s="219">
        <v>9.4723745824057488</v>
      </c>
      <c r="D2640" s="218"/>
      <c r="E2640" s="218" t="s">
        <v>114</v>
      </c>
      <c r="F2640" s="218">
        <v>2006</v>
      </c>
    </row>
    <row r="2641" spans="1:6" x14ac:dyDescent="0.45">
      <c r="A2641" s="218">
        <v>12954</v>
      </c>
      <c r="B2641" s="218">
        <v>250</v>
      </c>
      <c r="C2641" s="219">
        <v>15.61566009919278</v>
      </c>
      <c r="D2641" s="218"/>
      <c r="E2641" s="218" t="s">
        <v>114</v>
      </c>
      <c r="F2641" s="218">
        <v>2006</v>
      </c>
    </row>
    <row r="2642" spans="1:6" x14ac:dyDescent="0.45">
      <c r="A2642" s="218">
        <v>12954</v>
      </c>
      <c r="B2642" s="218">
        <v>250</v>
      </c>
      <c r="C2642" s="219">
        <v>28.23728097508646</v>
      </c>
      <c r="D2642" s="218"/>
      <c r="E2642" s="218" t="s">
        <v>114</v>
      </c>
      <c r="F2642" s="218">
        <v>2006</v>
      </c>
    </row>
    <row r="2643" spans="1:6" x14ac:dyDescent="0.45">
      <c r="A2643" s="218">
        <v>12954</v>
      </c>
      <c r="B2643" s="218">
        <v>250</v>
      </c>
      <c r="C2643" s="219">
        <v>22.871085345366879</v>
      </c>
      <c r="D2643" s="218"/>
      <c r="E2643" s="218" t="s">
        <v>114</v>
      </c>
      <c r="F2643" s="218">
        <v>2006</v>
      </c>
    </row>
    <row r="2644" spans="1:6" x14ac:dyDescent="0.45">
      <c r="A2644" s="218">
        <v>12954</v>
      </c>
      <c r="B2644" s="218">
        <v>250</v>
      </c>
      <c r="C2644" s="219">
        <v>33.359451836859321</v>
      </c>
      <c r="D2644" s="218"/>
      <c r="E2644" s="218" t="s">
        <v>114</v>
      </c>
      <c r="F2644" s="218">
        <v>2006</v>
      </c>
    </row>
    <row r="2645" spans="1:6" x14ac:dyDescent="0.45">
      <c r="A2645" s="218">
        <v>12954</v>
      </c>
      <c r="B2645" s="218">
        <v>250</v>
      </c>
      <c r="C2645" s="219">
        <v>40.713942044563012</v>
      </c>
      <c r="D2645" s="218"/>
      <c r="E2645" s="218" t="s">
        <v>114</v>
      </c>
      <c r="F2645" s="218">
        <v>2006</v>
      </c>
    </row>
    <row r="2646" spans="1:6" x14ac:dyDescent="0.45">
      <c r="A2646" s="218">
        <v>12954</v>
      </c>
      <c r="B2646" s="218">
        <v>250</v>
      </c>
      <c r="C2646" s="219">
        <v>28.467168980579949</v>
      </c>
      <c r="D2646" s="218"/>
      <c r="E2646" s="218" t="s">
        <v>114</v>
      </c>
      <c r="F2646" s="218">
        <v>2006</v>
      </c>
    </row>
    <row r="2647" spans="1:6" x14ac:dyDescent="0.45">
      <c r="A2647" s="218">
        <v>12952</v>
      </c>
      <c r="B2647" s="218">
        <v>250</v>
      </c>
      <c r="C2647" s="219">
        <v>15.97640274371366</v>
      </c>
      <c r="D2647" s="218"/>
      <c r="E2647" s="218" t="s">
        <v>114</v>
      </c>
      <c r="F2647" s="218">
        <v>2006</v>
      </c>
    </row>
    <row r="2648" spans="1:6" x14ac:dyDescent="0.45">
      <c r="A2648" s="218">
        <v>12952</v>
      </c>
      <c r="B2648" s="218">
        <v>250</v>
      </c>
      <c r="C2648" s="219">
        <v>29.458116420139071</v>
      </c>
      <c r="D2648" s="218"/>
      <c r="E2648" s="218" t="s">
        <v>114</v>
      </c>
      <c r="F2648" s="218">
        <v>2006</v>
      </c>
    </row>
    <row r="2649" spans="1:6" x14ac:dyDescent="0.45">
      <c r="A2649" s="218">
        <v>12952</v>
      </c>
      <c r="B2649" s="218">
        <v>250</v>
      </c>
      <c r="C2649" s="219">
        <v>3.845322055351386</v>
      </c>
      <c r="D2649" s="218"/>
      <c r="E2649" s="218" t="s">
        <v>114</v>
      </c>
      <c r="F2649" s="218">
        <v>2006</v>
      </c>
    </row>
    <row r="2650" spans="1:6" x14ac:dyDescent="0.45">
      <c r="A2650" s="218">
        <v>12952</v>
      </c>
      <c r="B2650" s="218">
        <v>250</v>
      </c>
      <c r="C2650" s="219">
        <v>23.297265492539989</v>
      </c>
      <c r="D2650" s="218"/>
      <c r="E2650" s="218" t="s">
        <v>114</v>
      </c>
      <c r="F2650" s="218">
        <v>2006</v>
      </c>
    </row>
    <row r="2651" spans="1:6" x14ac:dyDescent="0.45">
      <c r="A2651" s="218">
        <v>12952</v>
      </c>
      <c r="B2651" s="218">
        <v>250</v>
      </c>
      <c r="C2651" s="219">
        <v>18.47250529457666</v>
      </c>
      <c r="D2651" s="218"/>
      <c r="E2651" s="218" t="s">
        <v>114</v>
      </c>
      <c r="F2651" s="218">
        <v>2006</v>
      </c>
    </row>
    <row r="2652" spans="1:6" x14ac:dyDescent="0.45">
      <c r="A2652" s="218">
        <v>12952</v>
      </c>
      <c r="B2652" s="218">
        <v>250</v>
      </c>
      <c r="C2652" s="219">
        <v>75.91483798199701</v>
      </c>
      <c r="D2652" s="218"/>
      <c r="E2652" s="218" t="s">
        <v>114</v>
      </c>
      <c r="F2652" s="218">
        <v>2006</v>
      </c>
    </row>
    <row r="2653" spans="1:6" x14ac:dyDescent="0.45">
      <c r="A2653" s="218">
        <v>12952</v>
      </c>
      <c r="B2653" s="218">
        <v>250</v>
      </c>
      <c r="C2653" s="219">
        <v>1.247559943450377</v>
      </c>
      <c r="D2653" s="218"/>
      <c r="E2653" s="218" t="s">
        <v>114</v>
      </c>
      <c r="F2653" s="218">
        <v>2006</v>
      </c>
    </row>
    <row r="2654" spans="1:6" x14ac:dyDescent="0.45">
      <c r="A2654" s="218">
        <v>12950</v>
      </c>
      <c r="B2654" s="218">
        <v>250</v>
      </c>
      <c r="C2654" s="219">
        <v>25.514321010210232</v>
      </c>
      <c r="D2654" s="218"/>
      <c r="E2654" s="218" t="s">
        <v>114</v>
      </c>
      <c r="F2654" s="218">
        <v>2005</v>
      </c>
    </row>
    <row r="2655" spans="1:6" x14ac:dyDescent="0.45">
      <c r="A2655" s="218">
        <v>12950</v>
      </c>
      <c r="B2655" s="218">
        <v>250</v>
      </c>
      <c r="C2655" s="219">
        <v>12.33344623557559</v>
      </c>
      <c r="D2655" s="218"/>
      <c r="E2655" s="218" t="s">
        <v>114</v>
      </c>
      <c r="F2655" s="218">
        <v>2005</v>
      </c>
    </row>
    <row r="2656" spans="1:6" x14ac:dyDescent="0.45">
      <c r="A2656" s="218">
        <v>12950</v>
      </c>
      <c r="B2656" s="218">
        <v>250</v>
      </c>
      <c r="C2656" s="219">
        <v>26.35445937234746</v>
      </c>
      <c r="D2656" s="218"/>
      <c r="E2656" s="218" t="s">
        <v>114</v>
      </c>
      <c r="F2656" s="218">
        <v>2005</v>
      </c>
    </row>
    <row r="2657" spans="1:6" x14ac:dyDescent="0.45">
      <c r="A2657" s="218">
        <v>12950</v>
      </c>
      <c r="B2657" s="218">
        <v>250</v>
      </c>
      <c r="C2657" s="219">
        <v>18.241470121909192</v>
      </c>
      <c r="D2657" s="218"/>
      <c r="E2657" s="218" t="s">
        <v>114</v>
      </c>
      <c r="F2657" s="218">
        <v>2005</v>
      </c>
    </row>
    <row r="2658" spans="1:6" x14ac:dyDescent="0.45">
      <c r="A2658" s="218">
        <v>12950</v>
      </c>
      <c r="B2658" s="218">
        <v>250</v>
      </c>
      <c r="C2658" s="219">
        <v>14.19947441230341</v>
      </c>
      <c r="D2658" s="218"/>
      <c r="E2658" s="218" t="s">
        <v>114</v>
      </c>
      <c r="F2658" s="218">
        <v>2005</v>
      </c>
    </row>
    <row r="2659" spans="1:6" x14ac:dyDescent="0.45">
      <c r="A2659" s="218">
        <v>12950</v>
      </c>
      <c r="B2659" s="218">
        <v>250</v>
      </c>
      <c r="C2659" s="219">
        <v>5.0071069778135184</v>
      </c>
      <c r="D2659" s="218"/>
      <c r="E2659" s="218" t="s">
        <v>114</v>
      </c>
      <c r="F2659" s="218">
        <v>2005</v>
      </c>
    </row>
    <row r="2660" spans="1:6" x14ac:dyDescent="0.45">
      <c r="A2660" s="218">
        <v>12950</v>
      </c>
      <c r="B2660" s="218">
        <v>250</v>
      </c>
      <c r="C2660" s="219">
        <v>12.33577244514102</v>
      </c>
      <c r="D2660" s="218"/>
      <c r="E2660" s="218" t="s">
        <v>114</v>
      </c>
      <c r="F2660" s="218">
        <v>2005</v>
      </c>
    </row>
    <row r="2661" spans="1:6" x14ac:dyDescent="0.45">
      <c r="A2661" s="218">
        <v>12950</v>
      </c>
      <c r="B2661" s="218">
        <v>250</v>
      </c>
      <c r="C2661" s="219">
        <v>63.977880687138367</v>
      </c>
      <c r="D2661" s="218"/>
      <c r="E2661" s="218" t="s">
        <v>114</v>
      </c>
      <c r="F2661" s="218">
        <v>2005</v>
      </c>
    </row>
    <row r="2662" spans="1:6" x14ac:dyDescent="0.45">
      <c r="A2662" s="218">
        <v>12950</v>
      </c>
      <c r="B2662" s="218">
        <v>250</v>
      </c>
      <c r="C2662" s="219">
        <v>9.8518772303746243</v>
      </c>
      <c r="D2662" s="218"/>
      <c r="E2662" s="218" t="s">
        <v>114</v>
      </c>
      <c r="F2662" s="218">
        <v>2005</v>
      </c>
    </row>
    <row r="2663" spans="1:6" x14ac:dyDescent="0.45">
      <c r="A2663" s="218">
        <v>12950</v>
      </c>
      <c r="B2663" s="218">
        <v>250</v>
      </c>
      <c r="C2663" s="219">
        <v>26.044432079356842</v>
      </c>
      <c r="D2663" s="218"/>
      <c r="E2663" s="218" t="s">
        <v>114</v>
      </c>
      <c r="F2663" s="218">
        <v>2005</v>
      </c>
    </row>
    <row r="2664" spans="1:6" x14ac:dyDescent="0.45">
      <c r="A2664" s="218">
        <v>12950</v>
      </c>
      <c r="B2664" s="218">
        <v>250</v>
      </c>
      <c r="C2664" s="219">
        <v>30.304088733595229</v>
      </c>
      <c r="D2664" s="218"/>
      <c r="E2664" s="218" t="s">
        <v>114</v>
      </c>
      <c r="F2664" s="218">
        <v>2005</v>
      </c>
    </row>
    <row r="2665" spans="1:6" x14ac:dyDescent="0.45">
      <c r="A2665" s="218">
        <v>12950</v>
      </c>
      <c r="B2665" s="218">
        <v>250</v>
      </c>
      <c r="C2665" s="219">
        <v>36.000401862051</v>
      </c>
      <c r="D2665" s="218"/>
      <c r="E2665" s="218" t="s">
        <v>114</v>
      </c>
      <c r="F2665" s="218">
        <v>2005</v>
      </c>
    </row>
    <row r="2666" spans="1:6" x14ac:dyDescent="0.45">
      <c r="A2666" s="218">
        <v>12950</v>
      </c>
      <c r="B2666" s="218">
        <v>250</v>
      </c>
      <c r="C2666" s="219">
        <v>22.24004445355445</v>
      </c>
      <c r="D2666" s="218"/>
      <c r="E2666" s="218" t="s">
        <v>114</v>
      </c>
      <c r="F2666" s="218">
        <v>2005</v>
      </c>
    </row>
    <row r="2667" spans="1:6" x14ac:dyDescent="0.45">
      <c r="A2667" s="218">
        <v>12950</v>
      </c>
      <c r="B2667" s="218">
        <v>250</v>
      </c>
      <c r="C2667" s="219">
        <v>22.042896139487361</v>
      </c>
      <c r="D2667" s="218"/>
      <c r="E2667" s="218" t="s">
        <v>114</v>
      </c>
      <c r="F2667" s="218">
        <v>2005</v>
      </c>
    </row>
    <row r="2668" spans="1:6" x14ac:dyDescent="0.45">
      <c r="A2668" s="218">
        <v>12950</v>
      </c>
      <c r="B2668" s="218">
        <v>250</v>
      </c>
      <c r="C2668" s="219">
        <v>24.885819111919851</v>
      </c>
      <c r="D2668" s="218"/>
      <c r="E2668" s="218" t="s">
        <v>114</v>
      </c>
      <c r="F2668" s="218">
        <v>2005</v>
      </c>
    </row>
    <row r="2669" spans="1:6" x14ac:dyDescent="0.45">
      <c r="A2669" s="218">
        <v>12948</v>
      </c>
      <c r="B2669" s="218">
        <v>200</v>
      </c>
      <c r="C2669" s="219">
        <v>25.770279152555499</v>
      </c>
      <c r="D2669" s="218"/>
      <c r="E2669" s="218" t="s">
        <v>114</v>
      </c>
      <c r="F2669" s="218">
        <v>2005</v>
      </c>
    </row>
    <row r="2670" spans="1:6" x14ac:dyDescent="0.45">
      <c r="A2670" s="218">
        <v>12948</v>
      </c>
      <c r="B2670" s="218">
        <v>200</v>
      </c>
      <c r="C2670" s="219">
        <v>25.823572286682928</v>
      </c>
      <c r="D2670" s="218"/>
      <c r="E2670" s="218" t="s">
        <v>114</v>
      </c>
      <c r="F2670" s="218">
        <v>2005</v>
      </c>
    </row>
    <row r="2671" spans="1:6" x14ac:dyDescent="0.45">
      <c r="A2671" s="218">
        <v>12948</v>
      </c>
      <c r="B2671" s="218">
        <v>200</v>
      </c>
      <c r="C2671" s="219">
        <v>14.69372690479698</v>
      </c>
      <c r="D2671" s="218"/>
      <c r="E2671" s="218" t="s">
        <v>114</v>
      </c>
      <c r="F2671" s="218">
        <v>2005</v>
      </c>
    </row>
    <row r="2672" spans="1:6" x14ac:dyDescent="0.45">
      <c r="A2672" s="218">
        <v>12948</v>
      </c>
      <c r="B2672" s="218">
        <v>200</v>
      </c>
      <c r="C2672" s="219">
        <v>31.947983946143509</v>
      </c>
      <c r="D2672" s="218"/>
      <c r="E2672" s="218" t="s">
        <v>114</v>
      </c>
      <c r="F2672" s="218">
        <v>2005</v>
      </c>
    </row>
    <row r="2673" spans="1:6" x14ac:dyDescent="0.45">
      <c r="A2673" s="218">
        <v>12948</v>
      </c>
      <c r="B2673" s="218">
        <v>200</v>
      </c>
      <c r="C2673" s="219">
        <v>22.127063969558311</v>
      </c>
      <c r="D2673" s="218"/>
      <c r="E2673" s="218" t="s">
        <v>114</v>
      </c>
      <c r="F2673" s="218">
        <v>2005</v>
      </c>
    </row>
    <row r="2674" spans="1:6" x14ac:dyDescent="0.45">
      <c r="A2674" s="218">
        <v>12948</v>
      </c>
      <c r="B2674" s="218">
        <v>200</v>
      </c>
      <c r="C2674" s="219">
        <v>18.377142121215531</v>
      </c>
      <c r="D2674" s="218"/>
      <c r="E2674" s="218" t="s">
        <v>114</v>
      </c>
      <c r="F2674" s="218">
        <v>2005</v>
      </c>
    </row>
    <row r="2675" spans="1:6" x14ac:dyDescent="0.45">
      <c r="A2675" s="218">
        <v>12948</v>
      </c>
      <c r="B2675" s="218">
        <v>200</v>
      </c>
      <c r="C2675" s="219">
        <v>13.70095960666073</v>
      </c>
      <c r="D2675" s="218"/>
      <c r="E2675" s="218" t="s">
        <v>114</v>
      </c>
      <c r="F2675" s="218">
        <v>2005</v>
      </c>
    </row>
    <row r="2676" spans="1:6" x14ac:dyDescent="0.45">
      <c r="A2676" s="218">
        <v>12946</v>
      </c>
      <c r="B2676" s="218">
        <v>200</v>
      </c>
      <c r="C2676" s="219">
        <v>3.6222947072499232</v>
      </c>
      <c r="D2676" s="218"/>
      <c r="E2676" s="218" t="s">
        <v>114</v>
      </c>
      <c r="F2676" s="218">
        <v>2005</v>
      </c>
    </row>
    <row r="2677" spans="1:6" x14ac:dyDescent="0.45">
      <c r="A2677" s="218">
        <v>12946</v>
      </c>
      <c r="B2677" s="218">
        <v>200</v>
      </c>
      <c r="C2677" s="219">
        <v>10.894786800944869</v>
      </c>
      <c r="D2677" s="218"/>
      <c r="E2677" s="218" t="s">
        <v>114</v>
      </c>
      <c r="F2677" s="218">
        <v>2005</v>
      </c>
    </row>
    <row r="2678" spans="1:6" x14ac:dyDescent="0.45">
      <c r="A2678" s="218">
        <v>12946</v>
      </c>
      <c r="B2678" s="218">
        <v>200</v>
      </c>
      <c r="C2678" s="219">
        <v>17.853126425027749</v>
      </c>
      <c r="D2678" s="218"/>
      <c r="E2678" s="218" t="s">
        <v>114</v>
      </c>
      <c r="F2678" s="218">
        <v>2005</v>
      </c>
    </row>
    <row r="2679" spans="1:6" x14ac:dyDescent="0.45">
      <c r="A2679" s="218">
        <v>12946</v>
      </c>
      <c r="B2679" s="218">
        <v>200</v>
      </c>
      <c r="C2679" s="219">
        <v>28.762366460609741</v>
      </c>
      <c r="D2679" s="218"/>
      <c r="E2679" s="218" t="s">
        <v>114</v>
      </c>
      <c r="F2679" s="218">
        <v>2005</v>
      </c>
    </row>
    <row r="2680" spans="1:6" x14ac:dyDescent="0.45">
      <c r="A2680" s="218">
        <v>12946</v>
      </c>
      <c r="B2680" s="218">
        <v>200</v>
      </c>
      <c r="C2680" s="219">
        <v>13.50674755874811</v>
      </c>
      <c r="D2680" s="218"/>
      <c r="E2680" s="218" t="s">
        <v>114</v>
      </c>
      <c r="F2680" s="218">
        <v>2005</v>
      </c>
    </row>
    <row r="2681" spans="1:6" x14ac:dyDescent="0.45">
      <c r="A2681" s="218">
        <v>12944</v>
      </c>
      <c r="B2681" s="218">
        <v>250</v>
      </c>
      <c r="C2681" s="219">
        <v>23.369965982268781</v>
      </c>
      <c r="D2681" s="218"/>
      <c r="E2681" s="218" t="s">
        <v>114</v>
      </c>
      <c r="F2681" s="218">
        <v>2006</v>
      </c>
    </row>
    <row r="2682" spans="1:6" x14ac:dyDescent="0.45">
      <c r="A2682" s="218">
        <v>12944</v>
      </c>
      <c r="B2682" s="218">
        <v>250</v>
      </c>
      <c r="C2682" s="219">
        <v>34.994828436985429</v>
      </c>
      <c r="D2682" s="218"/>
      <c r="E2682" s="218" t="s">
        <v>114</v>
      </c>
      <c r="F2682" s="218">
        <v>2006</v>
      </c>
    </row>
    <row r="2683" spans="1:6" x14ac:dyDescent="0.45">
      <c r="A2683" s="218">
        <v>12944</v>
      </c>
      <c r="B2683" s="218">
        <v>250</v>
      </c>
      <c r="C2683" s="219">
        <v>17.55639865094</v>
      </c>
      <c r="D2683" s="218"/>
      <c r="E2683" s="218" t="s">
        <v>114</v>
      </c>
      <c r="F2683" s="218">
        <v>2006</v>
      </c>
    </row>
    <row r="2684" spans="1:6" x14ac:dyDescent="0.45">
      <c r="A2684" s="218">
        <v>12944</v>
      </c>
      <c r="B2684" s="218">
        <v>250</v>
      </c>
      <c r="C2684" s="219">
        <v>8.1639228817988414</v>
      </c>
      <c r="D2684" s="218"/>
      <c r="E2684" s="218" t="s">
        <v>114</v>
      </c>
      <c r="F2684" s="218">
        <v>2006</v>
      </c>
    </row>
    <row r="2685" spans="1:6" x14ac:dyDescent="0.45">
      <c r="A2685" s="218">
        <v>12944</v>
      </c>
      <c r="B2685" s="218">
        <v>250</v>
      </c>
      <c r="C2685" s="219">
        <v>14.58141162047866</v>
      </c>
      <c r="D2685" s="218"/>
      <c r="E2685" s="218" t="s">
        <v>114</v>
      </c>
      <c r="F2685" s="218">
        <v>2006</v>
      </c>
    </row>
    <row r="2686" spans="1:6" x14ac:dyDescent="0.45">
      <c r="A2686" s="218">
        <v>12944</v>
      </c>
      <c r="B2686" s="218">
        <v>250</v>
      </c>
      <c r="C2686" s="219">
        <v>4.9781969794555136</v>
      </c>
      <c r="D2686" s="218"/>
      <c r="E2686" s="218" t="s">
        <v>114</v>
      </c>
      <c r="F2686" s="218">
        <v>2006</v>
      </c>
    </row>
    <row r="2687" spans="1:6" x14ac:dyDescent="0.45">
      <c r="A2687" s="218">
        <v>12944</v>
      </c>
      <c r="B2687" s="218">
        <v>250</v>
      </c>
      <c r="C2687" s="219">
        <v>26.05832700031015</v>
      </c>
      <c r="D2687" s="218"/>
      <c r="E2687" s="218" t="s">
        <v>114</v>
      </c>
      <c r="F2687" s="218">
        <v>2006</v>
      </c>
    </row>
    <row r="2688" spans="1:6" x14ac:dyDescent="0.45">
      <c r="A2688" s="218">
        <v>12944</v>
      </c>
      <c r="B2688" s="218">
        <v>250</v>
      </c>
      <c r="C2688" s="219">
        <v>22.436619145103109</v>
      </c>
      <c r="D2688" s="218"/>
      <c r="E2688" s="218" t="s">
        <v>114</v>
      </c>
      <c r="F2688" s="218">
        <v>2006</v>
      </c>
    </row>
    <row r="2689" spans="1:6" x14ac:dyDescent="0.45">
      <c r="A2689" s="218">
        <v>12942</v>
      </c>
      <c r="B2689" s="218">
        <v>200</v>
      </c>
      <c r="C2689" s="219">
        <v>6.7449272336677319</v>
      </c>
      <c r="D2689" s="218"/>
      <c r="E2689" s="218" t="s">
        <v>204</v>
      </c>
      <c r="F2689" s="218">
        <v>2003</v>
      </c>
    </row>
    <row r="2690" spans="1:6" x14ac:dyDescent="0.45">
      <c r="A2690" s="218">
        <v>12942</v>
      </c>
      <c r="B2690" s="218">
        <v>200</v>
      </c>
      <c r="C2690" s="219">
        <v>29.03399508602558</v>
      </c>
      <c r="D2690" s="218"/>
      <c r="E2690" s="218" t="s">
        <v>204</v>
      </c>
      <c r="F2690" s="218">
        <v>2003</v>
      </c>
    </row>
    <row r="2691" spans="1:6" x14ac:dyDescent="0.45">
      <c r="A2691" s="218">
        <v>12942</v>
      </c>
      <c r="B2691" s="218">
        <v>200</v>
      </c>
      <c r="C2691" s="219">
        <v>23.974994572421561</v>
      </c>
      <c r="D2691" s="218"/>
      <c r="E2691" s="218" t="s">
        <v>204</v>
      </c>
      <c r="F2691" s="218">
        <v>2003</v>
      </c>
    </row>
    <row r="2692" spans="1:6" x14ac:dyDescent="0.45">
      <c r="A2692" s="218">
        <v>12942</v>
      </c>
      <c r="B2692" s="218">
        <v>200</v>
      </c>
      <c r="C2692" s="219">
        <v>13.46637660180582</v>
      </c>
      <c r="D2692" s="218"/>
      <c r="E2692" s="218" t="s">
        <v>204</v>
      </c>
      <c r="F2692" s="218">
        <v>2003</v>
      </c>
    </row>
    <row r="2693" spans="1:6" x14ac:dyDescent="0.45">
      <c r="A2693" s="218">
        <v>12942</v>
      </c>
      <c r="B2693" s="218">
        <v>200</v>
      </c>
      <c r="C2693" s="219">
        <v>23.970038825181021</v>
      </c>
      <c r="D2693" s="218"/>
      <c r="E2693" s="218" t="s">
        <v>204</v>
      </c>
      <c r="F2693" s="218">
        <v>2003</v>
      </c>
    </row>
    <row r="2694" spans="1:6" x14ac:dyDescent="0.45">
      <c r="A2694" s="218">
        <v>12942</v>
      </c>
      <c r="B2694" s="218">
        <v>200</v>
      </c>
      <c r="C2694" s="219">
        <v>4.2813757509015566</v>
      </c>
      <c r="D2694" s="218"/>
      <c r="E2694" s="218" t="s">
        <v>204</v>
      </c>
      <c r="F2694" s="218">
        <v>2003</v>
      </c>
    </row>
    <row r="2695" spans="1:6" x14ac:dyDescent="0.45">
      <c r="A2695" s="218">
        <v>12942</v>
      </c>
      <c r="B2695" s="218">
        <v>200</v>
      </c>
      <c r="C2695" s="219">
        <v>24.513662768172221</v>
      </c>
      <c r="D2695" s="218"/>
      <c r="E2695" s="218" t="s">
        <v>204</v>
      </c>
      <c r="F2695" s="218">
        <v>2003</v>
      </c>
    </row>
    <row r="2696" spans="1:6" x14ac:dyDescent="0.45">
      <c r="A2696" s="218">
        <v>12942</v>
      </c>
      <c r="B2696" s="218">
        <v>200</v>
      </c>
      <c r="C2696" s="219">
        <v>5.6867476259770102</v>
      </c>
      <c r="D2696" s="218"/>
      <c r="E2696" s="218" t="s">
        <v>204</v>
      </c>
      <c r="F2696" s="218">
        <v>2003</v>
      </c>
    </row>
    <row r="2697" spans="1:6" x14ac:dyDescent="0.45">
      <c r="A2697" s="218">
        <v>12942</v>
      </c>
      <c r="B2697" s="218">
        <v>200</v>
      </c>
      <c r="C2697" s="219">
        <v>6.2300243592900637</v>
      </c>
      <c r="D2697" s="218"/>
      <c r="E2697" s="218" t="s">
        <v>204</v>
      </c>
      <c r="F2697" s="218">
        <v>2003</v>
      </c>
    </row>
    <row r="2698" spans="1:6" x14ac:dyDescent="0.45">
      <c r="A2698" s="218">
        <v>12942</v>
      </c>
      <c r="B2698" s="218">
        <v>200</v>
      </c>
      <c r="C2698" s="219">
        <v>14.17964615631907</v>
      </c>
      <c r="D2698" s="218"/>
      <c r="E2698" s="218" t="s">
        <v>204</v>
      </c>
      <c r="F2698" s="218">
        <v>2003</v>
      </c>
    </row>
    <row r="2699" spans="1:6" x14ac:dyDescent="0.45">
      <c r="A2699" s="218">
        <v>12940</v>
      </c>
      <c r="B2699" s="218">
        <v>250</v>
      </c>
      <c r="C2699" s="219">
        <v>22.219267671542809</v>
      </c>
      <c r="D2699" s="218"/>
      <c r="E2699" s="218" t="s">
        <v>114</v>
      </c>
      <c r="F2699" s="218">
        <v>2006</v>
      </c>
    </row>
    <row r="2700" spans="1:6" x14ac:dyDescent="0.45">
      <c r="A2700" s="218">
        <v>12940</v>
      </c>
      <c r="B2700" s="218">
        <v>250</v>
      </c>
      <c r="C2700" s="219">
        <v>29.254440038509799</v>
      </c>
      <c r="D2700" s="218"/>
      <c r="E2700" s="218" t="s">
        <v>114</v>
      </c>
      <c r="F2700" s="218">
        <v>2006</v>
      </c>
    </row>
    <row r="2701" spans="1:6" x14ac:dyDescent="0.45">
      <c r="A2701" s="218">
        <v>12940</v>
      </c>
      <c r="B2701" s="218">
        <v>250</v>
      </c>
      <c r="C2701" s="219">
        <v>7.2079922379130483</v>
      </c>
      <c r="D2701" s="218"/>
      <c r="E2701" s="218" t="s">
        <v>114</v>
      </c>
      <c r="F2701" s="218">
        <v>2006</v>
      </c>
    </row>
    <row r="2702" spans="1:6" x14ac:dyDescent="0.45">
      <c r="A2702" s="218">
        <v>12940</v>
      </c>
      <c r="B2702" s="218">
        <v>250</v>
      </c>
      <c r="C2702" s="219">
        <v>24.783187680416631</v>
      </c>
      <c r="D2702" s="218"/>
      <c r="E2702" s="218" t="s">
        <v>114</v>
      </c>
      <c r="F2702" s="218">
        <v>2006</v>
      </c>
    </row>
    <row r="2703" spans="1:6" x14ac:dyDescent="0.45">
      <c r="A2703" s="218">
        <v>12940</v>
      </c>
      <c r="B2703" s="218">
        <v>250</v>
      </c>
      <c r="C2703" s="219">
        <v>26.608411947701882</v>
      </c>
      <c r="D2703" s="218"/>
      <c r="E2703" s="218" t="s">
        <v>114</v>
      </c>
      <c r="F2703" s="218">
        <v>2006</v>
      </c>
    </row>
    <row r="2704" spans="1:6" x14ac:dyDescent="0.45">
      <c r="A2704" s="218">
        <v>12940</v>
      </c>
      <c r="B2704" s="218">
        <v>250</v>
      </c>
      <c r="C2704" s="219">
        <v>13.78874147827651</v>
      </c>
      <c r="D2704" s="218"/>
      <c r="E2704" s="218" t="s">
        <v>114</v>
      </c>
      <c r="F2704" s="218">
        <v>2006</v>
      </c>
    </row>
    <row r="2705" spans="1:6" x14ac:dyDescent="0.45">
      <c r="A2705" s="218">
        <v>12940</v>
      </c>
      <c r="B2705" s="218">
        <v>250</v>
      </c>
      <c r="C2705" s="219">
        <v>9.6732258825842319</v>
      </c>
      <c r="D2705" s="218"/>
      <c r="E2705" s="218" t="s">
        <v>114</v>
      </c>
      <c r="F2705" s="218">
        <v>2006</v>
      </c>
    </row>
    <row r="2706" spans="1:6" x14ac:dyDescent="0.45">
      <c r="A2706" s="218">
        <v>12938</v>
      </c>
      <c r="B2706" s="218">
        <v>200</v>
      </c>
      <c r="C2706" s="219">
        <v>17.295896652598081</v>
      </c>
      <c r="D2706" s="218"/>
      <c r="E2706" s="218" t="s">
        <v>114</v>
      </c>
      <c r="F2706" s="218">
        <v>2006</v>
      </c>
    </row>
    <row r="2707" spans="1:6" x14ac:dyDescent="0.45">
      <c r="A2707" s="218">
        <v>12938</v>
      </c>
      <c r="B2707" s="218">
        <v>200</v>
      </c>
      <c r="C2707" s="219">
        <v>27.886575529648891</v>
      </c>
      <c r="D2707" s="218"/>
      <c r="E2707" s="218" t="s">
        <v>114</v>
      </c>
      <c r="F2707" s="218">
        <v>2006</v>
      </c>
    </row>
    <row r="2708" spans="1:6" x14ac:dyDescent="0.45">
      <c r="A2708" s="218">
        <v>12938</v>
      </c>
      <c r="B2708" s="218">
        <v>200</v>
      </c>
      <c r="C2708" s="219">
        <v>76.014359224658477</v>
      </c>
      <c r="D2708" s="218"/>
      <c r="E2708" s="218" t="s">
        <v>114</v>
      </c>
      <c r="F2708" s="218">
        <v>2006</v>
      </c>
    </row>
    <row r="2709" spans="1:6" x14ac:dyDescent="0.45">
      <c r="A2709" s="218">
        <v>12936</v>
      </c>
      <c r="B2709" s="218">
        <v>200</v>
      </c>
      <c r="C2709" s="219">
        <v>30.3370817668239</v>
      </c>
      <c r="D2709" s="218"/>
      <c r="E2709" s="218" t="s">
        <v>114</v>
      </c>
      <c r="F2709" s="218">
        <v>2006</v>
      </c>
    </row>
    <row r="2710" spans="1:6" x14ac:dyDescent="0.45">
      <c r="A2710" s="218">
        <v>12936</v>
      </c>
      <c r="B2710" s="218">
        <v>200</v>
      </c>
      <c r="C2710" s="219">
        <v>31.26279904693866</v>
      </c>
      <c r="D2710" s="218"/>
      <c r="E2710" s="218" t="s">
        <v>114</v>
      </c>
      <c r="F2710" s="218">
        <v>2005</v>
      </c>
    </row>
    <row r="2711" spans="1:6" x14ac:dyDescent="0.45">
      <c r="A2711" s="218">
        <v>12936</v>
      </c>
      <c r="B2711" s="218">
        <v>200</v>
      </c>
      <c r="C2711" s="219">
        <v>7.976643025994032</v>
      </c>
      <c r="D2711" s="218"/>
      <c r="E2711" s="218" t="s">
        <v>114</v>
      </c>
      <c r="F2711" s="218">
        <v>2005</v>
      </c>
    </row>
    <row r="2712" spans="1:6" x14ac:dyDescent="0.45">
      <c r="A2712" s="218">
        <v>12934</v>
      </c>
      <c r="B2712" s="218">
        <v>250</v>
      </c>
      <c r="C2712" s="219">
        <v>43.652835189348657</v>
      </c>
      <c r="D2712" s="218"/>
      <c r="E2712" s="218" t="s">
        <v>114</v>
      </c>
      <c r="F2712" s="218">
        <v>2005</v>
      </c>
    </row>
    <row r="2713" spans="1:6" x14ac:dyDescent="0.45">
      <c r="A2713" s="218">
        <v>12934</v>
      </c>
      <c r="B2713" s="218">
        <v>250</v>
      </c>
      <c r="C2713" s="219">
        <v>29.65055848567269</v>
      </c>
      <c r="D2713" s="218"/>
      <c r="E2713" s="218" t="s">
        <v>114</v>
      </c>
      <c r="F2713" s="218">
        <v>2005</v>
      </c>
    </row>
    <row r="2714" spans="1:6" x14ac:dyDescent="0.45">
      <c r="A2714" s="218">
        <v>12934</v>
      </c>
      <c r="B2714" s="218">
        <v>250</v>
      </c>
      <c r="C2714" s="219">
        <v>21.311696460269619</v>
      </c>
      <c r="D2714" s="218"/>
      <c r="E2714" s="218" t="s">
        <v>114</v>
      </c>
      <c r="F2714" s="218">
        <v>2005</v>
      </c>
    </row>
    <row r="2715" spans="1:6" x14ac:dyDescent="0.45">
      <c r="A2715" s="218">
        <v>12934</v>
      </c>
      <c r="B2715" s="218">
        <v>250</v>
      </c>
      <c r="C2715" s="219">
        <v>29.50060753479605</v>
      </c>
      <c r="D2715" s="218"/>
      <c r="E2715" s="218" t="s">
        <v>114</v>
      </c>
      <c r="F2715" s="218">
        <v>2005</v>
      </c>
    </row>
    <row r="2716" spans="1:6" x14ac:dyDescent="0.45">
      <c r="A2716" s="218">
        <v>12934</v>
      </c>
      <c r="B2716" s="218">
        <v>250</v>
      </c>
      <c r="C2716" s="219">
        <v>17.767235744654201</v>
      </c>
      <c r="D2716" s="218"/>
      <c r="E2716" s="218" t="s">
        <v>114</v>
      </c>
      <c r="F2716" s="218">
        <v>2005</v>
      </c>
    </row>
    <row r="2717" spans="1:6" x14ac:dyDescent="0.45">
      <c r="A2717" s="218">
        <v>12934</v>
      </c>
      <c r="B2717" s="218">
        <v>250</v>
      </c>
      <c r="C2717" s="219">
        <v>7.3050556357839058</v>
      </c>
      <c r="D2717" s="218"/>
      <c r="E2717" s="218" t="s">
        <v>114</v>
      </c>
      <c r="F2717" s="218">
        <v>2005</v>
      </c>
    </row>
    <row r="2718" spans="1:6" x14ac:dyDescent="0.45">
      <c r="A2718" s="218">
        <v>12934</v>
      </c>
      <c r="B2718" s="218">
        <v>250</v>
      </c>
      <c r="C2718" s="219">
        <v>8.4550862040209065</v>
      </c>
      <c r="D2718" s="218"/>
      <c r="E2718" s="218" t="s">
        <v>114</v>
      </c>
      <c r="F2718" s="218">
        <v>2003</v>
      </c>
    </row>
    <row r="2719" spans="1:6" x14ac:dyDescent="0.45">
      <c r="A2719" s="218">
        <v>12934</v>
      </c>
      <c r="B2719" s="218">
        <v>250</v>
      </c>
      <c r="C2719" s="219">
        <v>18.687887140187339</v>
      </c>
      <c r="D2719" s="218"/>
      <c r="E2719" s="218" t="s">
        <v>114</v>
      </c>
      <c r="F2719" s="218">
        <v>2005</v>
      </c>
    </row>
    <row r="2720" spans="1:6" x14ac:dyDescent="0.45">
      <c r="A2720" s="218">
        <v>12934</v>
      </c>
      <c r="B2720" s="218">
        <v>250</v>
      </c>
      <c r="C2720" s="219">
        <v>16.83195366163822</v>
      </c>
      <c r="D2720" s="218"/>
      <c r="E2720" s="218" t="s">
        <v>109</v>
      </c>
      <c r="F2720" s="218">
        <v>2003</v>
      </c>
    </row>
    <row r="2721" spans="1:6" x14ac:dyDescent="0.45">
      <c r="A2721" s="218">
        <v>12934</v>
      </c>
      <c r="B2721" s="218">
        <v>250</v>
      </c>
      <c r="C2721" s="219">
        <v>7.0095805135831561</v>
      </c>
      <c r="D2721" s="218"/>
      <c r="E2721" s="218" t="s">
        <v>114</v>
      </c>
      <c r="F2721" s="218">
        <v>2005</v>
      </c>
    </row>
    <row r="2722" spans="1:6" x14ac:dyDescent="0.45">
      <c r="A2722" s="218">
        <v>12934</v>
      </c>
      <c r="B2722" s="218">
        <v>250</v>
      </c>
      <c r="C2722" s="219">
        <v>12.06084922071782</v>
      </c>
      <c r="D2722" s="218"/>
      <c r="E2722" s="218" t="s">
        <v>114</v>
      </c>
      <c r="F2722" s="218">
        <v>2005</v>
      </c>
    </row>
    <row r="2723" spans="1:6" x14ac:dyDescent="0.45">
      <c r="A2723" s="218">
        <v>12934</v>
      </c>
      <c r="B2723" s="218">
        <v>250</v>
      </c>
      <c r="C2723" s="219">
        <v>8.8654581480477415</v>
      </c>
      <c r="D2723" s="218"/>
      <c r="E2723" s="218" t="s">
        <v>109</v>
      </c>
      <c r="F2723" s="218">
        <v>2003</v>
      </c>
    </row>
    <row r="2724" spans="1:6" x14ac:dyDescent="0.45">
      <c r="A2724" s="218">
        <v>12934</v>
      </c>
      <c r="B2724" s="218">
        <v>250</v>
      </c>
      <c r="C2724" s="219">
        <v>39.361775609409563</v>
      </c>
      <c r="D2724" s="218"/>
      <c r="E2724" s="218" t="s">
        <v>114</v>
      </c>
      <c r="F2724" s="218">
        <v>2003</v>
      </c>
    </row>
    <row r="2725" spans="1:6" x14ac:dyDescent="0.45">
      <c r="A2725" s="218">
        <v>12932</v>
      </c>
      <c r="B2725" s="218">
        <v>160</v>
      </c>
      <c r="C2725" s="219">
        <v>24.463589873380439</v>
      </c>
      <c r="D2725" s="218"/>
      <c r="E2725" s="218" t="s">
        <v>114</v>
      </c>
      <c r="F2725" s="218">
        <v>2005</v>
      </c>
    </row>
    <row r="2726" spans="1:6" x14ac:dyDescent="0.45">
      <c r="A2726" s="218">
        <v>12930</v>
      </c>
      <c r="B2726" s="218">
        <v>250</v>
      </c>
      <c r="C2726" s="219">
        <v>70.486362590372835</v>
      </c>
      <c r="D2726" s="218"/>
      <c r="E2726" s="218" t="s">
        <v>114</v>
      </c>
      <c r="F2726" s="218">
        <v>2006</v>
      </c>
    </row>
    <row r="2727" spans="1:6" x14ac:dyDescent="0.45">
      <c r="A2727" s="218">
        <v>12930</v>
      </c>
      <c r="B2727" s="218">
        <v>250</v>
      </c>
      <c r="C2727" s="219">
        <v>49.068538041076692</v>
      </c>
      <c r="D2727" s="218"/>
      <c r="E2727" s="218" t="s">
        <v>114</v>
      </c>
      <c r="F2727" s="218">
        <v>2006</v>
      </c>
    </row>
    <row r="2728" spans="1:6" x14ac:dyDescent="0.45">
      <c r="A2728" s="218">
        <v>12928</v>
      </c>
      <c r="B2728" s="218">
        <v>500</v>
      </c>
      <c r="C2728" s="219">
        <v>44.658343188151477</v>
      </c>
      <c r="D2728" s="218"/>
      <c r="E2728" s="218" t="s">
        <v>204</v>
      </c>
      <c r="F2728" s="218">
        <v>2006</v>
      </c>
    </row>
    <row r="2729" spans="1:6" x14ac:dyDescent="0.45">
      <c r="A2729" s="218">
        <v>12928</v>
      </c>
      <c r="B2729" s="218">
        <v>500</v>
      </c>
      <c r="C2729" s="219">
        <v>70.201346178122748</v>
      </c>
      <c r="D2729" s="218"/>
      <c r="E2729" s="218" t="s">
        <v>204</v>
      </c>
      <c r="F2729" s="218">
        <v>2006</v>
      </c>
    </row>
    <row r="2730" spans="1:6" x14ac:dyDescent="0.45">
      <c r="A2730" s="218">
        <v>12928</v>
      </c>
      <c r="B2730" s="218">
        <v>500</v>
      </c>
      <c r="C2730" s="219">
        <v>31.262291238284622</v>
      </c>
      <c r="D2730" s="218"/>
      <c r="E2730" s="218" t="s">
        <v>204</v>
      </c>
      <c r="F2730" s="218">
        <v>2006</v>
      </c>
    </row>
    <row r="2731" spans="1:6" x14ac:dyDescent="0.45">
      <c r="A2731" s="218">
        <v>12928</v>
      </c>
      <c r="B2731" s="218">
        <v>500</v>
      </c>
      <c r="C2731" s="219">
        <v>20.97206484625076</v>
      </c>
      <c r="D2731" s="218"/>
      <c r="E2731" s="218" t="s">
        <v>204</v>
      </c>
      <c r="F2731" s="218">
        <v>2006</v>
      </c>
    </row>
    <row r="2732" spans="1:6" x14ac:dyDescent="0.45">
      <c r="A2732" s="218">
        <v>12928</v>
      </c>
      <c r="B2732" s="218">
        <v>500</v>
      </c>
      <c r="C2732" s="219">
        <v>4.2477807024298411</v>
      </c>
      <c r="D2732" s="218"/>
      <c r="E2732" s="218" t="s">
        <v>204</v>
      </c>
      <c r="F2732" s="218">
        <v>2006</v>
      </c>
    </row>
    <row r="2733" spans="1:6" x14ac:dyDescent="0.45">
      <c r="A2733" s="218">
        <v>12928</v>
      </c>
      <c r="B2733" s="218">
        <v>500</v>
      </c>
      <c r="C2733" s="219">
        <v>85.556248024643494</v>
      </c>
      <c r="D2733" s="218"/>
      <c r="E2733" s="218" t="s">
        <v>204</v>
      </c>
      <c r="F2733" s="218">
        <v>2006</v>
      </c>
    </row>
    <row r="2734" spans="1:6" x14ac:dyDescent="0.45">
      <c r="A2734" s="218">
        <v>12928</v>
      </c>
      <c r="B2734" s="218">
        <v>500</v>
      </c>
      <c r="C2734" s="219">
        <v>39.628125459590002</v>
      </c>
      <c r="D2734" s="218"/>
      <c r="E2734" s="218" t="s">
        <v>204</v>
      </c>
      <c r="F2734" s="218">
        <v>2006</v>
      </c>
    </row>
    <row r="2735" spans="1:6" x14ac:dyDescent="0.45">
      <c r="A2735" s="218">
        <v>12928</v>
      </c>
      <c r="B2735" s="218">
        <v>500</v>
      </c>
      <c r="C2735" s="219">
        <v>16.11719943282074</v>
      </c>
      <c r="D2735" s="218"/>
      <c r="E2735" s="218" t="s">
        <v>204</v>
      </c>
      <c r="F2735" s="218">
        <v>2006</v>
      </c>
    </row>
    <row r="2736" spans="1:6" x14ac:dyDescent="0.45">
      <c r="A2736" s="218">
        <v>12928</v>
      </c>
      <c r="B2736" s="218">
        <v>500</v>
      </c>
      <c r="C2736" s="219">
        <v>47.111296881943581</v>
      </c>
      <c r="D2736" s="218"/>
      <c r="E2736" s="218" t="s">
        <v>204</v>
      </c>
      <c r="F2736" s="218">
        <v>2006</v>
      </c>
    </row>
    <row r="2737" spans="1:6" x14ac:dyDescent="0.45">
      <c r="A2737" s="218">
        <v>12928</v>
      </c>
      <c r="B2737" s="218">
        <v>500</v>
      </c>
      <c r="C2737" s="219">
        <v>8.1233738200718477</v>
      </c>
      <c r="D2737" s="218"/>
      <c r="E2737" s="218" t="s">
        <v>204</v>
      </c>
      <c r="F2737" s="218">
        <v>2006</v>
      </c>
    </row>
    <row r="2738" spans="1:6" x14ac:dyDescent="0.45">
      <c r="A2738" s="218">
        <v>12928</v>
      </c>
      <c r="B2738" s="218">
        <v>500</v>
      </c>
      <c r="C2738" s="219">
        <v>13.109829330245431</v>
      </c>
      <c r="D2738" s="218"/>
      <c r="E2738" s="218" t="s">
        <v>204</v>
      </c>
      <c r="F2738" s="218">
        <v>2006</v>
      </c>
    </row>
    <row r="2739" spans="1:6" x14ac:dyDescent="0.45">
      <c r="A2739" s="218">
        <v>12928</v>
      </c>
      <c r="B2739" s="218">
        <v>500</v>
      </c>
      <c r="C2739" s="219">
        <v>25.24254815389337</v>
      </c>
      <c r="D2739" s="218"/>
      <c r="E2739" s="218" t="s">
        <v>204</v>
      </c>
      <c r="F2739" s="218">
        <v>2006</v>
      </c>
    </row>
    <row r="2740" spans="1:6" x14ac:dyDescent="0.45">
      <c r="A2740" s="218">
        <v>12928</v>
      </c>
      <c r="B2740" s="218">
        <v>500</v>
      </c>
      <c r="C2740" s="219">
        <v>17.185529142318089</v>
      </c>
      <c r="D2740" s="218"/>
      <c r="E2740" s="218" t="s">
        <v>204</v>
      </c>
      <c r="F2740" s="218">
        <v>2006</v>
      </c>
    </row>
    <row r="2741" spans="1:6" x14ac:dyDescent="0.45">
      <c r="A2741" s="218">
        <v>12928</v>
      </c>
      <c r="B2741" s="218">
        <v>500</v>
      </c>
      <c r="C2741" s="219">
        <v>19.087499017615251</v>
      </c>
      <c r="D2741" s="218"/>
      <c r="E2741" s="218" t="s">
        <v>204</v>
      </c>
      <c r="F2741" s="218">
        <v>2006</v>
      </c>
    </row>
    <row r="2742" spans="1:6" x14ac:dyDescent="0.45">
      <c r="A2742" s="218">
        <v>12928</v>
      </c>
      <c r="B2742" s="218">
        <v>500</v>
      </c>
      <c r="C2742" s="219">
        <v>24.955887082019071</v>
      </c>
      <c r="D2742" s="218"/>
      <c r="E2742" s="218" t="s">
        <v>204</v>
      </c>
      <c r="F2742" s="218">
        <v>2006</v>
      </c>
    </row>
    <row r="2743" spans="1:6" x14ac:dyDescent="0.45">
      <c r="A2743" s="218">
        <v>12928</v>
      </c>
      <c r="B2743" s="218">
        <v>500</v>
      </c>
      <c r="C2743" s="219">
        <v>13.8717014924338</v>
      </c>
      <c r="D2743" s="218"/>
      <c r="E2743" s="218" t="s">
        <v>204</v>
      </c>
      <c r="F2743" s="218">
        <v>2004</v>
      </c>
    </row>
    <row r="2744" spans="1:6" x14ac:dyDescent="0.45">
      <c r="A2744" s="218">
        <v>12928</v>
      </c>
      <c r="B2744" s="218">
        <v>500</v>
      </c>
      <c r="C2744" s="219">
        <v>35.855106526259533</v>
      </c>
      <c r="D2744" s="218"/>
      <c r="E2744" s="218" t="s">
        <v>203</v>
      </c>
      <c r="F2744" s="218">
        <v>1901</v>
      </c>
    </row>
    <row r="2745" spans="1:6" x14ac:dyDescent="0.45">
      <c r="A2745" s="218">
        <v>12928</v>
      </c>
      <c r="B2745" s="218">
        <v>500</v>
      </c>
      <c r="C2745" s="219">
        <v>1.3931854403101811</v>
      </c>
      <c r="D2745" s="218"/>
      <c r="E2745" s="218" t="s">
        <v>204</v>
      </c>
      <c r="F2745" s="218">
        <v>2009</v>
      </c>
    </row>
    <row r="2746" spans="1:6" x14ac:dyDescent="0.45">
      <c r="A2746" s="218">
        <v>12928</v>
      </c>
      <c r="B2746" s="218">
        <v>500</v>
      </c>
      <c r="C2746" s="219">
        <v>7.9148162677100178</v>
      </c>
      <c r="D2746" s="218"/>
      <c r="E2746" s="218" t="s">
        <v>204</v>
      </c>
      <c r="F2746" s="218">
        <v>2006</v>
      </c>
    </row>
    <row r="2747" spans="1:6" x14ac:dyDescent="0.45">
      <c r="A2747" s="218">
        <v>12928</v>
      </c>
      <c r="B2747" s="218">
        <v>500</v>
      </c>
      <c r="C2747" s="219">
        <v>6.6997365017441481</v>
      </c>
      <c r="D2747" s="218"/>
      <c r="E2747" s="218" t="s">
        <v>204</v>
      </c>
      <c r="F2747" s="218">
        <v>2004</v>
      </c>
    </row>
    <row r="2748" spans="1:6" x14ac:dyDescent="0.45">
      <c r="A2748" s="218">
        <v>12928</v>
      </c>
      <c r="B2748" s="218">
        <v>500</v>
      </c>
      <c r="C2748" s="219">
        <v>6.849564293820996</v>
      </c>
      <c r="D2748" s="218"/>
      <c r="E2748" s="218" t="s">
        <v>204</v>
      </c>
      <c r="F2748" s="218">
        <v>2004</v>
      </c>
    </row>
    <row r="2749" spans="1:6" x14ac:dyDescent="0.45">
      <c r="A2749" s="218">
        <v>12928</v>
      </c>
      <c r="B2749" s="218">
        <v>500</v>
      </c>
      <c r="C2749" s="219">
        <v>18.20112417188006</v>
      </c>
      <c r="D2749" s="218"/>
      <c r="E2749" s="218" t="s">
        <v>204</v>
      </c>
      <c r="F2749" s="218">
        <v>2004</v>
      </c>
    </row>
    <row r="2750" spans="1:6" x14ac:dyDescent="0.45">
      <c r="A2750" s="218">
        <v>12928</v>
      </c>
      <c r="B2750" s="218">
        <v>500</v>
      </c>
      <c r="C2750" s="219">
        <v>10.41407452893969</v>
      </c>
      <c r="D2750" s="218"/>
      <c r="E2750" s="218" t="s">
        <v>204</v>
      </c>
      <c r="F2750" s="218">
        <v>2006</v>
      </c>
    </row>
    <row r="2751" spans="1:6" x14ac:dyDescent="0.45">
      <c r="A2751" s="218">
        <v>12928</v>
      </c>
      <c r="B2751" s="218">
        <v>500</v>
      </c>
      <c r="C2751" s="219">
        <v>41.7571388544633</v>
      </c>
      <c r="D2751" s="218"/>
      <c r="E2751" s="218" t="s">
        <v>204</v>
      </c>
      <c r="F2751" s="218">
        <v>2006</v>
      </c>
    </row>
    <row r="2752" spans="1:6" x14ac:dyDescent="0.45">
      <c r="A2752" s="218">
        <v>12928</v>
      </c>
      <c r="B2752" s="218">
        <v>500</v>
      </c>
      <c r="C2752" s="219">
        <v>18.066505961848829</v>
      </c>
      <c r="D2752" s="218"/>
      <c r="E2752" s="218" t="s">
        <v>204</v>
      </c>
      <c r="F2752" s="218">
        <v>2006</v>
      </c>
    </row>
    <row r="2753" spans="1:6" x14ac:dyDescent="0.45">
      <c r="A2753" s="218">
        <v>12928</v>
      </c>
      <c r="B2753" s="218">
        <v>500</v>
      </c>
      <c r="C2753" s="219">
        <v>28.700302656482911</v>
      </c>
      <c r="D2753" s="218"/>
      <c r="E2753" s="218" t="s">
        <v>204</v>
      </c>
      <c r="F2753" s="218">
        <v>2006</v>
      </c>
    </row>
    <row r="2754" spans="1:6" x14ac:dyDescent="0.45">
      <c r="A2754" s="218">
        <v>12928</v>
      </c>
      <c r="B2754" s="218">
        <v>500</v>
      </c>
      <c r="C2754" s="219">
        <v>25.451591526177481</v>
      </c>
      <c r="D2754" s="218"/>
      <c r="E2754" s="218" t="s">
        <v>204</v>
      </c>
      <c r="F2754" s="218">
        <v>2006</v>
      </c>
    </row>
    <row r="2755" spans="1:6" x14ac:dyDescent="0.45">
      <c r="A2755" s="218">
        <v>12928</v>
      </c>
      <c r="B2755" s="218">
        <v>500</v>
      </c>
      <c r="C2755" s="219">
        <v>14.161363902540719</v>
      </c>
      <c r="D2755" s="218"/>
      <c r="E2755" s="218" t="s">
        <v>204</v>
      </c>
      <c r="F2755" s="218">
        <v>2006</v>
      </c>
    </row>
    <row r="2756" spans="1:6" x14ac:dyDescent="0.45">
      <c r="A2756" s="218">
        <v>12928</v>
      </c>
      <c r="B2756" s="218">
        <v>500</v>
      </c>
      <c r="C2756" s="219">
        <v>55.193378774487307</v>
      </c>
      <c r="D2756" s="218"/>
      <c r="E2756" s="218" t="s">
        <v>204</v>
      </c>
      <c r="F2756" s="218">
        <v>2006</v>
      </c>
    </row>
    <row r="2757" spans="1:6" x14ac:dyDescent="0.45">
      <c r="A2757" s="218">
        <v>12926</v>
      </c>
      <c r="B2757" s="218">
        <v>200</v>
      </c>
      <c r="C2757" s="219">
        <v>18.56314940011012</v>
      </c>
      <c r="D2757" s="218"/>
      <c r="E2757" s="218" t="s">
        <v>114</v>
      </c>
      <c r="F2757" s="218">
        <v>2002</v>
      </c>
    </row>
    <row r="2758" spans="1:6" x14ac:dyDescent="0.45">
      <c r="A2758" s="218">
        <v>12926</v>
      </c>
      <c r="B2758" s="218">
        <v>200</v>
      </c>
      <c r="C2758" s="219">
        <v>32.523152579292002</v>
      </c>
      <c r="D2758" s="218"/>
      <c r="E2758" s="218" t="s">
        <v>114</v>
      </c>
      <c r="F2758" s="218">
        <v>2002</v>
      </c>
    </row>
    <row r="2759" spans="1:6" x14ac:dyDescent="0.45">
      <c r="A2759" s="218">
        <v>12924</v>
      </c>
      <c r="B2759" s="218">
        <v>200</v>
      </c>
      <c r="C2759" s="219">
        <v>24.803277779867159</v>
      </c>
      <c r="D2759" s="218"/>
      <c r="E2759" s="218" t="s">
        <v>114</v>
      </c>
      <c r="F2759" s="218">
        <v>2006</v>
      </c>
    </row>
    <row r="2760" spans="1:6" x14ac:dyDescent="0.45">
      <c r="A2760" s="218">
        <v>12924</v>
      </c>
      <c r="B2760" s="218">
        <v>200</v>
      </c>
      <c r="C2760" s="219">
        <v>27.520587458014241</v>
      </c>
      <c r="D2760" s="218"/>
      <c r="E2760" s="218" t="s">
        <v>114</v>
      </c>
      <c r="F2760" s="218">
        <v>2006</v>
      </c>
    </row>
    <row r="2761" spans="1:6" x14ac:dyDescent="0.45">
      <c r="A2761" s="218">
        <v>12924</v>
      </c>
      <c r="B2761" s="218">
        <v>200</v>
      </c>
      <c r="C2761" s="219">
        <v>25.630472510747399</v>
      </c>
      <c r="D2761" s="218"/>
      <c r="E2761" s="218" t="s">
        <v>114</v>
      </c>
      <c r="F2761" s="218">
        <v>2006</v>
      </c>
    </row>
    <row r="2762" spans="1:6" x14ac:dyDescent="0.45">
      <c r="A2762" s="218">
        <v>12922</v>
      </c>
      <c r="B2762" s="218">
        <v>250</v>
      </c>
      <c r="C2762" s="219">
        <v>18.751745401246481</v>
      </c>
      <c r="D2762" s="218"/>
      <c r="E2762" s="218" t="s">
        <v>114</v>
      </c>
      <c r="F2762" s="218">
        <v>2006</v>
      </c>
    </row>
    <row r="2763" spans="1:6" x14ac:dyDescent="0.45">
      <c r="A2763" s="218">
        <v>12922</v>
      </c>
      <c r="B2763" s="218">
        <v>250</v>
      </c>
      <c r="C2763" s="219">
        <v>18.73179198017321</v>
      </c>
      <c r="D2763" s="218"/>
      <c r="E2763" s="218" t="s">
        <v>114</v>
      </c>
      <c r="F2763" s="218">
        <v>2006</v>
      </c>
    </row>
    <row r="2764" spans="1:6" x14ac:dyDescent="0.45">
      <c r="A2764" s="218">
        <v>12922</v>
      </c>
      <c r="B2764" s="218">
        <v>250</v>
      </c>
      <c r="C2764" s="219">
        <v>24.360485854918949</v>
      </c>
      <c r="D2764" s="218"/>
      <c r="E2764" s="218" t="s">
        <v>114</v>
      </c>
      <c r="F2764" s="218">
        <v>2006</v>
      </c>
    </row>
    <row r="2765" spans="1:6" x14ac:dyDescent="0.45">
      <c r="A2765" s="218">
        <v>12922</v>
      </c>
      <c r="B2765" s="218">
        <v>250</v>
      </c>
      <c r="C2765" s="219">
        <v>4.4591395968916174</v>
      </c>
      <c r="D2765" s="218"/>
      <c r="E2765" s="218" t="s">
        <v>114</v>
      </c>
      <c r="F2765" s="218">
        <v>2006</v>
      </c>
    </row>
    <row r="2766" spans="1:6" x14ac:dyDescent="0.45">
      <c r="A2766" s="218">
        <v>12920</v>
      </c>
      <c r="B2766" s="218">
        <v>250</v>
      </c>
      <c r="C2766" s="219">
        <v>25.802751010118161</v>
      </c>
      <c r="D2766" s="218"/>
      <c r="E2766" s="218" t="s">
        <v>205</v>
      </c>
      <c r="F2766" s="218">
        <v>1987</v>
      </c>
    </row>
    <row r="2767" spans="1:6" x14ac:dyDescent="0.45">
      <c r="A2767" s="218">
        <v>12920</v>
      </c>
      <c r="B2767" s="218">
        <v>250</v>
      </c>
      <c r="C2767" s="219">
        <v>15.65514676136381</v>
      </c>
      <c r="D2767" s="218"/>
      <c r="E2767" s="218" t="s">
        <v>205</v>
      </c>
      <c r="F2767" s="218">
        <v>1987</v>
      </c>
    </row>
    <row r="2768" spans="1:6" x14ac:dyDescent="0.45">
      <c r="A2768" s="218">
        <v>12920</v>
      </c>
      <c r="B2768" s="218">
        <v>250</v>
      </c>
      <c r="C2768" s="219">
        <v>32.865990533799547</v>
      </c>
      <c r="D2768" s="218"/>
      <c r="E2768" s="218" t="s">
        <v>205</v>
      </c>
      <c r="F2768" s="218">
        <v>1987</v>
      </c>
    </row>
    <row r="2769" spans="1:6" x14ac:dyDescent="0.45">
      <c r="A2769" s="218">
        <v>12920</v>
      </c>
      <c r="B2769" s="218">
        <v>250</v>
      </c>
      <c r="C2769" s="219">
        <v>27.404571642819182</v>
      </c>
      <c r="D2769" s="218"/>
      <c r="E2769" s="218" t="s">
        <v>205</v>
      </c>
      <c r="F2769" s="218">
        <v>1987</v>
      </c>
    </row>
    <row r="2770" spans="1:6" x14ac:dyDescent="0.45">
      <c r="A2770" s="218">
        <v>12920</v>
      </c>
      <c r="B2770" s="218">
        <v>250</v>
      </c>
      <c r="C2770" s="219">
        <v>23.308799355729871</v>
      </c>
      <c r="D2770" s="218"/>
      <c r="E2770" s="218" t="s">
        <v>205</v>
      </c>
      <c r="F2770" s="218">
        <v>1987</v>
      </c>
    </row>
    <row r="2771" spans="1:6" x14ac:dyDescent="0.45">
      <c r="A2771" s="218">
        <v>12920</v>
      </c>
      <c r="B2771" s="218">
        <v>250</v>
      </c>
      <c r="C2771" s="219">
        <v>12.431291008023861</v>
      </c>
      <c r="D2771" s="218"/>
      <c r="E2771" s="218" t="s">
        <v>205</v>
      </c>
      <c r="F2771" s="218">
        <v>1987</v>
      </c>
    </row>
    <row r="2772" spans="1:6" x14ac:dyDescent="0.45">
      <c r="A2772" s="218">
        <v>12918</v>
      </c>
      <c r="B2772" s="218">
        <v>300</v>
      </c>
      <c r="C2772" s="219">
        <v>22.227922680007971</v>
      </c>
      <c r="D2772" s="218"/>
      <c r="E2772" s="218" t="s">
        <v>205</v>
      </c>
      <c r="F2772" s="218">
        <v>1986</v>
      </c>
    </row>
    <row r="2773" spans="1:6" x14ac:dyDescent="0.45">
      <c r="A2773" s="218">
        <v>12918</v>
      </c>
      <c r="B2773" s="218">
        <v>300</v>
      </c>
      <c r="C2773" s="219">
        <v>11.89980132154119</v>
      </c>
      <c r="D2773" s="218"/>
      <c r="E2773" s="218" t="s">
        <v>205</v>
      </c>
      <c r="F2773" s="218">
        <v>1991</v>
      </c>
    </row>
    <row r="2774" spans="1:6" x14ac:dyDescent="0.45">
      <c r="A2774" s="218">
        <v>12918</v>
      </c>
      <c r="B2774" s="218">
        <v>300</v>
      </c>
      <c r="C2774" s="219">
        <v>13.552274228745249</v>
      </c>
      <c r="D2774" s="218"/>
      <c r="E2774" s="218" t="s">
        <v>205</v>
      </c>
      <c r="F2774" s="218">
        <v>1991</v>
      </c>
    </row>
    <row r="2775" spans="1:6" x14ac:dyDescent="0.45">
      <c r="A2775" s="218">
        <v>12918</v>
      </c>
      <c r="B2775" s="218">
        <v>300</v>
      </c>
      <c r="C2775" s="219">
        <v>9.6399938935026306</v>
      </c>
      <c r="D2775" s="218"/>
      <c r="E2775" s="218" t="s">
        <v>205</v>
      </c>
      <c r="F2775" s="218">
        <v>1991</v>
      </c>
    </row>
    <row r="2776" spans="1:6" x14ac:dyDescent="0.45">
      <c r="A2776" s="218">
        <v>12918</v>
      </c>
      <c r="B2776" s="218">
        <v>300</v>
      </c>
      <c r="C2776" s="219">
        <v>38.385240641642802</v>
      </c>
      <c r="D2776" s="218"/>
      <c r="E2776" s="218" t="s">
        <v>205</v>
      </c>
      <c r="F2776" s="218">
        <v>1991</v>
      </c>
    </row>
    <row r="2777" spans="1:6" x14ac:dyDescent="0.45">
      <c r="A2777" s="218">
        <v>12918</v>
      </c>
      <c r="B2777" s="218">
        <v>300</v>
      </c>
      <c r="C2777" s="219">
        <v>12.277509610238059</v>
      </c>
      <c r="D2777" s="218"/>
      <c r="E2777" s="218" t="s">
        <v>205</v>
      </c>
      <c r="F2777" s="218">
        <v>1991</v>
      </c>
    </row>
    <row r="2778" spans="1:6" x14ac:dyDescent="0.45">
      <c r="A2778" s="218">
        <v>12918</v>
      </c>
      <c r="B2778" s="218">
        <v>300</v>
      </c>
      <c r="C2778" s="219">
        <v>23.73207078596635</v>
      </c>
      <c r="D2778" s="218"/>
      <c r="E2778" s="218" t="s">
        <v>205</v>
      </c>
      <c r="F2778" s="218">
        <v>1991</v>
      </c>
    </row>
    <row r="2779" spans="1:6" x14ac:dyDescent="0.45">
      <c r="A2779" s="218">
        <v>12918</v>
      </c>
      <c r="B2779" s="218">
        <v>300</v>
      </c>
      <c r="C2779" s="219">
        <v>8.1071311663763677</v>
      </c>
      <c r="D2779" s="218"/>
      <c r="E2779" s="218" t="s">
        <v>205</v>
      </c>
      <c r="F2779" s="218">
        <v>1991</v>
      </c>
    </row>
    <row r="2780" spans="1:6" x14ac:dyDescent="0.45">
      <c r="A2780" s="218">
        <v>12918</v>
      </c>
      <c r="B2780" s="218">
        <v>300</v>
      </c>
      <c r="C2780" s="219">
        <v>28.75582482130476</v>
      </c>
      <c r="D2780" s="218"/>
      <c r="E2780" s="218" t="s">
        <v>205</v>
      </c>
      <c r="F2780" s="218">
        <v>1991</v>
      </c>
    </row>
    <row r="2781" spans="1:6" x14ac:dyDescent="0.45">
      <c r="A2781" s="218">
        <v>12918</v>
      </c>
      <c r="B2781" s="218">
        <v>300</v>
      </c>
      <c r="C2781" s="219">
        <v>26.028430833074861</v>
      </c>
      <c r="D2781" s="218"/>
      <c r="E2781" s="218" t="s">
        <v>205</v>
      </c>
      <c r="F2781" s="218">
        <v>1991</v>
      </c>
    </row>
    <row r="2782" spans="1:6" x14ac:dyDescent="0.45">
      <c r="A2782" s="218">
        <v>12918</v>
      </c>
      <c r="B2782" s="218">
        <v>300</v>
      </c>
      <c r="C2782" s="219">
        <v>27.97937595882123</v>
      </c>
      <c r="D2782" s="218"/>
      <c r="E2782" s="218" t="s">
        <v>205</v>
      </c>
      <c r="F2782" s="218">
        <v>1991</v>
      </c>
    </row>
    <row r="2783" spans="1:6" x14ac:dyDescent="0.45">
      <c r="A2783" s="218">
        <v>12918</v>
      </c>
      <c r="B2783" s="218">
        <v>300</v>
      </c>
      <c r="C2783" s="219">
        <v>26.141441273827549</v>
      </c>
      <c r="D2783" s="218"/>
      <c r="E2783" s="218" t="s">
        <v>205</v>
      </c>
      <c r="F2783" s="218">
        <v>1991</v>
      </c>
    </row>
    <row r="2784" spans="1:6" x14ac:dyDescent="0.45">
      <c r="A2784" s="218">
        <v>12918</v>
      </c>
      <c r="B2784" s="218">
        <v>300</v>
      </c>
      <c r="C2784" s="219">
        <v>23.025254049599081</v>
      </c>
      <c r="D2784" s="218"/>
      <c r="E2784" s="218" t="s">
        <v>205</v>
      </c>
      <c r="F2784" s="218">
        <v>1991</v>
      </c>
    </row>
    <row r="2785" spans="1:6" x14ac:dyDescent="0.45">
      <c r="A2785" s="218">
        <v>12918</v>
      </c>
      <c r="B2785" s="218">
        <v>300</v>
      </c>
      <c r="C2785" s="219">
        <v>32.577145496881137</v>
      </c>
      <c r="D2785" s="218"/>
      <c r="E2785" s="218" t="s">
        <v>205</v>
      </c>
      <c r="F2785" s="218">
        <v>1991</v>
      </c>
    </row>
    <row r="2786" spans="1:6" x14ac:dyDescent="0.45">
      <c r="A2786" s="218">
        <v>12918</v>
      </c>
      <c r="B2786" s="218">
        <v>300</v>
      </c>
      <c r="C2786" s="219">
        <v>26.15303910389115</v>
      </c>
      <c r="D2786" s="218"/>
      <c r="E2786" s="218" t="s">
        <v>205</v>
      </c>
      <c r="F2786" s="218">
        <v>1986</v>
      </c>
    </row>
    <row r="2787" spans="1:6" x14ac:dyDescent="0.45">
      <c r="A2787" s="218">
        <v>12918</v>
      </c>
      <c r="B2787" s="218">
        <v>300</v>
      </c>
      <c r="C2787" s="219">
        <v>12.88455470411157</v>
      </c>
      <c r="D2787" s="218"/>
      <c r="E2787" s="218" t="s">
        <v>205</v>
      </c>
      <c r="F2787" s="218">
        <v>1991</v>
      </c>
    </row>
    <row r="2788" spans="1:6" x14ac:dyDescent="0.45">
      <c r="A2788" s="218">
        <v>12918</v>
      </c>
      <c r="B2788" s="218">
        <v>300</v>
      </c>
      <c r="C2788" s="219">
        <v>14.322378965020169</v>
      </c>
      <c r="D2788" s="218"/>
      <c r="E2788" s="218" t="s">
        <v>205</v>
      </c>
      <c r="F2788" s="218">
        <v>1991</v>
      </c>
    </row>
    <row r="2789" spans="1:6" x14ac:dyDescent="0.45">
      <c r="A2789" s="218">
        <v>12916</v>
      </c>
      <c r="B2789" s="218">
        <v>0</v>
      </c>
      <c r="C2789" s="219">
        <v>13.89538068282247</v>
      </c>
      <c r="D2789" s="218"/>
      <c r="E2789" s="218"/>
      <c r="F2789" s="218">
        <v>1901</v>
      </c>
    </row>
    <row r="2790" spans="1:6" x14ac:dyDescent="0.45">
      <c r="A2790" s="218">
        <v>12916</v>
      </c>
      <c r="B2790" s="218">
        <v>0</v>
      </c>
      <c r="C2790" s="219">
        <v>27.67144188590435</v>
      </c>
      <c r="D2790" s="218"/>
      <c r="E2790" s="218"/>
      <c r="F2790" s="218">
        <v>1901</v>
      </c>
    </row>
    <row r="2791" spans="1:6" x14ac:dyDescent="0.45">
      <c r="A2791" s="218">
        <v>12914</v>
      </c>
      <c r="B2791" s="218">
        <v>315</v>
      </c>
      <c r="C2791" s="219">
        <v>28.511778672146601</v>
      </c>
      <c r="D2791" s="218"/>
      <c r="E2791" s="218" t="s">
        <v>114</v>
      </c>
      <c r="F2791" s="218">
        <v>2006</v>
      </c>
    </row>
    <row r="2792" spans="1:6" x14ac:dyDescent="0.45">
      <c r="A2792" s="218">
        <v>12914</v>
      </c>
      <c r="B2792" s="218">
        <v>315</v>
      </c>
      <c r="C2792" s="219">
        <v>32.116075020106763</v>
      </c>
      <c r="D2792" s="218"/>
      <c r="E2792" s="218" t="s">
        <v>114</v>
      </c>
      <c r="F2792" s="218">
        <v>2006</v>
      </c>
    </row>
    <row r="2793" spans="1:6" x14ac:dyDescent="0.45">
      <c r="A2793" s="218">
        <v>12914</v>
      </c>
      <c r="B2793" s="218">
        <v>315</v>
      </c>
      <c r="C2793" s="219">
        <v>13.256608541094449</v>
      </c>
      <c r="D2793" s="218"/>
      <c r="E2793" s="218" t="s">
        <v>114</v>
      </c>
      <c r="F2793" s="218">
        <v>2006</v>
      </c>
    </row>
    <row r="2794" spans="1:6" x14ac:dyDescent="0.45">
      <c r="A2794" s="218">
        <v>12914</v>
      </c>
      <c r="B2794" s="218">
        <v>315</v>
      </c>
      <c r="C2794" s="219">
        <v>20.790497376060131</v>
      </c>
      <c r="D2794" s="218"/>
      <c r="E2794" s="218" t="s">
        <v>114</v>
      </c>
      <c r="F2794" s="218">
        <v>2006</v>
      </c>
    </row>
    <row r="2795" spans="1:6" x14ac:dyDescent="0.45">
      <c r="A2795" s="218">
        <v>12914</v>
      </c>
      <c r="B2795" s="218">
        <v>315</v>
      </c>
      <c r="C2795" s="219">
        <v>15.501687141785769</v>
      </c>
      <c r="D2795" s="218"/>
      <c r="E2795" s="218" t="s">
        <v>114</v>
      </c>
      <c r="F2795" s="218">
        <v>2006</v>
      </c>
    </row>
    <row r="2796" spans="1:6" x14ac:dyDescent="0.45">
      <c r="A2796" s="218">
        <v>12914</v>
      </c>
      <c r="B2796" s="218">
        <v>315</v>
      </c>
      <c r="C2796" s="219">
        <v>14.642810794370369</v>
      </c>
      <c r="D2796" s="218"/>
      <c r="E2796" s="218" t="s">
        <v>114</v>
      </c>
      <c r="F2796" s="218">
        <v>2006</v>
      </c>
    </row>
    <row r="2797" spans="1:6" x14ac:dyDescent="0.45">
      <c r="A2797" s="218">
        <v>12914</v>
      </c>
      <c r="B2797" s="218">
        <v>315</v>
      </c>
      <c r="C2797" s="219">
        <v>11.795965813501921</v>
      </c>
      <c r="D2797" s="218"/>
      <c r="E2797" s="218" t="s">
        <v>114</v>
      </c>
      <c r="F2797" s="218">
        <v>2006</v>
      </c>
    </row>
    <row r="2798" spans="1:6" x14ac:dyDescent="0.45">
      <c r="A2798" s="218">
        <v>12914</v>
      </c>
      <c r="B2798" s="218">
        <v>315</v>
      </c>
      <c r="C2798" s="219">
        <v>15.88878748135985</v>
      </c>
      <c r="D2798" s="218"/>
      <c r="E2798" s="218" t="s">
        <v>114</v>
      </c>
      <c r="F2798" s="218">
        <v>2006</v>
      </c>
    </row>
    <row r="2799" spans="1:6" x14ac:dyDescent="0.45">
      <c r="A2799" s="218">
        <v>12914</v>
      </c>
      <c r="B2799" s="218">
        <v>315</v>
      </c>
      <c r="C2799" s="219">
        <v>25.60418434340653</v>
      </c>
      <c r="D2799" s="218"/>
      <c r="E2799" s="218" t="s">
        <v>114</v>
      </c>
      <c r="F2799" s="218">
        <v>2006</v>
      </c>
    </row>
    <row r="2800" spans="1:6" x14ac:dyDescent="0.45">
      <c r="A2800" s="218">
        <v>12914</v>
      </c>
      <c r="B2800" s="218">
        <v>315</v>
      </c>
      <c r="C2800" s="219">
        <v>14.20277120025753</v>
      </c>
      <c r="D2800" s="218"/>
      <c r="E2800" s="218" t="s">
        <v>114</v>
      </c>
      <c r="F2800" s="218">
        <v>2006</v>
      </c>
    </row>
    <row r="2801" spans="1:6" x14ac:dyDescent="0.45">
      <c r="A2801" s="218">
        <v>12914</v>
      </c>
      <c r="B2801" s="218">
        <v>315</v>
      </c>
      <c r="C2801" s="219">
        <v>9.5106521642920843</v>
      </c>
      <c r="D2801" s="218"/>
      <c r="E2801" s="218" t="s">
        <v>114</v>
      </c>
      <c r="F2801" s="218">
        <v>2006</v>
      </c>
    </row>
    <row r="2802" spans="1:6" x14ac:dyDescent="0.45">
      <c r="A2802" s="218">
        <v>12914</v>
      </c>
      <c r="B2802" s="218">
        <v>315</v>
      </c>
      <c r="C2802" s="219">
        <v>6.8099201861445122</v>
      </c>
      <c r="D2802" s="218"/>
      <c r="E2802" s="218" t="s">
        <v>114</v>
      </c>
      <c r="F2802" s="218">
        <v>2006</v>
      </c>
    </row>
    <row r="2803" spans="1:6" x14ac:dyDescent="0.45">
      <c r="A2803" s="218">
        <v>12914</v>
      </c>
      <c r="B2803" s="218">
        <v>315</v>
      </c>
      <c r="C2803" s="219">
        <v>16.382383509664471</v>
      </c>
      <c r="D2803" s="218"/>
      <c r="E2803" s="218" t="s">
        <v>114</v>
      </c>
      <c r="F2803" s="218">
        <v>2006</v>
      </c>
    </row>
    <row r="2804" spans="1:6" x14ac:dyDescent="0.45">
      <c r="A2804" s="218">
        <v>12914</v>
      </c>
      <c r="B2804" s="218">
        <v>315</v>
      </c>
      <c r="C2804" s="219">
        <v>13.46839552181085</v>
      </c>
      <c r="D2804" s="218"/>
      <c r="E2804" s="218" t="s">
        <v>114</v>
      </c>
      <c r="F2804" s="218">
        <v>2006</v>
      </c>
    </row>
    <row r="2805" spans="1:6" x14ac:dyDescent="0.45">
      <c r="A2805" s="218">
        <v>12914</v>
      </c>
      <c r="B2805" s="218">
        <v>315</v>
      </c>
      <c r="C2805" s="219">
        <v>14.97547077076214</v>
      </c>
      <c r="D2805" s="218"/>
      <c r="E2805" s="218" t="s">
        <v>114</v>
      </c>
      <c r="F2805" s="218">
        <v>2006</v>
      </c>
    </row>
    <row r="2806" spans="1:6" x14ac:dyDescent="0.45">
      <c r="A2806" s="218">
        <v>12912</v>
      </c>
      <c r="B2806" s="218">
        <v>0</v>
      </c>
      <c r="C2806" s="219">
        <v>3.7872856580126242</v>
      </c>
      <c r="D2806" s="218"/>
      <c r="E2806" s="218"/>
      <c r="F2806" s="218">
        <v>1901</v>
      </c>
    </row>
    <row r="2807" spans="1:6" x14ac:dyDescent="0.45">
      <c r="A2807" s="218">
        <v>12912</v>
      </c>
      <c r="B2807" s="218">
        <v>0</v>
      </c>
      <c r="C2807" s="219">
        <v>0.873355753234484</v>
      </c>
      <c r="D2807" s="218"/>
      <c r="E2807" s="218"/>
      <c r="F2807" s="218">
        <v>1901</v>
      </c>
    </row>
    <row r="2808" spans="1:6" x14ac:dyDescent="0.45">
      <c r="A2808" s="218">
        <v>12910</v>
      </c>
      <c r="B2808" s="218">
        <v>1000</v>
      </c>
      <c r="C2808" s="219">
        <v>10.61569069835064</v>
      </c>
      <c r="D2808" s="218"/>
      <c r="E2808" s="218" t="s">
        <v>203</v>
      </c>
      <c r="F2808" s="218">
        <v>1970</v>
      </c>
    </row>
    <row r="2809" spans="1:6" x14ac:dyDescent="0.45">
      <c r="A2809" s="218">
        <v>12910</v>
      </c>
      <c r="B2809" s="218">
        <v>1000</v>
      </c>
      <c r="C2809" s="219">
        <v>27.802730859537778</v>
      </c>
      <c r="D2809" s="218"/>
      <c r="E2809" s="218" t="s">
        <v>203</v>
      </c>
      <c r="F2809" s="218">
        <v>1970</v>
      </c>
    </row>
    <row r="2810" spans="1:6" x14ac:dyDescent="0.45">
      <c r="A2810" s="218">
        <v>12910</v>
      </c>
      <c r="B2810" s="218">
        <v>1000</v>
      </c>
      <c r="C2810" s="219">
        <v>39.183807117671087</v>
      </c>
      <c r="D2810" s="218"/>
      <c r="E2810" s="218" t="s">
        <v>203</v>
      </c>
      <c r="F2810" s="218">
        <v>1970</v>
      </c>
    </row>
    <row r="2811" spans="1:6" x14ac:dyDescent="0.45">
      <c r="A2811" s="218">
        <v>12910</v>
      </c>
      <c r="B2811" s="218">
        <v>1000</v>
      </c>
      <c r="C2811" s="219">
        <v>25.935111252274559</v>
      </c>
      <c r="D2811" s="218"/>
      <c r="E2811" s="218" t="s">
        <v>203</v>
      </c>
      <c r="F2811" s="218">
        <v>1901</v>
      </c>
    </row>
    <row r="2812" spans="1:6" x14ac:dyDescent="0.45">
      <c r="A2812" s="218">
        <v>12910</v>
      </c>
      <c r="B2812" s="218">
        <v>1000</v>
      </c>
      <c r="C2812" s="219">
        <v>19.97697473788029</v>
      </c>
      <c r="D2812" s="218"/>
      <c r="E2812" s="218" t="s">
        <v>203</v>
      </c>
      <c r="F2812" s="218">
        <v>1901</v>
      </c>
    </row>
    <row r="2813" spans="1:6" x14ac:dyDescent="0.45">
      <c r="A2813" s="218">
        <v>12910</v>
      </c>
      <c r="B2813" s="218">
        <v>1000</v>
      </c>
      <c r="C2813" s="219">
        <v>27.494688881800219</v>
      </c>
      <c r="D2813" s="218"/>
      <c r="E2813" s="218" t="s">
        <v>203</v>
      </c>
      <c r="F2813" s="218">
        <v>1901</v>
      </c>
    </row>
    <row r="2814" spans="1:6" x14ac:dyDescent="0.45">
      <c r="A2814" s="218">
        <v>12910</v>
      </c>
      <c r="B2814" s="218">
        <v>1000</v>
      </c>
      <c r="C2814" s="219">
        <v>23.162970175883292</v>
      </c>
      <c r="D2814" s="218"/>
      <c r="E2814" s="218" t="s">
        <v>203</v>
      </c>
      <c r="F2814" s="218">
        <v>1901</v>
      </c>
    </row>
    <row r="2815" spans="1:6" x14ac:dyDescent="0.45">
      <c r="A2815" s="218">
        <v>12910</v>
      </c>
      <c r="B2815" s="218">
        <v>1000</v>
      </c>
      <c r="C2815" s="219">
        <v>21.254630237012289</v>
      </c>
      <c r="D2815" s="218"/>
      <c r="E2815" s="218" t="s">
        <v>203</v>
      </c>
      <c r="F2815" s="218">
        <v>1901</v>
      </c>
    </row>
    <row r="2816" spans="1:6" x14ac:dyDescent="0.45">
      <c r="A2816" s="218">
        <v>12910</v>
      </c>
      <c r="B2816" s="218">
        <v>1000</v>
      </c>
      <c r="C2816" s="219">
        <v>29.268453081265349</v>
      </c>
      <c r="D2816" s="218"/>
      <c r="E2816" s="218" t="s">
        <v>203</v>
      </c>
      <c r="F2816" s="218">
        <v>1901</v>
      </c>
    </row>
    <row r="2817" spans="1:6" x14ac:dyDescent="0.45">
      <c r="A2817" s="218">
        <v>12910</v>
      </c>
      <c r="B2817" s="218">
        <v>1000</v>
      </c>
      <c r="C2817" s="219">
        <v>50.135472577934642</v>
      </c>
      <c r="D2817" s="218"/>
      <c r="E2817" s="218" t="s">
        <v>203</v>
      </c>
      <c r="F2817" s="218">
        <v>1901</v>
      </c>
    </row>
    <row r="2818" spans="1:6" x14ac:dyDescent="0.45">
      <c r="A2818" s="218">
        <v>12910</v>
      </c>
      <c r="B2818" s="218">
        <v>1000</v>
      </c>
      <c r="C2818" s="219">
        <v>23.01578022573554</v>
      </c>
      <c r="D2818" s="218"/>
      <c r="E2818" s="218" t="s">
        <v>203</v>
      </c>
      <c r="F2818" s="218">
        <v>1901</v>
      </c>
    </row>
    <row r="2819" spans="1:6" x14ac:dyDescent="0.45">
      <c r="A2819" s="218">
        <v>12910</v>
      </c>
      <c r="B2819" s="218">
        <v>1000</v>
      </c>
      <c r="C2819" s="219">
        <v>17.274435640897721</v>
      </c>
      <c r="D2819" s="218"/>
      <c r="E2819" s="218" t="s">
        <v>203</v>
      </c>
      <c r="F2819" s="218">
        <v>1901</v>
      </c>
    </row>
    <row r="2820" spans="1:6" x14ac:dyDescent="0.45">
      <c r="A2820" s="218">
        <v>12910</v>
      </c>
      <c r="B2820" s="218">
        <v>1000</v>
      </c>
      <c r="C2820" s="219">
        <v>11.16977127571757</v>
      </c>
      <c r="D2820" s="218"/>
      <c r="E2820" s="218" t="s">
        <v>203</v>
      </c>
      <c r="F2820" s="218">
        <v>1901</v>
      </c>
    </row>
    <row r="2821" spans="1:6" x14ac:dyDescent="0.45">
      <c r="A2821" s="218">
        <v>12910</v>
      </c>
      <c r="B2821" s="218">
        <v>1000</v>
      </c>
      <c r="C2821" s="219">
        <v>19.633232825368289</v>
      </c>
      <c r="D2821" s="218"/>
      <c r="E2821" s="218" t="s">
        <v>203</v>
      </c>
      <c r="F2821" s="218">
        <v>1901</v>
      </c>
    </row>
    <row r="2822" spans="1:6" x14ac:dyDescent="0.45">
      <c r="A2822" s="218">
        <v>12910</v>
      </c>
      <c r="B2822" s="218">
        <v>1000</v>
      </c>
      <c r="C2822" s="219">
        <v>15.176745583768289</v>
      </c>
      <c r="D2822" s="218"/>
      <c r="E2822" s="218" t="s">
        <v>203</v>
      </c>
      <c r="F2822" s="218">
        <v>1901</v>
      </c>
    </row>
    <row r="2823" spans="1:6" x14ac:dyDescent="0.45">
      <c r="A2823" s="218">
        <v>12910</v>
      </c>
      <c r="B2823" s="218">
        <v>1000</v>
      </c>
      <c r="C2823" s="219">
        <v>19.507190625350269</v>
      </c>
      <c r="D2823" s="218"/>
      <c r="E2823" s="218" t="s">
        <v>203</v>
      </c>
      <c r="F2823" s="218">
        <v>1901</v>
      </c>
    </row>
    <row r="2824" spans="1:6" x14ac:dyDescent="0.45">
      <c r="A2824" s="218">
        <v>12910</v>
      </c>
      <c r="B2824" s="218">
        <v>1000</v>
      </c>
      <c r="C2824" s="219">
        <v>20.702830409211611</v>
      </c>
      <c r="D2824" s="218"/>
      <c r="E2824" s="218" t="s">
        <v>203</v>
      </c>
      <c r="F2824" s="218">
        <v>1901</v>
      </c>
    </row>
    <row r="2825" spans="1:6" x14ac:dyDescent="0.45">
      <c r="A2825" s="218">
        <v>12910</v>
      </c>
      <c r="B2825" s="218">
        <v>1000</v>
      </c>
      <c r="C2825" s="219">
        <v>29.60194544740979</v>
      </c>
      <c r="D2825" s="218"/>
      <c r="E2825" s="218" t="s">
        <v>203</v>
      </c>
      <c r="F2825" s="218">
        <v>1901</v>
      </c>
    </row>
    <row r="2826" spans="1:6" x14ac:dyDescent="0.45">
      <c r="A2826" s="218">
        <v>12910</v>
      </c>
      <c r="B2826" s="218">
        <v>1000</v>
      </c>
      <c r="C2826" s="219">
        <v>11.86361713628563</v>
      </c>
      <c r="D2826" s="218"/>
      <c r="E2826" s="218" t="s">
        <v>203</v>
      </c>
      <c r="F2826" s="218">
        <v>1901</v>
      </c>
    </row>
    <row r="2827" spans="1:6" x14ac:dyDescent="0.45">
      <c r="A2827" s="218">
        <v>12910</v>
      </c>
      <c r="B2827" s="218">
        <v>1000</v>
      </c>
      <c r="C2827" s="219">
        <v>24.955728739977928</v>
      </c>
      <c r="D2827" s="218"/>
      <c r="E2827" s="218" t="s">
        <v>203</v>
      </c>
      <c r="F2827" s="218">
        <v>1901</v>
      </c>
    </row>
    <row r="2828" spans="1:6" x14ac:dyDescent="0.45">
      <c r="A2828" s="218">
        <v>12910</v>
      </c>
      <c r="B2828" s="218">
        <v>1000</v>
      </c>
      <c r="C2828" s="219">
        <v>22.901764830817061</v>
      </c>
      <c r="D2828" s="218"/>
      <c r="E2828" s="218" t="s">
        <v>203</v>
      </c>
      <c r="F2828" s="218">
        <v>1901</v>
      </c>
    </row>
    <row r="2829" spans="1:6" x14ac:dyDescent="0.45">
      <c r="A2829" s="218">
        <v>12910</v>
      </c>
      <c r="B2829" s="218">
        <v>1000</v>
      </c>
      <c r="C2829" s="219">
        <v>21.911348884762891</v>
      </c>
      <c r="D2829" s="218"/>
      <c r="E2829" s="218"/>
      <c r="F2829" s="218">
        <v>1901</v>
      </c>
    </row>
    <row r="2830" spans="1:6" x14ac:dyDescent="0.45">
      <c r="A2830" s="218">
        <v>12910</v>
      </c>
      <c r="B2830" s="218">
        <v>1000</v>
      </c>
      <c r="C2830" s="219">
        <v>35.590280006432529</v>
      </c>
      <c r="D2830" s="218"/>
      <c r="E2830" s="218" t="s">
        <v>203</v>
      </c>
      <c r="F2830" s="218">
        <v>1901</v>
      </c>
    </row>
    <row r="2831" spans="1:6" x14ac:dyDescent="0.45">
      <c r="A2831" s="218">
        <v>12910</v>
      </c>
      <c r="B2831" s="218">
        <v>1000</v>
      </c>
      <c r="C2831" s="219">
        <v>27.57539953246771</v>
      </c>
      <c r="D2831" s="218"/>
      <c r="E2831" s="218" t="s">
        <v>109</v>
      </c>
      <c r="F2831" s="218">
        <v>2010</v>
      </c>
    </row>
    <row r="2832" spans="1:6" x14ac:dyDescent="0.45">
      <c r="A2832" s="218">
        <v>12910</v>
      </c>
      <c r="B2832" s="218">
        <v>1000</v>
      </c>
      <c r="C2832" s="219">
        <v>33.014093417965583</v>
      </c>
      <c r="D2832" s="218"/>
      <c r="E2832" s="218" t="s">
        <v>109</v>
      </c>
      <c r="F2832" s="218">
        <v>2010</v>
      </c>
    </row>
    <row r="2833" spans="1:6" x14ac:dyDescent="0.45">
      <c r="A2833" s="218">
        <v>12910</v>
      </c>
      <c r="B2833" s="218">
        <v>1000</v>
      </c>
      <c r="C2833" s="219">
        <v>45.142033499574559</v>
      </c>
      <c r="D2833" s="218"/>
      <c r="E2833" s="218" t="s">
        <v>203</v>
      </c>
      <c r="F2833" s="218">
        <v>1901</v>
      </c>
    </row>
    <row r="2834" spans="1:6" x14ac:dyDescent="0.45">
      <c r="A2834" s="218">
        <v>12910</v>
      </c>
      <c r="B2834" s="218">
        <v>1000</v>
      </c>
      <c r="C2834" s="219">
        <v>34.570211664309042</v>
      </c>
      <c r="D2834" s="218"/>
      <c r="E2834" s="218" t="s">
        <v>203</v>
      </c>
      <c r="F2834" s="218">
        <v>1901</v>
      </c>
    </row>
    <row r="2835" spans="1:6" x14ac:dyDescent="0.45">
      <c r="A2835" s="218">
        <v>12910</v>
      </c>
      <c r="B2835" s="218">
        <v>1000</v>
      </c>
      <c r="C2835" s="219">
        <v>53.621614091635209</v>
      </c>
      <c r="D2835" s="218"/>
      <c r="E2835" s="218" t="s">
        <v>203</v>
      </c>
      <c r="F2835" s="218">
        <v>1901</v>
      </c>
    </row>
    <row r="2836" spans="1:6" x14ac:dyDescent="0.45">
      <c r="A2836" s="218">
        <v>12910</v>
      </c>
      <c r="B2836" s="218">
        <v>1000</v>
      </c>
      <c r="C2836" s="219">
        <v>2.3139404625497102</v>
      </c>
      <c r="D2836" s="218"/>
      <c r="E2836" s="218" t="s">
        <v>203</v>
      </c>
      <c r="F2836" s="218">
        <v>1901</v>
      </c>
    </row>
    <row r="2837" spans="1:6" x14ac:dyDescent="0.45">
      <c r="A2837" s="218">
        <v>12910</v>
      </c>
      <c r="B2837" s="218">
        <v>1000</v>
      </c>
      <c r="C2837" s="219">
        <v>3.3220283170130651</v>
      </c>
      <c r="D2837" s="218"/>
      <c r="E2837" s="218" t="s">
        <v>203</v>
      </c>
      <c r="F2837" s="218">
        <v>1901</v>
      </c>
    </row>
    <row r="2838" spans="1:6" x14ac:dyDescent="0.45">
      <c r="A2838" s="218">
        <v>12910</v>
      </c>
      <c r="B2838" s="218">
        <v>1000</v>
      </c>
      <c r="C2838" s="219">
        <v>18.82333234115022</v>
      </c>
      <c r="D2838" s="218"/>
      <c r="E2838" s="218" t="s">
        <v>203</v>
      </c>
      <c r="F2838" s="218">
        <v>1901</v>
      </c>
    </row>
    <row r="2839" spans="1:6" x14ac:dyDescent="0.45">
      <c r="A2839" s="218">
        <v>12910</v>
      </c>
      <c r="B2839" s="218">
        <v>1000</v>
      </c>
      <c r="C2839" s="219">
        <v>7.3555234348655816</v>
      </c>
      <c r="D2839" s="218"/>
      <c r="E2839" s="218" t="s">
        <v>203</v>
      </c>
      <c r="F2839" s="218">
        <v>1901</v>
      </c>
    </row>
    <row r="2840" spans="1:6" x14ac:dyDescent="0.45">
      <c r="A2840" s="218">
        <v>12910</v>
      </c>
      <c r="B2840" s="218">
        <v>1000</v>
      </c>
      <c r="C2840" s="219">
        <v>17.510025699829871</v>
      </c>
      <c r="D2840" s="218"/>
      <c r="E2840" s="218" t="s">
        <v>203</v>
      </c>
      <c r="F2840" s="218">
        <v>1901</v>
      </c>
    </row>
    <row r="2841" spans="1:6" x14ac:dyDescent="0.45">
      <c r="A2841" s="218">
        <v>12910</v>
      </c>
      <c r="B2841" s="218">
        <v>1000</v>
      </c>
      <c r="C2841" s="219">
        <v>14.65169899749537</v>
      </c>
      <c r="D2841" s="218"/>
      <c r="E2841" s="218" t="s">
        <v>203</v>
      </c>
      <c r="F2841" s="218">
        <v>1901</v>
      </c>
    </row>
    <row r="2842" spans="1:6" x14ac:dyDescent="0.45">
      <c r="A2842" s="218">
        <v>12910</v>
      </c>
      <c r="B2842" s="218">
        <v>1000</v>
      </c>
      <c r="C2842" s="219">
        <v>47.965243551486807</v>
      </c>
      <c r="D2842" s="218"/>
      <c r="E2842" s="218" t="s">
        <v>203</v>
      </c>
      <c r="F2842" s="218">
        <v>1901</v>
      </c>
    </row>
    <row r="2843" spans="1:6" x14ac:dyDescent="0.45">
      <c r="A2843" s="218">
        <v>12910</v>
      </c>
      <c r="B2843" s="218">
        <v>1000</v>
      </c>
      <c r="C2843" s="219">
        <v>57.486515436656191</v>
      </c>
      <c r="D2843" s="218"/>
      <c r="E2843" s="218" t="s">
        <v>203</v>
      </c>
      <c r="F2843" s="218">
        <v>1970</v>
      </c>
    </row>
    <row r="2844" spans="1:6" x14ac:dyDescent="0.45">
      <c r="A2844" s="218">
        <v>12910</v>
      </c>
      <c r="B2844" s="218">
        <v>1000</v>
      </c>
      <c r="C2844" s="219">
        <v>64.760267480030038</v>
      </c>
      <c r="D2844" s="218"/>
      <c r="E2844" s="218" t="s">
        <v>203</v>
      </c>
      <c r="F2844" s="218">
        <v>1970</v>
      </c>
    </row>
    <row r="2845" spans="1:6" x14ac:dyDescent="0.45">
      <c r="A2845" s="218">
        <v>12910</v>
      </c>
      <c r="B2845" s="218">
        <v>1000</v>
      </c>
      <c r="C2845" s="219">
        <v>9.7174108686351559</v>
      </c>
      <c r="D2845" s="218"/>
      <c r="E2845" s="218" t="s">
        <v>203</v>
      </c>
      <c r="F2845" s="218">
        <v>1970</v>
      </c>
    </row>
    <row r="2846" spans="1:6" x14ac:dyDescent="0.45">
      <c r="A2846" s="218">
        <v>12910</v>
      </c>
      <c r="B2846" s="218">
        <v>1000</v>
      </c>
      <c r="C2846" s="219">
        <v>20.579273905543861</v>
      </c>
      <c r="D2846" s="218"/>
      <c r="E2846" s="218" t="s">
        <v>203</v>
      </c>
      <c r="F2846" s="218">
        <v>1901</v>
      </c>
    </row>
    <row r="2847" spans="1:6" x14ac:dyDescent="0.45">
      <c r="A2847" s="218">
        <v>12910</v>
      </c>
      <c r="B2847" s="218">
        <v>1000</v>
      </c>
      <c r="C2847" s="219">
        <v>11.695263321064321</v>
      </c>
      <c r="D2847" s="218"/>
      <c r="E2847" s="218" t="s">
        <v>203</v>
      </c>
      <c r="F2847" s="218">
        <v>1901</v>
      </c>
    </row>
    <row r="2848" spans="1:6" x14ac:dyDescent="0.45">
      <c r="A2848" s="218">
        <v>12910</v>
      </c>
      <c r="B2848" s="218">
        <v>1000</v>
      </c>
      <c r="C2848" s="219">
        <v>22.999209161857049</v>
      </c>
      <c r="D2848" s="218"/>
      <c r="E2848" s="218" t="s">
        <v>203</v>
      </c>
      <c r="F2848" s="218">
        <v>1901</v>
      </c>
    </row>
    <row r="2849" spans="1:6" x14ac:dyDescent="0.45">
      <c r="A2849" s="218">
        <v>12910</v>
      </c>
      <c r="B2849" s="218">
        <v>1000</v>
      </c>
      <c r="C2849" s="219">
        <v>47.049084861153389</v>
      </c>
      <c r="D2849" s="218"/>
      <c r="E2849" s="218" t="s">
        <v>203</v>
      </c>
      <c r="F2849" s="218">
        <v>1901</v>
      </c>
    </row>
    <row r="2850" spans="1:6" x14ac:dyDescent="0.45">
      <c r="A2850" s="218">
        <v>12910</v>
      </c>
      <c r="B2850" s="218">
        <v>1000</v>
      </c>
      <c r="C2850" s="219">
        <v>4.1107240878164832</v>
      </c>
      <c r="D2850" s="218"/>
      <c r="E2850" s="218" t="s">
        <v>203</v>
      </c>
      <c r="F2850" s="218">
        <v>1970</v>
      </c>
    </row>
    <row r="2851" spans="1:6" x14ac:dyDescent="0.45">
      <c r="A2851" s="218">
        <v>12908</v>
      </c>
      <c r="B2851" s="218">
        <v>200</v>
      </c>
      <c r="C2851" s="219">
        <v>14.73540205270414</v>
      </c>
      <c r="D2851" s="218"/>
      <c r="E2851" s="218" t="s">
        <v>204</v>
      </c>
      <c r="F2851" s="218">
        <v>1901</v>
      </c>
    </row>
    <row r="2852" spans="1:6" x14ac:dyDescent="0.45">
      <c r="A2852" s="218">
        <v>12908</v>
      </c>
      <c r="B2852" s="218">
        <v>200</v>
      </c>
      <c r="C2852" s="219">
        <v>14.07924231613439</v>
      </c>
      <c r="D2852" s="218"/>
      <c r="E2852" s="218" t="s">
        <v>205</v>
      </c>
      <c r="F2852" s="218">
        <v>1901</v>
      </c>
    </row>
    <row r="2853" spans="1:6" x14ac:dyDescent="0.45">
      <c r="A2853" s="218">
        <v>12908</v>
      </c>
      <c r="B2853" s="218">
        <v>200</v>
      </c>
      <c r="C2853" s="219">
        <v>24.1079766510918</v>
      </c>
      <c r="D2853" s="218"/>
      <c r="E2853" s="218" t="s">
        <v>114</v>
      </c>
      <c r="F2853" s="218">
        <v>2010</v>
      </c>
    </row>
    <row r="2854" spans="1:6" x14ac:dyDescent="0.45">
      <c r="A2854" s="218">
        <v>12908</v>
      </c>
      <c r="B2854" s="218">
        <v>200</v>
      </c>
      <c r="C2854" s="219">
        <v>20.914947801635179</v>
      </c>
      <c r="D2854" s="218"/>
      <c r="E2854" s="218" t="s">
        <v>205</v>
      </c>
      <c r="F2854" s="218">
        <v>1987</v>
      </c>
    </row>
    <row r="2855" spans="1:6" x14ac:dyDescent="0.45">
      <c r="A2855" s="218">
        <v>12908</v>
      </c>
      <c r="B2855" s="218">
        <v>200</v>
      </c>
      <c r="C2855" s="219">
        <v>11.03987990219194</v>
      </c>
      <c r="D2855" s="218"/>
      <c r="E2855" s="218" t="s">
        <v>205</v>
      </c>
      <c r="F2855" s="218">
        <v>1988</v>
      </c>
    </row>
    <row r="2856" spans="1:6" x14ac:dyDescent="0.45">
      <c r="A2856" s="218">
        <v>12908</v>
      </c>
      <c r="B2856" s="218">
        <v>200</v>
      </c>
      <c r="C2856" s="219">
        <v>4.3176581413789119</v>
      </c>
      <c r="D2856" s="218"/>
      <c r="E2856" s="218" t="s">
        <v>205</v>
      </c>
      <c r="F2856" s="218">
        <v>1988</v>
      </c>
    </row>
    <row r="2857" spans="1:6" x14ac:dyDescent="0.45">
      <c r="A2857" s="218">
        <v>12908</v>
      </c>
      <c r="B2857" s="218">
        <v>200</v>
      </c>
      <c r="C2857" s="219">
        <v>16.440972267448981</v>
      </c>
      <c r="D2857" s="218"/>
      <c r="E2857" s="218" t="s">
        <v>205</v>
      </c>
      <c r="F2857" s="218">
        <v>1988</v>
      </c>
    </row>
    <row r="2858" spans="1:6" x14ac:dyDescent="0.45">
      <c r="A2858" s="218">
        <v>12908</v>
      </c>
      <c r="B2858" s="218">
        <v>200</v>
      </c>
      <c r="C2858" s="219">
        <v>12.07390389987283</v>
      </c>
      <c r="D2858" s="218"/>
      <c r="E2858" s="218" t="s">
        <v>205</v>
      </c>
      <c r="F2858" s="218">
        <v>1988</v>
      </c>
    </row>
    <row r="2859" spans="1:6" x14ac:dyDescent="0.45">
      <c r="A2859" s="218">
        <v>12908</v>
      </c>
      <c r="B2859" s="218">
        <v>200</v>
      </c>
      <c r="C2859" s="219">
        <v>8.3125144075907471</v>
      </c>
      <c r="D2859" s="218"/>
      <c r="E2859" s="218" t="s">
        <v>205</v>
      </c>
      <c r="F2859" s="218">
        <v>1988</v>
      </c>
    </row>
    <row r="2860" spans="1:6" x14ac:dyDescent="0.45">
      <c r="A2860" s="218">
        <v>12908</v>
      </c>
      <c r="B2860" s="218">
        <v>200</v>
      </c>
      <c r="C2860" s="219">
        <v>24.555511719919</v>
      </c>
      <c r="D2860" s="218"/>
      <c r="E2860" s="218" t="s">
        <v>205</v>
      </c>
      <c r="F2860" s="218">
        <v>1988</v>
      </c>
    </row>
    <row r="2861" spans="1:6" x14ac:dyDescent="0.45">
      <c r="A2861" s="218">
        <v>12906</v>
      </c>
      <c r="B2861" s="218">
        <v>315</v>
      </c>
      <c r="C2861" s="219">
        <v>13.10674765156044</v>
      </c>
      <c r="D2861" s="218"/>
      <c r="E2861" s="218" t="s">
        <v>111</v>
      </c>
      <c r="F2861" s="218">
        <v>1998</v>
      </c>
    </row>
    <row r="2862" spans="1:6" x14ac:dyDescent="0.45">
      <c r="A2862" s="218">
        <v>12906</v>
      </c>
      <c r="B2862" s="218">
        <v>315</v>
      </c>
      <c r="C2862" s="219">
        <v>18.609673878060541</v>
      </c>
      <c r="D2862" s="218"/>
      <c r="E2862" s="218" t="s">
        <v>111</v>
      </c>
      <c r="F2862" s="218">
        <v>1998</v>
      </c>
    </row>
    <row r="2863" spans="1:6" x14ac:dyDescent="0.45">
      <c r="A2863" s="218">
        <v>12906</v>
      </c>
      <c r="B2863" s="218">
        <v>315</v>
      </c>
      <c r="C2863" s="219">
        <v>18.895843458118598</v>
      </c>
      <c r="D2863" s="218"/>
      <c r="E2863" s="218" t="s">
        <v>111</v>
      </c>
      <c r="F2863" s="218">
        <v>1998</v>
      </c>
    </row>
    <row r="2864" spans="1:6" x14ac:dyDescent="0.45">
      <c r="A2864" s="218">
        <v>12906</v>
      </c>
      <c r="B2864" s="218">
        <v>315</v>
      </c>
      <c r="C2864" s="219">
        <v>22.731533455719429</v>
      </c>
      <c r="D2864" s="218"/>
      <c r="E2864" s="218" t="s">
        <v>111</v>
      </c>
      <c r="F2864" s="218">
        <v>1998</v>
      </c>
    </row>
    <row r="2865" spans="1:6" x14ac:dyDescent="0.45">
      <c r="A2865" s="218">
        <v>12906</v>
      </c>
      <c r="B2865" s="218">
        <v>315</v>
      </c>
      <c r="C2865" s="219">
        <v>11.543396380222889</v>
      </c>
      <c r="D2865" s="218"/>
      <c r="E2865" s="218" t="s">
        <v>111</v>
      </c>
      <c r="F2865" s="218">
        <v>1998</v>
      </c>
    </row>
    <row r="2866" spans="1:6" x14ac:dyDescent="0.45">
      <c r="A2866" s="218">
        <v>12906</v>
      </c>
      <c r="B2866" s="218">
        <v>315</v>
      </c>
      <c r="C2866" s="219">
        <v>3.930559573125338</v>
      </c>
      <c r="D2866" s="218"/>
      <c r="E2866" s="218" t="s">
        <v>111</v>
      </c>
      <c r="F2866" s="218">
        <v>1998</v>
      </c>
    </row>
    <row r="2867" spans="1:6" x14ac:dyDescent="0.45">
      <c r="A2867" s="218">
        <v>12906</v>
      </c>
      <c r="B2867" s="218">
        <v>315</v>
      </c>
      <c r="C2867" s="219">
        <v>8.3426424998494468</v>
      </c>
      <c r="D2867" s="218"/>
      <c r="E2867" s="218" t="s">
        <v>111</v>
      </c>
      <c r="F2867" s="218">
        <v>1998</v>
      </c>
    </row>
    <row r="2868" spans="1:6" x14ac:dyDescent="0.45">
      <c r="A2868" s="218">
        <v>12906</v>
      </c>
      <c r="B2868" s="218">
        <v>315</v>
      </c>
      <c r="C2868" s="219">
        <v>11.05051826833864</v>
      </c>
      <c r="D2868" s="218"/>
      <c r="E2868" s="218" t="s">
        <v>111</v>
      </c>
      <c r="F2868" s="218">
        <v>1998</v>
      </c>
    </row>
    <row r="2869" spans="1:6" x14ac:dyDescent="0.45">
      <c r="A2869" s="218">
        <v>12906</v>
      </c>
      <c r="B2869" s="218">
        <v>315</v>
      </c>
      <c r="C2869" s="219">
        <v>13.166304178448049</v>
      </c>
      <c r="D2869" s="218"/>
      <c r="E2869" s="218" t="s">
        <v>111</v>
      </c>
      <c r="F2869" s="218">
        <v>1998</v>
      </c>
    </row>
    <row r="2870" spans="1:6" x14ac:dyDescent="0.45">
      <c r="A2870" s="218">
        <v>12906</v>
      </c>
      <c r="B2870" s="218">
        <v>315</v>
      </c>
      <c r="C2870" s="219">
        <v>22.069852740952658</v>
      </c>
      <c r="D2870" s="218"/>
      <c r="E2870" s="218" t="s">
        <v>111</v>
      </c>
      <c r="F2870" s="218">
        <v>1998</v>
      </c>
    </row>
    <row r="2871" spans="1:6" x14ac:dyDescent="0.45">
      <c r="A2871" s="218">
        <v>12906</v>
      </c>
      <c r="B2871" s="218">
        <v>315</v>
      </c>
      <c r="C2871" s="219">
        <v>22.16917228959251</v>
      </c>
      <c r="D2871" s="218"/>
      <c r="E2871" s="218" t="s">
        <v>111</v>
      </c>
      <c r="F2871" s="218">
        <v>1998</v>
      </c>
    </row>
    <row r="2872" spans="1:6" x14ac:dyDescent="0.45">
      <c r="A2872" s="218">
        <v>12906</v>
      </c>
      <c r="B2872" s="218">
        <v>315</v>
      </c>
      <c r="C2872" s="219">
        <v>17.903966041070571</v>
      </c>
      <c r="D2872" s="218"/>
      <c r="E2872" s="218" t="s">
        <v>111</v>
      </c>
      <c r="F2872" s="218">
        <v>1998</v>
      </c>
    </row>
    <row r="2873" spans="1:6" x14ac:dyDescent="0.45">
      <c r="A2873" s="218">
        <v>12906</v>
      </c>
      <c r="B2873" s="218">
        <v>315</v>
      </c>
      <c r="C2873" s="219">
        <v>16.38575600977536</v>
      </c>
      <c r="D2873" s="218"/>
      <c r="E2873" s="218" t="s">
        <v>111</v>
      </c>
      <c r="F2873" s="218">
        <v>1998</v>
      </c>
    </row>
    <row r="2874" spans="1:6" x14ac:dyDescent="0.45">
      <c r="A2874" s="218">
        <v>12906</v>
      </c>
      <c r="B2874" s="218">
        <v>315</v>
      </c>
      <c r="C2874" s="219">
        <v>15.498285236721969</v>
      </c>
      <c r="D2874" s="218"/>
      <c r="E2874" s="218" t="s">
        <v>111</v>
      </c>
      <c r="F2874" s="218">
        <v>1998</v>
      </c>
    </row>
    <row r="2875" spans="1:6" x14ac:dyDescent="0.45">
      <c r="A2875" s="218">
        <v>12906</v>
      </c>
      <c r="B2875" s="218">
        <v>315</v>
      </c>
      <c r="C2875" s="219">
        <v>7.2867102689754244</v>
      </c>
      <c r="D2875" s="218"/>
      <c r="E2875" s="218" t="s">
        <v>111</v>
      </c>
      <c r="F2875" s="218">
        <v>1998</v>
      </c>
    </row>
    <row r="2876" spans="1:6" x14ac:dyDescent="0.45">
      <c r="A2876" s="218">
        <v>12904</v>
      </c>
      <c r="B2876" s="218">
        <v>250</v>
      </c>
      <c r="C2876" s="219">
        <v>19.877185414195871</v>
      </c>
      <c r="D2876" s="218"/>
      <c r="E2876" s="218" t="s">
        <v>111</v>
      </c>
      <c r="F2876" s="218">
        <v>1998</v>
      </c>
    </row>
    <row r="2877" spans="1:6" x14ac:dyDescent="0.45">
      <c r="A2877" s="218">
        <v>12904</v>
      </c>
      <c r="B2877" s="218">
        <v>250</v>
      </c>
      <c r="C2877" s="219">
        <v>26.541064408777771</v>
      </c>
      <c r="D2877" s="218"/>
      <c r="E2877" s="218" t="s">
        <v>111</v>
      </c>
      <c r="F2877" s="218">
        <v>1998</v>
      </c>
    </row>
    <row r="2878" spans="1:6" x14ac:dyDescent="0.45">
      <c r="A2878" s="218">
        <v>12902</v>
      </c>
      <c r="B2878" s="218">
        <v>250</v>
      </c>
      <c r="C2878" s="219">
        <v>8.1172422552756416</v>
      </c>
      <c r="D2878" s="218" t="s">
        <v>207</v>
      </c>
      <c r="E2878" s="218"/>
      <c r="F2878" s="218">
        <v>1901</v>
      </c>
    </row>
    <row r="2879" spans="1:6" x14ac:dyDescent="0.45">
      <c r="A2879" s="218">
        <v>12902</v>
      </c>
      <c r="B2879" s="218">
        <v>250</v>
      </c>
      <c r="C2879" s="219">
        <v>17.52736618604381</v>
      </c>
      <c r="D2879" s="218" t="s">
        <v>207</v>
      </c>
      <c r="E2879" s="218" t="s">
        <v>207</v>
      </c>
      <c r="F2879" s="218">
        <v>1901</v>
      </c>
    </row>
    <row r="2880" spans="1:6" x14ac:dyDescent="0.45">
      <c r="A2880" s="218">
        <v>12900</v>
      </c>
      <c r="B2880" s="218">
        <v>200</v>
      </c>
      <c r="C2880" s="219">
        <v>43.816772412646287</v>
      </c>
      <c r="D2880" s="218"/>
      <c r="E2880" s="218" t="s">
        <v>111</v>
      </c>
      <c r="F2880" s="218">
        <v>2000</v>
      </c>
    </row>
    <row r="2881" spans="1:6" x14ac:dyDescent="0.45">
      <c r="A2881" s="218">
        <v>12900</v>
      </c>
      <c r="B2881" s="218">
        <v>200</v>
      </c>
      <c r="C2881" s="219">
        <v>55.166854931056122</v>
      </c>
      <c r="D2881" s="218"/>
      <c r="E2881" s="218" t="s">
        <v>111</v>
      </c>
      <c r="F2881" s="218">
        <v>2000</v>
      </c>
    </row>
    <row r="2882" spans="1:6" x14ac:dyDescent="0.45">
      <c r="A2882" s="218">
        <v>12900</v>
      </c>
      <c r="B2882" s="218">
        <v>200</v>
      </c>
      <c r="C2882" s="219">
        <v>2.9354413737553888</v>
      </c>
      <c r="D2882" s="218"/>
      <c r="E2882" s="218" t="s">
        <v>111</v>
      </c>
      <c r="F2882" s="218">
        <v>2000</v>
      </c>
    </row>
    <row r="2883" spans="1:6" x14ac:dyDescent="0.45">
      <c r="A2883" s="218">
        <v>12900</v>
      </c>
      <c r="B2883" s="218">
        <v>200</v>
      </c>
      <c r="C2883" s="219">
        <v>49.062317237468037</v>
      </c>
      <c r="D2883" s="218"/>
      <c r="E2883" s="218" t="s">
        <v>111</v>
      </c>
      <c r="F2883" s="218">
        <v>2000</v>
      </c>
    </row>
    <row r="2884" spans="1:6" x14ac:dyDescent="0.45">
      <c r="A2884" s="218">
        <v>12900</v>
      </c>
      <c r="B2884" s="218">
        <v>200</v>
      </c>
      <c r="C2884" s="219">
        <v>26.197060744908509</v>
      </c>
      <c r="D2884" s="218"/>
      <c r="E2884" s="218" t="s">
        <v>111</v>
      </c>
      <c r="F2884" s="218">
        <v>2000</v>
      </c>
    </row>
    <row r="2885" spans="1:6" x14ac:dyDescent="0.45">
      <c r="A2885" s="218">
        <v>12898</v>
      </c>
      <c r="B2885" s="218">
        <v>300</v>
      </c>
      <c r="C2885" s="219">
        <v>14.384717923925381</v>
      </c>
      <c r="D2885" s="218"/>
      <c r="E2885" s="218" t="s">
        <v>205</v>
      </c>
      <c r="F2885" s="218">
        <v>1986</v>
      </c>
    </row>
    <row r="2886" spans="1:6" x14ac:dyDescent="0.45">
      <c r="A2886" s="218">
        <v>12896</v>
      </c>
      <c r="B2886" s="218">
        <v>250</v>
      </c>
      <c r="C2886" s="219">
        <v>29.33797228673367</v>
      </c>
      <c r="D2886" s="218"/>
      <c r="E2886" s="218" t="s">
        <v>114</v>
      </c>
      <c r="F2886" s="218">
        <v>2005</v>
      </c>
    </row>
    <row r="2887" spans="1:6" x14ac:dyDescent="0.45">
      <c r="A2887" s="218">
        <v>12896</v>
      </c>
      <c r="B2887" s="218">
        <v>250</v>
      </c>
      <c r="C2887" s="219">
        <v>9.5038319791376118</v>
      </c>
      <c r="D2887" s="218"/>
      <c r="E2887" s="218" t="s">
        <v>114</v>
      </c>
      <c r="F2887" s="218">
        <v>2005</v>
      </c>
    </row>
    <row r="2888" spans="1:6" x14ac:dyDescent="0.45">
      <c r="A2888" s="218">
        <v>12896</v>
      </c>
      <c r="B2888" s="218">
        <v>250</v>
      </c>
      <c r="C2888" s="219">
        <v>15.89800148453012</v>
      </c>
      <c r="D2888" s="218"/>
      <c r="E2888" s="218" t="s">
        <v>209</v>
      </c>
      <c r="F2888" s="218">
        <v>2000</v>
      </c>
    </row>
    <row r="2889" spans="1:6" x14ac:dyDescent="0.45">
      <c r="A2889" s="218">
        <v>12896</v>
      </c>
      <c r="B2889" s="218">
        <v>250</v>
      </c>
      <c r="C2889" s="219">
        <v>5.5383263130334939</v>
      </c>
      <c r="D2889" s="218"/>
      <c r="E2889" s="218" t="s">
        <v>209</v>
      </c>
      <c r="F2889" s="218">
        <v>2000</v>
      </c>
    </row>
    <row r="2890" spans="1:6" x14ac:dyDescent="0.45">
      <c r="A2890" s="218">
        <v>12896</v>
      </c>
      <c r="B2890" s="218">
        <v>250</v>
      </c>
      <c r="C2890" s="219">
        <v>21.032254798184031</v>
      </c>
      <c r="D2890" s="218"/>
      <c r="E2890" s="218" t="s">
        <v>209</v>
      </c>
      <c r="F2890" s="218">
        <v>2000</v>
      </c>
    </row>
    <row r="2891" spans="1:6" x14ac:dyDescent="0.45">
      <c r="A2891" s="218">
        <v>12896</v>
      </c>
      <c r="B2891" s="218">
        <v>250</v>
      </c>
      <c r="C2891" s="219">
        <v>14.38154592808981</v>
      </c>
      <c r="D2891" s="218"/>
      <c r="E2891" s="218" t="s">
        <v>209</v>
      </c>
      <c r="F2891" s="218">
        <v>2000</v>
      </c>
    </row>
    <row r="2892" spans="1:6" x14ac:dyDescent="0.45">
      <c r="A2892" s="218">
        <v>12896</v>
      </c>
      <c r="B2892" s="218">
        <v>250</v>
      </c>
      <c r="C2892" s="219">
        <v>42.196810351138048</v>
      </c>
      <c r="D2892" s="218"/>
      <c r="E2892" s="218" t="s">
        <v>209</v>
      </c>
      <c r="F2892" s="218">
        <v>2000</v>
      </c>
    </row>
    <row r="2893" spans="1:6" x14ac:dyDescent="0.45">
      <c r="A2893" s="218">
        <v>12896</v>
      </c>
      <c r="B2893" s="218">
        <v>250</v>
      </c>
      <c r="C2893" s="219">
        <v>42.022286331605827</v>
      </c>
      <c r="D2893" s="218"/>
      <c r="E2893" s="218" t="s">
        <v>209</v>
      </c>
      <c r="F2893" s="218">
        <v>2000</v>
      </c>
    </row>
    <row r="2894" spans="1:6" x14ac:dyDescent="0.45">
      <c r="A2894" s="218">
        <v>12896</v>
      </c>
      <c r="B2894" s="218">
        <v>250</v>
      </c>
      <c r="C2894" s="219">
        <v>28.78872202021013</v>
      </c>
      <c r="D2894" s="218"/>
      <c r="E2894" s="218" t="s">
        <v>114</v>
      </c>
      <c r="F2894" s="218">
        <v>2005</v>
      </c>
    </row>
    <row r="2895" spans="1:6" x14ac:dyDescent="0.45">
      <c r="A2895" s="218">
        <v>12896</v>
      </c>
      <c r="B2895" s="218">
        <v>250</v>
      </c>
      <c r="C2895" s="219">
        <v>41.986134704479348</v>
      </c>
      <c r="D2895" s="218"/>
      <c r="E2895" s="218" t="s">
        <v>114</v>
      </c>
      <c r="F2895" s="218">
        <v>2005</v>
      </c>
    </row>
    <row r="2896" spans="1:6" x14ac:dyDescent="0.45">
      <c r="A2896" s="218">
        <v>12896</v>
      </c>
      <c r="B2896" s="218">
        <v>250</v>
      </c>
      <c r="C2896" s="219">
        <v>52.19676134970716</v>
      </c>
      <c r="D2896" s="218"/>
      <c r="E2896" s="218" t="s">
        <v>209</v>
      </c>
      <c r="F2896" s="218">
        <v>2000</v>
      </c>
    </row>
    <row r="2897" spans="1:6" x14ac:dyDescent="0.45">
      <c r="A2897" s="218">
        <v>12896</v>
      </c>
      <c r="B2897" s="218">
        <v>250</v>
      </c>
      <c r="C2897" s="219">
        <v>32.000062448435528</v>
      </c>
      <c r="D2897" s="218"/>
      <c r="E2897" s="218" t="s">
        <v>209</v>
      </c>
      <c r="F2897" s="218">
        <v>2000</v>
      </c>
    </row>
    <row r="2898" spans="1:6" x14ac:dyDescent="0.45">
      <c r="A2898" s="218">
        <v>12896</v>
      </c>
      <c r="B2898" s="218">
        <v>250</v>
      </c>
      <c r="C2898" s="219">
        <v>31.215442739620151</v>
      </c>
      <c r="D2898" s="218"/>
      <c r="E2898" s="218" t="s">
        <v>209</v>
      </c>
      <c r="F2898" s="218">
        <v>2000</v>
      </c>
    </row>
    <row r="2899" spans="1:6" x14ac:dyDescent="0.45">
      <c r="A2899" s="218">
        <v>12896</v>
      </c>
      <c r="B2899" s="218">
        <v>250</v>
      </c>
      <c r="C2899" s="219">
        <v>67.124758807568483</v>
      </c>
      <c r="D2899" s="218"/>
      <c r="E2899" s="218" t="s">
        <v>209</v>
      </c>
      <c r="F2899" s="218">
        <v>2000</v>
      </c>
    </row>
    <row r="2900" spans="1:6" x14ac:dyDescent="0.45">
      <c r="A2900" s="218">
        <v>12896</v>
      </c>
      <c r="B2900" s="218">
        <v>250</v>
      </c>
      <c r="C2900" s="219">
        <v>51.080492807658032</v>
      </c>
      <c r="D2900" s="218"/>
      <c r="E2900" s="218" t="s">
        <v>209</v>
      </c>
      <c r="F2900" s="218">
        <v>2000</v>
      </c>
    </row>
    <row r="2901" spans="1:6" x14ac:dyDescent="0.45">
      <c r="A2901" s="218">
        <v>12896</v>
      </c>
      <c r="B2901" s="218">
        <v>250</v>
      </c>
      <c r="C2901" s="219">
        <v>30.10842505354508</v>
      </c>
      <c r="D2901" s="218"/>
      <c r="E2901" s="218" t="s">
        <v>209</v>
      </c>
      <c r="F2901" s="218">
        <v>2000</v>
      </c>
    </row>
    <row r="2902" spans="1:6" x14ac:dyDescent="0.45">
      <c r="A2902" s="218">
        <v>12894</v>
      </c>
      <c r="B2902" s="218">
        <v>250</v>
      </c>
      <c r="C2902" s="219">
        <v>58.534010019016527</v>
      </c>
      <c r="D2902" s="218"/>
      <c r="E2902" s="218" t="s">
        <v>114</v>
      </c>
      <c r="F2902" s="218">
        <v>2005</v>
      </c>
    </row>
    <row r="2903" spans="1:6" x14ac:dyDescent="0.45">
      <c r="A2903" s="218">
        <v>12894</v>
      </c>
      <c r="B2903" s="218">
        <v>250</v>
      </c>
      <c r="C2903" s="219">
        <v>60.862928226667123</v>
      </c>
      <c r="D2903" s="218"/>
      <c r="E2903" s="218" t="s">
        <v>114</v>
      </c>
      <c r="F2903" s="218">
        <v>2005</v>
      </c>
    </row>
    <row r="2904" spans="1:6" x14ac:dyDescent="0.45">
      <c r="A2904" s="218">
        <v>12894</v>
      </c>
      <c r="B2904" s="218">
        <v>250</v>
      </c>
      <c r="C2904" s="219">
        <v>28.215719102034932</v>
      </c>
      <c r="D2904" s="218"/>
      <c r="E2904" s="218" t="s">
        <v>114</v>
      </c>
      <c r="F2904" s="218">
        <v>2005</v>
      </c>
    </row>
    <row r="2905" spans="1:6" x14ac:dyDescent="0.45">
      <c r="A2905" s="218">
        <v>12894</v>
      </c>
      <c r="B2905" s="218">
        <v>250</v>
      </c>
      <c r="C2905" s="219">
        <v>10.94833942799219</v>
      </c>
      <c r="D2905" s="218"/>
      <c r="E2905" s="218" t="s">
        <v>114</v>
      </c>
      <c r="F2905" s="218">
        <v>2005</v>
      </c>
    </row>
    <row r="2906" spans="1:6" x14ac:dyDescent="0.45">
      <c r="A2906" s="218">
        <v>12894</v>
      </c>
      <c r="B2906" s="218">
        <v>250</v>
      </c>
      <c r="C2906" s="219">
        <v>33.138030171596007</v>
      </c>
      <c r="D2906" s="218"/>
      <c r="E2906" s="218" t="s">
        <v>114</v>
      </c>
      <c r="F2906" s="218">
        <v>2005</v>
      </c>
    </row>
    <row r="2907" spans="1:6" x14ac:dyDescent="0.45">
      <c r="A2907" s="218">
        <v>12894</v>
      </c>
      <c r="B2907" s="218">
        <v>250</v>
      </c>
      <c r="C2907" s="219">
        <v>27.131242487167231</v>
      </c>
      <c r="D2907" s="218"/>
      <c r="E2907" s="218" t="s">
        <v>114</v>
      </c>
      <c r="F2907" s="218">
        <v>2005</v>
      </c>
    </row>
    <row r="2908" spans="1:6" x14ac:dyDescent="0.45">
      <c r="A2908" s="218">
        <v>12894</v>
      </c>
      <c r="B2908" s="218">
        <v>250</v>
      </c>
      <c r="C2908" s="219">
        <v>57.754129067886304</v>
      </c>
      <c r="D2908" s="218"/>
      <c r="E2908" s="218" t="s">
        <v>114</v>
      </c>
      <c r="F2908" s="218">
        <v>2005</v>
      </c>
    </row>
    <row r="2909" spans="1:6" x14ac:dyDescent="0.45">
      <c r="A2909" s="218">
        <v>12892</v>
      </c>
      <c r="B2909" s="218">
        <v>315</v>
      </c>
      <c r="C2909" s="219">
        <v>7.4296932914883804</v>
      </c>
      <c r="D2909" s="218"/>
      <c r="E2909" s="218" t="s">
        <v>114</v>
      </c>
      <c r="F2909" s="218">
        <v>2005</v>
      </c>
    </row>
    <row r="2910" spans="1:6" x14ac:dyDescent="0.45">
      <c r="A2910" s="218">
        <v>12892</v>
      </c>
      <c r="B2910" s="218">
        <v>315</v>
      </c>
      <c r="C2910" s="219">
        <v>19.56149078868415</v>
      </c>
      <c r="D2910" s="218"/>
      <c r="E2910" s="218" t="s">
        <v>114</v>
      </c>
      <c r="F2910" s="218">
        <v>2005</v>
      </c>
    </row>
    <row r="2911" spans="1:6" x14ac:dyDescent="0.45">
      <c r="A2911" s="218">
        <v>12892</v>
      </c>
      <c r="B2911" s="218">
        <v>315</v>
      </c>
      <c r="C2911" s="219">
        <v>23.54117941651047</v>
      </c>
      <c r="D2911" s="218"/>
      <c r="E2911" s="218" t="s">
        <v>114</v>
      </c>
      <c r="F2911" s="218">
        <v>2005</v>
      </c>
    </row>
    <row r="2912" spans="1:6" x14ac:dyDescent="0.45">
      <c r="A2912" s="218">
        <v>12892</v>
      </c>
      <c r="B2912" s="218">
        <v>315</v>
      </c>
      <c r="C2912" s="219">
        <v>15.167498966637179</v>
      </c>
      <c r="D2912" s="218"/>
      <c r="E2912" s="218" t="s">
        <v>114</v>
      </c>
      <c r="F2912" s="218">
        <v>2005</v>
      </c>
    </row>
    <row r="2913" spans="1:6" x14ac:dyDescent="0.45">
      <c r="A2913" s="218">
        <v>12892</v>
      </c>
      <c r="B2913" s="218">
        <v>315</v>
      </c>
      <c r="C2913" s="219">
        <v>20.824495706646751</v>
      </c>
      <c r="D2913" s="218"/>
      <c r="E2913" s="218" t="s">
        <v>114</v>
      </c>
      <c r="F2913" s="218">
        <v>2005</v>
      </c>
    </row>
    <row r="2914" spans="1:6" x14ac:dyDescent="0.45">
      <c r="A2914" s="218">
        <v>12892</v>
      </c>
      <c r="B2914" s="218">
        <v>315</v>
      </c>
      <c r="C2914" s="219">
        <v>34.112296188309401</v>
      </c>
      <c r="D2914" s="218"/>
      <c r="E2914" s="218" t="s">
        <v>114</v>
      </c>
      <c r="F2914" s="218">
        <v>2005</v>
      </c>
    </row>
    <row r="2915" spans="1:6" x14ac:dyDescent="0.45">
      <c r="A2915" s="218">
        <v>12890</v>
      </c>
      <c r="B2915" s="218">
        <v>250</v>
      </c>
      <c r="C2915" s="219">
        <v>29.35773112373176</v>
      </c>
      <c r="D2915" s="218"/>
      <c r="E2915" s="218" t="s">
        <v>209</v>
      </c>
      <c r="F2915" s="218">
        <v>1901</v>
      </c>
    </row>
    <row r="2916" spans="1:6" x14ac:dyDescent="0.45">
      <c r="A2916" s="218">
        <v>12890</v>
      </c>
      <c r="B2916" s="218">
        <v>250</v>
      </c>
      <c r="C2916" s="219">
        <v>32.071316565106912</v>
      </c>
      <c r="D2916" s="218"/>
      <c r="E2916" s="218" t="s">
        <v>209</v>
      </c>
      <c r="F2916" s="218">
        <v>1901</v>
      </c>
    </row>
    <row r="2917" spans="1:6" x14ac:dyDescent="0.45">
      <c r="A2917" s="218">
        <v>12890</v>
      </c>
      <c r="B2917" s="218">
        <v>250</v>
      </c>
      <c r="C2917" s="219">
        <v>79.002675262402462</v>
      </c>
      <c r="D2917" s="218"/>
      <c r="E2917" s="218" t="s">
        <v>209</v>
      </c>
      <c r="F2917" s="218">
        <v>1901</v>
      </c>
    </row>
    <row r="2918" spans="1:6" x14ac:dyDescent="0.45">
      <c r="A2918" s="218">
        <v>12888</v>
      </c>
      <c r="B2918" s="218">
        <v>0</v>
      </c>
      <c r="C2918" s="219">
        <v>0.189728939205659</v>
      </c>
      <c r="D2918" s="218"/>
      <c r="E2918" s="218"/>
      <c r="F2918" s="218">
        <v>1901</v>
      </c>
    </row>
    <row r="2919" spans="1:6" x14ac:dyDescent="0.45">
      <c r="A2919" s="218">
        <v>12886</v>
      </c>
      <c r="B2919" s="218">
        <v>400</v>
      </c>
      <c r="C2919" s="219">
        <v>17.87853748459219</v>
      </c>
      <c r="D2919" s="218"/>
      <c r="E2919" s="218" t="s">
        <v>209</v>
      </c>
      <c r="F2919" s="218">
        <v>1997</v>
      </c>
    </row>
    <row r="2920" spans="1:6" x14ac:dyDescent="0.45">
      <c r="A2920" s="218">
        <v>12886</v>
      </c>
      <c r="B2920" s="218">
        <v>400</v>
      </c>
      <c r="C2920" s="219">
        <v>21.487805496386571</v>
      </c>
      <c r="D2920" s="218"/>
      <c r="E2920" s="218" t="s">
        <v>209</v>
      </c>
      <c r="F2920" s="218">
        <v>1997</v>
      </c>
    </row>
    <row r="2921" spans="1:6" x14ac:dyDescent="0.45">
      <c r="A2921" s="218">
        <v>12886</v>
      </c>
      <c r="B2921" s="218">
        <v>400</v>
      </c>
      <c r="C2921" s="219">
        <v>5.0810183315380462</v>
      </c>
      <c r="D2921" s="218"/>
      <c r="E2921" s="218" t="s">
        <v>209</v>
      </c>
      <c r="F2921" s="218">
        <v>1997</v>
      </c>
    </row>
    <row r="2922" spans="1:6" x14ac:dyDescent="0.45">
      <c r="A2922" s="218">
        <v>12886</v>
      </c>
      <c r="B2922" s="218">
        <v>400</v>
      </c>
      <c r="C2922" s="219">
        <v>22.74134310891451</v>
      </c>
      <c r="D2922" s="218"/>
      <c r="E2922" s="218" t="s">
        <v>209</v>
      </c>
      <c r="F2922" s="218">
        <v>1997</v>
      </c>
    </row>
    <row r="2923" spans="1:6" x14ac:dyDescent="0.45">
      <c r="A2923" s="218">
        <v>12886</v>
      </c>
      <c r="B2923" s="218">
        <v>400</v>
      </c>
      <c r="C2923" s="219">
        <v>11.735208514650591</v>
      </c>
      <c r="D2923" s="218"/>
      <c r="E2923" s="218" t="s">
        <v>209</v>
      </c>
      <c r="F2923" s="218">
        <v>1997</v>
      </c>
    </row>
    <row r="2924" spans="1:6" x14ac:dyDescent="0.45">
      <c r="A2924" s="218">
        <v>12886</v>
      </c>
      <c r="B2924" s="218">
        <v>400</v>
      </c>
      <c r="C2924" s="219">
        <v>16.586231425497878</v>
      </c>
      <c r="D2924" s="218"/>
      <c r="E2924" s="218" t="s">
        <v>209</v>
      </c>
      <c r="F2924" s="218">
        <v>1997</v>
      </c>
    </row>
    <row r="2925" spans="1:6" x14ac:dyDescent="0.45">
      <c r="A2925" s="218">
        <v>12886</v>
      </c>
      <c r="B2925" s="218">
        <v>400</v>
      </c>
      <c r="C2925" s="219">
        <v>14.670937636426601</v>
      </c>
      <c r="D2925" s="218"/>
      <c r="E2925" s="218" t="s">
        <v>209</v>
      </c>
      <c r="F2925" s="218">
        <v>1997</v>
      </c>
    </row>
    <row r="2926" spans="1:6" x14ac:dyDescent="0.45">
      <c r="A2926" s="218">
        <v>12886</v>
      </c>
      <c r="B2926" s="218">
        <v>400</v>
      </c>
      <c r="C2926" s="219">
        <v>25.21630521553076</v>
      </c>
      <c r="D2926" s="218"/>
      <c r="E2926" s="218" t="s">
        <v>209</v>
      </c>
      <c r="F2926" s="218">
        <v>1997</v>
      </c>
    </row>
    <row r="2927" spans="1:6" x14ac:dyDescent="0.45">
      <c r="A2927" s="218">
        <v>12886</v>
      </c>
      <c r="B2927" s="218">
        <v>400</v>
      </c>
      <c r="C2927" s="219">
        <v>10.87433540160534</v>
      </c>
      <c r="D2927" s="218"/>
      <c r="E2927" s="218" t="s">
        <v>209</v>
      </c>
      <c r="F2927" s="218">
        <v>1997</v>
      </c>
    </row>
    <row r="2928" spans="1:6" x14ac:dyDescent="0.45">
      <c r="A2928" s="218">
        <v>12886</v>
      </c>
      <c r="B2928" s="218">
        <v>400</v>
      </c>
      <c r="C2928" s="219">
        <v>12.13950768813341</v>
      </c>
      <c r="D2928" s="218"/>
      <c r="E2928" s="218" t="s">
        <v>209</v>
      </c>
      <c r="F2928" s="218">
        <v>1997</v>
      </c>
    </row>
    <row r="2929" spans="1:6" x14ac:dyDescent="0.45">
      <c r="A2929" s="218">
        <v>12884</v>
      </c>
      <c r="B2929" s="218">
        <v>315</v>
      </c>
      <c r="C2929" s="219">
        <v>9.0478422485441126</v>
      </c>
      <c r="D2929" s="218"/>
      <c r="E2929" s="218" t="s">
        <v>111</v>
      </c>
      <c r="F2929" s="218">
        <v>1996</v>
      </c>
    </row>
    <row r="2930" spans="1:6" x14ac:dyDescent="0.45">
      <c r="A2930" s="218">
        <v>12884</v>
      </c>
      <c r="B2930" s="218">
        <v>315</v>
      </c>
      <c r="C2930" s="219">
        <v>21.79517025830399</v>
      </c>
      <c r="D2930" s="218"/>
      <c r="E2930" s="218" t="s">
        <v>204</v>
      </c>
      <c r="F2930" s="218">
        <v>1996</v>
      </c>
    </row>
    <row r="2931" spans="1:6" x14ac:dyDescent="0.45">
      <c r="A2931" s="218">
        <v>12884</v>
      </c>
      <c r="B2931" s="218">
        <v>315</v>
      </c>
      <c r="C2931" s="219">
        <v>21.040637280365271</v>
      </c>
      <c r="D2931" s="218"/>
      <c r="E2931" s="218" t="s">
        <v>111</v>
      </c>
      <c r="F2931" s="218">
        <v>1996</v>
      </c>
    </row>
    <row r="2932" spans="1:6" x14ac:dyDescent="0.45">
      <c r="A2932" s="218">
        <v>12884</v>
      </c>
      <c r="B2932" s="218">
        <v>315</v>
      </c>
      <c r="C2932" s="219">
        <v>22.58992444170255</v>
      </c>
      <c r="D2932" s="218"/>
      <c r="E2932" s="218" t="s">
        <v>111</v>
      </c>
      <c r="F2932" s="218">
        <v>1996</v>
      </c>
    </row>
    <row r="2933" spans="1:6" x14ac:dyDescent="0.45">
      <c r="A2933" s="218">
        <v>12884</v>
      </c>
      <c r="B2933" s="218">
        <v>315</v>
      </c>
      <c r="C2933" s="219">
        <v>19.42557942459219</v>
      </c>
      <c r="D2933" s="218"/>
      <c r="E2933" s="218" t="s">
        <v>111</v>
      </c>
      <c r="F2933" s="218">
        <v>1996</v>
      </c>
    </row>
    <row r="2934" spans="1:6" x14ac:dyDescent="0.45">
      <c r="A2934" s="218">
        <v>12884</v>
      </c>
      <c r="B2934" s="218">
        <v>315</v>
      </c>
      <c r="C2934" s="219">
        <v>22.91886218931214</v>
      </c>
      <c r="D2934" s="218"/>
      <c r="E2934" s="218" t="s">
        <v>111</v>
      </c>
      <c r="F2934" s="218">
        <v>1996</v>
      </c>
    </row>
    <row r="2935" spans="1:6" x14ac:dyDescent="0.45">
      <c r="A2935" s="218">
        <v>12884</v>
      </c>
      <c r="B2935" s="218">
        <v>315</v>
      </c>
      <c r="C2935" s="219">
        <v>24.775711105688721</v>
      </c>
      <c r="D2935" s="218"/>
      <c r="E2935" s="218" t="s">
        <v>114</v>
      </c>
      <c r="F2935" s="218">
        <v>1996</v>
      </c>
    </row>
    <row r="2936" spans="1:6" x14ac:dyDescent="0.45">
      <c r="A2936" s="218">
        <v>12884</v>
      </c>
      <c r="B2936" s="218">
        <v>315</v>
      </c>
      <c r="C2936" s="219">
        <v>18.953214753768659</v>
      </c>
      <c r="D2936" s="218"/>
      <c r="E2936" s="218" t="s">
        <v>204</v>
      </c>
      <c r="F2936" s="218">
        <v>2001</v>
      </c>
    </row>
    <row r="2937" spans="1:6" x14ac:dyDescent="0.45">
      <c r="A2937" s="218">
        <v>12884</v>
      </c>
      <c r="B2937" s="218">
        <v>315</v>
      </c>
      <c r="C2937" s="219">
        <v>22.02427516812778</v>
      </c>
      <c r="D2937" s="218"/>
      <c r="E2937" s="218" t="s">
        <v>204</v>
      </c>
      <c r="F2937" s="218">
        <v>2001</v>
      </c>
    </row>
    <row r="2938" spans="1:6" x14ac:dyDescent="0.45">
      <c r="A2938" s="218">
        <v>12884</v>
      </c>
      <c r="B2938" s="218">
        <v>315</v>
      </c>
      <c r="C2938" s="219">
        <v>23.44566895451657</v>
      </c>
      <c r="D2938" s="218"/>
      <c r="E2938" s="218" t="s">
        <v>204</v>
      </c>
      <c r="F2938" s="218">
        <v>2001</v>
      </c>
    </row>
    <row r="2939" spans="1:6" x14ac:dyDescent="0.45">
      <c r="A2939" s="218">
        <v>12884</v>
      </c>
      <c r="B2939" s="218">
        <v>315</v>
      </c>
      <c r="C2939" s="219">
        <v>24.042654155811711</v>
      </c>
      <c r="D2939" s="218"/>
      <c r="E2939" s="218" t="s">
        <v>204</v>
      </c>
      <c r="F2939" s="218">
        <v>2001</v>
      </c>
    </row>
    <row r="2940" spans="1:6" x14ac:dyDescent="0.45">
      <c r="A2940" s="218">
        <v>12884</v>
      </c>
      <c r="B2940" s="218">
        <v>315</v>
      </c>
      <c r="C2940" s="219">
        <v>21.750530252385129</v>
      </c>
      <c r="D2940" s="218"/>
      <c r="E2940" s="218" t="s">
        <v>204</v>
      </c>
      <c r="F2940" s="218">
        <v>2001</v>
      </c>
    </row>
    <row r="2941" spans="1:6" x14ac:dyDescent="0.45">
      <c r="A2941" s="218">
        <v>12884</v>
      </c>
      <c r="B2941" s="218">
        <v>315</v>
      </c>
      <c r="C2941" s="219">
        <v>10.720855330444691</v>
      </c>
      <c r="D2941" s="218"/>
      <c r="E2941" s="218" t="s">
        <v>204</v>
      </c>
      <c r="F2941" s="218">
        <v>2001</v>
      </c>
    </row>
    <row r="2942" spans="1:6" x14ac:dyDescent="0.45">
      <c r="A2942" s="218">
        <v>12884</v>
      </c>
      <c r="B2942" s="218">
        <v>315</v>
      </c>
      <c r="C2942" s="219">
        <v>23.240886711540959</v>
      </c>
      <c r="D2942" s="218"/>
      <c r="E2942" s="218" t="s">
        <v>204</v>
      </c>
      <c r="F2942" s="218">
        <v>2001</v>
      </c>
    </row>
    <row r="2943" spans="1:6" x14ac:dyDescent="0.45">
      <c r="A2943" s="218">
        <v>12884</v>
      </c>
      <c r="B2943" s="218">
        <v>315</v>
      </c>
      <c r="C2943" s="219">
        <v>10.6942569679708</v>
      </c>
      <c r="D2943" s="218"/>
      <c r="E2943" s="218" t="s">
        <v>204</v>
      </c>
      <c r="F2943" s="218">
        <v>2001</v>
      </c>
    </row>
    <row r="2944" spans="1:6" x14ac:dyDescent="0.45">
      <c r="A2944" s="218">
        <v>12884</v>
      </c>
      <c r="B2944" s="218">
        <v>315</v>
      </c>
      <c r="C2944" s="219">
        <v>24.500948500345551</v>
      </c>
      <c r="D2944" s="218"/>
      <c r="E2944" s="218" t="s">
        <v>111</v>
      </c>
      <c r="F2944" s="218">
        <v>1996</v>
      </c>
    </row>
    <row r="2945" spans="1:6" x14ac:dyDescent="0.45">
      <c r="A2945" s="218">
        <v>12884</v>
      </c>
      <c r="B2945" s="218">
        <v>315</v>
      </c>
      <c r="C2945" s="219">
        <v>21.892738102031561</v>
      </c>
      <c r="D2945" s="218"/>
      <c r="E2945" s="218" t="s">
        <v>111</v>
      </c>
      <c r="F2945" s="218">
        <v>1996</v>
      </c>
    </row>
    <row r="2946" spans="1:6" x14ac:dyDescent="0.45">
      <c r="A2946" s="218">
        <v>12884</v>
      </c>
      <c r="B2946" s="218">
        <v>315</v>
      </c>
      <c r="C2946" s="219">
        <v>14.859422063000631</v>
      </c>
      <c r="D2946" s="218"/>
      <c r="E2946" s="218" t="s">
        <v>111</v>
      </c>
      <c r="F2946" s="218">
        <v>1996</v>
      </c>
    </row>
    <row r="2947" spans="1:6" x14ac:dyDescent="0.45">
      <c r="A2947" s="218">
        <v>12882</v>
      </c>
      <c r="B2947" s="218">
        <v>300</v>
      </c>
      <c r="C2947" s="219">
        <v>17.479771767578789</v>
      </c>
      <c r="D2947" s="218"/>
      <c r="E2947" s="218" t="s">
        <v>111</v>
      </c>
      <c r="F2947" s="218">
        <v>1996</v>
      </c>
    </row>
    <row r="2948" spans="1:6" x14ac:dyDescent="0.45">
      <c r="A2948" s="218">
        <v>12882</v>
      </c>
      <c r="B2948" s="218">
        <v>300</v>
      </c>
      <c r="C2948" s="219">
        <v>31.54892373936946</v>
      </c>
      <c r="D2948" s="218"/>
      <c r="E2948" s="218" t="s">
        <v>111</v>
      </c>
      <c r="F2948" s="218">
        <v>1996</v>
      </c>
    </row>
    <row r="2949" spans="1:6" x14ac:dyDescent="0.45">
      <c r="A2949" s="218">
        <v>12882</v>
      </c>
      <c r="B2949" s="218">
        <v>300</v>
      </c>
      <c r="C2949" s="219">
        <v>16.904432307559741</v>
      </c>
      <c r="D2949" s="218"/>
      <c r="E2949" s="218" t="s">
        <v>111</v>
      </c>
      <c r="F2949" s="218">
        <v>1996</v>
      </c>
    </row>
    <row r="2950" spans="1:6" x14ac:dyDescent="0.45">
      <c r="A2950" s="218">
        <v>12882</v>
      </c>
      <c r="B2950" s="218">
        <v>300</v>
      </c>
      <c r="C2950" s="219">
        <v>17.04740301664107</v>
      </c>
      <c r="D2950" s="218"/>
      <c r="E2950" s="218" t="s">
        <v>111</v>
      </c>
      <c r="F2950" s="218">
        <v>1996</v>
      </c>
    </row>
    <row r="2951" spans="1:6" x14ac:dyDescent="0.45">
      <c r="A2951" s="218">
        <v>12882</v>
      </c>
      <c r="B2951" s="218">
        <v>300</v>
      </c>
      <c r="C2951" s="219">
        <v>27.63029497486912</v>
      </c>
      <c r="D2951" s="218"/>
      <c r="E2951" s="218" t="s">
        <v>111</v>
      </c>
      <c r="F2951" s="218">
        <v>1996</v>
      </c>
    </row>
    <row r="2952" spans="1:6" x14ac:dyDescent="0.45">
      <c r="A2952" s="218">
        <v>12882</v>
      </c>
      <c r="B2952" s="218">
        <v>300</v>
      </c>
      <c r="C2952" s="219">
        <v>14.29656444483258</v>
      </c>
      <c r="D2952" s="218"/>
      <c r="E2952" s="218" t="s">
        <v>111</v>
      </c>
      <c r="F2952" s="218">
        <v>1996</v>
      </c>
    </row>
    <row r="2953" spans="1:6" x14ac:dyDescent="0.45">
      <c r="A2953" s="218">
        <v>12882</v>
      </c>
      <c r="B2953" s="218">
        <v>300</v>
      </c>
      <c r="C2953" s="219">
        <v>14.35984827331591</v>
      </c>
      <c r="D2953" s="218"/>
      <c r="E2953" s="218" t="s">
        <v>111</v>
      </c>
      <c r="F2953" s="218">
        <v>1996</v>
      </c>
    </row>
    <row r="2954" spans="1:6" x14ac:dyDescent="0.45">
      <c r="A2954" s="218">
        <v>12880</v>
      </c>
      <c r="B2954" s="218">
        <v>300</v>
      </c>
      <c r="C2954" s="219">
        <v>50.222505323005677</v>
      </c>
      <c r="D2954" s="218"/>
      <c r="E2954" s="218" t="s">
        <v>208</v>
      </c>
      <c r="F2954" s="218">
        <v>1901</v>
      </c>
    </row>
    <row r="2955" spans="1:6" x14ac:dyDescent="0.45">
      <c r="A2955" s="218">
        <v>12880</v>
      </c>
      <c r="B2955" s="218">
        <v>300</v>
      </c>
      <c r="C2955" s="219">
        <v>59.228632222066338</v>
      </c>
      <c r="D2955" s="218"/>
      <c r="E2955" s="218" t="s">
        <v>208</v>
      </c>
      <c r="F2955" s="218">
        <v>1901</v>
      </c>
    </row>
    <row r="2956" spans="1:6" x14ac:dyDescent="0.45">
      <c r="A2956" s="218">
        <v>12880</v>
      </c>
      <c r="B2956" s="218">
        <v>300</v>
      </c>
      <c r="C2956" s="219">
        <v>55.432281001274497</v>
      </c>
      <c r="D2956" s="218"/>
      <c r="E2956" s="218" t="s">
        <v>208</v>
      </c>
      <c r="F2956" s="218">
        <v>1901</v>
      </c>
    </row>
    <row r="2957" spans="1:6" x14ac:dyDescent="0.45">
      <c r="A2957" s="218">
        <v>12880</v>
      </c>
      <c r="B2957" s="218">
        <v>300</v>
      </c>
      <c r="C2957" s="219">
        <v>39.554608487443979</v>
      </c>
      <c r="D2957" s="218"/>
      <c r="E2957" s="218" t="s">
        <v>208</v>
      </c>
      <c r="F2957" s="218">
        <v>1901</v>
      </c>
    </row>
    <row r="2958" spans="1:6" x14ac:dyDescent="0.45">
      <c r="A2958" s="218">
        <v>12880</v>
      </c>
      <c r="B2958" s="218">
        <v>300</v>
      </c>
      <c r="C2958" s="219">
        <v>50.212168607208959</v>
      </c>
      <c r="D2958" s="218"/>
      <c r="E2958" s="218" t="s">
        <v>208</v>
      </c>
      <c r="F2958" s="218">
        <v>1901</v>
      </c>
    </row>
    <row r="2959" spans="1:6" x14ac:dyDescent="0.45">
      <c r="A2959" s="218">
        <v>12880</v>
      </c>
      <c r="B2959" s="218">
        <v>300</v>
      </c>
      <c r="C2959" s="219">
        <v>12.00185532339923</v>
      </c>
      <c r="D2959" s="218"/>
      <c r="E2959" s="218" t="s">
        <v>209</v>
      </c>
      <c r="F2959" s="218">
        <v>1901</v>
      </c>
    </row>
    <row r="2960" spans="1:6" x14ac:dyDescent="0.45">
      <c r="A2960" s="218">
        <v>12880</v>
      </c>
      <c r="B2960" s="218">
        <v>300</v>
      </c>
      <c r="C2960" s="219">
        <v>76.740505384831991</v>
      </c>
      <c r="D2960" s="218"/>
      <c r="E2960" s="218" t="s">
        <v>208</v>
      </c>
      <c r="F2960" s="218">
        <v>1901</v>
      </c>
    </row>
    <row r="2961" spans="1:6" x14ac:dyDescent="0.45">
      <c r="A2961" s="218">
        <v>12880</v>
      </c>
      <c r="B2961" s="218">
        <v>300</v>
      </c>
      <c r="C2961" s="219">
        <v>27.031251440571879</v>
      </c>
      <c r="D2961" s="218"/>
      <c r="E2961" s="218" t="s">
        <v>208</v>
      </c>
      <c r="F2961" s="218">
        <v>1901</v>
      </c>
    </row>
    <row r="2962" spans="1:6" x14ac:dyDescent="0.45">
      <c r="A2962" s="218">
        <v>12880</v>
      </c>
      <c r="B2962" s="218">
        <v>300</v>
      </c>
      <c r="C2962" s="219">
        <v>22.17005337504839</v>
      </c>
      <c r="D2962" s="218"/>
      <c r="E2962" s="218" t="s">
        <v>208</v>
      </c>
      <c r="F2962" s="218">
        <v>1901</v>
      </c>
    </row>
    <row r="2963" spans="1:6" x14ac:dyDescent="0.45">
      <c r="A2963" s="218">
        <v>12880</v>
      </c>
      <c r="B2963" s="218">
        <v>300</v>
      </c>
      <c r="C2963" s="219">
        <v>27.984826842357819</v>
      </c>
      <c r="D2963" s="218"/>
      <c r="E2963" s="218" t="s">
        <v>208</v>
      </c>
      <c r="F2963" s="218">
        <v>1901</v>
      </c>
    </row>
    <row r="2964" spans="1:6" x14ac:dyDescent="0.45">
      <c r="A2964" s="218">
        <v>12880</v>
      </c>
      <c r="B2964" s="218">
        <v>300</v>
      </c>
      <c r="C2964" s="219">
        <v>16.77752738048348</v>
      </c>
      <c r="D2964" s="218"/>
      <c r="E2964" s="218" t="s">
        <v>208</v>
      </c>
      <c r="F2964" s="218">
        <v>1901</v>
      </c>
    </row>
    <row r="2965" spans="1:6" x14ac:dyDescent="0.45">
      <c r="A2965" s="218">
        <v>12878</v>
      </c>
      <c r="B2965" s="218">
        <v>250</v>
      </c>
      <c r="C2965" s="219">
        <v>28.082281829229661</v>
      </c>
      <c r="D2965" s="218"/>
      <c r="E2965" s="218" t="s">
        <v>111</v>
      </c>
      <c r="F2965" s="218">
        <v>1998</v>
      </c>
    </row>
    <row r="2966" spans="1:6" x14ac:dyDescent="0.45">
      <c r="A2966" s="218">
        <v>12878</v>
      </c>
      <c r="B2966" s="218">
        <v>250</v>
      </c>
      <c r="C2966" s="219">
        <v>10.687220459622891</v>
      </c>
      <c r="D2966" s="218"/>
      <c r="E2966" s="218" t="s">
        <v>111</v>
      </c>
      <c r="F2966" s="218">
        <v>1998</v>
      </c>
    </row>
    <row r="2967" spans="1:6" x14ac:dyDescent="0.45">
      <c r="A2967" s="218">
        <v>12878</v>
      </c>
      <c r="B2967" s="218">
        <v>250</v>
      </c>
      <c r="C2967" s="219">
        <v>28.801957483976679</v>
      </c>
      <c r="D2967" s="218"/>
      <c r="E2967" s="218" t="s">
        <v>205</v>
      </c>
      <c r="F2967" s="218">
        <v>1901</v>
      </c>
    </row>
    <row r="2968" spans="1:6" x14ac:dyDescent="0.45">
      <c r="A2968" s="218">
        <v>12878</v>
      </c>
      <c r="B2968" s="218">
        <v>250</v>
      </c>
      <c r="C2968" s="219">
        <v>11.942756558081211</v>
      </c>
      <c r="D2968" s="218"/>
      <c r="E2968" s="218" t="s">
        <v>209</v>
      </c>
      <c r="F2968" s="218">
        <v>2000</v>
      </c>
    </row>
    <row r="2969" spans="1:6" x14ac:dyDescent="0.45">
      <c r="A2969" s="218">
        <v>12878</v>
      </c>
      <c r="B2969" s="218">
        <v>250</v>
      </c>
      <c r="C2969" s="219">
        <v>19.900428538034081</v>
      </c>
      <c r="D2969" s="218"/>
      <c r="E2969" s="218" t="s">
        <v>209</v>
      </c>
      <c r="F2969" s="218">
        <v>2001</v>
      </c>
    </row>
    <row r="2970" spans="1:6" x14ac:dyDescent="0.45">
      <c r="A2970" s="218">
        <v>12878</v>
      </c>
      <c r="B2970" s="218">
        <v>250</v>
      </c>
      <c r="C2970" s="219">
        <v>38.430357407323598</v>
      </c>
      <c r="D2970" s="218"/>
      <c r="E2970" s="218" t="s">
        <v>209</v>
      </c>
      <c r="F2970" s="218">
        <v>2001</v>
      </c>
    </row>
    <row r="2971" spans="1:6" x14ac:dyDescent="0.45">
      <c r="A2971" s="218">
        <v>12878</v>
      </c>
      <c r="B2971" s="218">
        <v>250</v>
      </c>
      <c r="C2971" s="219">
        <v>11.115117645890811</v>
      </c>
      <c r="D2971" s="218"/>
      <c r="E2971" s="218" t="s">
        <v>209</v>
      </c>
      <c r="F2971" s="218">
        <v>2001</v>
      </c>
    </row>
    <row r="2972" spans="1:6" x14ac:dyDescent="0.45">
      <c r="A2972" s="218">
        <v>12878</v>
      </c>
      <c r="B2972" s="218">
        <v>250</v>
      </c>
      <c r="C2972" s="219">
        <v>25.359897499803949</v>
      </c>
      <c r="D2972" s="218"/>
      <c r="E2972" s="218" t="s">
        <v>209</v>
      </c>
      <c r="F2972" s="218">
        <v>2001</v>
      </c>
    </row>
    <row r="2973" spans="1:6" x14ac:dyDescent="0.45">
      <c r="A2973" s="218">
        <v>12878</v>
      </c>
      <c r="B2973" s="218">
        <v>250</v>
      </c>
      <c r="C2973" s="219">
        <v>3.6802827977182568</v>
      </c>
      <c r="D2973" s="218"/>
      <c r="E2973" s="218" t="s">
        <v>209</v>
      </c>
      <c r="F2973" s="218">
        <v>2001</v>
      </c>
    </row>
    <row r="2974" spans="1:6" x14ac:dyDescent="0.45">
      <c r="A2974" s="218">
        <v>12878</v>
      </c>
      <c r="B2974" s="218">
        <v>250</v>
      </c>
      <c r="C2974" s="219">
        <v>20.980157180103362</v>
      </c>
      <c r="D2974" s="218"/>
      <c r="E2974" s="218" t="s">
        <v>209</v>
      </c>
      <c r="F2974" s="218">
        <v>2001</v>
      </c>
    </row>
    <row r="2975" spans="1:6" x14ac:dyDescent="0.45">
      <c r="A2975" s="218">
        <v>12878</v>
      </c>
      <c r="B2975" s="218">
        <v>250</v>
      </c>
      <c r="C2975" s="219">
        <v>25.8729092690843</v>
      </c>
      <c r="D2975" s="218"/>
      <c r="E2975" s="218" t="s">
        <v>209</v>
      </c>
      <c r="F2975" s="218">
        <v>2001</v>
      </c>
    </row>
    <row r="2976" spans="1:6" x14ac:dyDescent="0.45">
      <c r="A2976" s="218">
        <v>12878</v>
      </c>
      <c r="B2976" s="218">
        <v>250</v>
      </c>
      <c r="C2976" s="219">
        <v>23.903181718833679</v>
      </c>
      <c r="D2976" s="218"/>
      <c r="E2976" s="218" t="s">
        <v>209</v>
      </c>
      <c r="F2976" s="218">
        <v>2001</v>
      </c>
    </row>
    <row r="2977" spans="1:6" x14ac:dyDescent="0.45">
      <c r="A2977" s="218">
        <v>12878</v>
      </c>
      <c r="B2977" s="218">
        <v>250</v>
      </c>
      <c r="C2977" s="219">
        <v>25.539526592754068</v>
      </c>
      <c r="D2977" s="218"/>
      <c r="E2977" s="218" t="s">
        <v>209</v>
      </c>
      <c r="F2977" s="218">
        <v>2001</v>
      </c>
    </row>
    <row r="2978" spans="1:6" x14ac:dyDescent="0.45">
      <c r="A2978" s="218">
        <v>12878</v>
      </c>
      <c r="B2978" s="218">
        <v>250</v>
      </c>
      <c r="C2978" s="219">
        <v>14.398774795208899</v>
      </c>
      <c r="D2978" s="218"/>
      <c r="E2978" s="218" t="s">
        <v>209</v>
      </c>
      <c r="F2978" s="218">
        <v>2001</v>
      </c>
    </row>
    <row r="2979" spans="1:6" x14ac:dyDescent="0.45">
      <c r="A2979" s="218">
        <v>12878</v>
      </c>
      <c r="B2979" s="218">
        <v>250</v>
      </c>
      <c r="C2979" s="219">
        <v>10.21911665531338</v>
      </c>
      <c r="D2979" s="218"/>
      <c r="E2979" s="218" t="s">
        <v>209</v>
      </c>
      <c r="F2979" s="218">
        <v>2001</v>
      </c>
    </row>
    <row r="2980" spans="1:6" x14ac:dyDescent="0.45">
      <c r="A2980" s="218">
        <v>12878</v>
      </c>
      <c r="B2980" s="218">
        <v>250</v>
      </c>
      <c r="C2980" s="219">
        <v>27.40212962236167</v>
      </c>
      <c r="D2980" s="218"/>
      <c r="E2980" s="218" t="s">
        <v>209</v>
      </c>
      <c r="F2980" s="218">
        <v>2001</v>
      </c>
    </row>
    <row r="2981" spans="1:6" x14ac:dyDescent="0.45">
      <c r="A2981" s="218">
        <v>12876</v>
      </c>
      <c r="B2981" s="218">
        <v>250</v>
      </c>
      <c r="C2981" s="219">
        <v>15.61533119083377</v>
      </c>
      <c r="D2981" s="218"/>
      <c r="E2981" s="218" t="s">
        <v>205</v>
      </c>
      <c r="F2981" s="218">
        <v>1901</v>
      </c>
    </row>
    <row r="2982" spans="1:6" x14ac:dyDescent="0.45">
      <c r="A2982" s="218">
        <v>12876</v>
      </c>
      <c r="B2982" s="218">
        <v>250</v>
      </c>
      <c r="C2982" s="219">
        <v>16.35421724114093</v>
      </c>
      <c r="D2982" s="218"/>
      <c r="E2982" s="218" t="s">
        <v>205</v>
      </c>
      <c r="F2982" s="218">
        <v>1901</v>
      </c>
    </row>
    <row r="2983" spans="1:6" x14ac:dyDescent="0.45">
      <c r="A2983" s="218">
        <v>12876</v>
      </c>
      <c r="B2983" s="218">
        <v>250</v>
      </c>
      <c r="C2983" s="219">
        <v>25.470739280163439</v>
      </c>
      <c r="D2983" s="218"/>
      <c r="E2983" s="218" t="s">
        <v>205</v>
      </c>
      <c r="F2983" s="218">
        <v>1901</v>
      </c>
    </row>
    <row r="2984" spans="1:6" x14ac:dyDescent="0.45">
      <c r="A2984" s="218">
        <v>12876</v>
      </c>
      <c r="B2984" s="218">
        <v>250</v>
      </c>
      <c r="C2984" s="219">
        <v>20.78978678105662</v>
      </c>
      <c r="D2984" s="218"/>
      <c r="E2984" s="218" t="s">
        <v>205</v>
      </c>
      <c r="F2984" s="218">
        <v>1975</v>
      </c>
    </row>
    <row r="2985" spans="1:6" x14ac:dyDescent="0.45">
      <c r="A2985" s="218">
        <v>12876</v>
      </c>
      <c r="B2985" s="218">
        <v>250</v>
      </c>
      <c r="C2985" s="219">
        <v>17.37429422987633</v>
      </c>
      <c r="D2985" s="218"/>
      <c r="E2985" s="218" t="s">
        <v>205</v>
      </c>
      <c r="F2985" s="218">
        <v>1975</v>
      </c>
    </row>
    <row r="2986" spans="1:6" x14ac:dyDescent="0.45">
      <c r="A2986" s="218">
        <v>12876</v>
      </c>
      <c r="B2986" s="218">
        <v>250</v>
      </c>
      <c r="C2986" s="219">
        <v>24.016502425304399</v>
      </c>
      <c r="D2986" s="218"/>
      <c r="E2986" s="218" t="s">
        <v>205</v>
      </c>
      <c r="F2986" s="218">
        <v>1901</v>
      </c>
    </row>
    <row r="2987" spans="1:6" x14ac:dyDescent="0.45">
      <c r="A2987" s="218">
        <v>12876</v>
      </c>
      <c r="B2987" s="218">
        <v>250</v>
      </c>
      <c r="C2987" s="219">
        <v>21.3670658989885</v>
      </c>
      <c r="D2987" s="218"/>
      <c r="E2987" s="218" t="s">
        <v>205</v>
      </c>
      <c r="F2987" s="218">
        <v>1975</v>
      </c>
    </row>
    <row r="2988" spans="1:6" x14ac:dyDescent="0.45">
      <c r="A2988" s="218">
        <v>12876</v>
      </c>
      <c r="B2988" s="218">
        <v>250</v>
      </c>
      <c r="C2988" s="219">
        <v>17.700431520238759</v>
      </c>
      <c r="D2988" s="218"/>
      <c r="E2988" s="218" t="s">
        <v>205</v>
      </c>
      <c r="F2988" s="218">
        <v>1901</v>
      </c>
    </row>
    <row r="2989" spans="1:6" x14ac:dyDescent="0.45">
      <c r="A2989" s="218">
        <v>12874</v>
      </c>
      <c r="B2989" s="218">
        <v>0</v>
      </c>
      <c r="C2989" s="219">
        <v>7.3643910421640921</v>
      </c>
      <c r="D2989" s="218"/>
      <c r="E2989" s="218"/>
      <c r="F2989" s="218">
        <v>1901</v>
      </c>
    </row>
    <row r="2990" spans="1:6" x14ac:dyDescent="0.45">
      <c r="A2990" s="218">
        <v>12874</v>
      </c>
      <c r="B2990" s="218">
        <v>0</v>
      </c>
      <c r="C2990" s="219">
        <v>10.16782815252412</v>
      </c>
      <c r="D2990" s="218"/>
      <c r="E2990" s="218"/>
      <c r="F2990" s="218">
        <v>1901</v>
      </c>
    </row>
    <row r="2991" spans="1:6" x14ac:dyDescent="0.45">
      <c r="A2991" s="218">
        <v>12874</v>
      </c>
      <c r="B2991" s="218">
        <v>0</v>
      </c>
      <c r="C2991" s="219">
        <v>10.60742523992921</v>
      </c>
      <c r="D2991" s="218"/>
      <c r="E2991" s="218"/>
      <c r="F2991" s="218">
        <v>1901</v>
      </c>
    </row>
    <row r="2992" spans="1:6" x14ac:dyDescent="0.45">
      <c r="A2992" s="218">
        <v>12874</v>
      </c>
      <c r="B2992" s="218">
        <v>0</v>
      </c>
      <c r="C2992" s="219">
        <v>4.0377891972255533</v>
      </c>
      <c r="D2992" s="218"/>
      <c r="E2992" s="218"/>
      <c r="F2992" s="218">
        <v>1901</v>
      </c>
    </row>
    <row r="2993" spans="1:6" x14ac:dyDescent="0.45">
      <c r="A2993" s="218">
        <v>12872</v>
      </c>
      <c r="B2993" s="218">
        <v>250</v>
      </c>
      <c r="C2993" s="219">
        <v>12.54206939025395</v>
      </c>
      <c r="D2993" s="218"/>
      <c r="E2993" s="218" t="s">
        <v>205</v>
      </c>
      <c r="F2993" s="218">
        <v>1901</v>
      </c>
    </row>
    <row r="2994" spans="1:6" x14ac:dyDescent="0.45">
      <c r="A2994" s="218">
        <v>12872</v>
      </c>
      <c r="B2994" s="218">
        <v>250</v>
      </c>
      <c r="C2994" s="219">
        <v>20.471864275670381</v>
      </c>
      <c r="D2994" s="218"/>
      <c r="E2994" s="218" t="s">
        <v>205</v>
      </c>
      <c r="F2994" s="218">
        <v>1901</v>
      </c>
    </row>
    <row r="2995" spans="1:6" x14ac:dyDescent="0.45">
      <c r="A2995" s="218">
        <v>12870</v>
      </c>
      <c r="B2995" s="218">
        <v>200</v>
      </c>
      <c r="C2995" s="219">
        <v>20.087287090420009</v>
      </c>
      <c r="D2995" s="218"/>
      <c r="E2995" s="218" t="s">
        <v>114</v>
      </c>
      <c r="F2995" s="218">
        <v>2016</v>
      </c>
    </row>
    <row r="2996" spans="1:6" x14ac:dyDescent="0.45">
      <c r="A2996" s="218">
        <v>12870</v>
      </c>
      <c r="B2996" s="218">
        <v>200</v>
      </c>
      <c r="C2996" s="219">
        <v>43.303059503626621</v>
      </c>
      <c r="D2996" s="218"/>
      <c r="E2996" s="218" t="s">
        <v>114</v>
      </c>
      <c r="F2996" s="218">
        <v>2016</v>
      </c>
    </row>
    <row r="2997" spans="1:6" x14ac:dyDescent="0.45">
      <c r="A2997" s="218">
        <v>12870</v>
      </c>
      <c r="B2997" s="218">
        <v>200</v>
      </c>
      <c r="C2997" s="219">
        <v>20.984699824282259</v>
      </c>
      <c r="D2997" s="218"/>
      <c r="E2997" s="218" t="s">
        <v>114</v>
      </c>
      <c r="F2997" s="218">
        <v>2016</v>
      </c>
    </row>
    <row r="2998" spans="1:6" x14ac:dyDescent="0.45">
      <c r="A2998" s="218">
        <v>12870</v>
      </c>
      <c r="B2998" s="218">
        <v>200</v>
      </c>
      <c r="C2998" s="219">
        <v>39.299426795593817</v>
      </c>
      <c r="D2998" s="218"/>
      <c r="E2998" s="218" t="s">
        <v>114</v>
      </c>
      <c r="F2998" s="218">
        <v>2016</v>
      </c>
    </row>
    <row r="2999" spans="1:6" x14ac:dyDescent="0.45">
      <c r="A2999" s="218">
        <v>12868</v>
      </c>
      <c r="B2999" s="218">
        <v>160</v>
      </c>
      <c r="C2999" s="219">
        <v>19.068760333446011</v>
      </c>
      <c r="D2999" s="218"/>
      <c r="E2999" s="218" t="s">
        <v>111</v>
      </c>
      <c r="F2999" s="218">
        <v>1995</v>
      </c>
    </row>
    <row r="3000" spans="1:6" x14ac:dyDescent="0.45">
      <c r="A3000" s="218">
        <v>12868</v>
      </c>
      <c r="B3000" s="218">
        <v>160</v>
      </c>
      <c r="C3000" s="219">
        <v>33.682095949373043</v>
      </c>
      <c r="D3000" s="218"/>
      <c r="E3000" s="218" t="s">
        <v>111</v>
      </c>
      <c r="F3000" s="218">
        <v>1995</v>
      </c>
    </row>
    <row r="3001" spans="1:6" x14ac:dyDescent="0.45">
      <c r="A3001" s="218">
        <v>12868</v>
      </c>
      <c r="B3001" s="218">
        <v>160</v>
      </c>
      <c r="C3001" s="219">
        <v>39.876042973191659</v>
      </c>
      <c r="D3001" s="218"/>
      <c r="E3001" s="218" t="s">
        <v>111</v>
      </c>
      <c r="F3001" s="218">
        <v>1995</v>
      </c>
    </row>
    <row r="3002" spans="1:6" x14ac:dyDescent="0.45">
      <c r="A3002" s="218">
        <v>12866</v>
      </c>
      <c r="B3002" s="218">
        <v>250</v>
      </c>
      <c r="C3002" s="219">
        <v>15.849229287098749</v>
      </c>
      <c r="D3002" s="218"/>
      <c r="E3002" s="218" t="s">
        <v>114</v>
      </c>
      <c r="F3002" s="218">
        <v>2005</v>
      </c>
    </row>
    <row r="3003" spans="1:6" x14ac:dyDescent="0.45">
      <c r="A3003" s="218">
        <v>12866</v>
      </c>
      <c r="B3003" s="218">
        <v>250</v>
      </c>
      <c r="C3003" s="219">
        <v>13.67705601479804</v>
      </c>
      <c r="D3003" s="218"/>
      <c r="E3003" s="218" t="s">
        <v>114</v>
      </c>
      <c r="F3003" s="218">
        <v>2005</v>
      </c>
    </row>
    <row r="3004" spans="1:6" x14ac:dyDescent="0.45">
      <c r="A3004" s="218">
        <v>12866</v>
      </c>
      <c r="B3004" s="218">
        <v>250</v>
      </c>
      <c r="C3004" s="219">
        <v>14.92496000350253</v>
      </c>
      <c r="D3004" s="218"/>
      <c r="E3004" s="218" t="s">
        <v>114</v>
      </c>
      <c r="F3004" s="218">
        <v>2005</v>
      </c>
    </row>
    <row r="3005" spans="1:6" x14ac:dyDescent="0.45">
      <c r="A3005" s="218">
        <v>12866</v>
      </c>
      <c r="B3005" s="218">
        <v>250</v>
      </c>
      <c r="C3005" s="219">
        <v>30.134733094421531</v>
      </c>
      <c r="D3005" s="218"/>
      <c r="E3005" s="218" t="s">
        <v>114</v>
      </c>
      <c r="F3005" s="218">
        <v>2005</v>
      </c>
    </row>
    <row r="3006" spans="1:6" x14ac:dyDescent="0.45">
      <c r="A3006" s="218">
        <v>12864</v>
      </c>
      <c r="B3006" s="218">
        <v>250</v>
      </c>
      <c r="C3006" s="219">
        <v>21.332488873684181</v>
      </c>
      <c r="D3006" s="218"/>
      <c r="E3006" s="218" t="s">
        <v>111</v>
      </c>
      <c r="F3006" s="218">
        <v>1998</v>
      </c>
    </row>
    <row r="3007" spans="1:6" x14ac:dyDescent="0.45">
      <c r="A3007" s="218">
        <v>12864</v>
      </c>
      <c r="B3007" s="218">
        <v>250</v>
      </c>
      <c r="C3007" s="219">
        <v>19.986166070072169</v>
      </c>
      <c r="D3007" s="218"/>
      <c r="E3007" s="218" t="s">
        <v>111</v>
      </c>
      <c r="F3007" s="218">
        <v>1998</v>
      </c>
    </row>
    <row r="3008" spans="1:6" x14ac:dyDescent="0.45">
      <c r="A3008" s="218">
        <v>12864</v>
      </c>
      <c r="B3008" s="218">
        <v>250</v>
      </c>
      <c r="C3008" s="219">
        <v>22.159237861430849</v>
      </c>
      <c r="D3008" s="218"/>
      <c r="E3008" s="218" t="s">
        <v>203</v>
      </c>
      <c r="F3008" s="218">
        <v>1955</v>
      </c>
    </row>
    <row r="3009" spans="1:6" x14ac:dyDescent="0.45">
      <c r="A3009" s="218">
        <v>12864</v>
      </c>
      <c r="B3009" s="218">
        <v>250</v>
      </c>
      <c r="C3009" s="219">
        <v>29.83428977958043</v>
      </c>
      <c r="D3009" s="218"/>
      <c r="E3009" s="218" t="s">
        <v>111</v>
      </c>
      <c r="F3009" s="218">
        <v>1998</v>
      </c>
    </row>
    <row r="3010" spans="1:6" x14ac:dyDescent="0.45">
      <c r="A3010" s="218">
        <v>12864</v>
      </c>
      <c r="B3010" s="218">
        <v>250</v>
      </c>
      <c r="C3010" s="219">
        <v>21.274096303636959</v>
      </c>
      <c r="D3010" s="218"/>
      <c r="E3010" s="218" t="s">
        <v>111</v>
      </c>
      <c r="F3010" s="218">
        <v>1998</v>
      </c>
    </row>
    <row r="3011" spans="1:6" x14ac:dyDescent="0.45">
      <c r="A3011" s="218">
        <v>12862</v>
      </c>
      <c r="B3011" s="218">
        <v>315</v>
      </c>
      <c r="C3011" s="219">
        <v>12.64023656404472</v>
      </c>
      <c r="D3011" s="218"/>
      <c r="E3011" s="218" t="s">
        <v>111</v>
      </c>
      <c r="F3011" s="218">
        <v>1995</v>
      </c>
    </row>
    <row r="3012" spans="1:6" x14ac:dyDescent="0.45">
      <c r="A3012" s="218">
        <v>12862</v>
      </c>
      <c r="B3012" s="218">
        <v>315</v>
      </c>
      <c r="C3012" s="219">
        <v>11.37469594473111</v>
      </c>
      <c r="D3012" s="218"/>
      <c r="E3012" s="218" t="s">
        <v>111</v>
      </c>
      <c r="F3012" s="218">
        <v>1995</v>
      </c>
    </row>
    <row r="3013" spans="1:6" x14ac:dyDescent="0.45">
      <c r="A3013" s="218">
        <v>12862</v>
      </c>
      <c r="B3013" s="218">
        <v>315</v>
      </c>
      <c r="C3013" s="219">
        <v>50.569476953660498</v>
      </c>
      <c r="D3013" s="218"/>
      <c r="E3013" s="218" t="s">
        <v>111</v>
      </c>
      <c r="F3013" s="218">
        <v>1995</v>
      </c>
    </row>
    <row r="3014" spans="1:6" x14ac:dyDescent="0.45">
      <c r="A3014" s="218">
        <v>12862</v>
      </c>
      <c r="B3014" s="218">
        <v>315</v>
      </c>
      <c r="C3014" s="219">
        <v>26.324905033533671</v>
      </c>
      <c r="D3014" s="218"/>
      <c r="E3014" s="218" t="s">
        <v>111</v>
      </c>
      <c r="F3014" s="218">
        <v>1995</v>
      </c>
    </row>
    <row r="3015" spans="1:6" x14ac:dyDescent="0.45">
      <c r="A3015" s="218">
        <v>12680</v>
      </c>
      <c r="B3015" s="218">
        <v>0</v>
      </c>
      <c r="C3015" s="219">
        <v>21.37274728181767</v>
      </c>
      <c r="D3015" s="218"/>
      <c r="E3015" s="218"/>
      <c r="F3015" s="218">
        <v>1901</v>
      </c>
    </row>
    <row r="3016" spans="1:6" x14ac:dyDescent="0.45">
      <c r="A3016" s="218">
        <v>12680</v>
      </c>
      <c r="B3016" s="218">
        <v>0</v>
      </c>
      <c r="C3016" s="219">
        <v>20.740619761906881</v>
      </c>
      <c r="D3016" s="218"/>
      <c r="E3016" s="218"/>
      <c r="F3016" s="218">
        <v>1901</v>
      </c>
    </row>
    <row r="3017" spans="1:6" x14ac:dyDescent="0.45">
      <c r="A3017" s="218">
        <v>12680</v>
      </c>
      <c r="B3017" s="218">
        <v>0</v>
      </c>
      <c r="C3017" s="219">
        <v>40.70351050474649</v>
      </c>
      <c r="D3017" s="218"/>
      <c r="E3017" s="218"/>
      <c r="F3017" s="218">
        <v>1901</v>
      </c>
    </row>
    <row r="3018" spans="1:6" x14ac:dyDescent="0.45">
      <c r="A3018" s="218">
        <v>12678</v>
      </c>
      <c r="B3018" s="218">
        <v>250</v>
      </c>
      <c r="C3018" s="219">
        <v>30.581576610437718</v>
      </c>
      <c r="D3018" s="218"/>
      <c r="E3018" s="218" t="s">
        <v>203</v>
      </c>
      <c r="F3018" s="218">
        <v>1955</v>
      </c>
    </row>
    <row r="3019" spans="1:6" x14ac:dyDescent="0.45">
      <c r="A3019" s="218">
        <v>12678</v>
      </c>
      <c r="B3019" s="218">
        <v>250</v>
      </c>
      <c r="C3019" s="219">
        <v>20.408390915194961</v>
      </c>
      <c r="D3019" s="218"/>
      <c r="E3019" s="218" t="s">
        <v>111</v>
      </c>
      <c r="F3019" s="218">
        <v>1998</v>
      </c>
    </row>
    <row r="3020" spans="1:6" x14ac:dyDescent="0.45">
      <c r="A3020" s="218">
        <v>12678</v>
      </c>
      <c r="B3020" s="218">
        <v>250</v>
      </c>
      <c r="C3020" s="219">
        <v>16.730305187597931</v>
      </c>
      <c r="D3020" s="218"/>
      <c r="E3020" s="218" t="s">
        <v>111</v>
      </c>
      <c r="F3020" s="218">
        <v>1998</v>
      </c>
    </row>
    <row r="3021" spans="1:6" x14ac:dyDescent="0.45">
      <c r="A3021" s="218">
        <v>12678</v>
      </c>
      <c r="B3021" s="218">
        <v>250</v>
      </c>
      <c r="C3021" s="219">
        <v>16.363375874639839</v>
      </c>
      <c r="D3021" s="218"/>
      <c r="E3021" s="218" t="s">
        <v>111</v>
      </c>
      <c r="F3021" s="218">
        <v>1998</v>
      </c>
    </row>
    <row r="3022" spans="1:6" x14ac:dyDescent="0.45">
      <c r="A3022" s="218">
        <v>12676</v>
      </c>
      <c r="B3022" s="218">
        <v>250</v>
      </c>
      <c r="C3022" s="219">
        <v>26.000609943939342</v>
      </c>
      <c r="D3022" s="218"/>
      <c r="E3022" s="218" t="s">
        <v>114</v>
      </c>
      <c r="F3022" s="218">
        <v>2005</v>
      </c>
    </row>
    <row r="3023" spans="1:6" x14ac:dyDescent="0.45">
      <c r="A3023" s="218">
        <v>12676</v>
      </c>
      <c r="B3023" s="218">
        <v>250</v>
      </c>
      <c r="C3023" s="219">
        <v>28.555446315198829</v>
      </c>
      <c r="D3023" s="218"/>
      <c r="E3023" s="218" t="s">
        <v>114</v>
      </c>
      <c r="F3023" s="218">
        <v>2005</v>
      </c>
    </row>
    <row r="3024" spans="1:6" x14ac:dyDescent="0.45">
      <c r="A3024" s="218">
        <v>12676</v>
      </c>
      <c r="B3024" s="218">
        <v>250</v>
      </c>
      <c r="C3024" s="219">
        <v>36.095351949714967</v>
      </c>
      <c r="D3024" s="218"/>
      <c r="E3024" s="218" t="s">
        <v>114</v>
      </c>
      <c r="F3024" s="218">
        <v>2005</v>
      </c>
    </row>
    <row r="3025" spans="1:6" x14ac:dyDescent="0.45">
      <c r="A3025" s="218">
        <v>12676</v>
      </c>
      <c r="B3025" s="218">
        <v>250</v>
      </c>
      <c r="C3025" s="219">
        <v>8.3424546894087488</v>
      </c>
      <c r="D3025" s="218"/>
      <c r="E3025" s="218" t="s">
        <v>114</v>
      </c>
      <c r="F3025" s="218">
        <v>2005</v>
      </c>
    </row>
    <row r="3026" spans="1:6" x14ac:dyDescent="0.45">
      <c r="A3026" s="218">
        <v>12676</v>
      </c>
      <c r="B3026" s="218">
        <v>250</v>
      </c>
      <c r="C3026" s="219">
        <v>23.505468815616421</v>
      </c>
      <c r="D3026" s="218"/>
      <c r="E3026" s="218" t="s">
        <v>114</v>
      </c>
      <c r="F3026" s="218">
        <v>2005</v>
      </c>
    </row>
    <row r="3027" spans="1:6" x14ac:dyDescent="0.45">
      <c r="A3027" s="218">
        <v>12676</v>
      </c>
      <c r="B3027" s="218">
        <v>250</v>
      </c>
      <c r="C3027" s="219">
        <v>47.552785173768868</v>
      </c>
      <c r="D3027" s="218"/>
      <c r="E3027" s="218" t="s">
        <v>109</v>
      </c>
      <c r="F3027" s="218">
        <v>2009</v>
      </c>
    </row>
    <row r="3028" spans="1:6" x14ac:dyDescent="0.45">
      <c r="A3028" s="218">
        <v>12676</v>
      </c>
      <c r="B3028" s="218">
        <v>250</v>
      </c>
      <c r="C3028" s="219">
        <v>17.375839893331761</v>
      </c>
      <c r="D3028" s="218"/>
      <c r="E3028" s="218" t="s">
        <v>109</v>
      </c>
      <c r="F3028" s="218">
        <v>2009</v>
      </c>
    </row>
    <row r="3029" spans="1:6" x14ac:dyDescent="0.45">
      <c r="A3029" s="218">
        <v>12676</v>
      </c>
      <c r="B3029" s="218">
        <v>250</v>
      </c>
      <c r="C3029" s="219">
        <v>35.171699533920894</v>
      </c>
      <c r="D3029" s="218"/>
      <c r="E3029" s="218" t="s">
        <v>109</v>
      </c>
      <c r="F3029" s="218">
        <v>2009</v>
      </c>
    </row>
    <row r="3030" spans="1:6" x14ac:dyDescent="0.45">
      <c r="A3030" s="218">
        <v>12676</v>
      </c>
      <c r="B3030" s="218">
        <v>250</v>
      </c>
      <c r="C3030" s="219">
        <v>40.555207104772272</v>
      </c>
      <c r="D3030" s="218"/>
      <c r="E3030" s="218" t="s">
        <v>109</v>
      </c>
      <c r="F3030" s="218">
        <v>2009</v>
      </c>
    </row>
    <row r="3031" spans="1:6" x14ac:dyDescent="0.45">
      <c r="A3031" s="218">
        <v>12676</v>
      </c>
      <c r="B3031" s="218">
        <v>250</v>
      </c>
      <c r="C3031" s="219">
        <v>9.1464578905929752</v>
      </c>
      <c r="D3031" s="218"/>
      <c r="E3031" s="218" t="s">
        <v>114</v>
      </c>
      <c r="F3031" s="218">
        <v>2005</v>
      </c>
    </row>
    <row r="3032" spans="1:6" x14ac:dyDescent="0.45">
      <c r="A3032" s="218">
        <v>12676</v>
      </c>
      <c r="B3032" s="218">
        <v>250</v>
      </c>
      <c r="C3032" s="219">
        <v>15.714430891189711</v>
      </c>
      <c r="D3032" s="218"/>
      <c r="E3032" s="218" t="s">
        <v>114</v>
      </c>
      <c r="F3032" s="218">
        <v>2005</v>
      </c>
    </row>
    <row r="3033" spans="1:6" x14ac:dyDescent="0.45">
      <c r="A3033" s="218">
        <v>12676</v>
      </c>
      <c r="B3033" s="218">
        <v>250</v>
      </c>
      <c r="C3033" s="219">
        <v>18.06456805852638</v>
      </c>
      <c r="D3033" s="218"/>
      <c r="E3033" s="218" t="s">
        <v>114</v>
      </c>
      <c r="F3033" s="218">
        <v>2005</v>
      </c>
    </row>
    <row r="3034" spans="1:6" x14ac:dyDescent="0.45">
      <c r="A3034" s="218">
        <v>12676</v>
      </c>
      <c r="B3034" s="218">
        <v>250</v>
      </c>
      <c r="C3034" s="219">
        <v>17.890339989141051</v>
      </c>
      <c r="D3034" s="218"/>
      <c r="E3034" s="218" t="s">
        <v>114</v>
      </c>
      <c r="F3034" s="218">
        <v>2005</v>
      </c>
    </row>
    <row r="3035" spans="1:6" x14ac:dyDescent="0.45">
      <c r="A3035" s="218">
        <v>12676</v>
      </c>
      <c r="B3035" s="218">
        <v>250</v>
      </c>
      <c r="C3035" s="219">
        <v>22.779987365379242</v>
      </c>
      <c r="D3035" s="218"/>
      <c r="E3035" s="218" t="s">
        <v>109</v>
      </c>
      <c r="F3035" s="218">
        <v>2009</v>
      </c>
    </row>
    <row r="3036" spans="1:6" x14ac:dyDescent="0.45">
      <c r="A3036" s="218">
        <v>12676</v>
      </c>
      <c r="B3036" s="218">
        <v>250</v>
      </c>
      <c r="C3036" s="219">
        <v>15.37455441945394</v>
      </c>
      <c r="D3036" s="218"/>
      <c r="E3036" s="218" t="s">
        <v>109</v>
      </c>
      <c r="F3036" s="218">
        <v>2009</v>
      </c>
    </row>
    <row r="3037" spans="1:6" x14ac:dyDescent="0.45">
      <c r="A3037" s="218">
        <v>12676</v>
      </c>
      <c r="B3037" s="218">
        <v>250</v>
      </c>
      <c r="C3037" s="219">
        <v>16.774794466465629</v>
      </c>
      <c r="D3037" s="218"/>
      <c r="E3037" s="218" t="s">
        <v>109</v>
      </c>
      <c r="F3037" s="218">
        <v>2009</v>
      </c>
    </row>
    <row r="3038" spans="1:6" x14ac:dyDescent="0.45">
      <c r="A3038" s="218">
        <v>12674</v>
      </c>
      <c r="B3038" s="218">
        <v>0</v>
      </c>
      <c r="C3038" s="219">
        <v>16.323461191075829</v>
      </c>
      <c r="D3038" s="218"/>
      <c r="E3038" s="218"/>
      <c r="F3038" s="218">
        <v>1901</v>
      </c>
    </row>
    <row r="3039" spans="1:6" x14ac:dyDescent="0.45">
      <c r="A3039" s="218">
        <v>12674</v>
      </c>
      <c r="B3039" s="218">
        <v>0</v>
      </c>
      <c r="C3039" s="219">
        <v>15.42954994619854</v>
      </c>
      <c r="D3039" s="218"/>
      <c r="E3039" s="218"/>
      <c r="F3039" s="218">
        <v>1901</v>
      </c>
    </row>
    <row r="3040" spans="1:6" x14ac:dyDescent="0.45">
      <c r="A3040" s="218">
        <v>12672</v>
      </c>
      <c r="B3040" s="218">
        <v>0</v>
      </c>
      <c r="C3040" s="219">
        <v>12.408660752485959</v>
      </c>
      <c r="D3040" s="218"/>
      <c r="E3040" s="218"/>
      <c r="F3040" s="218">
        <v>1901</v>
      </c>
    </row>
    <row r="3041" spans="1:6" x14ac:dyDescent="0.45">
      <c r="A3041" s="218">
        <v>12670</v>
      </c>
      <c r="B3041" s="218">
        <v>200</v>
      </c>
      <c r="C3041" s="219">
        <v>18.53110872630149</v>
      </c>
      <c r="D3041" s="218"/>
      <c r="E3041" s="218" t="s">
        <v>114</v>
      </c>
      <c r="F3041" s="218">
        <v>2005</v>
      </c>
    </row>
    <row r="3042" spans="1:6" x14ac:dyDescent="0.45">
      <c r="A3042" s="218">
        <v>12668</v>
      </c>
      <c r="B3042" s="218">
        <v>250</v>
      </c>
      <c r="C3042" s="219">
        <v>21.29848341449318</v>
      </c>
      <c r="D3042" s="218"/>
      <c r="E3042" s="218" t="s">
        <v>209</v>
      </c>
      <c r="F3042" s="218">
        <v>1997</v>
      </c>
    </row>
    <row r="3043" spans="1:6" x14ac:dyDescent="0.45">
      <c r="A3043" s="218">
        <v>12668</v>
      </c>
      <c r="B3043" s="218">
        <v>250</v>
      </c>
      <c r="C3043" s="219">
        <v>25.863712395492559</v>
      </c>
      <c r="D3043" s="218"/>
      <c r="E3043" s="218" t="s">
        <v>209</v>
      </c>
      <c r="F3043" s="218">
        <v>1997</v>
      </c>
    </row>
    <row r="3044" spans="1:6" x14ac:dyDescent="0.45">
      <c r="A3044" s="218">
        <v>12668</v>
      </c>
      <c r="B3044" s="218">
        <v>250</v>
      </c>
      <c r="C3044" s="219">
        <v>18.261311830383079</v>
      </c>
      <c r="D3044" s="218"/>
      <c r="E3044" s="218" t="s">
        <v>209</v>
      </c>
      <c r="F3044" s="218">
        <v>1997</v>
      </c>
    </row>
    <row r="3045" spans="1:6" x14ac:dyDescent="0.45">
      <c r="A3045" s="218">
        <v>12668</v>
      </c>
      <c r="B3045" s="218">
        <v>250</v>
      </c>
      <c r="C3045" s="219">
        <v>13.25374397632546</v>
      </c>
      <c r="D3045" s="218"/>
      <c r="E3045" s="218" t="s">
        <v>209</v>
      </c>
      <c r="F3045" s="218">
        <v>1997</v>
      </c>
    </row>
    <row r="3046" spans="1:6" x14ac:dyDescent="0.45">
      <c r="A3046" s="218">
        <v>12668</v>
      </c>
      <c r="B3046" s="218">
        <v>250</v>
      </c>
      <c r="C3046" s="219">
        <v>10.13422234322022</v>
      </c>
      <c r="D3046" s="218"/>
      <c r="E3046" s="218" t="s">
        <v>209</v>
      </c>
      <c r="F3046" s="218">
        <v>1997</v>
      </c>
    </row>
    <row r="3047" spans="1:6" x14ac:dyDescent="0.45">
      <c r="A3047" s="218">
        <v>12668</v>
      </c>
      <c r="B3047" s="218">
        <v>250</v>
      </c>
      <c r="C3047" s="219">
        <v>20.608029133064932</v>
      </c>
      <c r="D3047" s="218"/>
      <c r="E3047" s="218" t="s">
        <v>209</v>
      </c>
      <c r="F3047" s="218">
        <v>1997</v>
      </c>
    </row>
    <row r="3048" spans="1:6" x14ac:dyDescent="0.45">
      <c r="A3048" s="218">
        <v>12666</v>
      </c>
      <c r="B3048" s="218">
        <v>630</v>
      </c>
      <c r="C3048" s="219">
        <v>11.230538722608101</v>
      </c>
      <c r="D3048" s="218"/>
      <c r="E3048" s="218" t="s">
        <v>111</v>
      </c>
      <c r="F3048" s="218">
        <v>1998</v>
      </c>
    </row>
    <row r="3049" spans="1:6" x14ac:dyDescent="0.45">
      <c r="A3049" s="218">
        <v>12666</v>
      </c>
      <c r="B3049" s="218">
        <v>630</v>
      </c>
      <c r="C3049" s="219">
        <v>15.35610706837196</v>
      </c>
      <c r="D3049" s="218"/>
      <c r="E3049" s="218" t="s">
        <v>111</v>
      </c>
      <c r="F3049" s="218">
        <v>1998</v>
      </c>
    </row>
    <row r="3050" spans="1:6" x14ac:dyDescent="0.45">
      <c r="A3050" s="218">
        <v>12666</v>
      </c>
      <c r="B3050" s="218">
        <v>630</v>
      </c>
      <c r="C3050" s="219">
        <v>9.2167047175484367</v>
      </c>
      <c r="D3050" s="218"/>
      <c r="E3050" s="218" t="s">
        <v>111</v>
      </c>
      <c r="F3050" s="218">
        <v>1998</v>
      </c>
    </row>
    <row r="3051" spans="1:6" x14ac:dyDescent="0.45">
      <c r="A3051" s="218">
        <v>12666</v>
      </c>
      <c r="B3051" s="218">
        <v>630</v>
      </c>
      <c r="C3051" s="219">
        <v>16.16397374916049</v>
      </c>
      <c r="D3051" s="218"/>
      <c r="E3051" s="218" t="s">
        <v>111</v>
      </c>
      <c r="F3051" s="218">
        <v>1998</v>
      </c>
    </row>
    <row r="3052" spans="1:6" x14ac:dyDescent="0.45">
      <c r="A3052" s="218">
        <v>12664</v>
      </c>
      <c r="B3052" s="218">
        <v>300</v>
      </c>
      <c r="C3052" s="219">
        <v>12.99568333907933</v>
      </c>
      <c r="D3052" s="218"/>
      <c r="E3052" s="218" t="s">
        <v>205</v>
      </c>
      <c r="F3052" s="218">
        <v>1972</v>
      </c>
    </row>
    <row r="3053" spans="1:6" x14ac:dyDescent="0.45">
      <c r="A3053" s="218">
        <v>12664</v>
      </c>
      <c r="B3053" s="218">
        <v>300</v>
      </c>
      <c r="C3053" s="219">
        <v>6.0523163342448916</v>
      </c>
      <c r="D3053" s="218"/>
      <c r="E3053" s="218" t="s">
        <v>205</v>
      </c>
      <c r="F3053" s="218">
        <v>1972</v>
      </c>
    </row>
    <row r="3054" spans="1:6" x14ac:dyDescent="0.45">
      <c r="A3054" s="218">
        <v>12664</v>
      </c>
      <c r="B3054" s="218">
        <v>300</v>
      </c>
      <c r="C3054" s="219">
        <v>21.419463019349859</v>
      </c>
      <c r="D3054" s="218"/>
      <c r="E3054" s="218" t="s">
        <v>205</v>
      </c>
      <c r="F3054" s="218">
        <v>1972</v>
      </c>
    </row>
    <row r="3055" spans="1:6" x14ac:dyDescent="0.45">
      <c r="A3055" s="218">
        <v>12664</v>
      </c>
      <c r="B3055" s="218">
        <v>300</v>
      </c>
      <c r="C3055" s="219">
        <v>26.21593179397976</v>
      </c>
      <c r="D3055" s="218"/>
      <c r="E3055" s="218" t="s">
        <v>205</v>
      </c>
      <c r="F3055" s="218">
        <v>1972</v>
      </c>
    </row>
    <row r="3056" spans="1:6" x14ac:dyDescent="0.45">
      <c r="A3056" s="218">
        <v>12664</v>
      </c>
      <c r="B3056" s="218">
        <v>300</v>
      </c>
      <c r="C3056" s="219">
        <v>19.917069555283359</v>
      </c>
      <c r="D3056" s="218"/>
      <c r="E3056" s="218" t="s">
        <v>205</v>
      </c>
      <c r="F3056" s="218">
        <v>1972</v>
      </c>
    </row>
    <row r="3057" spans="1:6" x14ac:dyDescent="0.45">
      <c r="A3057" s="218">
        <v>12664</v>
      </c>
      <c r="B3057" s="218">
        <v>300</v>
      </c>
      <c r="C3057" s="219">
        <v>10.26589107350056</v>
      </c>
      <c r="D3057" s="218"/>
      <c r="E3057" s="218" t="s">
        <v>205</v>
      </c>
      <c r="F3057" s="218">
        <v>1972</v>
      </c>
    </row>
    <row r="3058" spans="1:6" x14ac:dyDescent="0.45">
      <c r="A3058" s="218">
        <v>12664</v>
      </c>
      <c r="B3058" s="218">
        <v>300</v>
      </c>
      <c r="C3058" s="219">
        <v>19.221025081434799</v>
      </c>
      <c r="D3058" s="218"/>
      <c r="E3058" s="218" t="s">
        <v>205</v>
      </c>
      <c r="F3058" s="218">
        <v>1972</v>
      </c>
    </row>
    <row r="3059" spans="1:6" x14ac:dyDescent="0.45">
      <c r="A3059" s="218">
        <v>12664</v>
      </c>
      <c r="B3059" s="218">
        <v>300</v>
      </c>
      <c r="C3059" s="219">
        <v>33.626891254317833</v>
      </c>
      <c r="D3059" s="218"/>
      <c r="E3059" s="218" t="s">
        <v>205</v>
      </c>
      <c r="F3059" s="218">
        <v>1972</v>
      </c>
    </row>
    <row r="3060" spans="1:6" x14ac:dyDescent="0.45">
      <c r="A3060" s="218">
        <v>12664</v>
      </c>
      <c r="B3060" s="218">
        <v>300</v>
      </c>
      <c r="C3060" s="219">
        <v>11.877225005480829</v>
      </c>
      <c r="D3060" s="218"/>
      <c r="E3060" s="218" t="s">
        <v>205</v>
      </c>
      <c r="F3060" s="218">
        <v>1980</v>
      </c>
    </row>
    <row r="3061" spans="1:6" x14ac:dyDescent="0.45">
      <c r="A3061" s="218">
        <v>12664</v>
      </c>
      <c r="B3061" s="218">
        <v>300</v>
      </c>
      <c r="C3061" s="219">
        <v>12.78077826651581</v>
      </c>
      <c r="D3061" s="218"/>
      <c r="E3061" s="218" t="s">
        <v>205</v>
      </c>
      <c r="F3061" s="218">
        <v>1972</v>
      </c>
    </row>
    <row r="3062" spans="1:6" x14ac:dyDescent="0.45">
      <c r="A3062" s="218">
        <v>12664</v>
      </c>
      <c r="B3062" s="218">
        <v>300</v>
      </c>
      <c r="C3062" s="219">
        <v>28.17949802815421</v>
      </c>
      <c r="D3062" s="218"/>
      <c r="E3062" s="218" t="s">
        <v>205</v>
      </c>
      <c r="F3062" s="218">
        <v>1901</v>
      </c>
    </row>
    <row r="3063" spans="1:6" x14ac:dyDescent="0.45">
      <c r="A3063" s="218">
        <v>12664</v>
      </c>
      <c r="B3063" s="218">
        <v>300</v>
      </c>
      <c r="C3063" s="219">
        <v>27.223868729916031</v>
      </c>
      <c r="D3063" s="218"/>
      <c r="E3063" s="218" t="s">
        <v>203</v>
      </c>
      <c r="F3063" s="218">
        <v>1972</v>
      </c>
    </row>
    <row r="3064" spans="1:6" x14ac:dyDescent="0.45">
      <c r="A3064" s="218">
        <v>12664</v>
      </c>
      <c r="B3064" s="218">
        <v>300</v>
      </c>
      <c r="C3064" s="219">
        <v>28.524654707382801</v>
      </c>
      <c r="D3064" s="218"/>
      <c r="E3064" s="218" t="s">
        <v>205</v>
      </c>
      <c r="F3064" s="218">
        <v>1972</v>
      </c>
    </row>
    <row r="3065" spans="1:6" x14ac:dyDescent="0.45">
      <c r="A3065" s="218">
        <v>12664</v>
      </c>
      <c r="B3065" s="218">
        <v>300</v>
      </c>
      <c r="C3065" s="219">
        <v>9.1786043852242365</v>
      </c>
      <c r="D3065" s="218"/>
      <c r="E3065" s="218" t="s">
        <v>205</v>
      </c>
      <c r="F3065" s="218">
        <v>1972</v>
      </c>
    </row>
    <row r="3066" spans="1:6" x14ac:dyDescent="0.45">
      <c r="A3066" s="218">
        <v>12664</v>
      </c>
      <c r="B3066" s="218">
        <v>300</v>
      </c>
      <c r="C3066" s="219">
        <v>27.414977040948521</v>
      </c>
      <c r="D3066" s="218"/>
      <c r="E3066" s="218" t="s">
        <v>205</v>
      </c>
      <c r="F3066" s="218">
        <v>1972</v>
      </c>
    </row>
    <row r="3067" spans="1:6" x14ac:dyDescent="0.45">
      <c r="A3067" s="218">
        <v>12662</v>
      </c>
      <c r="B3067" s="218">
        <v>1000</v>
      </c>
      <c r="C3067" s="219">
        <v>17.195906979463938</v>
      </c>
      <c r="D3067" s="218"/>
      <c r="E3067" s="218" t="s">
        <v>208</v>
      </c>
      <c r="F3067" s="218">
        <v>1901</v>
      </c>
    </row>
    <row r="3068" spans="1:6" x14ac:dyDescent="0.45">
      <c r="A3068" s="218">
        <v>12662</v>
      </c>
      <c r="B3068" s="218">
        <v>1000</v>
      </c>
      <c r="C3068" s="219">
        <v>60.599426397366472</v>
      </c>
      <c r="D3068" s="218"/>
      <c r="E3068" s="218" t="s">
        <v>208</v>
      </c>
      <c r="F3068" s="218">
        <v>1901</v>
      </c>
    </row>
    <row r="3069" spans="1:6" x14ac:dyDescent="0.45">
      <c r="A3069" s="218">
        <v>12662</v>
      </c>
      <c r="B3069" s="218">
        <v>1000</v>
      </c>
      <c r="C3069" s="219">
        <v>60.014950547013861</v>
      </c>
      <c r="D3069" s="218"/>
      <c r="E3069" s="218" t="s">
        <v>208</v>
      </c>
      <c r="F3069" s="218">
        <v>1901</v>
      </c>
    </row>
    <row r="3070" spans="1:6" x14ac:dyDescent="0.45">
      <c r="A3070" s="218">
        <v>12662</v>
      </c>
      <c r="B3070" s="218">
        <v>1000</v>
      </c>
      <c r="C3070" s="219">
        <v>65.817485660987231</v>
      </c>
      <c r="D3070" s="218"/>
      <c r="E3070" s="218" t="s">
        <v>208</v>
      </c>
      <c r="F3070" s="218">
        <v>1901</v>
      </c>
    </row>
    <row r="3071" spans="1:6" x14ac:dyDescent="0.45">
      <c r="A3071" s="218">
        <v>12662</v>
      </c>
      <c r="B3071" s="218">
        <v>1000</v>
      </c>
      <c r="C3071" s="219">
        <v>35.592409008680598</v>
      </c>
      <c r="D3071" s="218"/>
      <c r="E3071" s="218" t="s">
        <v>208</v>
      </c>
      <c r="F3071" s="218">
        <v>1901</v>
      </c>
    </row>
    <row r="3072" spans="1:6" x14ac:dyDescent="0.45">
      <c r="A3072" s="218">
        <v>12662</v>
      </c>
      <c r="B3072" s="218">
        <v>1000</v>
      </c>
      <c r="C3072" s="219">
        <v>10.854019454189149</v>
      </c>
      <c r="D3072" s="218"/>
      <c r="E3072" s="218" t="s">
        <v>208</v>
      </c>
      <c r="F3072" s="218">
        <v>1901</v>
      </c>
    </row>
    <row r="3073" spans="1:6" x14ac:dyDescent="0.45">
      <c r="A3073" s="218">
        <v>12660</v>
      </c>
      <c r="B3073" s="218">
        <v>400</v>
      </c>
      <c r="C3073" s="219">
        <v>18.387658639282009</v>
      </c>
      <c r="D3073" s="218"/>
      <c r="E3073" s="218" t="s">
        <v>208</v>
      </c>
      <c r="F3073" s="218">
        <v>1997</v>
      </c>
    </row>
    <row r="3074" spans="1:6" x14ac:dyDescent="0.45">
      <c r="A3074" s="218">
        <v>12660</v>
      </c>
      <c r="B3074" s="218">
        <v>400</v>
      </c>
      <c r="C3074" s="219">
        <v>32.127407427440993</v>
      </c>
      <c r="D3074" s="218"/>
      <c r="E3074" s="218" t="s">
        <v>208</v>
      </c>
      <c r="F3074" s="218">
        <v>1997</v>
      </c>
    </row>
    <row r="3075" spans="1:6" x14ac:dyDescent="0.45">
      <c r="A3075" s="218">
        <v>12660</v>
      </c>
      <c r="B3075" s="218">
        <v>400</v>
      </c>
      <c r="C3075" s="219">
        <v>26.059253135396322</v>
      </c>
      <c r="D3075" s="218"/>
      <c r="E3075" s="218" t="s">
        <v>208</v>
      </c>
      <c r="F3075" s="218">
        <v>1997</v>
      </c>
    </row>
    <row r="3076" spans="1:6" x14ac:dyDescent="0.45">
      <c r="A3076" s="218">
        <v>12660</v>
      </c>
      <c r="B3076" s="218">
        <v>400</v>
      </c>
      <c r="C3076" s="219">
        <v>6.4315415956001676</v>
      </c>
      <c r="D3076" s="218"/>
      <c r="E3076" s="218" t="s">
        <v>208</v>
      </c>
      <c r="F3076" s="218">
        <v>1997</v>
      </c>
    </row>
    <row r="3077" spans="1:6" x14ac:dyDescent="0.45">
      <c r="A3077" s="218">
        <v>12660</v>
      </c>
      <c r="B3077" s="218">
        <v>400</v>
      </c>
      <c r="C3077" s="219">
        <v>32.162349707732382</v>
      </c>
      <c r="D3077" s="218"/>
      <c r="E3077" s="218" t="s">
        <v>208</v>
      </c>
      <c r="F3077" s="218">
        <v>1997</v>
      </c>
    </row>
    <row r="3078" spans="1:6" x14ac:dyDescent="0.45">
      <c r="A3078" s="218">
        <v>12660</v>
      </c>
      <c r="B3078" s="218">
        <v>400</v>
      </c>
      <c r="C3078" s="219">
        <v>33.454945066080583</v>
      </c>
      <c r="D3078" s="218"/>
      <c r="E3078" s="218" t="s">
        <v>208</v>
      </c>
      <c r="F3078" s="218">
        <v>1997</v>
      </c>
    </row>
    <row r="3079" spans="1:6" x14ac:dyDescent="0.45">
      <c r="A3079" s="218">
        <v>12660</v>
      </c>
      <c r="B3079" s="218">
        <v>400</v>
      </c>
      <c r="C3079" s="219">
        <v>27.814235513895909</v>
      </c>
      <c r="D3079" s="218"/>
      <c r="E3079" s="218" t="s">
        <v>208</v>
      </c>
      <c r="F3079" s="218">
        <v>1997</v>
      </c>
    </row>
    <row r="3080" spans="1:6" x14ac:dyDescent="0.45">
      <c r="A3080" s="218">
        <v>12660</v>
      </c>
      <c r="B3080" s="218">
        <v>400</v>
      </c>
      <c r="C3080" s="219">
        <v>19.376187978844371</v>
      </c>
      <c r="D3080" s="218"/>
      <c r="E3080" s="218" t="s">
        <v>208</v>
      </c>
      <c r="F3080" s="218">
        <v>1997</v>
      </c>
    </row>
    <row r="3081" spans="1:6" x14ac:dyDescent="0.45">
      <c r="A3081" s="218">
        <v>12660</v>
      </c>
      <c r="B3081" s="218">
        <v>400</v>
      </c>
      <c r="C3081" s="219">
        <v>9.1489837153179767</v>
      </c>
      <c r="D3081" s="218"/>
      <c r="E3081" s="218" t="s">
        <v>208</v>
      </c>
      <c r="F3081" s="218">
        <v>1997</v>
      </c>
    </row>
    <row r="3082" spans="1:6" x14ac:dyDescent="0.45">
      <c r="A3082" s="218">
        <v>12660</v>
      </c>
      <c r="B3082" s="218">
        <v>400</v>
      </c>
      <c r="C3082" s="219">
        <v>40.727342054473461</v>
      </c>
      <c r="D3082" s="218"/>
      <c r="E3082" s="218" t="s">
        <v>208</v>
      </c>
      <c r="F3082" s="218">
        <v>1997</v>
      </c>
    </row>
    <row r="3083" spans="1:6" x14ac:dyDescent="0.45">
      <c r="A3083" s="218">
        <v>12660</v>
      </c>
      <c r="B3083" s="218">
        <v>400</v>
      </c>
      <c r="C3083" s="219">
        <v>20.54346575328919</v>
      </c>
      <c r="D3083" s="218"/>
      <c r="E3083" s="218" t="s">
        <v>208</v>
      </c>
      <c r="F3083" s="218">
        <v>1997</v>
      </c>
    </row>
    <row r="3084" spans="1:6" x14ac:dyDescent="0.45">
      <c r="A3084" s="218">
        <v>12660</v>
      </c>
      <c r="B3084" s="218">
        <v>400</v>
      </c>
      <c r="C3084" s="219">
        <v>32.730476229439518</v>
      </c>
      <c r="D3084" s="218"/>
      <c r="E3084" s="218" t="s">
        <v>208</v>
      </c>
      <c r="F3084" s="218">
        <v>1997</v>
      </c>
    </row>
    <row r="3085" spans="1:6" x14ac:dyDescent="0.45">
      <c r="A3085" s="218">
        <v>12660</v>
      </c>
      <c r="B3085" s="218">
        <v>400</v>
      </c>
      <c r="C3085" s="219">
        <v>13.60254002226783</v>
      </c>
      <c r="D3085" s="218"/>
      <c r="E3085" s="218" t="s">
        <v>208</v>
      </c>
      <c r="F3085" s="218">
        <v>1997</v>
      </c>
    </row>
    <row r="3086" spans="1:6" x14ac:dyDescent="0.45">
      <c r="A3086" s="218">
        <v>12660</v>
      </c>
      <c r="B3086" s="218">
        <v>400</v>
      </c>
      <c r="C3086" s="219">
        <v>13.79387296966693</v>
      </c>
      <c r="D3086" s="218"/>
      <c r="E3086" s="218" t="s">
        <v>208</v>
      </c>
      <c r="F3086" s="218">
        <v>1997</v>
      </c>
    </row>
    <row r="3087" spans="1:6" x14ac:dyDescent="0.45">
      <c r="A3087" s="218">
        <v>12660</v>
      </c>
      <c r="B3087" s="218">
        <v>400</v>
      </c>
      <c r="C3087" s="219">
        <v>18.68598148346512</v>
      </c>
      <c r="D3087" s="218"/>
      <c r="E3087" s="218" t="s">
        <v>208</v>
      </c>
      <c r="F3087" s="218">
        <v>2006</v>
      </c>
    </row>
    <row r="3088" spans="1:6" x14ac:dyDescent="0.45">
      <c r="A3088" s="218">
        <v>12660</v>
      </c>
      <c r="B3088" s="218">
        <v>400</v>
      </c>
      <c r="C3088" s="219">
        <v>2.5439245182878851</v>
      </c>
      <c r="D3088" s="218"/>
      <c r="E3088" s="218" t="s">
        <v>208</v>
      </c>
      <c r="F3088" s="218">
        <v>1997</v>
      </c>
    </row>
    <row r="3089" spans="1:6" x14ac:dyDescent="0.45">
      <c r="A3089" s="218">
        <v>12660</v>
      </c>
      <c r="B3089" s="218">
        <v>400</v>
      </c>
      <c r="C3089" s="219">
        <v>32.383615006705853</v>
      </c>
      <c r="D3089" s="218"/>
      <c r="E3089" s="218" t="s">
        <v>208</v>
      </c>
      <c r="F3089" s="218">
        <v>1997</v>
      </c>
    </row>
    <row r="3090" spans="1:6" x14ac:dyDescent="0.45">
      <c r="A3090" s="218">
        <v>12660</v>
      </c>
      <c r="B3090" s="218">
        <v>400</v>
      </c>
      <c r="C3090" s="219">
        <v>37.501204938213107</v>
      </c>
      <c r="D3090" s="218"/>
      <c r="E3090" s="218" t="s">
        <v>208</v>
      </c>
      <c r="F3090" s="218">
        <v>1997</v>
      </c>
    </row>
    <row r="3091" spans="1:6" x14ac:dyDescent="0.45">
      <c r="A3091" s="218">
        <v>12660</v>
      </c>
      <c r="B3091" s="218">
        <v>400</v>
      </c>
      <c r="C3091" s="219">
        <v>22.37547897754898</v>
      </c>
      <c r="D3091" s="218"/>
      <c r="E3091" s="218" t="s">
        <v>208</v>
      </c>
      <c r="F3091" s="218">
        <v>1997</v>
      </c>
    </row>
    <row r="3092" spans="1:6" x14ac:dyDescent="0.45">
      <c r="A3092" s="218">
        <v>12660</v>
      </c>
      <c r="B3092" s="218">
        <v>400</v>
      </c>
      <c r="C3092" s="219">
        <v>5.8665096498389859</v>
      </c>
      <c r="D3092" s="218"/>
      <c r="E3092" s="218" t="s">
        <v>208</v>
      </c>
      <c r="F3092" s="218">
        <v>1997</v>
      </c>
    </row>
    <row r="3093" spans="1:6" x14ac:dyDescent="0.45">
      <c r="A3093" s="218">
        <v>12660</v>
      </c>
      <c r="B3093" s="218">
        <v>400</v>
      </c>
      <c r="C3093" s="219">
        <v>15.51309115139259</v>
      </c>
      <c r="D3093" s="218"/>
      <c r="E3093" s="218" t="s">
        <v>208</v>
      </c>
      <c r="F3093" s="218">
        <v>1987</v>
      </c>
    </row>
    <row r="3094" spans="1:6" x14ac:dyDescent="0.45">
      <c r="A3094" s="218">
        <v>12660</v>
      </c>
      <c r="B3094" s="218">
        <v>400</v>
      </c>
      <c r="C3094" s="219">
        <v>10.90266544341708</v>
      </c>
      <c r="D3094" s="218"/>
      <c r="E3094" s="218" t="s">
        <v>208</v>
      </c>
      <c r="F3094" s="218">
        <v>1987</v>
      </c>
    </row>
    <row r="3095" spans="1:6" x14ac:dyDescent="0.45">
      <c r="A3095" s="218">
        <v>12660</v>
      </c>
      <c r="B3095" s="218">
        <v>400</v>
      </c>
      <c r="C3095" s="219">
        <v>17.231062327349431</v>
      </c>
      <c r="D3095" s="218"/>
      <c r="E3095" s="218" t="s">
        <v>208</v>
      </c>
      <c r="F3095" s="218">
        <v>1997</v>
      </c>
    </row>
    <row r="3096" spans="1:6" x14ac:dyDescent="0.45">
      <c r="A3096" s="218">
        <v>12660</v>
      </c>
      <c r="B3096" s="218">
        <v>400</v>
      </c>
      <c r="C3096" s="219">
        <v>4.2398429757611842</v>
      </c>
      <c r="D3096" s="218"/>
      <c r="E3096" s="218" t="s">
        <v>208</v>
      </c>
      <c r="F3096" s="218">
        <v>1997</v>
      </c>
    </row>
    <row r="3097" spans="1:6" x14ac:dyDescent="0.45">
      <c r="A3097" s="218">
        <v>12660</v>
      </c>
      <c r="B3097" s="218">
        <v>400</v>
      </c>
      <c r="C3097" s="219">
        <v>29.38367627895671</v>
      </c>
      <c r="D3097" s="218"/>
      <c r="E3097" s="218" t="s">
        <v>208</v>
      </c>
      <c r="F3097" s="218">
        <v>1997</v>
      </c>
    </row>
    <row r="3098" spans="1:6" x14ac:dyDescent="0.45">
      <c r="A3098" s="218">
        <v>12660</v>
      </c>
      <c r="B3098" s="218">
        <v>400</v>
      </c>
      <c r="C3098" s="219">
        <v>13.76536045688967</v>
      </c>
      <c r="D3098" s="218"/>
      <c r="E3098" s="218" t="s">
        <v>208</v>
      </c>
      <c r="F3098" s="218">
        <v>1997</v>
      </c>
    </row>
    <row r="3099" spans="1:6" x14ac:dyDescent="0.45">
      <c r="A3099" s="218">
        <v>12660</v>
      </c>
      <c r="B3099" s="218">
        <v>400</v>
      </c>
      <c r="C3099" s="219">
        <v>17.622156037174701</v>
      </c>
      <c r="D3099" s="218"/>
      <c r="E3099" s="218" t="s">
        <v>208</v>
      </c>
      <c r="F3099" s="218">
        <v>1997</v>
      </c>
    </row>
    <row r="3100" spans="1:6" x14ac:dyDescent="0.45">
      <c r="A3100" s="218">
        <v>12658</v>
      </c>
      <c r="B3100" s="218">
        <v>250</v>
      </c>
      <c r="C3100" s="219">
        <v>43.622277840325182</v>
      </c>
      <c r="D3100" s="218"/>
      <c r="E3100" s="218" t="s">
        <v>114</v>
      </c>
      <c r="F3100" s="218">
        <v>2005</v>
      </c>
    </row>
    <row r="3101" spans="1:6" x14ac:dyDescent="0.45">
      <c r="A3101" s="218">
        <v>12658</v>
      </c>
      <c r="B3101" s="218">
        <v>250</v>
      </c>
      <c r="C3101" s="219">
        <v>24.437076246174229</v>
      </c>
      <c r="D3101" s="218"/>
      <c r="E3101" s="218" t="s">
        <v>114</v>
      </c>
      <c r="F3101" s="218">
        <v>2005</v>
      </c>
    </row>
    <row r="3102" spans="1:6" x14ac:dyDescent="0.45">
      <c r="A3102" s="218">
        <v>12658</v>
      </c>
      <c r="B3102" s="218">
        <v>250</v>
      </c>
      <c r="C3102" s="219">
        <v>42.935206112968977</v>
      </c>
      <c r="D3102" s="218"/>
      <c r="E3102" s="218" t="s">
        <v>114</v>
      </c>
      <c r="F3102" s="218">
        <v>2005</v>
      </c>
    </row>
    <row r="3103" spans="1:6" x14ac:dyDescent="0.45">
      <c r="A3103" s="218">
        <v>12658</v>
      </c>
      <c r="B3103" s="218">
        <v>250</v>
      </c>
      <c r="C3103" s="219">
        <v>16.596414891732529</v>
      </c>
      <c r="D3103" s="218"/>
      <c r="E3103" s="218" t="s">
        <v>114</v>
      </c>
      <c r="F3103" s="218">
        <v>2005</v>
      </c>
    </row>
    <row r="3104" spans="1:6" x14ac:dyDescent="0.45">
      <c r="A3104" s="218">
        <v>12658</v>
      </c>
      <c r="B3104" s="218">
        <v>250</v>
      </c>
      <c r="C3104" s="219">
        <v>16.908219575076089</v>
      </c>
      <c r="D3104" s="218"/>
      <c r="E3104" s="218" t="s">
        <v>114</v>
      </c>
      <c r="F3104" s="218">
        <v>2005</v>
      </c>
    </row>
    <row r="3105" spans="1:6" x14ac:dyDescent="0.45">
      <c r="A3105" s="218">
        <v>12658</v>
      </c>
      <c r="B3105" s="218">
        <v>250</v>
      </c>
      <c r="C3105" s="219">
        <v>23.658909494803641</v>
      </c>
      <c r="D3105" s="218"/>
      <c r="E3105" s="218" t="s">
        <v>114</v>
      </c>
      <c r="F3105" s="218">
        <v>2005</v>
      </c>
    </row>
    <row r="3106" spans="1:6" x14ac:dyDescent="0.45">
      <c r="A3106" s="218">
        <v>12658</v>
      </c>
      <c r="B3106" s="218">
        <v>250</v>
      </c>
      <c r="C3106" s="219">
        <v>8.2706771188736177</v>
      </c>
      <c r="D3106" s="218"/>
      <c r="E3106" s="218" t="s">
        <v>114</v>
      </c>
      <c r="F3106" s="218">
        <v>1999</v>
      </c>
    </row>
    <row r="3107" spans="1:6" x14ac:dyDescent="0.45">
      <c r="A3107" s="218">
        <v>12658</v>
      </c>
      <c r="B3107" s="218">
        <v>250</v>
      </c>
      <c r="C3107" s="219">
        <v>4.9840101348434898</v>
      </c>
      <c r="D3107" s="218"/>
      <c r="E3107" s="218" t="s">
        <v>114</v>
      </c>
      <c r="F3107" s="218">
        <v>2005</v>
      </c>
    </row>
    <row r="3108" spans="1:6" x14ac:dyDescent="0.45">
      <c r="A3108" s="218">
        <v>12658</v>
      </c>
      <c r="B3108" s="218">
        <v>250</v>
      </c>
      <c r="C3108" s="219">
        <v>43.260596922544003</v>
      </c>
      <c r="D3108" s="218"/>
      <c r="E3108" s="218" t="s">
        <v>114</v>
      </c>
      <c r="F3108" s="218">
        <v>2005</v>
      </c>
    </row>
    <row r="3109" spans="1:6" x14ac:dyDescent="0.45">
      <c r="A3109" s="218">
        <v>12658</v>
      </c>
      <c r="B3109" s="218">
        <v>250</v>
      </c>
      <c r="C3109" s="219">
        <v>11.96068417033565</v>
      </c>
      <c r="D3109" s="218"/>
      <c r="E3109" s="218" t="s">
        <v>109</v>
      </c>
      <c r="F3109" s="218">
        <v>2005</v>
      </c>
    </row>
    <row r="3110" spans="1:6" x14ac:dyDescent="0.45">
      <c r="A3110" s="218">
        <v>12658</v>
      </c>
      <c r="B3110" s="218">
        <v>250</v>
      </c>
      <c r="C3110" s="219">
        <v>12.926821138135059</v>
      </c>
      <c r="D3110" s="218"/>
      <c r="E3110" s="218" t="s">
        <v>109</v>
      </c>
      <c r="F3110" s="218">
        <v>2005</v>
      </c>
    </row>
    <row r="3111" spans="1:6" x14ac:dyDescent="0.45">
      <c r="A3111" s="218">
        <v>12658</v>
      </c>
      <c r="B3111" s="218">
        <v>250</v>
      </c>
      <c r="C3111" s="219">
        <v>11.90137513194011</v>
      </c>
      <c r="D3111" s="218"/>
      <c r="E3111" s="218" t="s">
        <v>109</v>
      </c>
      <c r="F3111" s="218">
        <v>2005</v>
      </c>
    </row>
    <row r="3112" spans="1:6" x14ac:dyDescent="0.45">
      <c r="A3112" s="218">
        <v>12658</v>
      </c>
      <c r="B3112" s="218">
        <v>250</v>
      </c>
      <c r="C3112" s="219">
        <v>19.779279767680439</v>
      </c>
      <c r="D3112" s="218"/>
      <c r="E3112" s="218" t="s">
        <v>109</v>
      </c>
      <c r="F3112" s="218">
        <v>2005</v>
      </c>
    </row>
    <row r="3113" spans="1:6" x14ac:dyDescent="0.45">
      <c r="A3113" s="218">
        <v>12658</v>
      </c>
      <c r="B3113" s="218">
        <v>250</v>
      </c>
      <c r="C3113" s="219">
        <v>28.19116330719342</v>
      </c>
      <c r="D3113" s="218"/>
      <c r="E3113" s="218" t="s">
        <v>203</v>
      </c>
      <c r="F3113" s="218">
        <v>1901</v>
      </c>
    </row>
    <row r="3114" spans="1:6" x14ac:dyDescent="0.45">
      <c r="A3114" s="218">
        <v>12658</v>
      </c>
      <c r="B3114" s="218">
        <v>250</v>
      </c>
      <c r="C3114" s="219">
        <v>15.80476377584745</v>
      </c>
      <c r="D3114" s="218"/>
      <c r="E3114" s="218" t="s">
        <v>203</v>
      </c>
      <c r="F3114" s="218">
        <v>1901</v>
      </c>
    </row>
    <row r="3115" spans="1:6" x14ac:dyDescent="0.45">
      <c r="A3115" s="218">
        <v>12658</v>
      </c>
      <c r="B3115" s="218">
        <v>250</v>
      </c>
      <c r="C3115" s="219">
        <v>20.519804185761931</v>
      </c>
      <c r="D3115" s="218"/>
      <c r="E3115" s="218" t="s">
        <v>203</v>
      </c>
      <c r="F3115" s="218">
        <v>1901</v>
      </c>
    </row>
    <row r="3116" spans="1:6" x14ac:dyDescent="0.45">
      <c r="A3116" s="218">
        <v>12656</v>
      </c>
      <c r="B3116" s="218">
        <v>240</v>
      </c>
      <c r="C3116" s="219">
        <v>32.257156161134347</v>
      </c>
      <c r="D3116" s="218"/>
      <c r="E3116" s="218" t="s">
        <v>208</v>
      </c>
      <c r="F3116" s="218">
        <v>2018</v>
      </c>
    </row>
    <row r="3117" spans="1:6" x14ac:dyDescent="0.45">
      <c r="A3117" s="218">
        <v>12656</v>
      </c>
      <c r="B3117" s="218">
        <v>240</v>
      </c>
      <c r="C3117" s="219">
        <v>29.945270406776508</v>
      </c>
      <c r="D3117" s="218"/>
      <c r="E3117" s="218" t="s">
        <v>208</v>
      </c>
      <c r="F3117" s="218">
        <v>2018</v>
      </c>
    </row>
    <row r="3118" spans="1:6" x14ac:dyDescent="0.45">
      <c r="A3118" s="218">
        <v>12656</v>
      </c>
      <c r="B3118" s="218">
        <v>240</v>
      </c>
      <c r="C3118" s="219">
        <v>8.5121532505668878</v>
      </c>
      <c r="D3118" s="218"/>
      <c r="E3118" s="218" t="s">
        <v>208</v>
      </c>
      <c r="F3118" s="218">
        <v>2018</v>
      </c>
    </row>
    <row r="3119" spans="1:6" x14ac:dyDescent="0.45">
      <c r="A3119" s="218">
        <v>12656</v>
      </c>
      <c r="B3119" s="218">
        <v>240</v>
      </c>
      <c r="C3119" s="219">
        <v>8.1900181503768081</v>
      </c>
      <c r="D3119" s="218"/>
      <c r="E3119" s="218" t="s">
        <v>208</v>
      </c>
      <c r="F3119" s="218">
        <v>2018</v>
      </c>
    </row>
    <row r="3120" spans="1:6" x14ac:dyDescent="0.45">
      <c r="A3120" s="218">
        <v>12656</v>
      </c>
      <c r="B3120" s="218">
        <v>240</v>
      </c>
      <c r="C3120" s="219">
        <v>32.102872753872752</v>
      </c>
      <c r="D3120" s="218"/>
      <c r="E3120" s="218" t="s">
        <v>208</v>
      </c>
      <c r="F3120" s="218">
        <v>2018</v>
      </c>
    </row>
    <row r="3121" spans="1:6" x14ac:dyDescent="0.45">
      <c r="A3121" s="218">
        <v>12656</v>
      </c>
      <c r="B3121" s="218">
        <v>240</v>
      </c>
      <c r="C3121" s="219">
        <v>31.996742364507881</v>
      </c>
      <c r="D3121" s="218"/>
      <c r="E3121" s="218" t="s">
        <v>208</v>
      </c>
      <c r="F3121" s="218">
        <v>2018</v>
      </c>
    </row>
    <row r="3122" spans="1:6" x14ac:dyDescent="0.45">
      <c r="A3122" s="218">
        <v>12656</v>
      </c>
      <c r="B3122" s="218">
        <v>240</v>
      </c>
      <c r="C3122" s="219">
        <v>10.7607029980769</v>
      </c>
      <c r="D3122" s="218"/>
      <c r="E3122" s="218" t="s">
        <v>208</v>
      </c>
      <c r="F3122" s="218">
        <v>2018</v>
      </c>
    </row>
    <row r="3123" spans="1:6" x14ac:dyDescent="0.45">
      <c r="A3123" s="218">
        <v>12656</v>
      </c>
      <c r="B3123" s="218">
        <v>240</v>
      </c>
      <c r="C3123" s="219">
        <v>11.20682595509351</v>
      </c>
      <c r="D3123" s="218"/>
      <c r="E3123" s="218" t="s">
        <v>208</v>
      </c>
      <c r="F3123" s="218">
        <v>2018</v>
      </c>
    </row>
    <row r="3124" spans="1:6" x14ac:dyDescent="0.45">
      <c r="A3124" s="218">
        <v>12656</v>
      </c>
      <c r="B3124" s="218">
        <v>240</v>
      </c>
      <c r="C3124" s="219">
        <v>18.77099299539768</v>
      </c>
      <c r="D3124" s="218"/>
      <c r="E3124" s="218" t="s">
        <v>208</v>
      </c>
      <c r="F3124" s="218">
        <v>2018</v>
      </c>
    </row>
    <row r="3125" spans="1:6" x14ac:dyDescent="0.45">
      <c r="A3125" s="218">
        <v>12656</v>
      </c>
      <c r="B3125" s="218">
        <v>240</v>
      </c>
      <c r="C3125" s="219">
        <v>10.55406675144949</v>
      </c>
      <c r="D3125" s="218"/>
      <c r="E3125" s="218" t="s">
        <v>208</v>
      </c>
      <c r="F3125" s="218">
        <v>2018</v>
      </c>
    </row>
    <row r="3126" spans="1:6" x14ac:dyDescent="0.45">
      <c r="A3126" s="218">
        <v>12656</v>
      </c>
      <c r="B3126" s="218">
        <v>240</v>
      </c>
      <c r="C3126" s="219">
        <v>15.11818357644426</v>
      </c>
      <c r="D3126" s="218"/>
      <c r="E3126" s="218" t="s">
        <v>208</v>
      </c>
      <c r="F3126" s="218">
        <v>2018</v>
      </c>
    </row>
    <row r="3127" spans="1:6" x14ac:dyDescent="0.45">
      <c r="A3127" s="218">
        <v>12656</v>
      </c>
      <c r="B3127" s="218">
        <v>240</v>
      </c>
      <c r="C3127" s="219">
        <v>34.13468287280876</v>
      </c>
      <c r="D3127" s="218"/>
      <c r="E3127" s="218" t="s">
        <v>208</v>
      </c>
      <c r="F3127" s="218">
        <v>2018</v>
      </c>
    </row>
    <row r="3128" spans="1:6" x14ac:dyDescent="0.45">
      <c r="A3128" s="218">
        <v>12654</v>
      </c>
      <c r="B3128" s="218">
        <v>250</v>
      </c>
      <c r="C3128" s="219">
        <v>22.770966090177151</v>
      </c>
      <c r="D3128" s="218"/>
      <c r="E3128" s="218" t="s">
        <v>114</v>
      </c>
      <c r="F3128" s="218">
        <v>2005</v>
      </c>
    </row>
    <row r="3129" spans="1:6" x14ac:dyDescent="0.45">
      <c r="A3129" s="218">
        <v>12654</v>
      </c>
      <c r="B3129" s="218">
        <v>250</v>
      </c>
      <c r="C3129" s="219">
        <v>30.834416728408531</v>
      </c>
      <c r="D3129" s="218"/>
      <c r="E3129" s="218" t="s">
        <v>114</v>
      </c>
      <c r="F3129" s="218">
        <v>2005</v>
      </c>
    </row>
    <row r="3130" spans="1:6" x14ac:dyDescent="0.45">
      <c r="A3130" s="218">
        <v>12654</v>
      </c>
      <c r="B3130" s="218">
        <v>250</v>
      </c>
      <c r="C3130" s="219">
        <v>3.3032503007068952</v>
      </c>
      <c r="D3130" s="218"/>
      <c r="E3130" s="218" t="s">
        <v>114</v>
      </c>
      <c r="F3130" s="218">
        <v>2005</v>
      </c>
    </row>
    <row r="3131" spans="1:6" x14ac:dyDescent="0.45">
      <c r="A3131" s="218">
        <v>12654</v>
      </c>
      <c r="B3131" s="218">
        <v>250</v>
      </c>
      <c r="C3131" s="219">
        <v>12.26916164386798</v>
      </c>
      <c r="D3131" s="218"/>
      <c r="E3131" s="218" t="s">
        <v>114</v>
      </c>
      <c r="F3131" s="218">
        <v>2005</v>
      </c>
    </row>
    <row r="3132" spans="1:6" x14ac:dyDescent="0.45">
      <c r="A3132" s="218">
        <v>12654</v>
      </c>
      <c r="B3132" s="218">
        <v>250</v>
      </c>
      <c r="C3132" s="219">
        <v>18.878289621801539</v>
      </c>
      <c r="D3132" s="218"/>
      <c r="E3132" s="218" t="s">
        <v>114</v>
      </c>
      <c r="F3132" s="218">
        <v>2005</v>
      </c>
    </row>
    <row r="3133" spans="1:6" x14ac:dyDescent="0.45">
      <c r="A3133" s="218">
        <v>12654</v>
      </c>
      <c r="B3133" s="218">
        <v>250</v>
      </c>
      <c r="C3133" s="219">
        <v>21.67365391944768</v>
      </c>
      <c r="D3133" s="218"/>
      <c r="E3133" s="218" t="s">
        <v>114</v>
      </c>
      <c r="F3133" s="218">
        <v>2005</v>
      </c>
    </row>
    <row r="3134" spans="1:6" x14ac:dyDescent="0.45">
      <c r="A3134" s="218">
        <v>12654</v>
      </c>
      <c r="B3134" s="218">
        <v>250</v>
      </c>
      <c r="C3134" s="219">
        <v>17.916839191538081</v>
      </c>
      <c r="D3134" s="218"/>
      <c r="E3134" s="218" t="s">
        <v>114</v>
      </c>
      <c r="F3134" s="218">
        <v>2005</v>
      </c>
    </row>
    <row r="3135" spans="1:6" x14ac:dyDescent="0.45">
      <c r="A3135" s="218">
        <v>12654</v>
      </c>
      <c r="B3135" s="218">
        <v>250</v>
      </c>
      <c r="C3135" s="219">
        <v>15.82296527296994</v>
      </c>
      <c r="D3135" s="218"/>
      <c r="E3135" s="218" t="s">
        <v>114</v>
      </c>
      <c r="F3135" s="218">
        <v>2005</v>
      </c>
    </row>
    <row r="3136" spans="1:6" x14ac:dyDescent="0.45">
      <c r="A3136" s="218">
        <v>12654</v>
      </c>
      <c r="B3136" s="218">
        <v>250</v>
      </c>
      <c r="C3136" s="219">
        <v>11.970911976452991</v>
      </c>
      <c r="D3136" s="218"/>
      <c r="E3136" s="218" t="s">
        <v>114</v>
      </c>
      <c r="F3136" s="218">
        <v>2005</v>
      </c>
    </row>
    <row r="3137" spans="1:6" x14ac:dyDescent="0.45">
      <c r="A3137" s="218">
        <v>12654</v>
      </c>
      <c r="B3137" s="218">
        <v>250</v>
      </c>
      <c r="C3137" s="219">
        <v>22.61250458861484</v>
      </c>
      <c r="D3137" s="218"/>
      <c r="E3137" s="218" t="s">
        <v>114</v>
      </c>
      <c r="F3137" s="218">
        <v>2005</v>
      </c>
    </row>
    <row r="3138" spans="1:6" x14ac:dyDescent="0.45">
      <c r="A3138" s="218">
        <v>12654</v>
      </c>
      <c r="B3138" s="218">
        <v>250</v>
      </c>
      <c r="C3138" s="219">
        <v>14.547340092281839</v>
      </c>
      <c r="D3138" s="218"/>
      <c r="E3138" s="218" t="s">
        <v>114</v>
      </c>
      <c r="F3138" s="218">
        <v>2005</v>
      </c>
    </row>
    <row r="3139" spans="1:6" x14ac:dyDescent="0.45">
      <c r="A3139" s="218">
        <v>12654</v>
      </c>
      <c r="B3139" s="218">
        <v>250</v>
      </c>
      <c r="C3139" s="219">
        <v>27.342879232574369</v>
      </c>
      <c r="D3139" s="218"/>
      <c r="E3139" s="218" t="s">
        <v>114</v>
      </c>
      <c r="F3139" s="218">
        <v>2005</v>
      </c>
    </row>
    <row r="3140" spans="1:6" x14ac:dyDescent="0.45">
      <c r="A3140" s="218">
        <v>12654</v>
      </c>
      <c r="B3140" s="218">
        <v>250</v>
      </c>
      <c r="C3140" s="219">
        <v>33.199744613960803</v>
      </c>
      <c r="D3140" s="218"/>
      <c r="E3140" s="218" t="s">
        <v>114</v>
      </c>
      <c r="F3140" s="218">
        <v>2005</v>
      </c>
    </row>
    <row r="3141" spans="1:6" x14ac:dyDescent="0.45">
      <c r="A3141" s="218">
        <v>12654</v>
      </c>
      <c r="B3141" s="218">
        <v>250</v>
      </c>
      <c r="C3141" s="219">
        <v>8.2542526474373883</v>
      </c>
      <c r="D3141" s="218"/>
      <c r="E3141" s="218" t="s">
        <v>114</v>
      </c>
      <c r="F3141" s="218">
        <v>2005</v>
      </c>
    </row>
    <row r="3142" spans="1:6" x14ac:dyDescent="0.45">
      <c r="A3142" s="218">
        <v>12654</v>
      </c>
      <c r="B3142" s="218">
        <v>250</v>
      </c>
      <c r="C3142" s="219">
        <v>19.272778189449369</v>
      </c>
      <c r="D3142" s="218"/>
      <c r="E3142" s="218" t="s">
        <v>114</v>
      </c>
      <c r="F3142" s="218">
        <v>2005</v>
      </c>
    </row>
    <row r="3143" spans="1:6" x14ac:dyDescent="0.45">
      <c r="A3143" s="218">
        <v>12654</v>
      </c>
      <c r="B3143" s="218">
        <v>250</v>
      </c>
      <c r="C3143" s="219">
        <v>11.80547062319898</v>
      </c>
      <c r="D3143" s="218"/>
      <c r="E3143" s="218" t="s">
        <v>114</v>
      </c>
      <c r="F3143" s="218">
        <v>2005</v>
      </c>
    </row>
    <row r="3144" spans="1:6" x14ac:dyDescent="0.45">
      <c r="A3144" s="218">
        <v>12654</v>
      </c>
      <c r="B3144" s="218">
        <v>250</v>
      </c>
      <c r="C3144" s="219">
        <v>33.765990132659503</v>
      </c>
      <c r="D3144" s="218"/>
      <c r="E3144" s="218" t="s">
        <v>114</v>
      </c>
      <c r="F3144" s="218">
        <v>2005</v>
      </c>
    </row>
    <row r="3145" spans="1:6" x14ac:dyDescent="0.45">
      <c r="A3145" s="218">
        <v>12654</v>
      </c>
      <c r="B3145" s="218">
        <v>250</v>
      </c>
      <c r="C3145" s="219">
        <v>6.2615603286024282</v>
      </c>
      <c r="D3145" s="218"/>
      <c r="E3145" s="218" t="s">
        <v>114</v>
      </c>
      <c r="F3145" s="218">
        <v>2005</v>
      </c>
    </row>
    <row r="3146" spans="1:6" x14ac:dyDescent="0.45">
      <c r="A3146" s="218">
        <v>12654</v>
      </c>
      <c r="B3146" s="218">
        <v>250</v>
      </c>
      <c r="C3146" s="219">
        <v>32.710576181916672</v>
      </c>
      <c r="D3146" s="218"/>
      <c r="E3146" s="218" t="s">
        <v>114</v>
      </c>
      <c r="F3146" s="218">
        <v>2005</v>
      </c>
    </row>
    <row r="3147" spans="1:6" x14ac:dyDescent="0.45">
      <c r="A3147" s="218">
        <v>12652</v>
      </c>
      <c r="B3147" s="218">
        <v>200</v>
      </c>
      <c r="C3147" s="219">
        <v>5.8959759268405918</v>
      </c>
      <c r="D3147" s="218"/>
      <c r="E3147" s="218" t="s">
        <v>111</v>
      </c>
      <c r="F3147" s="218">
        <v>1987</v>
      </c>
    </row>
    <row r="3148" spans="1:6" x14ac:dyDescent="0.45">
      <c r="A3148" s="218">
        <v>12652</v>
      </c>
      <c r="B3148" s="218">
        <v>200</v>
      </c>
      <c r="C3148" s="219">
        <v>9.3817807808735072</v>
      </c>
      <c r="D3148" s="218"/>
      <c r="E3148" s="218" t="s">
        <v>111</v>
      </c>
      <c r="F3148" s="218">
        <v>1987</v>
      </c>
    </row>
    <row r="3149" spans="1:6" x14ac:dyDescent="0.45">
      <c r="A3149" s="218">
        <v>12652</v>
      </c>
      <c r="B3149" s="218">
        <v>200</v>
      </c>
      <c r="C3149" s="219">
        <v>13.676509126821561</v>
      </c>
      <c r="D3149" s="218"/>
      <c r="E3149" s="218" t="s">
        <v>111</v>
      </c>
      <c r="F3149" s="218">
        <v>1987</v>
      </c>
    </row>
    <row r="3150" spans="1:6" x14ac:dyDescent="0.45">
      <c r="A3150" s="218">
        <v>12650</v>
      </c>
      <c r="B3150" s="218">
        <v>300</v>
      </c>
      <c r="C3150" s="219">
        <v>4.6219353497964661</v>
      </c>
      <c r="D3150" s="218"/>
      <c r="E3150" s="218" t="s">
        <v>111</v>
      </c>
      <c r="F3150" s="218">
        <v>1987</v>
      </c>
    </row>
    <row r="3151" spans="1:6" x14ac:dyDescent="0.45">
      <c r="A3151" s="218">
        <v>12650</v>
      </c>
      <c r="B3151" s="218">
        <v>300</v>
      </c>
      <c r="C3151" s="219">
        <v>28.221504672952651</v>
      </c>
      <c r="D3151" s="218"/>
      <c r="E3151" s="218" t="s">
        <v>111</v>
      </c>
      <c r="F3151" s="218">
        <v>1987</v>
      </c>
    </row>
    <row r="3152" spans="1:6" x14ac:dyDescent="0.45">
      <c r="A3152" s="218">
        <v>12650</v>
      </c>
      <c r="B3152" s="218">
        <v>300</v>
      </c>
      <c r="C3152" s="219">
        <v>9.5259551115085639</v>
      </c>
      <c r="D3152" s="218"/>
      <c r="E3152" s="218" t="s">
        <v>111</v>
      </c>
      <c r="F3152" s="218">
        <v>1987</v>
      </c>
    </row>
    <row r="3153" spans="1:6" x14ac:dyDescent="0.45">
      <c r="A3153" s="218">
        <v>12650</v>
      </c>
      <c r="B3153" s="218">
        <v>300</v>
      </c>
      <c r="C3153" s="219">
        <v>21.237399562424329</v>
      </c>
      <c r="D3153" s="218"/>
      <c r="E3153" s="218" t="s">
        <v>111</v>
      </c>
      <c r="F3153" s="218">
        <v>1987</v>
      </c>
    </row>
    <row r="3154" spans="1:6" x14ac:dyDescent="0.45">
      <c r="A3154" s="218">
        <v>12650</v>
      </c>
      <c r="B3154" s="218">
        <v>300</v>
      </c>
      <c r="C3154" s="219">
        <v>11.539095779924949</v>
      </c>
      <c r="D3154" s="218"/>
      <c r="E3154" s="218" t="s">
        <v>111</v>
      </c>
      <c r="F3154" s="218">
        <v>1987</v>
      </c>
    </row>
    <row r="3155" spans="1:6" x14ac:dyDescent="0.45">
      <c r="A3155" s="218">
        <v>12650</v>
      </c>
      <c r="B3155" s="218">
        <v>300</v>
      </c>
      <c r="C3155" s="219">
        <v>8.3333932064806273</v>
      </c>
      <c r="D3155" s="218"/>
      <c r="E3155" s="218" t="s">
        <v>111</v>
      </c>
      <c r="F3155" s="218">
        <v>1987</v>
      </c>
    </row>
    <row r="3156" spans="1:6" x14ac:dyDescent="0.45">
      <c r="A3156" s="218">
        <v>12650</v>
      </c>
      <c r="B3156" s="218">
        <v>300</v>
      </c>
      <c r="C3156" s="219">
        <v>14.698401835933501</v>
      </c>
      <c r="D3156" s="218"/>
      <c r="E3156" s="218" t="s">
        <v>111</v>
      </c>
      <c r="F3156" s="218">
        <v>1987</v>
      </c>
    </row>
    <row r="3157" spans="1:6" x14ac:dyDescent="0.45">
      <c r="A3157" s="218">
        <v>12648</v>
      </c>
      <c r="B3157" s="218">
        <v>200</v>
      </c>
      <c r="C3157" s="219">
        <v>6.4559493421973784</v>
      </c>
      <c r="D3157" s="218"/>
      <c r="E3157" s="218" t="s">
        <v>203</v>
      </c>
      <c r="F3157" s="218">
        <v>1969</v>
      </c>
    </row>
    <row r="3158" spans="1:6" x14ac:dyDescent="0.45">
      <c r="A3158" s="218">
        <v>12648</v>
      </c>
      <c r="B3158" s="218">
        <v>200</v>
      </c>
      <c r="C3158" s="219">
        <v>15.15416079939753</v>
      </c>
      <c r="D3158" s="218"/>
      <c r="E3158" s="218" t="s">
        <v>112</v>
      </c>
      <c r="F3158" s="218">
        <v>1969</v>
      </c>
    </row>
    <row r="3159" spans="1:6" x14ac:dyDescent="0.45">
      <c r="A3159" s="218">
        <v>12648</v>
      </c>
      <c r="B3159" s="218">
        <v>200</v>
      </c>
      <c r="C3159" s="219">
        <v>18.38106644175032</v>
      </c>
      <c r="D3159" s="218"/>
      <c r="E3159" s="218" t="s">
        <v>203</v>
      </c>
      <c r="F3159" s="218">
        <v>1969</v>
      </c>
    </row>
    <row r="3160" spans="1:6" x14ac:dyDescent="0.45">
      <c r="A3160" s="218">
        <v>12648</v>
      </c>
      <c r="B3160" s="218">
        <v>200</v>
      </c>
      <c r="C3160" s="219">
        <v>2.5682065853027942</v>
      </c>
      <c r="D3160" s="218"/>
      <c r="E3160" s="218" t="s">
        <v>203</v>
      </c>
      <c r="F3160" s="218">
        <v>1969</v>
      </c>
    </row>
    <row r="3161" spans="1:6" x14ac:dyDescent="0.45">
      <c r="A3161" s="218">
        <v>12646</v>
      </c>
      <c r="B3161" s="218">
        <v>300</v>
      </c>
      <c r="C3161" s="219">
        <v>22.70537923256348</v>
      </c>
      <c r="D3161" s="218"/>
      <c r="E3161" s="218" t="s">
        <v>123</v>
      </c>
      <c r="F3161" s="218">
        <v>1994</v>
      </c>
    </row>
    <row r="3162" spans="1:6" x14ac:dyDescent="0.45">
      <c r="A3162" s="218">
        <v>12646</v>
      </c>
      <c r="B3162" s="218">
        <v>300</v>
      </c>
      <c r="C3162" s="219">
        <v>9.5130772430812431</v>
      </c>
      <c r="D3162" s="218"/>
      <c r="E3162" s="218" t="s">
        <v>123</v>
      </c>
      <c r="F3162" s="218">
        <v>1994</v>
      </c>
    </row>
    <row r="3163" spans="1:6" x14ac:dyDescent="0.45">
      <c r="A3163" s="218">
        <v>12646</v>
      </c>
      <c r="B3163" s="218">
        <v>300</v>
      </c>
      <c r="C3163" s="219">
        <v>17.331489747452292</v>
      </c>
      <c r="D3163" s="218"/>
      <c r="E3163" s="218" t="s">
        <v>123</v>
      </c>
      <c r="F3163" s="218">
        <v>1994</v>
      </c>
    </row>
    <row r="3164" spans="1:6" x14ac:dyDescent="0.45">
      <c r="A3164" s="218">
        <v>12646</v>
      </c>
      <c r="B3164" s="218">
        <v>300</v>
      </c>
      <c r="C3164" s="219">
        <v>28.069785365572429</v>
      </c>
      <c r="D3164" s="218"/>
      <c r="E3164" s="218" t="s">
        <v>123</v>
      </c>
      <c r="F3164" s="218">
        <v>1901</v>
      </c>
    </row>
    <row r="3165" spans="1:6" x14ac:dyDescent="0.45">
      <c r="A3165" s="218">
        <v>12646</v>
      </c>
      <c r="B3165" s="218">
        <v>300</v>
      </c>
      <c r="C3165" s="219">
        <v>11.77276176090438</v>
      </c>
      <c r="D3165" s="218"/>
      <c r="E3165" s="218" t="s">
        <v>123</v>
      </c>
      <c r="F3165" s="218">
        <v>1994</v>
      </c>
    </row>
    <row r="3166" spans="1:6" x14ac:dyDescent="0.45">
      <c r="A3166" s="218">
        <v>12646</v>
      </c>
      <c r="B3166" s="218">
        <v>300</v>
      </c>
      <c r="C3166" s="219">
        <v>28.575029404659791</v>
      </c>
      <c r="D3166" s="218"/>
      <c r="E3166" s="218" t="s">
        <v>123</v>
      </c>
      <c r="F3166" s="218">
        <v>1994</v>
      </c>
    </row>
    <row r="3167" spans="1:6" x14ac:dyDescent="0.45">
      <c r="A3167" s="218">
        <v>12646</v>
      </c>
      <c r="B3167" s="218">
        <v>300</v>
      </c>
      <c r="C3167" s="219">
        <v>20.147085420682121</v>
      </c>
      <c r="D3167" s="218"/>
      <c r="E3167" s="218" t="s">
        <v>123</v>
      </c>
      <c r="F3167" s="218">
        <v>1994</v>
      </c>
    </row>
    <row r="3168" spans="1:6" x14ac:dyDescent="0.45">
      <c r="A3168" s="218">
        <v>12646</v>
      </c>
      <c r="B3168" s="218">
        <v>300</v>
      </c>
      <c r="C3168" s="219">
        <v>33.885125313763353</v>
      </c>
      <c r="D3168" s="218"/>
      <c r="E3168" s="218" t="s">
        <v>123</v>
      </c>
      <c r="F3168" s="218">
        <v>1901</v>
      </c>
    </row>
    <row r="3169" spans="1:6" x14ac:dyDescent="0.45">
      <c r="A3169" s="218">
        <v>12646</v>
      </c>
      <c r="B3169" s="218">
        <v>300</v>
      </c>
      <c r="C3169" s="219">
        <v>20.87708468836934</v>
      </c>
      <c r="D3169" s="218"/>
      <c r="E3169" s="218" t="s">
        <v>123</v>
      </c>
      <c r="F3169" s="218">
        <v>1994</v>
      </c>
    </row>
    <row r="3170" spans="1:6" x14ac:dyDescent="0.45">
      <c r="A3170" s="218">
        <v>12646</v>
      </c>
      <c r="B3170" s="218">
        <v>300</v>
      </c>
      <c r="C3170" s="219">
        <v>17.338683128830262</v>
      </c>
      <c r="D3170" s="218"/>
      <c r="E3170" s="218" t="s">
        <v>123</v>
      </c>
      <c r="F3170" s="218">
        <v>1994</v>
      </c>
    </row>
    <row r="3171" spans="1:6" x14ac:dyDescent="0.45">
      <c r="A3171" s="218">
        <v>12644</v>
      </c>
      <c r="B3171" s="218">
        <v>250</v>
      </c>
      <c r="C3171" s="219">
        <v>54.314741971328367</v>
      </c>
      <c r="D3171" s="218"/>
      <c r="E3171" s="218" t="s">
        <v>123</v>
      </c>
      <c r="F3171" s="218">
        <v>1990</v>
      </c>
    </row>
    <row r="3172" spans="1:6" x14ac:dyDescent="0.45">
      <c r="A3172" s="218">
        <v>12644</v>
      </c>
      <c r="B3172" s="218">
        <v>250</v>
      </c>
      <c r="C3172" s="219">
        <v>49.93072370100456</v>
      </c>
      <c r="D3172" s="218"/>
      <c r="E3172" s="218" t="s">
        <v>112</v>
      </c>
      <c r="F3172" s="218">
        <v>1990</v>
      </c>
    </row>
    <row r="3173" spans="1:6" x14ac:dyDescent="0.45">
      <c r="A3173" s="218">
        <v>12642</v>
      </c>
      <c r="B3173" s="218">
        <v>600</v>
      </c>
      <c r="C3173" s="219">
        <v>42.9747484679786</v>
      </c>
      <c r="D3173" s="218"/>
      <c r="E3173" s="218" t="s">
        <v>203</v>
      </c>
      <c r="F3173" s="218">
        <v>1989</v>
      </c>
    </row>
    <row r="3174" spans="1:6" x14ac:dyDescent="0.45">
      <c r="A3174" s="218">
        <v>12642</v>
      </c>
      <c r="B3174" s="218">
        <v>600</v>
      </c>
      <c r="C3174" s="219">
        <v>23.931703955060641</v>
      </c>
      <c r="D3174" s="218"/>
      <c r="E3174" s="218" t="s">
        <v>203</v>
      </c>
      <c r="F3174" s="218">
        <v>1989</v>
      </c>
    </row>
    <row r="3175" spans="1:6" x14ac:dyDescent="0.45">
      <c r="A3175" s="218">
        <v>12642</v>
      </c>
      <c r="B3175" s="218">
        <v>600</v>
      </c>
      <c r="C3175" s="219">
        <v>30.49741677495048</v>
      </c>
      <c r="D3175" s="218"/>
      <c r="E3175" s="218" t="s">
        <v>203</v>
      </c>
      <c r="F3175" s="218">
        <v>1989</v>
      </c>
    </row>
    <row r="3176" spans="1:6" x14ac:dyDescent="0.45">
      <c r="A3176" s="218">
        <v>12642</v>
      </c>
      <c r="B3176" s="218">
        <v>600</v>
      </c>
      <c r="C3176" s="219">
        <v>50.543205935942972</v>
      </c>
      <c r="D3176" s="218"/>
      <c r="E3176" s="218" t="s">
        <v>203</v>
      </c>
      <c r="F3176" s="218">
        <v>1989</v>
      </c>
    </row>
    <row r="3177" spans="1:6" x14ac:dyDescent="0.45">
      <c r="A3177" s="218">
        <v>12640</v>
      </c>
      <c r="B3177" s="218">
        <v>200</v>
      </c>
      <c r="C3177" s="219">
        <v>32.732908459248272</v>
      </c>
      <c r="D3177" s="218"/>
      <c r="E3177" s="218" t="s">
        <v>114</v>
      </c>
      <c r="F3177" s="218">
        <v>2011</v>
      </c>
    </row>
    <row r="3178" spans="1:6" x14ac:dyDescent="0.45">
      <c r="A3178" s="218">
        <v>12640</v>
      </c>
      <c r="B3178" s="218">
        <v>200</v>
      </c>
      <c r="C3178" s="219">
        <v>26.334576740773219</v>
      </c>
      <c r="D3178" s="218"/>
      <c r="E3178" s="218" t="s">
        <v>114</v>
      </c>
      <c r="F3178" s="218">
        <v>2011</v>
      </c>
    </row>
    <row r="3179" spans="1:6" x14ac:dyDescent="0.45">
      <c r="A3179" s="218">
        <v>12640</v>
      </c>
      <c r="B3179" s="218">
        <v>200</v>
      </c>
      <c r="C3179" s="219">
        <v>31.007079576467</v>
      </c>
      <c r="D3179" s="218"/>
      <c r="E3179" s="218" t="s">
        <v>114</v>
      </c>
      <c r="F3179" s="218">
        <v>2011</v>
      </c>
    </row>
    <row r="3180" spans="1:6" x14ac:dyDescent="0.45">
      <c r="A3180" s="218">
        <v>12640</v>
      </c>
      <c r="B3180" s="218">
        <v>200</v>
      </c>
      <c r="C3180" s="219">
        <v>5.4362379248892418</v>
      </c>
      <c r="D3180" s="218"/>
      <c r="E3180" s="218" t="s">
        <v>114</v>
      </c>
      <c r="F3180" s="218">
        <v>2011</v>
      </c>
    </row>
    <row r="3181" spans="1:6" x14ac:dyDescent="0.45">
      <c r="A3181" s="218">
        <v>12638</v>
      </c>
      <c r="B3181" s="218">
        <v>630</v>
      </c>
      <c r="C3181" s="219">
        <v>16.228139141758231</v>
      </c>
      <c r="D3181" s="218"/>
      <c r="E3181" s="218" t="s">
        <v>204</v>
      </c>
      <c r="F3181" s="218">
        <v>2017</v>
      </c>
    </row>
    <row r="3182" spans="1:6" x14ac:dyDescent="0.45">
      <c r="A3182" s="218">
        <v>12636</v>
      </c>
      <c r="B3182" s="218">
        <v>225</v>
      </c>
      <c r="C3182" s="219">
        <v>23.687319291220529</v>
      </c>
      <c r="D3182" s="218"/>
      <c r="E3182" s="218" t="s">
        <v>209</v>
      </c>
      <c r="F3182" s="218">
        <v>1962</v>
      </c>
    </row>
    <row r="3183" spans="1:6" x14ac:dyDescent="0.45">
      <c r="A3183" s="218">
        <v>12636</v>
      </c>
      <c r="B3183" s="218">
        <v>225</v>
      </c>
      <c r="C3183" s="219">
        <v>26.27242915013295</v>
      </c>
      <c r="D3183" s="218"/>
      <c r="E3183" s="218" t="s">
        <v>209</v>
      </c>
      <c r="F3183" s="218">
        <v>1998</v>
      </c>
    </row>
    <row r="3184" spans="1:6" x14ac:dyDescent="0.45">
      <c r="A3184" s="218">
        <v>12636</v>
      </c>
      <c r="B3184" s="218">
        <v>225</v>
      </c>
      <c r="C3184" s="219">
        <v>26.295291071237092</v>
      </c>
      <c r="D3184" s="218"/>
      <c r="E3184" s="218" t="s">
        <v>209</v>
      </c>
      <c r="F3184" s="218">
        <v>1962</v>
      </c>
    </row>
    <row r="3185" spans="1:6" x14ac:dyDescent="0.45">
      <c r="A3185" s="218">
        <v>12636</v>
      </c>
      <c r="B3185" s="218">
        <v>225</v>
      </c>
      <c r="C3185" s="219">
        <v>26.53863321036566</v>
      </c>
      <c r="D3185" s="218"/>
      <c r="E3185" s="218" t="s">
        <v>209</v>
      </c>
      <c r="F3185" s="218">
        <v>1962</v>
      </c>
    </row>
    <row r="3186" spans="1:6" x14ac:dyDescent="0.45">
      <c r="A3186" s="218">
        <v>12636</v>
      </c>
      <c r="B3186" s="218">
        <v>225</v>
      </c>
      <c r="C3186" s="219">
        <v>22.100911002486349</v>
      </c>
      <c r="D3186" s="218"/>
      <c r="E3186" s="218" t="s">
        <v>209</v>
      </c>
      <c r="F3186" s="218">
        <v>1962</v>
      </c>
    </row>
    <row r="3187" spans="1:6" x14ac:dyDescent="0.45">
      <c r="A3187" s="218">
        <v>12636</v>
      </c>
      <c r="B3187" s="218">
        <v>225</v>
      </c>
      <c r="C3187" s="219">
        <v>24.25524190690723</v>
      </c>
      <c r="D3187" s="218"/>
      <c r="E3187" s="218" t="s">
        <v>209</v>
      </c>
      <c r="F3187" s="218">
        <v>1962</v>
      </c>
    </row>
    <row r="3188" spans="1:6" x14ac:dyDescent="0.45">
      <c r="A3188" s="218">
        <v>12636</v>
      </c>
      <c r="B3188" s="218">
        <v>225</v>
      </c>
      <c r="C3188" s="219">
        <v>24.13354301466136</v>
      </c>
      <c r="D3188" s="218"/>
      <c r="E3188" s="218" t="s">
        <v>209</v>
      </c>
      <c r="F3188" s="218">
        <v>1962</v>
      </c>
    </row>
    <row r="3189" spans="1:6" x14ac:dyDescent="0.45">
      <c r="A3189" s="218">
        <v>12636</v>
      </c>
      <c r="B3189" s="218">
        <v>225</v>
      </c>
      <c r="C3189" s="219">
        <v>24.86317082588085</v>
      </c>
      <c r="D3189" s="218"/>
      <c r="E3189" s="218" t="s">
        <v>209</v>
      </c>
      <c r="F3189" s="218">
        <v>1962</v>
      </c>
    </row>
    <row r="3190" spans="1:6" x14ac:dyDescent="0.45">
      <c r="A3190" s="218">
        <v>12636</v>
      </c>
      <c r="B3190" s="218">
        <v>225</v>
      </c>
      <c r="C3190" s="219">
        <v>23.428582479431569</v>
      </c>
      <c r="D3190" s="218"/>
      <c r="E3190" s="218" t="s">
        <v>209</v>
      </c>
      <c r="F3190" s="218">
        <v>1962</v>
      </c>
    </row>
    <row r="3191" spans="1:6" x14ac:dyDescent="0.45">
      <c r="A3191" s="218">
        <v>12636</v>
      </c>
      <c r="B3191" s="218">
        <v>225</v>
      </c>
      <c r="C3191" s="219">
        <v>22.295125477814</v>
      </c>
      <c r="D3191" s="218"/>
      <c r="E3191" s="218" t="s">
        <v>209</v>
      </c>
      <c r="F3191" s="218">
        <v>1962</v>
      </c>
    </row>
    <row r="3192" spans="1:6" x14ac:dyDescent="0.45">
      <c r="A3192" s="218">
        <v>12636</v>
      </c>
      <c r="B3192" s="218">
        <v>225</v>
      </c>
      <c r="C3192" s="219">
        <v>21.669993998444891</v>
      </c>
      <c r="D3192" s="218"/>
      <c r="E3192" s="218" t="s">
        <v>209</v>
      </c>
      <c r="F3192" s="218">
        <v>1998</v>
      </c>
    </row>
    <row r="3193" spans="1:6" x14ac:dyDescent="0.45">
      <c r="A3193" s="218">
        <v>12636</v>
      </c>
      <c r="B3193" s="218">
        <v>225</v>
      </c>
      <c r="C3193" s="219">
        <v>25.320781264987328</v>
      </c>
      <c r="D3193" s="218"/>
      <c r="E3193" s="218" t="s">
        <v>209</v>
      </c>
      <c r="F3193" s="218">
        <v>1962</v>
      </c>
    </row>
    <row r="3194" spans="1:6" x14ac:dyDescent="0.45">
      <c r="A3194" s="218">
        <v>12636</v>
      </c>
      <c r="B3194" s="218">
        <v>225</v>
      </c>
      <c r="C3194" s="219">
        <v>36.048368879183442</v>
      </c>
      <c r="D3194" s="218"/>
      <c r="E3194" s="218" t="s">
        <v>209</v>
      </c>
      <c r="F3194" s="218">
        <v>1962</v>
      </c>
    </row>
    <row r="3195" spans="1:6" x14ac:dyDescent="0.45">
      <c r="A3195" s="218">
        <v>12636</v>
      </c>
      <c r="B3195" s="218">
        <v>225</v>
      </c>
      <c r="C3195" s="219">
        <v>16.79592641343654</v>
      </c>
      <c r="D3195" s="218"/>
      <c r="E3195" s="218" t="s">
        <v>209</v>
      </c>
      <c r="F3195" s="218">
        <v>1962</v>
      </c>
    </row>
    <row r="3196" spans="1:6" x14ac:dyDescent="0.45">
      <c r="A3196" s="218">
        <v>12636</v>
      </c>
      <c r="B3196" s="218">
        <v>225</v>
      </c>
      <c r="C3196" s="219">
        <v>19.426023396716982</v>
      </c>
      <c r="D3196" s="218"/>
      <c r="E3196" s="218" t="s">
        <v>209</v>
      </c>
      <c r="F3196" s="218">
        <v>1998</v>
      </c>
    </row>
    <row r="3197" spans="1:6" x14ac:dyDescent="0.45">
      <c r="A3197" s="218">
        <v>12636</v>
      </c>
      <c r="B3197" s="218">
        <v>225</v>
      </c>
      <c r="C3197" s="219">
        <v>33.477630185687183</v>
      </c>
      <c r="D3197" s="218"/>
      <c r="E3197" s="218" t="s">
        <v>209</v>
      </c>
      <c r="F3197" s="218">
        <v>1998</v>
      </c>
    </row>
    <row r="3198" spans="1:6" x14ac:dyDescent="0.45">
      <c r="A3198" s="218">
        <v>12636</v>
      </c>
      <c r="B3198" s="218">
        <v>225</v>
      </c>
      <c r="C3198" s="219">
        <v>14.78334958541488</v>
      </c>
      <c r="D3198" s="218"/>
      <c r="E3198" s="218" t="s">
        <v>209</v>
      </c>
      <c r="F3198" s="218">
        <v>1962</v>
      </c>
    </row>
    <row r="3199" spans="1:6" x14ac:dyDescent="0.45">
      <c r="A3199" s="218">
        <v>12634</v>
      </c>
      <c r="B3199" s="218">
        <v>300</v>
      </c>
      <c r="C3199" s="219">
        <v>11.88359709574469</v>
      </c>
      <c r="D3199" s="218"/>
      <c r="E3199" s="218" t="s">
        <v>205</v>
      </c>
      <c r="F3199" s="218">
        <v>1990</v>
      </c>
    </row>
    <row r="3200" spans="1:6" x14ac:dyDescent="0.45">
      <c r="A3200" s="218">
        <v>12634</v>
      </c>
      <c r="B3200" s="218">
        <v>300</v>
      </c>
      <c r="C3200" s="219">
        <v>41.105020277244371</v>
      </c>
      <c r="D3200" s="218"/>
      <c r="E3200" s="218" t="s">
        <v>205</v>
      </c>
      <c r="F3200" s="218">
        <v>1990</v>
      </c>
    </row>
    <row r="3201" spans="1:6" x14ac:dyDescent="0.45">
      <c r="A3201" s="218">
        <v>12634</v>
      </c>
      <c r="B3201" s="218">
        <v>300</v>
      </c>
      <c r="C3201" s="219">
        <v>8.4956750229439972</v>
      </c>
      <c r="D3201" s="218"/>
      <c r="E3201" s="218" t="s">
        <v>205</v>
      </c>
      <c r="F3201" s="218">
        <v>1990</v>
      </c>
    </row>
    <row r="3202" spans="1:6" x14ac:dyDescent="0.45">
      <c r="A3202" s="218">
        <v>12632</v>
      </c>
      <c r="B3202" s="218">
        <v>200</v>
      </c>
      <c r="C3202" s="219">
        <v>52.012155322757728</v>
      </c>
      <c r="D3202" s="218"/>
      <c r="E3202" s="218" t="s">
        <v>210</v>
      </c>
      <c r="F3202" s="218">
        <v>1901</v>
      </c>
    </row>
    <row r="3203" spans="1:6" x14ac:dyDescent="0.45">
      <c r="A3203" s="218">
        <v>12632</v>
      </c>
      <c r="B3203" s="218">
        <v>200</v>
      </c>
      <c r="C3203" s="219">
        <v>29.165215084541689</v>
      </c>
      <c r="D3203" s="218"/>
      <c r="E3203" s="218" t="s">
        <v>210</v>
      </c>
      <c r="F3203" s="218">
        <v>1901</v>
      </c>
    </row>
    <row r="3204" spans="1:6" x14ac:dyDescent="0.45">
      <c r="A3204" s="218">
        <v>12632</v>
      </c>
      <c r="B3204" s="218">
        <v>200</v>
      </c>
      <c r="C3204" s="219">
        <v>2.0671140985367522</v>
      </c>
      <c r="D3204" s="218"/>
      <c r="E3204" s="218" t="s">
        <v>114</v>
      </c>
      <c r="F3204" s="218">
        <v>1901</v>
      </c>
    </row>
    <row r="3205" spans="1:6" x14ac:dyDescent="0.45">
      <c r="A3205" s="218">
        <v>12630</v>
      </c>
      <c r="B3205" s="218">
        <v>300</v>
      </c>
      <c r="C3205" s="219">
        <v>16.2450213587428</v>
      </c>
      <c r="D3205" s="218"/>
      <c r="E3205" s="218" t="s">
        <v>205</v>
      </c>
      <c r="F3205" s="218">
        <v>1990</v>
      </c>
    </row>
    <row r="3206" spans="1:6" x14ac:dyDescent="0.45">
      <c r="A3206" s="218">
        <v>12630</v>
      </c>
      <c r="B3206" s="218">
        <v>300</v>
      </c>
      <c r="C3206" s="219">
        <v>25.979176550822888</v>
      </c>
      <c r="D3206" s="218"/>
      <c r="E3206" s="218" t="s">
        <v>210</v>
      </c>
      <c r="F3206" s="218">
        <v>1901</v>
      </c>
    </row>
    <row r="3207" spans="1:6" x14ac:dyDescent="0.45">
      <c r="A3207" s="218">
        <v>12630</v>
      </c>
      <c r="B3207" s="218">
        <v>300</v>
      </c>
      <c r="C3207" s="219">
        <v>29.110090680648849</v>
      </c>
      <c r="D3207" s="218"/>
      <c r="E3207" s="218"/>
      <c r="F3207" s="218">
        <v>1901</v>
      </c>
    </row>
    <row r="3208" spans="1:6" x14ac:dyDescent="0.45">
      <c r="A3208" s="218">
        <v>12630</v>
      </c>
      <c r="B3208" s="218">
        <v>300</v>
      </c>
      <c r="C3208" s="219">
        <v>44.199434143035482</v>
      </c>
      <c r="D3208" s="218"/>
      <c r="E3208" s="218" t="s">
        <v>205</v>
      </c>
      <c r="F3208" s="218">
        <v>1901</v>
      </c>
    </row>
    <row r="3209" spans="1:6" x14ac:dyDescent="0.45">
      <c r="A3209" s="218">
        <v>12630</v>
      </c>
      <c r="B3209" s="218">
        <v>300</v>
      </c>
      <c r="C3209" s="219">
        <v>46.45443542790489</v>
      </c>
      <c r="D3209" s="218"/>
      <c r="E3209" s="218" t="s">
        <v>205</v>
      </c>
      <c r="F3209" s="218">
        <v>1901</v>
      </c>
    </row>
    <row r="3210" spans="1:6" x14ac:dyDescent="0.45">
      <c r="A3210" s="218">
        <v>12628</v>
      </c>
      <c r="B3210" s="218">
        <v>0</v>
      </c>
      <c r="C3210" s="219">
        <v>49.203927405835501</v>
      </c>
      <c r="D3210" s="218"/>
      <c r="E3210" s="218"/>
      <c r="F3210" s="218">
        <v>1901</v>
      </c>
    </row>
    <row r="3211" spans="1:6" x14ac:dyDescent="0.45">
      <c r="A3211" s="218">
        <v>12628</v>
      </c>
      <c r="B3211" s="218">
        <v>0</v>
      </c>
      <c r="C3211" s="219">
        <v>49.289507785744163</v>
      </c>
      <c r="D3211" s="218"/>
      <c r="E3211" s="218"/>
      <c r="F3211" s="218">
        <v>1901</v>
      </c>
    </row>
    <row r="3212" spans="1:6" x14ac:dyDescent="0.45">
      <c r="A3212" s="218">
        <v>12628</v>
      </c>
      <c r="B3212" s="218">
        <v>0</v>
      </c>
      <c r="C3212" s="219">
        <v>49.970196937120441</v>
      </c>
      <c r="D3212" s="218"/>
      <c r="E3212" s="218"/>
      <c r="F3212" s="218">
        <v>1901</v>
      </c>
    </row>
    <row r="3213" spans="1:6" x14ac:dyDescent="0.45">
      <c r="A3213" s="218">
        <v>12628</v>
      </c>
      <c r="B3213" s="218">
        <v>0</v>
      </c>
      <c r="C3213" s="219">
        <v>48.67977775881571</v>
      </c>
      <c r="D3213" s="218"/>
      <c r="E3213" s="218"/>
      <c r="F3213" s="218">
        <v>1901</v>
      </c>
    </row>
    <row r="3214" spans="1:6" x14ac:dyDescent="0.45">
      <c r="A3214" s="218">
        <v>12628</v>
      </c>
      <c r="B3214" s="218">
        <v>0</v>
      </c>
      <c r="C3214" s="219">
        <v>46.62082147175164</v>
      </c>
      <c r="D3214" s="218"/>
      <c r="E3214" s="218"/>
      <c r="F3214" s="218">
        <v>1901</v>
      </c>
    </row>
    <row r="3215" spans="1:6" x14ac:dyDescent="0.45">
      <c r="A3215" s="218">
        <v>12628</v>
      </c>
      <c r="B3215" s="218">
        <v>0</v>
      </c>
      <c r="C3215" s="219">
        <v>44.378731104188937</v>
      </c>
      <c r="D3215" s="218"/>
      <c r="E3215" s="218"/>
      <c r="F3215" s="218">
        <v>1901</v>
      </c>
    </row>
    <row r="3216" spans="1:6" x14ac:dyDescent="0.45">
      <c r="A3216" s="218">
        <v>12628</v>
      </c>
      <c r="B3216" s="218">
        <v>0</v>
      </c>
      <c r="C3216" s="219">
        <v>44.461730827329838</v>
      </c>
      <c r="D3216" s="218"/>
      <c r="E3216" s="218"/>
      <c r="F3216" s="218">
        <v>1901</v>
      </c>
    </row>
    <row r="3217" spans="1:6" x14ac:dyDescent="0.45">
      <c r="A3217" s="218">
        <v>12628</v>
      </c>
      <c r="B3217" s="218">
        <v>0</v>
      </c>
      <c r="C3217" s="219">
        <v>36.230709753597317</v>
      </c>
      <c r="D3217" s="218"/>
      <c r="E3217" s="218"/>
      <c r="F3217" s="218">
        <v>1901</v>
      </c>
    </row>
    <row r="3218" spans="1:6" x14ac:dyDescent="0.45">
      <c r="A3218" s="218">
        <v>12628</v>
      </c>
      <c r="B3218" s="218">
        <v>0</v>
      </c>
      <c r="C3218" s="219">
        <v>36.476756723458358</v>
      </c>
      <c r="D3218" s="218"/>
      <c r="E3218" s="218"/>
      <c r="F3218" s="218">
        <v>1901</v>
      </c>
    </row>
    <row r="3219" spans="1:6" x14ac:dyDescent="0.45">
      <c r="A3219" s="218">
        <v>12626</v>
      </c>
      <c r="B3219" s="218">
        <v>0</v>
      </c>
      <c r="C3219" s="219">
        <v>39.141223394888819</v>
      </c>
      <c r="D3219" s="218"/>
      <c r="E3219" s="218"/>
      <c r="F3219" s="218">
        <v>1901</v>
      </c>
    </row>
    <row r="3220" spans="1:6" x14ac:dyDescent="0.45">
      <c r="A3220" s="218">
        <v>12626</v>
      </c>
      <c r="B3220" s="218">
        <v>0</v>
      </c>
      <c r="C3220" s="219">
        <v>5.9808291308595241</v>
      </c>
      <c r="D3220" s="218"/>
      <c r="E3220" s="218"/>
      <c r="F3220" s="218">
        <v>1901</v>
      </c>
    </row>
    <row r="3221" spans="1:6" x14ac:dyDescent="0.45">
      <c r="A3221" s="218">
        <v>12626</v>
      </c>
      <c r="B3221" s="218">
        <v>0</v>
      </c>
      <c r="C3221" s="219">
        <v>49.595086761305311</v>
      </c>
      <c r="D3221" s="218"/>
      <c r="E3221" s="218"/>
      <c r="F3221" s="218">
        <v>1901</v>
      </c>
    </row>
    <row r="3222" spans="1:6" x14ac:dyDescent="0.45">
      <c r="A3222" s="218">
        <v>12626</v>
      </c>
      <c r="B3222" s="218">
        <v>0</v>
      </c>
      <c r="C3222" s="219">
        <v>32.514199147326153</v>
      </c>
      <c r="D3222" s="218"/>
      <c r="E3222" s="218"/>
      <c r="F3222" s="218">
        <v>1901</v>
      </c>
    </row>
    <row r="3223" spans="1:6" x14ac:dyDescent="0.45">
      <c r="A3223" s="218">
        <v>12626</v>
      </c>
      <c r="B3223" s="218">
        <v>0</v>
      </c>
      <c r="C3223" s="219">
        <v>31.065499962044321</v>
      </c>
      <c r="D3223" s="218"/>
      <c r="E3223" s="218"/>
      <c r="F3223" s="218">
        <v>1901</v>
      </c>
    </row>
    <row r="3224" spans="1:6" x14ac:dyDescent="0.45">
      <c r="A3224" s="218">
        <v>12626</v>
      </c>
      <c r="B3224" s="218">
        <v>0</v>
      </c>
      <c r="C3224" s="219">
        <v>42.312341684290253</v>
      </c>
      <c r="D3224" s="218"/>
      <c r="E3224" s="218"/>
      <c r="F3224" s="218">
        <v>1901</v>
      </c>
    </row>
    <row r="3225" spans="1:6" x14ac:dyDescent="0.45">
      <c r="A3225" s="218">
        <v>12624</v>
      </c>
      <c r="B3225" s="218">
        <v>270</v>
      </c>
      <c r="C3225" s="219">
        <v>50.883332002359083</v>
      </c>
      <c r="D3225" s="218"/>
      <c r="E3225" s="218" t="s">
        <v>208</v>
      </c>
      <c r="F3225" s="218">
        <v>2018</v>
      </c>
    </row>
    <row r="3226" spans="1:6" x14ac:dyDescent="0.45">
      <c r="A3226" s="218">
        <v>12624</v>
      </c>
      <c r="B3226" s="218">
        <v>270</v>
      </c>
      <c r="C3226" s="219">
        <v>18.272563065983501</v>
      </c>
      <c r="D3226" s="218"/>
      <c r="E3226" s="218" t="s">
        <v>208</v>
      </c>
      <c r="F3226" s="218">
        <v>2018</v>
      </c>
    </row>
    <row r="3227" spans="1:6" x14ac:dyDescent="0.45">
      <c r="A3227" s="218">
        <v>12624</v>
      </c>
      <c r="B3227" s="218">
        <v>270</v>
      </c>
      <c r="C3227" s="219">
        <v>40.039318999988367</v>
      </c>
      <c r="D3227" s="218"/>
      <c r="E3227" s="218" t="s">
        <v>208</v>
      </c>
      <c r="F3227" s="218">
        <v>2018</v>
      </c>
    </row>
    <row r="3228" spans="1:6" x14ac:dyDescent="0.45">
      <c r="A3228" s="218">
        <v>12624</v>
      </c>
      <c r="B3228" s="218">
        <v>270</v>
      </c>
      <c r="C3228" s="219">
        <v>55.724089482791364</v>
      </c>
      <c r="D3228" s="218"/>
      <c r="E3228" s="218" t="s">
        <v>208</v>
      </c>
      <c r="F3228" s="218">
        <v>2018</v>
      </c>
    </row>
    <row r="3229" spans="1:6" x14ac:dyDescent="0.45">
      <c r="A3229" s="218">
        <v>12444</v>
      </c>
      <c r="B3229" s="218">
        <v>600</v>
      </c>
      <c r="C3229" s="219">
        <v>4.0335428981505101</v>
      </c>
      <c r="D3229" s="218"/>
      <c r="E3229" s="218" t="s">
        <v>208</v>
      </c>
      <c r="F3229" s="218">
        <v>1901</v>
      </c>
    </row>
    <row r="3230" spans="1:6" x14ac:dyDescent="0.45">
      <c r="A3230" s="218">
        <v>12444</v>
      </c>
      <c r="B3230" s="218">
        <v>600</v>
      </c>
      <c r="C3230" s="219">
        <v>20.711272512118668</v>
      </c>
      <c r="D3230" s="218"/>
      <c r="E3230" s="218" t="s">
        <v>208</v>
      </c>
      <c r="F3230" s="218">
        <v>1901</v>
      </c>
    </row>
    <row r="3231" spans="1:6" x14ac:dyDescent="0.45">
      <c r="A3231" s="218">
        <v>12444</v>
      </c>
      <c r="B3231" s="218">
        <v>600</v>
      </c>
      <c r="C3231" s="219">
        <v>23.813443986590009</v>
      </c>
      <c r="D3231" s="218"/>
      <c r="E3231" s="218" t="s">
        <v>208</v>
      </c>
      <c r="F3231" s="218">
        <v>1901</v>
      </c>
    </row>
    <row r="3232" spans="1:6" x14ac:dyDescent="0.45">
      <c r="A3232" s="218">
        <v>12444</v>
      </c>
      <c r="B3232" s="218">
        <v>600</v>
      </c>
      <c r="C3232" s="219">
        <v>26.379171764018839</v>
      </c>
      <c r="D3232" s="218"/>
      <c r="E3232" s="218" t="s">
        <v>208</v>
      </c>
      <c r="F3232" s="218">
        <v>1901</v>
      </c>
    </row>
    <row r="3233" spans="1:6" x14ac:dyDescent="0.45">
      <c r="A3233" s="218">
        <v>12444</v>
      </c>
      <c r="B3233" s="218">
        <v>600</v>
      </c>
      <c r="C3233" s="219">
        <v>49.408421971154702</v>
      </c>
      <c r="D3233" s="218"/>
      <c r="E3233" s="218" t="s">
        <v>208</v>
      </c>
      <c r="F3233" s="218">
        <v>1901</v>
      </c>
    </row>
    <row r="3234" spans="1:6" x14ac:dyDescent="0.45">
      <c r="A3234" s="218">
        <v>12442</v>
      </c>
      <c r="B3234" s="218">
        <v>0</v>
      </c>
      <c r="C3234" s="219">
        <v>6.2503919867758144</v>
      </c>
      <c r="D3234" s="218"/>
      <c r="E3234" s="218"/>
      <c r="F3234" s="218">
        <v>1901</v>
      </c>
    </row>
    <row r="3235" spans="1:6" x14ac:dyDescent="0.45">
      <c r="A3235" s="218">
        <v>12442</v>
      </c>
      <c r="B3235" s="218">
        <v>0</v>
      </c>
      <c r="C3235" s="219">
        <v>2.9960307085869862</v>
      </c>
      <c r="D3235" s="218"/>
      <c r="E3235" s="218"/>
      <c r="F3235" s="218">
        <v>1901</v>
      </c>
    </row>
    <row r="3236" spans="1:6" x14ac:dyDescent="0.45">
      <c r="A3236" s="218">
        <v>12440</v>
      </c>
      <c r="B3236" s="218">
        <v>160</v>
      </c>
      <c r="C3236" s="219">
        <v>20.616661460142069</v>
      </c>
      <c r="D3236" s="218"/>
      <c r="E3236" s="218" t="s">
        <v>209</v>
      </c>
      <c r="F3236" s="218">
        <v>2012</v>
      </c>
    </row>
    <row r="3237" spans="1:6" x14ac:dyDescent="0.45">
      <c r="A3237" s="218">
        <v>12438</v>
      </c>
      <c r="B3237" s="218">
        <v>0</v>
      </c>
      <c r="C3237" s="219">
        <v>23.724200723734452</v>
      </c>
      <c r="D3237" s="218"/>
      <c r="E3237" s="218"/>
      <c r="F3237" s="218">
        <v>1901</v>
      </c>
    </row>
    <row r="3238" spans="1:6" x14ac:dyDescent="0.45">
      <c r="A3238" s="218">
        <v>12438</v>
      </c>
      <c r="B3238" s="218">
        <v>0</v>
      </c>
      <c r="C3238" s="219">
        <v>17.577314926293209</v>
      </c>
      <c r="D3238" s="218"/>
      <c r="E3238" s="218"/>
      <c r="F3238" s="218">
        <v>1901</v>
      </c>
    </row>
    <row r="3239" spans="1:6" x14ac:dyDescent="0.45">
      <c r="A3239" s="218">
        <v>12436</v>
      </c>
      <c r="B3239" s="218">
        <v>200</v>
      </c>
      <c r="C3239" s="219">
        <v>44.407966645169161</v>
      </c>
      <c r="D3239" s="218"/>
      <c r="E3239" s="218" t="s">
        <v>205</v>
      </c>
      <c r="F3239" s="218">
        <v>1901</v>
      </c>
    </row>
    <row r="3240" spans="1:6" x14ac:dyDescent="0.45">
      <c r="A3240" s="218">
        <v>12434</v>
      </c>
      <c r="B3240" s="218">
        <v>0</v>
      </c>
      <c r="C3240" s="219">
        <v>11.201303495732731</v>
      </c>
      <c r="D3240" s="218"/>
      <c r="E3240" s="218"/>
      <c r="F3240" s="218">
        <v>1901</v>
      </c>
    </row>
    <row r="3241" spans="1:6" x14ac:dyDescent="0.45">
      <c r="A3241" s="218">
        <v>12432</v>
      </c>
      <c r="B3241" s="218">
        <v>250</v>
      </c>
      <c r="C3241" s="219">
        <v>18.667861812450489</v>
      </c>
      <c r="D3241" s="218"/>
      <c r="E3241" s="218" t="s">
        <v>205</v>
      </c>
      <c r="F3241" s="218">
        <v>1955</v>
      </c>
    </row>
    <row r="3242" spans="1:6" x14ac:dyDescent="0.45">
      <c r="A3242" s="218">
        <v>12432</v>
      </c>
      <c r="B3242" s="218">
        <v>250</v>
      </c>
      <c r="C3242" s="219">
        <v>18.77499252559193</v>
      </c>
      <c r="D3242" s="218"/>
      <c r="E3242" s="218" t="s">
        <v>205</v>
      </c>
      <c r="F3242" s="218">
        <v>1955</v>
      </c>
    </row>
    <row r="3243" spans="1:6" x14ac:dyDescent="0.45">
      <c r="A3243" s="218">
        <v>12432</v>
      </c>
      <c r="B3243" s="218">
        <v>250</v>
      </c>
      <c r="C3243" s="219">
        <v>18.975562279432101</v>
      </c>
      <c r="D3243" s="218"/>
      <c r="E3243" s="218" t="s">
        <v>205</v>
      </c>
      <c r="F3243" s="218">
        <v>1955</v>
      </c>
    </row>
    <row r="3244" spans="1:6" x14ac:dyDescent="0.45">
      <c r="A3244" s="218">
        <v>12432</v>
      </c>
      <c r="B3244" s="218">
        <v>250</v>
      </c>
      <c r="C3244" s="219">
        <v>16.991260030800401</v>
      </c>
      <c r="D3244" s="218"/>
      <c r="E3244" s="218" t="s">
        <v>205</v>
      </c>
      <c r="F3244" s="218">
        <v>1955</v>
      </c>
    </row>
    <row r="3245" spans="1:6" x14ac:dyDescent="0.45">
      <c r="A3245" s="218">
        <v>12432</v>
      </c>
      <c r="B3245" s="218">
        <v>250</v>
      </c>
      <c r="C3245" s="219">
        <v>11.00210348267276</v>
      </c>
      <c r="D3245" s="218"/>
      <c r="E3245" s="218" t="s">
        <v>205</v>
      </c>
      <c r="F3245" s="218">
        <v>1955</v>
      </c>
    </row>
    <row r="3246" spans="1:6" x14ac:dyDescent="0.45">
      <c r="A3246" s="218">
        <v>12432</v>
      </c>
      <c r="B3246" s="218">
        <v>250</v>
      </c>
      <c r="C3246" s="219">
        <v>19.956626670075732</v>
      </c>
      <c r="D3246" s="218"/>
      <c r="E3246" s="218" t="s">
        <v>205</v>
      </c>
      <c r="F3246" s="218">
        <v>1955</v>
      </c>
    </row>
    <row r="3247" spans="1:6" x14ac:dyDescent="0.45">
      <c r="A3247" s="218">
        <v>12432</v>
      </c>
      <c r="B3247" s="218">
        <v>250</v>
      </c>
      <c r="C3247" s="219">
        <v>20.205207290439361</v>
      </c>
      <c r="D3247" s="218"/>
      <c r="E3247" s="218" t="s">
        <v>205</v>
      </c>
      <c r="F3247" s="218">
        <v>1955</v>
      </c>
    </row>
    <row r="3248" spans="1:6" x14ac:dyDescent="0.45">
      <c r="A3248" s="218">
        <v>12432</v>
      </c>
      <c r="B3248" s="218">
        <v>250</v>
      </c>
      <c r="C3248" s="219">
        <v>20.65839101286312</v>
      </c>
      <c r="D3248" s="218"/>
      <c r="E3248" s="218" t="s">
        <v>205</v>
      </c>
      <c r="F3248" s="218">
        <v>1955</v>
      </c>
    </row>
    <row r="3249" spans="1:6" x14ac:dyDescent="0.45">
      <c r="A3249" s="218">
        <v>12432</v>
      </c>
      <c r="B3249" s="218">
        <v>250</v>
      </c>
      <c r="C3249" s="219">
        <v>21.203794046442919</v>
      </c>
      <c r="D3249" s="218"/>
      <c r="E3249" s="218" t="s">
        <v>205</v>
      </c>
      <c r="F3249" s="218">
        <v>1955</v>
      </c>
    </row>
    <row r="3250" spans="1:6" x14ac:dyDescent="0.45">
      <c r="A3250" s="218">
        <v>12432</v>
      </c>
      <c r="B3250" s="218">
        <v>250</v>
      </c>
      <c r="C3250" s="219">
        <v>20.574477392109639</v>
      </c>
      <c r="D3250" s="218"/>
      <c r="E3250" s="218" t="s">
        <v>205</v>
      </c>
      <c r="F3250" s="218">
        <v>1955</v>
      </c>
    </row>
    <row r="3251" spans="1:6" x14ac:dyDescent="0.45">
      <c r="A3251" s="218">
        <v>12432</v>
      </c>
      <c r="B3251" s="218">
        <v>250</v>
      </c>
      <c r="C3251" s="219">
        <v>16.695972822233891</v>
      </c>
      <c r="D3251" s="218"/>
      <c r="E3251" s="218" t="s">
        <v>205</v>
      </c>
      <c r="F3251" s="218">
        <v>1955</v>
      </c>
    </row>
    <row r="3252" spans="1:6" x14ac:dyDescent="0.45">
      <c r="A3252" s="218">
        <v>12432</v>
      </c>
      <c r="B3252" s="218">
        <v>250</v>
      </c>
      <c r="C3252" s="219">
        <v>13.09452146167115</v>
      </c>
      <c r="D3252" s="218"/>
      <c r="E3252" s="218" t="s">
        <v>205</v>
      </c>
      <c r="F3252" s="218">
        <v>1955</v>
      </c>
    </row>
    <row r="3253" spans="1:6" x14ac:dyDescent="0.45">
      <c r="A3253" s="218">
        <v>12432</v>
      </c>
      <c r="B3253" s="218">
        <v>250</v>
      </c>
      <c r="C3253" s="219">
        <v>16.61046608930247</v>
      </c>
      <c r="D3253" s="218"/>
      <c r="E3253" s="218" t="s">
        <v>205</v>
      </c>
      <c r="F3253" s="218">
        <v>1955</v>
      </c>
    </row>
    <row r="3254" spans="1:6" x14ac:dyDescent="0.45">
      <c r="A3254" s="218">
        <v>12432</v>
      </c>
      <c r="B3254" s="218">
        <v>250</v>
      </c>
      <c r="C3254" s="219">
        <v>19.471765210934649</v>
      </c>
      <c r="D3254" s="218"/>
      <c r="E3254" s="218" t="s">
        <v>205</v>
      </c>
      <c r="F3254" s="218">
        <v>1955</v>
      </c>
    </row>
    <row r="3255" spans="1:6" x14ac:dyDescent="0.45">
      <c r="A3255" s="218">
        <v>12430</v>
      </c>
      <c r="B3255" s="218">
        <v>200</v>
      </c>
      <c r="C3255" s="219">
        <v>20.44303304360335</v>
      </c>
      <c r="D3255" s="218"/>
      <c r="E3255" s="218" t="s">
        <v>205</v>
      </c>
      <c r="F3255" s="218">
        <v>1901</v>
      </c>
    </row>
    <row r="3256" spans="1:6" x14ac:dyDescent="0.45">
      <c r="A3256" s="218">
        <v>12430</v>
      </c>
      <c r="B3256" s="218">
        <v>200</v>
      </c>
      <c r="C3256" s="219">
        <v>18.33473479482187</v>
      </c>
      <c r="D3256" s="218"/>
      <c r="E3256" s="218" t="s">
        <v>205</v>
      </c>
      <c r="F3256" s="218">
        <v>1901</v>
      </c>
    </row>
    <row r="3257" spans="1:6" x14ac:dyDescent="0.45">
      <c r="A3257" s="218">
        <v>12428</v>
      </c>
      <c r="B3257" s="218">
        <v>200</v>
      </c>
      <c r="C3257" s="219">
        <v>14.288980812399259</v>
      </c>
      <c r="D3257" s="218"/>
      <c r="E3257" s="218" t="s">
        <v>205</v>
      </c>
      <c r="F3257" s="218">
        <v>1981</v>
      </c>
    </row>
    <row r="3258" spans="1:6" x14ac:dyDescent="0.45">
      <c r="A3258" s="218">
        <v>12428</v>
      </c>
      <c r="B3258" s="218">
        <v>200</v>
      </c>
      <c r="C3258" s="219">
        <v>5.0943639105925458</v>
      </c>
      <c r="D3258" s="218"/>
      <c r="E3258" s="218" t="s">
        <v>205</v>
      </c>
      <c r="F3258" s="218">
        <v>1981</v>
      </c>
    </row>
    <row r="3259" spans="1:6" x14ac:dyDescent="0.45">
      <c r="A3259" s="218">
        <v>12428</v>
      </c>
      <c r="B3259" s="218">
        <v>200</v>
      </c>
      <c r="C3259" s="219">
        <v>4.3906414703657539</v>
      </c>
      <c r="D3259" s="218"/>
      <c r="E3259" s="218" t="s">
        <v>205</v>
      </c>
      <c r="F3259" s="218">
        <v>1981</v>
      </c>
    </row>
    <row r="3260" spans="1:6" x14ac:dyDescent="0.45">
      <c r="A3260" s="218">
        <v>12428</v>
      </c>
      <c r="B3260" s="218">
        <v>200</v>
      </c>
      <c r="C3260" s="219">
        <v>6.0781002684656356</v>
      </c>
      <c r="D3260" s="218"/>
      <c r="E3260" s="218" t="s">
        <v>114</v>
      </c>
      <c r="F3260" s="218">
        <v>2002</v>
      </c>
    </row>
    <row r="3261" spans="1:6" x14ac:dyDescent="0.45">
      <c r="A3261" s="218">
        <v>12428</v>
      </c>
      <c r="B3261" s="218">
        <v>200</v>
      </c>
      <c r="C3261" s="219">
        <v>5.0236015478433558</v>
      </c>
      <c r="D3261" s="218"/>
      <c r="E3261" s="218" t="s">
        <v>205</v>
      </c>
      <c r="F3261" s="218">
        <v>1981</v>
      </c>
    </row>
    <row r="3262" spans="1:6" x14ac:dyDescent="0.45">
      <c r="A3262" s="218">
        <v>12428</v>
      </c>
      <c r="B3262" s="218">
        <v>200</v>
      </c>
      <c r="C3262" s="219">
        <v>7.2501271710464499</v>
      </c>
      <c r="D3262" s="218"/>
      <c r="E3262" s="218" t="s">
        <v>205</v>
      </c>
      <c r="F3262" s="218">
        <v>1981</v>
      </c>
    </row>
    <row r="3263" spans="1:6" x14ac:dyDescent="0.45">
      <c r="A3263" s="218">
        <v>12428</v>
      </c>
      <c r="B3263" s="218">
        <v>200</v>
      </c>
      <c r="C3263" s="219">
        <v>5.4556633911553023</v>
      </c>
      <c r="D3263" s="218"/>
      <c r="E3263" s="218" t="s">
        <v>205</v>
      </c>
      <c r="F3263" s="218">
        <v>1981</v>
      </c>
    </row>
    <row r="3264" spans="1:6" x14ac:dyDescent="0.45">
      <c r="A3264" s="218">
        <v>12428</v>
      </c>
      <c r="B3264" s="218">
        <v>200</v>
      </c>
      <c r="C3264" s="219">
        <v>3.9003330187299472</v>
      </c>
      <c r="D3264" s="218"/>
      <c r="E3264" s="218" t="s">
        <v>205</v>
      </c>
      <c r="F3264" s="218">
        <v>1981</v>
      </c>
    </row>
    <row r="3265" spans="1:6" x14ac:dyDescent="0.45">
      <c r="A3265" s="218">
        <v>12428</v>
      </c>
      <c r="B3265" s="218">
        <v>200</v>
      </c>
      <c r="C3265" s="219">
        <v>15.64976767320495</v>
      </c>
      <c r="D3265" s="218"/>
      <c r="E3265" s="218" t="s">
        <v>205</v>
      </c>
      <c r="F3265" s="218">
        <v>1981</v>
      </c>
    </row>
    <row r="3266" spans="1:6" x14ac:dyDescent="0.45">
      <c r="A3266" s="218">
        <v>12428</v>
      </c>
      <c r="B3266" s="218">
        <v>200</v>
      </c>
      <c r="C3266" s="219">
        <v>4.1305737912996117</v>
      </c>
      <c r="D3266" s="218"/>
      <c r="E3266" s="218" t="s">
        <v>205</v>
      </c>
      <c r="F3266" s="218">
        <v>1981</v>
      </c>
    </row>
    <row r="3267" spans="1:6" x14ac:dyDescent="0.45">
      <c r="A3267" s="218">
        <v>12428</v>
      </c>
      <c r="B3267" s="218">
        <v>200</v>
      </c>
      <c r="C3267" s="219">
        <v>15.094713163175561</v>
      </c>
      <c r="D3267" s="218"/>
      <c r="E3267" s="218" t="s">
        <v>205</v>
      </c>
      <c r="F3267" s="218">
        <v>1981</v>
      </c>
    </row>
    <row r="3268" spans="1:6" x14ac:dyDescent="0.45">
      <c r="A3268" s="218">
        <v>12428</v>
      </c>
      <c r="B3268" s="218">
        <v>200</v>
      </c>
      <c r="C3268" s="219">
        <v>3.6403633896518088</v>
      </c>
      <c r="D3268" s="218"/>
      <c r="E3268" s="218" t="s">
        <v>205</v>
      </c>
      <c r="F3268" s="218">
        <v>1981</v>
      </c>
    </row>
    <row r="3269" spans="1:6" x14ac:dyDescent="0.45">
      <c r="A3269" s="218">
        <v>12428</v>
      </c>
      <c r="B3269" s="218">
        <v>200</v>
      </c>
      <c r="C3269" s="219">
        <v>11.87016339161447</v>
      </c>
      <c r="D3269" s="218"/>
      <c r="E3269" s="218" t="s">
        <v>205</v>
      </c>
      <c r="F3269" s="218">
        <v>1981</v>
      </c>
    </row>
    <row r="3270" spans="1:6" x14ac:dyDescent="0.45">
      <c r="A3270" s="218">
        <v>12426</v>
      </c>
      <c r="B3270" s="218">
        <v>250</v>
      </c>
      <c r="C3270" s="219">
        <v>19.771396366584629</v>
      </c>
      <c r="D3270" s="218"/>
      <c r="E3270" s="218" t="s">
        <v>205</v>
      </c>
      <c r="F3270" s="218">
        <v>1901</v>
      </c>
    </row>
    <row r="3271" spans="1:6" x14ac:dyDescent="0.45">
      <c r="A3271" s="218">
        <v>12424</v>
      </c>
      <c r="B3271" s="218">
        <v>0</v>
      </c>
      <c r="C3271" s="219">
        <v>10.711139060555301</v>
      </c>
      <c r="D3271" s="218"/>
      <c r="E3271" s="218"/>
      <c r="F3271" s="218">
        <v>1901</v>
      </c>
    </row>
    <row r="3272" spans="1:6" x14ac:dyDescent="0.45">
      <c r="A3272" s="218">
        <v>12422</v>
      </c>
      <c r="B3272" s="218">
        <v>500</v>
      </c>
      <c r="C3272" s="219">
        <v>31.43609500779236</v>
      </c>
      <c r="D3272" s="218"/>
      <c r="E3272" s="218" t="s">
        <v>203</v>
      </c>
      <c r="F3272" s="218">
        <v>1901</v>
      </c>
    </row>
    <row r="3273" spans="1:6" x14ac:dyDescent="0.45">
      <c r="A3273" s="218">
        <v>12422</v>
      </c>
      <c r="B3273" s="218">
        <v>500</v>
      </c>
      <c r="C3273" s="219">
        <v>42.696786290054717</v>
      </c>
      <c r="D3273" s="218"/>
      <c r="E3273" s="218" t="s">
        <v>203</v>
      </c>
      <c r="F3273" s="218">
        <v>1976</v>
      </c>
    </row>
    <row r="3274" spans="1:6" x14ac:dyDescent="0.45">
      <c r="A3274" s="218">
        <v>12422</v>
      </c>
      <c r="B3274" s="218">
        <v>500</v>
      </c>
      <c r="C3274" s="219">
        <v>49.028188700097338</v>
      </c>
      <c r="D3274" s="218"/>
      <c r="E3274" s="218" t="s">
        <v>203</v>
      </c>
      <c r="F3274" s="218">
        <v>1976</v>
      </c>
    </row>
    <row r="3275" spans="1:6" x14ac:dyDescent="0.45">
      <c r="A3275" s="218">
        <v>12422</v>
      </c>
      <c r="B3275" s="218">
        <v>500</v>
      </c>
      <c r="C3275" s="219">
        <v>51.233670034950478</v>
      </c>
      <c r="D3275" s="218"/>
      <c r="E3275" s="218" t="s">
        <v>203</v>
      </c>
      <c r="F3275" s="218">
        <v>1976</v>
      </c>
    </row>
    <row r="3276" spans="1:6" x14ac:dyDescent="0.45">
      <c r="A3276" s="218">
        <v>12422</v>
      </c>
      <c r="B3276" s="218">
        <v>500</v>
      </c>
      <c r="C3276" s="219">
        <v>21.488943493797681</v>
      </c>
      <c r="D3276" s="218"/>
      <c r="E3276" s="218" t="s">
        <v>203</v>
      </c>
      <c r="F3276" s="218">
        <v>1976</v>
      </c>
    </row>
    <row r="3277" spans="1:6" x14ac:dyDescent="0.45">
      <c r="A3277" s="218">
        <v>12422</v>
      </c>
      <c r="B3277" s="218">
        <v>500</v>
      </c>
      <c r="C3277" s="219">
        <v>48.084621871337568</v>
      </c>
      <c r="D3277" s="218"/>
      <c r="E3277" s="218" t="s">
        <v>203</v>
      </c>
      <c r="F3277" s="218">
        <v>1976</v>
      </c>
    </row>
    <row r="3278" spans="1:6" x14ac:dyDescent="0.45">
      <c r="A3278" s="218">
        <v>12422</v>
      </c>
      <c r="B3278" s="218">
        <v>500</v>
      </c>
      <c r="C3278" s="219">
        <v>43.936975316540419</v>
      </c>
      <c r="D3278" s="218"/>
      <c r="E3278" s="218" t="s">
        <v>203</v>
      </c>
      <c r="F3278" s="218">
        <v>1976</v>
      </c>
    </row>
    <row r="3279" spans="1:6" x14ac:dyDescent="0.45">
      <c r="A3279" s="218">
        <v>12422</v>
      </c>
      <c r="B3279" s="218">
        <v>500</v>
      </c>
      <c r="C3279" s="219">
        <v>20.56440319695928</v>
      </c>
      <c r="D3279" s="218"/>
      <c r="E3279" s="218" t="s">
        <v>203</v>
      </c>
      <c r="F3279" s="218">
        <v>1901</v>
      </c>
    </row>
    <row r="3280" spans="1:6" x14ac:dyDescent="0.45">
      <c r="A3280" s="218">
        <v>12422</v>
      </c>
      <c r="B3280" s="218">
        <v>500</v>
      </c>
      <c r="C3280" s="219">
        <v>20.095946468140859</v>
      </c>
      <c r="D3280" s="218"/>
      <c r="E3280" s="218" t="s">
        <v>203</v>
      </c>
      <c r="F3280" s="218">
        <v>1901</v>
      </c>
    </row>
    <row r="3281" spans="1:6" x14ac:dyDescent="0.45">
      <c r="A3281" s="218">
        <v>12422</v>
      </c>
      <c r="B3281" s="218">
        <v>500</v>
      </c>
      <c r="C3281" s="219">
        <v>19.858362733327201</v>
      </c>
      <c r="D3281" s="218"/>
      <c r="E3281" s="218" t="s">
        <v>203</v>
      </c>
      <c r="F3281" s="218">
        <v>1901</v>
      </c>
    </row>
    <row r="3282" spans="1:6" x14ac:dyDescent="0.45">
      <c r="A3282" s="218">
        <v>12422</v>
      </c>
      <c r="B3282" s="218">
        <v>500</v>
      </c>
      <c r="C3282" s="219">
        <v>32.58384110442627</v>
      </c>
      <c r="D3282" s="218"/>
      <c r="E3282" s="218" t="s">
        <v>203</v>
      </c>
      <c r="F3282" s="218">
        <v>1976</v>
      </c>
    </row>
    <row r="3283" spans="1:6" x14ac:dyDescent="0.45">
      <c r="A3283" s="218">
        <v>12422</v>
      </c>
      <c r="B3283" s="218">
        <v>500</v>
      </c>
      <c r="C3283" s="219">
        <v>12.94359862013777</v>
      </c>
      <c r="D3283" s="218"/>
      <c r="E3283" s="218" t="s">
        <v>203</v>
      </c>
      <c r="F3283" s="218">
        <v>1976</v>
      </c>
    </row>
    <row r="3284" spans="1:6" x14ac:dyDescent="0.45">
      <c r="A3284" s="218">
        <v>12422</v>
      </c>
      <c r="B3284" s="218">
        <v>500</v>
      </c>
      <c r="C3284" s="219">
        <v>48.371592383474329</v>
      </c>
      <c r="D3284" s="218"/>
      <c r="E3284" s="218" t="s">
        <v>203</v>
      </c>
      <c r="F3284" s="218">
        <v>1976</v>
      </c>
    </row>
    <row r="3285" spans="1:6" x14ac:dyDescent="0.45">
      <c r="A3285" s="218">
        <v>12422</v>
      </c>
      <c r="B3285" s="218">
        <v>500</v>
      </c>
      <c r="C3285" s="219">
        <v>26.982990938292239</v>
      </c>
      <c r="D3285" s="218"/>
      <c r="E3285" s="218" t="s">
        <v>203</v>
      </c>
      <c r="F3285" s="218">
        <v>1901</v>
      </c>
    </row>
    <row r="3286" spans="1:6" x14ac:dyDescent="0.45">
      <c r="A3286" s="218">
        <v>12422</v>
      </c>
      <c r="B3286" s="218">
        <v>500</v>
      </c>
      <c r="C3286" s="219">
        <v>18.68169424916325</v>
      </c>
      <c r="D3286" s="218"/>
      <c r="E3286" s="218" t="s">
        <v>203</v>
      </c>
      <c r="F3286" s="218">
        <v>1901</v>
      </c>
    </row>
    <row r="3287" spans="1:6" x14ac:dyDescent="0.45">
      <c r="A3287" s="218">
        <v>12422</v>
      </c>
      <c r="B3287" s="218">
        <v>500</v>
      </c>
      <c r="C3287" s="219">
        <v>23.134338113925281</v>
      </c>
      <c r="D3287" s="218"/>
      <c r="E3287" s="218" t="s">
        <v>203</v>
      </c>
      <c r="F3287" s="218">
        <v>1901</v>
      </c>
    </row>
    <row r="3288" spans="1:6" x14ac:dyDescent="0.45">
      <c r="A3288" s="218">
        <v>12422</v>
      </c>
      <c r="B3288" s="218">
        <v>500</v>
      </c>
      <c r="C3288" s="219">
        <v>27.619132861443539</v>
      </c>
      <c r="D3288" s="218"/>
      <c r="E3288" s="218" t="s">
        <v>203</v>
      </c>
      <c r="F3288" s="218">
        <v>1901</v>
      </c>
    </row>
    <row r="3289" spans="1:6" x14ac:dyDescent="0.45">
      <c r="A3289" s="218">
        <v>12422</v>
      </c>
      <c r="B3289" s="218">
        <v>500</v>
      </c>
      <c r="C3289" s="219">
        <v>23.95990646576282</v>
      </c>
      <c r="D3289" s="218"/>
      <c r="E3289" s="218" t="s">
        <v>203</v>
      </c>
      <c r="F3289" s="218">
        <v>1901</v>
      </c>
    </row>
    <row r="3290" spans="1:6" x14ac:dyDescent="0.45">
      <c r="A3290" s="218">
        <v>12422</v>
      </c>
      <c r="B3290" s="218">
        <v>500</v>
      </c>
      <c r="C3290" s="219">
        <v>22.46667948365333</v>
      </c>
      <c r="D3290" s="218"/>
      <c r="E3290" s="218" t="s">
        <v>203</v>
      </c>
      <c r="F3290" s="218">
        <v>1901</v>
      </c>
    </row>
    <row r="3291" spans="1:6" x14ac:dyDescent="0.45">
      <c r="A3291" s="218">
        <v>12422</v>
      </c>
      <c r="B3291" s="218">
        <v>500</v>
      </c>
      <c r="C3291" s="219">
        <v>15.70112097903006</v>
      </c>
      <c r="D3291" s="218"/>
      <c r="E3291" s="218" t="s">
        <v>203</v>
      </c>
      <c r="F3291" s="218">
        <v>1901</v>
      </c>
    </row>
    <row r="3292" spans="1:6" x14ac:dyDescent="0.45">
      <c r="A3292" s="218">
        <v>12422</v>
      </c>
      <c r="B3292" s="218">
        <v>500</v>
      </c>
      <c r="C3292" s="219">
        <v>10.688544661284491</v>
      </c>
      <c r="D3292" s="218"/>
      <c r="E3292" s="218" t="s">
        <v>203</v>
      </c>
      <c r="F3292" s="218">
        <v>1901</v>
      </c>
    </row>
    <row r="3293" spans="1:6" x14ac:dyDescent="0.45">
      <c r="A3293" s="218">
        <v>12422</v>
      </c>
      <c r="B3293" s="218">
        <v>500</v>
      </c>
      <c r="C3293" s="219">
        <v>28.08522297028345</v>
      </c>
      <c r="D3293" s="218"/>
      <c r="E3293" s="218" t="s">
        <v>203</v>
      </c>
      <c r="F3293" s="218">
        <v>1901</v>
      </c>
    </row>
    <row r="3294" spans="1:6" x14ac:dyDescent="0.45">
      <c r="A3294" s="218">
        <v>12422</v>
      </c>
      <c r="B3294" s="218">
        <v>500</v>
      </c>
      <c r="C3294" s="219">
        <v>20.246005610098059</v>
      </c>
      <c r="D3294" s="218"/>
      <c r="E3294" s="218" t="s">
        <v>203</v>
      </c>
      <c r="F3294" s="218">
        <v>1901</v>
      </c>
    </row>
    <row r="3295" spans="1:6" x14ac:dyDescent="0.45">
      <c r="A3295" s="218">
        <v>12422</v>
      </c>
      <c r="B3295" s="218">
        <v>500</v>
      </c>
      <c r="C3295" s="219">
        <v>24.042220939329859</v>
      </c>
      <c r="D3295" s="218"/>
      <c r="E3295" s="218" t="s">
        <v>203</v>
      </c>
      <c r="F3295" s="218">
        <v>1901</v>
      </c>
    </row>
    <row r="3296" spans="1:6" x14ac:dyDescent="0.45">
      <c r="A3296" s="218">
        <v>12422</v>
      </c>
      <c r="B3296" s="218">
        <v>500</v>
      </c>
      <c r="C3296" s="219">
        <v>31.600295721687949</v>
      </c>
      <c r="D3296" s="218"/>
      <c r="E3296" s="218" t="s">
        <v>203</v>
      </c>
      <c r="F3296" s="218">
        <v>1901</v>
      </c>
    </row>
    <row r="3297" spans="1:6" x14ac:dyDescent="0.45">
      <c r="A3297" s="218">
        <v>12422</v>
      </c>
      <c r="B3297" s="218">
        <v>500</v>
      </c>
      <c r="C3297" s="219">
        <v>30.674912955317819</v>
      </c>
      <c r="D3297" s="218"/>
      <c r="E3297" s="218" t="s">
        <v>203</v>
      </c>
      <c r="F3297" s="218">
        <v>1901</v>
      </c>
    </row>
    <row r="3298" spans="1:6" x14ac:dyDescent="0.45">
      <c r="A3298" s="218">
        <v>12422</v>
      </c>
      <c r="B3298" s="218">
        <v>500</v>
      </c>
      <c r="C3298" s="219">
        <v>47.386767394345839</v>
      </c>
      <c r="D3298" s="218"/>
      <c r="E3298" s="218" t="s">
        <v>203</v>
      </c>
      <c r="F3298" s="218">
        <v>1901</v>
      </c>
    </row>
    <row r="3299" spans="1:6" x14ac:dyDescent="0.45">
      <c r="A3299" s="218">
        <v>12422</v>
      </c>
      <c r="B3299" s="218">
        <v>500</v>
      </c>
      <c r="C3299" s="219">
        <v>20.722068046198601</v>
      </c>
      <c r="D3299" s="218"/>
      <c r="E3299" s="218" t="s">
        <v>203</v>
      </c>
      <c r="F3299" s="218">
        <v>1901</v>
      </c>
    </row>
    <row r="3300" spans="1:6" x14ac:dyDescent="0.45">
      <c r="A3300" s="218">
        <v>12422</v>
      </c>
      <c r="B3300" s="218">
        <v>500</v>
      </c>
      <c r="C3300" s="219">
        <v>12.372507429093259</v>
      </c>
      <c r="D3300" s="218"/>
      <c r="E3300" s="218" t="s">
        <v>203</v>
      </c>
      <c r="F3300" s="218">
        <v>1901</v>
      </c>
    </row>
    <row r="3301" spans="1:6" x14ac:dyDescent="0.45">
      <c r="A3301" s="218">
        <v>12422</v>
      </c>
      <c r="B3301" s="218">
        <v>500</v>
      </c>
      <c r="C3301" s="219">
        <v>53.379248776861367</v>
      </c>
      <c r="D3301" s="218"/>
      <c r="E3301" s="218" t="s">
        <v>203</v>
      </c>
      <c r="F3301" s="218">
        <v>1976</v>
      </c>
    </row>
    <row r="3302" spans="1:6" x14ac:dyDescent="0.45">
      <c r="A3302" s="218">
        <v>12422</v>
      </c>
      <c r="B3302" s="218">
        <v>500</v>
      </c>
      <c r="C3302" s="219">
        <v>28.026689065777791</v>
      </c>
      <c r="D3302" s="218"/>
      <c r="E3302" s="218" t="s">
        <v>203</v>
      </c>
      <c r="F3302" s="218">
        <v>1976</v>
      </c>
    </row>
    <row r="3303" spans="1:6" x14ac:dyDescent="0.45">
      <c r="A3303" s="218">
        <v>12422</v>
      </c>
      <c r="B3303" s="218">
        <v>500</v>
      </c>
      <c r="C3303" s="219">
        <v>25.227399786992851</v>
      </c>
      <c r="D3303" s="218"/>
      <c r="E3303" s="218" t="s">
        <v>203</v>
      </c>
      <c r="F3303" s="218">
        <v>1901</v>
      </c>
    </row>
    <row r="3304" spans="1:6" x14ac:dyDescent="0.45">
      <c r="A3304" s="218">
        <v>12422</v>
      </c>
      <c r="B3304" s="218">
        <v>500</v>
      </c>
      <c r="C3304" s="219">
        <v>12.008214406788589</v>
      </c>
      <c r="D3304" s="218"/>
      <c r="E3304" s="218" t="s">
        <v>203</v>
      </c>
      <c r="F3304" s="218">
        <v>1901</v>
      </c>
    </row>
    <row r="3305" spans="1:6" x14ac:dyDescent="0.45">
      <c r="A3305" s="218">
        <v>12422</v>
      </c>
      <c r="B3305" s="218">
        <v>500</v>
      </c>
      <c r="C3305" s="219">
        <v>19.30573779315106</v>
      </c>
      <c r="D3305" s="218"/>
      <c r="E3305" s="218" t="s">
        <v>203</v>
      </c>
      <c r="F3305" s="218">
        <v>1901</v>
      </c>
    </row>
    <row r="3306" spans="1:6" x14ac:dyDescent="0.45">
      <c r="A3306" s="218">
        <v>12422</v>
      </c>
      <c r="B3306" s="218">
        <v>500</v>
      </c>
      <c r="C3306" s="219">
        <v>26.40413621223027</v>
      </c>
      <c r="D3306" s="218"/>
      <c r="E3306" s="218" t="s">
        <v>203</v>
      </c>
      <c r="F3306" s="218">
        <v>1901</v>
      </c>
    </row>
    <row r="3307" spans="1:6" x14ac:dyDescent="0.45">
      <c r="A3307" s="218">
        <v>12422</v>
      </c>
      <c r="B3307" s="218">
        <v>500</v>
      </c>
      <c r="C3307" s="219">
        <v>25.03279399622102</v>
      </c>
      <c r="D3307" s="218"/>
      <c r="E3307" s="218" t="s">
        <v>203</v>
      </c>
      <c r="F3307" s="218">
        <v>1901</v>
      </c>
    </row>
    <row r="3308" spans="1:6" x14ac:dyDescent="0.45">
      <c r="A3308" s="218">
        <v>12422</v>
      </c>
      <c r="B3308" s="218">
        <v>500</v>
      </c>
      <c r="C3308" s="219">
        <v>25.077913202003408</v>
      </c>
      <c r="D3308" s="218"/>
      <c r="E3308" s="218" t="s">
        <v>203</v>
      </c>
      <c r="F3308" s="218">
        <v>1901</v>
      </c>
    </row>
    <row r="3309" spans="1:6" x14ac:dyDescent="0.45">
      <c r="A3309" s="218">
        <v>12420</v>
      </c>
      <c r="B3309" s="218">
        <v>150</v>
      </c>
      <c r="C3309" s="219">
        <v>27.95977092027406</v>
      </c>
      <c r="D3309" s="218"/>
      <c r="E3309" s="218" t="s">
        <v>205</v>
      </c>
      <c r="F3309" s="218">
        <v>1901</v>
      </c>
    </row>
    <row r="3310" spans="1:6" x14ac:dyDescent="0.45">
      <c r="A3310" s="218">
        <v>12420</v>
      </c>
      <c r="B3310" s="218">
        <v>150</v>
      </c>
      <c r="C3310" s="219">
        <v>4.474752095246008</v>
      </c>
      <c r="D3310" s="218"/>
      <c r="E3310" s="218" t="s">
        <v>205</v>
      </c>
      <c r="F3310" s="218">
        <v>1901</v>
      </c>
    </row>
    <row r="3311" spans="1:6" x14ac:dyDescent="0.45">
      <c r="A3311" s="218">
        <v>12420</v>
      </c>
      <c r="B3311" s="218">
        <v>150</v>
      </c>
      <c r="C3311" s="219">
        <v>6.0480121104011744</v>
      </c>
      <c r="D3311" s="218"/>
      <c r="E3311" s="218" t="s">
        <v>207</v>
      </c>
      <c r="F3311" s="218">
        <v>1901</v>
      </c>
    </row>
    <row r="3312" spans="1:6" x14ac:dyDescent="0.45">
      <c r="A3312" s="218">
        <v>12418</v>
      </c>
      <c r="B3312" s="218">
        <v>315</v>
      </c>
      <c r="C3312" s="219">
        <v>35.166975986039681</v>
      </c>
      <c r="D3312" s="218"/>
      <c r="E3312" s="218" t="s">
        <v>204</v>
      </c>
      <c r="F3312" s="218">
        <v>1996</v>
      </c>
    </row>
    <row r="3313" spans="1:6" x14ac:dyDescent="0.45">
      <c r="A3313" s="218">
        <v>12418</v>
      </c>
      <c r="B3313" s="218">
        <v>315</v>
      </c>
      <c r="C3313" s="219">
        <v>31.030058008344341</v>
      </c>
      <c r="D3313" s="218"/>
      <c r="E3313" s="218" t="s">
        <v>204</v>
      </c>
      <c r="F3313" s="218">
        <v>1996</v>
      </c>
    </row>
    <row r="3314" spans="1:6" x14ac:dyDescent="0.45">
      <c r="A3314" s="218">
        <v>12418</v>
      </c>
      <c r="B3314" s="218">
        <v>315</v>
      </c>
      <c r="C3314" s="219">
        <v>5.2373752967530018</v>
      </c>
      <c r="D3314" s="218"/>
      <c r="E3314" s="218" t="s">
        <v>204</v>
      </c>
      <c r="F3314" s="218">
        <v>1996</v>
      </c>
    </row>
    <row r="3315" spans="1:6" x14ac:dyDescent="0.45">
      <c r="A3315" s="218">
        <v>12418</v>
      </c>
      <c r="B3315" s="218">
        <v>315</v>
      </c>
      <c r="C3315" s="219">
        <v>22.156039808529851</v>
      </c>
      <c r="D3315" s="218"/>
      <c r="E3315" s="218" t="s">
        <v>204</v>
      </c>
      <c r="F3315" s="218">
        <v>1996</v>
      </c>
    </row>
    <row r="3316" spans="1:6" x14ac:dyDescent="0.45">
      <c r="A3316" s="218">
        <v>12418</v>
      </c>
      <c r="B3316" s="218">
        <v>315</v>
      </c>
      <c r="C3316" s="219">
        <v>10.573714440139179</v>
      </c>
      <c r="D3316" s="218"/>
      <c r="E3316" s="218" t="s">
        <v>114</v>
      </c>
      <c r="F3316" s="218">
        <v>2001</v>
      </c>
    </row>
    <row r="3317" spans="1:6" x14ac:dyDescent="0.45">
      <c r="A3317" s="218">
        <v>12418</v>
      </c>
      <c r="B3317" s="218">
        <v>315</v>
      </c>
      <c r="C3317" s="219">
        <v>24.501175386348208</v>
      </c>
      <c r="D3317" s="218"/>
      <c r="E3317" s="218" t="s">
        <v>114</v>
      </c>
      <c r="F3317" s="218">
        <v>2001</v>
      </c>
    </row>
    <row r="3318" spans="1:6" x14ac:dyDescent="0.45">
      <c r="A3318" s="218">
        <v>12418</v>
      </c>
      <c r="B3318" s="218">
        <v>315</v>
      </c>
      <c r="C3318" s="219">
        <v>19.167582348543188</v>
      </c>
      <c r="D3318" s="218"/>
      <c r="E3318" s="218" t="s">
        <v>114</v>
      </c>
      <c r="F3318" s="218">
        <v>2001</v>
      </c>
    </row>
    <row r="3319" spans="1:6" x14ac:dyDescent="0.45">
      <c r="A3319" s="218">
        <v>12418</v>
      </c>
      <c r="B3319" s="218">
        <v>315</v>
      </c>
      <c r="C3319" s="219">
        <v>11.808510360934401</v>
      </c>
      <c r="D3319" s="218"/>
      <c r="E3319" s="218" t="s">
        <v>204</v>
      </c>
      <c r="F3319" s="218">
        <v>2002</v>
      </c>
    </row>
    <row r="3320" spans="1:6" x14ac:dyDescent="0.45">
      <c r="A3320" s="218">
        <v>12418</v>
      </c>
      <c r="B3320" s="218">
        <v>315</v>
      </c>
      <c r="C3320" s="219">
        <v>4.6520708858471096</v>
      </c>
      <c r="D3320" s="218"/>
      <c r="E3320" s="218" t="s">
        <v>114</v>
      </c>
      <c r="F3320" s="218">
        <v>1901</v>
      </c>
    </row>
    <row r="3321" spans="1:6" x14ac:dyDescent="0.45">
      <c r="A3321" s="218">
        <v>12418</v>
      </c>
      <c r="B3321" s="218">
        <v>315</v>
      </c>
      <c r="C3321" s="219">
        <v>19.109358923007761</v>
      </c>
      <c r="D3321" s="218"/>
      <c r="E3321" s="218" t="s">
        <v>111</v>
      </c>
      <c r="F3321" s="218">
        <v>1996</v>
      </c>
    </row>
    <row r="3322" spans="1:6" x14ac:dyDescent="0.45">
      <c r="A3322" s="218">
        <v>12418</v>
      </c>
      <c r="B3322" s="218">
        <v>315</v>
      </c>
      <c r="C3322" s="219">
        <v>31.115122930081618</v>
      </c>
      <c r="D3322" s="218"/>
      <c r="E3322" s="218" t="s">
        <v>114</v>
      </c>
      <c r="F3322" s="218">
        <v>2001</v>
      </c>
    </row>
    <row r="3323" spans="1:6" x14ac:dyDescent="0.45">
      <c r="A3323" s="218">
        <v>12418</v>
      </c>
      <c r="B3323" s="218">
        <v>315</v>
      </c>
      <c r="C3323" s="219">
        <v>6.5901543129132323</v>
      </c>
      <c r="D3323" s="218"/>
      <c r="E3323" s="218" t="s">
        <v>114</v>
      </c>
      <c r="F3323" s="218">
        <v>2001</v>
      </c>
    </row>
    <row r="3324" spans="1:6" x14ac:dyDescent="0.45">
      <c r="A3324" s="218">
        <v>12418</v>
      </c>
      <c r="B3324" s="218">
        <v>315</v>
      </c>
      <c r="C3324" s="219">
        <v>2.565369716040609</v>
      </c>
      <c r="D3324" s="218"/>
      <c r="E3324" s="218" t="s">
        <v>204</v>
      </c>
      <c r="F3324" s="218">
        <v>1996</v>
      </c>
    </row>
    <row r="3325" spans="1:6" x14ac:dyDescent="0.45">
      <c r="A3325" s="218">
        <v>12418</v>
      </c>
      <c r="B3325" s="218">
        <v>315</v>
      </c>
      <c r="C3325" s="219">
        <v>26.017409426758729</v>
      </c>
      <c r="D3325" s="218"/>
      <c r="E3325" s="218" t="s">
        <v>204</v>
      </c>
      <c r="F3325" s="218">
        <v>1996</v>
      </c>
    </row>
    <row r="3326" spans="1:6" x14ac:dyDescent="0.45">
      <c r="A3326" s="218">
        <v>12418</v>
      </c>
      <c r="B3326" s="218">
        <v>315</v>
      </c>
      <c r="C3326" s="219">
        <v>25.750855977914132</v>
      </c>
      <c r="D3326" s="218"/>
      <c r="E3326" s="218" t="s">
        <v>114</v>
      </c>
      <c r="F3326" s="218">
        <v>2001</v>
      </c>
    </row>
    <row r="3327" spans="1:6" x14ac:dyDescent="0.45">
      <c r="A3327" s="218">
        <v>12416</v>
      </c>
      <c r="B3327" s="218">
        <v>220</v>
      </c>
      <c r="C3327" s="219">
        <v>35.776430597491903</v>
      </c>
      <c r="D3327" s="218"/>
      <c r="E3327" s="218" t="s">
        <v>209</v>
      </c>
      <c r="F3327" s="218">
        <v>1901</v>
      </c>
    </row>
    <row r="3328" spans="1:6" x14ac:dyDescent="0.45">
      <c r="A3328" s="218">
        <v>12416</v>
      </c>
      <c r="B3328" s="218">
        <v>220</v>
      </c>
      <c r="C3328" s="219">
        <v>23.533341293550428</v>
      </c>
      <c r="D3328" s="218"/>
      <c r="E3328" s="218" t="s">
        <v>209</v>
      </c>
      <c r="F3328" s="218">
        <v>1901</v>
      </c>
    </row>
    <row r="3329" spans="1:6" x14ac:dyDescent="0.45">
      <c r="A3329" s="218">
        <v>12416</v>
      </c>
      <c r="B3329" s="218">
        <v>220</v>
      </c>
      <c r="C3329" s="219">
        <v>15.746673963423239</v>
      </c>
      <c r="D3329" s="218"/>
      <c r="E3329" s="218" t="s">
        <v>209</v>
      </c>
      <c r="F3329" s="218">
        <v>1901</v>
      </c>
    </row>
    <row r="3330" spans="1:6" x14ac:dyDescent="0.45">
      <c r="A3330" s="218">
        <v>12416</v>
      </c>
      <c r="B3330" s="218">
        <v>220</v>
      </c>
      <c r="C3330" s="219">
        <v>15.9652354414277</v>
      </c>
      <c r="D3330" s="218"/>
      <c r="E3330" s="218" t="s">
        <v>209</v>
      </c>
      <c r="F3330" s="218">
        <v>1901</v>
      </c>
    </row>
    <row r="3331" spans="1:6" x14ac:dyDescent="0.45">
      <c r="A3331" s="218">
        <v>12416</v>
      </c>
      <c r="B3331" s="218">
        <v>220</v>
      </c>
      <c r="C3331" s="219">
        <v>44.527621648156597</v>
      </c>
      <c r="D3331" s="218"/>
      <c r="E3331" s="218" t="s">
        <v>209</v>
      </c>
      <c r="F3331" s="218">
        <v>1901</v>
      </c>
    </row>
    <row r="3332" spans="1:6" x14ac:dyDescent="0.45">
      <c r="A3332" s="218">
        <v>12416</v>
      </c>
      <c r="B3332" s="218">
        <v>220</v>
      </c>
      <c r="C3332" s="219">
        <v>20.918654868861569</v>
      </c>
      <c r="D3332" s="218"/>
      <c r="E3332" s="218" t="s">
        <v>209</v>
      </c>
      <c r="F3332" s="218">
        <v>1901</v>
      </c>
    </row>
    <row r="3333" spans="1:6" x14ac:dyDescent="0.45">
      <c r="A3333" s="218">
        <v>12414</v>
      </c>
      <c r="B3333" s="218">
        <v>200</v>
      </c>
      <c r="C3333" s="219">
        <v>44.28292596104648</v>
      </c>
      <c r="D3333" s="218"/>
      <c r="E3333" s="218" t="s">
        <v>203</v>
      </c>
      <c r="F3333" s="218">
        <v>1901</v>
      </c>
    </row>
    <row r="3334" spans="1:6" x14ac:dyDescent="0.45">
      <c r="A3334" s="218">
        <v>12412</v>
      </c>
      <c r="B3334" s="218">
        <v>160</v>
      </c>
      <c r="C3334" s="219">
        <v>29.845371635160951</v>
      </c>
      <c r="D3334" s="218"/>
      <c r="E3334" s="218" t="s">
        <v>209</v>
      </c>
      <c r="F3334" s="218">
        <v>2020</v>
      </c>
    </row>
    <row r="3335" spans="1:6" x14ac:dyDescent="0.45">
      <c r="A3335" s="218">
        <v>12412</v>
      </c>
      <c r="B3335" s="218">
        <v>160</v>
      </c>
      <c r="C3335" s="219">
        <v>6.5391733571878117</v>
      </c>
      <c r="D3335" s="218"/>
      <c r="E3335" s="218" t="s">
        <v>209</v>
      </c>
      <c r="F3335" s="218">
        <v>2020</v>
      </c>
    </row>
    <row r="3336" spans="1:6" x14ac:dyDescent="0.45">
      <c r="A3336" s="218">
        <v>12410</v>
      </c>
      <c r="B3336" s="218">
        <v>150</v>
      </c>
      <c r="C3336" s="219">
        <v>18.521874138989919</v>
      </c>
      <c r="D3336" s="218"/>
      <c r="E3336" s="218" t="s">
        <v>209</v>
      </c>
      <c r="F3336" s="218">
        <v>1901</v>
      </c>
    </row>
    <row r="3337" spans="1:6" x14ac:dyDescent="0.45">
      <c r="A3337" s="218">
        <v>12408</v>
      </c>
      <c r="B3337" s="218">
        <v>200</v>
      </c>
      <c r="C3337" s="219">
        <v>44.470972158772653</v>
      </c>
      <c r="D3337" s="218"/>
      <c r="E3337" s="218" t="s">
        <v>114</v>
      </c>
      <c r="F3337" s="218">
        <v>1901</v>
      </c>
    </row>
    <row r="3338" spans="1:6" x14ac:dyDescent="0.45">
      <c r="A3338" s="218">
        <v>12408</v>
      </c>
      <c r="B3338" s="218">
        <v>200</v>
      </c>
      <c r="C3338" s="219">
        <v>66.882825303502571</v>
      </c>
      <c r="D3338" s="218"/>
      <c r="E3338" s="218" t="s">
        <v>114</v>
      </c>
      <c r="F3338" s="218">
        <v>1901</v>
      </c>
    </row>
    <row r="3339" spans="1:6" x14ac:dyDescent="0.45">
      <c r="A3339" s="218">
        <v>12408</v>
      </c>
      <c r="B3339" s="218">
        <v>200</v>
      </c>
      <c r="C3339" s="219">
        <v>20.566856565010461</v>
      </c>
      <c r="D3339" s="218"/>
      <c r="E3339" s="218" t="s">
        <v>114</v>
      </c>
      <c r="F3339" s="218">
        <v>1901</v>
      </c>
    </row>
    <row r="3340" spans="1:6" x14ac:dyDescent="0.45">
      <c r="A3340" s="218">
        <v>12408</v>
      </c>
      <c r="B3340" s="218">
        <v>200</v>
      </c>
      <c r="C3340" s="219">
        <v>50.449335650398311</v>
      </c>
      <c r="D3340" s="218"/>
      <c r="E3340" s="218" t="s">
        <v>114</v>
      </c>
      <c r="F3340" s="218">
        <v>1901</v>
      </c>
    </row>
    <row r="3341" spans="1:6" x14ac:dyDescent="0.45">
      <c r="A3341" s="218">
        <v>12406</v>
      </c>
      <c r="B3341" s="218">
        <v>150</v>
      </c>
      <c r="C3341" s="219">
        <v>26.981093921490501</v>
      </c>
      <c r="D3341" s="218"/>
      <c r="E3341" s="218" t="s">
        <v>205</v>
      </c>
      <c r="F3341" s="218">
        <v>1901</v>
      </c>
    </row>
    <row r="3342" spans="1:6" x14ac:dyDescent="0.45">
      <c r="A3342" s="218">
        <v>12406</v>
      </c>
      <c r="B3342" s="218">
        <v>150</v>
      </c>
      <c r="C3342" s="219">
        <v>13.00016162444018</v>
      </c>
      <c r="D3342" s="218"/>
      <c r="E3342" s="218" t="s">
        <v>205</v>
      </c>
      <c r="F3342" s="218">
        <v>1901</v>
      </c>
    </row>
    <row r="3343" spans="1:6" x14ac:dyDescent="0.45">
      <c r="A3343" s="218">
        <v>12404</v>
      </c>
      <c r="B3343" s="218">
        <v>250</v>
      </c>
      <c r="C3343" s="219">
        <v>27.231866205429672</v>
      </c>
      <c r="D3343" s="218"/>
      <c r="E3343" s="218" t="s">
        <v>114</v>
      </c>
      <c r="F3343" s="218">
        <v>1901</v>
      </c>
    </row>
    <row r="3344" spans="1:6" x14ac:dyDescent="0.45">
      <c r="A3344" s="218">
        <v>12404</v>
      </c>
      <c r="B3344" s="218">
        <v>250</v>
      </c>
      <c r="C3344" s="219">
        <v>27.971616711123421</v>
      </c>
      <c r="D3344" s="218"/>
      <c r="E3344" s="218" t="s">
        <v>114</v>
      </c>
      <c r="F3344" s="218">
        <v>1901</v>
      </c>
    </row>
    <row r="3345" spans="1:6" x14ac:dyDescent="0.45">
      <c r="A3345" s="218">
        <v>12404</v>
      </c>
      <c r="B3345" s="218">
        <v>250</v>
      </c>
      <c r="C3345" s="219">
        <v>5.4710422073277218</v>
      </c>
      <c r="D3345" s="218"/>
      <c r="E3345" s="218" t="s">
        <v>111</v>
      </c>
      <c r="F3345" s="218">
        <v>1901</v>
      </c>
    </row>
    <row r="3346" spans="1:6" x14ac:dyDescent="0.45">
      <c r="A3346" s="218">
        <v>12404</v>
      </c>
      <c r="B3346" s="218">
        <v>250</v>
      </c>
      <c r="C3346" s="219">
        <v>16.335912623152169</v>
      </c>
      <c r="D3346" s="218"/>
      <c r="E3346" s="218" t="s">
        <v>114</v>
      </c>
      <c r="F3346" s="218">
        <v>1901</v>
      </c>
    </row>
    <row r="3347" spans="1:6" x14ac:dyDescent="0.45">
      <c r="A3347" s="218">
        <v>12404</v>
      </c>
      <c r="B3347" s="218">
        <v>250</v>
      </c>
      <c r="C3347" s="219">
        <v>21.534963479546441</v>
      </c>
      <c r="D3347" s="218"/>
      <c r="E3347" s="218" t="s">
        <v>114</v>
      </c>
      <c r="F3347" s="218">
        <v>1901</v>
      </c>
    </row>
    <row r="3348" spans="1:6" x14ac:dyDescent="0.45">
      <c r="A3348" s="218">
        <v>12404</v>
      </c>
      <c r="B3348" s="218">
        <v>250</v>
      </c>
      <c r="C3348" s="219">
        <v>9.5506638605513476</v>
      </c>
      <c r="D3348" s="218"/>
      <c r="E3348" s="218" t="s">
        <v>114</v>
      </c>
      <c r="F3348" s="218">
        <v>1997</v>
      </c>
    </row>
    <row r="3349" spans="1:6" x14ac:dyDescent="0.45">
      <c r="A3349" s="218">
        <v>12402</v>
      </c>
      <c r="B3349" s="218">
        <v>250</v>
      </c>
      <c r="C3349" s="219">
        <v>11.22388796575256</v>
      </c>
      <c r="D3349" s="218"/>
      <c r="E3349" s="218" t="s">
        <v>111</v>
      </c>
      <c r="F3349" s="218">
        <v>1901</v>
      </c>
    </row>
    <row r="3350" spans="1:6" x14ac:dyDescent="0.45">
      <c r="A3350" s="218">
        <v>12402</v>
      </c>
      <c r="B3350" s="218">
        <v>250</v>
      </c>
      <c r="C3350" s="219">
        <v>21.626217940773991</v>
      </c>
      <c r="D3350" s="218"/>
      <c r="E3350" s="218" t="s">
        <v>114</v>
      </c>
      <c r="F3350" s="218">
        <v>1901</v>
      </c>
    </row>
    <row r="3351" spans="1:6" x14ac:dyDescent="0.45">
      <c r="A3351" s="218">
        <v>12402</v>
      </c>
      <c r="B3351" s="218">
        <v>250</v>
      </c>
      <c r="C3351" s="219">
        <v>15.19059537263812</v>
      </c>
      <c r="D3351" s="218"/>
      <c r="E3351" s="218" t="s">
        <v>114</v>
      </c>
      <c r="F3351" s="218">
        <v>1901</v>
      </c>
    </row>
    <row r="3352" spans="1:6" x14ac:dyDescent="0.45">
      <c r="A3352" s="218">
        <v>12402</v>
      </c>
      <c r="B3352" s="218">
        <v>250</v>
      </c>
      <c r="C3352" s="219">
        <v>8.6858427932853299</v>
      </c>
      <c r="D3352" s="218"/>
      <c r="E3352" s="218" t="s">
        <v>111</v>
      </c>
      <c r="F3352" s="218">
        <v>1901</v>
      </c>
    </row>
    <row r="3353" spans="1:6" x14ac:dyDescent="0.45">
      <c r="A3353" s="218">
        <v>12402</v>
      </c>
      <c r="B3353" s="218">
        <v>250</v>
      </c>
      <c r="C3353" s="219">
        <v>6.3656435143466181</v>
      </c>
      <c r="D3353" s="218"/>
      <c r="E3353" s="218" t="s">
        <v>111</v>
      </c>
      <c r="F3353" s="218">
        <v>1901</v>
      </c>
    </row>
    <row r="3354" spans="1:6" x14ac:dyDescent="0.45">
      <c r="A3354" s="218">
        <v>12402</v>
      </c>
      <c r="B3354" s="218">
        <v>250</v>
      </c>
      <c r="C3354" s="219">
        <v>21.041545973583869</v>
      </c>
      <c r="D3354" s="218"/>
      <c r="E3354" s="218" t="s">
        <v>114</v>
      </c>
      <c r="F3354" s="218">
        <v>1901</v>
      </c>
    </row>
    <row r="3355" spans="1:6" x14ac:dyDescent="0.45">
      <c r="A3355" s="218">
        <v>12402</v>
      </c>
      <c r="B3355" s="218">
        <v>250</v>
      </c>
      <c r="C3355" s="219">
        <v>10.198600307961801</v>
      </c>
      <c r="D3355" s="218"/>
      <c r="E3355" s="218" t="s">
        <v>114</v>
      </c>
      <c r="F3355" s="218">
        <v>1901</v>
      </c>
    </row>
    <row r="3356" spans="1:6" x14ac:dyDescent="0.45">
      <c r="A3356" s="218">
        <v>12402</v>
      </c>
      <c r="B3356" s="218">
        <v>250</v>
      </c>
      <c r="C3356" s="219">
        <v>16.29539338594844</v>
      </c>
      <c r="D3356" s="218"/>
      <c r="E3356" s="218" t="s">
        <v>114</v>
      </c>
      <c r="F3356" s="218">
        <v>1901</v>
      </c>
    </row>
    <row r="3357" spans="1:6" x14ac:dyDescent="0.45">
      <c r="A3357" s="218">
        <v>12400</v>
      </c>
      <c r="B3357" s="218">
        <v>300</v>
      </c>
      <c r="C3357" s="219">
        <v>19.69249319739048</v>
      </c>
      <c r="D3357" s="218"/>
      <c r="E3357" s="218" t="s">
        <v>205</v>
      </c>
      <c r="F3357" s="218">
        <v>1901</v>
      </c>
    </row>
    <row r="3358" spans="1:6" x14ac:dyDescent="0.45">
      <c r="A3358" s="218">
        <v>12400</v>
      </c>
      <c r="B3358" s="218">
        <v>300</v>
      </c>
      <c r="C3358" s="219">
        <v>17.170894121879339</v>
      </c>
      <c r="D3358" s="218"/>
      <c r="E3358" s="218" t="s">
        <v>205</v>
      </c>
      <c r="F3358" s="218">
        <v>1901</v>
      </c>
    </row>
    <row r="3359" spans="1:6" x14ac:dyDescent="0.45">
      <c r="A3359" s="218">
        <v>12400</v>
      </c>
      <c r="B3359" s="218">
        <v>300</v>
      </c>
      <c r="C3359" s="219">
        <v>35.928646520715148</v>
      </c>
      <c r="D3359" s="218"/>
      <c r="E3359" s="218" t="s">
        <v>205</v>
      </c>
      <c r="F3359" s="218">
        <v>2003</v>
      </c>
    </row>
    <row r="3360" spans="1:6" x14ac:dyDescent="0.45">
      <c r="A3360" s="218">
        <v>12400</v>
      </c>
      <c r="B3360" s="218">
        <v>300</v>
      </c>
      <c r="C3360" s="219">
        <v>18.652876227786521</v>
      </c>
      <c r="D3360" s="218"/>
      <c r="E3360" s="218" t="s">
        <v>205</v>
      </c>
      <c r="F3360" s="218">
        <v>1901</v>
      </c>
    </row>
    <row r="3361" spans="1:6" x14ac:dyDescent="0.45">
      <c r="A3361" s="218">
        <v>12400</v>
      </c>
      <c r="B3361" s="218">
        <v>300</v>
      </c>
      <c r="C3361" s="219">
        <v>25.1335219084351</v>
      </c>
      <c r="D3361" s="218"/>
      <c r="E3361" s="218" t="s">
        <v>205</v>
      </c>
      <c r="F3361" s="218">
        <v>1901</v>
      </c>
    </row>
    <row r="3362" spans="1:6" x14ac:dyDescent="0.45">
      <c r="A3362" s="218">
        <v>12398</v>
      </c>
      <c r="B3362" s="218">
        <v>200</v>
      </c>
      <c r="C3362" s="219">
        <v>19.978461383802269</v>
      </c>
      <c r="D3362" s="218"/>
      <c r="E3362" s="218" t="s">
        <v>114</v>
      </c>
      <c r="F3362" s="218">
        <v>2005</v>
      </c>
    </row>
    <row r="3363" spans="1:6" x14ac:dyDescent="0.45">
      <c r="A3363" s="218">
        <v>12398</v>
      </c>
      <c r="B3363" s="218">
        <v>200</v>
      </c>
      <c r="C3363" s="219">
        <v>40.19892165697263</v>
      </c>
      <c r="D3363" s="218"/>
      <c r="E3363" s="218" t="s">
        <v>114</v>
      </c>
      <c r="F3363" s="218">
        <v>2005</v>
      </c>
    </row>
    <row r="3364" spans="1:6" x14ac:dyDescent="0.45">
      <c r="A3364" s="218">
        <v>12398</v>
      </c>
      <c r="B3364" s="218">
        <v>200</v>
      </c>
      <c r="C3364" s="219">
        <v>46.734613392184251</v>
      </c>
      <c r="D3364" s="218"/>
      <c r="E3364" s="218" t="s">
        <v>114</v>
      </c>
      <c r="F3364" s="218">
        <v>2005</v>
      </c>
    </row>
    <row r="3365" spans="1:6" x14ac:dyDescent="0.45">
      <c r="A3365" s="218">
        <v>12398</v>
      </c>
      <c r="B3365" s="218">
        <v>200</v>
      </c>
      <c r="C3365" s="219">
        <v>19.363471794037409</v>
      </c>
      <c r="D3365" s="218"/>
      <c r="E3365" s="218" t="s">
        <v>114</v>
      </c>
      <c r="F3365" s="218">
        <v>2005</v>
      </c>
    </row>
    <row r="3366" spans="1:6" x14ac:dyDescent="0.45">
      <c r="A3366" s="218">
        <v>12398</v>
      </c>
      <c r="B3366" s="218">
        <v>200</v>
      </c>
      <c r="C3366" s="219">
        <v>28.647934981787301</v>
      </c>
      <c r="D3366" s="218"/>
      <c r="E3366" s="218" t="s">
        <v>114</v>
      </c>
      <c r="F3366" s="218">
        <v>2006</v>
      </c>
    </row>
    <row r="3367" spans="1:6" x14ac:dyDescent="0.45">
      <c r="A3367" s="218">
        <v>12398</v>
      </c>
      <c r="B3367" s="218">
        <v>200</v>
      </c>
      <c r="C3367" s="219">
        <v>22.21707206220287</v>
      </c>
      <c r="D3367" s="218"/>
      <c r="E3367" s="218" t="s">
        <v>114</v>
      </c>
      <c r="F3367" s="218">
        <v>2005</v>
      </c>
    </row>
    <row r="3368" spans="1:6" x14ac:dyDescent="0.45">
      <c r="A3368" s="218">
        <v>12396</v>
      </c>
      <c r="B3368" s="218">
        <v>250</v>
      </c>
      <c r="C3368" s="219">
        <v>20.04967763441611</v>
      </c>
      <c r="D3368" s="218"/>
      <c r="E3368" s="218" t="s">
        <v>205</v>
      </c>
      <c r="F3368" s="218">
        <v>1901</v>
      </c>
    </row>
    <row r="3369" spans="1:6" x14ac:dyDescent="0.45">
      <c r="A3369" s="218">
        <v>12396</v>
      </c>
      <c r="B3369" s="218">
        <v>250</v>
      </c>
      <c r="C3369" s="219">
        <v>9.0262967050984724</v>
      </c>
      <c r="D3369" s="218"/>
      <c r="E3369" s="218" t="s">
        <v>205</v>
      </c>
      <c r="F3369" s="218">
        <v>1901</v>
      </c>
    </row>
    <row r="3370" spans="1:6" x14ac:dyDescent="0.45">
      <c r="A3370" s="218">
        <v>12396</v>
      </c>
      <c r="B3370" s="218">
        <v>250</v>
      </c>
      <c r="C3370" s="219">
        <v>7.8666444544140584</v>
      </c>
      <c r="D3370" s="218"/>
      <c r="E3370" s="218" t="s">
        <v>205</v>
      </c>
      <c r="F3370" s="218">
        <v>1901</v>
      </c>
    </row>
    <row r="3371" spans="1:6" x14ac:dyDescent="0.45">
      <c r="A3371" s="218">
        <v>12396</v>
      </c>
      <c r="B3371" s="218">
        <v>250</v>
      </c>
      <c r="C3371" s="219">
        <v>11.226196502038251</v>
      </c>
      <c r="D3371" s="218"/>
      <c r="E3371" s="218" t="s">
        <v>205</v>
      </c>
      <c r="F3371" s="218">
        <v>1901</v>
      </c>
    </row>
    <row r="3372" spans="1:6" x14ac:dyDescent="0.45">
      <c r="A3372" s="218">
        <v>12394</v>
      </c>
      <c r="B3372" s="218">
        <v>0</v>
      </c>
      <c r="C3372" s="219">
        <v>19.543751708935812</v>
      </c>
      <c r="D3372" s="218"/>
      <c r="E3372" s="218"/>
      <c r="F3372" s="218">
        <v>1901</v>
      </c>
    </row>
    <row r="3373" spans="1:6" x14ac:dyDescent="0.45">
      <c r="A3373" s="218">
        <v>12740</v>
      </c>
      <c r="B3373" s="218">
        <v>0</v>
      </c>
      <c r="C3373" s="219">
        <v>5.7430557415247678</v>
      </c>
      <c r="D3373" s="218"/>
      <c r="E3373" s="218"/>
      <c r="F3373" s="218">
        <v>1901</v>
      </c>
    </row>
    <row r="3374" spans="1:6" x14ac:dyDescent="0.45">
      <c r="A3374" s="218">
        <v>12738</v>
      </c>
      <c r="B3374" s="218">
        <v>250</v>
      </c>
      <c r="C3374" s="219">
        <v>13.73992333185504</v>
      </c>
      <c r="D3374" s="218"/>
      <c r="E3374" s="218" t="s">
        <v>111</v>
      </c>
      <c r="F3374" s="218">
        <v>1994</v>
      </c>
    </row>
    <row r="3375" spans="1:6" x14ac:dyDescent="0.45">
      <c r="A3375" s="218">
        <v>12738</v>
      </c>
      <c r="B3375" s="218">
        <v>250</v>
      </c>
      <c r="C3375" s="219">
        <v>3.3038675708233041</v>
      </c>
      <c r="D3375" s="218"/>
      <c r="E3375" s="218" t="s">
        <v>204</v>
      </c>
      <c r="F3375" s="218">
        <v>2001</v>
      </c>
    </row>
    <row r="3376" spans="1:6" x14ac:dyDescent="0.45">
      <c r="A3376" s="218">
        <v>12738</v>
      </c>
      <c r="B3376" s="218">
        <v>250</v>
      </c>
      <c r="C3376" s="219">
        <v>60.881173591289979</v>
      </c>
      <c r="D3376" s="218"/>
      <c r="E3376" s="218" t="s">
        <v>204</v>
      </c>
      <c r="F3376" s="218">
        <v>2001</v>
      </c>
    </row>
    <row r="3377" spans="1:6" x14ac:dyDescent="0.45">
      <c r="A3377" s="218">
        <v>12738</v>
      </c>
      <c r="B3377" s="218">
        <v>250</v>
      </c>
      <c r="C3377" s="219">
        <v>27.61834877127767</v>
      </c>
      <c r="D3377" s="218"/>
      <c r="E3377" s="218" t="s">
        <v>111</v>
      </c>
      <c r="F3377" s="218">
        <v>1994</v>
      </c>
    </row>
    <row r="3378" spans="1:6" x14ac:dyDescent="0.45">
      <c r="A3378" s="218">
        <v>12738</v>
      </c>
      <c r="B3378" s="218">
        <v>250</v>
      </c>
      <c r="C3378" s="219">
        <v>11.25840246413814</v>
      </c>
      <c r="D3378" s="218"/>
      <c r="E3378" s="218" t="s">
        <v>111</v>
      </c>
      <c r="F3378" s="218">
        <v>1994</v>
      </c>
    </row>
    <row r="3379" spans="1:6" x14ac:dyDescent="0.45">
      <c r="A3379" s="218">
        <v>12738</v>
      </c>
      <c r="B3379" s="218">
        <v>250</v>
      </c>
      <c r="C3379" s="219">
        <v>15.478853753424991</v>
      </c>
      <c r="D3379" s="218"/>
      <c r="E3379" s="218" t="s">
        <v>111</v>
      </c>
      <c r="F3379" s="218">
        <v>1994</v>
      </c>
    </row>
    <row r="3380" spans="1:6" x14ac:dyDescent="0.45">
      <c r="A3380" s="218">
        <v>12738</v>
      </c>
      <c r="B3380" s="218">
        <v>250</v>
      </c>
      <c r="C3380" s="219">
        <v>11.18862190428535</v>
      </c>
      <c r="D3380" s="218"/>
      <c r="E3380" s="218" t="s">
        <v>111</v>
      </c>
      <c r="F3380" s="218">
        <v>1994</v>
      </c>
    </row>
    <row r="3381" spans="1:6" x14ac:dyDescent="0.45">
      <c r="A3381" s="218">
        <v>12738</v>
      </c>
      <c r="B3381" s="218">
        <v>250</v>
      </c>
      <c r="C3381" s="219">
        <v>10.201733278291741</v>
      </c>
      <c r="D3381" s="218"/>
      <c r="E3381" s="218" t="s">
        <v>111</v>
      </c>
      <c r="F3381" s="218">
        <v>1994</v>
      </c>
    </row>
    <row r="3382" spans="1:6" x14ac:dyDescent="0.45">
      <c r="A3382" s="218">
        <v>12738</v>
      </c>
      <c r="B3382" s="218">
        <v>250</v>
      </c>
      <c r="C3382" s="219">
        <v>3.5759235365647579</v>
      </c>
      <c r="D3382" s="218"/>
      <c r="E3382" s="218" t="s">
        <v>111</v>
      </c>
      <c r="F3382" s="218">
        <v>1901</v>
      </c>
    </row>
    <row r="3383" spans="1:6" x14ac:dyDescent="0.45">
      <c r="A3383" s="218">
        <v>12738</v>
      </c>
      <c r="B3383" s="218">
        <v>250</v>
      </c>
      <c r="C3383" s="219">
        <v>5.2010321707590776</v>
      </c>
      <c r="D3383" s="218"/>
      <c r="E3383" s="218" t="s">
        <v>111</v>
      </c>
      <c r="F3383" s="218">
        <v>1994</v>
      </c>
    </row>
    <row r="3384" spans="1:6" x14ac:dyDescent="0.45">
      <c r="A3384" s="218">
        <v>12738</v>
      </c>
      <c r="B3384" s="218">
        <v>250</v>
      </c>
      <c r="C3384" s="219">
        <v>10.68043914192565</v>
      </c>
      <c r="D3384" s="218"/>
      <c r="E3384" s="218" t="s">
        <v>111</v>
      </c>
      <c r="F3384" s="218">
        <v>1994</v>
      </c>
    </row>
    <row r="3385" spans="1:6" x14ac:dyDescent="0.45">
      <c r="A3385" s="218">
        <v>12738</v>
      </c>
      <c r="B3385" s="218">
        <v>250</v>
      </c>
      <c r="C3385" s="219">
        <v>12.9427001751299</v>
      </c>
      <c r="D3385" s="218"/>
      <c r="E3385" s="218" t="s">
        <v>111</v>
      </c>
      <c r="F3385" s="218">
        <v>1994</v>
      </c>
    </row>
    <row r="3386" spans="1:6" x14ac:dyDescent="0.45">
      <c r="A3386" s="218">
        <v>12738</v>
      </c>
      <c r="B3386" s="218">
        <v>250</v>
      </c>
      <c r="C3386" s="219">
        <v>19.069129680663458</v>
      </c>
      <c r="D3386" s="218"/>
      <c r="E3386" s="218" t="s">
        <v>111</v>
      </c>
      <c r="F3386" s="218">
        <v>1994</v>
      </c>
    </row>
    <row r="3387" spans="1:6" x14ac:dyDescent="0.45">
      <c r="A3387" s="218">
        <v>12738</v>
      </c>
      <c r="B3387" s="218">
        <v>250</v>
      </c>
      <c r="C3387" s="219">
        <v>14.10794880170906</v>
      </c>
      <c r="D3387" s="218"/>
      <c r="E3387" s="218" t="s">
        <v>111</v>
      </c>
      <c r="F3387" s="218">
        <v>1994</v>
      </c>
    </row>
    <row r="3388" spans="1:6" x14ac:dyDescent="0.45">
      <c r="A3388" s="218">
        <v>12738</v>
      </c>
      <c r="B3388" s="218">
        <v>250</v>
      </c>
      <c r="C3388" s="219">
        <v>25.472510667565349</v>
      </c>
      <c r="D3388" s="218"/>
      <c r="E3388" s="218" t="s">
        <v>111</v>
      </c>
      <c r="F3388" s="218">
        <v>1994</v>
      </c>
    </row>
    <row r="3389" spans="1:6" x14ac:dyDescent="0.45">
      <c r="A3389" s="218">
        <v>12738</v>
      </c>
      <c r="B3389" s="218">
        <v>250</v>
      </c>
      <c r="C3389" s="219">
        <v>7.3022785768899201</v>
      </c>
      <c r="D3389" s="218"/>
      <c r="E3389" s="218" t="s">
        <v>111</v>
      </c>
      <c r="F3389" s="218">
        <v>1994</v>
      </c>
    </row>
    <row r="3390" spans="1:6" x14ac:dyDescent="0.45">
      <c r="A3390" s="218">
        <v>12738</v>
      </c>
      <c r="B3390" s="218">
        <v>250</v>
      </c>
      <c r="C3390" s="219">
        <v>2.5565287934944192</v>
      </c>
      <c r="D3390" s="218"/>
      <c r="E3390" s="218" t="s">
        <v>111</v>
      </c>
      <c r="F3390" s="218">
        <v>1994</v>
      </c>
    </row>
    <row r="3391" spans="1:6" x14ac:dyDescent="0.45">
      <c r="A3391" s="218">
        <v>12738</v>
      </c>
      <c r="B3391" s="218">
        <v>250</v>
      </c>
      <c r="C3391" s="219">
        <v>17.216597558510649</v>
      </c>
      <c r="D3391" s="218"/>
      <c r="E3391" s="218" t="s">
        <v>204</v>
      </c>
      <c r="F3391" s="218">
        <v>1994</v>
      </c>
    </row>
    <row r="3392" spans="1:6" x14ac:dyDescent="0.45">
      <c r="A3392" s="218">
        <v>12738</v>
      </c>
      <c r="B3392" s="218">
        <v>250</v>
      </c>
      <c r="C3392" s="219">
        <v>21.403401806441199</v>
      </c>
      <c r="D3392" s="218"/>
      <c r="E3392" s="218" t="s">
        <v>204</v>
      </c>
      <c r="F3392" s="218">
        <v>1994</v>
      </c>
    </row>
    <row r="3393" spans="1:6" x14ac:dyDescent="0.45">
      <c r="A3393" s="218">
        <v>12738</v>
      </c>
      <c r="B3393" s="218">
        <v>250</v>
      </c>
      <c r="C3393" s="219">
        <v>23.7706150326615</v>
      </c>
      <c r="D3393" s="218"/>
      <c r="E3393" s="218" t="s">
        <v>204</v>
      </c>
      <c r="F3393" s="218">
        <v>1994</v>
      </c>
    </row>
    <row r="3394" spans="1:6" x14ac:dyDescent="0.45">
      <c r="A3394" s="218">
        <v>12738</v>
      </c>
      <c r="B3394" s="218">
        <v>250</v>
      </c>
      <c r="C3394" s="219">
        <v>19.14688975048913</v>
      </c>
      <c r="D3394" s="218"/>
      <c r="E3394" s="218" t="s">
        <v>111</v>
      </c>
      <c r="F3394" s="218">
        <v>1901</v>
      </c>
    </row>
    <row r="3395" spans="1:6" x14ac:dyDescent="0.45">
      <c r="A3395" s="218">
        <v>12738</v>
      </c>
      <c r="B3395" s="218">
        <v>250</v>
      </c>
      <c r="C3395" s="219">
        <v>15.068523740459151</v>
      </c>
      <c r="D3395" s="218"/>
      <c r="E3395" s="218" t="s">
        <v>111</v>
      </c>
      <c r="F3395" s="218">
        <v>1901</v>
      </c>
    </row>
    <row r="3396" spans="1:6" x14ac:dyDescent="0.45">
      <c r="A3396" s="218">
        <v>12736</v>
      </c>
      <c r="B3396" s="218">
        <v>450</v>
      </c>
      <c r="C3396" s="219">
        <v>50.784874905724656</v>
      </c>
      <c r="D3396" s="218" t="s">
        <v>114</v>
      </c>
      <c r="E3396" s="218" t="s">
        <v>114</v>
      </c>
      <c r="F3396" s="218">
        <v>1901</v>
      </c>
    </row>
    <row r="3397" spans="1:6" x14ac:dyDescent="0.45">
      <c r="A3397" s="218">
        <v>12734</v>
      </c>
      <c r="B3397" s="218">
        <v>200</v>
      </c>
      <c r="C3397" s="219">
        <v>34.037550445555858</v>
      </c>
      <c r="D3397" s="218"/>
      <c r="E3397" s="218" t="s">
        <v>205</v>
      </c>
      <c r="F3397" s="218">
        <v>1901</v>
      </c>
    </row>
    <row r="3398" spans="1:6" x14ac:dyDescent="0.45">
      <c r="A3398" s="218">
        <v>12734</v>
      </c>
      <c r="B3398" s="218">
        <v>200</v>
      </c>
      <c r="C3398" s="219">
        <v>12.71837549835686</v>
      </c>
      <c r="D3398" s="218"/>
      <c r="E3398" s="218" t="s">
        <v>205</v>
      </c>
      <c r="F3398" s="218">
        <v>1901</v>
      </c>
    </row>
    <row r="3399" spans="1:6" x14ac:dyDescent="0.45">
      <c r="A3399" s="218">
        <v>12734</v>
      </c>
      <c r="B3399" s="218">
        <v>200</v>
      </c>
      <c r="C3399" s="219">
        <v>21.933718660513559</v>
      </c>
      <c r="D3399" s="218"/>
      <c r="E3399" s="218" t="s">
        <v>205</v>
      </c>
      <c r="F3399" s="218">
        <v>1901</v>
      </c>
    </row>
    <row r="3400" spans="1:6" x14ac:dyDescent="0.45">
      <c r="A3400" s="218">
        <v>12734</v>
      </c>
      <c r="B3400" s="218">
        <v>200</v>
      </c>
      <c r="C3400" s="219">
        <v>6.6950485988161601</v>
      </c>
      <c r="D3400" s="218"/>
      <c r="E3400" s="218" t="s">
        <v>205</v>
      </c>
      <c r="F3400" s="218">
        <v>1901</v>
      </c>
    </row>
    <row r="3401" spans="1:6" x14ac:dyDescent="0.45">
      <c r="A3401" s="218">
        <v>12734</v>
      </c>
      <c r="B3401" s="218">
        <v>200</v>
      </c>
      <c r="C3401" s="219">
        <v>17.753248839382049</v>
      </c>
      <c r="D3401" s="218"/>
      <c r="E3401" s="218" t="s">
        <v>205</v>
      </c>
      <c r="F3401" s="218">
        <v>1901</v>
      </c>
    </row>
    <row r="3402" spans="1:6" x14ac:dyDescent="0.45">
      <c r="A3402" s="218">
        <v>12734</v>
      </c>
      <c r="B3402" s="218">
        <v>200</v>
      </c>
      <c r="C3402" s="219">
        <v>21.591164023149719</v>
      </c>
      <c r="D3402" s="218"/>
      <c r="E3402" s="218" t="s">
        <v>205</v>
      </c>
      <c r="F3402" s="218">
        <v>1901</v>
      </c>
    </row>
    <row r="3403" spans="1:6" x14ac:dyDescent="0.45">
      <c r="A3403" s="218">
        <v>12732</v>
      </c>
      <c r="B3403" s="218">
        <v>250</v>
      </c>
      <c r="C3403" s="219">
        <v>22.203206648481849</v>
      </c>
      <c r="D3403" s="218"/>
      <c r="E3403" s="218" t="s">
        <v>205</v>
      </c>
      <c r="F3403" s="218">
        <v>1901</v>
      </c>
    </row>
    <row r="3404" spans="1:6" x14ac:dyDescent="0.45">
      <c r="A3404" s="218">
        <v>12732</v>
      </c>
      <c r="B3404" s="218">
        <v>250</v>
      </c>
      <c r="C3404" s="219">
        <v>18.310981080225069</v>
      </c>
      <c r="D3404" s="218"/>
      <c r="E3404" s="218" t="s">
        <v>205</v>
      </c>
      <c r="F3404" s="218">
        <v>1993</v>
      </c>
    </row>
    <row r="3405" spans="1:6" x14ac:dyDescent="0.45">
      <c r="A3405" s="218">
        <v>12732</v>
      </c>
      <c r="B3405" s="218">
        <v>250</v>
      </c>
      <c r="C3405" s="219">
        <v>27.08190449677717</v>
      </c>
      <c r="D3405" s="218"/>
      <c r="E3405" s="218" t="s">
        <v>205</v>
      </c>
      <c r="F3405" s="218">
        <v>1993</v>
      </c>
    </row>
    <row r="3406" spans="1:6" x14ac:dyDescent="0.45">
      <c r="A3406" s="218">
        <v>12730</v>
      </c>
      <c r="B3406" s="218">
        <v>300</v>
      </c>
      <c r="C3406" s="219">
        <v>24.667843099955199</v>
      </c>
      <c r="D3406" s="218"/>
      <c r="E3406" s="218" t="s">
        <v>205</v>
      </c>
      <c r="F3406" s="218">
        <v>1901</v>
      </c>
    </row>
    <row r="3407" spans="1:6" x14ac:dyDescent="0.45">
      <c r="A3407" s="218">
        <v>12730</v>
      </c>
      <c r="B3407" s="218">
        <v>300</v>
      </c>
      <c r="C3407" s="219">
        <v>21.880923185839539</v>
      </c>
      <c r="D3407" s="218"/>
      <c r="E3407" s="218" t="s">
        <v>205</v>
      </c>
      <c r="F3407" s="218">
        <v>1901</v>
      </c>
    </row>
    <row r="3408" spans="1:6" x14ac:dyDescent="0.45">
      <c r="A3408" s="218">
        <v>12726</v>
      </c>
      <c r="B3408" s="218">
        <v>400</v>
      </c>
      <c r="C3408" s="219">
        <v>15.585498088741449</v>
      </c>
      <c r="D3408" s="218"/>
      <c r="E3408" s="218" t="s">
        <v>204</v>
      </c>
      <c r="F3408" s="218">
        <v>1999</v>
      </c>
    </row>
    <row r="3409" spans="1:6" x14ac:dyDescent="0.45">
      <c r="A3409" s="218">
        <v>12726</v>
      </c>
      <c r="B3409" s="218">
        <v>400</v>
      </c>
      <c r="C3409" s="219">
        <v>21.376795830938988</v>
      </c>
      <c r="D3409" s="218"/>
      <c r="E3409" s="218" t="s">
        <v>204</v>
      </c>
      <c r="F3409" s="218">
        <v>1999</v>
      </c>
    </row>
    <row r="3410" spans="1:6" x14ac:dyDescent="0.45">
      <c r="A3410" s="218">
        <v>12726</v>
      </c>
      <c r="B3410" s="218">
        <v>400</v>
      </c>
      <c r="C3410" s="219">
        <v>17.63197209471215</v>
      </c>
      <c r="D3410" s="218"/>
      <c r="E3410" s="218" t="s">
        <v>204</v>
      </c>
      <c r="F3410" s="218">
        <v>1999</v>
      </c>
    </row>
    <row r="3411" spans="1:6" x14ac:dyDescent="0.45">
      <c r="A3411" s="218">
        <v>12726</v>
      </c>
      <c r="B3411" s="218">
        <v>400</v>
      </c>
      <c r="C3411" s="219">
        <v>19.123755182588688</v>
      </c>
      <c r="D3411" s="218"/>
      <c r="E3411" s="218" t="s">
        <v>204</v>
      </c>
      <c r="F3411" s="218">
        <v>1999</v>
      </c>
    </row>
    <row r="3412" spans="1:6" x14ac:dyDescent="0.45">
      <c r="A3412" s="218">
        <v>12726</v>
      </c>
      <c r="B3412" s="218">
        <v>400</v>
      </c>
      <c r="C3412" s="219">
        <v>41.200508066804858</v>
      </c>
      <c r="D3412" s="218"/>
      <c r="E3412" s="218" t="s">
        <v>114</v>
      </c>
      <c r="F3412" s="218">
        <v>1999</v>
      </c>
    </row>
    <row r="3413" spans="1:6" x14ac:dyDescent="0.45">
      <c r="A3413" s="218">
        <v>12726</v>
      </c>
      <c r="B3413" s="218">
        <v>400</v>
      </c>
      <c r="C3413" s="219">
        <v>25.002435881239851</v>
      </c>
      <c r="D3413" s="218"/>
      <c r="E3413" s="218" t="s">
        <v>114</v>
      </c>
      <c r="F3413" s="218">
        <v>1999</v>
      </c>
    </row>
    <row r="3414" spans="1:6" x14ac:dyDescent="0.45">
      <c r="A3414" s="218">
        <v>12726</v>
      </c>
      <c r="B3414" s="218">
        <v>400</v>
      </c>
      <c r="C3414" s="219">
        <v>30.91805154116744</v>
      </c>
      <c r="D3414" s="218"/>
      <c r="E3414" s="218" t="s">
        <v>204</v>
      </c>
      <c r="F3414" s="218">
        <v>1999</v>
      </c>
    </row>
    <row r="3415" spans="1:6" x14ac:dyDescent="0.45">
      <c r="A3415" s="218">
        <v>12726</v>
      </c>
      <c r="B3415" s="218">
        <v>400</v>
      </c>
      <c r="C3415" s="219">
        <v>38.776438744900062</v>
      </c>
      <c r="D3415" s="218"/>
      <c r="E3415" s="218" t="s">
        <v>204</v>
      </c>
      <c r="F3415" s="218">
        <v>1999</v>
      </c>
    </row>
    <row r="3416" spans="1:6" x14ac:dyDescent="0.45">
      <c r="A3416" s="218">
        <v>12726</v>
      </c>
      <c r="B3416" s="218">
        <v>400</v>
      </c>
      <c r="C3416" s="219">
        <v>23.373165521181921</v>
      </c>
      <c r="D3416" s="218"/>
      <c r="E3416" s="218" t="s">
        <v>204</v>
      </c>
      <c r="F3416" s="218">
        <v>1999</v>
      </c>
    </row>
    <row r="3417" spans="1:6" x14ac:dyDescent="0.45">
      <c r="A3417" s="218">
        <v>12726</v>
      </c>
      <c r="B3417" s="218">
        <v>400</v>
      </c>
      <c r="C3417" s="219">
        <v>17.389286362893959</v>
      </c>
      <c r="D3417" s="218"/>
      <c r="E3417" s="218" t="s">
        <v>204</v>
      </c>
      <c r="F3417" s="218">
        <v>1999</v>
      </c>
    </row>
    <row r="3418" spans="1:6" x14ac:dyDescent="0.45">
      <c r="A3418" s="218">
        <v>12726</v>
      </c>
      <c r="B3418" s="218">
        <v>400</v>
      </c>
      <c r="C3418" s="219">
        <v>20.530136801760261</v>
      </c>
      <c r="D3418" s="218"/>
      <c r="E3418" s="218" t="s">
        <v>204</v>
      </c>
      <c r="F3418" s="218">
        <v>1999</v>
      </c>
    </row>
    <row r="3419" spans="1:6" x14ac:dyDescent="0.45">
      <c r="A3419" s="218">
        <v>12726</v>
      </c>
      <c r="B3419" s="218">
        <v>400</v>
      </c>
      <c r="C3419" s="219">
        <v>12.3646633596854</v>
      </c>
      <c r="D3419" s="218"/>
      <c r="E3419" s="218" t="s">
        <v>204</v>
      </c>
      <c r="F3419" s="218">
        <v>1999</v>
      </c>
    </row>
    <row r="3420" spans="1:6" x14ac:dyDescent="0.45">
      <c r="A3420" s="218">
        <v>12726</v>
      </c>
      <c r="B3420" s="218">
        <v>400</v>
      </c>
      <c r="C3420" s="219">
        <v>15.76045684608456</v>
      </c>
      <c r="D3420" s="218"/>
      <c r="E3420" s="218" t="s">
        <v>204</v>
      </c>
      <c r="F3420" s="218">
        <v>1999</v>
      </c>
    </row>
    <row r="3421" spans="1:6" x14ac:dyDescent="0.45">
      <c r="A3421" s="218">
        <v>12726</v>
      </c>
      <c r="B3421" s="218">
        <v>400</v>
      </c>
      <c r="C3421" s="219">
        <v>16.110915554484428</v>
      </c>
      <c r="D3421" s="218"/>
      <c r="E3421" s="218" t="s">
        <v>204</v>
      </c>
      <c r="F3421" s="218">
        <v>1999</v>
      </c>
    </row>
    <row r="3422" spans="1:6" x14ac:dyDescent="0.45">
      <c r="A3422" s="218">
        <v>12726</v>
      </c>
      <c r="B3422" s="218">
        <v>400</v>
      </c>
      <c r="C3422" s="219">
        <v>9.0697353875556672</v>
      </c>
      <c r="D3422" s="218"/>
      <c r="E3422" s="218" t="s">
        <v>204</v>
      </c>
      <c r="F3422" s="218">
        <v>1999</v>
      </c>
    </row>
    <row r="3423" spans="1:6" x14ac:dyDescent="0.45">
      <c r="A3423" s="218">
        <v>12726</v>
      </c>
      <c r="B3423" s="218">
        <v>400</v>
      </c>
      <c r="C3423" s="219">
        <v>13.53488013220408</v>
      </c>
      <c r="D3423" s="218"/>
      <c r="E3423" s="218" t="s">
        <v>204</v>
      </c>
      <c r="F3423" s="218">
        <v>1999</v>
      </c>
    </row>
    <row r="3424" spans="1:6" x14ac:dyDescent="0.45">
      <c r="A3424" s="218">
        <v>12726</v>
      </c>
      <c r="B3424" s="218">
        <v>400</v>
      </c>
      <c r="C3424" s="219">
        <v>6.5524604120417642</v>
      </c>
      <c r="D3424" s="218"/>
      <c r="E3424" s="218" t="s">
        <v>204</v>
      </c>
      <c r="F3424" s="218">
        <v>1999</v>
      </c>
    </row>
    <row r="3425" spans="1:6" x14ac:dyDescent="0.45">
      <c r="A3425" s="218">
        <v>12726</v>
      </c>
      <c r="B3425" s="218">
        <v>400</v>
      </c>
      <c r="C3425" s="219">
        <v>9.8096024062228384</v>
      </c>
      <c r="D3425" s="218"/>
      <c r="E3425" s="218" t="s">
        <v>204</v>
      </c>
      <c r="F3425" s="218">
        <v>1999</v>
      </c>
    </row>
    <row r="3426" spans="1:6" x14ac:dyDescent="0.45">
      <c r="A3426" s="218">
        <v>12726</v>
      </c>
      <c r="B3426" s="218">
        <v>400</v>
      </c>
      <c r="C3426" s="219">
        <v>5.5234313413983944</v>
      </c>
      <c r="D3426" s="218"/>
      <c r="E3426" s="218" t="s">
        <v>204</v>
      </c>
      <c r="F3426" s="218">
        <v>1999</v>
      </c>
    </row>
    <row r="3427" spans="1:6" x14ac:dyDescent="0.45">
      <c r="A3427" s="218">
        <v>12726</v>
      </c>
      <c r="B3427" s="218">
        <v>400</v>
      </c>
      <c r="C3427" s="219">
        <v>20.185559194541149</v>
      </c>
      <c r="D3427" s="218"/>
      <c r="E3427" s="218" t="s">
        <v>204</v>
      </c>
      <c r="F3427" s="218">
        <v>1999</v>
      </c>
    </row>
    <row r="3428" spans="1:6" x14ac:dyDescent="0.45">
      <c r="A3428" s="218">
        <v>12726</v>
      </c>
      <c r="B3428" s="218">
        <v>400</v>
      </c>
      <c r="C3428" s="219">
        <v>12.104906634721489</v>
      </c>
      <c r="D3428" s="218"/>
      <c r="E3428" s="218" t="s">
        <v>114</v>
      </c>
      <c r="F3428" s="218">
        <v>1999</v>
      </c>
    </row>
    <row r="3429" spans="1:6" x14ac:dyDescent="0.45">
      <c r="A3429" s="218">
        <v>12726</v>
      </c>
      <c r="B3429" s="218">
        <v>400</v>
      </c>
      <c r="C3429" s="219">
        <v>7.5285338231504699</v>
      </c>
      <c r="D3429" s="218"/>
      <c r="E3429" s="218" t="s">
        <v>204</v>
      </c>
      <c r="F3429" s="218">
        <v>1999</v>
      </c>
    </row>
    <row r="3430" spans="1:6" x14ac:dyDescent="0.45">
      <c r="A3430" s="218">
        <v>12724</v>
      </c>
      <c r="B3430" s="218">
        <v>0</v>
      </c>
      <c r="C3430" s="219">
        <v>18.026745917098111</v>
      </c>
      <c r="D3430" s="218"/>
      <c r="E3430" s="218"/>
      <c r="F3430" s="218">
        <v>1901</v>
      </c>
    </row>
    <row r="3431" spans="1:6" x14ac:dyDescent="0.45">
      <c r="A3431" s="218">
        <v>12722</v>
      </c>
      <c r="B3431" s="218">
        <v>560</v>
      </c>
      <c r="C3431" s="219">
        <v>12.19379520110928</v>
      </c>
      <c r="D3431" s="218"/>
      <c r="E3431" s="218" t="s">
        <v>114</v>
      </c>
      <c r="F3431" s="218">
        <v>2000</v>
      </c>
    </row>
    <row r="3432" spans="1:6" x14ac:dyDescent="0.45">
      <c r="A3432" s="218">
        <v>12720</v>
      </c>
      <c r="B3432" s="218">
        <v>150</v>
      </c>
      <c r="C3432" s="219">
        <v>18.857954438320061</v>
      </c>
      <c r="D3432" s="218"/>
      <c r="E3432" s="218" t="s">
        <v>205</v>
      </c>
      <c r="F3432" s="218">
        <v>1901</v>
      </c>
    </row>
    <row r="3433" spans="1:6" x14ac:dyDescent="0.45">
      <c r="A3433" s="218">
        <v>12718</v>
      </c>
      <c r="B3433" s="218">
        <v>315</v>
      </c>
      <c r="C3433" s="219">
        <v>9.5328341512116861</v>
      </c>
      <c r="D3433" s="218"/>
      <c r="E3433" s="218" t="s">
        <v>114</v>
      </c>
      <c r="F3433" s="218">
        <v>2000</v>
      </c>
    </row>
    <row r="3434" spans="1:6" x14ac:dyDescent="0.45">
      <c r="A3434" s="218">
        <v>12718</v>
      </c>
      <c r="B3434" s="218">
        <v>315</v>
      </c>
      <c r="C3434" s="219">
        <v>2.0086080871123762</v>
      </c>
      <c r="D3434" s="218"/>
      <c r="E3434" s="218" t="s">
        <v>111</v>
      </c>
      <c r="F3434" s="218">
        <v>1901</v>
      </c>
    </row>
    <row r="3435" spans="1:6" x14ac:dyDescent="0.45">
      <c r="A3435" s="218">
        <v>12716</v>
      </c>
      <c r="B3435" s="218">
        <v>600</v>
      </c>
      <c r="C3435" s="219">
        <v>8.0978236792976741</v>
      </c>
      <c r="D3435" s="218"/>
      <c r="E3435" s="218" t="s">
        <v>208</v>
      </c>
      <c r="F3435" s="218">
        <v>1960</v>
      </c>
    </row>
    <row r="3436" spans="1:6" x14ac:dyDescent="0.45">
      <c r="A3436" s="218">
        <v>12716</v>
      </c>
      <c r="B3436" s="218">
        <v>600</v>
      </c>
      <c r="C3436" s="219">
        <v>22.039486911071879</v>
      </c>
      <c r="D3436" s="218"/>
      <c r="E3436" s="218" t="s">
        <v>208</v>
      </c>
      <c r="F3436" s="218">
        <v>1901</v>
      </c>
    </row>
    <row r="3437" spans="1:6" x14ac:dyDescent="0.45">
      <c r="A3437" s="218">
        <v>12714</v>
      </c>
      <c r="B3437" s="218">
        <v>250</v>
      </c>
      <c r="C3437" s="219">
        <v>13.53866830071437</v>
      </c>
      <c r="D3437" s="218"/>
      <c r="E3437" s="218" t="s">
        <v>205</v>
      </c>
      <c r="F3437" s="218">
        <v>1990</v>
      </c>
    </row>
    <row r="3438" spans="1:6" x14ac:dyDescent="0.45">
      <c r="A3438" s="218">
        <v>12714</v>
      </c>
      <c r="B3438" s="218">
        <v>250</v>
      </c>
      <c r="C3438" s="219">
        <v>21.57112247327246</v>
      </c>
      <c r="D3438" s="218"/>
      <c r="E3438" s="218" t="s">
        <v>205</v>
      </c>
      <c r="F3438" s="218">
        <v>1990</v>
      </c>
    </row>
    <row r="3439" spans="1:6" x14ac:dyDescent="0.45">
      <c r="A3439" s="218">
        <v>12714</v>
      </c>
      <c r="B3439" s="218">
        <v>250</v>
      </c>
      <c r="C3439" s="219">
        <v>22.665982379502712</v>
      </c>
      <c r="D3439" s="218"/>
      <c r="E3439" s="218" t="s">
        <v>205</v>
      </c>
      <c r="F3439" s="218">
        <v>1990</v>
      </c>
    </row>
    <row r="3440" spans="1:6" x14ac:dyDescent="0.45">
      <c r="A3440" s="218">
        <v>12714</v>
      </c>
      <c r="B3440" s="218">
        <v>250</v>
      </c>
      <c r="C3440" s="219">
        <v>18.120008222930259</v>
      </c>
      <c r="D3440" s="218"/>
      <c r="E3440" s="218" t="s">
        <v>205</v>
      </c>
      <c r="F3440" s="218">
        <v>1990</v>
      </c>
    </row>
    <row r="3441" spans="1:6" x14ac:dyDescent="0.45">
      <c r="A3441" s="218">
        <v>12714</v>
      </c>
      <c r="B3441" s="218">
        <v>250</v>
      </c>
      <c r="C3441" s="219">
        <v>34.067970255997082</v>
      </c>
      <c r="D3441" s="218"/>
      <c r="E3441" s="218" t="s">
        <v>205</v>
      </c>
      <c r="F3441" s="218">
        <v>1990</v>
      </c>
    </row>
    <row r="3442" spans="1:6" x14ac:dyDescent="0.45">
      <c r="A3442" s="218">
        <v>12714</v>
      </c>
      <c r="B3442" s="218">
        <v>250</v>
      </c>
      <c r="C3442" s="219">
        <v>21.39713455676576</v>
      </c>
      <c r="D3442" s="218"/>
      <c r="E3442" s="218" t="s">
        <v>205</v>
      </c>
      <c r="F3442" s="218">
        <v>1990</v>
      </c>
    </row>
    <row r="3443" spans="1:6" x14ac:dyDescent="0.45">
      <c r="A3443" s="218">
        <v>12714</v>
      </c>
      <c r="B3443" s="218">
        <v>250</v>
      </c>
      <c r="C3443" s="219">
        <v>6.6851822795185081</v>
      </c>
      <c r="D3443" s="218"/>
      <c r="E3443" s="218" t="s">
        <v>114</v>
      </c>
      <c r="F3443" s="218">
        <v>2009</v>
      </c>
    </row>
    <row r="3444" spans="1:6" x14ac:dyDescent="0.45">
      <c r="A3444" s="218">
        <v>12714</v>
      </c>
      <c r="B3444" s="218">
        <v>250</v>
      </c>
      <c r="C3444" s="219">
        <v>24.414506232005731</v>
      </c>
      <c r="D3444" s="218"/>
      <c r="E3444" s="218" t="s">
        <v>114</v>
      </c>
      <c r="F3444" s="218">
        <v>2009</v>
      </c>
    </row>
    <row r="3445" spans="1:6" x14ac:dyDescent="0.45">
      <c r="A3445" s="218">
        <v>12714</v>
      </c>
      <c r="B3445" s="218">
        <v>250</v>
      </c>
      <c r="C3445" s="219">
        <v>9.6514177584498082</v>
      </c>
      <c r="D3445" s="218"/>
      <c r="E3445" s="218" t="s">
        <v>114</v>
      </c>
      <c r="F3445" s="218">
        <v>2009</v>
      </c>
    </row>
    <row r="3446" spans="1:6" x14ac:dyDescent="0.45">
      <c r="A3446" s="218">
        <v>12714</v>
      </c>
      <c r="B3446" s="218">
        <v>250</v>
      </c>
      <c r="C3446" s="219">
        <v>14.493210260463989</v>
      </c>
      <c r="D3446" s="218"/>
      <c r="E3446" s="218" t="s">
        <v>114</v>
      </c>
      <c r="F3446" s="218">
        <v>2009</v>
      </c>
    </row>
    <row r="3447" spans="1:6" x14ac:dyDescent="0.45">
      <c r="A3447" s="218">
        <v>12714</v>
      </c>
      <c r="B3447" s="218">
        <v>250</v>
      </c>
      <c r="C3447" s="219">
        <v>43.004064326360051</v>
      </c>
      <c r="D3447" s="218"/>
      <c r="E3447" s="218" t="s">
        <v>205</v>
      </c>
      <c r="F3447" s="218">
        <v>1990</v>
      </c>
    </row>
    <row r="3448" spans="1:6" x14ac:dyDescent="0.45">
      <c r="A3448" s="218">
        <v>12714</v>
      </c>
      <c r="B3448" s="218">
        <v>250</v>
      </c>
      <c r="C3448" s="219">
        <v>26.945234055057899</v>
      </c>
      <c r="D3448" s="218"/>
      <c r="E3448" s="218" t="s">
        <v>205</v>
      </c>
      <c r="F3448" s="218">
        <v>1990</v>
      </c>
    </row>
    <row r="3449" spans="1:6" x14ac:dyDescent="0.45">
      <c r="A3449" s="218">
        <v>12714</v>
      </c>
      <c r="B3449" s="218">
        <v>250</v>
      </c>
      <c r="C3449" s="219">
        <v>13.92484174343973</v>
      </c>
      <c r="D3449" s="218"/>
      <c r="E3449" s="218" t="s">
        <v>205</v>
      </c>
      <c r="F3449" s="218">
        <v>1990</v>
      </c>
    </row>
    <row r="3450" spans="1:6" x14ac:dyDescent="0.45">
      <c r="A3450" s="218">
        <v>12714</v>
      </c>
      <c r="B3450" s="218">
        <v>250</v>
      </c>
      <c r="C3450" s="219">
        <v>12.02982559349045</v>
      </c>
      <c r="D3450" s="218"/>
      <c r="E3450" s="218" t="s">
        <v>205</v>
      </c>
      <c r="F3450" s="218">
        <v>1990</v>
      </c>
    </row>
    <row r="3451" spans="1:6" x14ac:dyDescent="0.45">
      <c r="A3451" s="218">
        <v>12714</v>
      </c>
      <c r="B3451" s="218">
        <v>250</v>
      </c>
      <c r="C3451" s="219">
        <v>8.6480549470982808</v>
      </c>
      <c r="D3451" s="218"/>
      <c r="E3451" s="218" t="s">
        <v>205</v>
      </c>
      <c r="F3451" s="218">
        <v>1990</v>
      </c>
    </row>
    <row r="3452" spans="1:6" x14ac:dyDescent="0.45">
      <c r="A3452" s="218">
        <v>12714</v>
      </c>
      <c r="B3452" s="218">
        <v>250</v>
      </c>
      <c r="C3452" s="219">
        <v>7.7601694099935301</v>
      </c>
      <c r="D3452" s="218"/>
      <c r="E3452" s="218" t="s">
        <v>205</v>
      </c>
      <c r="F3452" s="218">
        <v>1990</v>
      </c>
    </row>
    <row r="3453" spans="1:6" x14ac:dyDescent="0.45">
      <c r="A3453" s="218">
        <v>12714</v>
      </c>
      <c r="B3453" s="218">
        <v>250</v>
      </c>
      <c r="C3453" s="219">
        <v>28.586805833731479</v>
      </c>
      <c r="D3453" s="218"/>
      <c r="E3453" s="218" t="s">
        <v>205</v>
      </c>
      <c r="F3453" s="218">
        <v>1990</v>
      </c>
    </row>
    <row r="3454" spans="1:6" x14ac:dyDescent="0.45">
      <c r="A3454" s="218">
        <v>12714</v>
      </c>
      <c r="B3454" s="218">
        <v>250</v>
      </c>
      <c r="C3454" s="219">
        <v>5.9240929788583383</v>
      </c>
      <c r="D3454" s="218"/>
      <c r="E3454" s="218" t="s">
        <v>205</v>
      </c>
      <c r="F3454" s="218">
        <v>1990</v>
      </c>
    </row>
    <row r="3455" spans="1:6" x14ac:dyDescent="0.45">
      <c r="A3455" s="218">
        <v>12714</v>
      </c>
      <c r="B3455" s="218">
        <v>250</v>
      </c>
      <c r="C3455" s="219">
        <v>13.767971009963359</v>
      </c>
      <c r="D3455" s="218"/>
      <c r="E3455" s="218" t="s">
        <v>205</v>
      </c>
      <c r="F3455" s="218">
        <v>1990</v>
      </c>
    </row>
    <row r="3456" spans="1:6" x14ac:dyDescent="0.45">
      <c r="A3456" s="218">
        <v>12714</v>
      </c>
      <c r="B3456" s="218">
        <v>250</v>
      </c>
      <c r="C3456" s="219">
        <v>40.735180134648367</v>
      </c>
      <c r="D3456" s="218"/>
      <c r="E3456" s="218" t="s">
        <v>205</v>
      </c>
      <c r="F3456" s="218">
        <v>1990</v>
      </c>
    </row>
    <row r="3457" spans="1:6" x14ac:dyDescent="0.45">
      <c r="A3457" s="218">
        <v>12714</v>
      </c>
      <c r="B3457" s="218">
        <v>250</v>
      </c>
      <c r="C3457" s="219">
        <v>41.978110051883682</v>
      </c>
      <c r="D3457" s="218"/>
      <c r="E3457" s="218" t="s">
        <v>205</v>
      </c>
      <c r="F3457" s="218">
        <v>1990</v>
      </c>
    </row>
    <row r="3458" spans="1:6" x14ac:dyDescent="0.45">
      <c r="A3458" s="218">
        <v>12712</v>
      </c>
      <c r="B3458" s="218">
        <v>500</v>
      </c>
      <c r="C3458" s="219">
        <v>61.526807432145027</v>
      </c>
      <c r="D3458" s="218"/>
      <c r="E3458" s="218" t="s">
        <v>207</v>
      </c>
      <c r="F3458" s="218">
        <v>1987</v>
      </c>
    </row>
    <row r="3459" spans="1:6" x14ac:dyDescent="0.45">
      <c r="A3459" s="218">
        <v>12712</v>
      </c>
      <c r="B3459" s="218">
        <v>500</v>
      </c>
      <c r="C3459" s="219">
        <v>34.640228164343227</v>
      </c>
      <c r="D3459" s="218"/>
      <c r="E3459" s="218" t="s">
        <v>203</v>
      </c>
      <c r="F3459" s="218">
        <v>1901</v>
      </c>
    </row>
    <row r="3460" spans="1:6" x14ac:dyDescent="0.45">
      <c r="A3460" s="218">
        <v>12712</v>
      </c>
      <c r="B3460" s="218">
        <v>500</v>
      </c>
      <c r="C3460" s="219">
        <v>30.623710164997821</v>
      </c>
      <c r="D3460" s="218"/>
      <c r="E3460" s="218" t="s">
        <v>207</v>
      </c>
      <c r="F3460" s="218">
        <v>1987</v>
      </c>
    </row>
    <row r="3461" spans="1:6" x14ac:dyDescent="0.45">
      <c r="A3461" s="218">
        <v>12710</v>
      </c>
      <c r="B3461" s="218">
        <v>250</v>
      </c>
      <c r="C3461" s="219">
        <v>16.600183586860709</v>
      </c>
      <c r="D3461" s="218"/>
      <c r="E3461" s="218" t="s">
        <v>114</v>
      </c>
      <c r="F3461" s="218">
        <v>2005</v>
      </c>
    </row>
    <row r="3462" spans="1:6" x14ac:dyDescent="0.45">
      <c r="A3462" s="218">
        <v>12710</v>
      </c>
      <c r="B3462" s="218">
        <v>250</v>
      </c>
      <c r="C3462" s="219">
        <v>8.9394855202806127</v>
      </c>
      <c r="D3462" s="218"/>
      <c r="E3462" s="218" t="s">
        <v>114</v>
      </c>
      <c r="F3462" s="218">
        <v>2005</v>
      </c>
    </row>
    <row r="3463" spans="1:6" x14ac:dyDescent="0.45">
      <c r="A3463" s="218">
        <v>12710</v>
      </c>
      <c r="B3463" s="218">
        <v>250</v>
      </c>
      <c r="C3463" s="219">
        <v>9.1272842068400539</v>
      </c>
      <c r="D3463" s="218"/>
      <c r="E3463" s="218" t="s">
        <v>114</v>
      </c>
      <c r="F3463" s="218">
        <v>2005</v>
      </c>
    </row>
    <row r="3464" spans="1:6" x14ac:dyDescent="0.45">
      <c r="A3464" s="218">
        <v>12710</v>
      </c>
      <c r="B3464" s="218">
        <v>250</v>
      </c>
      <c r="C3464" s="219">
        <v>16.689707580220372</v>
      </c>
      <c r="D3464" s="218"/>
      <c r="E3464" s="218" t="s">
        <v>114</v>
      </c>
      <c r="F3464" s="218">
        <v>2005</v>
      </c>
    </row>
    <row r="3465" spans="1:6" x14ac:dyDescent="0.45">
      <c r="A3465" s="218">
        <v>12710</v>
      </c>
      <c r="B3465" s="218">
        <v>250</v>
      </c>
      <c r="C3465" s="219">
        <v>21.668158782657269</v>
      </c>
      <c r="D3465" s="218"/>
      <c r="E3465" s="218" t="s">
        <v>114</v>
      </c>
      <c r="F3465" s="218">
        <v>2005</v>
      </c>
    </row>
    <row r="3466" spans="1:6" x14ac:dyDescent="0.45">
      <c r="A3466" s="218">
        <v>12708</v>
      </c>
      <c r="B3466" s="218">
        <v>350</v>
      </c>
      <c r="C3466" s="219">
        <v>26.457115955236901</v>
      </c>
      <c r="D3466" s="218"/>
      <c r="E3466" s="218" t="s">
        <v>204</v>
      </c>
      <c r="F3466" s="218">
        <v>1999</v>
      </c>
    </row>
    <row r="3467" spans="1:6" x14ac:dyDescent="0.45">
      <c r="A3467" s="218">
        <v>12708</v>
      </c>
      <c r="B3467" s="218">
        <v>350</v>
      </c>
      <c r="C3467" s="219">
        <v>25.463319565836031</v>
      </c>
      <c r="D3467" s="218"/>
      <c r="E3467" s="218" t="s">
        <v>204</v>
      </c>
      <c r="F3467" s="218">
        <v>1999</v>
      </c>
    </row>
    <row r="3468" spans="1:6" x14ac:dyDescent="0.45">
      <c r="A3468" s="218">
        <v>12708</v>
      </c>
      <c r="B3468" s="218">
        <v>350</v>
      </c>
      <c r="C3468" s="219">
        <v>25.976538936185381</v>
      </c>
      <c r="D3468" s="218"/>
      <c r="E3468" s="218" t="s">
        <v>204</v>
      </c>
      <c r="F3468" s="218">
        <v>1999</v>
      </c>
    </row>
    <row r="3469" spans="1:6" x14ac:dyDescent="0.45">
      <c r="A3469" s="218">
        <v>12708</v>
      </c>
      <c r="B3469" s="218">
        <v>350</v>
      </c>
      <c r="C3469" s="219">
        <v>26.714035485054229</v>
      </c>
      <c r="D3469" s="218"/>
      <c r="E3469" s="218" t="s">
        <v>204</v>
      </c>
      <c r="F3469" s="218">
        <v>1999</v>
      </c>
    </row>
    <row r="3470" spans="1:6" x14ac:dyDescent="0.45">
      <c r="A3470" s="218">
        <v>12708</v>
      </c>
      <c r="B3470" s="218">
        <v>350</v>
      </c>
      <c r="C3470" s="219">
        <v>5.1761610593532383</v>
      </c>
      <c r="D3470" s="218"/>
      <c r="E3470" s="218" t="s">
        <v>204</v>
      </c>
      <c r="F3470" s="218">
        <v>1999</v>
      </c>
    </row>
    <row r="3471" spans="1:6" x14ac:dyDescent="0.45">
      <c r="A3471" s="218">
        <v>12708</v>
      </c>
      <c r="B3471" s="218">
        <v>350</v>
      </c>
      <c r="C3471" s="219">
        <v>31.559411870905329</v>
      </c>
      <c r="D3471" s="218"/>
      <c r="E3471" s="218" t="s">
        <v>204</v>
      </c>
      <c r="F3471" s="218">
        <v>1999</v>
      </c>
    </row>
    <row r="3472" spans="1:6" x14ac:dyDescent="0.45">
      <c r="A3472" s="218">
        <v>12708</v>
      </c>
      <c r="B3472" s="218">
        <v>350</v>
      </c>
      <c r="C3472" s="219">
        <v>21.587286021335849</v>
      </c>
      <c r="D3472" s="218"/>
      <c r="E3472" s="218" t="s">
        <v>204</v>
      </c>
      <c r="F3472" s="218">
        <v>1999</v>
      </c>
    </row>
    <row r="3473" spans="1:6" x14ac:dyDescent="0.45">
      <c r="A3473" s="218">
        <v>12706</v>
      </c>
      <c r="B3473" s="218">
        <v>500</v>
      </c>
      <c r="C3473" s="219">
        <v>21.123025799479962</v>
      </c>
      <c r="D3473" s="218"/>
      <c r="E3473" s="218" t="s">
        <v>203</v>
      </c>
      <c r="F3473" s="218">
        <v>1989</v>
      </c>
    </row>
    <row r="3474" spans="1:6" x14ac:dyDescent="0.45">
      <c r="A3474" s="218">
        <v>12706</v>
      </c>
      <c r="B3474" s="218">
        <v>500</v>
      </c>
      <c r="C3474" s="219">
        <v>40.112877455558262</v>
      </c>
      <c r="D3474" s="218"/>
      <c r="E3474" s="218" t="s">
        <v>203</v>
      </c>
      <c r="F3474" s="218">
        <v>1989</v>
      </c>
    </row>
    <row r="3475" spans="1:6" x14ac:dyDescent="0.45">
      <c r="A3475" s="218">
        <v>12704</v>
      </c>
      <c r="B3475" s="218">
        <v>600</v>
      </c>
      <c r="C3475" s="219">
        <v>17.01286356837123</v>
      </c>
      <c r="D3475" s="218"/>
      <c r="E3475" s="218" t="s">
        <v>203</v>
      </c>
      <c r="F3475" s="218">
        <v>1989</v>
      </c>
    </row>
    <row r="3476" spans="1:6" x14ac:dyDescent="0.45">
      <c r="A3476" s="218">
        <v>12704</v>
      </c>
      <c r="B3476" s="218">
        <v>600</v>
      </c>
      <c r="C3476" s="219">
        <v>56.724220092562533</v>
      </c>
      <c r="D3476" s="218"/>
      <c r="E3476" s="218" t="s">
        <v>203</v>
      </c>
      <c r="F3476" s="218">
        <v>1989</v>
      </c>
    </row>
    <row r="3477" spans="1:6" x14ac:dyDescent="0.45">
      <c r="A3477" s="218">
        <v>12704</v>
      </c>
      <c r="B3477" s="218">
        <v>600</v>
      </c>
      <c r="C3477" s="219">
        <v>15.65493136992335</v>
      </c>
      <c r="D3477" s="218"/>
      <c r="E3477" s="218" t="s">
        <v>203</v>
      </c>
      <c r="F3477" s="218">
        <v>1901</v>
      </c>
    </row>
    <row r="3478" spans="1:6" x14ac:dyDescent="0.45">
      <c r="A3478" s="218">
        <v>12702</v>
      </c>
      <c r="B3478" s="218">
        <v>0</v>
      </c>
      <c r="C3478" s="219">
        <v>9.5971064133628872</v>
      </c>
      <c r="D3478" s="218"/>
      <c r="E3478" s="218"/>
      <c r="F3478" s="218">
        <v>1901</v>
      </c>
    </row>
    <row r="3479" spans="1:6" x14ac:dyDescent="0.45">
      <c r="A3479" s="218">
        <v>12702</v>
      </c>
      <c r="B3479" s="218">
        <v>0</v>
      </c>
      <c r="C3479" s="219">
        <v>34.591489949054854</v>
      </c>
      <c r="D3479" s="218"/>
      <c r="E3479" s="218"/>
      <c r="F3479" s="218">
        <v>0</v>
      </c>
    </row>
    <row r="3480" spans="1:6" x14ac:dyDescent="0.45">
      <c r="A3480" s="218">
        <v>12702</v>
      </c>
      <c r="B3480" s="218">
        <v>0</v>
      </c>
      <c r="C3480" s="219">
        <v>43.722476297045723</v>
      </c>
      <c r="D3480" s="218"/>
      <c r="E3480" s="218"/>
      <c r="F3480" s="218">
        <v>0</v>
      </c>
    </row>
    <row r="3481" spans="1:6" x14ac:dyDescent="0.45">
      <c r="A3481" s="218">
        <v>12700</v>
      </c>
      <c r="B3481" s="218">
        <v>450</v>
      </c>
      <c r="C3481" s="219">
        <v>20.317356265712061</v>
      </c>
      <c r="D3481" s="218"/>
      <c r="E3481" s="218"/>
      <c r="F3481" s="218">
        <v>1901</v>
      </c>
    </row>
    <row r="3482" spans="1:6" x14ac:dyDescent="0.45">
      <c r="A3482" s="218">
        <v>12700</v>
      </c>
      <c r="B3482" s="218">
        <v>450</v>
      </c>
      <c r="C3482" s="219">
        <v>40.463095510059112</v>
      </c>
      <c r="D3482" s="218"/>
      <c r="E3482" s="218"/>
      <c r="F3482" s="218">
        <v>1987</v>
      </c>
    </row>
    <row r="3483" spans="1:6" x14ac:dyDescent="0.45">
      <c r="A3483" s="218">
        <v>12698</v>
      </c>
      <c r="B3483" s="218">
        <v>350</v>
      </c>
      <c r="C3483" s="219">
        <v>12.20287470693618</v>
      </c>
      <c r="D3483" s="218"/>
      <c r="E3483" s="218"/>
      <c r="F3483" s="218">
        <v>1901</v>
      </c>
    </row>
    <row r="3484" spans="1:6" x14ac:dyDescent="0.45">
      <c r="A3484" s="218">
        <v>12696</v>
      </c>
      <c r="B3484" s="218">
        <v>200</v>
      </c>
      <c r="C3484" s="219">
        <v>20.256096045373798</v>
      </c>
      <c r="D3484" s="218"/>
      <c r="E3484" s="218" t="s">
        <v>205</v>
      </c>
      <c r="F3484" s="218">
        <v>1901</v>
      </c>
    </row>
    <row r="3485" spans="1:6" x14ac:dyDescent="0.45">
      <c r="A3485" s="218">
        <v>12696</v>
      </c>
      <c r="B3485" s="218">
        <v>200</v>
      </c>
      <c r="C3485" s="219">
        <v>36.126682637508473</v>
      </c>
      <c r="D3485" s="218"/>
      <c r="E3485" s="218" t="s">
        <v>205</v>
      </c>
      <c r="F3485" s="218">
        <v>1901</v>
      </c>
    </row>
    <row r="3486" spans="1:6" x14ac:dyDescent="0.45">
      <c r="A3486" s="218">
        <v>12696</v>
      </c>
      <c r="B3486" s="218">
        <v>200</v>
      </c>
      <c r="C3486" s="219">
        <v>21.442036397511121</v>
      </c>
      <c r="D3486" s="218"/>
      <c r="E3486" s="218" t="s">
        <v>205</v>
      </c>
      <c r="F3486" s="218">
        <v>1901</v>
      </c>
    </row>
    <row r="3487" spans="1:6" x14ac:dyDescent="0.45">
      <c r="A3487" s="218">
        <v>12696</v>
      </c>
      <c r="B3487" s="218">
        <v>200</v>
      </c>
      <c r="C3487" s="219">
        <v>6.389492419840856</v>
      </c>
      <c r="D3487" s="218"/>
      <c r="E3487" s="218" t="s">
        <v>112</v>
      </c>
      <c r="F3487" s="218">
        <v>1901</v>
      </c>
    </row>
    <row r="3488" spans="1:6" x14ac:dyDescent="0.45">
      <c r="A3488" s="218">
        <v>12696</v>
      </c>
      <c r="B3488" s="218">
        <v>200</v>
      </c>
      <c r="C3488" s="219">
        <v>9.9047088008662474</v>
      </c>
      <c r="D3488" s="218"/>
      <c r="E3488" s="218" t="s">
        <v>205</v>
      </c>
      <c r="F3488" s="218">
        <v>1901</v>
      </c>
    </row>
    <row r="3489" spans="1:6" x14ac:dyDescent="0.45">
      <c r="A3489" s="218">
        <v>12696</v>
      </c>
      <c r="B3489" s="218">
        <v>200</v>
      </c>
      <c r="C3489" s="219">
        <v>5.5690730856577684</v>
      </c>
      <c r="D3489" s="218"/>
      <c r="E3489" s="218" t="s">
        <v>112</v>
      </c>
      <c r="F3489" s="218">
        <v>1901</v>
      </c>
    </row>
    <row r="3490" spans="1:6" x14ac:dyDescent="0.45">
      <c r="A3490" s="218">
        <v>12694</v>
      </c>
      <c r="B3490" s="218">
        <v>500</v>
      </c>
      <c r="C3490" s="219">
        <v>56.198980831763642</v>
      </c>
      <c r="D3490" s="218"/>
      <c r="E3490" s="218" t="s">
        <v>207</v>
      </c>
      <c r="F3490" s="218">
        <v>1987</v>
      </c>
    </row>
    <row r="3491" spans="1:6" x14ac:dyDescent="0.45">
      <c r="A3491" s="218">
        <v>12694</v>
      </c>
      <c r="B3491" s="218">
        <v>500</v>
      </c>
      <c r="C3491" s="219">
        <v>15.418137891468071</v>
      </c>
      <c r="D3491" s="218"/>
      <c r="E3491" s="218" t="s">
        <v>207</v>
      </c>
      <c r="F3491" s="218">
        <v>1987</v>
      </c>
    </row>
    <row r="3492" spans="1:6" x14ac:dyDescent="0.45">
      <c r="A3492" s="218">
        <v>12694</v>
      </c>
      <c r="B3492" s="218">
        <v>500</v>
      </c>
      <c r="C3492" s="219">
        <v>31.15039442151884</v>
      </c>
      <c r="D3492" s="218"/>
      <c r="E3492" s="218" t="s">
        <v>207</v>
      </c>
      <c r="F3492" s="218">
        <v>1987</v>
      </c>
    </row>
    <row r="3493" spans="1:6" x14ac:dyDescent="0.45">
      <c r="A3493" s="218">
        <v>12694</v>
      </c>
      <c r="B3493" s="218">
        <v>500</v>
      </c>
      <c r="C3493" s="219">
        <v>4.7126268744883779</v>
      </c>
      <c r="D3493" s="218"/>
      <c r="E3493" s="218" t="s">
        <v>207</v>
      </c>
      <c r="F3493" s="218">
        <v>1987</v>
      </c>
    </row>
    <row r="3494" spans="1:6" x14ac:dyDescent="0.45">
      <c r="A3494" s="218">
        <v>12692</v>
      </c>
      <c r="B3494" s="218">
        <v>300</v>
      </c>
      <c r="C3494" s="219">
        <v>10.928960200990939</v>
      </c>
      <c r="D3494" s="218"/>
      <c r="E3494" s="218" t="s">
        <v>205</v>
      </c>
      <c r="F3494" s="218">
        <v>1987</v>
      </c>
    </row>
    <row r="3495" spans="1:6" x14ac:dyDescent="0.45">
      <c r="A3495" s="218">
        <v>12690</v>
      </c>
      <c r="B3495" s="218">
        <v>0</v>
      </c>
      <c r="C3495" s="219">
        <v>20.46701369901983</v>
      </c>
      <c r="D3495" s="218"/>
      <c r="E3495" s="218"/>
      <c r="F3495" s="218">
        <v>1901</v>
      </c>
    </row>
    <row r="3496" spans="1:6" x14ac:dyDescent="0.45">
      <c r="A3496" s="218">
        <v>12690</v>
      </c>
      <c r="B3496" s="218">
        <v>0</v>
      </c>
      <c r="C3496" s="219">
        <v>21.65694610173977</v>
      </c>
      <c r="D3496" s="218"/>
      <c r="E3496" s="218"/>
      <c r="F3496" s="218">
        <v>1901</v>
      </c>
    </row>
    <row r="3497" spans="1:6" x14ac:dyDescent="0.45">
      <c r="A3497" s="218">
        <v>12688</v>
      </c>
      <c r="B3497" s="218">
        <v>500</v>
      </c>
      <c r="C3497" s="219">
        <v>26.220863765432501</v>
      </c>
      <c r="D3497" s="218"/>
      <c r="E3497" s="218"/>
      <c r="F3497" s="218">
        <v>1901</v>
      </c>
    </row>
    <row r="3498" spans="1:6" x14ac:dyDescent="0.45">
      <c r="A3498" s="218">
        <v>12688</v>
      </c>
      <c r="B3498" s="218">
        <v>500</v>
      </c>
      <c r="C3498" s="219">
        <v>21.686751423584191</v>
      </c>
      <c r="D3498" s="218"/>
      <c r="E3498" s="218" t="s">
        <v>203</v>
      </c>
      <c r="F3498" s="218">
        <v>1994</v>
      </c>
    </row>
    <row r="3499" spans="1:6" x14ac:dyDescent="0.45">
      <c r="A3499" s="218">
        <v>12688</v>
      </c>
      <c r="B3499" s="218">
        <v>500</v>
      </c>
      <c r="C3499" s="219">
        <v>18.407825837858411</v>
      </c>
      <c r="D3499" s="218"/>
      <c r="E3499" s="218" t="s">
        <v>203</v>
      </c>
      <c r="F3499" s="218">
        <v>1993</v>
      </c>
    </row>
    <row r="3500" spans="1:6" x14ac:dyDescent="0.45">
      <c r="A3500" s="218">
        <v>12688</v>
      </c>
      <c r="B3500" s="218">
        <v>500</v>
      </c>
      <c r="C3500" s="219">
        <v>19.59440545178407</v>
      </c>
      <c r="D3500" s="218"/>
      <c r="E3500" s="218" t="s">
        <v>203</v>
      </c>
      <c r="F3500" s="218">
        <v>1994</v>
      </c>
    </row>
    <row r="3501" spans="1:6" x14ac:dyDescent="0.45">
      <c r="A3501" s="218">
        <v>12688</v>
      </c>
      <c r="B3501" s="218">
        <v>500</v>
      </c>
      <c r="C3501" s="219">
        <v>9.6112386906305272</v>
      </c>
      <c r="D3501" s="218"/>
      <c r="E3501" s="218" t="s">
        <v>203</v>
      </c>
      <c r="F3501" s="218">
        <v>1901</v>
      </c>
    </row>
    <row r="3502" spans="1:6" x14ac:dyDescent="0.45">
      <c r="A3502" s="218">
        <v>12688</v>
      </c>
      <c r="B3502" s="218">
        <v>500</v>
      </c>
      <c r="C3502" s="219">
        <v>48.691408290970102</v>
      </c>
      <c r="D3502" s="218"/>
      <c r="E3502" s="218" t="s">
        <v>203</v>
      </c>
      <c r="F3502" s="218">
        <v>1994</v>
      </c>
    </row>
    <row r="3503" spans="1:6" x14ac:dyDescent="0.45">
      <c r="A3503" s="218">
        <v>12688</v>
      </c>
      <c r="B3503" s="218">
        <v>500</v>
      </c>
      <c r="C3503" s="219">
        <v>26.567558862053431</v>
      </c>
      <c r="D3503" s="218"/>
      <c r="E3503" s="218" t="s">
        <v>203</v>
      </c>
      <c r="F3503" s="218">
        <v>1994</v>
      </c>
    </row>
    <row r="3504" spans="1:6" x14ac:dyDescent="0.45">
      <c r="A3504" s="218">
        <v>12688</v>
      </c>
      <c r="B3504" s="218">
        <v>500</v>
      </c>
      <c r="C3504" s="219">
        <v>27.19143865689162</v>
      </c>
      <c r="D3504" s="218"/>
      <c r="E3504" s="218" t="s">
        <v>203</v>
      </c>
      <c r="F3504" s="218">
        <v>1994</v>
      </c>
    </row>
    <row r="3505" spans="1:6" x14ac:dyDescent="0.45">
      <c r="A3505" s="218">
        <v>12688</v>
      </c>
      <c r="B3505" s="218">
        <v>500</v>
      </c>
      <c r="C3505" s="219">
        <v>8.8546169983652288</v>
      </c>
      <c r="D3505" s="218"/>
      <c r="E3505" s="218" t="s">
        <v>203</v>
      </c>
      <c r="F3505" s="218">
        <v>1994</v>
      </c>
    </row>
    <row r="3506" spans="1:6" x14ac:dyDescent="0.45">
      <c r="A3506" s="218">
        <v>12688</v>
      </c>
      <c r="B3506" s="218">
        <v>500</v>
      </c>
      <c r="C3506" s="219">
        <v>9.4730077448255354</v>
      </c>
      <c r="D3506" s="218"/>
      <c r="E3506" s="218" t="s">
        <v>203</v>
      </c>
      <c r="F3506" s="218">
        <v>1994</v>
      </c>
    </row>
    <row r="3507" spans="1:6" x14ac:dyDescent="0.45">
      <c r="A3507" s="218">
        <v>12688</v>
      </c>
      <c r="B3507" s="218">
        <v>500</v>
      </c>
      <c r="C3507" s="219">
        <v>27.10405929513864</v>
      </c>
      <c r="D3507" s="218"/>
      <c r="E3507" s="218" t="s">
        <v>203</v>
      </c>
      <c r="F3507" s="218">
        <v>1994</v>
      </c>
    </row>
    <row r="3508" spans="1:6" x14ac:dyDescent="0.45">
      <c r="A3508" s="218">
        <v>12688</v>
      </c>
      <c r="B3508" s="218">
        <v>500</v>
      </c>
      <c r="C3508" s="219">
        <v>51.857093988909043</v>
      </c>
      <c r="D3508" s="218"/>
      <c r="E3508" s="218" t="s">
        <v>203</v>
      </c>
      <c r="F3508" s="218">
        <v>1994</v>
      </c>
    </row>
    <row r="3509" spans="1:6" x14ac:dyDescent="0.45">
      <c r="A3509" s="218">
        <v>12688</v>
      </c>
      <c r="B3509" s="218">
        <v>500</v>
      </c>
      <c r="C3509" s="219">
        <v>22.015660480598601</v>
      </c>
      <c r="D3509" s="218"/>
      <c r="E3509" s="218" t="s">
        <v>203</v>
      </c>
      <c r="F3509" s="218">
        <v>1994</v>
      </c>
    </row>
    <row r="3510" spans="1:6" x14ac:dyDescent="0.45">
      <c r="A3510" s="218">
        <v>12688</v>
      </c>
      <c r="B3510" s="218">
        <v>500</v>
      </c>
      <c r="C3510" s="219">
        <v>23.834142235124741</v>
      </c>
      <c r="D3510" s="218"/>
      <c r="E3510" s="218" t="s">
        <v>203</v>
      </c>
      <c r="F3510" s="218">
        <v>1994</v>
      </c>
    </row>
    <row r="3511" spans="1:6" x14ac:dyDescent="0.45">
      <c r="A3511" s="218">
        <v>12688</v>
      </c>
      <c r="B3511" s="218">
        <v>500</v>
      </c>
      <c r="C3511" s="219">
        <v>32.065491171566308</v>
      </c>
      <c r="D3511" s="218"/>
      <c r="E3511" s="218" t="s">
        <v>203</v>
      </c>
      <c r="F3511" s="218">
        <v>1994</v>
      </c>
    </row>
    <row r="3512" spans="1:6" x14ac:dyDescent="0.45">
      <c r="A3512" s="218">
        <v>12688</v>
      </c>
      <c r="B3512" s="218">
        <v>500</v>
      </c>
      <c r="C3512" s="219">
        <v>27.595365419359219</v>
      </c>
      <c r="D3512" s="218"/>
      <c r="E3512" s="218" t="s">
        <v>203</v>
      </c>
      <c r="F3512" s="218">
        <v>1994</v>
      </c>
    </row>
    <row r="3513" spans="1:6" x14ac:dyDescent="0.45">
      <c r="A3513" s="218">
        <v>12688</v>
      </c>
      <c r="B3513" s="218">
        <v>500</v>
      </c>
      <c r="C3513" s="219">
        <v>20.08708083553633</v>
      </c>
      <c r="D3513" s="218"/>
      <c r="E3513" s="218" t="s">
        <v>203</v>
      </c>
      <c r="F3513" s="218">
        <v>1994</v>
      </c>
    </row>
    <row r="3514" spans="1:6" x14ac:dyDescent="0.45">
      <c r="A3514" s="218">
        <v>12688</v>
      </c>
      <c r="B3514" s="218">
        <v>500</v>
      </c>
      <c r="C3514" s="219">
        <v>9.26188777928623</v>
      </c>
      <c r="D3514" s="218"/>
      <c r="E3514" s="218" t="s">
        <v>203</v>
      </c>
      <c r="F3514" s="218">
        <v>1994</v>
      </c>
    </row>
    <row r="3515" spans="1:6" x14ac:dyDescent="0.45">
      <c r="A3515" s="218">
        <v>12688</v>
      </c>
      <c r="B3515" s="218">
        <v>500</v>
      </c>
      <c r="C3515" s="219">
        <v>34.878591783261378</v>
      </c>
      <c r="D3515" s="218"/>
      <c r="E3515" s="218" t="s">
        <v>203</v>
      </c>
      <c r="F3515" s="218">
        <v>1994</v>
      </c>
    </row>
    <row r="3516" spans="1:6" x14ac:dyDescent="0.45">
      <c r="A3516" s="218">
        <v>12688</v>
      </c>
      <c r="B3516" s="218">
        <v>500</v>
      </c>
      <c r="C3516" s="219">
        <v>17.867542609529359</v>
      </c>
      <c r="D3516" s="218"/>
      <c r="E3516" s="218" t="s">
        <v>203</v>
      </c>
      <c r="F3516" s="218">
        <v>1994</v>
      </c>
    </row>
    <row r="3517" spans="1:6" x14ac:dyDescent="0.45">
      <c r="A3517" s="218">
        <v>12688</v>
      </c>
      <c r="B3517" s="218">
        <v>500</v>
      </c>
      <c r="C3517" s="219">
        <v>20.493161589172669</v>
      </c>
      <c r="D3517" s="218"/>
      <c r="E3517" s="218"/>
      <c r="F3517" s="218">
        <v>1901</v>
      </c>
    </row>
    <row r="3518" spans="1:6" x14ac:dyDescent="0.45">
      <c r="A3518" s="218">
        <v>12688</v>
      </c>
      <c r="B3518" s="218">
        <v>500</v>
      </c>
      <c r="C3518" s="219">
        <v>12.2107099408456</v>
      </c>
      <c r="D3518" s="218"/>
      <c r="E3518" s="218"/>
      <c r="F3518" s="218">
        <v>1901</v>
      </c>
    </row>
    <row r="3519" spans="1:6" x14ac:dyDescent="0.45">
      <c r="A3519" s="218">
        <v>12688</v>
      </c>
      <c r="B3519" s="218">
        <v>500</v>
      </c>
      <c r="C3519" s="219">
        <v>26.445505146088429</v>
      </c>
      <c r="D3519" s="218"/>
      <c r="E3519" s="218" t="s">
        <v>203</v>
      </c>
      <c r="F3519" s="218">
        <v>1994</v>
      </c>
    </row>
    <row r="3520" spans="1:6" x14ac:dyDescent="0.45">
      <c r="A3520" s="218">
        <v>12688</v>
      </c>
      <c r="B3520" s="218">
        <v>500</v>
      </c>
      <c r="C3520" s="219">
        <v>37.537881677466252</v>
      </c>
      <c r="D3520" s="218"/>
      <c r="E3520" s="218" t="s">
        <v>203</v>
      </c>
      <c r="F3520" s="218">
        <v>1994</v>
      </c>
    </row>
    <row r="3521" spans="1:6" x14ac:dyDescent="0.45">
      <c r="A3521" s="218">
        <v>12688</v>
      </c>
      <c r="B3521" s="218">
        <v>500</v>
      </c>
      <c r="C3521" s="219">
        <v>37.702921933073092</v>
      </c>
      <c r="D3521" s="218"/>
      <c r="E3521" s="218" t="s">
        <v>203</v>
      </c>
      <c r="F3521" s="218">
        <v>1994</v>
      </c>
    </row>
    <row r="3522" spans="1:6" x14ac:dyDescent="0.45">
      <c r="A3522" s="218">
        <v>12688</v>
      </c>
      <c r="B3522" s="218">
        <v>500</v>
      </c>
      <c r="C3522" s="219">
        <v>16.910240598857271</v>
      </c>
      <c r="D3522" s="218"/>
      <c r="E3522" s="218" t="s">
        <v>203</v>
      </c>
      <c r="F3522" s="218">
        <v>1994</v>
      </c>
    </row>
    <row r="3523" spans="1:6" x14ac:dyDescent="0.45">
      <c r="A3523" s="218">
        <v>12688</v>
      </c>
      <c r="B3523" s="218">
        <v>500</v>
      </c>
      <c r="C3523" s="219">
        <v>34.037833461719821</v>
      </c>
      <c r="D3523" s="218"/>
      <c r="E3523" s="218" t="s">
        <v>203</v>
      </c>
      <c r="F3523" s="218">
        <v>1994</v>
      </c>
    </row>
    <row r="3524" spans="1:6" x14ac:dyDescent="0.45">
      <c r="A3524" s="218">
        <v>12686</v>
      </c>
      <c r="B3524" s="218">
        <v>0</v>
      </c>
      <c r="C3524" s="219">
        <v>27.61962034855382</v>
      </c>
      <c r="D3524" s="218"/>
      <c r="E3524" s="218"/>
      <c r="F3524" s="218">
        <v>1901</v>
      </c>
    </row>
    <row r="3525" spans="1:6" x14ac:dyDescent="0.45">
      <c r="A3525" s="218">
        <v>12686</v>
      </c>
      <c r="B3525" s="218">
        <v>0</v>
      </c>
      <c r="C3525" s="219">
        <v>14.59395504377054</v>
      </c>
      <c r="D3525" s="218"/>
      <c r="E3525" s="218"/>
      <c r="F3525" s="218">
        <v>1901</v>
      </c>
    </row>
    <row r="3526" spans="1:6" x14ac:dyDescent="0.45">
      <c r="A3526" s="218">
        <v>12686</v>
      </c>
      <c r="B3526" s="218">
        <v>0</v>
      </c>
      <c r="C3526" s="219">
        <v>28.03916779103621</v>
      </c>
      <c r="D3526" s="218"/>
      <c r="E3526" s="218"/>
      <c r="F3526" s="218">
        <v>1901</v>
      </c>
    </row>
    <row r="3527" spans="1:6" x14ac:dyDescent="0.45">
      <c r="A3527" s="218">
        <v>12686</v>
      </c>
      <c r="B3527" s="218">
        <v>0</v>
      </c>
      <c r="C3527" s="219">
        <v>6.8669118885590343</v>
      </c>
      <c r="D3527" s="218"/>
      <c r="E3527" s="218"/>
      <c r="F3527" s="218">
        <v>1901</v>
      </c>
    </row>
    <row r="3528" spans="1:6" x14ac:dyDescent="0.45">
      <c r="A3528" s="218">
        <v>12686</v>
      </c>
      <c r="B3528" s="218">
        <v>0</v>
      </c>
      <c r="C3528" s="219">
        <v>29.853006177317049</v>
      </c>
      <c r="D3528" s="218"/>
      <c r="E3528" s="218"/>
      <c r="F3528" s="218">
        <v>1901</v>
      </c>
    </row>
    <row r="3529" spans="1:6" x14ac:dyDescent="0.45">
      <c r="A3529" s="218">
        <v>12686</v>
      </c>
      <c r="B3529" s="218">
        <v>0</v>
      </c>
      <c r="C3529" s="219">
        <v>10.62379069826833</v>
      </c>
      <c r="D3529" s="218"/>
      <c r="E3529" s="218"/>
      <c r="F3529" s="218">
        <v>1901</v>
      </c>
    </row>
    <row r="3530" spans="1:6" x14ac:dyDescent="0.45">
      <c r="A3530" s="218">
        <v>12686</v>
      </c>
      <c r="B3530" s="218">
        <v>0</v>
      </c>
      <c r="C3530" s="219">
        <v>19.551527815540091</v>
      </c>
      <c r="D3530" s="218"/>
      <c r="E3530" s="218"/>
      <c r="F3530" s="218">
        <v>1901</v>
      </c>
    </row>
    <row r="3531" spans="1:6" x14ac:dyDescent="0.45">
      <c r="A3531" s="218">
        <v>12686</v>
      </c>
      <c r="B3531" s="218">
        <v>0</v>
      </c>
      <c r="C3531" s="219">
        <v>14.422535000496969</v>
      </c>
      <c r="D3531" s="218"/>
      <c r="E3531" s="218"/>
      <c r="F3531" s="218">
        <v>1901</v>
      </c>
    </row>
    <row r="3532" spans="1:6" x14ac:dyDescent="0.45">
      <c r="A3532" s="218">
        <v>12686</v>
      </c>
      <c r="B3532" s="218">
        <v>0</v>
      </c>
      <c r="C3532" s="219">
        <v>16.175029636880829</v>
      </c>
      <c r="D3532" s="218"/>
      <c r="E3532" s="218"/>
      <c r="F3532" s="218">
        <v>1901</v>
      </c>
    </row>
    <row r="3533" spans="1:6" x14ac:dyDescent="0.45">
      <c r="A3533" s="218">
        <v>12686</v>
      </c>
      <c r="B3533" s="218">
        <v>0</v>
      </c>
      <c r="C3533" s="219">
        <v>13.93518877591829</v>
      </c>
      <c r="D3533" s="218"/>
      <c r="E3533" s="218"/>
      <c r="F3533" s="218">
        <v>1901</v>
      </c>
    </row>
    <row r="3534" spans="1:6" x14ac:dyDescent="0.45">
      <c r="A3534" s="218">
        <v>12686</v>
      </c>
      <c r="B3534" s="218">
        <v>0</v>
      </c>
      <c r="C3534" s="219">
        <v>14.251376669691309</v>
      </c>
      <c r="D3534" s="218"/>
      <c r="E3534" s="218"/>
      <c r="F3534" s="218">
        <v>1901</v>
      </c>
    </row>
    <row r="3535" spans="1:6" x14ac:dyDescent="0.45">
      <c r="A3535" s="218">
        <v>12686</v>
      </c>
      <c r="B3535" s="218">
        <v>0</v>
      </c>
      <c r="C3535" s="219">
        <v>10.01941128560429</v>
      </c>
      <c r="D3535" s="218"/>
      <c r="E3535" s="218"/>
      <c r="F3535" s="218">
        <v>1901</v>
      </c>
    </row>
    <row r="3536" spans="1:6" x14ac:dyDescent="0.45">
      <c r="A3536" s="218">
        <v>12686</v>
      </c>
      <c r="B3536" s="218">
        <v>0</v>
      </c>
      <c r="C3536" s="219">
        <v>12.63910865485825</v>
      </c>
      <c r="D3536" s="218"/>
      <c r="E3536" s="218"/>
      <c r="F3536" s="218">
        <v>1901</v>
      </c>
    </row>
    <row r="3537" spans="1:6" x14ac:dyDescent="0.45">
      <c r="A3537" s="218">
        <v>12684</v>
      </c>
      <c r="B3537" s="218">
        <v>250</v>
      </c>
      <c r="C3537" s="219">
        <v>16.761826655090111</v>
      </c>
      <c r="D3537" s="218"/>
      <c r="E3537" s="218" t="s">
        <v>114</v>
      </c>
      <c r="F3537" s="218">
        <v>1999</v>
      </c>
    </row>
    <row r="3538" spans="1:6" x14ac:dyDescent="0.45">
      <c r="A3538" s="218">
        <v>12684</v>
      </c>
      <c r="B3538" s="218">
        <v>250</v>
      </c>
      <c r="C3538" s="219">
        <v>12.29455323109768</v>
      </c>
      <c r="D3538" s="218"/>
      <c r="E3538" s="218" t="s">
        <v>114</v>
      </c>
      <c r="F3538" s="218">
        <v>1999</v>
      </c>
    </row>
    <row r="3539" spans="1:6" x14ac:dyDescent="0.45">
      <c r="A3539" s="218">
        <v>12684</v>
      </c>
      <c r="B3539" s="218">
        <v>250</v>
      </c>
      <c r="C3539" s="219">
        <v>14.61768712964184</v>
      </c>
      <c r="D3539" s="218"/>
      <c r="E3539" s="218" t="s">
        <v>114</v>
      </c>
      <c r="F3539" s="218">
        <v>1999</v>
      </c>
    </row>
    <row r="3540" spans="1:6" x14ac:dyDescent="0.45">
      <c r="A3540" s="218">
        <v>12684</v>
      </c>
      <c r="B3540" s="218">
        <v>250</v>
      </c>
      <c r="C3540" s="219">
        <v>13.592454514488329</v>
      </c>
      <c r="D3540" s="218"/>
      <c r="E3540" s="218" t="s">
        <v>114</v>
      </c>
      <c r="F3540" s="218">
        <v>1999</v>
      </c>
    </row>
    <row r="3541" spans="1:6" x14ac:dyDescent="0.45">
      <c r="A3541" s="218">
        <v>12684</v>
      </c>
      <c r="B3541" s="218">
        <v>250</v>
      </c>
      <c r="C3541" s="219">
        <v>17.32737364528834</v>
      </c>
      <c r="D3541" s="218"/>
      <c r="E3541" s="218" t="s">
        <v>114</v>
      </c>
      <c r="F3541" s="218">
        <v>1999</v>
      </c>
    </row>
    <row r="3542" spans="1:6" x14ac:dyDescent="0.45">
      <c r="A3542" s="218">
        <v>12684</v>
      </c>
      <c r="B3542" s="218">
        <v>250</v>
      </c>
      <c r="C3542" s="219">
        <v>16.58842894323956</v>
      </c>
      <c r="D3542" s="218"/>
      <c r="E3542" s="218" t="s">
        <v>114</v>
      </c>
      <c r="F3542" s="218">
        <v>1999</v>
      </c>
    </row>
    <row r="3543" spans="1:6" x14ac:dyDescent="0.45">
      <c r="A3543" s="218">
        <v>12684</v>
      </c>
      <c r="B3543" s="218">
        <v>250</v>
      </c>
      <c r="C3543" s="219">
        <v>13.84173302886694</v>
      </c>
      <c r="D3543" s="218"/>
      <c r="E3543" s="218" t="s">
        <v>114</v>
      </c>
      <c r="F3543" s="218">
        <v>1999</v>
      </c>
    </row>
    <row r="3544" spans="1:6" x14ac:dyDescent="0.45">
      <c r="A3544" s="218">
        <v>12682</v>
      </c>
      <c r="B3544" s="218">
        <v>300</v>
      </c>
      <c r="C3544" s="219">
        <v>16.09512455534556</v>
      </c>
      <c r="D3544" s="218"/>
      <c r="E3544" s="218" t="s">
        <v>205</v>
      </c>
      <c r="F3544" s="218">
        <v>1901</v>
      </c>
    </row>
    <row r="3545" spans="1:6" x14ac:dyDescent="0.45">
      <c r="A3545" s="218">
        <v>12860</v>
      </c>
      <c r="B3545" s="218">
        <v>200</v>
      </c>
      <c r="C3545" s="219">
        <v>35.738320089260412</v>
      </c>
      <c r="D3545" s="218"/>
      <c r="E3545" s="218" t="s">
        <v>205</v>
      </c>
      <c r="F3545" s="218">
        <v>1901</v>
      </c>
    </row>
    <row r="3546" spans="1:6" x14ac:dyDescent="0.45">
      <c r="A3546" s="218">
        <v>12860</v>
      </c>
      <c r="B3546" s="218">
        <v>200</v>
      </c>
      <c r="C3546" s="219">
        <v>31.954269104410809</v>
      </c>
      <c r="D3546" s="218"/>
      <c r="E3546" s="218" t="s">
        <v>205</v>
      </c>
      <c r="F3546" s="218">
        <v>1901</v>
      </c>
    </row>
    <row r="3547" spans="1:6" x14ac:dyDescent="0.45">
      <c r="A3547" s="218">
        <v>12860</v>
      </c>
      <c r="B3547" s="218">
        <v>200</v>
      </c>
      <c r="C3547" s="219">
        <v>15.42591576417137</v>
      </c>
      <c r="D3547" s="218"/>
      <c r="E3547" s="218" t="s">
        <v>205</v>
      </c>
      <c r="F3547" s="218">
        <v>1901</v>
      </c>
    </row>
    <row r="3548" spans="1:6" x14ac:dyDescent="0.45">
      <c r="A3548" s="218">
        <v>12860</v>
      </c>
      <c r="B3548" s="218">
        <v>200</v>
      </c>
      <c r="C3548" s="219">
        <v>21.163460777386419</v>
      </c>
      <c r="D3548" s="218"/>
      <c r="E3548" s="218" t="s">
        <v>205</v>
      </c>
      <c r="F3548" s="218">
        <v>1901</v>
      </c>
    </row>
    <row r="3549" spans="1:6" x14ac:dyDescent="0.45">
      <c r="A3549" s="218">
        <v>12858</v>
      </c>
      <c r="B3549" s="218">
        <v>350</v>
      </c>
      <c r="C3549" s="219">
        <v>36.256707828350983</v>
      </c>
      <c r="D3549" s="218"/>
      <c r="E3549" s="218" t="s">
        <v>205</v>
      </c>
      <c r="F3549" s="218">
        <v>1901</v>
      </c>
    </row>
    <row r="3550" spans="1:6" x14ac:dyDescent="0.45">
      <c r="A3550" s="218">
        <v>12856</v>
      </c>
      <c r="B3550" s="218">
        <v>0</v>
      </c>
      <c r="C3550" s="219">
        <v>15.145814603257801</v>
      </c>
      <c r="D3550" s="218"/>
      <c r="E3550" s="218"/>
      <c r="F3550" s="218">
        <v>1901</v>
      </c>
    </row>
    <row r="3551" spans="1:6" x14ac:dyDescent="0.45">
      <c r="A3551" s="218">
        <v>12854</v>
      </c>
      <c r="B3551" s="218">
        <v>250</v>
      </c>
      <c r="C3551" s="219">
        <v>27.426195176098879</v>
      </c>
      <c r="D3551" s="218"/>
      <c r="E3551" s="218" t="s">
        <v>114</v>
      </c>
      <c r="F3551" s="218">
        <v>2005</v>
      </c>
    </row>
    <row r="3552" spans="1:6" x14ac:dyDescent="0.45">
      <c r="A3552" s="218">
        <v>12852</v>
      </c>
      <c r="B3552" s="218">
        <v>400</v>
      </c>
      <c r="C3552" s="219">
        <v>32.5151341941216</v>
      </c>
      <c r="D3552" s="218" t="s">
        <v>203</v>
      </c>
      <c r="E3552" s="218"/>
      <c r="F3552" s="218">
        <v>1901</v>
      </c>
    </row>
    <row r="3553" spans="1:6" x14ac:dyDescent="0.45">
      <c r="A3553" s="218">
        <v>12852</v>
      </c>
      <c r="B3553" s="218">
        <v>400</v>
      </c>
      <c r="C3553" s="219">
        <v>49.138489402364357</v>
      </c>
      <c r="D3553" s="218" t="s">
        <v>203</v>
      </c>
      <c r="E3553" s="218"/>
      <c r="F3553" s="218">
        <v>1901</v>
      </c>
    </row>
    <row r="3554" spans="1:6" x14ac:dyDescent="0.45">
      <c r="A3554" s="218">
        <v>12852</v>
      </c>
      <c r="B3554" s="218">
        <v>400</v>
      </c>
      <c r="C3554" s="219">
        <v>18.47087187209322</v>
      </c>
      <c r="D3554" s="218" t="s">
        <v>203</v>
      </c>
      <c r="E3554" s="218"/>
      <c r="F3554" s="218">
        <v>1901</v>
      </c>
    </row>
    <row r="3555" spans="1:6" x14ac:dyDescent="0.45">
      <c r="A3555" s="218">
        <v>12852</v>
      </c>
      <c r="B3555" s="218">
        <v>400</v>
      </c>
      <c r="C3555" s="219">
        <v>71.087584292618956</v>
      </c>
      <c r="D3555" s="218" t="s">
        <v>203</v>
      </c>
      <c r="E3555" s="218" t="s">
        <v>203</v>
      </c>
      <c r="F3555" s="218">
        <v>1901</v>
      </c>
    </row>
    <row r="3556" spans="1:6" x14ac:dyDescent="0.45">
      <c r="A3556" s="218">
        <v>12852</v>
      </c>
      <c r="B3556" s="218">
        <v>400</v>
      </c>
      <c r="C3556" s="219">
        <v>27.557463329213871</v>
      </c>
      <c r="D3556" s="218" t="s">
        <v>203</v>
      </c>
      <c r="E3556" s="218"/>
      <c r="F3556" s="218">
        <v>1901</v>
      </c>
    </row>
    <row r="3557" spans="1:6" x14ac:dyDescent="0.45">
      <c r="A3557" s="218">
        <v>12852</v>
      </c>
      <c r="B3557" s="218">
        <v>400</v>
      </c>
      <c r="C3557" s="219">
        <v>49.074886920327849</v>
      </c>
      <c r="D3557" s="218" t="s">
        <v>203</v>
      </c>
      <c r="E3557" s="218"/>
      <c r="F3557" s="218">
        <v>1901</v>
      </c>
    </row>
    <row r="3558" spans="1:6" x14ac:dyDescent="0.45">
      <c r="A3558" s="218">
        <v>12852</v>
      </c>
      <c r="B3558" s="218">
        <v>400</v>
      </c>
      <c r="C3558" s="219">
        <v>50.143739456001299</v>
      </c>
      <c r="D3558" s="218" t="s">
        <v>203</v>
      </c>
      <c r="E3558" s="218" t="s">
        <v>203</v>
      </c>
      <c r="F3558" s="218">
        <v>1901</v>
      </c>
    </row>
    <row r="3559" spans="1:6" x14ac:dyDescent="0.45">
      <c r="A3559" s="218">
        <v>12850</v>
      </c>
      <c r="B3559" s="218">
        <v>250</v>
      </c>
      <c r="C3559" s="219">
        <v>21.56133646653257</v>
      </c>
      <c r="D3559" s="218"/>
      <c r="E3559" s="218" t="s">
        <v>205</v>
      </c>
      <c r="F3559" s="218">
        <v>1901</v>
      </c>
    </row>
    <row r="3560" spans="1:6" x14ac:dyDescent="0.45">
      <c r="A3560" s="218">
        <v>12850</v>
      </c>
      <c r="B3560" s="218">
        <v>250</v>
      </c>
      <c r="C3560" s="219">
        <v>12.83731338133779</v>
      </c>
      <c r="D3560" s="218"/>
      <c r="E3560" s="218" t="s">
        <v>205</v>
      </c>
      <c r="F3560" s="218">
        <v>1901</v>
      </c>
    </row>
    <row r="3561" spans="1:6" x14ac:dyDescent="0.45">
      <c r="A3561" s="218">
        <v>12850</v>
      </c>
      <c r="B3561" s="218">
        <v>250</v>
      </c>
      <c r="C3561" s="219">
        <v>28.563281404848141</v>
      </c>
      <c r="D3561" s="218"/>
      <c r="E3561" s="218" t="s">
        <v>205</v>
      </c>
      <c r="F3561" s="218">
        <v>1901</v>
      </c>
    </row>
    <row r="3562" spans="1:6" x14ac:dyDescent="0.45">
      <c r="A3562" s="218">
        <v>12850</v>
      </c>
      <c r="B3562" s="218">
        <v>250</v>
      </c>
      <c r="C3562" s="219">
        <v>10.940173055705189</v>
      </c>
      <c r="D3562" s="218"/>
      <c r="E3562" s="218" t="s">
        <v>205</v>
      </c>
      <c r="F3562" s="218">
        <v>1901</v>
      </c>
    </row>
    <row r="3563" spans="1:6" x14ac:dyDescent="0.45">
      <c r="A3563" s="218">
        <v>12850</v>
      </c>
      <c r="B3563" s="218">
        <v>250</v>
      </c>
      <c r="C3563" s="219">
        <v>30.585073574594158</v>
      </c>
      <c r="D3563" s="218"/>
      <c r="E3563" s="218" t="s">
        <v>205</v>
      </c>
      <c r="F3563" s="218">
        <v>1901</v>
      </c>
    </row>
    <row r="3564" spans="1:6" x14ac:dyDescent="0.45">
      <c r="A3564" s="218">
        <v>12850</v>
      </c>
      <c r="B3564" s="218">
        <v>250</v>
      </c>
      <c r="C3564" s="219">
        <v>14.29392900738004</v>
      </c>
      <c r="D3564" s="218"/>
      <c r="E3564" s="218" t="s">
        <v>205</v>
      </c>
      <c r="F3564" s="218">
        <v>1901</v>
      </c>
    </row>
    <row r="3565" spans="1:6" x14ac:dyDescent="0.45">
      <c r="A3565" s="218">
        <v>12850</v>
      </c>
      <c r="B3565" s="218">
        <v>250</v>
      </c>
      <c r="C3565" s="219">
        <v>8.9076495105142346</v>
      </c>
      <c r="D3565" s="218"/>
      <c r="E3565" s="218" t="s">
        <v>205</v>
      </c>
      <c r="F3565" s="218">
        <v>1901</v>
      </c>
    </row>
    <row r="3566" spans="1:6" x14ac:dyDescent="0.45">
      <c r="A3566" s="218">
        <v>12850</v>
      </c>
      <c r="B3566" s="218">
        <v>250</v>
      </c>
      <c r="C3566" s="219">
        <v>30.35161902037013</v>
      </c>
      <c r="D3566" s="218"/>
      <c r="E3566" s="218" t="s">
        <v>205</v>
      </c>
      <c r="F3566" s="218">
        <v>1901</v>
      </c>
    </row>
    <row r="3567" spans="1:6" x14ac:dyDescent="0.45">
      <c r="A3567" s="218">
        <v>12850</v>
      </c>
      <c r="B3567" s="218">
        <v>250</v>
      </c>
      <c r="C3567" s="219">
        <v>10.95076573964003</v>
      </c>
      <c r="D3567" s="218"/>
      <c r="E3567" s="218" t="s">
        <v>205</v>
      </c>
      <c r="F3567" s="218">
        <v>1901</v>
      </c>
    </row>
    <row r="3568" spans="1:6" x14ac:dyDescent="0.45">
      <c r="A3568" s="218">
        <v>12848</v>
      </c>
      <c r="B3568" s="218">
        <v>0</v>
      </c>
      <c r="C3568" s="219">
        <v>11.65686492924007</v>
      </c>
      <c r="D3568" s="218"/>
      <c r="E3568" s="218"/>
      <c r="F3568" s="218">
        <v>1901</v>
      </c>
    </row>
    <row r="3569" spans="1:6" x14ac:dyDescent="0.45">
      <c r="A3569" s="218">
        <v>12846</v>
      </c>
      <c r="B3569" s="218">
        <v>250</v>
      </c>
      <c r="C3569" s="219">
        <v>13.489672828034781</v>
      </c>
      <c r="D3569" s="218"/>
      <c r="E3569" s="218" t="s">
        <v>203</v>
      </c>
      <c r="F3569" s="218">
        <v>1968</v>
      </c>
    </row>
    <row r="3570" spans="1:6" x14ac:dyDescent="0.45">
      <c r="A3570" s="218">
        <v>12846</v>
      </c>
      <c r="B3570" s="218">
        <v>250</v>
      </c>
      <c r="C3570" s="219">
        <v>15.166858065648031</v>
      </c>
      <c r="D3570" s="218"/>
      <c r="E3570" s="218" t="s">
        <v>203</v>
      </c>
      <c r="F3570" s="218">
        <v>1968</v>
      </c>
    </row>
    <row r="3571" spans="1:6" x14ac:dyDescent="0.45">
      <c r="A3571" s="218">
        <v>12846</v>
      </c>
      <c r="B3571" s="218">
        <v>250</v>
      </c>
      <c r="C3571" s="219">
        <v>13.324570402768501</v>
      </c>
      <c r="D3571" s="218"/>
      <c r="E3571" s="218" t="s">
        <v>203</v>
      </c>
      <c r="F3571" s="218">
        <v>1968</v>
      </c>
    </row>
    <row r="3572" spans="1:6" x14ac:dyDescent="0.45">
      <c r="A3572" s="218">
        <v>12846</v>
      </c>
      <c r="B3572" s="218">
        <v>250</v>
      </c>
      <c r="C3572" s="219">
        <v>18.908054100413171</v>
      </c>
      <c r="D3572" s="218"/>
      <c r="E3572" s="218" t="s">
        <v>203</v>
      </c>
      <c r="F3572" s="218">
        <v>1968</v>
      </c>
    </row>
    <row r="3573" spans="1:6" x14ac:dyDescent="0.45">
      <c r="A3573" s="218">
        <v>12846</v>
      </c>
      <c r="B3573" s="218">
        <v>250</v>
      </c>
      <c r="C3573" s="219">
        <v>13.945776296564519</v>
      </c>
      <c r="D3573" s="218"/>
      <c r="E3573" s="218" t="s">
        <v>203</v>
      </c>
      <c r="F3573" s="218">
        <v>1968</v>
      </c>
    </row>
    <row r="3574" spans="1:6" x14ac:dyDescent="0.45">
      <c r="A3574" s="218">
        <v>12846</v>
      </c>
      <c r="B3574" s="218">
        <v>250</v>
      </c>
      <c r="C3574" s="219">
        <v>13.228232824241861</v>
      </c>
      <c r="D3574" s="218"/>
      <c r="E3574" s="218" t="s">
        <v>203</v>
      </c>
      <c r="F3574" s="218">
        <v>1968</v>
      </c>
    </row>
    <row r="3575" spans="1:6" x14ac:dyDescent="0.45">
      <c r="A3575" s="218">
        <v>12844</v>
      </c>
      <c r="B3575" s="218">
        <v>500</v>
      </c>
      <c r="C3575" s="219">
        <v>51.221199281978663</v>
      </c>
      <c r="D3575" s="218"/>
      <c r="E3575" s="218" t="s">
        <v>205</v>
      </c>
      <c r="F3575" s="218">
        <v>1901</v>
      </c>
    </row>
    <row r="3576" spans="1:6" x14ac:dyDescent="0.45">
      <c r="A3576" s="218">
        <v>12844</v>
      </c>
      <c r="B3576" s="218">
        <v>500</v>
      </c>
      <c r="C3576" s="219">
        <v>7.2858805958535937</v>
      </c>
      <c r="D3576" s="218"/>
      <c r="E3576" s="218" t="s">
        <v>203</v>
      </c>
      <c r="F3576" s="218">
        <v>1901</v>
      </c>
    </row>
    <row r="3577" spans="1:6" x14ac:dyDescent="0.45">
      <c r="A3577" s="218">
        <v>12842</v>
      </c>
      <c r="B3577" s="218">
        <v>250</v>
      </c>
      <c r="C3577" s="219">
        <v>16.656605237399418</v>
      </c>
      <c r="D3577" s="218"/>
      <c r="E3577" s="218" t="s">
        <v>205</v>
      </c>
      <c r="F3577" s="218">
        <v>1901</v>
      </c>
    </row>
    <row r="3578" spans="1:6" x14ac:dyDescent="0.45">
      <c r="A3578" s="218">
        <v>12842</v>
      </c>
      <c r="B3578" s="218">
        <v>250</v>
      </c>
      <c r="C3578" s="219">
        <v>25.2506054853501</v>
      </c>
      <c r="D3578" s="218"/>
      <c r="E3578" s="218" t="s">
        <v>205</v>
      </c>
      <c r="F3578" s="218">
        <v>1901</v>
      </c>
    </row>
    <row r="3579" spans="1:6" x14ac:dyDescent="0.45">
      <c r="A3579" s="218">
        <v>12842</v>
      </c>
      <c r="B3579" s="218">
        <v>250</v>
      </c>
      <c r="C3579" s="219">
        <v>33.416907481963193</v>
      </c>
      <c r="D3579" s="218"/>
      <c r="E3579" s="218" t="s">
        <v>205</v>
      </c>
      <c r="F3579" s="218">
        <v>1901</v>
      </c>
    </row>
    <row r="3580" spans="1:6" x14ac:dyDescent="0.45">
      <c r="A3580" s="218">
        <v>12840</v>
      </c>
      <c r="B3580" s="218">
        <v>150</v>
      </c>
      <c r="C3580" s="219">
        <v>14.234107854709491</v>
      </c>
      <c r="D3580" s="218"/>
      <c r="E3580" s="218" t="s">
        <v>203</v>
      </c>
      <c r="F3580" s="218">
        <v>1967</v>
      </c>
    </row>
    <row r="3581" spans="1:6" x14ac:dyDescent="0.45">
      <c r="A3581" s="218">
        <v>12840</v>
      </c>
      <c r="B3581" s="218">
        <v>150</v>
      </c>
      <c r="C3581" s="219">
        <v>17.833487129109951</v>
      </c>
      <c r="D3581" s="218"/>
      <c r="E3581" s="218" t="s">
        <v>203</v>
      </c>
      <c r="F3581" s="218">
        <v>1967</v>
      </c>
    </row>
    <row r="3582" spans="1:6" x14ac:dyDescent="0.45">
      <c r="A3582" s="218">
        <v>12840</v>
      </c>
      <c r="B3582" s="218">
        <v>150</v>
      </c>
      <c r="C3582" s="219">
        <v>14.21795802399749</v>
      </c>
      <c r="D3582" s="218"/>
      <c r="E3582" s="218" t="s">
        <v>203</v>
      </c>
      <c r="F3582" s="218">
        <v>1967</v>
      </c>
    </row>
    <row r="3583" spans="1:6" x14ac:dyDescent="0.45">
      <c r="A3583" s="218">
        <v>12840</v>
      </c>
      <c r="B3583" s="218">
        <v>150</v>
      </c>
      <c r="C3583" s="219">
        <v>14.135950418760279</v>
      </c>
      <c r="D3583" s="218"/>
      <c r="E3583" s="218" t="s">
        <v>203</v>
      </c>
      <c r="F3583" s="218">
        <v>1967</v>
      </c>
    </row>
    <row r="3584" spans="1:6" x14ac:dyDescent="0.45">
      <c r="A3584" s="218">
        <v>12840</v>
      </c>
      <c r="B3584" s="218">
        <v>150</v>
      </c>
      <c r="C3584" s="219">
        <v>18.865899969085639</v>
      </c>
      <c r="D3584" s="218"/>
      <c r="E3584" s="218" t="s">
        <v>203</v>
      </c>
      <c r="F3584" s="218">
        <v>1967</v>
      </c>
    </row>
    <row r="3585" spans="1:6" x14ac:dyDescent="0.45">
      <c r="A3585" s="218">
        <v>12840</v>
      </c>
      <c r="B3585" s="218">
        <v>150</v>
      </c>
      <c r="C3585" s="219">
        <v>14.137790024947311</v>
      </c>
      <c r="D3585" s="218"/>
      <c r="E3585" s="218" t="s">
        <v>203</v>
      </c>
      <c r="F3585" s="218">
        <v>1967</v>
      </c>
    </row>
    <row r="3586" spans="1:6" x14ac:dyDescent="0.45">
      <c r="A3586" s="218">
        <v>12840</v>
      </c>
      <c r="B3586" s="218">
        <v>150</v>
      </c>
      <c r="C3586" s="219">
        <v>13.79842842775837</v>
      </c>
      <c r="D3586" s="218"/>
      <c r="E3586" s="218" t="s">
        <v>203</v>
      </c>
      <c r="F3586" s="218">
        <v>1967</v>
      </c>
    </row>
    <row r="3587" spans="1:6" x14ac:dyDescent="0.45">
      <c r="A3587" s="218">
        <v>12838</v>
      </c>
      <c r="B3587" s="218">
        <v>0</v>
      </c>
      <c r="C3587" s="219">
        <v>10.33969535180738</v>
      </c>
      <c r="D3587" s="218"/>
      <c r="E3587" s="218"/>
      <c r="F3587" s="218">
        <v>1901</v>
      </c>
    </row>
    <row r="3588" spans="1:6" x14ac:dyDescent="0.45">
      <c r="A3588" s="218">
        <v>12838</v>
      </c>
      <c r="B3588" s="218">
        <v>0</v>
      </c>
      <c r="C3588" s="219">
        <v>18.583380395072119</v>
      </c>
      <c r="D3588" s="218"/>
      <c r="E3588" s="218"/>
      <c r="F3588" s="218">
        <v>1901</v>
      </c>
    </row>
    <row r="3589" spans="1:6" x14ac:dyDescent="0.45">
      <c r="A3589" s="218">
        <v>12838</v>
      </c>
      <c r="B3589" s="218">
        <v>0</v>
      </c>
      <c r="C3589" s="219">
        <v>10.813767572822909</v>
      </c>
      <c r="D3589" s="218"/>
      <c r="E3589" s="218"/>
      <c r="F3589" s="218">
        <v>1901</v>
      </c>
    </row>
    <row r="3590" spans="1:6" x14ac:dyDescent="0.45">
      <c r="A3590" s="218">
        <v>12838</v>
      </c>
      <c r="B3590" s="218">
        <v>0</v>
      </c>
      <c r="C3590" s="219">
        <v>12.97972585172268</v>
      </c>
      <c r="D3590" s="218"/>
      <c r="E3590" s="218"/>
      <c r="F3590" s="218">
        <v>1901</v>
      </c>
    </row>
    <row r="3591" spans="1:6" x14ac:dyDescent="0.45">
      <c r="A3591" s="218">
        <v>12838</v>
      </c>
      <c r="B3591" s="218">
        <v>0</v>
      </c>
      <c r="C3591" s="219">
        <v>20.107672974124831</v>
      </c>
      <c r="D3591" s="218"/>
      <c r="E3591" s="218"/>
      <c r="F3591" s="218">
        <v>1901</v>
      </c>
    </row>
    <row r="3592" spans="1:6" x14ac:dyDescent="0.45">
      <c r="A3592" s="218">
        <v>12838</v>
      </c>
      <c r="B3592" s="218">
        <v>0</v>
      </c>
      <c r="C3592" s="219">
        <v>14.63348272349381</v>
      </c>
      <c r="D3592" s="218"/>
      <c r="E3592" s="218"/>
      <c r="F3592" s="218">
        <v>1901</v>
      </c>
    </row>
    <row r="3593" spans="1:6" x14ac:dyDescent="0.45">
      <c r="A3593" s="218">
        <v>12836</v>
      </c>
      <c r="B3593" s="218">
        <v>300</v>
      </c>
      <c r="C3593" s="219">
        <v>17.44125872354174</v>
      </c>
      <c r="D3593" s="218"/>
      <c r="E3593" s="218" t="s">
        <v>203</v>
      </c>
      <c r="F3593" s="218">
        <v>1968</v>
      </c>
    </row>
    <row r="3594" spans="1:6" x14ac:dyDescent="0.45">
      <c r="A3594" s="218">
        <v>12836</v>
      </c>
      <c r="B3594" s="218">
        <v>300</v>
      </c>
      <c r="C3594" s="219">
        <v>40.924872392254883</v>
      </c>
      <c r="D3594" s="218"/>
      <c r="E3594" s="218" t="s">
        <v>203</v>
      </c>
      <c r="F3594" s="218">
        <v>1968</v>
      </c>
    </row>
    <row r="3595" spans="1:6" x14ac:dyDescent="0.45">
      <c r="A3595" s="218">
        <v>12836</v>
      </c>
      <c r="B3595" s="218">
        <v>300</v>
      </c>
      <c r="C3595" s="219">
        <v>40.500374325189462</v>
      </c>
      <c r="D3595" s="218"/>
      <c r="E3595" s="218" t="s">
        <v>203</v>
      </c>
      <c r="F3595" s="218">
        <v>1968</v>
      </c>
    </row>
    <row r="3596" spans="1:6" x14ac:dyDescent="0.45">
      <c r="A3596" s="218">
        <v>12836</v>
      </c>
      <c r="B3596" s="218">
        <v>300</v>
      </c>
      <c r="C3596" s="219">
        <v>18.38659355788748</v>
      </c>
      <c r="D3596" s="218"/>
      <c r="E3596" s="218" t="s">
        <v>203</v>
      </c>
      <c r="F3596" s="218">
        <v>1967</v>
      </c>
    </row>
    <row r="3597" spans="1:6" x14ac:dyDescent="0.45">
      <c r="A3597" s="218">
        <v>12834</v>
      </c>
      <c r="B3597" s="218">
        <v>780</v>
      </c>
      <c r="C3597" s="219">
        <v>3.2760616601198551</v>
      </c>
      <c r="D3597" s="218"/>
      <c r="E3597" s="218" t="s">
        <v>203</v>
      </c>
      <c r="F3597" s="218">
        <v>1901</v>
      </c>
    </row>
    <row r="3598" spans="1:6" x14ac:dyDescent="0.45">
      <c r="A3598" s="218">
        <v>12834</v>
      </c>
      <c r="B3598" s="218">
        <v>780</v>
      </c>
      <c r="C3598" s="219">
        <v>23.103893769755221</v>
      </c>
      <c r="D3598" s="218"/>
      <c r="E3598" s="218" t="s">
        <v>203</v>
      </c>
      <c r="F3598" s="218">
        <v>1901</v>
      </c>
    </row>
    <row r="3599" spans="1:6" x14ac:dyDescent="0.45">
      <c r="A3599" s="218">
        <v>12834</v>
      </c>
      <c r="B3599" s="218">
        <v>780</v>
      </c>
      <c r="C3599" s="219">
        <v>47.394505907854807</v>
      </c>
      <c r="D3599" s="218"/>
      <c r="E3599" s="218" t="s">
        <v>203</v>
      </c>
      <c r="F3599" s="218">
        <v>1901</v>
      </c>
    </row>
    <row r="3600" spans="1:6" x14ac:dyDescent="0.45">
      <c r="A3600" s="218">
        <v>12834</v>
      </c>
      <c r="B3600" s="218">
        <v>780</v>
      </c>
      <c r="C3600" s="219">
        <v>31.517664303009141</v>
      </c>
      <c r="D3600" s="218"/>
      <c r="E3600" s="218" t="s">
        <v>203</v>
      </c>
      <c r="F3600" s="218">
        <v>1901</v>
      </c>
    </row>
    <row r="3601" spans="1:6" x14ac:dyDescent="0.45">
      <c r="A3601" s="218">
        <v>12832</v>
      </c>
      <c r="B3601" s="218">
        <v>200</v>
      </c>
      <c r="C3601" s="219">
        <v>15.820786378733301</v>
      </c>
      <c r="D3601" s="218"/>
      <c r="E3601" s="218"/>
      <c r="F3601" s="218">
        <v>1901</v>
      </c>
    </row>
    <row r="3602" spans="1:6" x14ac:dyDescent="0.45">
      <c r="A3602" s="218">
        <v>12832</v>
      </c>
      <c r="B3602" s="218">
        <v>200</v>
      </c>
      <c r="C3602" s="219">
        <v>15.091331586457081</v>
      </c>
      <c r="D3602" s="218"/>
      <c r="E3602" s="218" t="s">
        <v>114</v>
      </c>
      <c r="F3602" s="218">
        <v>2003</v>
      </c>
    </row>
    <row r="3603" spans="1:6" x14ac:dyDescent="0.45">
      <c r="A3603" s="218">
        <v>12830</v>
      </c>
      <c r="B3603" s="218">
        <v>200</v>
      </c>
      <c r="C3603" s="219">
        <v>31.195997445711921</v>
      </c>
      <c r="D3603" s="218"/>
      <c r="E3603" s="218" t="s">
        <v>205</v>
      </c>
      <c r="F3603" s="218">
        <v>1982</v>
      </c>
    </row>
    <row r="3604" spans="1:6" x14ac:dyDescent="0.45">
      <c r="A3604" s="218">
        <v>12830</v>
      </c>
      <c r="B3604" s="218">
        <v>200</v>
      </c>
      <c r="C3604" s="219">
        <v>5.3496066682216101</v>
      </c>
      <c r="D3604" s="218"/>
      <c r="E3604" s="218" t="s">
        <v>114</v>
      </c>
      <c r="F3604" s="218">
        <v>2002</v>
      </c>
    </row>
    <row r="3605" spans="1:6" x14ac:dyDescent="0.45">
      <c r="A3605" s="218">
        <v>12830</v>
      </c>
      <c r="B3605" s="218">
        <v>200</v>
      </c>
      <c r="C3605" s="219">
        <v>26.433434306786069</v>
      </c>
      <c r="D3605" s="218"/>
      <c r="E3605" s="218"/>
      <c r="F3605" s="218">
        <v>1901</v>
      </c>
    </row>
    <row r="3606" spans="1:6" x14ac:dyDescent="0.45">
      <c r="A3606" s="218">
        <v>12830</v>
      </c>
      <c r="B3606" s="218">
        <v>200</v>
      </c>
      <c r="C3606" s="219">
        <v>18.205663419109239</v>
      </c>
      <c r="D3606" s="218"/>
      <c r="E3606" s="218" t="s">
        <v>205</v>
      </c>
      <c r="F3606" s="218">
        <v>1982</v>
      </c>
    </row>
    <row r="3607" spans="1:6" x14ac:dyDescent="0.45">
      <c r="A3607" s="218">
        <v>12828</v>
      </c>
      <c r="B3607" s="218">
        <v>200</v>
      </c>
      <c r="C3607" s="219">
        <v>14.09601877682875</v>
      </c>
      <c r="D3607" s="218"/>
      <c r="E3607" s="218" t="s">
        <v>205</v>
      </c>
      <c r="F3607" s="218">
        <v>1901</v>
      </c>
    </row>
    <row r="3608" spans="1:6" x14ac:dyDescent="0.45">
      <c r="A3608" s="218">
        <v>12828</v>
      </c>
      <c r="B3608" s="218">
        <v>200</v>
      </c>
      <c r="C3608" s="219">
        <v>8.5702548013364837</v>
      </c>
      <c r="D3608" s="218"/>
      <c r="E3608" s="218" t="s">
        <v>114</v>
      </c>
      <c r="F3608" s="218">
        <v>2002</v>
      </c>
    </row>
    <row r="3609" spans="1:6" x14ac:dyDescent="0.45">
      <c r="A3609" s="218">
        <v>12826</v>
      </c>
      <c r="B3609" s="218">
        <v>0</v>
      </c>
      <c r="C3609" s="219">
        <v>6.545493470073998</v>
      </c>
      <c r="D3609" s="218"/>
      <c r="E3609" s="218"/>
      <c r="F3609" s="218">
        <v>1901</v>
      </c>
    </row>
    <row r="3610" spans="1:6" x14ac:dyDescent="0.45">
      <c r="A3610" s="218">
        <v>12824</v>
      </c>
      <c r="B3610" s="218">
        <v>0</v>
      </c>
      <c r="C3610" s="219">
        <v>37.234957538975017</v>
      </c>
      <c r="D3610" s="218"/>
      <c r="E3610" s="218"/>
      <c r="F3610" s="218">
        <v>1901</v>
      </c>
    </row>
    <row r="3611" spans="1:6" x14ac:dyDescent="0.45">
      <c r="A3611" s="218">
        <v>12824</v>
      </c>
      <c r="B3611" s="218">
        <v>0</v>
      </c>
      <c r="C3611" s="219">
        <v>45.620381177179027</v>
      </c>
      <c r="D3611" s="218"/>
      <c r="E3611" s="218"/>
      <c r="F3611" s="218">
        <v>1901</v>
      </c>
    </row>
    <row r="3612" spans="1:6" x14ac:dyDescent="0.45">
      <c r="A3612" s="218">
        <v>12822</v>
      </c>
      <c r="B3612" s="218">
        <v>315</v>
      </c>
      <c r="C3612" s="219">
        <v>13.80377391575473</v>
      </c>
      <c r="D3612" s="218"/>
      <c r="E3612" s="218" t="s">
        <v>111</v>
      </c>
      <c r="F3612" s="218">
        <v>1998</v>
      </c>
    </row>
    <row r="3613" spans="1:6" x14ac:dyDescent="0.45">
      <c r="A3613" s="218">
        <v>12820</v>
      </c>
      <c r="B3613" s="218">
        <v>160</v>
      </c>
      <c r="C3613" s="219">
        <v>39.452078525982436</v>
      </c>
      <c r="D3613" s="218"/>
      <c r="E3613" s="218" t="s">
        <v>114</v>
      </c>
      <c r="F3613" s="218">
        <v>1901</v>
      </c>
    </row>
    <row r="3614" spans="1:6" x14ac:dyDescent="0.45">
      <c r="A3614" s="218">
        <v>12820</v>
      </c>
      <c r="B3614" s="218">
        <v>160</v>
      </c>
      <c r="C3614" s="219">
        <v>17.757970343089479</v>
      </c>
      <c r="D3614" s="218"/>
      <c r="E3614" s="218" t="s">
        <v>114</v>
      </c>
      <c r="F3614" s="218">
        <v>2001</v>
      </c>
    </row>
    <row r="3615" spans="1:6" x14ac:dyDescent="0.45">
      <c r="A3615" s="218">
        <v>12818</v>
      </c>
      <c r="B3615" s="218">
        <v>250</v>
      </c>
      <c r="C3615" s="219">
        <v>13.5753561978651</v>
      </c>
      <c r="D3615" s="218"/>
      <c r="E3615" s="218" t="s">
        <v>204</v>
      </c>
      <c r="F3615" s="218">
        <v>2003</v>
      </c>
    </row>
    <row r="3616" spans="1:6" x14ac:dyDescent="0.45">
      <c r="A3616" s="218">
        <v>12818</v>
      </c>
      <c r="B3616" s="218">
        <v>250</v>
      </c>
      <c r="C3616" s="219">
        <v>9.5968515752023897</v>
      </c>
      <c r="D3616" s="218"/>
      <c r="E3616" s="218" t="s">
        <v>204</v>
      </c>
      <c r="F3616" s="218">
        <v>2003</v>
      </c>
    </row>
    <row r="3617" spans="1:6" x14ac:dyDescent="0.45">
      <c r="A3617" s="218">
        <v>12818</v>
      </c>
      <c r="B3617" s="218">
        <v>250</v>
      </c>
      <c r="C3617" s="219">
        <v>6.0209687872491662</v>
      </c>
      <c r="D3617" s="218"/>
      <c r="E3617" s="218" t="s">
        <v>204</v>
      </c>
      <c r="F3617" s="218">
        <v>2003</v>
      </c>
    </row>
    <row r="3618" spans="1:6" x14ac:dyDescent="0.45">
      <c r="A3618" s="218">
        <v>12818</v>
      </c>
      <c r="B3618" s="218">
        <v>250</v>
      </c>
      <c r="C3618" s="219">
        <v>3.699560758355644</v>
      </c>
      <c r="D3618" s="218"/>
      <c r="E3618" s="218" t="s">
        <v>204</v>
      </c>
      <c r="F3618" s="218">
        <v>2003</v>
      </c>
    </row>
    <row r="3619" spans="1:6" x14ac:dyDescent="0.45">
      <c r="A3619" s="218">
        <v>12818</v>
      </c>
      <c r="B3619" s="218">
        <v>250</v>
      </c>
      <c r="C3619" s="219">
        <v>54.167596704257988</v>
      </c>
      <c r="D3619" s="218"/>
      <c r="E3619" s="218" t="s">
        <v>114</v>
      </c>
      <c r="F3619" s="218">
        <v>1996</v>
      </c>
    </row>
    <row r="3620" spans="1:6" x14ac:dyDescent="0.45">
      <c r="A3620" s="218">
        <v>12816</v>
      </c>
      <c r="B3620" s="218">
        <v>200</v>
      </c>
      <c r="C3620" s="219">
        <v>25.85756634915985</v>
      </c>
      <c r="D3620" s="218"/>
      <c r="E3620" s="218" t="s">
        <v>204</v>
      </c>
      <c r="F3620" s="218">
        <v>2003</v>
      </c>
    </row>
    <row r="3621" spans="1:6" x14ac:dyDescent="0.45">
      <c r="A3621" s="218">
        <v>12814</v>
      </c>
      <c r="B3621" s="218">
        <v>200</v>
      </c>
      <c r="C3621" s="219">
        <v>13.08055180548684</v>
      </c>
      <c r="D3621" s="218"/>
      <c r="E3621" s="218" t="s">
        <v>205</v>
      </c>
      <c r="F3621" s="218">
        <v>1901</v>
      </c>
    </row>
    <row r="3622" spans="1:6" x14ac:dyDescent="0.45">
      <c r="A3622" s="218">
        <v>12814</v>
      </c>
      <c r="B3622" s="218">
        <v>200</v>
      </c>
      <c r="C3622" s="219">
        <v>8.5251509192554753</v>
      </c>
      <c r="D3622" s="218"/>
      <c r="E3622" s="218" t="s">
        <v>205</v>
      </c>
      <c r="F3622" s="218">
        <v>1901</v>
      </c>
    </row>
    <row r="3623" spans="1:6" x14ac:dyDescent="0.45">
      <c r="A3623" s="218">
        <v>12814</v>
      </c>
      <c r="B3623" s="218">
        <v>200</v>
      </c>
      <c r="C3623" s="219">
        <v>4.1400092053901343</v>
      </c>
      <c r="D3623" s="218"/>
      <c r="E3623" s="218" t="s">
        <v>205</v>
      </c>
      <c r="F3623" s="218">
        <v>2003</v>
      </c>
    </row>
    <row r="3624" spans="1:6" x14ac:dyDescent="0.45">
      <c r="A3624" s="218">
        <v>12814</v>
      </c>
      <c r="B3624" s="218">
        <v>200</v>
      </c>
      <c r="C3624" s="219">
        <v>7.5800596644394398</v>
      </c>
      <c r="D3624" s="218"/>
      <c r="E3624" s="218" t="s">
        <v>205</v>
      </c>
      <c r="F3624" s="218">
        <v>1901</v>
      </c>
    </row>
    <row r="3625" spans="1:6" x14ac:dyDescent="0.45">
      <c r="A3625" s="218">
        <v>12814</v>
      </c>
      <c r="B3625" s="218">
        <v>200</v>
      </c>
      <c r="C3625" s="219">
        <v>13.19983729970361</v>
      </c>
      <c r="D3625" s="218"/>
      <c r="E3625" s="218" t="s">
        <v>205</v>
      </c>
      <c r="F3625" s="218">
        <v>1901</v>
      </c>
    </row>
    <row r="3626" spans="1:6" x14ac:dyDescent="0.45">
      <c r="A3626" s="218">
        <v>12814</v>
      </c>
      <c r="B3626" s="218">
        <v>200</v>
      </c>
      <c r="C3626" s="219">
        <v>12.332014442632239</v>
      </c>
      <c r="D3626" s="218"/>
      <c r="E3626" s="218" t="s">
        <v>205</v>
      </c>
      <c r="F3626" s="218">
        <v>1901</v>
      </c>
    </row>
    <row r="3627" spans="1:6" x14ac:dyDescent="0.45">
      <c r="A3627" s="218">
        <v>12814</v>
      </c>
      <c r="B3627" s="218">
        <v>200</v>
      </c>
      <c r="C3627" s="219">
        <v>9.6699345792202678</v>
      </c>
      <c r="D3627" s="218"/>
      <c r="E3627" s="218" t="s">
        <v>205</v>
      </c>
      <c r="F3627" s="218">
        <v>1901</v>
      </c>
    </row>
    <row r="3628" spans="1:6" x14ac:dyDescent="0.45">
      <c r="A3628" s="218">
        <v>12814</v>
      </c>
      <c r="B3628" s="218">
        <v>200</v>
      </c>
      <c r="C3628" s="219">
        <v>3.2035585303334102</v>
      </c>
      <c r="D3628" s="218"/>
      <c r="E3628" s="218" t="s">
        <v>205</v>
      </c>
      <c r="F3628" s="218">
        <v>1901</v>
      </c>
    </row>
    <row r="3629" spans="1:6" x14ac:dyDescent="0.45">
      <c r="A3629" s="218">
        <v>12814</v>
      </c>
      <c r="B3629" s="218">
        <v>200</v>
      </c>
      <c r="C3629" s="219">
        <v>6.6170853741476643</v>
      </c>
      <c r="D3629" s="218"/>
      <c r="E3629" s="218" t="s">
        <v>114</v>
      </c>
      <c r="F3629" s="218">
        <v>1901</v>
      </c>
    </row>
    <row r="3630" spans="1:6" x14ac:dyDescent="0.45">
      <c r="A3630" s="218">
        <v>12814</v>
      </c>
      <c r="B3630" s="218">
        <v>200</v>
      </c>
      <c r="C3630" s="219">
        <v>9.2781700619576242</v>
      </c>
      <c r="D3630" s="218"/>
      <c r="E3630" s="218" t="s">
        <v>114</v>
      </c>
      <c r="F3630" s="218">
        <v>2006</v>
      </c>
    </row>
    <row r="3631" spans="1:6" x14ac:dyDescent="0.45">
      <c r="A3631" s="218">
        <v>12814</v>
      </c>
      <c r="B3631" s="218">
        <v>200</v>
      </c>
      <c r="C3631" s="219">
        <v>11.947808394919139</v>
      </c>
      <c r="D3631" s="218"/>
      <c r="E3631" s="218" t="s">
        <v>114</v>
      </c>
      <c r="F3631" s="218">
        <v>2006</v>
      </c>
    </row>
    <row r="3632" spans="1:6" x14ac:dyDescent="0.45">
      <c r="A3632" s="218">
        <v>12814</v>
      </c>
      <c r="B3632" s="218">
        <v>200</v>
      </c>
      <c r="C3632" s="219">
        <v>10.786600728417451</v>
      </c>
      <c r="D3632" s="218"/>
      <c r="E3632" s="218" t="s">
        <v>114</v>
      </c>
      <c r="F3632" s="218">
        <v>2006</v>
      </c>
    </row>
    <row r="3633" spans="1:6" x14ac:dyDescent="0.45">
      <c r="A3633" s="218">
        <v>12814</v>
      </c>
      <c r="B3633" s="218">
        <v>200</v>
      </c>
      <c r="C3633" s="219">
        <v>15.90092796504624</v>
      </c>
      <c r="D3633" s="218"/>
      <c r="E3633" s="218" t="s">
        <v>114</v>
      </c>
      <c r="F3633" s="218">
        <v>2003</v>
      </c>
    </row>
    <row r="3634" spans="1:6" x14ac:dyDescent="0.45">
      <c r="A3634" s="218">
        <v>12814</v>
      </c>
      <c r="B3634" s="218">
        <v>200</v>
      </c>
      <c r="C3634" s="219">
        <v>3.1975818272608612</v>
      </c>
      <c r="D3634" s="218"/>
      <c r="E3634" s="218" t="s">
        <v>114</v>
      </c>
      <c r="F3634" s="218">
        <v>2006</v>
      </c>
    </row>
    <row r="3635" spans="1:6" x14ac:dyDescent="0.45">
      <c r="A3635" s="218">
        <v>12812</v>
      </c>
      <c r="B3635" s="218">
        <v>200</v>
      </c>
      <c r="C3635" s="219">
        <v>18.72073360474463</v>
      </c>
      <c r="D3635" s="218"/>
      <c r="E3635" s="218" t="s">
        <v>204</v>
      </c>
      <c r="F3635" s="218">
        <v>2004</v>
      </c>
    </row>
    <row r="3636" spans="1:6" x14ac:dyDescent="0.45">
      <c r="A3636" s="218">
        <v>12812</v>
      </c>
      <c r="B3636" s="218">
        <v>200</v>
      </c>
      <c r="C3636" s="219">
        <v>25.7578412989524</v>
      </c>
      <c r="D3636" s="218"/>
      <c r="E3636" s="218" t="s">
        <v>204</v>
      </c>
      <c r="F3636" s="218">
        <v>2004</v>
      </c>
    </row>
    <row r="3637" spans="1:6" x14ac:dyDescent="0.45">
      <c r="A3637" s="218">
        <v>12812</v>
      </c>
      <c r="B3637" s="218">
        <v>200</v>
      </c>
      <c r="C3637" s="219">
        <v>14.201851794277999</v>
      </c>
      <c r="D3637" s="218"/>
      <c r="E3637" s="218" t="s">
        <v>204</v>
      </c>
      <c r="F3637" s="218">
        <v>2004</v>
      </c>
    </row>
    <row r="3638" spans="1:6" x14ac:dyDescent="0.45">
      <c r="A3638" s="218">
        <v>12812</v>
      </c>
      <c r="B3638" s="218">
        <v>200</v>
      </c>
      <c r="C3638" s="219">
        <v>21.548967794053699</v>
      </c>
      <c r="D3638" s="218"/>
      <c r="E3638" s="218" t="s">
        <v>204</v>
      </c>
      <c r="F3638" s="218">
        <v>2005</v>
      </c>
    </row>
    <row r="3639" spans="1:6" x14ac:dyDescent="0.45">
      <c r="A3639" s="218">
        <v>12812</v>
      </c>
      <c r="B3639" s="218">
        <v>200</v>
      </c>
      <c r="C3639" s="219">
        <v>17.936453407542601</v>
      </c>
      <c r="D3639" s="218"/>
      <c r="E3639" s="218" t="s">
        <v>204</v>
      </c>
      <c r="F3639" s="218">
        <v>2004</v>
      </c>
    </row>
    <row r="3640" spans="1:6" x14ac:dyDescent="0.45">
      <c r="A3640" s="218">
        <v>12812</v>
      </c>
      <c r="B3640" s="218">
        <v>200</v>
      </c>
      <c r="C3640" s="219">
        <v>42.798245109755037</v>
      </c>
      <c r="D3640" s="218"/>
      <c r="E3640" s="218" t="s">
        <v>204</v>
      </c>
      <c r="F3640" s="218">
        <v>2004</v>
      </c>
    </row>
    <row r="3641" spans="1:6" x14ac:dyDescent="0.45">
      <c r="A3641" s="218">
        <v>12812</v>
      </c>
      <c r="B3641" s="218">
        <v>200</v>
      </c>
      <c r="C3641" s="219">
        <v>31.77062384325933</v>
      </c>
      <c r="D3641" s="218"/>
      <c r="E3641" s="218" t="s">
        <v>114</v>
      </c>
      <c r="F3641" s="218">
        <v>2013</v>
      </c>
    </row>
    <row r="3642" spans="1:6" x14ac:dyDescent="0.45">
      <c r="A3642" s="218">
        <v>12812</v>
      </c>
      <c r="B3642" s="218">
        <v>200</v>
      </c>
      <c r="C3642" s="219">
        <v>14.12206461036925</v>
      </c>
      <c r="D3642" s="218"/>
      <c r="E3642" s="218" t="s">
        <v>114</v>
      </c>
      <c r="F3642" s="218">
        <v>2013</v>
      </c>
    </row>
    <row r="3643" spans="1:6" x14ac:dyDescent="0.45">
      <c r="A3643" s="218">
        <v>12812</v>
      </c>
      <c r="B3643" s="218">
        <v>200</v>
      </c>
      <c r="C3643" s="219">
        <v>14.234821880085271</v>
      </c>
      <c r="D3643" s="218"/>
      <c r="E3643" s="218" t="s">
        <v>114</v>
      </c>
      <c r="F3643" s="218">
        <v>2013</v>
      </c>
    </row>
    <row r="3644" spans="1:6" x14ac:dyDescent="0.45">
      <c r="A3644" s="218">
        <v>12812</v>
      </c>
      <c r="B3644" s="218">
        <v>200</v>
      </c>
      <c r="C3644" s="219">
        <v>14.568745719721051</v>
      </c>
      <c r="D3644" s="218"/>
      <c r="E3644" s="218" t="s">
        <v>114</v>
      </c>
      <c r="F3644" s="218">
        <v>2013</v>
      </c>
    </row>
    <row r="3645" spans="1:6" x14ac:dyDescent="0.45">
      <c r="A3645" s="218">
        <v>12810</v>
      </c>
      <c r="B3645" s="218">
        <v>315</v>
      </c>
      <c r="C3645" s="219">
        <v>5.7387317865692644</v>
      </c>
      <c r="D3645" s="218"/>
      <c r="E3645" s="218" t="s">
        <v>204</v>
      </c>
      <c r="F3645" s="218">
        <v>2004</v>
      </c>
    </row>
    <row r="3646" spans="1:6" x14ac:dyDescent="0.45">
      <c r="A3646" s="218">
        <v>12810</v>
      </c>
      <c r="B3646" s="218">
        <v>315</v>
      </c>
      <c r="C3646" s="219">
        <v>15.091275796352591</v>
      </c>
      <c r="D3646" s="218"/>
      <c r="E3646" s="218" t="s">
        <v>204</v>
      </c>
      <c r="F3646" s="218">
        <v>1997</v>
      </c>
    </row>
    <row r="3647" spans="1:6" x14ac:dyDescent="0.45">
      <c r="A3647" s="218">
        <v>12810</v>
      </c>
      <c r="B3647" s="218">
        <v>315</v>
      </c>
      <c r="C3647" s="219">
        <v>20.52521301602507</v>
      </c>
      <c r="D3647" s="218"/>
      <c r="E3647" s="218" t="s">
        <v>204</v>
      </c>
      <c r="F3647" s="218">
        <v>2004</v>
      </c>
    </row>
    <row r="3648" spans="1:6" x14ac:dyDescent="0.45">
      <c r="A3648" s="218">
        <v>12808</v>
      </c>
      <c r="B3648" s="218">
        <v>250</v>
      </c>
      <c r="C3648" s="219">
        <v>12.31083523017535</v>
      </c>
      <c r="D3648" s="218"/>
      <c r="E3648" s="218" t="s">
        <v>204</v>
      </c>
      <c r="F3648" s="218">
        <v>2004</v>
      </c>
    </row>
    <row r="3649" spans="1:6" x14ac:dyDescent="0.45">
      <c r="A3649" s="218">
        <v>12808</v>
      </c>
      <c r="B3649" s="218">
        <v>250</v>
      </c>
      <c r="C3649" s="219">
        <v>21.347144483293651</v>
      </c>
      <c r="D3649" s="218"/>
      <c r="E3649" s="218" t="s">
        <v>204</v>
      </c>
      <c r="F3649" s="218">
        <v>2004</v>
      </c>
    </row>
    <row r="3650" spans="1:6" x14ac:dyDescent="0.45">
      <c r="A3650" s="218">
        <v>12808</v>
      </c>
      <c r="B3650" s="218">
        <v>250</v>
      </c>
      <c r="C3650" s="219">
        <v>18.28064518900073</v>
      </c>
      <c r="D3650" s="218"/>
      <c r="E3650" s="218" t="s">
        <v>204</v>
      </c>
      <c r="F3650" s="218">
        <v>2004</v>
      </c>
    </row>
    <row r="3651" spans="1:6" x14ac:dyDescent="0.45">
      <c r="A3651" s="218">
        <v>12808</v>
      </c>
      <c r="B3651" s="218">
        <v>250</v>
      </c>
      <c r="C3651" s="219">
        <v>22.378045208936811</v>
      </c>
      <c r="D3651" s="218"/>
      <c r="E3651" s="218" t="s">
        <v>204</v>
      </c>
      <c r="F3651" s="218">
        <v>2004</v>
      </c>
    </row>
    <row r="3652" spans="1:6" x14ac:dyDescent="0.45">
      <c r="A3652" s="218">
        <v>12808</v>
      </c>
      <c r="B3652" s="218">
        <v>250</v>
      </c>
      <c r="C3652" s="219">
        <v>18.12849497826911</v>
      </c>
      <c r="D3652" s="218"/>
      <c r="E3652" s="218" t="s">
        <v>204</v>
      </c>
      <c r="F3652" s="218">
        <v>2004</v>
      </c>
    </row>
    <row r="3653" spans="1:6" x14ac:dyDescent="0.45">
      <c r="A3653" s="218">
        <v>12808</v>
      </c>
      <c r="B3653" s="218">
        <v>250</v>
      </c>
      <c r="C3653" s="219">
        <v>21.151375107675872</v>
      </c>
      <c r="D3653" s="218"/>
      <c r="E3653" s="218" t="s">
        <v>204</v>
      </c>
      <c r="F3653" s="218">
        <v>2004</v>
      </c>
    </row>
    <row r="3654" spans="1:6" x14ac:dyDescent="0.45">
      <c r="A3654" s="218">
        <v>12808</v>
      </c>
      <c r="B3654" s="218">
        <v>250</v>
      </c>
      <c r="C3654" s="219">
        <v>18.23900805269286</v>
      </c>
      <c r="D3654" s="218"/>
      <c r="E3654" s="218" t="s">
        <v>204</v>
      </c>
      <c r="F3654" s="218">
        <v>2004</v>
      </c>
    </row>
    <row r="3655" spans="1:6" x14ac:dyDescent="0.45">
      <c r="A3655" s="218">
        <v>12808</v>
      </c>
      <c r="B3655" s="218">
        <v>250</v>
      </c>
      <c r="C3655" s="219">
        <v>16.846395561361309</v>
      </c>
      <c r="D3655" s="218"/>
      <c r="E3655" s="218" t="s">
        <v>204</v>
      </c>
      <c r="F3655" s="218">
        <v>2004</v>
      </c>
    </row>
    <row r="3656" spans="1:6" x14ac:dyDescent="0.45">
      <c r="A3656" s="218">
        <v>12808</v>
      </c>
      <c r="B3656" s="218">
        <v>250</v>
      </c>
      <c r="C3656" s="219">
        <v>7.5862708057799297</v>
      </c>
      <c r="D3656" s="218"/>
      <c r="E3656" s="218" t="s">
        <v>204</v>
      </c>
      <c r="F3656" s="218">
        <v>2004</v>
      </c>
    </row>
    <row r="3657" spans="1:6" x14ac:dyDescent="0.45">
      <c r="A3657" s="218">
        <v>12808</v>
      </c>
      <c r="B3657" s="218">
        <v>250</v>
      </c>
      <c r="C3657" s="219">
        <v>23.910205653192079</v>
      </c>
      <c r="D3657" s="218"/>
      <c r="E3657" s="218" t="s">
        <v>204</v>
      </c>
      <c r="F3657" s="218">
        <v>2004</v>
      </c>
    </row>
    <row r="3658" spans="1:6" x14ac:dyDescent="0.45">
      <c r="A3658" s="218">
        <v>12806</v>
      </c>
      <c r="B3658" s="218">
        <v>300</v>
      </c>
      <c r="C3658" s="219">
        <v>13.13509938450605</v>
      </c>
      <c r="D3658" s="218"/>
      <c r="E3658" s="218" t="s">
        <v>204</v>
      </c>
      <c r="F3658" s="218">
        <v>1997</v>
      </c>
    </row>
    <row r="3659" spans="1:6" x14ac:dyDescent="0.45">
      <c r="A3659" s="218">
        <v>12804</v>
      </c>
      <c r="B3659" s="218">
        <v>200</v>
      </c>
      <c r="C3659" s="219">
        <v>41.63640301299548</v>
      </c>
      <c r="D3659" s="218"/>
      <c r="E3659" s="218" t="s">
        <v>114</v>
      </c>
      <c r="F3659" s="218">
        <v>2003</v>
      </c>
    </row>
    <row r="3660" spans="1:6" x14ac:dyDescent="0.45">
      <c r="A3660" s="218">
        <v>12804</v>
      </c>
      <c r="B3660" s="218">
        <v>200</v>
      </c>
      <c r="C3660" s="219">
        <v>18.937794589632841</v>
      </c>
      <c r="D3660" s="218"/>
      <c r="E3660" s="218" t="s">
        <v>114</v>
      </c>
      <c r="F3660" s="218">
        <v>2003</v>
      </c>
    </row>
    <row r="3661" spans="1:6" x14ac:dyDescent="0.45">
      <c r="A3661" s="218">
        <v>12804</v>
      </c>
      <c r="B3661" s="218">
        <v>200</v>
      </c>
      <c r="C3661" s="219">
        <v>20.511981152508959</v>
      </c>
      <c r="D3661" s="218"/>
      <c r="E3661" s="218" t="s">
        <v>114</v>
      </c>
      <c r="F3661" s="218">
        <v>2003</v>
      </c>
    </row>
    <row r="3662" spans="1:6" x14ac:dyDescent="0.45">
      <c r="A3662" s="218">
        <v>12804</v>
      </c>
      <c r="B3662" s="218">
        <v>200</v>
      </c>
      <c r="C3662" s="219">
        <v>7.7758457042997318</v>
      </c>
      <c r="D3662" s="218"/>
      <c r="E3662" s="218" t="s">
        <v>114</v>
      </c>
      <c r="F3662" s="218">
        <v>2003</v>
      </c>
    </row>
    <row r="3663" spans="1:6" x14ac:dyDescent="0.45">
      <c r="A3663" s="218">
        <v>12804</v>
      </c>
      <c r="B3663" s="218">
        <v>200</v>
      </c>
      <c r="C3663" s="219">
        <v>15.68648263018423</v>
      </c>
      <c r="D3663" s="218"/>
      <c r="E3663" s="218" t="s">
        <v>114</v>
      </c>
      <c r="F3663" s="218">
        <v>2003</v>
      </c>
    </row>
    <row r="3664" spans="1:6" x14ac:dyDescent="0.45">
      <c r="A3664" s="218">
        <v>12804</v>
      </c>
      <c r="B3664" s="218">
        <v>200</v>
      </c>
      <c r="C3664" s="219">
        <v>24.709218259447301</v>
      </c>
      <c r="D3664" s="218"/>
      <c r="E3664" s="218" t="s">
        <v>114</v>
      </c>
      <c r="F3664" s="218">
        <v>2003</v>
      </c>
    </row>
    <row r="3665" spans="1:6" x14ac:dyDescent="0.45">
      <c r="A3665" s="218">
        <v>12804</v>
      </c>
      <c r="B3665" s="218">
        <v>200</v>
      </c>
      <c r="C3665" s="219">
        <v>23.603937359847041</v>
      </c>
      <c r="D3665" s="218"/>
      <c r="E3665" s="218" t="s">
        <v>114</v>
      </c>
      <c r="F3665" s="218">
        <v>2003</v>
      </c>
    </row>
    <row r="3666" spans="1:6" x14ac:dyDescent="0.45">
      <c r="A3666" s="218">
        <v>12804</v>
      </c>
      <c r="B3666" s="218">
        <v>200</v>
      </c>
      <c r="C3666" s="219">
        <v>23.094199843406649</v>
      </c>
      <c r="D3666" s="218"/>
      <c r="E3666" s="218" t="s">
        <v>114</v>
      </c>
      <c r="F3666" s="218">
        <v>2003</v>
      </c>
    </row>
    <row r="3667" spans="1:6" x14ac:dyDescent="0.45">
      <c r="A3667" s="218">
        <v>12804</v>
      </c>
      <c r="B3667" s="218">
        <v>200</v>
      </c>
      <c r="C3667" s="219">
        <v>31.890102767803612</v>
      </c>
      <c r="D3667" s="218"/>
      <c r="E3667" s="218" t="s">
        <v>114</v>
      </c>
      <c r="F3667" s="218">
        <v>2003</v>
      </c>
    </row>
    <row r="3668" spans="1:6" x14ac:dyDescent="0.45">
      <c r="A3668" s="218">
        <v>12804</v>
      </c>
      <c r="B3668" s="218">
        <v>200</v>
      </c>
      <c r="C3668" s="219">
        <v>33.579057964592302</v>
      </c>
      <c r="D3668" s="218"/>
      <c r="E3668" s="218" t="s">
        <v>114</v>
      </c>
      <c r="F3668" s="218">
        <v>2003</v>
      </c>
    </row>
    <row r="3669" spans="1:6" x14ac:dyDescent="0.45">
      <c r="A3669" s="218">
        <v>12804</v>
      </c>
      <c r="B3669" s="218">
        <v>200</v>
      </c>
      <c r="C3669" s="219">
        <v>25.470558645527369</v>
      </c>
      <c r="D3669" s="218"/>
      <c r="E3669" s="218" t="s">
        <v>109</v>
      </c>
      <c r="F3669" s="218">
        <v>2003</v>
      </c>
    </row>
    <row r="3670" spans="1:6" x14ac:dyDescent="0.45">
      <c r="A3670" s="218">
        <v>12804</v>
      </c>
      <c r="B3670" s="218">
        <v>200</v>
      </c>
      <c r="C3670" s="219">
        <v>12.14997071115595</v>
      </c>
      <c r="D3670" s="218"/>
      <c r="E3670" s="218" t="s">
        <v>111</v>
      </c>
      <c r="F3670" s="218">
        <v>1901</v>
      </c>
    </row>
    <row r="3671" spans="1:6" x14ac:dyDescent="0.45">
      <c r="A3671" s="218">
        <v>12804</v>
      </c>
      <c r="B3671" s="218">
        <v>200</v>
      </c>
      <c r="C3671" s="219">
        <v>3.0906424472729079</v>
      </c>
      <c r="D3671" s="218"/>
      <c r="E3671" s="218" t="s">
        <v>114</v>
      </c>
      <c r="F3671" s="218">
        <v>2005</v>
      </c>
    </row>
    <row r="3672" spans="1:6" x14ac:dyDescent="0.45">
      <c r="A3672" s="218">
        <v>12802</v>
      </c>
      <c r="B3672" s="218">
        <v>200</v>
      </c>
      <c r="C3672" s="219">
        <v>28.278514781427742</v>
      </c>
      <c r="D3672" s="218"/>
      <c r="E3672" s="218" t="s">
        <v>204</v>
      </c>
      <c r="F3672" s="218">
        <v>2004</v>
      </c>
    </row>
    <row r="3673" spans="1:6" x14ac:dyDescent="0.45">
      <c r="A3673" s="218">
        <v>12802</v>
      </c>
      <c r="B3673" s="218">
        <v>200</v>
      </c>
      <c r="C3673" s="219">
        <v>34.681897703589541</v>
      </c>
      <c r="D3673" s="218"/>
      <c r="E3673" s="218" t="s">
        <v>204</v>
      </c>
      <c r="F3673" s="218">
        <v>2004</v>
      </c>
    </row>
    <row r="3674" spans="1:6" x14ac:dyDescent="0.45">
      <c r="A3674" s="218">
        <v>12802</v>
      </c>
      <c r="B3674" s="218">
        <v>200</v>
      </c>
      <c r="C3674" s="219">
        <v>43.765210496540753</v>
      </c>
      <c r="D3674" s="218"/>
      <c r="E3674" s="218" t="s">
        <v>204</v>
      </c>
      <c r="F3674" s="218">
        <v>2004</v>
      </c>
    </row>
    <row r="3675" spans="1:6" x14ac:dyDescent="0.45">
      <c r="A3675" s="218">
        <v>12504</v>
      </c>
      <c r="B3675" s="218">
        <v>160</v>
      </c>
      <c r="C3675" s="219">
        <v>21.29514203725515</v>
      </c>
      <c r="D3675" s="218"/>
      <c r="E3675" s="218" t="s">
        <v>204</v>
      </c>
      <c r="F3675" s="218">
        <v>2005</v>
      </c>
    </row>
    <row r="3676" spans="1:6" x14ac:dyDescent="0.45">
      <c r="A3676" s="218">
        <v>12502</v>
      </c>
      <c r="B3676" s="218">
        <v>160</v>
      </c>
      <c r="C3676" s="219">
        <v>14.919630757300791</v>
      </c>
      <c r="D3676" s="218"/>
      <c r="E3676" s="218" t="s">
        <v>114</v>
      </c>
      <c r="F3676" s="218">
        <v>2005</v>
      </c>
    </row>
    <row r="3677" spans="1:6" x14ac:dyDescent="0.45">
      <c r="A3677" s="218">
        <v>12502</v>
      </c>
      <c r="B3677" s="218">
        <v>160</v>
      </c>
      <c r="C3677" s="219">
        <v>10.457227044593481</v>
      </c>
      <c r="D3677" s="218"/>
      <c r="E3677" s="218" t="s">
        <v>114</v>
      </c>
      <c r="F3677" s="218">
        <v>2005</v>
      </c>
    </row>
    <row r="3678" spans="1:6" x14ac:dyDescent="0.45">
      <c r="A3678" s="218">
        <v>12500</v>
      </c>
      <c r="B3678" s="218">
        <v>315</v>
      </c>
      <c r="C3678" s="219">
        <v>23.435359066851991</v>
      </c>
      <c r="D3678" s="218"/>
      <c r="E3678" s="218" t="s">
        <v>204</v>
      </c>
      <c r="F3678" s="218">
        <v>2004</v>
      </c>
    </row>
    <row r="3679" spans="1:6" x14ac:dyDescent="0.45">
      <c r="A3679" s="218">
        <v>12500</v>
      </c>
      <c r="B3679" s="218">
        <v>315</v>
      </c>
      <c r="C3679" s="219">
        <v>17.011584998786422</v>
      </c>
      <c r="D3679" s="218"/>
      <c r="E3679" s="218" t="s">
        <v>204</v>
      </c>
      <c r="F3679" s="218">
        <v>2004</v>
      </c>
    </row>
    <row r="3680" spans="1:6" x14ac:dyDescent="0.45">
      <c r="A3680" s="218">
        <v>12500</v>
      </c>
      <c r="B3680" s="218">
        <v>315</v>
      </c>
      <c r="C3680" s="219">
        <v>16.675323296185621</v>
      </c>
      <c r="D3680" s="218"/>
      <c r="E3680" s="218" t="s">
        <v>204</v>
      </c>
      <c r="F3680" s="218">
        <v>2004</v>
      </c>
    </row>
    <row r="3681" spans="1:6" x14ac:dyDescent="0.45">
      <c r="A3681" s="218">
        <v>12500</v>
      </c>
      <c r="B3681" s="218">
        <v>315</v>
      </c>
      <c r="C3681" s="219">
        <v>23.503491844979649</v>
      </c>
      <c r="D3681" s="218"/>
      <c r="E3681" s="218" t="s">
        <v>204</v>
      </c>
      <c r="F3681" s="218">
        <v>2004</v>
      </c>
    </row>
    <row r="3682" spans="1:6" x14ac:dyDescent="0.45">
      <c r="A3682" s="218">
        <v>12500</v>
      </c>
      <c r="B3682" s="218">
        <v>315</v>
      </c>
      <c r="C3682" s="219">
        <v>22.646229990097542</v>
      </c>
      <c r="D3682" s="218"/>
      <c r="E3682" s="218" t="s">
        <v>204</v>
      </c>
      <c r="F3682" s="218">
        <v>2004</v>
      </c>
    </row>
    <row r="3683" spans="1:6" x14ac:dyDescent="0.45">
      <c r="A3683" s="218">
        <v>12500</v>
      </c>
      <c r="B3683" s="218">
        <v>315</v>
      </c>
      <c r="C3683" s="219">
        <v>16.85193635657615</v>
      </c>
      <c r="D3683" s="218"/>
      <c r="E3683" s="218" t="s">
        <v>204</v>
      </c>
      <c r="F3683" s="218">
        <v>2004</v>
      </c>
    </row>
    <row r="3684" spans="1:6" x14ac:dyDescent="0.45">
      <c r="A3684" s="218">
        <v>12500</v>
      </c>
      <c r="B3684" s="218">
        <v>315</v>
      </c>
      <c r="C3684" s="219">
        <v>22.86701125447496</v>
      </c>
      <c r="D3684" s="218"/>
      <c r="E3684" s="218" t="s">
        <v>204</v>
      </c>
      <c r="F3684" s="218">
        <v>2004</v>
      </c>
    </row>
    <row r="3685" spans="1:6" x14ac:dyDescent="0.45">
      <c r="A3685" s="218">
        <v>12500</v>
      </c>
      <c r="B3685" s="218">
        <v>315</v>
      </c>
      <c r="C3685" s="219">
        <v>16.999808104392709</v>
      </c>
      <c r="D3685" s="218"/>
      <c r="E3685" s="218" t="s">
        <v>204</v>
      </c>
      <c r="F3685" s="218">
        <v>2004</v>
      </c>
    </row>
    <row r="3686" spans="1:6" x14ac:dyDescent="0.45">
      <c r="A3686" s="218">
        <v>12500</v>
      </c>
      <c r="B3686" s="218">
        <v>315</v>
      </c>
      <c r="C3686" s="219">
        <v>11.87150815034583</v>
      </c>
      <c r="D3686" s="218"/>
      <c r="E3686" s="218" t="s">
        <v>204</v>
      </c>
      <c r="F3686" s="218">
        <v>2004</v>
      </c>
    </row>
    <row r="3687" spans="1:6" x14ac:dyDescent="0.45">
      <c r="A3687" s="218">
        <v>12500</v>
      </c>
      <c r="B3687" s="218">
        <v>315</v>
      </c>
      <c r="C3687" s="219">
        <v>9.5234311285272266</v>
      </c>
      <c r="D3687" s="218"/>
      <c r="E3687" s="218" t="s">
        <v>204</v>
      </c>
      <c r="F3687" s="218">
        <v>2004</v>
      </c>
    </row>
    <row r="3688" spans="1:6" x14ac:dyDescent="0.45">
      <c r="A3688" s="218">
        <v>12500</v>
      </c>
      <c r="B3688" s="218">
        <v>315</v>
      </c>
      <c r="C3688" s="219">
        <v>17.440456223538419</v>
      </c>
      <c r="D3688" s="218"/>
      <c r="E3688" s="218" t="s">
        <v>204</v>
      </c>
      <c r="F3688" s="218">
        <v>2004</v>
      </c>
    </row>
    <row r="3689" spans="1:6" x14ac:dyDescent="0.45">
      <c r="A3689" s="218">
        <v>12500</v>
      </c>
      <c r="B3689" s="218">
        <v>315</v>
      </c>
      <c r="C3689" s="219">
        <v>22.64154048357786</v>
      </c>
      <c r="D3689" s="218"/>
      <c r="E3689" s="218" t="s">
        <v>204</v>
      </c>
      <c r="F3689" s="218">
        <v>2004</v>
      </c>
    </row>
    <row r="3690" spans="1:6" x14ac:dyDescent="0.45">
      <c r="A3690" s="218">
        <v>12498</v>
      </c>
      <c r="B3690" s="218">
        <v>250</v>
      </c>
      <c r="C3690" s="219">
        <v>11.78804152310243</v>
      </c>
      <c r="D3690" s="218"/>
      <c r="E3690" s="218" t="s">
        <v>204</v>
      </c>
      <c r="F3690" s="218">
        <v>2002</v>
      </c>
    </row>
    <row r="3691" spans="1:6" x14ac:dyDescent="0.45">
      <c r="A3691" s="218">
        <v>12496</v>
      </c>
      <c r="B3691" s="218">
        <v>300</v>
      </c>
      <c r="C3691" s="219">
        <v>16.676929936059931</v>
      </c>
      <c r="D3691" s="218"/>
      <c r="E3691" s="218" t="s">
        <v>114</v>
      </c>
      <c r="F3691" s="218">
        <v>1997</v>
      </c>
    </row>
    <row r="3692" spans="1:6" x14ac:dyDescent="0.45">
      <c r="A3692" s="218">
        <v>12494</v>
      </c>
      <c r="B3692" s="218">
        <v>250</v>
      </c>
      <c r="C3692" s="219">
        <v>12.18555872767258</v>
      </c>
      <c r="D3692" s="218"/>
      <c r="E3692" s="218" t="s">
        <v>205</v>
      </c>
      <c r="F3692" s="218">
        <v>1980</v>
      </c>
    </row>
    <row r="3693" spans="1:6" x14ac:dyDescent="0.45">
      <c r="A3693" s="218">
        <v>12494</v>
      </c>
      <c r="B3693" s="218">
        <v>250</v>
      </c>
      <c r="C3693" s="219">
        <v>7.2053967472913998</v>
      </c>
      <c r="D3693" s="218"/>
      <c r="E3693" s="218" t="s">
        <v>205</v>
      </c>
      <c r="F3693" s="218">
        <v>1980</v>
      </c>
    </row>
    <row r="3694" spans="1:6" x14ac:dyDescent="0.45">
      <c r="A3694" s="218">
        <v>12494</v>
      </c>
      <c r="B3694" s="218">
        <v>250</v>
      </c>
      <c r="C3694" s="219">
        <v>14.976796401342041</v>
      </c>
      <c r="D3694" s="218"/>
      <c r="E3694" s="218" t="s">
        <v>205</v>
      </c>
      <c r="F3694" s="218">
        <v>1982</v>
      </c>
    </row>
    <row r="3695" spans="1:6" x14ac:dyDescent="0.45">
      <c r="A3695" s="218">
        <v>12494</v>
      </c>
      <c r="B3695" s="218">
        <v>250</v>
      </c>
      <c r="C3695" s="219">
        <v>17.166475432116911</v>
      </c>
      <c r="D3695" s="218"/>
      <c r="E3695" s="218" t="s">
        <v>205</v>
      </c>
      <c r="F3695" s="218">
        <v>1982</v>
      </c>
    </row>
    <row r="3696" spans="1:6" x14ac:dyDescent="0.45">
      <c r="A3696" s="218">
        <v>12494</v>
      </c>
      <c r="B3696" s="218">
        <v>250</v>
      </c>
      <c r="C3696" s="219">
        <v>34.205563383864792</v>
      </c>
      <c r="D3696" s="218"/>
      <c r="E3696" s="218" t="s">
        <v>205</v>
      </c>
      <c r="F3696" s="218">
        <v>1982</v>
      </c>
    </row>
    <row r="3697" spans="1:6" x14ac:dyDescent="0.45">
      <c r="A3697" s="218">
        <v>12494</v>
      </c>
      <c r="B3697" s="218">
        <v>250</v>
      </c>
      <c r="C3697" s="219">
        <v>45.500378992338739</v>
      </c>
      <c r="D3697" s="218"/>
      <c r="E3697" s="218" t="s">
        <v>205</v>
      </c>
      <c r="F3697" s="218">
        <v>1982</v>
      </c>
    </row>
    <row r="3698" spans="1:6" x14ac:dyDescent="0.45">
      <c r="A3698" s="218">
        <v>12494</v>
      </c>
      <c r="B3698" s="218">
        <v>250</v>
      </c>
      <c r="C3698" s="219">
        <v>47.303058733332669</v>
      </c>
      <c r="D3698" s="218"/>
      <c r="E3698" s="218" t="s">
        <v>114</v>
      </c>
      <c r="F3698" s="218">
        <v>2011</v>
      </c>
    </row>
    <row r="3699" spans="1:6" x14ac:dyDescent="0.45">
      <c r="A3699" s="218">
        <v>12494</v>
      </c>
      <c r="B3699" s="218">
        <v>250</v>
      </c>
      <c r="C3699" s="219">
        <v>52.536661483257731</v>
      </c>
      <c r="D3699" s="218"/>
      <c r="E3699" s="218" t="s">
        <v>114</v>
      </c>
      <c r="F3699" s="218">
        <v>2011</v>
      </c>
    </row>
    <row r="3700" spans="1:6" x14ac:dyDescent="0.45">
      <c r="A3700" s="218">
        <v>12494</v>
      </c>
      <c r="B3700" s="218">
        <v>250</v>
      </c>
      <c r="C3700" s="219">
        <v>45.902529290489539</v>
      </c>
      <c r="D3700" s="218"/>
      <c r="E3700" s="218" t="s">
        <v>205</v>
      </c>
      <c r="F3700" s="218">
        <v>1982</v>
      </c>
    </row>
    <row r="3701" spans="1:6" x14ac:dyDescent="0.45">
      <c r="A3701" s="218">
        <v>12494</v>
      </c>
      <c r="B3701" s="218">
        <v>250</v>
      </c>
      <c r="C3701" s="219">
        <v>30.988168715144379</v>
      </c>
      <c r="D3701" s="218"/>
      <c r="E3701" s="218" t="s">
        <v>208</v>
      </c>
      <c r="F3701" s="218">
        <v>2012</v>
      </c>
    </row>
    <row r="3702" spans="1:6" x14ac:dyDescent="0.45">
      <c r="A3702" s="218">
        <v>12494</v>
      </c>
      <c r="B3702" s="218">
        <v>250</v>
      </c>
      <c r="C3702" s="219">
        <v>8.2791195184744701</v>
      </c>
      <c r="D3702" s="218"/>
      <c r="E3702" s="218" t="s">
        <v>208</v>
      </c>
      <c r="F3702" s="218">
        <v>2012</v>
      </c>
    </row>
    <row r="3703" spans="1:6" x14ac:dyDescent="0.45">
      <c r="A3703" s="218">
        <v>12494</v>
      </c>
      <c r="B3703" s="218">
        <v>250</v>
      </c>
      <c r="C3703" s="219">
        <v>8.5359296027158695</v>
      </c>
      <c r="D3703" s="218"/>
      <c r="E3703" s="218" t="s">
        <v>208</v>
      </c>
      <c r="F3703" s="218">
        <v>2012</v>
      </c>
    </row>
    <row r="3704" spans="1:6" x14ac:dyDescent="0.45">
      <c r="A3704" s="218">
        <v>12494</v>
      </c>
      <c r="B3704" s="218">
        <v>250</v>
      </c>
      <c r="C3704" s="219">
        <v>18.774470572318361</v>
      </c>
      <c r="D3704" s="218"/>
      <c r="E3704" s="218" t="s">
        <v>208</v>
      </c>
      <c r="F3704" s="218">
        <v>2012</v>
      </c>
    </row>
    <row r="3705" spans="1:6" x14ac:dyDescent="0.45">
      <c r="A3705" s="218">
        <v>12494</v>
      </c>
      <c r="B3705" s="218">
        <v>250</v>
      </c>
      <c r="C3705" s="219">
        <v>18.215257887176492</v>
      </c>
      <c r="D3705" s="218"/>
      <c r="E3705" s="218" t="s">
        <v>208</v>
      </c>
      <c r="F3705" s="218">
        <v>2012</v>
      </c>
    </row>
    <row r="3706" spans="1:6" x14ac:dyDescent="0.45">
      <c r="A3706" s="218">
        <v>12494</v>
      </c>
      <c r="B3706" s="218">
        <v>250</v>
      </c>
      <c r="C3706" s="219">
        <v>17.574706670479031</v>
      </c>
      <c r="D3706" s="218"/>
      <c r="E3706" s="218" t="s">
        <v>205</v>
      </c>
      <c r="F3706" s="218">
        <v>1980</v>
      </c>
    </row>
    <row r="3707" spans="1:6" x14ac:dyDescent="0.45">
      <c r="A3707" s="218">
        <v>12494</v>
      </c>
      <c r="B3707" s="218">
        <v>250</v>
      </c>
      <c r="C3707" s="219">
        <v>14.13132323483779</v>
      </c>
      <c r="D3707" s="218"/>
      <c r="E3707" s="218" t="s">
        <v>205</v>
      </c>
      <c r="F3707" s="218">
        <v>1980</v>
      </c>
    </row>
    <row r="3708" spans="1:6" x14ac:dyDescent="0.45">
      <c r="A3708" s="218">
        <v>12494</v>
      </c>
      <c r="B3708" s="218">
        <v>250</v>
      </c>
      <c r="C3708" s="219">
        <v>15.40767994034872</v>
      </c>
      <c r="D3708" s="218"/>
      <c r="E3708" s="218" t="s">
        <v>205</v>
      </c>
      <c r="F3708" s="218">
        <v>1980</v>
      </c>
    </row>
    <row r="3709" spans="1:6" x14ac:dyDescent="0.45">
      <c r="A3709" s="218">
        <v>12494</v>
      </c>
      <c r="B3709" s="218">
        <v>250</v>
      </c>
      <c r="C3709" s="219">
        <v>8.1379722169059718</v>
      </c>
      <c r="D3709" s="218"/>
      <c r="E3709" s="218" t="s">
        <v>205</v>
      </c>
      <c r="F3709" s="218">
        <v>1980</v>
      </c>
    </row>
    <row r="3710" spans="1:6" x14ac:dyDescent="0.45">
      <c r="A3710" s="218">
        <v>12494</v>
      </c>
      <c r="B3710" s="218">
        <v>250</v>
      </c>
      <c r="C3710" s="219">
        <v>9.0152256447869501</v>
      </c>
      <c r="D3710" s="218"/>
      <c r="E3710" s="218" t="s">
        <v>205</v>
      </c>
      <c r="F3710" s="218">
        <v>1980</v>
      </c>
    </row>
    <row r="3711" spans="1:6" x14ac:dyDescent="0.45">
      <c r="A3711" s="218">
        <v>12494</v>
      </c>
      <c r="B3711" s="218">
        <v>250</v>
      </c>
      <c r="C3711" s="219">
        <v>19.607019299849561</v>
      </c>
      <c r="D3711" s="218"/>
      <c r="E3711" s="218" t="s">
        <v>205</v>
      </c>
      <c r="F3711" s="218">
        <v>1980</v>
      </c>
    </row>
    <row r="3712" spans="1:6" x14ac:dyDescent="0.45">
      <c r="A3712" s="218">
        <v>12494</v>
      </c>
      <c r="B3712" s="218">
        <v>250</v>
      </c>
      <c r="C3712" s="219">
        <v>20.042541010237759</v>
      </c>
      <c r="D3712" s="218"/>
      <c r="E3712" s="218" t="s">
        <v>205</v>
      </c>
      <c r="F3712" s="218">
        <v>1980</v>
      </c>
    </row>
    <row r="3713" spans="1:6" x14ac:dyDescent="0.45">
      <c r="A3713" s="218">
        <v>12494</v>
      </c>
      <c r="B3713" s="218">
        <v>250</v>
      </c>
      <c r="C3713" s="219">
        <v>38.163464352551429</v>
      </c>
      <c r="D3713" s="218"/>
      <c r="E3713" s="218" t="s">
        <v>111</v>
      </c>
      <c r="F3713" s="218">
        <v>1982</v>
      </c>
    </row>
    <row r="3714" spans="1:6" x14ac:dyDescent="0.45">
      <c r="A3714" s="218">
        <v>12494</v>
      </c>
      <c r="B3714" s="218">
        <v>250</v>
      </c>
      <c r="C3714" s="219">
        <v>34.188893645727063</v>
      </c>
      <c r="D3714" s="218"/>
      <c r="E3714" s="218" t="s">
        <v>205</v>
      </c>
      <c r="F3714" s="218">
        <v>1982</v>
      </c>
    </row>
    <row r="3715" spans="1:6" x14ac:dyDescent="0.45">
      <c r="A3715" s="218">
        <v>12494</v>
      </c>
      <c r="B3715" s="218">
        <v>250</v>
      </c>
      <c r="C3715" s="219">
        <v>10.371645353846001</v>
      </c>
      <c r="D3715" s="218"/>
      <c r="E3715" s="218" t="s">
        <v>208</v>
      </c>
      <c r="F3715" s="218">
        <v>2014</v>
      </c>
    </row>
    <row r="3716" spans="1:6" x14ac:dyDescent="0.45">
      <c r="A3716" s="218">
        <v>12494</v>
      </c>
      <c r="B3716" s="218">
        <v>250</v>
      </c>
      <c r="C3716" s="219">
        <v>9.4843462186703444</v>
      </c>
      <c r="D3716" s="218"/>
      <c r="E3716" s="218" t="s">
        <v>208</v>
      </c>
      <c r="F3716" s="218">
        <v>2014</v>
      </c>
    </row>
    <row r="3717" spans="1:6" x14ac:dyDescent="0.45">
      <c r="A3717" s="218">
        <v>12494</v>
      </c>
      <c r="B3717" s="218">
        <v>250</v>
      </c>
      <c r="C3717" s="219">
        <v>18.132625696488859</v>
      </c>
      <c r="D3717" s="218"/>
      <c r="E3717" s="218" t="s">
        <v>208</v>
      </c>
      <c r="F3717" s="218">
        <v>2014</v>
      </c>
    </row>
    <row r="3718" spans="1:6" x14ac:dyDescent="0.45">
      <c r="A3718" s="218">
        <v>12494</v>
      </c>
      <c r="B3718" s="218">
        <v>250</v>
      </c>
      <c r="C3718" s="219">
        <v>12.820569981488941</v>
      </c>
      <c r="D3718" s="218"/>
      <c r="E3718" s="218" t="s">
        <v>208</v>
      </c>
      <c r="F3718" s="218">
        <v>2014</v>
      </c>
    </row>
    <row r="3719" spans="1:6" x14ac:dyDescent="0.45">
      <c r="A3719" s="218">
        <v>12494</v>
      </c>
      <c r="B3719" s="218">
        <v>250</v>
      </c>
      <c r="C3719" s="219">
        <v>7.2697332237305181</v>
      </c>
      <c r="D3719" s="218"/>
      <c r="E3719" s="218" t="s">
        <v>208</v>
      </c>
      <c r="F3719" s="218">
        <v>2014</v>
      </c>
    </row>
    <row r="3720" spans="1:6" x14ac:dyDescent="0.45">
      <c r="A3720" s="218">
        <v>12494</v>
      </c>
      <c r="B3720" s="218">
        <v>250</v>
      </c>
      <c r="C3720" s="219">
        <v>10.39166373334738</v>
      </c>
      <c r="D3720" s="218"/>
      <c r="E3720" s="218" t="s">
        <v>208</v>
      </c>
      <c r="F3720" s="218">
        <v>2014</v>
      </c>
    </row>
    <row r="3721" spans="1:6" x14ac:dyDescent="0.45">
      <c r="A3721" s="218">
        <v>12494</v>
      </c>
      <c r="B3721" s="218">
        <v>250</v>
      </c>
      <c r="C3721" s="219">
        <v>9.4771446725739477</v>
      </c>
      <c r="D3721" s="218"/>
      <c r="E3721" s="218" t="s">
        <v>208</v>
      </c>
      <c r="F3721" s="218">
        <v>2014</v>
      </c>
    </row>
    <row r="3722" spans="1:6" x14ac:dyDescent="0.45">
      <c r="A3722" s="218">
        <v>12494</v>
      </c>
      <c r="B3722" s="218">
        <v>250</v>
      </c>
      <c r="C3722" s="219">
        <v>18.446285214984911</v>
      </c>
      <c r="D3722" s="218"/>
      <c r="E3722" s="218" t="s">
        <v>208</v>
      </c>
      <c r="F3722" s="218">
        <v>2014</v>
      </c>
    </row>
    <row r="3723" spans="1:6" x14ac:dyDescent="0.45">
      <c r="A3723" s="218">
        <v>12494</v>
      </c>
      <c r="B3723" s="218">
        <v>250</v>
      </c>
      <c r="C3723" s="219">
        <v>8.3977033429515959</v>
      </c>
      <c r="D3723" s="218"/>
      <c r="E3723" s="218" t="s">
        <v>208</v>
      </c>
      <c r="F3723" s="218">
        <v>2014</v>
      </c>
    </row>
    <row r="3724" spans="1:6" x14ac:dyDescent="0.45">
      <c r="A3724" s="218">
        <v>12494</v>
      </c>
      <c r="B3724" s="218">
        <v>250</v>
      </c>
      <c r="C3724" s="219">
        <v>20.348127127332781</v>
      </c>
      <c r="D3724" s="218"/>
      <c r="E3724" s="218" t="s">
        <v>208</v>
      </c>
      <c r="F3724" s="218">
        <v>2014</v>
      </c>
    </row>
    <row r="3725" spans="1:6" x14ac:dyDescent="0.45">
      <c r="A3725" s="218">
        <v>12494</v>
      </c>
      <c r="B3725" s="218">
        <v>250</v>
      </c>
      <c r="C3725" s="219">
        <v>19.587836012068539</v>
      </c>
      <c r="D3725" s="218"/>
      <c r="E3725" s="218" t="s">
        <v>208</v>
      </c>
      <c r="F3725" s="218">
        <v>2014</v>
      </c>
    </row>
    <row r="3726" spans="1:6" x14ac:dyDescent="0.45">
      <c r="A3726" s="218">
        <v>12494</v>
      </c>
      <c r="B3726" s="218">
        <v>250</v>
      </c>
      <c r="C3726" s="219">
        <v>9.3620414318866754</v>
      </c>
      <c r="D3726" s="218"/>
      <c r="E3726" s="218" t="s">
        <v>111</v>
      </c>
      <c r="F3726" s="218">
        <v>1980</v>
      </c>
    </row>
    <row r="3727" spans="1:6" x14ac:dyDescent="0.45">
      <c r="A3727" s="218">
        <v>12494</v>
      </c>
      <c r="B3727" s="218">
        <v>250</v>
      </c>
      <c r="C3727" s="219">
        <v>14.992633674039411</v>
      </c>
      <c r="D3727" s="218"/>
      <c r="E3727" s="218" t="s">
        <v>205</v>
      </c>
      <c r="F3727" s="218">
        <v>1980</v>
      </c>
    </row>
    <row r="3728" spans="1:6" x14ac:dyDescent="0.45">
      <c r="A3728" s="218">
        <v>12494</v>
      </c>
      <c r="B3728" s="218">
        <v>250</v>
      </c>
      <c r="C3728" s="219">
        <v>1.5521847693901401</v>
      </c>
      <c r="D3728" s="218"/>
      <c r="E3728" s="218" t="s">
        <v>111</v>
      </c>
      <c r="F3728" s="218">
        <v>1980</v>
      </c>
    </row>
    <row r="3729" spans="1:6" x14ac:dyDescent="0.45">
      <c r="A3729" s="218">
        <v>12494</v>
      </c>
      <c r="B3729" s="218">
        <v>250</v>
      </c>
      <c r="C3729" s="219">
        <v>19.195802902024781</v>
      </c>
      <c r="D3729" s="218"/>
      <c r="E3729" s="218" t="s">
        <v>109</v>
      </c>
      <c r="F3729" s="218">
        <v>2016</v>
      </c>
    </row>
    <row r="3730" spans="1:6" x14ac:dyDescent="0.45">
      <c r="A3730" s="218">
        <v>12494</v>
      </c>
      <c r="B3730" s="218">
        <v>250</v>
      </c>
      <c r="C3730" s="219">
        <v>6.5331723707128138</v>
      </c>
      <c r="D3730" s="218"/>
      <c r="E3730" s="218" t="s">
        <v>109</v>
      </c>
      <c r="F3730" s="218">
        <v>2016</v>
      </c>
    </row>
    <row r="3731" spans="1:6" x14ac:dyDescent="0.45">
      <c r="A3731" s="218">
        <v>12494</v>
      </c>
      <c r="B3731" s="218">
        <v>250</v>
      </c>
      <c r="C3731" s="219">
        <v>10.20241064226016</v>
      </c>
      <c r="D3731" s="218"/>
      <c r="E3731" s="218" t="s">
        <v>109</v>
      </c>
      <c r="F3731" s="218">
        <v>2016</v>
      </c>
    </row>
    <row r="3732" spans="1:6" x14ac:dyDescent="0.45">
      <c r="A3732" s="218">
        <v>12494</v>
      </c>
      <c r="B3732" s="218">
        <v>250</v>
      </c>
      <c r="C3732" s="219">
        <v>19.750721679287729</v>
      </c>
      <c r="D3732" s="218"/>
      <c r="E3732" s="218" t="s">
        <v>109</v>
      </c>
      <c r="F3732" s="218">
        <v>2016</v>
      </c>
    </row>
    <row r="3733" spans="1:6" x14ac:dyDescent="0.45">
      <c r="A3733" s="218">
        <v>12494</v>
      </c>
      <c r="B3733" s="218">
        <v>250</v>
      </c>
      <c r="C3733" s="219">
        <v>7.3432204291461742</v>
      </c>
      <c r="D3733" s="218"/>
      <c r="E3733" s="218" t="s">
        <v>109</v>
      </c>
      <c r="F3733" s="218">
        <v>2016</v>
      </c>
    </row>
    <row r="3734" spans="1:6" x14ac:dyDescent="0.45">
      <c r="A3734" s="218">
        <v>12494</v>
      </c>
      <c r="B3734" s="218">
        <v>250</v>
      </c>
      <c r="C3734" s="219">
        <v>9.2930822589992523</v>
      </c>
      <c r="D3734" s="218"/>
      <c r="E3734" s="218" t="s">
        <v>109</v>
      </c>
      <c r="F3734" s="218">
        <v>2016</v>
      </c>
    </row>
    <row r="3735" spans="1:6" x14ac:dyDescent="0.45">
      <c r="A3735" s="218">
        <v>12494</v>
      </c>
      <c r="B3735" s="218">
        <v>250</v>
      </c>
      <c r="C3735" s="219">
        <v>19.302225271017221</v>
      </c>
      <c r="D3735" s="218"/>
      <c r="E3735" s="218" t="s">
        <v>109</v>
      </c>
      <c r="F3735" s="218">
        <v>2016</v>
      </c>
    </row>
    <row r="3736" spans="1:6" x14ac:dyDescent="0.45">
      <c r="A3736" s="218">
        <v>12494</v>
      </c>
      <c r="B3736" s="218">
        <v>250</v>
      </c>
      <c r="C3736" s="219">
        <v>12.05538762510705</v>
      </c>
      <c r="D3736" s="218"/>
      <c r="E3736" s="218" t="s">
        <v>109</v>
      </c>
      <c r="F3736" s="218">
        <v>2016</v>
      </c>
    </row>
    <row r="3737" spans="1:6" x14ac:dyDescent="0.45">
      <c r="A3737" s="218">
        <v>12494</v>
      </c>
      <c r="B3737" s="218">
        <v>250</v>
      </c>
      <c r="C3737" s="219">
        <v>6.9019470645964942</v>
      </c>
      <c r="D3737" s="218"/>
      <c r="E3737" s="218" t="s">
        <v>109</v>
      </c>
      <c r="F3737" s="218">
        <v>2016</v>
      </c>
    </row>
    <row r="3738" spans="1:6" x14ac:dyDescent="0.45">
      <c r="A3738" s="218">
        <v>12494</v>
      </c>
      <c r="B3738" s="218">
        <v>250</v>
      </c>
      <c r="C3738" s="219">
        <v>9.7124190349300221</v>
      </c>
      <c r="D3738" s="218"/>
      <c r="E3738" s="218" t="s">
        <v>109</v>
      </c>
      <c r="F3738" s="218">
        <v>2016</v>
      </c>
    </row>
    <row r="3739" spans="1:6" x14ac:dyDescent="0.45">
      <c r="A3739" s="218">
        <v>12494</v>
      </c>
      <c r="B3739" s="218">
        <v>250</v>
      </c>
      <c r="C3739" s="219">
        <v>9.9528465460358149</v>
      </c>
      <c r="D3739" s="218"/>
      <c r="E3739" s="218" t="s">
        <v>109</v>
      </c>
      <c r="F3739" s="218">
        <v>2016</v>
      </c>
    </row>
    <row r="3740" spans="1:6" x14ac:dyDescent="0.45">
      <c r="A3740" s="218">
        <v>12494</v>
      </c>
      <c r="B3740" s="218">
        <v>250</v>
      </c>
      <c r="C3740" s="219">
        <v>9.6416334481853312</v>
      </c>
      <c r="D3740" s="218"/>
      <c r="E3740" s="218" t="s">
        <v>109</v>
      </c>
      <c r="F3740" s="218">
        <v>2016</v>
      </c>
    </row>
    <row r="3741" spans="1:6" x14ac:dyDescent="0.45">
      <c r="A3741" s="218">
        <v>12494</v>
      </c>
      <c r="B3741" s="218">
        <v>250</v>
      </c>
      <c r="C3741" s="219">
        <v>20.179286698512129</v>
      </c>
      <c r="D3741" s="218"/>
      <c r="E3741" s="218" t="s">
        <v>109</v>
      </c>
      <c r="F3741" s="218">
        <v>2016</v>
      </c>
    </row>
    <row r="3742" spans="1:6" x14ac:dyDescent="0.45">
      <c r="A3742" s="218">
        <v>12494</v>
      </c>
      <c r="B3742" s="218">
        <v>250</v>
      </c>
      <c r="C3742" s="219">
        <v>2.6064040022456672</v>
      </c>
      <c r="D3742" s="218"/>
      <c r="E3742" s="218" t="s">
        <v>109</v>
      </c>
      <c r="F3742" s="218">
        <v>2016</v>
      </c>
    </row>
    <row r="3743" spans="1:6" x14ac:dyDescent="0.45">
      <c r="A3743" s="218">
        <v>12494</v>
      </c>
      <c r="B3743" s="218">
        <v>250</v>
      </c>
      <c r="C3743" s="219">
        <v>18.851410155050289</v>
      </c>
      <c r="D3743" s="218"/>
      <c r="E3743" s="218" t="s">
        <v>109</v>
      </c>
      <c r="F3743" s="218">
        <v>2016</v>
      </c>
    </row>
    <row r="3744" spans="1:6" x14ac:dyDescent="0.45">
      <c r="A3744" s="218">
        <v>12494</v>
      </c>
      <c r="B3744" s="218">
        <v>250</v>
      </c>
      <c r="C3744" s="219">
        <v>31.644971254682719</v>
      </c>
      <c r="D3744" s="218"/>
      <c r="E3744" s="218" t="s">
        <v>109</v>
      </c>
      <c r="F3744" s="218">
        <v>2016</v>
      </c>
    </row>
    <row r="3745" spans="1:6" x14ac:dyDescent="0.45">
      <c r="A3745" s="218">
        <v>12494</v>
      </c>
      <c r="B3745" s="218">
        <v>250</v>
      </c>
      <c r="C3745" s="219">
        <v>15.88865641421437</v>
      </c>
      <c r="D3745" s="218"/>
      <c r="E3745" s="218" t="s">
        <v>208</v>
      </c>
      <c r="F3745" s="218">
        <v>2014</v>
      </c>
    </row>
    <row r="3746" spans="1:6" x14ac:dyDescent="0.45">
      <c r="A3746" s="218">
        <v>12492</v>
      </c>
      <c r="B3746" s="218">
        <v>200</v>
      </c>
      <c r="C3746" s="219">
        <v>7.443140586984776</v>
      </c>
      <c r="D3746" s="218"/>
      <c r="E3746" s="218" t="s">
        <v>205</v>
      </c>
      <c r="F3746" s="218">
        <v>1984</v>
      </c>
    </row>
    <row r="3747" spans="1:6" x14ac:dyDescent="0.45">
      <c r="A3747" s="218">
        <v>12492</v>
      </c>
      <c r="B3747" s="218">
        <v>200</v>
      </c>
      <c r="C3747" s="219">
        <v>18.697744370151931</v>
      </c>
      <c r="D3747" s="218"/>
      <c r="E3747" s="218" t="s">
        <v>205</v>
      </c>
      <c r="F3747" s="218">
        <v>1984</v>
      </c>
    </row>
    <row r="3748" spans="1:6" x14ac:dyDescent="0.45">
      <c r="A3748" s="218">
        <v>12490</v>
      </c>
      <c r="B3748" s="218">
        <v>500</v>
      </c>
      <c r="C3748" s="219">
        <v>27.210738822738659</v>
      </c>
      <c r="D3748" s="218"/>
      <c r="E3748" s="218" t="s">
        <v>203</v>
      </c>
      <c r="F3748" s="218">
        <v>1988</v>
      </c>
    </row>
    <row r="3749" spans="1:6" x14ac:dyDescent="0.45">
      <c r="A3749" s="218">
        <v>12490</v>
      </c>
      <c r="B3749" s="218">
        <v>500</v>
      </c>
      <c r="C3749" s="219">
        <v>51.590430294836253</v>
      </c>
      <c r="D3749" s="218"/>
      <c r="E3749" s="218" t="s">
        <v>212</v>
      </c>
      <c r="F3749" s="218">
        <v>2019</v>
      </c>
    </row>
    <row r="3750" spans="1:6" x14ac:dyDescent="0.45">
      <c r="A3750" s="218">
        <v>12490</v>
      </c>
      <c r="B3750" s="218">
        <v>500</v>
      </c>
      <c r="C3750" s="219">
        <v>42.613130394232023</v>
      </c>
      <c r="D3750" s="218"/>
      <c r="E3750" s="218" t="s">
        <v>212</v>
      </c>
      <c r="F3750" s="218">
        <v>2019</v>
      </c>
    </row>
    <row r="3751" spans="1:6" x14ac:dyDescent="0.45">
      <c r="A3751" s="218">
        <v>12490</v>
      </c>
      <c r="B3751" s="218">
        <v>500</v>
      </c>
      <c r="C3751" s="219">
        <v>47.079175484963123</v>
      </c>
      <c r="D3751" s="218"/>
      <c r="E3751" s="218" t="s">
        <v>203</v>
      </c>
      <c r="F3751" s="218">
        <v>1988</v>
      </c>
    </row>
    <row r="3752" spans="1:6" x14ac:dyDescent="0.45">
      <c r="A3752" s="218">
        <v>12490</v>
      </c>
      <c r="B3752" s="218">
        <v>500</v>
      </c>
      <c r="C3752" s="219">
        <v>19.343667935785088</v>
      </c>
      <c r="D3752" s="218"/>
      <c r="E3752" s="218" t="s">
        <v>203</v>
      </c>
      <c r="F3752" s="218">
        <v>1988</v>
      </c>
    </row>
    <row r="3753" spans="1:6" x14ac:dyDescent="0.45">
      <c r="A3753" s="218">
        <v>12490</v>
      </c>
      <c r="B3753" s="218">
        <v>500</v>
      </c>
      <c r="C3753" s="219">
        <v>18.87882272448099</v>
      </c>
      <c r="D3753" s="218"/>
      <c r="E3753" s="218" t="s">
        <v>203</v>
      </c>
      <c r="F3753" s="218">
        <v>1988</v>
      </c>
    </row>
    <row r="3754" spans="1:6" x14ac:dyDescent="0.45">
      <c r="A3754" s="218">
        <v>12490</v>
      </c>
      <c r="B3754" s="218">
        <v>500</v>
      </c>
      <c r="C3754" s="219">
        <v>50.65967984129572</v>
      </c>
      <c r="D3754" s="218"/>
      <c r="E3754" s="218" t="s">
        <v>203</v>
      </c>
      <c r="F3754" s="218">
        <v>1988</v>
      </c>
    </row>
    <row r="3755" spans="1:6" x14ac:dyDescent="0.45">
      <c r="A3755" s="218">
        <v>12490</v>
      </c>
      <c r="B3755" s="218">
        <v>500</v>
      </c>
      <c r="C3755" s="219">
        <v>24.967179353588399</v>
      </c>
      <c r="D3755" s="218"/>
      <c r="E3755" s="218" t="s">
        <v>203</v>
      </c>
      <c r="F3755" s="218">
        <v>1988</v>
      </c>
    </row>
    <row r="3756" spans="1:6" x14ac:dyDescent="0.45">
      <c r="A3756" s="218">
        <v>12490</v>
      </c>
      <c r="B3756" s="218">
        <v>500</v>
      </c>
      <c r="C3756" s="219">
        <v>27.060074120022531</v>
      </c>
      <c r="D3756" s="218"/>
      <c r="E3756" s="218" t="s">
        <v>203</v>
      </c>
      <c r="F3756" s="218">
        <v>1988</v>
      </c>
    </row>
    <row r="3757" spans="1:6" x14ac:dyDescent="0.45">
      <c r="A3757" s="218">
        <v>12490</v>
      </c>
      <c r="B3757" s="218">
        <v>500</v>
      </c>
      <c r="C3757" s="219">
        <v>60.169092487869257</v>
      </c>
      <c r="D3757" s="218"/>
      <c r="E3757" s="218" t="s">
        <v>203</v>
      </c>
      <c r="F3757" s="218">
        <v>1988</v>
      </c>
    </row>
    <row r="3758" spans="1:6" x14ac:dyDescent="0.45">
      <c r="A3758" s="218">
        <v>12490</v>
      </c>
      <c r="B3758" s="218">
        <v>500</v>
      </c>
      <c r="C3758" s="219">
        <v>49.432153933758109</v>
      </c>
      <c r="D3758" s="218"/>
      <c r="E3758" s="218" t="s">
        <v>203</v>
      </c>
      <c r="F3758" s="218">
        <v>1988</v>
      </c>
    </row>
    <row r="3759" spans="1:6" x14ac:dyDescent="0.45">
      <c r="A3759" s="218">
        <v>12490</v>
      </c>
      <c r="B3759" s="218">
        <v>500</v>
      </c>
      <c r="C3759" s="219">
        <v>15.07644683180891</v>
      </c>
      <c r="D3759" s="218"/>
      <c r="E3759" s="218" t="s">
        <v>212</v>
      </c>
      <c r="F3759" s="218">
        <v>2019</v>
      </c>
    </row>
    <row r="3760" spans="1:6" x14ac:dyDescent="0.45">
      <c r="A3760" s="218">
        <v>12490</v>
      </c>
      <c r="B3760" s="218">
        <v>500</v>
      </c>
      <c r="C3760" s="219">
        <v>56.508871501677881</v>
      </c>
      <c r="D3760" s="218"/>
      <c r="E3760" s="218" t="s">
        <v>203</v>
      </c>
      <c r="F3760" s="218">
        <v>1988</v>
      </c>
    </row>
    <row r="3761" spans="1:6" x14ac:dyDescent="0.45">
      <c r="A3761" s="218">
        <v>12490</v>
      </c>
      <c r="B3761" s="218">
        <v>500</v>
      </c>
      <c r="C3761" s="219">
        <v>44.933437949458259</v>
      </c>
      <c r="D3761" s="218"/>
      <c r="E3761" s="218" t="s">
        <v>203</v>
      </c>
      <c r="F3761" s="218">
        <v>1988</v>
      </c>
    </row>
    <row r="3762" spans="1:6" x14ac:dyDescent="0.45">
      <c r="A3762" s="218">
        <v>12490</v>
      </c>
      <c r="B3762" s="218">
        <v>500</v>
      </c>
      <c r="C3762" s="219">
        <v>25.846661433820501</v>
      </c>
      <c r="D3762" s="218"/>
      <c r="E3762" s="218" t="s">
        <v>203</v>
      </c>
      <c r="F3762" s="218">
        <v>1988</v>
      </c>
    </row>
    <row r="3763" spans="1:6" x14ac:dyDescent="0.45">
      <c r="A3763" s="218">
        <v>12488</v>
      </c>
      <c r="B3763" s="218">
        <v>200</v>
      </c>
      <c r="C3763" s="219">
        <v>5.332702565464146</v>
      </c>
      <c r="D3763" s="218"/>
      <c r="E3763" s="218" t="s">
        <v>111</v>
      </c>
      <c r="F3763" s="218">
        <v>1992</v>
      </c>
    </row>
    <row r="3764" spans="1:6" x14ac:dyDescent="0.45">
      <c r="A3764" s="218">
        <v>12488</v>
      </c>
      <c r="B3764" s="218">
        <v>200</v>
      </c>
      <c r="C3764" s="219">
        <v>10.475805803219391</v>
      </c>
      <c r="D3764" s="218"/>
      <c r="E3764" s="218" t="s">
        <v>111</v>
      </c>
      <c r="F3764" s="218">
        <v>1992</v>
      </c>
    </row>
    <row r="3765" spans="1:6" x14ac:dyDescent="0.45">
      <c r="A3765" s="218">
        <v>12488</v>
      </c>
      <c r="B3765" s="218">
        <v>200</v>
      </c>
      <c r="C3765" s="219">
        <v>3.3084476983668152</v>
      </c>
      <c r="D3765" s="218"/>
      <c r="E3765" s="218" t="s">
        <v>111</v>
      </c>
      <c r="F3765" s="218">
        <v>1992</v>
      </c>
    </row>
    <row r="3766" spans="1:6" x14ac:dyDescent="0.45">
      <c r="A3766" s="218">
        <v>12488</v>
      </c>
      <c r="B3766" s="218">
        <v>200</v>
      </c>
      <c r="C3766" s="219">
        <v>6.2271285227575079</v>
      </c>
      <c r="D3766" s="218"/>
      <c r="E3766" s="218" t="s">
        <v>111</v>
      </c>
      <c r="F3766" s="218">
        <v>1992</v>
      </c>
    </row>
    <row r="3767" spans="1:6" x14ac:dyDescent="0.45">
      <c r="A3767" s="218">
        <v>12488</v>
      </c>
      <c r="B3767" s="218">
        <v>200</v>
      </c>
      <c r="C3767" s="219">
        <v>27.31633493530618</v>
      </c>
      <c r="D3767" s="218"/>
      <c r="E3767" s="218" t="s">
        <v>111</v>
      </c>
      <c r="F3767" s="218">
        <v>1992</v>
      </c>
    </row>
    <row r="3768" spans="1:6" x14ac:dyDescent="0.45">
      <c r="A3768" s="218">
        <v>12488</v>
      </c>
      <c r="B3768" s="218">
        <v>200</v>
      </c>
      <c r="C3768" s="219">
        <v>28.020550394941559</v>
      </c>
      <c r="D3768" s="218"/>
      <c r="E3768" s="218" t="s">
        <v>111</v>
      </c>
      <c r="F3768" s="218">
        <v>1992</v>
      </c>
    </row>
    <row r="3769" spans="1:6" x14ac:dyDescent="0.45">
      <c r="A3769" s="218">
        <v>12488</v>
      </c>
      <c r="B3769" s="218">
        <v>200</v>
      </c>
      <c r="C3769" s="219">
        <v>6.0607801402321924</v>
      </c>
      <c r="D3769" s="218"/>
      <c r="E3769" s="218" t="s">
        <v>111</v>
      </c>
      <c r="F3769" s="218">
        <v>1992</v>
      </c>
    </row>
    <row r="3770" spans="1:6" x14ac:dyDescent="0.45">
      <c r="A3770" s="218">
        <v>12488</v>
      </c>
      <c r="B3770" s="218">
        <v>200</v>
      </c>
      <c r="C3770" s="219">
        <v>3.2633873314952351</v>
      </c>
      <c r="D3770" s="218"/>
      <c r="E3770" s="218" t="s">
        <v>111</v>
      </c>
      <c r="F3770" s="218">
        <v>1992</v>
      </c>
    </row>
    <row r="3771" spans="1:6" x14ac:dyDescent="0.45">
      <c r="A3771" s="218">
        <v>12488</v>
      </c>
      <c r="B3771" s="218">
        <v>200</v>
      </c>
      <c r="C3771" s="219">
        <v>10.130848882186919</v>
      </c>
      <c r="D3771" s="218"/>
      <c r="E3771" s="218" t="s">
        <v>111</v>
      </c>
      <c r="F3771" s="218">
        <v>1992</v>
      </c>
    </row>
    <row r="3772" spans="1:6" x14ac:dyDescent="0.45">
      <c r="A3772" s="218">
        <v>12488</v>
      </c>
      <c r="B3772" s="218">
        <v>200</v>
      </c>
      <c r="C3772" s="219">
        <v>11.16507959854801</v>
      </c>
      <c r="D3772" s="218"/>
      <c r="E3772" s="218" t="s">
        <v>111</v>
      </c>
      <c r="F3772" s="218">
        <v>1992</v>
      </c>
    </row>
    <row r="3773" spans="1:6" x14ac:dyDescent="0.45">
      <c r="A3773" s="218">
        <v>12488</v>
      </c>
      <c r="B3773" s="218">
        <v>200</v>
      </c>
      <c r="C3773" s="219">
        <v>12.69631030695118</v>
      </c>
      <c r="D3773" s="218"/>
      <c r="E3773" s="218" t="s">
        <v>111</v>
      </c>
      <c r="F3773" s="218">
        <v>1992</v>
      </c>
    </row>
    <row r="3774" spans="1:6" x14ac:dyDescent="0.45">
      <c r="A3774" s="218">
        <v>12488</v>
      </c>
      <c r="B3774" s="218">
        <v>200</v>
      </c>
      <c r="C3774" s="219">
        <v>2.9478496948571919</v>
      </c>
      <c r="D3774" s="218"/>
      <c r="E3774" s="218" t="s">
        <v>111</v>
      </c>
      <c r="F3774" s="218">
        <v>1992</v>
      </c>
    </row>
    <row r="3775" spans="1:6" x14ac:dyDescent="0.45">
      <c r="A3775" s="218">
        <v>12488</v>
      </c>
      <c r="B3775" s="218">
        <v>200</v>
      </c>
      <c r="C3775" s="219">
        <v>9.8512720964073477</v>
      </c>
      <c r="D3775" s="218"/>
      <c r="E3775" s="218" t="s">
        <v>111</v>
      </c>
      <c r="F3775" s="218">
        <v>1992</v>
      </c>
    </row>
    <row r="3776" spans="1:6" x14ac:dyDescent="0.45">
      <c r="A3776" s="218">
        <v>12488</v>
      </c>
      <c r="B3776" s="218">
        <v>200</v>
      </c>
      <c r="C3776" s="219">
        <v>11.65613233648158</v>
      </c>
      <c r="D3776" s="218"/>
      <c r="E3776" s="218" t="s">
        <v>111</v>
      </c>
      <c r="F3776" s="218">
        <v>1992</v>
      </c>
    </row>
    <row r="3777" spans="1:6" x14ac:dyDescent="0.45">
      <c r="A3777" s="218">
        <v>12488</v>
      </c>
      <c r="B3777" s="218">
        <v>200</v>
      </c>
      <c r="C3777" s="219">
        <v>3.3891675295280361</v>
      </c>
      <c r="D3777" s="218"/>
      <c r="E3777" s="218" t="s">
        <v>111</v>
      </c>
      <c r="F3777" s="218">
        <v>1992</v>
      </c>
    </row>
    <row r="3778" spans="1:6" x14ac:dyDescent="0.45">
      <c r="A3778" s="218">
        <v>12488</v>
      </c>
      <c r="B3778" s="218">
        <v>200</v>
      </c>
      <c r="C3778" s="219">
        <v>9.0156237327039275</v>
      </c>
      <c r="D3778" s="218"/>
      <c r="E3778" s="218" t="s">
        <v>111</v>
      </c>
      <c r="F3778" s="218">
        <v>1992</v>
      </c>
    </row>
    <row r="3779" spans="1:6" x14ac:dyDescent="0.45">
      <c r="A3779" s="218">
        <v>12488</v>
      </c>
      <c r="B3779" s="218">
        <v>200</v>
      </c>
      <c r="C3779" s="219">
        <v>12.55158972755622</v>
      </c>
      <c r="D3779" s="218"/>
      <c r="E3779" s="218" t="s">
        <v>111</v>
      </c>
      <c r="F3779" s="218">
        <v>1992</v>
      </c>
    </row>
    <row r="3780" spans="1:6" x14ac:dyDescent="0.45">
      <c r="A3780" s="218">
        <v>12488</v>
      </c>
      <c r="B3780" s="218">
        <v>200</v>
      </c>
      <c r="C3780" s="219">
        <v>3.2588437144103888</v>
      </c>
      <c r="D3780" s="218"/>
      <c r="E3780" s="218" t="s">
        <v>111</v>
      </c>
      <c r="F3780" s="218">
        <v>1992</v>
      </c>
    </row>
    <row r="3781" spans="1:6" x14ac:dyDescent="0.45">
      <c r="A3781" s="218">
        <v>12488</v>
      </c>
      <c r="B3781" s="218">
        <v>200</v>
      </c>
      <c r="C3781" s="219">
        <v>4.9051525694202924</v>
      </c>
      <c r="D3781" s="218"/>
      <c r="E3781" s="218" t="s">
        <v>111</v>
      </c>
      <c r="F3781" s="218">
        <v>1992</v>
      </c>
    </row>
    <row r="3782" spans="1:6" x14ac:dyDescent="0.45">
      <c r="A3782" s="218">
        <v>12488</v>
      </c>
      <c r="B3782" s="218">
        <v>200</v>
      </c>
      <c r="C3782" s="219">
        <v>11.41016936521811</v>
      </c>
      <c r="D3782" s="218"/>
      <c r="E3782" s="218" t="s">
        <v>111</v>
      </c>
      <c r="F3782" s="218">
        <v>1992</v>
      </c>
    </row>
    <row r="3783" spans="1:6" x14ac:dyDescent="0.45">
      <c r="A3783" s="218">
        <v>12488</v>
      </c>
      <c r="B3783" s="218">
        <v>200</v>
      </c>
      <c r="C3783" s="219">
        <v>3.273169746123116</v>
      </c>
      <c r="D3783" s="218"/>
      <c r="E3783" s="218" t="s">
        <v>111</v>
      </c>
      <c r="F3783" s="218">
        <v>1992</v>
      </c>
    </row>
    <row r="3784" spans="1:6" x14ac:dyDescent="0.45">
      <c r="A3784" s="218">
        <v>12488</v>
      </c>
      <c r="B3784" s="218">
        <v>200</v>
      </c>
      <c r="C3784" s="219">
        <v>36.503854513412307</v>
      </c>
      <c r="D3784" s="218"/>
      <c r="E3784" s="218" t="s">
        <v>111</v>
      </c>
      <c r="F3784" s="218">
        <v>1992</v>
      </c>
    </row>
    <row r="3785" spans="1:6" x14ac:dyDescent="0.45">
      <c r="A3785" s="218">
        <v>12488</v>
      </c>
      <c r="B3785" s="218">
        <v>200</v>
      </c>
      <c r="C3785" s="219">
        <v>11.07009070439409</v>
      </c>
      <c r="D3785" s="218"/>
      <c r="E3785" s="218" t="s">
        <v>111</v>
      </c>
      <c r="F3785" s="218">
        <v>1992</v>
      </c>
    </row>
    <row r="3786" spans="1:6" x14ac:dyDescent="0.45">
      <c r="A3786" s="218">
        <v>12488</v>
      </c>
      <c r="B3786" s="218">
        <v>200</v>
      </c>
      <c r="C3786" s="219">
        <v>9.9901938835658424</v>
      </c>
      <c r="D3786" s="218"/>
      <c r="E3786" s="218" t="s">
        <v>111</v>
      </c>
      <c r="F3786" s="218">
        <v>1992</v>
      </c>
    </row>
    <row r="3787" spans="1:6" x14ac:dyDescent="0.45">
      <c r="A3787" s="218">
        <v>12488</v>
      </c>
      <c r="B3787" s="218">
        <v>200</v>
      </c>
      <c r="C3787" s="219">
        <v>11.242400827597359</v>
      </c>
      <c r="D3787" s="218"/>
      <c r="E3787" s="218" t="s">
        <v>111</v>
      </c>
      <c r="F3787" s="218">
        <v>1992</v>
      </c>
    </row>
    <row r="3788" spans="1:6" x14ac:dyDescent="0.45">
      <c r="A3788" s="218">
        <v>12488</v>
      </c>
      <c r="B3788" s="218">
        <v>200</v>
      </c>
      <c r="C3788" s="219">
        <v>3.1502102021537102</v>
      </c>
      <c r="D3788" s="218"/>
      <c r="E3788" s="218" t="s">
        <v>111</v>
      </c>
      <c r="F3788" s="218">
        <v>1992</v>
      </c>
    </row>
    <row r="3789" spans="1:6" x14ac:dyDescent="0.45">
      <c r="A3789" s="218">
        <v>12486</v>
      </c>
      <c r="B3789" s="218">
        <v>200</v>
      </c>
      <c r="C3789" s="219">
        <v>10.910331281124581</v>
      </c>
      <c r="D3789" s="218"/>
      <c r="E3789" s="218" t="s">
        <v>111</v>
      </c>
      <c r="F3789" s="218">
        <v>1989</v>
      </c>
    </row>
    <row r="3790" spans="1:6" x14ac:dyDescent="0.45">
      <c r="A3790" s="218">
        <v>12486</v>
      </c>
      <c r="B3790" s="218">
        <v>200</v>
      </c>
      <c r="C3790" s="219">
        <v>11.080662117033141</v>
      </c>
      <c r="D3790" s="218"/>
      <c r="E3790" s="218" t="s">
        <v>111</v>
      </c>
      <c r="F3790" s="218">
        <v>1989</v>
      </c>
    </row>
    <row r="3791" spans="1:6" x14ac:dyDescent="0.45">
      <c r="A3791" s="218">
        <v>12486</v>
      </c>
      <c r="B3791" s="218">
        <v>200</v>
      </c>
      <c r="C3791" s="219">
        <v>3.1563600306169368</v>
      </c>
      <c r="D3791" s="218"/>
      <c r="E3791" s="218" t="s">
        <v>111</v>
      </c>
      <c r="F3791" s="218">
        <v>1989</v>
      </c>
    </row>
    <row r="3792" spans="1:6" x14ac:dyDescent="0.45">
      <c r="A3792" s="218">
        <v>12486</v>
      </c>
      <c r="B3792" s="218">
        <v>200</v>
      </c>
      <c r="C3792" s="219">
        <v>10.859299368046081</v>
      </c>
      <c r="D3792" s="218"/>
      <c r="E3792" s="218" t="s">
        <v>111</v>
      </c>
      <c r="F3792" s="218">
        <v>1989</v>
      </c>
    </row>
    <row r="3793" spans="1:6" x14ac:dyDescent="0.45">
      <c r="A3793" s="218">
        <v>12486</v>
      </c>
      <c r="B3793" s="218">
        <v>200</v>
      </c>
      <c r="C3793" s="219">
        <v>2.8871830862321022</v>
      </c>
      <c r="D3793" s="218"/>
      <c r="E3793" s="218" t="s">
        <v>111</v>
      </c>
      <c r="F3793" s="218">
        <v>1989</v>
      </c>
    </row>
    <row r="3794" spans="1:6" x14ac:dyDescent="0.45">
      <c r="A3794" s="218">
        <v>12486</v>
      </c>
      <c r="B3794" s="218">
        <v>200</v>
      </c>
      <c r="C3794" s="219">
        <v>10.325938214031691</v>
      </c>
      <c r="D3794" s="218"/>
      <c r="E3794" s="218" t="s">
        <v>111</v>
      </c>
      <c r="F3794" s="218">
        <v>1989</v>
      </c>
    </row>
    <row r="3795" spans="1:6" x14ac:dyDescent="0.45">
      <c r="A3795" s="218">
        <v>12486</v>
      </c>
      <c r="B3795" s="218">
        <v>200</v>
      </c>
      <c r="C3795" s="219">
        <v>11.27540402120048</v>
      </c>
      <c r="D3795" s="218"/>
      <c r="E3795" s="218" t="s">
        <v>111</v>
      </c>
      <c r="F3795" s="218">
        <v>1989</v>
      </c>
    </row>
    <row r="3796" spans="1:6" x14ac:dyDescent="0.45">
      <c r="A3796" s="218">
        <v>12486</v>
      </c>
      <c r="B3796" s="218">
        <v>200</v>
      </c>
      <c r="C3796" s="219">
        <v>8.8720100020782038</v>
      </c>
      <c r="D3796" s="218"/>
      <c r="E3796" s="218" t="s">
        <v>111</v>
      </c>
      <c r="F3796" s="218">
        <v>1989</v>
      </c>
    </row>
    <row r="3797" spans="1:6" x14ac:dyDescent="0.45">
      <c r="A3797" s="218">
        <v>12486</v>
      </c>
      <c r="B3797" s="218">
        <v>200</v>
      </c>
      <c r="C3797" s="219">
        <v>10.67450410302615</v>
      </c>
      <c r="D3797" s="218"/>
      <c r="E3797" s="218" t="s">
        <v>111</v>
      </c>
      <c r="F3797" s="218">
        <v>1989</v>
      </c>
    </row>
    <row r="3798" spans="1:6" x14ac:dyDescent="0.45">
      <c r="A3798" s="218">
        <v>12486</v>
      </c>
      <c r="B3798" s="218">
        <v>200</v>
      </c>
      <c r="C3798" s="219">
        <v>3.6957923449584942</v>
      </c>
      <c r="D3798" s="218"/>
      <c r="E3798" s="218" t="s">
        <v>205</v>
      </c>
      <c r="F3798" s="218">
        <v>1989</v>
      </c>
    </row>
    <row r="3799" spans="1:6" x14ac:dyDescent="0.45">
      <c r="A3799" s="218">
        <v>12484</v>
      </c>
      <c r="B3799" s="218">
        <v>150</v>
      </c>
      <c r="C3799" s="219">
        <v>7.4342224659049858</v>
      </c>
      <c r="D3799" s="218"/>
      <c r="E3799" s="218" t="s">
        <v>205</v>
      </c>
      <c r="F3799" s="218">
        <v>1982</v>
      </c>
    </row>
    <row r="3800" spans="1:6" x14ac:dyDescent="0.45">
      <c r="A3800" s="218">
        <v>12484</v>
      </c>
      <c r="B3800" s="218">
        <v>150</v>
      </c>
      <c r="C3800" s="219">
        <v>13.44763066884363</v>
      </c>
      <c r="D3800" s="218"/>
      <c r="E3800" s="218" t="s">
        <v>205</v>
      </c>
      <c r="F3800" s="218">
        <v>1982</v>
      </c>
    </row>
    <row r="3801" spans="1:6" x14ac:dyDescent="0.45">
      <c r="A3801" s="218">
        <v>12484</v>
      </c>
      <c r="B3801" s="218">
        <v>150</v>
      </c>
      <c r="C3801" s="219">
        <v>25.89032846722937</v>
      </c>
      <c r="D3801" s="218"/>
      <c r="E3801" s="218" t="s">
        <v>205</v>
      </c>
      <c r="F3801" s="218">
        <v>1982</v>
      </c>
    </row>
    <row r="3802" spans="1:6" x14ac:dyDescent="0.45">
      <c r="A3802" s="218">
        <v>12484</v>
      </c>
      <c r="B3802" s="218">
        <v>150</v>
      </c>
      <c r="C3802" s="219">
        <v>6.739803036495708</v>
      </c>
      <c r="D3802" s="218"/>
      <c r="E3802" s="218" t="s">
        <v>205</v>
      </c>
      <c r="F3802" s="218">
        <v>1982</v>
      </c>
    </row>
    <row r="3803" spans="1:6" x14ac:dyDescent="0.45">
      <c r="A3803" s="218">
        <v>12484</v>
      </c>
      <c r="B3803" s="218">
        <v>150</v>
      </c>
      <c r="C3803" s="219">
        <v>9.4839287152193172</v>
      </c>
      <c r="D3803" s="218"/>
      <c r="E3803" s="218" t="s">
        <v>205</v>
      </c>
      <c r="F3803" s="218">
        <v>1982</v>
      </c>
    </row>
    <row r="3804" spans="1:6" x14ac:dyDescent="0.45">
      <c r="A3804" s="218">
        <v>12484</v>
      </c>
      <c r="B3804" s="218">
        <v>150</v>
      </c>
      <c r="C3804" s="219">
        <v>19.83685127763777</v>
      </c>
      <c r="D3804" s="218"/>
      <c r="E3804" s="218" t="s">
        <v>205</v>
      </c>
      <c r="F3804" s="218">
        <v>1982</v>
      </c>
    </row>
    <row r="3805" spans="1:6" x14ac:dyDescent="0.45">
      <c r="A3805" s="218">
        <v>12484</v>
      </c>
      <c r="B3805" s="218">
        <v>150</v>
      </c>
      <c r="C3805" s="219">
        <v>5.7582985862870677</v>
      </c>
      <c r="D3805" s="218"/>
      <c r="E3805" s="218" t="s">
        <v>205</v>
      </c>
      <c r="F3805" s="218">
        <v>1982</v>
      </c>
    </row>
    <row r="3806" spans="1:6" x14ac:dyDescent="0.45">
      <c r="A3806" s="218">
        <v>12484</v>
      </c>
      <c r="B3806" s="218">
        <v>150</v>
      </c>
      <c r="C3806" s="219">
        <v>20.431704479162761</v>
      </c>
      <c r="D3806" s="218"/>
      <c r="E3806" s="218" t="s">
        <v>205</v>
      </c>
      <c r="F3806" s="218">
        <v>1982</v>
      </c>
    </row>
    <row r="3807" spans="1:6" x14ac:dyDescent="0.45">
      <c r="A3807" s="218">
        <v>12484</v>
      </c>
      <c r="B3807" s="218">
        <v>150</v>
      </c>
      <c r="C3807" s="219">
        <v>9.1546531894372745</v>
      </c>
      <c r="D3807" s="218"/>
      <c r="E3807" s="218" t="s">
        <v>205</v>
      </c>
      <c r="F3807" s="218">
        <v>1982</v>
      </c>
    </row>
    <row r="3808" spans="1:6" x14ac:dyDescent="0.45">
      <c r="A3808" s="218">
        <v>12484</v>
      </c>
      <c r="B3808" s="218">
        <v>150</v>
      </c>
      <c r="C3808" s="219">
        <v>10.11377773257051</v>
      </c>
      <c r="D3808" s="218"/>
      <c r="E3808" s="218" t="s">
        <v>205</v>
      </c>
      <c r="F3808" s="218">
        <v>1982</v>
      </c>
    </row>
    <row r="3809" spans="1:6" x14ac:dyDescent="0.45">
      <c r="A3809" s="218">
        <v>12484</v>
      </c>
      <c r="B3809" s="218">
        <v>150</v>
      </c>
      <c r="C3809" s="219">
        <v>10.023572322313139</v>
      </c>
      <c r="D3809" s="218"/>
      <c r="E3809" s="218" t="s">
        <v>205</v>
      </c>
      <c r="F3809" s="218">
        <v>1982</v>
      </c>
    </row>
    <row r="3810" spans="1:6" x14ac:dyDescent="0.45">
      <c r="A3810" s="218">
        <v>12484</v>
      </c>
      <c r="B3810" s="218">
        <v>150</v>
      </c>
      <c r="C3810" s="219">
        <v>20.4899834642146</v>
      </c>
      <c r="D3810" s="218"/>
      <c r="E3810" s="218" t="s">
        <v>205</v>
      </c>
      <c r="F3810" s="218">
        <v>1982</v>
      </c>
    </row>
    <row r="3811" spans="1:6" x14ac:dyDescent="0.45">
      <c r="A3811" s="218">
        <v>12482</v>
      </c>
      <c r="B3811" s="218">
        <v>150</v>
      </c>
      <c r="C3811" s="219">
        <v>19.30778205239778</v>
      </c>
      <c r="D3811" s="218"/>
      <c r="E3811" s="218" t="s">
        <v>205</v>
      </c>
      <c r="F3811" s="218">
        <v>1984</v>
      </c>
    </row>
    <row r="3812" spans="1:6" x14ac:dyDescent="0.45">
      <c r="A3812" s="218">
        <v>12482</v>
      </c>
      <c r="B3812" s="218">
        <v>150</v>
      </c>
      <c r="C3812" s="219">
        <v>18.215509875763551</v>
      </c>
      <c r="D3812" s="218"/>
      <c r="E3812" s="218" t="s">
        <v>205</v>
      </c>
      <c r="F3812" s="218">
        <v>1984</v>
      </c>
    </row>
    <row r="3813" spans="1:6" x14ac:dyDescent="0.45">
      <c r="A3813" s="218">
        <v>12482</v>
      </c>
      <c r="B3813" s="218">
        <v>150</v>
      </c>
      <c r="C3813" s="219">
        <v>16.232236456791011</v>
      </c>
      <c r="D3813" s="218"/>
      <c r="E3813" s="218" t="s">
        <v>205</v>
      </c>
      <c r="F3813" s="218">
        <v>1984</v>
      </c>
    </row>
    <row r="3814" spans="1:6" x14ac:dyDescent="0.45">
      <c r="A3814" s="218">
        <v>12482</v>
      </c>
      <c r="B3814" s="218">
        <v>150</v>
      </c>
      <c r="C3814" s="219">
        <v>19.47783612192103</v>
      </c>
      <c r="D3814" s="218"/>
      <c r="E3814" s="218" t="s">
        <v>205</v>
      </c>
      <c r="F3814" s="218">
        <v>1984</v>
      </c>
    </row>
    <row r="3815" spans="1:6" x14ac:dyDescent="0.45">
      <c r="A3815" s="218">
        <v>12480</v>
      </c>
      <c r="B3815" s="218">
        <v>150</v>
      </c>
      <c r="C3815" s="219">
        <v>19.855132101144289</v>
      </c>
      <c r="D3815" s="218"/>
      <c r="E3815" s="218" t="s">
        <v>205</v>
      </c>
      <c r="F3815" s="218">
        <v>1980</v>
      </c>
    </row>
    <row r="3816" spans="1:6" x14ac:dyDescent="0.45">
      <c r="A3816" s="218">
        <v>12480</v>
      </c>
      <c r="B3816" s="218">
        <v>150</v>
      </c>
      <c r="C3816" s="219">
        <v>19.26211251560548</v>
      </c>
      <c r="D3816" s="218"/>
      <c r="E3816" s="218" t="s">
        <v>205</v>
      </c>
      <c r="F3816" s="218">
        <v>1980</v>
      </c>
    </row>
    <row r="3817" spans="1:6" x14ac:dyDescent="0.45">
      <c r="A3817" s="218">
        <v>12480</v>
      </c>
      <c r="B3817" s="218">
        <v>150</v>
      </c>
      <c r="C3817" s="219">
        <v>34.708568380800664</v>
      </c>
      <c r="D3817" s="218"/>
      <c r="E3817" s="218" t="s">
        <v>205</v>
      </c>
      <c r="F3817" s="218">
        <v>1980</v>
      </c>
    </row>
    <row r="3818" spans="1:6" x14ac:dyDescent="0.45">
      <c r="A3818" s="218">
        <v>12478</v>
      </c>
      <c r="B3818" s="218">
        <v>250</v>
      </c>
      <c r="C3818" s="219">
        <v>4.2596041645721821</v>
      </c>
      <c r="D3818" s="218"/>
      <c r="E3818" s="218" t="s">
        <v>205</v>
      </c>
      <c r="F3818" s="218">
        <v>1988</v>
      </c>
    </row>
    <row r="3819" spans="1:6" x14ac:dyDescent="0.45">
      <c r="A3819" s="218">
        <v>12478</v>
      </c>
      <c r="B3819" s="218">
        <v>250</v>
      </c>
      <c r="C3819" s="219">
        <v>22.939935657043119</v>
      </c>
      <c r="D3819" s="218"/>
      <c r="E3819" s="218" t="s">
        <v>205</v>
      </c>
      <c r="F3819" s="218">
        <v>1988</v>
      </c>
    </row>
    <row r="3820" spans="1:6" x14ac:dyDescent="0.45">
      <c r="A3820" s="218">
        <v>12478</v>
      </c>
      <c r="B3820" s="218">
        <v>250</v>
      </c>
      <c r="C3820" s="219">
        <v>6.9016698544469364</v>
      </c>
      <c r="D3820" s="218"/>
      <c r="E3820" s="218" t="s">
        <v>205</v>
      </c>
      <c r="F3820" s="218">
        <v>1988</v>
      </c>
    </row>
    <row r="3821" spans="1:6" x14ac:dyDescent="0.45">
      <c r="A3821" s="218">
        <v>12478</v>
      </c>
      <c r="B3821" s="218">
        <v>250</v>
      </c>
      <c r="C3821" s="219">
        <v>10.11060801022089</v>
      </c>
      <c r="D3821" s="218"/>
      <c r="E3821" s="218" t="s">
        <v>205</v>
      </c>
      <c r="F3821" s="218">
        <v>1988</v>
      </c>
    </row>
    <row r="3822" spans="1:6" x14ac:dyDescent="0.45">
      <c r="A3822" s="218">
        <v>12478</v>
      </c>
      <c r="B3822" s="218">
        <v>250</v>
      </c>
      <c r="C3822" s="219">
        <v>9.5882672649500051</v>
      </c>
      <c r="D3822" s="218"/>
      <c r="E3822" s="218" t="s">
        <v>205</v>
      </c>
      <c r="F3822" s="218">
        <v>1988</v>
      </c>
    </row>
    <row r="3823" spans="1:6" x14ac:dyDescent="0.45">
      <c r="A3823" s="218">
        <v>12478</v>
      </c>
      <c r="B3823" s="218">
        <v>250</v>
      </c>
      <c r="C3823" s="219">
        <v>11.47084694737614</v>
      </c>
      <c r="D3823" s="218"/>
      <c r="E3823" s="218" t="s">
        <v>205</v>
      </c>
      <c r="F3823" s="218">
        <v>1988</v>
      </c>
    </row>
    <row r="3824" spans="1:6" x14ac:dyDescent="0.45">
      <c r="A3824" s="218">
        <v>12478</v>
      </c>
      <c r="B3824" s="218">
        <v>250</v>
      </c>
      <c r="C3824" s="219">
        <v>2.9592292734659238</v>
      </c>
      <c r="D3824" s="218"/>
      <c r="E3824" s="218" t="s">
        <v>205</v>
      </c>
      <c r="F3824" s="218">
        <v>1988</v>
      </c>
    </row>
    <row r="3825" spans="1:6" x14ac:dyDescent="0.45">
      <c r="A3825" s="218">
        <v>12478</v>
      </c>
      <c r="B3825" s="218">
        <v>250</v>
      </c>
      <c r="C3825" s="219">
        <v>8.3357305065310854</v>
      </c>
      <c r="D3825" s="218"/>
      <c r="E3825" s="218" t="s">
        <v>205</v>
      </c>
      <c r="F3825" s="218">
        <v>1988</v>
      </c>
    </row>
    <row r="3826" spans="1:6" x14ac:dyDescent="0.45">
      <c r="A3826" s="218">
        <v>12478</v>
      </c>
      <c r="B3826" s="218">
        <v>250</v>
      </c>
      <c r="C3826" s="219">
        <v>2.7898798961589182</v>
      </c>
      <c r="D3826" s="218"/>
      <c r="E3826" s="218" t="s">
        <v>207</v>
      </c>
      <c r="F3826" s="218">
        <v>1988</v>
      </c>
    </row>
    <row r="3827" spans="1:6" x14ac:dyDescent="0.45">
      <c r="A3827" s="218">
        <v>12478</v>
      </c>
      <c r="B3827" s="218">
        <v>250</v>
      </c>
      <c r="C3827" s="219">
        <v>7.7046137189939419</v>
      </c>
      <c r="D3827" s="218"/>
      <c r="E3827" s="218" t="s">
        <v>207</v>
      </c>
      <c r="F3827" s="218">
        <v>1988</v>
      </c>
    </row>
    <row r="3828" spans="1:6" x14ac:dyDescent="0.45">
      <c r="A3828" s="218">
        <v>12476</v>
      </c>
      <c r="B3828" s="218">
        <v>300</v>
      </c>
      <c r="C3828" s="219">
        <v>43.149973371853818</v>
      </c>
      <c r="D3828" s="218"/>
      <c r="E3828" s="218" t="s">
        <v>207</v>
      </c>
      <c r="F3828" s="218">
        <v>1988</v>
      </c>
    </row>
    <row r="3829" spans="1:6" x14ac:dyDescent="0.45">
      <c r="A3829" s="218">
        <v>12476</v>
      </c>
      <c r="B3829" s="218">
        <v>300</v>
      </c>
      <c r="C3829" s="219">
        <v>27.382923439511298</v>
      </c>
      <c r="D3829" s="218"/>
      <c r="E3829" s="218" t="s">
        <v>111</v>
      </c>
      <c r="F3829" s="218">
        <v>1989</v>
      </c>
    </row>
    <row r="3830" spans="1:6" x14ac:dyDescent="0.45">
      <c r="A3830" s="218">
        <v>12476</v>
      </c>
      <c r="B3830" s="218">
        <v>300</v>
      </c>
      <c r="C3830" s="219">
        <v>37.81775762464892</v>
      </c>
      <c r="D3830" s="218"/>
      <c r="E3830" s="218" t="s">
        <v>207</v>
      </c>
      <c r="F3830" s="218">
        <v>1988</v>
      </c>
    </row>
    <row r="3831" spans="1:6" x14ac:dyDescent="0.45">
      <c r="A3831" s="218">
        <v>12476</v>
      </c>
      <c r="B3831" s="218">
        <v>300</v>
      </c>
      <c r="C3831" s="219">
        <v>48.549158387619059</v>
      </c>
      <c r="D3831" s="218"/>
      <c r="E3831" s="218" t="s">
        <v>111</v>
      </c>
      <c r="F3831" s="218">
        <v>1989</v>
      </c>
    </row>
    <row r="3832" spans="1:6" x14ac:dyDescent="0.45">
      <c r="A3832" s="218">
        <v>12474</v>
      </c>
      <c r="B3832" s="218">
        <v>250</v>
      </c>
      <c r="C3832" s="219">
        <v>3.3325639412963519</v>
      </c>
      <c r="D3832" s="218"/>
      <c r="E3832" s="218" t="s">
        <v>205</v>
      </c>
      <c r="F3832" s="218">
        <v>1989</v>
      </c>
    </row>
    <row r="3833" spans="1:6" x14ac:dyDescent="0.45">
      <c r="A3833" s="218">
        <v>12474</v>
      </c>
      <c r="B3833" s="218">
        <v>250</v>
      </c>
      <c r="C3833" s="219">
        <v>9.6991399955010333</v>
      </c>
      <c r="D3833" s="218"/>
      <c r="E3833" s="218" t="s">
        <v>205</v>
      </c>
      <c r="F3833" s="218">
        <v>1989</v>
      </c>
    </row>
    <row r="3834" spans="1:6" x14ac:dyDescent="0.45">
      <c r="A3834" s="218">
        <v>12474</v>
      </c>
      <c r="B3834" s="218">
        <v>250</v>
      </c>
      <c r="C3834" s="219">
        <v>7.6193555634374839</v>
      </c>
      <c r="D3834" s="218"/>
      <c r="E3834" s="218" t="s">
        <v>205</v>
      </c>
      <c r="F3834" s="218">
        <v>1989</v>
      </c>
    </row>
    <row r="3835" spans="1:6" x14ac:dyDescent="0.45">
      <c r="A3835" s="218">
        <v>12474</v>
      </c>
      <c r="B3835" s="218">
        <v>250</v>
      </c>
      <c r="C3835" s="219">
        <v>3.4973361727321381</v>
      </c>
      <c r="D3835" s="218"/>
      <c r="E3835" s="218" t="s">
        <v>205</v>
      </c>
      <c r="F3835" s="218">
        <v>1989</v>
      </c>
    </row>
    <row r="3836" spans="1:6" x14ac:dyDescent="0.45">
      <c r="A3836" s="218">
        <v>12474</v>
      </c>
      <c r="B3836" s="218">
        <v>250</v>
      </c>
      <c r="C3836" s="219">
        <v>11.22778575676297</v>
      </c>
      <c r="D3836" s="218"/>
      <c r="E3836" s="218" t="s">
        <v>205</v>
      </c>
      <c r="F3836" s="218">
        <v>1989</v>
      </c>
    </row>
    <row r="3837" spans="1:6" x14ac:dyDescent="0.45">
      <c r="A3837" s="218">
        <v>12474</v>
      </c>
      <c r="B3837" s="218">
        <v>250</v>
      </c>
      <c r="C3837" s="219">
        <v>3.8518707914173138</v>
      </c>
      <c r="D3837" s="218"/>
      <c r="E3837" s="218" t="s">
        <v>205</v>
      </c>
      <c r="F3837" s="218">
        <v>1989</v>
      </c>
    </row>
    <row r="3838" spans="1:6" x14ac:dyDescent="0.45">
      <c r="A3838" s="218">
        <v>12474</v>
      </c>
      <c r="B3838" s="218">
        <v>250</v>
      </c>
      <c r="C3838" s="219">
        <v>9.7743209308856613</v>
      </c>
      <c r="D3838" s="218"/>
      <c r="E3838" s="218" t="s">
        <v>205</v>
      </c>
      <c r="F3838" s="218">
        <v>1989</v>
      </c>
    </row>
    <row r="3839" spans="1:6" x14ac:dyDescent="0.45">
      <c r="A3839" s="218">
        <v>12474</v>
      </c>
      <c r="B3839" s="218">
        <v>250</v>
      </c>
      <c r="C3839" s="219">
        <v>11.561402228314771</v>
      </c>
      <c r="D3839" s="218"/>
      <c r="E3839" s="218" t="s">
        <v>205</v>
      </c>
      <c r="F3839" s="218">
        <v>1989</v>
      </c>
    </row>
    <row r="3840" spans="1:6" x14ac:dyDescent="0.45">
      <c r="A3840" s="218">
        <v>12474</v>
      </c>
      <c r="B3840" s="218">
        <v>250</v>
      </c>
      <c r="C3840" s="219">
        <v>3.0800821507487481</v>
      </c>
      <c r="D3840" s="218"/>
      <c r="E3840" s="218" t="s">
        <v>205</v>
      </c>
      <c r="F3840" s="218">
        <v>1989</v>
      </c>
    </row>
    <row r="3841" spans="1:6" x14ac:dyDescent="0.45">
      <c r="A3841" s="218">
        <v>12474</v>
      </c>
      <c r="B3841" s="218">
        <v>250</v>
      </c>
      <c r="C3841" s="219">
        <v>21.972331185203991</v>
      </c>
      <c r="D3841" s="218"/>
      <c r="E3841" s="218" t="s">
        <v>205</v>
      </c>
      <c r="F3841" s="218">
        <v>1989</v>
      </c>
    </row>
    <row r="3842" spans="1:6" x14ac:dyDescent="0.45">
      <c r="A3842" s="218">
        <v>12472</v>
      </c>
      <c r="B3842" s="218">
        <v>200</v>
      </c>
      <c r="C3842" s="219">
        <v>6.0234238467700179</v>
      </c>
      <c r="D3842" s="218"/>
      <c r="E3842" s="218" t="s">
        <v>114</v>
      </c>
      <c r="F3842" s="218">
        <v>2017</v>
      </c>
    </row>
    <row r="3843" spans="1:6" x14ac:dyDescent="0.45">
      <c r="A3843" s="218">
        <v>12472</v>
      </c>
      <c r="B3843" s="218">
        <v>200</v>
      </c>
      <c r="C3843" s="219">
        <v>19.24609540066869</v>
      </c>
      <c r="D3843" s="218"/>
      <c r="E3843" s="218" t="s">
        <v>114</v>
      </c>
      <c r="F3843" s="218">
        <v>2017</v>
      </c>
    </row>
    <row r="3844" spans="1:6" x14ac:dyDescent="0.45">
      <c r="A3844" s="218">
        <v>12472</v>
      </c>
      <c r="B3844" s="218">
        <v>200</v>
      </c>
      <c r="C3844" s="219">
        <v>9.4441110247272508</v>
      </c>
      <c r="D3844" s="218"/>
      <c r="E3844" s="218" t="s">
        <v>114</v>
      </c>
      <c r="F3844" s="218">
        <v>2017</v>
      </c>
    </row>
    <row r="3845" spans="1:6" x14ac:dyDescent="0.45">
      <c r="A3845" s="218">
        <v>12472</v>
      </c>
      <c r="B3845" s="218">
        <v>200</v>
      </c>
      <c r="C3845" s="219">
        <v>21.03413547535002</v>
      </c>
      <c r="D3845" s="218"/>
      <c r="E3845" s="218" t="s">
        <v>114</v>
      </c>
      <c r="F3845" s="218">
        <v>2017</v>
      </c>
    </row>
    <row r="3846" spans="1:6" x14ac:dyDescent="0.45">
      <c r="A3846" s="218">
        <v>12472</v>
      </c>
      <c r="B3846" s="218">
        <v>200</v>
      </c>
      <c r="C3846" s="219">
        <v>7.4608595398605004</v>
      </c>
      <c r="D3846" s="218"/>
      <c r="E3846" s="218" t="s">
        <v>114</v>
      </c>
      <c r="F3846" s="218">
        <v>2017</v>
      </c>
    </row>
    <row r="3847" spans="1:6" x14ac:dyDescent="0.45">
      <c r="A3847" s="218">
        <v>12472</v>
      </c>
      <c r="B3847" s="218">
        <v>200</v>
      </c>
      <c r="C3847" s="219">
        <v>24.614134158488039</v>
      </c>
      <c r="D3847" s="218"/>
      <c r="E3847" s="218" t="s">
        <v>114</v>
      </c>
      <c r="F3847" s="218">
        <v>2017</v>
      </c>
    </row>
    <row r="3848" spans="1:6" x14ac:dyDescent="0.45">
      <c r="A3848" s="218">
        <v>12472</v>
      </c>
      <c r="B3848" s="218">
        <v>200</v>
      </c>
      <c r="C3848" s="219">
        <v>23.667477806474359</v>
      </c>
      <c r="D3848" s="218"/>
      <c r="E3848" s="218" t="s">
        <v>114</v>
      </c>
      <c r="F3848" s="218">
        <v>2017</v>
      </c>
    </row>
    <row r="3849" spans="1:6" x14ac:dyDescent="0.45">
      <c r="A3849" s="218">
        <v>12472</v>
      </c>
      <c r="B3849" s="218">
        <v>200</v>
      </c>
      <c r="C3849" s="219">
        <v>7.9630703843832702</v>
      </c>
      <c r="D3849" s="218"/>
      <c r="E3849" s="218" t="s">
        <v>114</v>
      </c>
      <c r="F3849" s="218">
        <v>2017</v>
      </c>
    </row>
    <row r="3850" spans="1:6" x14ac:dyDescent="0.45">
      <c r="A3850" s="218">
        <v>12472</v>
      </c>
      <c r="B3850" s="218">
        <v>200</v>
      </c>
      <c r="C3850" s="219">
        <v>9.9560383376574748</v>
      </c>
      <c r="D3850" s="218"/>
      <c r="E3850" s="218" t="s">
        <v>114</v>
      </c>
      <c r="F3850" s="218">
        <v>2017</v>
      </c>
    </row>
    <row r="3851" spans="1:6" x14ac:dyDescent="0.45">
      <c r="A3851" s="218">
        <v>12472</v>
      </c>
      <c r="B3851" s="218">
        <v>200</v>
      </c>
      <c r="C3851" s="219">
        <v>22.38613532210783</v>
      </c>
      <c r="D3851" s="218"/>
      <c r="E3851" s="218" t="s">
        <v>114</v>
      </c>
      <c r="F3851" s="218">
        <v>2017</v>
      </c>
    </row>
    <row r="3852" spans="1:6" x14ac:dyDescent="0.45">
      <c r="A3852" s="218">
        <v>12472</v>
      </c>
      <c r="B3852" s="218">
        <v>200</v>
      </c>
      <c r="C3852" s="219">
        <v>7.2426364993986283</v>
      </c>
      <c r="D3852" s="218"/>
      <c r="E3852" s="218" t="s">
        <v>114</v>
      </c>
      <c r="F3852" s="218">
        <v>2017</v>
      </c>
    </row>
    <row r="3853" spans="1:6" x14ac:dyDescent="0.45">
      <c r="A3853" s="218">
        <v>12472</v>
      </c>
      <c r="B3853" s="218">
        <v>200</v>
      </c>
      <c r="C3853" s="219">
        <v>8.5607007435400373</v>
      </c>
      <c r="D3853" s="218"/>
      <c r="E3853" s="218" t="s">
        <v>114</v>
      </c>
      <c r="F3853" s="218">
        <v>2017</v>
      </c>
    </row>
    <row r="3854" spans="1:6" x14ac:dyDescent="0.45">
      <c r="A3854" s="218">
        <v>12472</v>
      </c>
      <c r="B3854" s="218">
        <v>200</v>
      </c>
      <c r="C3854" s="219">
        <v>19.645851035216118</v>
      </c>
      <c r="D3854" s="218"/>
      <c r="E3854" s="218" t="s">
        <v>114</v>
      </c>
      <c r="F3854" s="218">
        <v>2017</v>
      </c>
    </row>
    <row r="3855" spans="1:6" x14ac:dyDescent="0.45">
      <c r="A3855" s="218">
        <v>12472</v>
      </c>
      <c r="B3855" s="218">
        <v>200</v>
      </c>
      <c r="C3855" s="219">
        <v>27.33987511822226</v>
      </c>
      <c r="D3855" s="218"/>
      <c r="E3855" s="218" t="s">
        <v>204</v>
      </c>
      <c r="F3855" s="218">
        <v>2017</v>
      </c>
    </row>
    <row r="3856" spans="1:6" x14ac:dyDescent="0.45">
      <c r="A3856" s="218">
        <v>12470</v>
      </c>
      <c r="B3856" s="218">
        <v>315</v>
      </c>
      <c r="C3856" s="219">
        <v>2.964598780504101</v>
      </c>
      <c r="D3856" s="218"/>
      <c r="E3856" s="218" t="s">
        <v>111</v>
      </c>
      <c r="F3856" s="218">
        <v>1990</v>
      </c>
    </row>
    <row r="3857" spans="1:6" x14ac:dyDescent="0.45">
      <c r="A3857" s="218">
        <v>12470</v>
      </c>
      <c r="B3857" s="218">
        <v>315</v>
      </c>
      <c r="C3857" s="219">
        <v>10.877442840020629</v>
      </c>
      <c r="D3857" s="218"/>
      <c r="E3857" s="218" t="s">
        <v>111</v>
      </c>
      <c r="F3857" s="218">
        <v>1990</v>
      </c>
    </row>
    <row r="3858" spans="1:6" x14ac:dyDescent="0.45">
      <c r="A3858" s="218">
        <v>12470</v>
      </c>
      <c r="B3858" s="218">
        <v>315</v>
      </c>
      <c r="C3858" s="219">
        <v>11.941454030703641</v>
      </c>
      <c r="D3858" s="218"/>
      <c r="E3858" s="218" t="s">
        <v>111</v>
      </c>
      <c r="F3858" s="218">
        <v>1990</v>
      </c>
    </row>
    <row r="3859" spans="1:6" x14ac:dyDescent="0.45">
      <c r="A3859" s="218">
        <v>12470</v>
      </c>
      <c r="B3859" s="218">
        <v>315</v>
      </c>
      <c r="C3859" s="219">
        <v>3.1547772479466238</v>
      </c>
      <c r="D3859" s="218"/>
      <c r="E3859" s="218" t="s">
        <v>111</v>
      </c>
      <c r="F3859" s="218">
        <v>1990</v>
      </c>
    </row>
    <row r="3860" spans="1:6" x14ac:dyDescent="0.45">
      <c r="A3860" s="218">
        <v>12470</v>
      </c>
      <c r="B3860" s="218">
        <v>315</v>
      </c>
      <c r="C3860" s="219">
        <v>26.111281277997801</v>
      </c>
      <c r="D3860" s="218"/>
      <c r="E3860" s="218" t="s">
        <v>111</v>
      </c>
      <c r="F3860" s="218">
        <v>1990</v>
      </c>
    </row>
    <row r="3861" spans="1:6" x14ac:dyDescent="0.45">
      <c r="A3861" s="218">
        <v>12470</v>
      </c>
      <c r="B3861" s="218">
        <v>315</v>
      </c>
      <c r="C3861" s="219">
        <v>11.249452345391459</v>
      </c>
      <c r="D3861" s="218"/>
      <c r="E3861" s="218" t="s">
        <v>111</v>
      </c>
      <c r="F3861" s="218">
        <v>1990</v>
      </c>
    </row>
    <row r="3862" spans="1:6" x14ac:dyDescent="0.45">
      <c r="A3862" s="218">
        <v>12470</v>
      </c>
      <c r="B3862" s="218">
        <v>315</v>
      </c>
      <c r="C3862" s="219">
        <v>4.1015012122594898</v>
      </c>
      <c r="D3862" s="218"/>
      <c r="E3862" s="218" t="s">
        <v>111</v>
      </c>
      <c r="F3862" s="218">
        <v>1990</v>
      </c>
    </row>
    <row r="3863" spans="1:6" x14ac:dyDescent="0.45">
      <c r="A3863" s="218">
        <v>12470</v>
      </c>
      <c r="B3863" s="218">
        <v>315</v>
      </c>
      <c r="C3863" s="219">
        <v>23.711084050309701</v>
      </c>
      <c r="D3863" s="218"/>
      <c r="E3863" s="218" t="s">
        <v>111</v>
      </c>
      <c r="F3863" s="218">
        <v>1990</v>
      </c>
    </row>
    <row r="3864" spans="1:6" x14ac:dyDescent="0.45">
      <c r="A3864" s="218">
        <v>12470</v>
      </c>
      <c r="B3864" s="218">
        <v>315</v>
      </c>
      <c r="C3864" s="219">
        <v>22.296880199426241</v>
      </c>
      <c r="D3864" s="218"/>
      <c r="E3864" s="218" t="s">
        <v>111</v>
      </c>
      <c r="F3864" s="218">
        <v>1990</v>
      </c>
    </row>
    <row r="3865" spans="1:6" x14ac:dyDescent="0.45">
      <c r="A3865" s="218">
        <v>12470</v>
      </c>
      <c r="B3865" s="218">
        <v>315</v>
      </c>
      <c r="C3865" s="219">
        <v>3.7328041675358068</v>
      </c>
      <c r="D3865" s="218"/>
      <c r="E3865" s="218" t="s">
        <v>111</v>
      </c>
      <c r="F3865" s="218">
        <v>1989</v>
      </c>
    </row>
    <row r="3866" spans="1:6" x14ac:dyDescent="0.45">
      <c r="A3866" s="218">
        <v>12470</v>
      </c>
      <c r="B3866" s="218">
        <v>315</v>
      </c>
      <c r="C3866" s="219">
        <v>8.9988453525054268</v>
      </c>
      <c r="D3866" s="218"/>
      <c r="E3866" s="218" t="s">
        <v>111</v>
      </c>
      <c r="F3866" s="218">
        <v>1989</v>
      </c>
    </row>
    <row r="3867" spans="1:6" x14ac:dyDescent="0.45">
      <c r="A3867" s="218">
        <v>12470</v>
      </c>
      <c r="B3867" s="218">
        <v>315</v>
      </c>
      <c r="C3867" s="219">
        <v>9.0161862587060604</v>
      </c>
      <c r="D3867" s="218"/>
      <c r="E3867" s="218" t="s">
        <v>111</v>
      </c>
      <c r="F3867" s="218">
        <v>1989</v>
      </c>
    </row>
    <row r="3868" spans="1:6" x14ac:dyDescent="0.45">
      <c r="A3868" s="218">
        <v>12470</v>
      </c>
      <c r="B3868" s="218">
        <v>315</v>
      </c>
      <c r="C3868" s="219">
        <v>10.62912564207191</v>
      </c>
      <c r="D3868" s="218"/>
      <c r="E3868" s="218" t="s">
        <v>111</v>
      </c>
      <c r="F3868" s="218">
        <v>1989</v>
      </c>
    </row>
    <row r="3869" spans="1:6" x14ac:dyDescent="0.45">
      <c r="A3869" s="218">
        <v>12470</v>
      </c>
      <c r="B3869" s="218">
        <v>315</v>
      </c>
      <c r="C3869" s="219">
        <v>11.347484758857281</v>
      </c>
      <c r="D3869" s="218"/>
      <c r="E3869" s="218" t="s">
        <v>111</v>
      </c>
      <c r="F3869" s="218">
        <v>1989</v>
      </c>
    </row>
    <row r="3870" spans="1:6" x14ac:dyDescent="0.45">
      <c r="A3870" s="218">
        <v>12470</v>
      </c>
      <c r="B3870" s="218">
        <v>315</v>
      </c>
      <c r="C3870" s="219">
        <v>3.2091730477932612</v>
      </c>
      <c r="D3870" s="218"/>
      <c r="E3870" s="218" t="s">
        <v>111</v>
      </c>
      <c r="F3870" s="218">
        <v>1989</v>
      </c>
    </row>
    <row r="3871" spans="1:6" x14ac:dyDescent="0.45">
      <c r="A3871" s="218">
        <v>12470</v>
      </c>
      <c r="B3871" s="218">
        <v>315</v>
      </c>
      <c r="C3871" s="219">
        <v>3.9325315259153601</v>
      </c>
      <c r="D3871" s="218"/>
      <c r="E3871" s="218" t="s">
        <v>111</v>
      </c>
      <c r="F3871" s="218">
        <v>1989</v>
      </c>
    </row>
    <row r="3872" spans="1:6" x14ac:dyDescent="0.45">
      <c r="A3872" s="218">
        <v>12470</v>
      </c>
      <c r="B3872" s="218">
        <v>315</v>
      </c>
      <c r="C3872" s="219">
        <v>10.060481909036881</v>
      </c>
      <c r="D3872" s="218"/>
      <c r="E3872" s="218" t="s">
        <v>111</v>
      </c>
      <c r="F3872" s="218">
        <v>1989</v>
      </c>
    </row>
    <row r="3873" spans="1:6" x14ac:dyDescent="0.45">
      <c r="A3873" s="218">
        <v>12470</v>
      </c>
      <c r="B3873" s="218">
        <v>315</v>
      </c>
      <c r="C3873" s="219">
        <v>4.6952378843094396</v>
      </c>
      <c r="D3873" s="218"/>
      <c r="E3873" s="218" t="s">
        <v>111</v>
      </c>
      <c r="F3873" s="218">
        <v>1989</v>
      </c>
    </row>
    <row r="3874" spans="1:6" x14ac:dyDescent="0.45">
      <c r="A3874" s="218">
        <v>12470</v>
      </c>
      <c r="B3874" s="218">
        <v>315</v>
      </c>
      <c r="C3874" s="219">
        <v>26.447776848697831</v>
      </c>
      <c r="D3874" s="218"/>
      <c r="E3874" s="218" t="s">
        <v>111</v>
      </c>
      <c r="F3874" s="218">
        <v>1990</v>
      </c>
    </row>
    <row r="3875" spans="1:6" x14ac:dyDescent="0.45">
      <c r="A3875" s="218">
        <v>12470</v>
      </c>
      <c r="B3875" s="218">
        <v>315</v>
      </c>
      <c r="C3875" s="219">
        <v>21.793795549622239</v>
      </c>
      <c r="D3875" s="218"/>
      <c r="E3875" s="218" t="s">
        <v>111</v>
      </c>
      <c r="F3875" s="218">
        <v>1989</v>
      </c>
    </row>
    <row r="3876" spans="1:6" x14ac:dyDescent="0.45">
      <c r="A3876" s="218">
        <v>12468</v>
      </c>
      <c r="B3876" s="218">
        <v>200</v>
      </c>
      <c r="C3876" s="219">
        <v>8.8388337290729826</v>
      </c>
      <c r="D3876" s="218"/>
      <c r="E3876" s="218" t="s">
        <v>111</v>
      </c>
      <c r="F3876" s="218">
        <v>1989</v>
      </c>
    </row>
    <row r="3877" spans="1:6" x14ac:dyDescent="0.45">
      <c r="A3877" s="218">
        <v>12468</v>
      </c>
      <c r="B3877" s="218">
        <v>200</v>
      </c>
      <c r="C3877" s="219">
        <v>3.5314203707561771</v>
      </c>
      <c r="D3877" s="218"/>
      <c r="E3877" s="218" t="s">
        <v>111</v>
      </c>
      <c r="F3877" s="218">
        <v>1989</v>
      </c>
    </row>
    <row r="3878" spans="1:6" x14ac:dyDescent="0.45">
      <c r="A3878" s="218">
        <v>12468</v>
      </c>
      <c r="B3878" s="218">
        <v>200</v>
      </c>
      <c r="C3878" s="219">
        <v>12.284721235357431</v>
      </c>
      <c r="D3878" s="218"/>
      <c r="E3878" s="218" t="s">
        <v>111</v>
      </c>
      <c r="F3878" s="218">
        <v>1989</v>
      </c>
    </row>
    <row r="3879" spans="1:6" x14ac:dyDescent="0.45">
      <c r="A3879" s="218">
        <v>12468</v>
      </c>
      <c r="B3879" s="218">
        <v>200</v>
      </c>
      <c r="C3879" s="219">
        <v>10.14015411567968</v>
      </c>
      <c r="D3879" s="218"/>
      <c r="E3879" s="218" t="s">
        <v>111</v>
      </c>
      <c r="F3879" s="218">
        <v>1989</v>
      </c>
    </row>
    <row r="3880" spans="1:6" x14ac:dyDescent="0.45">
      <c r="A3880" s="218">
        <v>12468</v>
      </c>
      <c r="B3880" s="218">
        <v>200</v>
      </c>
      <c r="C3880" s="219">
        <v>3.8616035066078762</v>
      </c>
      <c r="D3880" s="218"/>
      <c r="E3880" s="218" t="s">
        <v>111</v>
      </c>
      <c r="F3880" s="218">
        <v>1989</v>
      </c>
    </row>
    <row r="3881" spans="1:6" x14ac:dyDescent="0.45">
      <c r="A3881" s="218">
        <v>12468</v>
      </c>
      <c r="B3881" s="218">
        <v>200</v>
      </c>
      <c r="C3881" s="219">
        <v>26.340216587275791</v>
      </c>
      <c r="D3881" s="218"/>
      <c r="E3881" s="218" t="s">
        <v>111</v>
      </c>
      <c r="F3881" s="218">
        <v>1989</v>
      </c>
    </row>
    <row r="3882" spans="1:6" x14ac:dyDescent="0.45">
      <c r="A3882" s="218">
        <v>12466</v>
      </c>
      <c r="B3882" s="218">
        <v>200</v>
      </c>
      <c r="C3882" s="219">
        <v>12.923410470298011</v>
      </c>
      <c r="D3882" s="218"/>
      <c r="E3882" s="218" t="s">
        <v>205</v>
      </c>
      <c r="F3882" s="218">
        <v>1975</v>
      </c>
    </row>
    <row r="3883" spans="1:6" x14ac:dyDescent="0.45">
      <c r="A3883" s="218">
        <v>12466</v>
      </c>
      <c r="B3883" s="218">
        <v>200</v>
      </c>
      <c r="C3883" s="219">
        <v>6.5003927429119663</v>
      </c>
      <c r="D3883" s="218"/>
      <c r="E3883" s="218" t="s">
        <v>205</v>
      </c>
      <c r="F3883" s="218">
        <v>1975</v>
      </c>
    </row>
    <row r="3884" spans="1:6" x14ac:dyDescent="0.45">
      <c r="A3884" s="218">
        <v>12466</v>
      </c>
      <c r="B3884" s="218">
        <v>200</v>
      </c>
      <c r="C3884" s="219">
        <v>12.839513700315001</v>
      </c>
      <c r="D3884" s="218"/>
      <c r="E3884" s="218" t="s">
        <v>205</v>
      </c>
      <c r="F3884" s="218">
        <v>1975</v>
      </c>
    </row>
    <row r="3885" spans="1:6" x14ac:dyDescent="0.45">
      <c r="A3885" s="218">
        <v>12466</v>
      </c>
      <c r="B3885" s="218">
        <v>200</v>
      </c>
      <c r="C3885" s="219">
        <v>6.6511671357964941</v>
      </c>
      <c r="D3885" s="218"/>
      <c r="E3885" s="218" t="s">
        <v>205</v>
      </c>
      <c r="F3885" s="218">
        <v>1975</v>
      </c>
    </row>
    <row r="3886" spans="1:6" x14ac:dyDescent="0.45">
      <c r="A3886" s="218">
        <v>12466</v>
      </c>
      <c r="B3886" s="218">
        <v>200</v>
      </c>
      <c r="C3886" s="219">
        <v>12.92352668559977</v>
      </c>
      <c r="D3886" s="218"/>
      <c r="E3886" s="218" t="s">
        <v>205</v>
      </c>
      <c r="F3886" s="218">
        <v>1975</v>
      </c>
    </row>
    <row r="3887" spans="1:6" x14ac:dyDescent="0.45">
      <c r="A3887" s="218">
        <v>12466</v>
      </c>
      <c r="B3887" s="218">
        <v>200</v>
      </c>
      <c r="C3887" s="219">
        <v>33.646208719770392</v>
      </c>
      <c r="D3887" s="218"/>
      <c r="E3887" s="218" t="s">
        <v>205</v>
      </c>
      <c r="F3887" s="218">
        <v>1976</v>
      </c>
    </row>
    <row r="3888" spans="1:6" x14ac:dyDescent="0.45">
      <c r="A3888" s="218">
        <v>12466</v>
      </c>
      <c r="B3888" s="218">
        <v>200</v>
      </c>
      <c r="C3888" s="219">
        <v>12.082692259877531</v>
      </c>
      <c r="D3888" s="218"/>
      <c r="E3888" s="218" t="s">
        <v>205</v>
      </c>
      <c r="F3888" s="218">
        <v>1975</v>
      </c>
    </row>
    <row r="3889" spans="1:6" x14ac:dyDescent="0.45">
      <c r="A3889" s="218">
        <v>12466</v>
      </c>
      <c r="B3889" s="218">
        <v>200</v>
      </c>
      <c r="C3889" s="219">
        <v>7.6609522200743898</v>
      </c>
      <c r="D3889" s="218"/>
      <c r="E3889" s="218" t="s">
        <v>205</v>
      </c>
      <c r="F3889" s="218">
        <v>1975</v>
      </c>
    </row>
    <row r="3890" spans="1:6" x14ac:dyDescent="0.45">
      <c r="A3890" s="218">
        <v>12466</v>
      </c>
      <c r="B3890" s="218">
        <v>200</v>
      </c>
      <c r="C3890" s="219">
        <v>6.7620936258967923</v>
      </c>
      <c r="D3890" s="218"/>
      <c r="E3890" s="218" t="s">
        <v>205</v>
      </c>
      <c r="F3890" s="218">
        <v>1976</v>
      </c>
    </row>
    <row r="3891" spans="1:6" x14ac:dyDescent="0.45">
      <c r="A3891" s="218">
        <v>12466</v>
      </c>
      <c r="B3891" s="218">
        <v>200</v>
      </c>
      <c r="C3891" s="219">
        <v>12.951942686245459</v>
      </c>
      <c r="D3891" s="218"/>
      <c r="E3891" s="218" t="s">
        <v>205</v>
      </c>
      <c r="F3891" s="218">
        <v>1976</v>
      </c>
    </row>
    <row r="3892" spans="1:6" x14ac:dyDescent="0.45">
      <c r="A3892" s="218">
        <v>12466</v>
      </c>
      <c r="B3892" s="218">
        <v>200</v>
      </c>
      <c r="C3892" s="219">
        <v>6.8758292965965184</v>
      </c>
      <c r="D3892" s="218"/>
      <c r="E3892" s="218" t="s">
        <v>205</v>
      </c>
      <c r="F3892" s="218">
        <v>1976</v>
      </c>
    </row>
    <row r="3893" spans="1:6" x14ac:dyDescent="0.45">
      <c r="A3893" s="218">
        <v>12466</v>
      </c>
      <c r="B3893" s="218">
        <v>200</v>
      </c>
      <c r="C3893" s="219">
        <v>13.24126016907802</v>
      </c>
      <c r="D3893" s="218"/>
      <c r="E3893" s="218" t="s">
        <v>205</v>
      </c>
      <c r="F3893" s="218">
        <v>1976</v>
      </c>
    </row>
    <row r="3894" spans="1:6" x14ac:dyDescent="0.45">
      <c r="A3894" s="218">
        <v>12466</v>
      </c>
      <c r="B3894" s="218">
        <v>200</v>
      </c>
      <c r="C3894" s="219">
        <v>5.3171753232493097</v>
      </c>
      <c r="D3894" s="218"/>
      <c r="E3894" s="218" t="s">
        <v>205</v>
      </c>
      <c r="F3894" s="218">
        <v>1976</v>
      </c>
    </row>
    <row r="3895" spans="1:6" x14ac:dyDescent="0.45">
      <c r="A3895" s="218">
        <v>12466</v>
      </c>
      <c r="B3895" s="218">
        <v>200</v>
      </c>
      <c r="C3895" s="219">
        <v>13.75516579487903</v>
      </c>
      <c r="D3895" s="218"/>
      <c r="E3895" s="218" t="s">
        <v>205</v>
      </c>
      <c r="F3895" s="218">
        <v>1976</v>
      </c>
    </row>
    <row r="3896" spans="1:6" x14ac:dyDescent="0.45">
      <c r="A3896" s="218">
        <v>12466</v>
      </c>
      <c r="B3896" s="218">
        <v>200</v>
      </c>
      <c r="C3896" s="219">
        <v>5.7306889336975457</v>
      </c>
      <c r="D3896" s="218"/>
      <c r="E3896" s="218" t="s">
        <v>205</v>
      </c>
      <c r="F3896" s="218">
        <v>1976</v>
      </c>
    </row>
    <row r="3897" spans="1:6" x14ac:dyDescent="0.45">
      <c r="A3897" s="218">
        <v>12466</v>
      </c>
      <c r="B3897" s="218">
        <v>200</v>
      </c>
      <c r="C3897" s="219">
        <v>4.2145560752407061</v>
      </c>
      <c r="D3897" s="218"/>
      <c r="E3897" s="218" t="s">
        <v>205</v>
      </c>
      <c r="F3897" s="218">
        <v>1975</v>
      </c>
    </row>
    <row r="3898" spans="1:6" x14ac:dyDescent="0.45">
      <c r="A3898" s="218">
        <v>12466</v>
      </c>
      <c r="B3898" s="218">
        <v>200</v>
      </c>
      <c r="C3898" s="219">
        <v>8.5278806076173392</v>
      </c>
      <c r="D3898" s="218"/>
      <c r="E3898" s="218" t="s">
        <v>205</v>
      </c>
      <c r="F3898" s="218">
        <v>1975</v>
      </c>
    </row>
    <row r="3899" spans="1:6" x14ac:dyDescent="0.45">
      <c r="A3899" s="218">
        <v>12466</v>
      </c>
      <c r="B3899" s="218">
        <v>200</v>
      </c>
      <c r="C3899" s="219">
        <v>5.9236631537110718</v>
      </c>
      <c r="D3899" s="218"/>
      <c r="E3899" s="218" t="s">
        <v>205</v>
      </c>
      <c r="F3899" s="218">
        <v>1975</v>
      </c>
    </row>
    <row r="3900" spans="1:6" x14ac:dyDescent="0.45">
      <c r="A3900" s="218">
        <v>12466</v>
      </c>
      <c r="B3900" s="218">
        <v>200</v>
      </c>
      <c r="C3900" s="219">
        <v>6.4823824064404301</v>
      </c>
      <c r="D3900" s="218"/>
      <c r="E3900" s="218" t="s">
        <v>114</v>
      </c>
      <c r="F3900" s="218">
        <v>2011</v>
      </c>
    </row>
    <row r="3901" spans="1:6" x14ac:dyDescent="0.45">
      <c r="A3901" s="218">
        <v>12466</v>
      </c>
      <c r="B3901" s="218">
        <v>200</v>
      </c>
      <c r="C3901" s="219">
        <v>33.177531527849297</v>
      </c>
      <c r="D3901" s="218"/>
      <c r="E3901" s="218" t="s">
        <v>205</v>
      </c>
      <c r="F3901" s="218">
        <v>1975</v>
      </c>
    </row>
    <row r="3902" spans="1:6" x14ac:dyDescent="0.45">
      <c r="A3902" s="218">
        <v>12466</v>
      </c>
      <c r="B3902" s="218">
        <v>200</v>
      </c>
      <c r="C3902" s="219">
        <v>39.031758275370457</v>
      </c>
      <c r="D3902" s="218"/>
      <c r="E3902" s="218" t="s">
        <v>114</v>
      </c>
      <c r="F3902" s="218">
        <v>2011</v>
      </c>
    </row>
    <row r="3903" spans="1:6" x14ac:dyDescent="0.45">
      <c r="A3903" s="218">
        <v>12466</v>
      </c>
      <c r="B3903" s="218">
        <v>200</v>
      </c>
      <c r="C3903" s="219">
        <v>12.908708033800091</v>
      </c>
      <c r="D3903" s="218"/>
      <c r="E3903" s="218" t="s">
        <v>114</v>
      </c>
      <c r="F3903" s="218">
        <v>2011</v>
      </c>
    </row>
    <row r="3904" spans="1:6" x14ac:dyDescent="0.45">
      <c r="A3904" s="218">
        <v>12466</v>
      </c>
      <c r="B3904" s="218">
        <v>200</v>
      </c>
      <c r="C3904" s="219">
        <v>6.8085641168178199</v>
      </c>
      <c r="D3904" s="218"/>
      <c r="E3904" s="218" t="s">
        <v>114</v>
      </c>
      <c r="F3904" s="218">
        <v>2011</v>
      </c>
    </row>
    <row r="3905" spans="1:6" x14ac:dyDescent="0.45">
      <c r="A3905" s="218">
        <v>12466</v>
      </c>
      <c r="B3905" s="218">
        <v>200</v>
      </c>
      <c r="C3905" s="219">
        <v>12.88191730964321</v>
      </c>
      <c r="D3905" s="218"/>
      <c r="E3905" s="218" t="s">
        <v>114</v>
      </c>
      <c r="F3905" s="218">
        <v>2011</v>
      </c>
    </row>
    <row r="3906" spans="1:6" x14ac:dyDescent="0.45">
      <c r="A3906" s="218">
        <v>12466</v>
      </c>
      <c r="B3906" s="218">
        <v>200</v>
      </c>
      <c r="C3906" s="219">
        <v>6.0605003018300083</v>
      </c>
      <c r="D3906" s="218"/>
      <c r="E3906" s="218" t="s">
        <v>114</v>
      </c>
      <c r="F3906" s="218">
        <v>2011</v>
      </c>
    </row>
    <row r="3907" spans="1:6" x14ac:dyDescent="0.45">
      <c r="A3907" s="218">
        <v>12466</v>
      </c>
      <c r="B3907" s="218">
        <v>200</v>
      </c>
      <c r="C3907" s="219">
        <v>12.766912204578791</v>
      </c>
      <c r="D3907" s="218"/>
      <c r="E3907" s="218" t="s">
        <v>114</v>
      </c>
      <c r="F3907" s="218">
        <v>2011</v>
      </c>
    </row>
    <row r="3908" spans="1:6" x14ac:dyDescent="0.45">
      <c r="A3908" s="218">
        <v>12466</v>
      </c>
      <c r="B3908" s="218">
        <v>200</v>
      </c>
      <c r="C3908" s="219">
        <v>6.6512393071000497</v>
      </c>
      <c r="D3908" s="218"/>
      <c r="E3908" s="218" t="s">
        <v>114</v>
      </c>
      <c r="F3908" s="218">
        <v>2011</v>
      </c>
    </row>
    <row r="3909" spans="1:6" x14ac:dyDescent="0.45">
      <c r="A3909" s="218">
        <v>12466</v>
      </c>
      <c r="B3909" s="218">
        <v>200</v>
      </c>
      <c r="C3909" s="219">
        <v>12.52993645674608</v>
      </c>
      <c r="D3909" s="218"/>
      <c r="E3909" s="218" t="s">
        <v>114</v>
      </c>
      <c r="F3909" s="218">
        <v>2011</v>
      </c>
    </row>
    <row r="3910" spans="1:6" x14ac:dyDescent="0.45">
      <c r="A3910" s="218">
        <v>12466</v>
      </c>
      <c r="B3910" s="218">
        <v>200</v>
      </c>
      <c r="C3910" s="219">
        <v>4.2646283436854988</v>
      </c>
      <c r="D3910" s="218"/>
      <c r="E3910" s="218" t="s">
        <v>114</v>
      </c>
      <c r="F3910" s="218">
        <v>2011</v>
      </c>
    </row>
    <row r="3911" spans="1:6" x14ac:dyDescent="0.45">
      <c r="A3911" s="218">
        <v>12466</v>
      </c>
      <c r="B3911" s="218">
        <v>200</v>
      </c>
      <c r="C3911" s="219">
        <v>2.61339805467435</v>
      </c>
      <c r="D3911" s="218"/>
      <c r="E3911" s="218" t="s">
        <v>205</v>
      </c>
      <c r="F3911" s="218">
        <v>1976</v>
      </c>
    </row>
    <row r="3912" spans="1:6" x14ac:dyDescent="0.45">
      <c r="A3912" s="218">
        <v>12466</v>
      </c>
      <c r="B3912" s="218">
        <v>200</v>
      </c>
      <c r="C3912" s="219">
        <v>6.4999998720509202</v>
      </c>
      <c r="D3912" s="218"/>
      <c r="E3912" s="218" t="s">
        <v>205</v>
      </c>
      <c r="F3912" s="218">
        <v>1976</v>
      </c>
    </row>
    <row r="3913" spans="1:6" x14ac:dyDescent="0.45">
      <c r="A3913" s="218">
        <v>12466</v>
      </c>
      <c r="B3913" s="218">
        <v>200</v>
      </c>
      <c r="C3913" s="219">
        <v>4.5435378912880537</v>
      </c>
      <c r="D3913" s="218"/>
      <c r="E3913" s="218" t="s">
        <v>205</v>
      </c>
      <c r="F3913" s="218">
        <v>1976</v>
      </c>
    </row>
    <row r="3914" spans="1:6" x14ac:dyDescent="0.45">
      <c r="A3914" s="218">
        <v>12464</v>
      </c>
      <c r="B3914" s="218">
        <v>250</v>
      </c>
      <c r="C3914" s="219">
        <v>7.3304379146451444</v>
      </c>
      <c r="D3914" s="218"/>
      <c r="E3914" s="218" t="s">
        <v>205</v>
      </c>
      <c r="F3914" s="218">
        <v>1977</v>
      </c>
    </row>
    <row r="3915" spans="1:6" x14ac:dyDescent="0.45">
      <c r="A3915" s="218">
        <v>12464</v>
      </c>
      <c r="B3915" s="218">
        <v>250</v>
      </c>
      <c r="C3915" s="219">
        <v>9.5370687438564943</v>
      </c>
      <c r="D3915" s="218"/>
      <c r="E3915" s="218" t="s">
        <v>205</v>
      </c>
      <c r="F3915" s="218">
        <v>1977</v>
      </c>
    </row>
    <row r="3916" spans="1:6" x14ac:dyDescent="0.45">
      <c r="A3916" s="218">
        <v>12462</v>
      </c>
      <c r="B3916" s="218">
        <v>300</v>
      </c>
      <c r="C3916" s="219">
        <v>8.5003737280270002</v>
      </c>
      <c r="D3916" s="218"/>
      <c r="E3916" s="218" t="s">
        <v>207</v>
      </c>
      <c r="F3916" s="218">
        <v>1989</v>
      </c>
    </row>
    <row r="3917" spans="1:6" x14ac:dyDescent="0.45">
      <c r="A3917" s="218">
        <v>12462</v>
      </c>
      <c r="B3917" s="218">
        <v>300</v>
      </c>
      <c r="C3917" s="219">
        <v>27.616169895514069</v>
      </c>
      <c r="D3917" s="218"/>
      <c r="E3917" s="218" t="s">
        <v>207</v>
      </c>
      <c r="F3917" s="218">
        <v>1989</v>
      </c>
    </row>
    <row r="3918" spans="1:6" x14ac:dyDescent="0.45">
      <c r="A3918" s="218">
        <v>12462</v>
      </c>
      <c r="B3918" s="218">
        <v>300</v>
      </c>
      <c r="C3918" s="219">
        <v>20.094591037830138</v>
      </c>
      <c r="D3918" s="218"/>
      <c r="E3918" s="218" t="s">
        <v>207</v>
      </c>
      <c r="F3918" s="218">
        <v>1989</v>
      </c>
    </row>
    <row r="3919" spans="1:6" x14ac:dyDescent="0.45">
      <c r="A3919" s="218">
        <v>12462</v>
      </c>
      <c r="B3919" s="218">
        <v>300</v>
      </c>
      <c r="C3919" s="219">
        <v>16.937400140751588</v>
      </c>
      <c r="D3919" s="218"/>
      <c r="E3919" s="218" t="s">
        <v>207</v>
      </c>
      <c r="F3919" s="218">
        <v>1989</v>
      </c>
    </row>
    <row r="3920" spans="1:6" x14ac:dyDescent="0.45">
      <c r="A3920" s="218">
        <v>12462</v>
      </c>
      <c r="B3920" s="218">
        <v>300</v>
      </c>
      <c r="C3920" s="219">
        <v>48.231707510921282</v>
      </c>
      <c r="D3920" s="218"/>
      <c r="E3920" s="218" t="s">
        <v>207</v>
      </c>
      <c r="F3920" s="218">
        <v>1989</v>
      </c>
    </row>
    <row r="3921" spans="1:6" x14ac:dyDescent="0.45">
      <c r="A3921" s="218">
        <v>12462</v>
      </c>
      <c r="B3921" s="218">
        <v>300</v>
      </c>
      <c r="C3921" s="219">
        <v>16.332343870732451</v>
      </c>
      <c r="D3921" s="218"/>
      <c r="E3921" s="218" t="s">
        <v>207</v>
      </c>
      <c r="F3921" s="218">
        <v>1989</v>
      </c>
    </row>
    <row r="3922" spans="1:6" x14ac:dyDescent="0.45">
      <c r="A3922" s="218">
        <v>12462</v>
      </c>
      <c r="B3922" s="218">
        <v>300</v>
      </c>
      <c r="C3922" s="219">
        <v>25.558204265596149</v>
      </c>
      <c r="D3922" s="218"/>
      <c r="E3922" s="218" t="s">
        <v>207</v>
      </c>
      <c r="F3922" s="218">
        <v>1989</v>
      </c>
    </row>
    <row r="3923" spans="1:6" x14ac:dyDescent="0.45">
      <c r="A3923" s="218">
        <v>12462</v>
      </c>
      <c r="B3923" s="218">
        <v>300</v>
      </c>
      <c r="C3923" s="219">
        <v>24.21341783524942</v>
      </c>
      <c r="D3923" s="218"/>
      <c r="E3923" s="218" t="s">
        <v>207</v>
      </c>
      <c r="F3923" s="218">
        <v>1989</v>
      </c>
    </row>
    <row r="3924" spans="1:6" x14ac:dyDescent="0.45">
      <c r="A3924" s="218">
        <v>12460</v>
      </c>
      <c r="B3924" s="218">
        <v>300</v>
      </c>
      <c r="C3924" s="219">
        <v>6.3777920894005558</v>
      </c>
      <c r="D3924" s="218"/>
      <c r="E3924" s="218" t="s">
        <v>111</v>
      </c>
      <c r="F3924" s="218">
        <v>1991</v>
      </c>
    </row>
    <row r="3925" spans="1:6" x14ac:dyDescent="0.45">
      <c r="A3925" s="218">
        <v>12460</v>
      </c>
      <c r="B3925" s="218">
        <v>300</v>
      </c>
      <c r="C3925" s="219">
        <v>35.731525214205298</v>
      </c>
      <c r="D3925" s="218"/>
      <c r="E3925" s="218" t="s">
        <v>111</v>
      </c>
      <c r="F3925" s="218">
        <v>1991</v>
      </c>
    </row>
    <row r="3926" spans="1:6" x14ac:dyDescent="0.45">
      <c r="A3926" s="218">
        <v>12460</v>
      </c>
      <c r="B3926" s="218">
        <v>300</v>
      </c>
      <c r="C3926" s="219">
        <v>27.640631710558971</v>
      </c>
      <c r="D3926" s="218"/>
      <c r="E3926" s="218" t="s">
        <v>111</v>
      </c>
      <c r="F3926" s="218">
        <v>1991</v>
      </c>
    </row>
    <row r="3927" spans="1:6" x14ac:dyDescent="0.45">
      <c r="A3927" s="218">
        <v>12458</v>
      </c>
      <c r="B3927" s="218">
        <v>200</v>
      </c>
      <c r="C3927" s="219">
        <v>24.3465636652512</v>
      </c>
      <c r="D3927" s="218"/>
      <c r="E3927" s="218" t="s">
        <v>205</v>
      </c>
      <c r="F3927" s="218">
        <v>1985</v>
      </c>
    </row>
    <row r="3928" spans="1:6" x14ac:dyDescent="0.45">
      <c r="A3928" s="218">
        <v>12458</v>
      </c>
      <c r="B3928" s="218">
        <v>200</v>
      </c>
      <c r="C3928" s="219">
        <v>27.725735667128681</v>
      </c>
      <c r="D3928" s="218"/>
      <c r="E3928" s="218" t="s">
        <v>207</v>
      </c>
      <c r="F3928" s="218">
        <v>1985</v>
      </c>
    </row>
    <row r="3929" spans="1:6" x14ac:dyDescent="0.45">
      <c r="A3929" s="218">
        <v>12458</v>
      </c>
      <c r="B3929" s="218">
        <v>200</v>
      </c>
      <c r="C3929" s="219">
        <v>17.146274336803661</v>
      </c>
      <c r="D3929" s="218"/>
      <c r="E3929" s="218" t="s">
        <v>205</v>
      </c>
      <c r="F3929" s="218">
        <v>1985</v>
      </c>
    </row>
    <row r="3930" spans="1:6" x14ac:dyDescent="0.45">
      <c r="A3930" s="218">
        <v>12458</v>
      </c>
      <c r="B3930" s="218">
        <v>200</v>
      </c>
      <c r="C3930" s="219">
        <v>19.88808248682961</v>
      </c>
      <c r="D3930" s="218"/>
      <c r="E3930" s="218" t="s">
        <v>205</v>
      </c>
      <c r="F3930" s="218">
        <v>1985</v>
      </c>
    </row>
    <row r="3931" spans="1:6" x14ac:dyDescent="0.45">
      <c r="A3931" s="218">
        <v>12458</v>
      </c>
      <c r="B3931" s="218">
        <v>200</v>
      </c>
      <c r="C3931" s="219">
        <v>24.204402176400599</v>
      </c>
      <c r="D3931" s="218"/>
      <c r="E3931" s="218" t="s">
        <v>205</v>
      </c>
      <c r="F3931" s="218">
        <v>1985</v>
      </c>
    </row>
    <row r="3932" spans="1:6" x14ac:dyDescent="0.45">
      <c r="A3932" s="218">
        <v>12458</v>
      </c>
      <c r="B3932" s="218">
        <v>200</v>
      </c>
      <c r="C3932" s="219">
        <v>19.364382196548551</v>
      </c>
      <c r="D3932" s="218"/>
      <c r="E3932" s="218" t="s">
        <v>207</v>
      </c>
      <c r="F3932" s="218">
        <v>1985</v>
      </c>
    </row>
    <row r="3933" spans="1:6" x14ac:dyDescent="0.45">
      <c r="A3933" s="218">
        <v>12458</v>
      </c>
      <c r="B3933" s="218">
        <v>200</v>
      </c>
      <c r="C3933" s="219">
        <v>35.731100080208378</v>
      </c>
      <c r="D3933" s="218"/>
      <c r="E3933" s="218" t="s">
        <v>207</v>
      </c>
      <c r="F3933" s="218">
        <v>1985</v>
      </c>
    </row>
    <row r="3934" spans="1:6" x14ac:dyDescent="0.45">
      <c r="A3934" s="218">
        <v>12458</v>
      </c>
      <c r="B3934" s="218">
        <v>200</v>
      </c>
      <c r="C3934" s="219">
        <v>33.565246663717339</v>
      </c>
      <c r="D3934" s="218"/>
      <c r="E3934" s="218" t="s">
        <v>207</v>
      </c>
      <c r="F3934" s="218">
        <v>1985</v>
      </c>
    </row>
    <row r="3935" spans="1:6" x14ac:dyDescent="0.45">
      <c r="A3935" s="218">
        <v>12458</v>
      </c>
      <c r="B3935" s="218">
        <v>200</v>
      </c>
      <c r="C3935" s="219">
        <v>30.410439246054679</v>
      </c>
      <c r="D3935" s="218"/>
      <c r="E3935" s="218" t="s">
        <v>207</v>
      </c>
      <c r="F3935" s="218">
        <v>1985</v>
      </c>
    </row>
    <row r="3936" spans="1:6" x14ac:dyDescent="0.45">
      <c r="A3936" s="218">
        <v>12458</v>
      </c>
      <c r="B3936" s="218">
        <v>200</v>
      </c>
      <c r="C3936" s="219">
        <v>26.749806327792751</v>
      </c>
      <c r="D3936" s="218"/>
      <c r="E3936" s="218" t="s">
        <v>207</v>
      </c>
      <c r="F3936" s="218">
        <v>1985</v>
      </c>
    </row>
    <row r="3937" spans="1:6" x14ac:dyDescent="0.45">
      <c r="A3937" s="218">
        <v>12456</v>
      </c>
      <c r="B3937" s="218">
        <v>200</v>
      </c>
      <c r="C3937" s="219">
        <v>12.353730857857711</v>
      </c>
      <c r="D3937" s="218"/>
      <c r="E3937" s="218" t="s">
        <v>205</v>
      </c>
      <c r="F3937" s="218">
        <v>1975</v>
      </c>
    </row>
    <row r="3938" spans="1:6" x14ac:dyDescent="0.45">
      <c r="A3938" s="218">
        <v>12456</v>
      </c>
      <c r="B3938" s="218">
        <v>200</v>
      </c>
      <c r="C3938" s="219">
        <v>7.1754063678099218</v>
      </c>
      <c r="D3938" s="218"/>
      <c r="E3938" s="218" t="s">
        <v>205</v>
      </c>
      <c r="F3938" s="218">
        <v>1975</v>
      </c>
    </row>
    <row r="3939" spans="1:6" x14ac:dyDescent="0.45">
      <c r="A3939" s="218">
        <v>12456</v>
      </c>
      <c r="B3939" s="218">
        <v>200</v>
      </c>
      <c r="C3939" s="219">
        <v>12.596142520192471</v>
      </c>
      <c r="D3939" s="218"/>
      <c r="E3939" s="218" t="s">
        <v>205</v>
      </c>
      <c r="F3939" s="218">
        <v>1975</v>
      </c>
    </row>
    <row r="3940" spans="1:6" x14ac:dyDescent="0.45">
      <c r="A3940" s="218">
        <v>12456</v>
      </c>
      <c r="B3940" s="218">
        <v>200</v>
      </c>
      <c r="C3940" s="219">
        <v>6.895210647531604</v>
      </c>
      <c r="D3940" s="218"/>
      <c r="E3940" s="218" t="s">
        <v>205</v>
      </c>
      <c r="F3940" s="218">
        <v>1975</v>
      </c>
    </row>
    <row r="3941" spans="1:6" x14ac:dyDescent="0.45">
      <c r="A3941" s="218">
        <v>12456</v>
      </c>
      <c r="B3941" s="218">
        <v>200</v>
      </c>
      <c r="C3941" s="219">
        <v>39.747254284357751</v>
      </c>
      <c r="D3941" s="218"/>
      <c r="E3941" s="218" t="s">
        <v>205</v>
      </c>
      <c r="F3941" s="218">
        <v>1975</v>
      </c>
    </row>
    <row r="3942" spans="1:6" x14ac:dyDescent="0.45">
      <c r="A3942" s="218">
        <v>12454</v>
      </c>
      <c r="B3942" s="218">
        <v>300</v>
      </c>
      <c r="C3942" s="219">
        <v>13.42838816776742</v>
      </c>
      <c r="D3942" s="218"/>
      <c r="E3942" s="218" t="s">
        <v>205</v>
      </c>
      <c r="F3942" s="218">
        <v>1975</v>
      </c>
    </row>
    <row r="3943" spans="1:6" x14ac:dyDescent="0.45">
      <c r="A3943" s="218">
        <v>12454</v>
      </c>
      <c r="B3943" s="218">
        <v>300</v>
      </c>
      <c r="C3943" s="219">
        <v>6.4140118463391023</v>
      </c>
      <c r="D3943" s="218"/>
      <c r="E3943" s="218" t="s">
        <v>205</v>
      </c>
      <c r="F3943" s="218">
        <v>1975</v>
      </c>
    </row>
    <row r="3944" spans="1:6" x14ac:dyDescent="0.45">
      <c r="A3944" s="218">
        <v>12454</v>
      </c>
      <c r="B3944" s="218">
        <v>300</v>
      </c>
      <c r="C3944" s="219">
        <v>14.506874432356611</v>
      </c>
      <c r="D3944" s="218"/>
      <c r="E3944" s="218" t="s">
        <v>205</v>
      </c>
      <c r="F3944" s="218">
        <v>1975</v>
      </c>
    </row>
    <row r="3945" spans="1:6" x14ac:dyDescent="0.45">
      <c r="A3945" s="218">
        <v>12454</v>
      </c>
      <c r="B3945" s="218">
        <v>300</v>
      </c>
      <c r="C3945" s="219">
        <v>4.73780972303362</v>
      </c>
      <c r="D3945" s="218"/>
      <c r="E3945" s="218" t="s">
        <v>205</v>
      </c>
      <c r="F3945" s="218">
        <v>1975</v>
      </c>
    </row>
    <row r="3946" spans="1:6" x14ac:dyDescent="0.45">
      <c r="A3946" s="218">
        <v>12454</v>
      </c>
      <c r="B3946" s="218">
        <v>300</v>
      </c>
      <c r="C3946" s="219">
        <v>6.4249331147751736</v>
      </c>
      <c r="D3946" s="218"/>
      <c r="E3946" s="218" t="s">
        <v>112</v>
      </c>
      <c r="F3946" s="218">
        <v>1975</v>
      </c>
    </row>
    <row r="3947" spans="1:6" x14ac:dyDescent="0.45">
      <c r="A3947" s="218">
        <v>12454</v>
      </c>
      <c r="B3947" s="218">
        <v>300</v>
      </c>
      <c r="C3947" s="219">
        <v>13.06649939917731</v>
      </c>
      <c r="D3947" s="218"/>
      <c r="E3947" s="218" t="s">
        <v>112</v>
      </c>
      <c r="F3947" s="218">
        <v>1975</v>
      </c>
    </row>
    <row r="3948" spans="1:6" x14ac:dyDescent="0.45">
      <c r="A3948" s="218">
        <v>12454</v>
      </c>
      <c r="B3948" s="218">
        <v>300</v>
      </c>
      <c r="C3948" s="219">
        <v>5.1834254299084099</v>
      </c>
      <c r="D3948" s="218"/>
      <c r="E3948" s="218" t="s">
        <v>112</v>
      </c>
      <c r="F3948" s="218">
        <v>1975</v>
      </c>
    </row>
    <row r="3949" spans="1:6" x14ac:dyDescent="0.45">
      <c r="A3949" s="218">
        <v>12454</v>
      </c>
      <c r="B3949" s="218">
        <v>300</v>
      </c>
      <c r="C3949" s="219">
        <v>10.141143364982071</v>
      </c>
      <c r="D3949" s="218"/>
      <c r="E3949" s="218" t="s">
        <v>112</v>
      </c>
      <c r="F3949" s="218">
        <v>1975</v>
      </c>
    </row>
    <row r="3950" spans="1:6" x14ac:dyDescent="0.45">
      <c r="A3950" s="218">
        <v>12454</v>
      </c>
      <c r="B3950" s="218">
        <v>300</v>
      </c>
      <c r="C3950" s="219">
        <v>5.8466416386976618</v>
      </c>
      <c r="D3950" s="218"/>
      <c r="E3950" s="218" t="s">
        <v>112</v>
      </c>
      <c r="F3950" s="218">
        <v>1975</v>
      </c>
    </row>
    <row r="3951" spans="1:6" x14ac:dyDescent="0.45">
      <c r="A3951" s="218">
        <v>12454</v>
      </c>
      <c r="B3951" s="218">
        <v>300</v>
      </c>
      <c r="C3951" s="219">
        <v>12.666073363708559</v>
      </c>
      <c r="D3951" s="218"/>
      <c r="E3951" s="218" t="s">
        <v>205</v>
      </c>
      <c r="F3951" s="218">
        <v>1975</v>
      </c>
    </row>
    <row r="3952" spans="1:6" x14ac:dyDescent="0.45">
      <c r="A3952" s="218">
        <v>12454</v>
      </c>
      <c r="B3952" s="218">
        <v>300</v>
      </c>
      <c r="C3952" s="219">
        <v>31.635614456487101</v>
      </c>
      <c r="D3952" s="218"/>
      <c r="E3952" s="218" t="s">
        <v>205</v>
      </c>
      <c r="F3952" s="218">
        <v>1975</v>
      </c>
    </row>
    <row r="3953" spans="1:6" x14ac:dyDescent="0.45">
      <c r="A3953" s="218">
        <v>12454</v>
      </c>
      <c r="B3953" s="218">
        <v>300</v>
      </c>
      <c r="C3953" s="219">
        <v>13.41853823015531</v>
      </c>
      <c r="D3953" s="218"/>
      <c r="E3953" s="218" t="s">
        <v>205</v>
      </c>
      <c r="F3953" s="218">
        <v>1975</v>
      </c>
    </row>
    <row r="3954" spans="1:6" x14ac:dyDescent="0.45">
      <c r="A3954" s="218">
        <v>12454</v>
      </c>
      <c r="B3954" s="218">
        <v>300</v>
      </c>
      <c r="C3954" s="219">
        <v>5.9464529540828002</v>
      </c>
      <c r="D3954" s="218"/>
      <c r="E3954" s="218" t="s">
        <v>205</v>
      </c>
      <c r="F3954" s="218">
        <v>1975</v>
      </c>
    </row>
    <row r="3955" spans="1:6" x14ac:dyDescent="0.45">
      <c r="A3955" s="218">
        <v>12454</v>
      </c>
      <c r="B3955" s="218">
        <v>300</v>
      </c>
      <c r="C3955" s="219">
        <v>14.203226722010999</v>
      </c>
      <c r="D3955" s="218"/>
      <c r="E3955" s="218" t="s">
        <v>205</v>
      </c>
      <c r="F3955" s="218">
        <v>1975</v>
      </c>
    </row>
    <row r="3956" spans="1:6" x14ac:dyDescent="0.45">
      <c r="A3956" s="218">
        <v>12454</v>
      </c>
      <c r="B3956" s="218">
        <v>300</v>
      </c>
      <c r="C3956" s="219">
        <v>4.6724926327382743</v>
      </c>
      <c r="D3956" s="218"/>
      <c r="E3956" s="218" t="s">
        <v>205</v>
      </c>
      <c r="F3956" s="218">
        <v>1975</v>
      </c>
    </row>
    <row r="3957" spans="1:6" x14ac:dyDescent="0.45">
      <c r="A3957" s="218">
        <v>12454</v>
      </c>
      <c r="B3957" s="218">
        <v>300</v>
      </c>
      <c r="C3957" s="219">
        <v>13.733142133999911</v>
      </c>
      <c r="D3957" s="218"/>
      <c r="E3957" s="218" t="s">
        <v>205</v>
      </c>
      <c r="F3957" s="218">
        <v>1975</v>
      </c>
    </row>
    <row r="3958" spans="1:6" x14ac:dyDescent="0.45">
      <c r="A3958" s="218">
        <v>12454</v>
      </c>
      <c r="B3958" s="218">
        <v>300</v>
      </c>
      <c r="C3958" s="219">
        <v>5.4363476779813897</v>
      </c>
      <c r="D3958" s="218"/>
      <c r="E3958" s="218" t="s">
        <v>205</v>
      </c>
      <c r="F3958" s="218">
        <v>1975</v>
      </c>
    </row>
    <row r="3959" spans="1:6" x14ac:dyDescent="0.45">
      <c r="A3959" s="218">
        <v>12454</v>
      </c>
      <c r="B3959" s="218">
        <v>300</v>
      </c>
      <c r="C3959" s="219">
        <v>14.03639482173871</v>
      </c>
      <c r="D3959" s="218"/>
      <c r="E3959" s="218" t="s">
        <v>205</v>
      </c>
      <c r="F3959" s="218">
        <v>1975</v>
      </c>
    </row>
    <row r="3960" spans="1:6" x14ac:dyDescent="0.45">
      <c r="A3960" s="218">
        <v>12454</v>
      </c>
      <c r="B3960" s="218">
        <v>300</v>
      </c>
      <c r="C3960" s="219">
        <v>5.2383079627690803</v>
      </c>
      <c r="D3960" s="218"/>
      <c r="E3960" s="218" t="s">
        <v>205</v>
      </c>
      <c r="F3960" s="218">
        <v>1975</v>
      </c>
    </row>
    <row r="3961" spans="1:6" x14ac:dyDescent="0.45">
      <c r="A3961" s="218">
        <v>12454</v>
      </c>
      <c r="B3961" s="218">
        <v>300</v>
      </c>
      <c r="C3961" s="219">
        <v>10.880246307769539</v>
      </c>
      <c r="D3961" s="218"/>
      <c r="E3961" s="218" t="s">
        <v>205</v>
      </c>
      <c r="F3961" s="218">
        <v>1975</v>
      </c>
    </row>
    <row r="3962" spans="1:6" x14ac:dyDescent="0.45">
      <c r="A3962" s="218">
        <v>12454</v>
      </c>
      <c r="B3962" s="218">
        <v>300</v>
      </c>
      <c r="C3962" s="219">
        <v>5.3245307343973556</v>
      </c>
      <c r="D3962" s="218"/>
      <c r="E3962" s="218" t="s">
        <v>205</v>
      </c>
      <c r="F3962" s="218">
        <v>1975</v>
      </c>
    </row>
    <row r="3963" spans="1:6" x14ac:dyDescent="0.45">
      <c r="A3963" s="218">
        <v>12454</v>
      </c>
      <c r="B3963" s="218">
        <v>300</v>
      </c>
      <c r="C3963" s="219">
        <v>33.424296204653743</v>
      </c>
      <c r="D3963" s="218"/>
      <c r="E3963" s="218" t="s">
        <v>205</v>
      </c>
      <c r="F3963" s="218">
        <v>1975</v>
      </c>
    </row>
    <row r="3964" spans="1:6" x14ac:dyDescent="0.45">
      <c r="A3964" s="218">
        <v>12454</v>
      </c>
      <c r="B3964" s="218">
        <v>300</v>
      </c>
      <c r="C3964" s="219">
        <v>29.1398001890323</v>
      </c>
      <c r="D3964" s="218"/>
      <c r="E3964" s="218" t="s">
        <v>205</v>
      </c>
      <c r="F3964" s="218">
        <v>1975</v>
      </c>
    </row>
    <row r="3965" spans="1:6" x14ac:dyDescent="0.45">
      <c r="A3965" s="218">
        <v>12454</v>
      </c>
      <c r="B3965" s="218">
        <v>300</v>
      </c>
      <c r="C3965" s="219">
        <v>9.5635991293625011</v>
      </c>
      <c r="D3965" s="218"/>
      <c r="E3965" s="218" t="s">
        <v>205</v>
      </c>
      <c r="F3965" s="218">
        <v>1975</v>
      </c>
    </row>
    <row r="3966" spans="1:6" x14ac:dyDescent="0.45">
      <c r="A3966" s="218">
        <v>12454</v>
      </c>
      <c r="B3966" s="218">
        <v>300</v>
      </c>
      <c r="C3966" s="219">
        <v>3.5530489230509632</v>
      </c>
      <c r="D3966" s="218"/>
      <c r="E3966" s="218" t="s">
        <v>112</v>
      </c>
      <c r="F3966" s="218">
        <v>1975</v>
      </c>
    </row>
    <row r="3967" spans="1:6" x14ac:dyDescent="0.45">
      <c r="A3967" s="218">
        <v>12452</v>
      </c>
      <c r="B3967" s="218">
        <v>0</v>
      </c>
      <c r="C3967" s="219">
        <v>11.70580193665289</v>
      </c>
      <c r="D3967" s="218"/>
      <c r="E3967" s="218"/>
      <c r="F3967" s="218">
        <v>1901</v>
      </c>
    </row>
    <row r="3968" spans="1:6" x14ac:dyDescent="0.45">
      <c r="A3968" s="218">
        <v>12452</v>
      </c>
      <c r="B3968" s="218">
        <v>0</v>
      </c>
      <c r="C3968" s="219">
        <v>10.32077243023372</v>
      </c>
      <c r="D3968" s="218"/>
      <c r="E3968" s="218"/>
      <c r="F3968" s="218">
        <v>1901</v>
      </c>
    </row>
    <row r="3969" spans="1:6" x14ac:dyDescent="0.45">
      <c r="A3969" s="218">
        <v>12452</v>
      </c>
      <c r="B3969" s="218">
        <v>0</v>
      </c>
      <c r="C3969" s="219">
        <v>3.4125177071403638</v>
      </c>
      <c r="D3969" s="218"/>
      <c r="E3969" s="218"/>
      <c r="F3969" s="218">
        <v>1901</v>
      </c>
    </row>
    <row r="3970" spans="1:6" x14ac:dyDescent="0.45">
      <c r="A3970" s="218">
        <v>12452</v>
      </c>
      <c r="B3970" s="218">
        <v>0</v>
      </c>
      <c r="C3970" s="219">
        <v>2.7442207569083918</v>
      </c>
      <c r="D3970" s="218"/>
      <c r="E3970" s="218"/>
      <c r="F3970" s="218">
        <v>1901</v>
      </c>
    </row>
    <row r="3971" spans="1:6" x14ac:dyDescent="0.45">
      <c r="A3971" s="218">
        <v>12452</v>
      </c>
      <c r="B3971" s="218">
        <v>0</v>
      </c>
      <c r="C3971" s="219">
        <v>10.566729275354399</v>
      </c>
      <c r="D3971" s="218"/>
      <c r="E3971" s="218"/>
      <c r="F3971" s="218">
        <v>1901</v>
      </c>
    </row>
    <row r="3972" spans="1:6" x14ac:dyDescent="0.45">
      <c r="A3972" s="218">
        <v>12450</v>
      </c>
      <c r="B3972" s="218">
        <v>250</v>
      </c>
      <c r="C3972" s="219">
        <v>11.76468807282496</v>
      </c>
      <c r="D3972" s="218"/>
      <c r="E3972" s="218" t="s">
        <v>205</v>
      </c>
      <c r="F3972" s="218">
        <v>1985</v>
      </c>
    </row>
    <row r="3973" spans="1:6" x14ac:dyDescent="0.45">
      <c r="A3973" s="218">
        <v>12450</v>
      </c>
      <c r="B3973" s="218">
        <v>250</v>
      </c>
      <c r="C3973" s="219">
        <v>13.59215921501715</v>
      </c>
      <c r="D3973" s="218"/>
      <c r="E3973" s="218" t="s">
        <v>205</v>
      </c>
      <c r="F3973" s="218">
        <v>1985</v>
      </c>
    </row>
    <row r="3974" spans="1:6" x14ac:dyDescent="0.45">
      <c r="A3974" s="218">
        <v>12450</v>
      </c>
      <c r="B3974" s="218">
        <v>250</v>
      </c>
      <c r="C3974" s="219">
        <v>12.937238059697799</v>
      </c>
      <c r="D3974" s="218"/>
      <c r="E3974" s="218" t="s">
        <v>205</v>
      </c>
      <c r="F3974" s="218">
        <v>1985</v>
      </c>
    </row>
    <row r="3975" spans="1:6" x14ac:dyDescent="0.45">
      <c r="A3975" s="218">
        <v>12450</v>
      </c>
      <c r="B3975" s="218">
        <v>250</v>
      </c>
      <c r="C3975" s="219">
        <v>7.0676245906604338</v>
      </c>
      <c r="D3975" s="218"/>
      <c r="E3975" s="218" t="s">
        <v>205</v>
      </c>
      <c r="F3975" s="218">
        <v>1985</v>
      </c>
    </row>
    <row r="3976" spans="1:6" x14ac:dyDescent="0.45">
      <c r="A3976" s="218">
        <v>12450</v>
      </c>
      <c r="B3976" s="218">
        <v>250</v>
      </c>
      <c r="C3976" s="219">
        <v>11.014468270468729</v>
      </c>
      <c r="D3976" s="218"/>
      <c r="E3976" s="218" t="s">
        <v>205</v>
      </c>
      <c r="F3976" s="218">
        <v>1985</v>
      </c>
    </row>
    <row r="3977" spans="1:6" x14ac:dyDescent="0.45">
      <c r="A3977" s="218">
        <v>12450</v>
      </c>
      <c r="B3977" s="218">
        <v>250</v>
      </c>
      <c r="C3977" s="219">
        <v>8.5305222396944842</v>
      </c>
      <c r="D3977" s="218"/>
      <c r="E3977" s="218" t="s">
        <v>205</v>
      </c>
      <c r="F3977" s="218">
        <v>1984</v>
      </c>
    </row>
    <row r="3978" spans="1:6" x14ac:dyDescent="0.45">
      <c r="A3978" s="218">
        <v>12450</v>
      </c>
      <c r="B3978" s="218">
        <v>250</v>
      </c>
      <c r="C3978" s="219">
        <v>17.802198281504051</v>
      </c>
      <c r="D3978" s="218"/>
      <c r="E3978" s="218" t="s">
        <v>205</v>
      </c>
      <c r="F3978" s="218">
        <v>1984</v>
      </c>
    </row>
    <row r="3979" spans="1:6" x14ac:dyDescent="0.45">
      <c r="A3979" s="218">
        <v>12450</v>
      </c>
      <c r="B3979" s="218">
        <v>250</v>
      </c>
      <c r="C3979" s="219">
        <v>13.392814079082029</v>
      </c>
      <c r="D3979" s="218"/>
      <c r="E3979" s="218" t="s">
        <v>205</v>
      </c>
      <c r="F3979" s="218">
        <v>1984</v>
      </c>
    </row>
    <row r="3980" spans="1:6" x14ac:dyDescent="0.45">
      <c r="A3980" s="218">
        <v>12450</v>
      </c>
      <c r="B3980" s="218">
        <v>250</v>
      </c>
      <c r="C3980" s="219">
        <v>11.22524565968725</v>
      </c>
      <c r="D3980" s="218"/>
      <c r="E3980" s="218" t="s">
        <v>205</v>
      </c>
      <c r="F3980" s="218">
        <v>1984</v>
      </c>
    </row>
    <row r="3981" spans="1:6" x14ac:dyDescent="0.45">
      <c r="A3981" s="218">
        <v>12450</v>
      </c>
      <c r="B3981" s="218">
        <v>250</v>
      </c>
      <c r="C3981" s="219">
        <v>13.50896008011736</v>
      </c>
      <c r="D3981" s="218"/>
      <c r="E3981" s="218" t="s">
        <v>205</v>
      </c>
      <c r="F3981" s="218">
        <v>1984</v>
      </c>
    </row>
    <row r="3982" spans="1:6" x14ac:dyDescent="0.45">
      <c r="A3982" s="218">
        <v>12450</v>
      </c>
      <c r="B3982" s="218">
        <v>250</v>
      </c>
      <c r="C3982" s="219">
        <v>4.0011473277779421</v>
      </c>
      <c r="D3982" s="218"/>
      <c r="E3982" s="218" t="s">
        <v>205</v>
      </c>
      <c r="F3982" s="218">
        <v>1985</v>
      </c>
    </row>
    <row r="3983" spans="1:6" x14ac:dyDescent="0.45">
      <c r="A3983" s="218">
        <v>12450</v>
      </c>
      <c r="B3983" s="218">
        <v>250</v>
      </c>
      <c r="C3983" s="219">
        <v>11.693994669862411</v>
      </c>
      <c r="D3983" s="218"/>
      <c r="E3983" s="218" t="s">
        <v>205</v>
      </c>
      <c r="F3983" s="218">
        <v>1985</v>
      </c>
    </row>
    <row r="3984" spans="1:6" x14ac:dyDescent="0.45">
      <c r="A3984" s="218">
        <v>12450</v>
      </c>
      <c r="B3984" s="218">
        <v>250</v>
      </c>
      <c r="C3984" s="219">
        <v>12.632295211033821</v>
      </c>
      <c r="D3984" s="218"/>
      <c r="E3984" s="218" t="s">
        <v>205</v>
      </c>
      <c r="F3984" s="218">
        <v>1985</v>
      </c>
    </row>
    <row r="3985" spans="1:6" x14ac:dyDescent="0.45">
      <c r="A3985" s="218">
        <v>12450</v>
      </c>
      <c r="B3985" s="218">
        <v>250</v>
      </c>
      <c r="C3985" s="219">
        <v>13.60230510799955</v>
      </c>
      <c r="D3985" s="218"/>
      <c r="E3985" s="218" t="s">
        <v>205</v>
      </c>
      <c r="F3985" s="218">
        <v>1985</v>
      </c>
    </row>
    <row r="3986" spans="1:6" x14ac:dyDescent="0.45">
      <c r="A3986" s="218">
        <v>12450</v>
      </c>
      <c r="B3986" s="218">
        <v>250</v>
      </c>
      <c r="C3986" s="219">
        <v>26.293056118380349</v>
      </c>
      <c r="D3986" s="218"/>
      <c r="E3986" s="218" t="s">
        <v>114</v>
      </c>
      <c r="F3986" s="218">
        <v>1986</v>
      </c>
    </row>
    <row r="3987" spans="1:6" x14ac:dyDescent="0.45">
      <c r="A3987" s="218">
        <v>12450</v>
      </c>
      <c r="B3987" s="218">
        <v>250</v>
      </c>
      <c r="C3987" s="219">
        <v>10.353294456730451</v>
      </c>
      <c r="D3987" s="218"/>
      <c r="E3987" s="218" t="s">
        <v>205</v>
      </c>
      <c r="F3987" s="218">
        <v>1986</v>
      </c>
    </row>
    <row r="3988" spans="1:6" x14ac:dyDescent="0.45">
      <c r="A3988" s="218">
        <v>12450</v>
      </c>
      <c r="B3988" s="218">
        <v>250</v>
      </c>
      <c r="C3988" s="219">
        <v>18.993479937362249</v>
      </c>
      <c r="D3988" s="218"/>
      <c r="E3988" s="218" t="s">
        <v>205</v>
      </c>
      <c r="F3988" s="218">
        <v>1986</v>
      </c>
    </row>
    <row r="3989" spans="1:6" x14ac:dyDescent="0.45">
      <c r="A3989" s="218">
        <v>12450</v>
      </c>
      <c r="B3989" s="218">
        <v>250</v>
      </c>
      <c r="C3989" s="219">
        <v>8.3824218748311221</v>
      </c>
      <c r="D3989" s="218"/>
      <c r="E3989" s="218" t="s">
        <v>205</v>
      </c>
      <c r="F3989" s="218">
        <v>1986</v>
      </c>
    </row>
    <row r="3990" spans="1:6" x14ac:dyDescent="0.45">
      <c r="A3990" s="218">
        <v>12450</v>
      </c>
      <c r="B3990" s="218">
        <v>250</v>
      </c>
      <c r="C3990" s="219">
        <v>9.2063502845640226</v>
      </c>
      <c r="D3990" s="218"/>
      <c r="E3990" s="218" t="s">
        <v>205</v>
      </c>
      <c r="F3990" s="218">
        <v>1986</v>
      </c>
    </row>
    <row r="3991" spans="1:6" x14ac:dyDescent="0.45">
      <c r="A3991" s="218">
        <v>12450</v>
      </c>
      <c r="B3991" s="218">
        <v>250</v>
      </c>
      <c r="C3991" s="219">
        <v>13.922586149404509</v>
      </c>
      <c r="D3991" s="218"/>
      <c r="E3991" s="218" t="s">
        <v>205</v>
      </c>
      <c r="F3991" s="218">
        <v>1986</v>
      </c>
    </row>
    <row r="3992" spans="1:6" x14ac:dyDescent="0.45">
      <c r="A3992" s="218">
        <v>12450</v>
      </c>
      <c r="B3992" s="218">
        <v>250</v>
      </c>
      <c r="C3992" s="219">
        <v>15.67900728654285</v>
      </c>
      <c r="D3992" s="218"/>
      <c r="E3992" s="218" t="s">
        <v>205</v>
      </c>
      <c r="F3992" s="218">
        <v>1986</v>
      </c>
    </row>
    <row r="3993" spans="1:6" x14ac:dyDescent="0.45">
      <c r="A3993" s="218">
        <v>12450</v>
      </c>
      <c r="B3993" s="218">
        <v>250</v>
      </c>
      <c r="C3993" s="219">
        <v>13.923639216809439</v>
      </c>
      <c r="D3993" s="218"/>
      <c r="E3993" s="218" t="s">
        <v>205</v>
      </c>
      <c r="F3993" s="218">
        <v>1985</v>
      </c>
    </row>
    <row r="3994" spans="1:6" x14ac:dyDescent="0.45">
      <c r="A3994" s="218">
        <v>12450</v>
      </c>
      <c r="B3994" s="218">
        <v>250</v>
      </c>
      <c r="C3994" s="219">
        <v>40.111545719458469</v>
      </c>
      <c r="D3994" s="218"/>
      <c r="E3994" s="218" t="s">
        <v>204</v>
      </c>
      <c r="F3994" s="218">
        <v>2019</v>
      </c>
    </row>
    <row r="3995" spans="1:6" x14ac:dyDescent="0.45">
      <c r="A3995" s="218">
        <v>12448</v>
      </c>
      <c r="B3995" s="218">
        <v>200</v>
      </c>
      <c r="C3995" s="219">
        <v>10.091442899560731</v>
      </c>
      <c r="D3995" s="218"/>
      <c r="E3995" s="218" t="s">
        <v>111</v>
      </c>
      <c r="F3995" s="218">
        <v>1990</v>
      </c>
    </row>
    <row r="3996" spans="1:6" x14ac:dyDescent="0.45">
      <c r="A3996" s="218">
        <v>12448</v>
      </c>
      <c r="B3996" s="218">
        <v>200</v>
      </c>
      <c r="C3996" s="219">
        <v>10.4444337748421</v>
      </c>
      <c r="D3996" s="218"/>
      <c r="E3996" s="218" t="s">
        <v>111</v>
      </c>
      <c r="F3996" s="218">
        <v>1990</v>
      </c>
    </row>
    <row r="3997" spans="1:6" x14ac:dyDescent="0.45">
      <c r="A3997" s="218">
        <v>12448</v>
      </c>
      <c r="B3997" s="218">
        <v>200</v>
      </c>
      <c r="C3997" s="219">
        <v>2.790308020409026</v>
      </c>
      <c r="D3997" s="218"/>
      <c r="E3997" s="218" t="s">
        <v>111</v>
      </c>
      <c r="F3997" s="218">
        <v>1990</v>
      </c>
    </row>
    <row r="3998" spans="1:6" x14ac:dyDescent="0.45">
      <c r="A3998" s="218">
        <v>12448</v>
      </c>
      <c r="B3998" s="218">
        <v>200</v>
      </c>
      <c r="C3998" s="219">
        <v>11.398311580468359</v>
      </c>
      <c r="D3998" s="218"/>
      <c r="E3998" s="218" t="s">
        <v>111</v>
      </c>
      <c r="F3998" s="218">
        <v>1990</v>
      </c>
    </row>
    <row r="3999" spans="1:6" x14ac:dyDescent="0.45">
      <c r="A3999" s="218">
        <v>12448</v>
      </c>
      <c r="B3999" s="218">
        <v>200</v>
      </c>
      <c r="C3999" s="219">
        <v>10.719346168366799</v>
      </c>
      <c r="D3999" s="218"/>
      <c r="E3999" s="218" t="s">
        <v>111</v>
      </c>
      <c r="F3999" s="218">
        <v>1990</v>
      </c>
    </row>
    <row r="4000" spans="1:6" x14ac:dyDescent="0.45">
      <c r="A4000" s="218">
        <v>12448</v>
      </c>
      <c r="B4000" s="218">
        <v>200</v>
      </c>
      <c r="C4000" s="219">
        <v>3.018242824516411</v>
      </c>
      <c r="D4000" s="218"/>
      <c r="E4000" s="218" t="s">
        <v>111</v>
      </c>
      <c r="F4000" s="218">
        <v>1990</v>
      </c>
    </row>
    <row r="4001" spans="1:6" x14ac:dyDescent="0.45">
      <c r="A4001" s="218">
        <v>12446</v>
      </c>
      <c r="B4001" s="218">
        <v>200</v>
      </c>
      <c r="C4001" s="219">
        <v>1.8356441527228911</v>
      </c>
      <c r="D4001" s="218"/>
      <c r="E4001" s="218" t="s">
        <v>111</v>
      </c>
      <c r="F4001" s="218">
        <v>1990</v>
      </c>
    </row>
    <row r="4002" spans="1:6" x14ac:dyDescent="0.45">
      <c r="A4002" s="218">
        <v>12446</v>
      </c>
      <c r="B4002" s="218">
        <v>200</v>
      </c>
      <c r="C4002" s="219">
        <v>12.23375372585039</v>
      </c>
      <c r="D4002" s="218"/>
      <c r="E4002" s="218" t="s">
        <v>111</v>
      </c>
      <c r="F4002" s="218">
        <v>1990</v>
      </c>
    </row>
    <row r="4003" spans="1:6" x14ac:dyDescent="0.45">
      <c r="A4003" s="218">
        <v>12446</v>
      </c>
      <c r="B4003" s="218">
        <v>200</v>
      </c>
      <c r="C4003" s="219">
        <v>3.1922491430127522</v>
      </c>
      <c r="D4003" s="218"/>
      <c r="E4003" s="218" t="s">
        <v>111</v>
      </c>
      <c r="F4003" s="218">
        <v>1990</v>
      </c>
    </row>
    <row r="4004" spans="1:6" x14ac:dyDescent="0.45">
      <c r="A4004" s="218">
        <v>12446</v>
      </c>
      <c r="B4004" s="218">
        <v>200</v>
      </c>
      <c r="C4004" s="219">
        <v>11.245137308477901</v>
      </c>
      <c r="D4004" s="218"/>
      <c r="E4004" s="218" t="s">
        <v>111</v>
      </c>
      <c r="F4004" s="218">
        <v>1990</v>
      </c>
    </row>
    <row r="4005" spans="1:6" x14ac:dyDescent="0.45">
      <c r="A4005" s="218">
        <v>12446</v>
      </c>
      <c r="B4005" s="218">
        <v>200</v>
      </c>
      <c r="C4005" s="219">
        <v>8.8223994569843995</v>
      </c>
      <c r="D4005" s="218"/>
      <c r="E4005" s="218" t="s">
        <v>111</v>
      </c>
      <c r="F4005" s="218">
        <v>1990</v>
      </c>
    </row>
    <row r="4006" spans="1:6" x14ac:dyDescent="0.45">
      <c r="A4006" s="218">
        <v>12800</v>
      </c>
      <c r="B4006" s="218">
        <v>200</v>
      </c>
      <c r="C4006" s="219">
        <v>14.67356973441305</v>
      </c>
      <c r="D4006" s="218"/>
      <c r="E4006" s="218" t="s">
        <v>111</v>
      </c>
      <c r="F4006" s="218">
        <v>1990</v>
      </c>
    </row>
    <row r="4007" spans="1:6" x14ac:dyDescent="0.45">
      <c r="A4007" s="218">
        <v>12800</v>
      </c>
      <c r="B4007" s="218">
        <v>200</v>
      </c>
      <c r="C4007" s="219">
        <v>9.7808751700567154</v>
      </c>
      <c r="D4007" s="218"/>
      <c r="E4007" s="218" t="s">
        <v>111</v>
      </c>
      <c r="F4007" s="218">
        <v>1990</v>
      </c>
    </row>
    <row r="4008" spans="1:6" x14ac:dyDescent="0.45">
      <c r="A4008" s="218">
        <v>12800</v>
      </c>
      <c r="B4008" s="218">
        <v>200</v>
      </c>
      <c r="C4008" s="219">
        <v>3.4896408221030999</v>
      </c>
      <c r="D4008" s="218"/>
      <c r="E4008" s="218" t="s">
        <v>111</v>
      </c>
      <c r="F4008" s="218">
        <v>1990</v>
      </c>
    </row>
    <row r="4009" spans="1:6" x14ac:dyDescent="0.45">
      <c r="A4009" s="218">
        <v>12800</v>
      </c>
      <c r="B4009" s="218">
        <v>200</v>
      </c>
      <c r="C4009" s="219">
        <v>11.678821558731061</v>
      </c>
      <c r="D4009" s="218"/>
      <c r="E4009" s="218" t="s">
        <v>111</v>
      </c>
      <c r="F4009" s="218">
        <v>1990</v>
      </c>
    </row>
    <row r="4010" spans="1:6" x14ac:dyDescent="0.45">
      <c r="A4010" s="218">
        <v>12800</v>
      </c>
      <c r="B4010" s="218">
        <v>200</v>
      </c>
      <c r="C4010" s="219">
        <v>2.6779760297585851</v>
      </c>
      <c r="D4010" s="218"/>
      <c r="E4010" s="218" t="s">
        <v>111</v>
      </c>
      <c r="F4010" s="218">
        <v>1990</v>
      </c>
    </row>
    <row r="4011" spans="1:6" x14ac:dyDescent="0.45">
      <c r="A4011" s="218">
        <v>12800</v>
      </c>
      <c r="B4011" s="218">
        <v>200</v>
      </c>
      <c r="C4011" s="219">
        <v>10.39948951291897</v>
      </c>
      <c r="D4011" s="218"/>
      <c r="E4011" s="218" t="s">
        <v>111</v>
      </c>
      <c r="F4011" s="218">
        <v>1990</v>
      </c>
    </row>
    <row r="4012" spans="1:6" x14ac:dyDescent="0.45">
      <c r="A4012" s="218">
        <v>12800</v>
      </c>
      <c r="B4012" s="218">
        <v>200</v>
      </c>
      <c r="C4012" s="219">
        <v>11.008341659192229</v>
      </c>
      <c r="D4012" s="218"/>
      <c r="E4012" s="218" t="s">
        <v>111</v>
      </c>
      <c r="F4012" s="218">
        <v>1990</v>
      </c>
    </row>
    <row r="4013" spans="1:6" x14ac:dyDescent="0.45">
      <c r="A4013" s="218">
        <v>12800</v>
      </c>
      <c r="B4013" s="218">
        <v>200</v>
      </c>
      <c r="C4013" s="219">
        <v>5.286683417402978</v>
      </c>
      <c r="D4013" s="218"/>
      <c r="E4013" s="218" t="s">
        <v>111</v>
      </c>
      <c r="F4013" s="218">
        <v>1990</v>
      </c>
    </row>
    <row r="4014" spans="1:6" x14ac:dyDescent="0.45">
      <c r="A4014" s="218">
        <v>12800</v>
      </c>
      <c r="B4014" s="218">
        <v>200</v>
      </c>
      <c r="C4014" s="219">
        <v>17.617669776152791</v>
      </c>
      <c r="D4014" s="218"/>
      <c r="E4014" s="218" t="s">
        <v>111</v>
      </c>
      <c r="F4014" s="218">
        <v>1990</v>
      </c>
    </row>
    <row r="4015" spans="1:6" x14ac:dyDescent="0.45">
      <c r="A4015" s="218">
        <v>12798</v>
      </c>
      <c r="B4015" s="218">
        <v>225</v>
      </c>
      <c r="C4015" s="219">
        <v>12.29532661891013</v>
      </c>
      <c r="D4015" s="218"/>
      <c r="E4015" s="218" t="s">
        <v>109</v>
      </c>
      <c r="F4015" s="218">
        <v>1901</v>
      </c>
    </row>
    <row r="4016" spans="1:6" x14ac:dyDescent="0.45">
      <c r="A4016" s="218">
        <v>12798</v>
      </c>
      <c r="B4016" s="218">
        <v>225</v>
      </c>
      <c r="C4016" s="219">
        <v>42.959486918016218</v>
      </c>
      <c r="D4016" s="218"/>
      <c r="E4016" s="218" t="s">
        <v>109</v>
      </c>
      <c r="F4016" s="218">
        <v>1992</v>
      </c>
    </row>
    <row r="4017" spans="1:6" x14ac:dyDescent="0.45">
      <c r="A4017" s="218">
        <v>12798</v>
      </c>
      <c r="B4017" s="218">
        <v>225</v>
      </c>
      <c r="C4017" s="219">
        <v>9.5551496928177908</v>
      </c>
      <c r="D4017" s="218"/>
      <c r="E4017" s="218" t="s">
        <v>109</v>
      </c>
      <c r="F4017" s="218">
        <v>1901</v>
      </c>
    </row>
    <row r="4018" spans="1:6" x14ac:dyDescent="0.45">
      <c r="A4018" s="218">
        <v>12798</v>
      </c>
      <c r="B4018" s="218">
        <v>225</v>
      </c>
      <c r="C4018" s="219">
        <v>10.33295791201737</v>
      </c>
      <c r="D4018" s="218"/>
      <c r="E4018" s="218" t="s">
        <v>109</v>
      </c>
      <c r="F4018" s="218">
        <v>1901</v>
      </c>
    </row>
    <row r="4019" spans="1:6" x14ac:dyDescent="0.45">
      <c r="A4019" s="218">
        <v>12798</v>
      </c>
      <c r="B4019" s="218">
        <v>225</v>
      </c>
      <c r="C4019" s="219">
        <v>1.9999999998210829</v>
      </c>
      <c r="D4019" s="218"/>
      <c r="E4019" s="218" t="s">
        <v>109</v>
      </c>
      <c r="F4019" s="218">
        <v>1901</v>
      </c>
    </row>
    <row r="4020" spans="1:6" x14ac:dyDescent="0.45">
      <c r="A4020" s="218">
        <v>12796</v>
      </c>
      <c r="B4020" s="218">
        <v>200</v>
      </c>
      <c r="C4020" s="219">
        <v>10.82446287513805</v>
      </c>
      <c r="D4020" s="218"/>
      <c r="E4020" s="218" t="s">
        <v>205</v>
      </c>
      <c r="F4020" s="218">
        <v>1985</v>
      </c>
    </row>
    <row r="4021" spans="1:6" x14ac:dyDescent="0.45">
      <c r="A4021" s="218">
        <v>12796</v>
      </c>
      <c r="B4021" s="218">
        <v>200</v>
      </c>
      <c r="C4021" s="219">
        <v>13.90343622914623</v>
      </c>
      <c r="D4021" s="218"/>
      <c r="E4021" s="218" t="s">
        <v>205</v>
      </c>
      <c r="F4021" s="218">
        <v>1985</v>
      </c>
    </row>
    <row r="4022" spans="1:6" x14ac:dyDescent="0.45">
      <c r="A4022" s="218">
        <v>12796</v>
      </c>
      <c r="B4022" s="218">
        <v>200</v>
      </c>
      <c r="C4022" s="219">
        <v>7.9572419078753196</v>
      </c>
      <c r="D4022" s="218"/>
      <c r="E4022" s="218" t="s">
        <v>205</v>
      </c>
      <c r="F4022" s="218">
        <v>1985</v>
      </c>
    </row>
    <row r="4023" spans="1:6" x14ac:dyDescent="0.45">
      <c r="A4023" s="218">
        <v>12796</v>
      </c>
      <c r="B4023" s="218">
        <v>200</v>
      </c>
      <c r="C4023" s="219">
        <v>8.5561546532927633</v>
      </c>
      <c r="D4023" s="218"/>
      <c r="E4023" s="218" t="s">
        <v>205</v>
      </c>
      <c r="F4023" s="218">
        <v>1985</v>
      </c>
    </row>
    <row r="4024" spans="1:6" x14ac:dyDescent="0.45">
      <c r="A4024" s="218">
        <v>12796</v>
      </c>
      <c r="B4024" s="218">
        <v>200</v>
      </c>
      <c r="C4024" s="219">
        <v>12.829577681429511</v>
      </c>
      <c r="D4024" s="218"/>
      <c r="E4024" s="218" t="s">
        <v>205</v>
      </c>
      <c r="F4024" s="218">
        <v>1985</v>
      </c>
    </row>
    <row r="4025" spans="1:6" x14ac:dyDescent="0.45">
      <c r="A4025" s="218">
        <v>12796</v>
      </c>
      <c r="B4025" s="218">
        <v>200</v>
      </c>
      <c r="C4025" s="219">
        <v>12.186916816800739</v>
      </c>
      <c r="D4025" s="218"/>
      <c r="E4025" s="218" t="s">
        <v>205</v>
      </c>
      <c r="F4025" s="218">
        <v>1985</v>
      </c>
    </row>
    <row r="4026" spans="1:6" x14ac:dyDescent="0.45">
      <c r="A4026" s="218">
        <v>12796</v>
      </c>
      <c r="B4026" s="218">
        <v>200</v>
      </c>
      <c r="C4026" s="219">
        <v>12.39883446042924</v>
      </c>
      <c r="D4026" s="218"/>
      <c r="E4026" s="218" t="s">
        <v>205</v>
      </c>
      <c r="F4026" s="218">
        <v>1985</v>
      </c>
    </row>
    <row r="4027" spans="1:6" x14ac:dyDescent="0.45">
      <c r="A4027" s="218">
        <v>12796</v>
      </c>
      <c r="B4027" s="218">
        <v>200</v>
      </c>
      <c r="C4027" s="219">
        <v>24.114291878419252</v>
      </c>
      <c r="D4027" s="218"/>
      <c r="E4027" s="218" t="s">
        <v>205</v>
      </c>
      <c r="F4027" s="218">
        <v>1985</v>
      </c>
    </row>
    <row r="4028" spans="1:6" x14ac:dyDescent="0.45">
      <c r="A4028" s="218">
        <v>12796</v>
      </c>
      <c r="B4028" s="218">
        <v>200</v>
      </c>
      <c r="C4028" s="219">
        <v>18.735749606835331</v>
      </c>
      <c r="D4028" s="218"/>
      <c r="E4028" s="218" t="s">
        <v>205</v>
      </c>
      <c r="F4028" s="218">
        <v>1985</v>
      </c>
    </row>
    <row r="4029" spans="1:6" x14ac:dyDescent="0.45">
      <c r="A4029" s="218">
        <v>12794</v>
      </c>
      <c r="B4029" s="218">
        <v>200</v>
      </c>
      <c r="C4029" s="219">
        <v>12.77231256158308</v>
      </c>
      <c r="D4029" s="218"/>
      <c r="E4029" s="218" t="s">
        <v>205</v>
      </c>
      <c r="F4029" s="218">
        <v>1976</v>
      </c>
    </row>
    <row r="4030" spans="1:6" x14ac:dyDescent="0.45">
      <c r="A4030" s="218">
        <v>12794</v>
      </c>
      <c r="B4030" s="218">
        <v>200</v>
      </c>
      <c r="C4030" s="219">
        <v>8.4166236826110463</v>
      </c>
      <c r="D4030" s="218"/>
      <c r="E4030" s="218" t="s">
        <v>205</v>
      </c>
      <c r="F4030" s="218">
        <v>1976</v>
      </c>
    </row>
    <row r="4031" spans="1:6" x14ac:dyDescent="0.45">
      <c r="A4031" s="218">
        <v>12794</v>
      </c>
      <c r="B4031" s="218">
        <v>200</v>
      </c>
      <c r="C4031" s="219">
        <v>13.30990760189094</v>
      </c>
      <c r="D4031" s="218"/>
      <c r="E4031" s="218" t="s">
        <v>205</v>
      </c>
      <c r="F4031" s="218">
        <v>1976</v>
      </c>
    </row>
    <row r="4032" spans="1:6" x14ac:dyDescent="0.45">
      <c r="A4032" s="218">
        <v>12794</v>
      </c>
      <c r="B4032" s="218">
        <v>200</v>
      </c>
      <c r="C4032" s="219">
        <v>6.5649126129111117</v>
      </c>
      <c r="D4032" s="218"/>
      <c r="E4032" s="218" t="s">
        <v>205</v>
      </c>
      <c r="F4032" s="218">
        <v>1976</v>
      </c>
    </row>
    <row r="4033" spans="1:6" x14ac:dyDescent="0.45">
      <c r="A4033" s="218">
        <v>12794</v>
      </c>
      <c r="B4033" s="218">
        <v>200</v>
      </c>
      <c r="C4033" s="219">
        <v>15.95756582871657</v>
      </c>
      <c r="D4033" s="218"/>
      <c r="E4033" s="218" t="s">
        <v>205</v>
      </c>
      <c r="F4033" s="218">
        <v>1976</v>
      </c>
    </row>
    <row r="4034" spans="1:6" x14ac:dyDescent="0.45">
      <c r="A4034" s="218">
        <v>12794</v>
      </c>
      <c r="B4034" s="218">
        <v>200</v>
      </c>
      <c r="C4034" s="219">
        <v>5.9184363834573697</v>
      </c>
      <c r="D4034" s="218"/>
      <c r="E4034" s="218" t="s">
        <v>205</v>
      </c>
      <c r="F4034" s="218">
        <v>1976</v>
      </c>
    </row>
    <row r="4035" spans="1:6" x14ac:dyDescent="0.45">
      <c r="A4035" s="218">
        <v>12794</v>
      </c>
      <c r="B4035" s="218">
        <v>200</v>
      </c>
      <c r="C4035" s="219">
        <v>13.411393915955051</v>
      </c>
      <c r="D4035" s="218"/>
      <c r="E4035" s="218" t="s">
        <v>205</v>
      </c>
      <c r="F4035" s="218">
        <v>1976</v>
      </c>
    </row>
    <row r="4036" spans="1:6" x14ac:dyDescent="0.45">
      <c r="A4036" s="218">
        <v>12794</v>
      </c>
      <c r="B4036" s="218">
        <v>200</v>
      </c>
      <c r="C4036" s="219">
        <v>6.0031573131832996</v>
      </c>
      <c r="D4036" s="218"/>
      <c r="E4036" s="218" t="s">
        <v>205</v>
      </c>
      <c r="F4036" s="218">
        <v>1976</v>
      </c>
    </row>
    <row r="4037" spans="1:6" x14ac:dyDescent="0.45">
      <c r="A4037" s="218">
        <v>12794</v>
      </c>
      <c r="B4037" s="218">
        <v>200</v>
      </c>
      <c r="C4037" s="219">
        <v>13.126190213898241</v>
      </c>
      <c r="D4037" s="218"/>
      <c r="E4037" s="218" t="s">
        <v>205</v>
      </c>
      <c r="F4037" s="218">
        <v>1976</v>
      </c>
    </row>
    <row r="4038" spans="1:6" x14ac:dyDescent="0.45">
      <c r="A4038" s="218">
        <v>12794</v>
      </c>
      <c r="B4038" s="218">
        <v>200</v>
      </c>
      <c r="C4038" s="219">
        <v>6.1051905788916736</v>
      </c>
      <c r="D4038" s="218"/>
      <c r="E4038" s="218" t="s">
        <v>205</v>
      </c>
      <c r="F4038" s="218">
        <v>1976</v>
      </c>
    </row>
    <row r="4039" spans="1:6" x14ac:dyDescent="0.45">
      <c r="A4039" s="218">
        <v>12794</v>
      </c>
      <c r="B4039" s="218">
        <v>200</v>
      </c>
      <c r="C4039" s="219">
        <v>6.9045148591158201</v>
      </c>
      <c r="D4039" s="218"/>
      <c r="E4039" s="218" t="s">
        <v>205</v>
      </c>
      <c r="F4039" s="218">
        <v>1976</v>
      </c>
    </row>
    <row r="4040" spans="1:6" x14ac:dyDescent="0.45">
      <c r="A4040" s="218">
        <v>12794</v>
      </c>
      <c r="B4040" s="218">
        <v>200</v>
      </c>
      <c r="C4040" s="219">
        <v>9.5783365188940373</v>
      </c>
      <c r="D4040" s="218"/>
      <c r="E4040" s="218" t="s">
        <v>205</v>
      </c>
      <c r="F4040" s="218">
        <v>1976</v>
      </c>
    </row>
    <row r="4041" spans="1:6" x14ac:dyDescent="0.45">
      <c r="A4041" s="218">
        <v>12794</v>
      </c>
      <c r="B4041" s="218">
        <v>200</v>
      </c>
      <c r="C4041" s="219">
        <v>18.085615113381081</v>
      </c>
      <c r="D4041" s="218"/>
      <c r="E4041" s="218" t="s">
        <v>205</v>
      </c>
      <c r="F4041" s="218">
        <v>1976</v>
      </c>
    </row>
    <row r="4042" spans="1:6" x14ac:dyDescent="0.45">
      <c r="A4042" s="218">
        <v>12794</v>
      </c>
      <c r="B4042" s="218">
        <v>200</v>
      </c>
      <c r="C4042" s="219">
        <v>8.9155182915956104</v>
      </c>
      <c r="D4042" s="218"/>
      <c r="E4042" s="218" t="s">
        <v>205</v>
      </c>
      <c r="F4042" s="218">
        <v>1976</v>
      </c>
    </row>
    <row r="4043" spans="1:6" x14ac:dyDescent="0.45">
      <c r="A4043" s="218">
        <v>12792</v>
      </c>
      <c r="B4043" s="218">
        <v>150</v>
      </c>
      <c r="C4043" s="219">
        <v>6.1832557255691398</v>
      </c>
      <c r="D4043" s="218"/>
      <c r="E4043" s="218" t="s">
        <v>205</v>
      </c>
      <c r="F4043" s="218">
        <v>1976</v>
      </c>
    </row>
    <row r="4044" spans="1:6" x14ac:dyDescent="0.45">
      <c r="A4044" s="218">
        <v>12792</v>
      </c>
      <c r="B4044" s="218">
        <v>150</v>
      </c>
      <c r="C4044" s="219">
        <v>9.0160072787962982</v>
      </c>
      <c r="D4044" s="218"/>
      <c r="E4044" s="218" t="s">
        <v>205</v>
      </c>
      <c r="F4044" s="218">
        <v>1976</v>
      </c>
    </row>
    <row r="4045" spans="1:6" x14ac:dyDescent="0.45">
      <c r="A4045" s="218">
        <v>12792</v>
      </c>
      <c r="B4045" s="218">
        <v>150</v>
      </c>
      <c r="C4045" s="219">
        <v>7.361171921155476</v>
      </c>
      <c r="D4045" s="218"/>
      <c r="E4045" s="218" t="s">
        <v>205</v>
      </c>
      <c r="F4045" s="218">
        <v>1976</v>
      </c>
    </row>
    <row r="4046" spans="1:6" x14ac:dyDescent="0.45">
      <c r="A4046" s="218">
        <v>12792</v>
      </c>
      <c r="B4046" s="218">
        <v>150</v>
      </c>
      <c r="C4046" s="219">
        <v>10.941774138156889</v>
      </c>
      <c r="D4046" s="218"/>
      <c r="E4046" s="218" t="s">
        <v>205</v>
      </c>
      <c r="F4046" s="218">
        <v>1976</v>
      </c>
    </row>
    <row r="4047" spans="1:6" x14ac:dyDescent="0.45">
      <c r="A4047" s="218">
        <v>12792</v>
      </c>
      <c r="B4047" s="218">
        <v>150</v>
      </c>
      <c r="C4047" s="219">
        <v>7.1215232642687898</v>
      </c>
      <c r="D4047" s="218"/>
      <c r="E4047" s="218" t="s">
        <v>205</v>
      </c>
      <c r="F4047" s="218">
        <v>1976</v>
      </c>
    </row>
    <row r="4048" spans="1:6" x14ac:dyDescent="0.45">
      <c r="A4048" s="218">
        <v>12792</v>
      </c>
      <c r="B4048" s="218">
        <v>150</v>
      </c>
      <c r="C4048" s="219">
        <v>12.219051913094519</v>
      </c>
      <c r="D4048" s="218"/>
      <c r="E4048" s="218" t="s">
        <v>205</v>
      </c>
      <c r="F4048" s="218">
        <v>1976</v>
      </c>
    </row>
    <row r="4049" spans="1:6" x14ac:dyDescent="0.45">
      <c r="A4049" s="218">
        <v>12792</v>
      </c>
      <c r="B4049" s="218">
        <v>150</v>
      </c>
      <c r="C4049" s="219">
        <v>13.07815539799576</v>
      </c>
      <c r="D4049" s="218"/>
      <c r="E4049" s="218" t="s">
        <v>205</v>
      </c>
      <c r="F4049" s="218">
        <v>1976</v>
      </c>
    </row>
    <row r="4050" spans="1:6" x14ac:dyDescent="0.45">
      <c r="A4050" s="218">
        <v>12790</v>
      </c>
      <c r="B4050" s="218">
        <v>200</v>
      </c>
      <c r="C4050" s="219">
        <v>12.53584991564389</v>
      </c>
      <c r="D4050" s="218"/>
      <c r="E4050" s="218" t="s">
        <v>205</v>
      </c>
      <c r="F4050" s="218">
        <v>1988</v>
      </c>
    </row>
    <row r="4051" spans="1:6" x14ac:dyDescent="0.45">
      <c r="A4051" s="218">
        <v>12790</v>
      </c>
      <c r="B4051" s="218">
        <v>200</v>
      </c>
      <c r="C4051" s="219">
        <v>8.1411597953478427</v>
      </c>
      <c r="D4051" s="218"/>
      <c r="E4051" s="218" t="s">
        <v>205</v>
      </c>
      <c r="F4051" s="218">
        <v>1988</v>
      </c>
    </row>
    <row r="4052" spans="1:6" x14ac:dyDescent="0.45">
      <c r="A4052" s="218">
        <v>12790</v>
      </c>
      <c r="B4052" s="218">
        <v>200</v>
      </c>
      <c r="C4052" s="219">
        <v>7.7180794876391481</v>
      </c>
      <c r="D4052" s="218"/>
      <c r="E4052" s="218" t="s">
        <v>205</v>
      </c>
      <c r="F4052" s="218">
        <v>1988</v>
      </c>
    </row>
    <row r="4053" spans="1:6" x14ac:dyDescent="0.45">
      <c r="A4053" s="218">
        <v>12790</v>
      </c>
      <c r="B4053" s="218">
        <v>200</v>
      </c>
      <c r="C4053" s="219">
        <v>12.706884130153361</v>
      </c>
      <c r="D4053" s="218"/>
      <c r="E4053" s="218" t="s">
        <v>205</v>
      </c>
      <c r="F4053" s="218">
        <v>1988</v>
      </c>
    </row>
    <row r="4054" spans="1:6" x14ac:dyDescent="0.45">
      <c r="A4054" s="218">
        <v>12790</v>
      </c>
      <c r="B4054" s="218">
        <v>200</v>
      </c>
      <c r="C4054" s="219">
        <v>12.04514468571363</v>
      </c>
      <c r="D4054" s="218"/>
      <c r="E4054" s="218" t="s">
        <v>205</v>
      </c>
      <c r="F4054" s="218">
        <v>1988</v>
      </c>
    </row>
    <row r="4055" spans="1:6" x14ac:dyDescent="0.45">
      <c r="A4055" s="218">
        <v>12790</v>
      </c>
      <c r="B4055" s="218">
        <v>200</v>
      </c>
      <c r="C4055" s="219">
        <v>13.75636570358931</v>
      </c>
      <c r="D4055" s="218"/>
      <c r="E4055" s="218" t="s">
        <v>111</v>
      </c>
      <c r="F4055" s="218">
        <v>1988</v>
      </c>
    </row>
    <row r="4056" spans="1:6" x14ac:dyDescent="0.45">
      <c r="A4056" s="218">
        <v>12790</v>
      </c>
      <c r="B4056" s="218">
        <v>200</v>
      </c>
      <c r="C4056" s="219">
        <v>11.710127657130659</v>
      </c>
      <c r="D4056" s="218"/>
      <c r="E4056" s="218" t="s">
        <v>111</v>
      </c>
      <c r="F4056" s="218">
        <v>1988</v>
      </c>
    </row>
    <row r="4057" spans="1:6" x14ac:dyDescent="0.45">
      <c r="A4057" s="218">
        <v>12790</v>
      </c>
      <c r="B4057" s="218">
        <v>200</v>
      </c>
      <c r="C4057" s="219">
        <v>13.45455932406067</v>
      </c>
      <c r="D4057" s="218"/>
      <c r="E4057" s="218" t="s">
        <v>205</v>
      </c>
      <c r="F4057" s="218">
        <v>1988</v>
      </c>
    </row>
    <row r="4058" spans="1:6" x14ac:dyDescent="0.45">
      <c r="A4058" s="218">
        <v>12790</v>
      </c>
      <c r="B4058" s="218">
        <v>200</v>
      </c>
      <c r="C4058" s="219">
        <v>12.962982765599399</v>
      </c>
      <c r="D4058" s="218"/>
      <c r="E4058" s="218" t="s">
        <v>205</v>
      </c>
      <c r="F4058" s="218">
        <v>1988</v>
      </c>
    </row>
    <row r="4059" spans="1:6" x14ac:dyDescent="0.45">
      <c r="A4059" s="218">
        <v>12790</v>
      </c>
      <c r="B4059" s="218">
        <v>200</v>
      </c>
      <c r="C4059" s="219">
        <v>7.5116827954499561</v>
      </c>
      <c r="D4059" s="218"/>
      <c r="E4059" s="218" t="s">
        <v>205</v>
      </c>
      <c r="F4059" s="218">
        <v>1988</v>
      </c>
    </row>
    <row r="4060" spans="1:6" x14ac:dyDescent="0.45">
      <c r="A4060" s="218">
        <v>12790</v>
      </c>
      <c r="B4060" s="218">
        <v>200</v>
      </c>
      <c r="C4060" s="219">
        <v>7.7421831925858458</v>
      </c>
      <c r="D4060" s="218"/>
      <c r="E4060" s="218" t="s">
        <v>205</v>
      </c>
      <c r="F4060" s="218">
        <v>1988</v>
      </c>
    </row>
    <row r="4061" spans="1:6" x14ac:dyDescent="0.45">
      <c r="A4061" s="218">
        <v>12790</v>
      </c>
      <c r="B4061" s="218">
        <v>200</v>
      </c>
      <c r="C4061" s="219">
        <v>12.9248927264355</v>
      </c>
      <c r="D4061" s="218"/>
      <c r="E4061" s="218" t="s">
        <v>205</v>
      </c>
      <c r="F4061" s="218">
        <v>1988</v>
      </c>
    </row>
    <row r="4062" spans="1:6" x14ac:dyDescent="0.45">
      <c r="A4062" s="218">
        <v>12790</v>
      </c>
      <c r="B4062" s="218">
        <v>200</v>
      </c>
      <c r="C4062" s="219">
        <v>12.92014056890716</v>
      </c>
      <c r="D4062" s="218"/>
      <c r="E4062" s="218" t="s">
        <v>205</v>
      </c>
      <c r="F4062" s="218">
        <v>1988</v>
      </c>
    </row>
    <row r="4063" spans="1:6" x14ac:dyDescent="0.45">
      <c r="A4063" s="218">
        <v>12790</v>
      </c>
      <c r="B4063" s="218">
        <v>200</v>
      </c>
      <c r="C4063" s="219">
        <v>8.8684752424086177</v>
      </c>
      <c r="D4063" s="218"/>
      <c r="E4063" s="218" t="s">
        <v>205</v>
      </c>
      <c r="F4063" s="218">
        <v>1988</v>
      </c>
    </row>
    <row r="4064" spans="1:6" x14ac:dyDescent="0.45">
      <c r="A4064" s="218">
        <v>12788</v>
      </c>
      <c r="B4064" s="218">
        <v>450</v>
      </c>
      <c r="C4064" s="219">
        <v>6.8801526139737383</v>
      </c>
      <c r="D4064" s="218"/>
      <c r="E4064" s="218" t="s">
        <v>212</v>
      </c>
      <c r="F4064" s="218">
        <v>2011</v>
      </c>
    </row>
    <row r="4065" spans="1:6" x14ac:dyDescent="0.45">
      <c r="A4065" s="218">
        <v>12786</v>
      </c>
      <c r="B4065" s="218">
        <v>300</v>
      </c>
      <c r="C4065" s="219">
        <v>23.86970079998132</v>
      </c>
      <c r="D4065" s="218"/>
      <c r="E4065" s="218" t="s">
        <v>205</v>
      </c>
      <c r="F4065" s="218">
        <v>1982</v>
      </c>
    </row>
    <row r="4066" spans="1:6" x14ac:dyDescent="0.45">
      <c r="A4066" s="218">
        <v>12786</v>
      </c>
      <c r="B4066" s="218">
        <v>300</v>
      </c>
      <c r="C4066" s="219">
        <v>36.845683413851297</v>
      </c>
      <c r="D4066" s="218"/>
      <c r="E4066" s="218" t="s">
        <v>205</v>
      </c>
      <c r="F4066" s="218">
        <v>1982</v>
      </c>
    </row>
    <row r="4067" spans="1:6" x14ac:dyDescent="0.45">
      <c r="A4067" s="218">
        <v>12786</v>
      </c>
      <c r="B4067" s="218">
        <v>300</v>
      </c>
      <c r="C4067" s="219">
        <v>28.726796177062521</v>
      </c>
      <c r="D4067" s="218"/>
      <c r="E4067" s="218" t="s">
        <v>205</v>
      </c>
      <c r="F4067" s="218">
        <v>1981</v>
      </c>
    </row>
    <row r="4068" spans="1:6" x14ac:dyDescent="0.45">
      <c r="A4068" s="218">
        <v>12786</v>
      </c>
      <c r="B4068" s="218">
        <v>300</v>
      </c>
      <c r="C4068" s="219">
        <v>22.505304521553722</v>
      </c>
      <c r="D4068" s="218"/>
      <c r="E4068" s="218" t="s">
        <v>205</v>
      </c>
      <c r="F4068" s="218">
        <v>1981</v>
      </c>
    </row>
    <row r="4069" spans="1:6" x14ac:dyDescent="0.45">
      <c r="A4069" s="218">
        <v>12786</v>
      </c>
      <c r="B4069" s="218">
        <v>300</v>
      </c>
      <c r="C4069" s="219">
        <v>21.474219151241119</v>
      </c>
      <c r="D4069" s="218"/>
      <c r="E4069" s="218" t="s">
        <v>205</v>
      </c>
      <c r="F4069" s="218">
        <v>1981</v>
      </c>
    </row>
    <row r="4070" spans="1:6" x14ac:dyDescent="0.45">
      <c r="A4070" s="218">
        <v>12786</v>
      </c>
      <c r="B4070" s="218">
        <v>300</v>
      </c>
      <c r="C4070" s="219">
        <v>10.91496220784693</v>
      </c>
      <c r="D4070" s="218"/>
      <c r="E4070" s="218" t="s">
        <v>205</v>
      </c>
      <c r="F4070" s="218">
        <v>1981</v>
      </c>
    </row>
    <row r="4071" spans="1:6" x14ac:dyDescent="0.45">
      <c r="A4071" s="218">
        <v>12786</v>
      </c>
      <c r="B4071" s="218">
        <v>300</v>
      </c>
      <c r="C4071" s="219">
        <v>38.769434114754979</v>
      </c>
      <c r="D4071" s="218"/>
      <c r="E4071" s="218" t="s">
        <v>205</v>
      </c>
      <c r="F4071" s="218">
        <v>1981</v>
      </c>
    </row>
    <row r="4072" spans="1:6" x14ac:dyDescent="0.45">
      <c r="A4072" s="218">
        <v>12786</v>
      </c>
      <c r="B4072" s="218">
        <v>300</v>
      </c>
      <c r="C4072" s="219">
        <v>20.74658978121872</v>
      </c>
      <c r="D4072" s="218"/>
      <c r="E4072" s="218" t="s">
        <v>112</v>
      </c>
      <c r="F4072" s="218">
        <v>1901</v>
      </c>
    </row>
    <row r="4073" spans="1:6" x14ac:dyDescent="0.45">
      <c r="A4073" s="218">
        <v>12786</v>
      </c>
      <c r="B4073" s="218">
        <v>300</v>
      </c>
      <c r="C4073" s="219">
        <v>15.956581714691151</v>
      </c>
      <c r="D4073" s="218"/>
      <c r="E4073" s="218" t="s">
        <v>205</v>
      </c>
      <c r="F4073" s="218">
        <v>1981</v>
      </c>
    </row>
    <row r="4074" spans="1:6" x14ac:dyDescent="0.45">
      <c r="A4074" s="218">
        <v>12786</v>
      </c>
      <c r="B4074" s="218">
        <v>300</v>
      </c>
      <c r="C4074" s="219">
        <v>3.0080494632516119</v>
      </c>
      <c r="D4074" s="218"/>
      <c r="E4074" s="218" t="s">
        <v>112</v>
      </c>
      <c r="F4074" s="218">
        <v>1901</v>
      </c>
    </row>
    <row r="4075" spans="1:6" x14ac:dyDescent="0.45">
      <c r="A4075" s="218">
        <v>12786</v>
      </c>
      <c r="B4075" s="218">
        <v>300</v>
      </c>
      <c r="C4075" s="219">
        <v>17.010841381712989</v>
      </c>
      <c r="D4075" s="218"/>
      <c r="E4075" s="218" t="s">
        <v>112</v>
      </c>
      <c r="F4075" s="218">
        <v>1901</v>
      </c>
    </row>
    <row r="4076" spans="1:6" x14ac:dyDescent="0.45">
      <c r="A4076" s="218">
        <v>12786</v>
      </c>
      <c r="B4076" s="218">
        <v>300</v>
      </c>
      <c r="C4076" s="219">
        <v>58.161130237961991</v>
      </c>
      <c r="D4076" s="218"/>
      <c r="E4076" s="218" t="s">
        <v>112</v>
      </c>
      <c r="F4076" s="218">
        <v>1901</v>
      </c>
    </row>
    <row r="4077" spans="1:6" x14ac:dyDescent="0.45">
      <c r="A4077" s="218">
        <v>12786</v>
      </c>
      <c r="B4077" s="218">
        <v>300</v>
      </c>
      <c r="C4077" s="219">
        <v>27.871968484318</v>
      </c>
      <c r="D4077" s="218"/>
      <c r="E4077" s="218" t="s">
        <v>112</v>
      </c>
      <c r="F4077" s="218">
        <v>1901</v>
      </c>
    </row>
    <row r="4078" spans="1:6" x14ac:dyDescent="0.45">
      <c r="A4078" s="218">
        <v>12786</v>
      </c>
      <c r="B4078" s="218">
        <v>300</v>
      </c>
      <c r="C4078" s="219">
        <v>13.64491874724493</v>
      </c>
      <c r="D4078" s="218"/>
      <c r="E4078" s="218" t="s">
        <v>112</v>
      </c>
      <c r="F4078" s="218">
        <v>1901</v>
      </c>
    </row>
    <row r="4079" spans="1:6" x14ac:dyDescent="0.45">
      <c r="A4079" s="218">
        <v>12786</v>
      </c>
      <c r="B4079" s="218">
        <v>300</v>
      </c>
      <c r="C4079" s="219">
        <v>24.63133809814207</v>
      </c>
      <c r="D4079" s="218"/>
      <c r="E4079" s="218" t="s">
        <v>112</v>
      </c>
      <c r="F4079" s="218">
        <v>1901</v>
      </c>
    </row>
    <row r="4080" spans="1:6" x14ac:dyDescent="0.45">
      <c r="A4080" s="218">
        <v>12786</v>
      </c>
      <c r="B4080" s="218">
        <v>300</v>
      </c>
      <c r="C4080" s="219">
        <v>15.234888645218369</v>
      </c>
      <c r="D4080" s="218"/>
      <c r="E4080" s="218" t="s">
        <v>112</v>
      </c>
      <c r="F4080" s="218">
        <v>1901</v>
      </c>
    </row>
    <row r="4081" spans="1:6" x14ac:dyDescent="0.45">
      <c r="A4081" s="218">
        <v>12784</v>
      </c>
      <c r="B4081" s="218">
        <v>500</v>
      </c>
      <c r="C4081" s="219">
        <v>21.29103013298759</v>
      </c>
      <c r="D4081" s="218"/>
      <c r="E4081" s="218" t="s">
        <v>203</v>
      </c>
      <c r="F4081" s="218">
        <v>1901</v>
      </c>
    </row>
    <row r="4082" spans="1:6" x14ac:dyDescent="0.45">
      <c r="A4082" s="218">
        <v>12784</v>
      </c>
      <c r="B4082" s="218">
        <v>500</v>
      </c>
      <c r="C4082" s="219">
        <v>26.138035434766831</v>
      </c>
      <c r="D4082" s="218"/>
      <c r="E4082" s="218" t="s">
        <v>203</v>
      </c>
      <c r="F4082" s="218">
        <v>1901</v>
      </c>
    </row>
    <row r="4083" spans="1:6" x14ac:dyDescent="0.45">
      <c r="A4083" s="218">
        <v>12784</v>
      </c>
      <c r="B4083" s="218">
        <v>500</v>
      </c>
      <c r="C4083" s="219">
        <v>28.013298233775611</v>
      </c>
      <c r="D4083" s="218"/>
      <c r="E4083" s="218" t="s">
        <v>203</v>
      </c>
      <c r="F4083" s="218">
        <v>1901</v>
      </c>
    </row>
    <row r="4084" spans="1:6" x14ac:dyDescent="0.45">
      <c r="A4084" s="218">
        <v>12784</v>
      </c>
      <c r="B4084" s="218">
        <v>500</v>
      </c>
      <c r="C4084" s="219">
        <v>51.427514904086038</v>
      </c>
      <c r="D4084" s="218"/>
      <c r="E4084" s="218" t="s">
        <v>203</v>
      </c>
      <c r="F4084" s="218">
        <v>1901</v>
      </c>
    </row>
    <row r="4085" spans="1:6" x14ac:dyDescent="0.45">
      <c r="A4085" s="218">
        <v>12784</v>
      </c>
      <c r="B4085" s="218">
        <v>500</v>
      </c>
      <c r="C4085" s="219">
        <v>25.743436639985699</v>
      </c>
      <c r="D4085" s="218"/>
      <c r="E4085" s="218" t="s">
        <v>203</v>
      </c>
      <c r="F4085" s="218">
        <v>1901</v>
      </c>
    </row>
    <row r="4086" spans="1:6" x14ac:dyDescent="0.45">
      <c r="A4086" s="218">
        <v>12784</v>
      </c>
      <c r="B4086" s="218">
        <v>500</v>
      </c>
      <c r="C4086" s="219">
        <v>14.49207923648218</v>
      </c>
      <c r="D4086" s="218"/>
      <c r="E4086" s="218" t="s">
        <v>203</v>
      </c>
      <c r="F4086" s="218">
        <v>1901</v>
      </c>
    </row>
    <row r="4087" spans="1:6" x14ac:dyDescent="0.45">
      <c r="A4087" s="218">
        <v>12784</v>
      </c>
      <c r="B4087" s="218">
        <v>500</v>
      </c>
      <c r="C4087" s="219">
        <v>22.08368364326618</v>
      </c>
      <c r="D4087" s="218"/>
      <c r="E4087" s="218" t="s">
        <v>203</v>
      </c>
      <c r="F4087" s="218">
        <v>1901</v>
      </c>
    </row>
    <row r="4088" spans="1:6" x14ac:dyDescent="0.45">
      <c r="A4088" s="218">
        <v>12784</v>
      </c>
      <c r="B4088" s="218">
        <v>500</v>
      </c>
      <c r="C4088" s="219">
        <v>46.402805998952232</v>
      </c>
      <c r="D4088" s="218"/>
      <c r="E4088" s="218" t="s">
        <v>203</v>
      </c>
      <c r="F4088" s="218">
        <v>1901</v>
      </c>
    </row>
    <row r="4089" spans="1:6" x14ac:dyDescent="0.45">
      <c r="A4089" s="218">
        <v>12784</v>
      </c>
      <c r="B4089" s="218">
        <v>500</v>
      </c>
      <c r="C4089" s="219">
        <v>19.565654601691001</v>
      </c>
      <c r="D4089" s="218"/>
      <c r="E4089" s="218" t="s">
        <v>203</v>
      </c>
      <c r="F4089" s="218">
        <v>1901</v>
      </c>
    </row>
    <row r="4090" spans="1:6" x14ac:dyDescent="0.45">
      <c r="A4090" s="218">
        <v>12784</v>
      </c>
      <c r="B4090" s="218">
        <v>500</v>
      </c>
      <c r="C4090" s="219">
        <v>47.8825599440828</v>
      </c>
      <c r="D4090" s="218"/>
      <c r="E4090" s="218" t="s">
        <v>203</v>
      </c>
      <c r="F4090" s="218">
        <v>1901</v>
      </c>
    </row>
    <row r="4091" spans="1:6" x14ac:dyDescent="0.45">
      <c r="A4091" s="218">
        <v>12782</v>
      </c>
      <c r="B4091" s="218">
        <v>200</v>
      </c>
      <c r="C4091" s="219">
        <v>10.13595947821133</v>
      </c>
      <c r="D4091" s="218"/>
      <c r="E4091" s="218" t="s">
        <v>207</v>
      </c>
      <c r="F4091" s="218">
        <v>1901</v>
      </c>
    </row>
    <row r="4092" spans="1:6" x14ac:dyDescent="0.45">
      <c r="A4092" s="218">
        <v>12782</v>
      </c>
      <c r="B4092" s="218">
        <v>200</v>
      </c>
      <c r="C4092" s="219">
        <v>33.765729667726113</v>
      </c>
      <c r="D4092" s="218"/>
      <c r="E4092" s="218" t="s">
        <v>205</v>
      </c>
      <c r="F4092" s="218">
        <v>1901</v>
      </c>
    </row>
    <row r="4093" spans="1:6" x14ac:dyDescent="0.45">
      <c r="A4093" s="218">
        <v>12780</v>
      </c>
      <c r="B4093" s="218">
        <v>200</v>
      </c>
      <c r="C4093" s="219">
        <v>38.136607704954777</v>
      </c>
      <c r="D4093" s="218"/>
      <c r="E4093" s="218" t="s">
        <v>111</v>
      </c>
      <c r="F4093" s="218">
        <v>1988</v>
      </c>
    </row>
    <row r="4094" spans="1:6" x14ac:dyDescent="0.45">
      <c r="A4094" s="218">
        <v>12780</v>
      </c>
      <c r="B4094" s="218">
        <v>200</v>
      </c>
      <c r="C4094" s="219">
        <v>6.0716799861279496</v>
      </c>
      <c r="D4094" s="218"/>
      <c r="E4094" s="218" t="s">
        <v>111</v>
      </c>
      <c r="F4094" s="218">
        <v>1988</v>
      </c>
    </row>
    <row r="4095" spans="1:6" x14ac:dyDescent="0.45">
      <c r="A4095" s="218">
        <v>12780</v>
      </c>
      <c r="B4095" s="218">
        <v>200</v>
      </c>
      <c r="C4095" s="219">
        <v>13.34876033208273</v>
      </c>
      <c r="D4095" s="218"/>
      <c r="E4095" s="218" t="s">
        <v>111</v>
      </c>
      <c r="F4095" s="218">
        <v>1988</v>
      </c>
    </row>
    <row r="4096" spans="1:6" x14ac:dyDescent="0.45">
      <c r="A4096" s="218">
        <v>12780</v>
      </c>
      <c r="B4096" s="218">
        <v>200</v>
      </c>
      <c r="C4096" s="219">
        <v>13.64449948848563</v>
      </c>
      <c r="D4096" s="218"/>
      <c r="E4096" s="218" t="s">
        <v>111</v>
      </c>
      <c r="F4096" s="218">
        <v>1988</v>
      </c>
    </row>
    <row r="4097" spans="1:6" x14ac:dyDescent="0.45">
      <c r="A4097" s="218">
        <v>12780</v>
      </c>
      <c r="B4097" s="218">
        <v>200</v>
      </c>
      <c r="C4097" s="219">
        <v>11.597353567039059</v>
      </c>
      <c r="D4097" s="218"/>
      <c r="E4097" s="218" t="s">
        <v>111</v>
      </c>
      <c r="F4097" s="218">
        <v>1988</v>
      </c>
    </row>
    <row r="4098" spans="1:6" x14ac:dyDescent="0.45">
      <c r="A4098" s="218">
        <v>12780</v>
      </c>
      <c r="B4098" s="218">
        <v>200</v>
      </c>
      <c r="C4098" s="219">
        <v>12.613468067330951</v>
      </c>
      <c r="D4098" s="218"/>
      <c r="E4098" s="218" t="s">
        <v>111</v>
      </c>
      <c r="F4098" s="218">
        <v>1988</v>
      </c>
    </row>
    <row r="4099" spans="1:6" x14ac:dyDescent="0.45">
      <c r="A4099" s="218">
        <v>12780</v>
      </c>
      <c r="B4099" s="218">
        <v>200</v>
      </c>
      <c r="C4099" s="219">
        <v>7.2776594047458456</v>
      </c>
      <c r="D4099" s="218"/>
      <c r="E4099" s="218" t="s">
        <v>111</v>
      </c>
      <c r="F4099" s="218">
        <v>1988</v>
      </c>
    </row>
    <row r="4100" spans="1:6" x14ac:dyDescent="0.45">
      <c r="A4100" s="218">
        <v>12780</v>
      </c>
      <c r="B4100" s="218">
        <v>200</v>
      </c>
      <c r="C4100" s="219">
        <v>9.8613025976988844</v>
      </c>
      <c r="D4100" s="218"/>
      <c r="E4100" s="218" t="s">
        <v>111</v>
      </c>
      <c r="F4100" s="218">
        <v>1988</v>
      </c>
    </row>
    <row r="4101" spans="1:6" x14ac:dyDescent="0.45">
      <c r="A4101" s="218">
        <v>12780</v>
      </c>
      <c r="B4101" s="218">
        <v>200</v>
      </c>
      <c r="C4101" s="219">
        <v>12.323081761189661</v>
      </c>
      <c r="D4101" s="218"/>
      <c r="E4101" s="218" t="s">
        <v>111</v>
      </c>
      <c r="F4101" s="218">
        <v>1988</v>
      </c>
    </row>
    <row r="4102" spans="1:6" x14ac:dyDescent="0.45">
      <c r="A4102" s="218">
        <v>12780</v>
      </c>
      <c r="B4102" s="218">
        <v>200</v>
      </c>
      <c r="C4102" s="219">
        <v>13.135196977218801</v>
      </c>
      <c r="D4102" s="218"/>
      <c r="E4102" s="218" t="s">
        <v>111</v>
      </c>
      <c r="F4102" s="218">
        <v>1988</v>
      </c>
    </row>
    <row r="4103" spans="1:6" x14ac:dyDescent="0.45">
      <c r="A4103" s="218">
        <v>12780</v>
      </c>
      <c r="B4103" s="218">
        <v>200</v>
      </c>
      <c r="C4103" s="219">
        <v>13.44692972022715</v>
      </c>
      <c r="D4103" s="218"/>
      <c r="E4103" s="218" t="s">
        <v>111</v>
      </c>
      <c r="F4103" s="218">
        <v>1988</v>
      </c>
    </row>
    <row r="4104" spans="1:6" x14ac:dyDescent="0.45">
      <c r="A4104" s="218">
        <v>12780</v>
      </c>
      <c r="B4104" s="218">
        <v>200</v>
      </c>
      <c r="C4104" s="219">
        <v>7.4263224808350756</v>
      </c>
      <c r="D4104" s="218"/>
      <c r="E4104" s="218" t="s">
        <v>111</v>
      </c>
      <c r="F4104" s="218">
        <v>1988</v>
      </c>
    </row>
    <row r="4105" spans="1:6" x14ac:dyDescent="0.45">
      <c r="A4105" s="218">
        <v>12780</v>
      </c>
      <c r="B4105" s="218">
        <v>200</v>
      </c>
      <c r="C4105" s="219">
        <v>9.9453974847166648</v>
      </c>
      <c r="D4105" s="218"/>
      <c r="E4105" s="218" t="s">
        <v>111</v>
      </c>
      <c r="F4105" s="218">
        <v>1988</v>
      </c>
    </row>
    <row r="4106" spans="1:6" x14ac:dyDescent="0.45">
      <c r="A4106" s="218">
        <v>12780</v>
      </c>
      <c r="B4106" s="218">
        <v>200</v>
      </c>
      <c r="C4106" s="219">
        <v>7.6469039631354701</v>
      </c>
      <c r="D4106" s="218"/>
      <c r="E4106" s="218" t="s">
        <v>111</v>
      </c>
      <c r="F4106" s="218">
        <v>1988</v>
      </c>
    </row>
    <row r="4107" spans="1:6" x14ac:dyDescent="0.45">
      <c r="A4107" s="218">
        <v>12780</v>
      </c>
      <c r="B4107" s="218">
        <v>200</v>
      </c>
      <c r="C4107" s="219">
        <v>11.627953646670329</v>
      </c>
      <c r="D4107" s="218"/>
      <c r="E4107" s="218" t="s">
        <v>111</v>
      </c>
      <c r="F4107" s="218">
        <v>1988</v>
      </c>
    </row>
    <row r="4108" spans="1:6" x14ac:dyDescent="0.45">
      <c r="A4108" s="218">
        <v>12780</v>
      </c>
      <c r="B4108" s="218">
        <v>200</v>
      </c>
      <c r="C4108" s="219">
        <v>11.75879025877075</v>
      </c>
      <c r="D4108" s="218"/>
      <c r="E4108" s="218" t="s">
        <v>205</v>
      </c>
      <c r="F4108" s="218">
        <v>1988</v>
      </c>
    </row>
    <row r="4109" spans="1:6" x14ac:dyDescent="0.45">
      <c r="A4109" s="218">
        <v>12778</v>
      </c>
      <c r="B4109" s="218">
        <v>250</v>
      </c>
      <c r="C4109" s="219">
        <v>15.547649195578289</v>
      </c>
      <c r="D4109" s="218"/>
      <c r="E4109" s="218" t="s">
        <v>111</v>
      </c>
      <c r="F4109" s="218">
        <v>1988</v>
      </c>
    </row>
    <row r="4110" spans="1:6" x14ac:dyDescent="0.45">
      <c r="A4110" s="218">
        <v>12776</v>
      </c>
      <c r="B4110" s="218">
        <v>200</v>
      </c>
      <c r="C4110" s="219">
        <v>12.80063859433567</v>
      </c>
      <c r="D4110" s="218"/>
      <c r="E4110" s="218" t="s">
        <v>109</v>
      </c>
      <c r="F4110" s="218">
        <v>1988</v>
      </c>
    </row>
    <row r="4111" spans="1:6" x14ac:dyDescent="0.45">
      <c r="A4111" s="218">
        <v>12776</v>
      </c>
      <c r="B4111" s="218">
        <v>200</v>
      </c>
      <c r="C4111" s="219">
        <v>14.75162383474383</v>
      </c>
      <c r="D4111" s="218"/>
      <c r="E4111" s="218" t="s">
        <v>109</v>
      </c>
      <c r="F4111" s="218">
        <v>1988</v>
      </c>
    </row>
    <row r="4112" spans="1:6" x14ac:dyDescent="0.45">
      <c r="A4112" s="218">
        <v>12776</v>
      </c>
      <c r="B4112" s="218">
        <v>200</v>
      </c>
      <c r="C4112" s="219">
        <v>10.704039942659129</v>
      </c>
      <c r="D4112" s="218"/>
      <c r="E4112" s="218" t="s">
        <v>109</v>
      </c>
      <c r="F4112" s="218">
        <v>1988</v>
      </c>
    </row>
    <row r="4113" spans="1:6" x14ac:dyDescent="0.45">
      <c r="A4113" s="218">
        <v>12776</v>
      </c>
      <c r="B4113" s="218">
        <v>200</v>
      </c>
      <c r="C4113" s="219">
        <v>13.50903985439427</v>
      </c>
      <c r="D4113" s="218"/>
      <c r="E4113" s="218" t="s">
        <v>109</v>
      </c>
      <c r="F4113" s="218">
        <v>1988</v>
      </c>
    </row>
    <row r="4114" spans="1:6" x14ac:dyDescent="0.45">
      <c r="A4114" s="218">
        <v>12776</v>
      </c>
      <c r="B4114" s="218">
        <v>200</v>
      </c>
      <c r="C4114" s="219">
        <v>9.611267928408024</v>
      </c>
      <c r="D4114" s="218"/>
      <c r="E4114" s="218" t="s">
        <v>109</v>
      </c>
      <c r="F4114" s="218">
        <v>1988</v>
      </c>
    </row>
    <row r="4115" spans="1:6" x14ac:dyDescent="0.45">
      <c r="A4115" s="218">
        <v>12776</v>
      </c>
      <c r="B4115" s="218">
        <v>200</v>
      </c>
      <c r="C4115" s="219">
        <v>7.9470517424337617</v>
      </c>
      <c r="D4115" s="218"/>
      <c r="E4115" s="218" t="s">
        <v>109</v>
      </c>
      <c r="F4115" s="218">
        <v>1988</v>
      </c>
    </row>
    <row r="4116" spans="1:6" x14ac:dyDescent="0.45">
      <c r="A4116" s="218">
        <v>12776</v>
      </c>
      <c r="B4116" s="218">
        <v>200</v>
      </c>
      <c r="C4116" s="219">
        <v>13.075586723528071</v>
      </c>
      <c r="D4116" s="218"/>
      <c r="E4116" s="218" t="s">
        <v>109</v>
      </c>
      <c r="F4116" s="218">
        <v>1988</v>
      </c>
    </row>
    <row r="4117" spans="1:6" x14ac:dyDescent="0.45">
      <c r="A4117" s="218">
        <v>12776</v>
      </c>
      <c r="B4117" s="218">
        <v>200</v>
      </c>
      <c r="C4117" s="219">
        <v>11.718041645257969</v>
      </c>
      <c r="D4117" s="218"/>
      <c r="E4117" s="218" t="s">
        <v>109</v>
      </c>
      <c r="F4117" s="218">
        <v>1988</v>
      </c>
    </row>
    <row r="4118" spans="1:6" x14ac:dyDescent="0.45">
      <c r="A4118" s="218">
        <v>12776</v>
      </c>
      <c r="B4118" s="218">
        <v>200</v>
      </c>
      <c r="C4118" s="219">
        <v>12.534028631413889</v>
      </c>
      <c r="D4118" s="218"/>
      <c r="E4118" s="218" t="s">
        <v>109</v>
      </c>
      <c r="F4118" s="218">
        <v>1988</v>
      </c>
    </row>
    <row r="4119" spans="1:6" x14ac:dyDescent="0.45">
      <c r="A4119" s="218">
        <v>12776</v>
      </c>
      <c r="B4119" s="218">
        <v>200</v>
      </c>
      <c r="C4119" s="219">
        <v>13.76500240505457</v>
      </c>
      <c r="D4119" s="218"/>
      <c r="E4119" s="218" t="s">
        <v>109</v>
      </c>
      <c r="F4119" s="218">
        <v>1988</v>
      </c>
    </row>
    <row r="4120" spans="1:6" x14ac:dyDescent="0.45">
      <c r="A4120" s="218">
        <v>12776</v>
      </c>
      <c r="B4120" s="218">
        <v>200</v>
      </c>
      <c r="C4120" s="219">
        <v>11.14367791063335</v>
      </c>
      <c r="D4120" s="218"/>
      <c r="E4120" s="218" t="s">
        <v>109</v>
      </c>
      <c r="F4120" s="218">
        <v>1988</v>
      </c>
    </row>
    <row r="4121" spans="1:6" x14ac:dyDescent="0.45">
      <c r="A4121" s="218">
        <v>12776</v>
      </c>
      <c r="B4121" s="218">
        <v>200</v>
      </c>
      <c r="C4121" s="219">
        <v>13.11458142241707</v>
      </c>
      <c r="D4121" s="218"/>
      <c r="E4121" s="218" t="s">
        <v>109</v>
      </c>
      <c r="F4121" s="218">
        <v>1988</v>
      </c>
    </row>
    <row r="4122" spans="1:6" x14ac:dyDescent="0.45">
      <c r="A4122" s="218">
        <v>12776</v>
      </c>
      <c r="B4122" s="218">
        <v>200</v>
      </c>
      <c r="C4122" s="219">
        <v>7.3030069967104998</v>
      </c>
      <c r="D4122" s="218"/>
      <c r="E4122" s="218" t="s">
        <v>109</v>
      </c>
      <c r="F4122" s="218">
        <v>1988</v>
      </c>
    </row>
    <row r="4123" spans="1:6" x14ac:dyDescent="0.45">
      <c r="A4123" s="218">
        <v>12776</v>
      </c>
      <c r="B4123" s="218">
        <v>200</v>
      </c>
      <c r="C4123" s="219">
        <v>8.6710193583497759</v>
      </c>
      <c r="D4123" s="218"/>
      <c r="E4123" s="218" t="s">
        <v>109</v>
      </c>
      <c r="F4123" s="218">
        <v>1988</v>
      </c>
    </row>
    <row r="4124" spans="1:6" x14ac:dyDescent="0.45">
      <c r="A4124" s="218">
        <v>12774</v>
      </c>
      <c r="B4124" s="218">
        <v>200</v>
      </c>
      <c r="C4124" s="219">
        <v>8.217932730279486</v>
      </c>
      <c r="D4124" s="218"/>
      <c r="E4124" s="218" t="s">
        <v>205</v>
      </c>
      <c r="F4124" s="218">
        <v>1978</v>
      </c>
    </row>
    <row r="4125" spans="1:6" x14ac:dyDescent="0.45">
      <c r="A4125" s="218">
        <v>12774</v>
      </c>
      <c r="B4125" s="218">
        <v>200</v>
      </c>
      <c r="C4125" s="219">
        <v>27.396334489445149</v>
      </c>
      <c r="D4125" s="218"/>
      <c r="E4125" s="218" t="s">
        <v>111</v>
      </c>
      <c r="F4125" s="218">
        <v>1901</v>
      </c>
    </row>
    <row r="4126" spans="1:6" x14ac:dyDescent="0.45">
      <c r="A4126" s="218">
        <v>12774</v>
      </c>
      <c r="B4126" s="218">
        <v>200</v>
      </c>
      <c r="C4126" s="219">
        <v>5.4083255620350599</v>
      </c>
      <c r="D4126" s="218"/>
      <c r="E4126" s="218" t="s">
        <v>111</v>
      </c>
      <c r="F4126" s="218">
        <v>1901</v>
      </c>
    </row>
    <row r="4127" spans="1:6" x14ac:dyDescent="0.45">
      <c r="A4127" s="218">
        <v>12772</v>
      </c>
      <c r="B4127" s="218">
        <v>300</v>
      </c>
      <c r="C4127" s="219">
        <v>26.633536096487351</v>
      </c>
      <c r="D4127" s="218"/>
      <c r="E4127" s="218" t="s">
        <v>112</v>
      </c>
      <c r="F4127" s="218">
        <v>1972</v>
      </c>
    </row>
    <row r="4128" spans="1:6" x14ac:dyDescent="0.45">
      <c r="A4128" s="218">
        <v>12772</v>
      </c>
      <c r="B4128" s="218">
        <v>300</v>
      </c>
      <c r="C4128" s="219">
        <v>21.625260943856691</v>
      </c>
      <c r="D4128" s="218"/>
      <c r="E4128" s="218" t="s">
        <v>112</v>
      </c>
      <c r="F4128" s="218">
        <v>1972</v>
      </c>
    </row>
    <row r="4129" spans="1:6" x14ac:dyDescent="0.45">
      <c r="A4129" s="218">
        <v>12772</v>
      </c>
      <c r="B4129" s="218">
        <v>300</v>
      </c>
      <c r="C4129" s="219">
        <v>49.715066526569792</v>
      </c>
      <c r="D4129" s="218"/>
      <c r="E4129" s="218" t="s">
        <v>112</v>
      </c>
      <c r="F4129" s="218">
        <v>1971</v>
      </c>
    </row>
    <row r="4130" spans="1:6" x14ac:dyDescent="0.45">
      <c r="A4130" s="218">
        <v>12772</v>
      </c>
      <c r="B4130" s="218">
        <v>300</v>
      </c>
      <c r="C4130" s="219">
        <v>26.3938868058286</v>
      </c>
      <c r="D4130" s="218"/>
      <c r="E4130" s="218" t="s">
        <v>112</v>
      </c>
      <c r="F4130" s="218">
        <v>1972</v>
      </c>
    </row>
    <row r="4131" spans="1:6" x14ac:dyDescent="0.45">
      <c r="A4131" s="218">
        <v>12772</v>
      </c>
      <c r="B4131" s="218">
        <v>300</v>
      </c>
      <c r="C4131" s="219">
        <v>50.764763417216571</v>
      </c>
      <c r="D4131" s="218"/>
      <c r="E4131" s="218" t="s">
        <v>112</v>
      </c>
      <c r="F4131" s="218">
        <v>1971</v>
      </c>
    </row>
    <row r="4132" spans="1:6" x14ac:dyDescent="0.45">
      <c r="A4132" s="218">
        <v>12772</v>
      </c>
      <c r="B4132" s="218">
        <v>300</v>
      </c>
      <c r="C4132" s="219">
        <v>13.366196040188891</v>
      </c>
      <c r="D4132" s="218"/>
      <c r="E4132" s="218" t="s">
        <v>112</v>
      </c>
      <c r="F4132" s="218">
        <v>1972</v>
      </c>
    </row>
    <row r="4133" spans="1:6" x14ac:dyDescent="0.45">
      <c r="A4133" s="218">
        <v>12772</v>
      </c>
      <c r="B4133" s="218">
        <v>300</v>
      </c>
      <c r="C4133" s="219">
        <v>21.865353589586931</v>
      </c>
      <c r="D4133" s="218"/>
      <c r="E4133" s="218" t="s">
        <v>112</v>
      </c>
      <c r="F4133" s="218">
        <v>1972</v>
      </c>
    </row>
    <row r="4134" spans="1:6" x14ac:dyDescent="0.45">
      <c r="A4134" s="218">
        <v>12772</v>
      </c>
      <c r="B4134" s="218">
        <v>300</v>
      </c>
      <c r="C4134" s="219">
        <v>30.790995938893371</v>
      </c>
      <c r="D4134" s="218"/>
      <c r="E4134" s="218" t="s">
        <v>112</v>
      </c>
      <c r="F4134" s="218">
        <v>1971</v>
      </c>
    </row>
    <row r="4135" spans="1:6" x14ac:dyDescent="0.45">
      <c r="A4135" s="218">
        <v>12770</v>
      </c>
      <c r="B4135" s="218">
        <v>200</v>
      </c>
      <c r="C4135" s="219">
        <v>18.546338603266101</v>
      </c>
      <c r="D4135" s="218"/>
      <c r="E4135" s="218"/>
      <c r="F4135" s="218">
        <v>1901</v>
      </c>
    </row>
    <row r="4136" spans="1:6" x14ac:dyDescent="0.45">
      <c r="A4136" s="218">
        <v>12770</v>
      </c>
      <c r="B4136" s="218">
        <v>200</v>
      </c>
      <c r="C4136" s="219">
        <v>14.2586604919134</v>
      </c>
      <c r="D4136" s="218"/>
      <c r="E4136" s="218"/>
      <c r="F4136" s="218">
        <v>1901</v>
      </c>
    </row>
    <row r="4137" spans="1:6" x14ac:dyDescent="0.45">
      <c r="A4137" s="218">
        <v>12770</v>
      </c>
      <c r="B4137" s="218">
        <v>200</v>
      </c>
      <c r="C4137" s="219">
        <v>13.766713361603429</v>
      </c>
      <c r="D4137" s="218"/>
      <c r="E4137" s="218"/>
      <c r="F4137" s="218">
        <v>1901</v>
      </c>
    </row>
    <row r="4138" spans="1:6" x14ac:dyDescent="0.45">
      <c r="A4138" s="218">
        <v>12770</v>
      </c>
      <c r="B4138" s="218">
        <v>200</v>
      </c>
      <c r="C4138" s="219">
        <v>14.474567998781421</v>
      </c>
      <c r="D4138" s="218"/>
      <c r="E4138" s="218"/>
      <c r="F4138" s="218">
        <v>1901</v>
      </c>
    </row>
    <row r="4139" spans="1:6" x14ac:dyDescent="0.45">
      <c r="A4139" s="218">
        <v>12770</v>
      </c>
      <c r="B4139" s="218">
        <v>200</v>
      </c>
      <c r="C4139" s="219">
        <v>14.201270959854989</v>
      </c>
      <c r="D4139" s="218"/>
      <c r="E4139" s="218"/>
      <c r="F4139" s="218">
        <v>1901</v>
      </c>
    </row>
    <row r="4140" spans="1:6" x14ac:dyDescent="0.45">
      <c r="A4140" s="218">
        <v>12770</v>
      </c>
      <c r="B4140" s="218">
        <v>200</v>
      </c>
      <c r="C4140" s="219">
        <v>13.83411756629383</v>
      </c>
      <c r="D4140" s="218"/>
      <c r="E4140" s="218"/>
      <c r="F4140" s="218">
        <v>1901</v>
      </c>
    </row>
    <row r="4141" spans="1:6" x14ac:dyDescent="0.45">
      <c r="A4141" s="218">
        <v>12770</v>
      </c>
      <c r="B4141" s="218">
        <v>200</v>
      </c>
      <c r="C4141" s="219">
        <v>14.018626006080179</v>
      </c>
      <c r="D4141" s="218"/>
      <c r="E4141" s="218"/>
      <c r="F4141" s="218">
        <v>1901</v>
      </c>
    </row>
    <row r="4142" spans="1:6" x14ac:dyDescent="0.45">
      <c r="A4142" s="218">
        <v>12768</v>
      </c>
      <c r="B4142" s="218">
        <v>250</v>
      </c>
      <c r="C4142" s="219">
        <v>38.472474370470273</v>
      </c>
      <c r="D4142" s="218"/>
      <c r="E4142" s="218" t="s">
        <v>114</v>
      </c>
      <c r="F4142" s="218">
        <v>1901</v>
      </c>
    </row>
    <row r="4143" spans="1:6" x14ac:dyDescent="0.45">
      <c r="A4143" s="218">
        <v>12768</v>
      </c>
      <c r="B4143" s="218">
        <v>250</v>
      </c>
      <c r="C4143" s="219">
        <v>32.961689069128823</v>
      </c>
      <c r="D4143" s="218"/>
      <c r="E4143" s="218" t="s">
        <v>111</v>
      </c>
      <c r="F4143" s="218">
        <v>1995</v>
      </c>
    </row>
    <row r="4144" spans="1:6" x14ac:dyDescent="0.45">
      <c r="A4144" s="218">
        <v>12766</v>
      </c>
      <c r="B4144" s="218">
        <v>600</v>
      </c>
      <c r="C4144" s="219">
        <v>25.677767080995761</v>
      </c>
      <c r="D4144" s="218"/>
      <c r="E4144" s="218" t="s">
        <v>203</v>
      </c>
      <c r="F4144" s="218">
        <v>1987</v>
      </c>
    </row>
    <row r="4145" spans="1:6" x14ac:dyDescent="0.45">
      <c r="A4145" s="218">
        <v>12766</v>
      </c>
      <c r="B4145" s="218">
        <v>600</v>
      </c>
      <c r="C4145" s="219">
        <v>5.3061537942263923</v>
      </c>
      <c r="D4145" s="218"/>
      <c r="E4145" s="218" t="s">
        <v>203</v>
      </c>
      <c r="F4145" s="218">
        <v>1987</v>
      </c>
    </row>
    <row r="4146" spans="1:6" x14ac:dyDescent="0.45">
      <c r="A4146" s="218">
        <v>12764</v>
      </c>
      <c r="B4146" s="218">
        <v>200</v>
      </c>
      <c r="C4146" s="219">
        <v>24.757135659599289</v>
      </c>
      <c r="D4146" s="218"/>
      <c r="E4146" s="218" t="s">
        <v>204</v>
      </c>
      <c r="F4146" s="218">
        <v>2005</v>
      </c>
    </row>
    <row r="4147" spans="1:6" x14ac:dyDescent="0.45">
      <c r="A4147" s="218">
        <v>12764</v>
      </c>
      <c r="B4147" s="218">
        <v>200</v>
      </c>
      <c r="C4147" s="219">
        <v>36.256045327503209</v>
      </c>
      <c r="D4147" s="218"/>
      <c r="E4147" s="218" t="s">
        <v>204</v>
      </c>
      <c r="F4147" s="218">
        <v>2005</v>
      </c>
    </row>
    <row r="4148" spans="1:6" x14ac:dyDescent="0.45">
      <c r="A4148" s="218">
        <v>12764</v>
      </c>
      <c r="B4148" s="218">
        <v>200</v>
      </c>
      <c r="C4148" s="219">
        <v>7.5809033808853821</v>
      </c>
      <c r="D4148" s="218"/>
      <c r="E4148" s="218" t="s">
        <v>204</v>
      </c>
      <c r="F4148" s="218">
        <v>2005</v>
      </c>
    </row>
    <row r="4149" spans="1:6" x14ac:dyDescent="0.45">
      <c r="A4149" s="218">
        <v>12764</v>
      </c>
      <c r="B4149" s="218">
        <v>200</v>
      </c>
      <c r="C4149" s="219">
        <v>27.054845305306721</v>
      </c>
      <c r="D4149" s="218"/>
      <c r="E4149" s="218" t="s">
        <v>204</v>
      </c>
      <c r="F4149" s="218">
        <v>2005</v>
      </c>
    </row>
    <row r="4150" spans="1:6" x14ac:dyDescent="0.45">
      <c r="A4150" s="218">
        <v>12764</v>
      </c>
      <c r="B4150" s="218">
        <v>200</v>
      </c>
      <c r="C4150" s="219">
        <v>16.271234613666849</v>
      </c>
      <c r="D4150" s="218"/>
      <c r="E4150" s="218" t="s">
        <v>114</v>
      </c>
      <c r="F4150" s="218">
        <v>2010</v>
      </c>
    </row>
    <row r="4151" spans="1:6" x14ac:dyDescent="0.45">
      <c r="A4151" s="218">
        <v>12764</v>
      </c>
      <c r="B4151" s="218">
        <v>200</v>
      </c>
      <c r="C4151" s="219">
        <v>29.170063758660842</v>
      </c>
      <c r="D4151" s="218"/>
      <c r="E4151" s="218" t="s">
        <v>114</v>
      </c>
      <c r="F4151" s="218">
        <v>2010</v>
      </c>
    </row>
    <row r="4152" spans="1:6" x14ac:dyDescent="0.45">
      <c r="A4152" s="218">
        <v>12764</v>
      </c>
      <c r="B4152" s="218">
        <v>200</v>
      </c>
      <c r="C4152" s="219">
        <v>32.481490183360258</v>
      </c>
      <c r="D4152" s="218"/>
      <c r="E4152" s="218" t="s">
        <v>114</v>
      </c>
      <c r="F4152" s="218">
        <v>2010</v>
      </c>
    </row>
    <row r="4153" spans="1:6" x14ac:dyDescent="0.45">
      <c r="A4153" s="218">
        <v>12762</v>
      </c>
      <c r="B4153" s="218">
        <v>200</v>
      </c>
      <c r="C4153" s="219">
        <v>28.40947249157626</v>
      </c>
      <c r="D4153" s="218"/>
      <c r="E4153" s="218" t="s">
        <v>114</v>
      </c>
      <c r="F4153" s="218">
        <v>2000</v>
      </c>
    </row>
    <row r="4154" spans="1:6" x14ac:dyDescent="0.45">
      <c r="A4154" s="218">
        <v>12762</v>
      </c>
      <c r="B4154" s="218">
        <v>200</v>
      </c>
      <c r="C4154" s="219">
        <v>12.840593666306271</v>
      </c>
      <c r="D4154" s="218"/>
      <c r="E4154" s="218" t="s">
        <v>114</v>
      </c>
      <c r="F4154" s="218">
        <v>2000</v>
      </c>
    </row>
    <row r="4155" spans="1:6" x14ac:dyDescent="0.45">
      <c r="A4155" s="218">
        <v>12760</v>
      </c>
      <c r="B4155" s="218">
        <v>160</v>
      </c>
      <c r="C4155" s="219">
        <v>29.397350170092949</v>
      </c>
      <c r="D4155" s="218"/>
      <c r="E4155" s="218" t="s">
        <v>114</v>
      </c>
      <c r="F4155" s="218">
        <v>2002</v>
      </c>
    </row>
    <row r="4156" spans="1:6" x14ac:dyDescent="0.45">
      <c r="A4156" s="218">
        <v>12760</v>
      </c>
      <c r="B4156" s="218">
        <v>160</v>
      </c>
      <c r="C4156" s="219">
        <v>33.17068932249618</v>
      </c>
      <c r="D4156" s="218"/>
      <c r="E4156" s="218" t="s">
        <v>114</v>
      </c>
      <c r="F4156" s="218">
        <v>2002</v>
      </c>
    </row>
    <row r="4157" spans="1:6" x14ac:dyDescent="0.45">
      <c r="A4157" s="218">
        <v>12758</v>
      </c>
      <c r="B4157" s="218">
        <v>315</v>
      </c>
      <c r="C4157" s="219">
        <v>7.9177116880199403</v>
      </c>
      <c r="D4157" s="218"/>
      <c r="E4157" s="218" t="s">
        <v>204</v>
      </c>
      <c r="F4157" s="218">
        <v>2002</v>
      </c>
    </row>
    <row r="4158" spans="1:6" x14ac:dyDescent="0.45">
      <c r="A4158" s="218">
        <v>12758</v>
      </c>
      <c r="B4158" s="218">
        <v>315</v>
      </c>
      <c r="C4158" s="219">
        <v>23.70299872408664</v>
      </c>
      <c r="D4158" s="218"/>
      <c r="E4158" s="218" t="s">
        <v>109</v>
      </c>
      <c r="F4158" s="218">
        <v>2002</v>
      </c>
    </row>
    <row r="4159" spans="1:6" x14ac:dyDescent="0.45">
      <c r="A4159" s="218">
        <v>12758</v>
      </c>
      <c r="B4159" s="218">
        <v>315</v>
      </c>
      <c r="C4159" s="219">
        <v>21.191220356569652</v>
      </c>
      <c r="D4159" s="218"/>
      <c r="E4159" s="218" t="s">
        <v>204</v>
      </c>
      <c r="F4159" s="218">
        <v>2002</v>
      </c>
    </row>
    <row r="4160" spans="1:6" x14ac:dyDescent="0.45">
      <c r="A4160" s="218">
        <v>12758</v>
      </c>
      <c r="B4160" s="218">
        <v>315</v>
      </c>
      <c r="C4160" s="219">
        <v>7.4940383209652781</v>
      </c>
      <c r="D4160" s="218"/>
      <c r="E4160" s="218" t="s">
        <v>114</v>
      </c>
      <c r="F4160" s="218">
        <v>2005</v>
      </c>
    </row>
    <row r="4161" spans="1:6" x14ac:dyDescent="0.45">
      <c r="A4161" s="218">
        <v>12758</v>
      </c>
      <c r="B4161" s="218">
        <v>315</v>
      </c>
      <c r="C4161" s="219">
        <v>22.781849243072401</v>
      </c>
      <c r="D4161" s="218"/>
      <c r="E4161" s="218" t="s">
        <v>114</v>
      </c>
      <c r="F4161" s="218">
        <v>2005</v>
      </c>
    </row>
    <row r="4162" spans="1:6" x14ac:dyDescent="0.45">
      <c r="A4162" s="218">
        <v>12758</v>
      </c>
      <c r="B4162" s="218">
        <v>315</v>
      </c>
      <c r="C4162" s="219">
        <v>16.640712669974398</v>
      </c>
      <c r="D4162" s="218"/>
      <c r="E4162" s="218" t="s">
        <v>114</v>
      </c>
      <c r="F4162" s="218">
        <v>2005</v>
      </c>
    </row>
    <row r="4163" spans="1:6" x14ac:dyDescent="0.45">
      <c r="A4163" s="218">
        <v>12758</v>
      </c>
      <c r="B4163" s="218">
        <v>315</v>
      </c>
      <c r="C4163" s="219">
        <v>46.729702214887539</v>
      </c>
      <c r="D4163" s="218"/>
      <c r="E4163" s="218" t="s">
        <v>114</v>
      </c>
      <c r="F4163" s="218">
        <v>2005</v>
      </c>
    </row>
    <row r="4164" spans="1:6" x14ac:dyDescent="0.45">
      <c r="A4164" s="218">
        <v>12758</v>
      </c>
      <c r="B4164" s="218">
        <v>315</v>
      </c>
      <c r="C4164" s="219">
        <v>17.40381371811322</v>
      </c>
      <c r="D4164" s="218"/>
      <c r="E4164" s="218" t="s">
        <v>114</v>
      </c>
      <c r="F4164" s="218">
        <v>2005</v>
      </c>
    </row>
    <row r="4165" spans="1:6" x14ac:dyDescent="0.45">
      <c r="A4165" s="218">
        <v>12758</v>
      </c>
      <c r="B4165" s="218">
        <v>315</v>
      </c>
      <c r="C4165" s="219">
        <v>3.9328551659715449</v>
      </c>
      <c r="D4165" s="218"/>
      <c r="E4165" s="218" t="s">
        <v>114</v>
      </c>
      <c r="F4165" s="218">
        <v>2005</v>
      </c>
    </row>
    <row r="4166" spans="1:6" x14ac:dyDescent="0.45">
      <c r="A4166" s="218">
        <v>12758</v>
      </c>
      <c r="B4166" s="218">
        <v>315</v>
      </c>
      <c r="C4166" s="219">
        <v>23.743735441277849</v>
      </c>
      <c r="D4166" s="218"/>
      <c r="E4166" s="218" t="s">
        <v>114</v>
      </c>
      <c r="F4166" s="218">
        <v>2005</v>
      </c>
    </row>
    <row r="4167" spans="1:6" x14ac:dyDescent="0.45">
      <c r="A4167" s="218">
        <v>12758</v>
      </c>
      <c r="B4167" s="218">
        <v>315</v>
      </c>
      <c r="C4167" s="219">
        <v>51.336846695267823</v>
      </c>
      <c r="D4167" s="218"/>
      <c r="E4167" s="218" t="s">
        <v>114</v>
      </c>
      <c r="F4167" s="218">
        <v>2005</v>
      </c>
    </row>
    <row r="4168" spans="1:6" x14ac:dyDescent="0.45">
      <c r="A4168" s="218">
        <v>12758</v>
      </c>
      <c r="B4168" s="218">
        <v>315</v>
      </c>
      <c r="C4168" s="219">
        <v>11.7009565498815</v>
      </c>
      <c r="D4168" s="218"/>
      <c r="E4168" s="218" t="s">
        <v>114</v>
      </c>
      <c r="F4168" s="218">
        <v>2005</v>
      </c>
    </row>
    <row r="4169" spans="1:6" x14ac:dyDescent="0.45">
      <c r="A4169" s="218">
        <v>12758</v>
      </c>
      <c r="B4169" s="218">
        <v>315</v>
      </c>
      <c r="C4169" s="219">
        <v>9.5917622890481926</v>
      </c>
      <c r="D4169" s="218"/>
      <c r="E4169" s="218" t="s">
        <v>114</v>
      </c>
      <c r="F4169" s="218">
        <v>2005</v>
      </c>
    </row>
    <row r="4170" spans="1:6" x14ac:dyDescent="0.45">
      <c r="A4170" s="218">
        <v>12758</v>
      </c>
      <c r="B4170" s="218">
        <v>315</v>
      </c>
      <c r="C4170" s="219">
        <v>24.086538792503021</v>
      </c>
      <c r="D4170" s="218"/>
      <c r="E4170" s="218" t="s">
        <v>209</v>
      </c>
      <c r="F4170" s="218">
        <v>2002</v>
      </c>
    </row>
    <row r="4171" spans="1:6" x14ac:dyDescent="0.45">
      <c r="A4171" s="218">
        <v>12758</v>
      </c>
      <c r="B4171" s="218">
        <v>315</v>
      </c>
      <c r="C4171" s="219">
        <v>7.9835183142906097</v>
      </c>
      <c r="D4171" s="218"/>
      <c r="E4171" s="218" t="s">
        <v>204</v>
      </c>
      <c r="F4171" s="218">
        <v>2002</v>
      </c>
    </row>
    <row r="4172" spans="1:6" x14ac:dyDescent="0.45">
      <c r="A4172" s="218">
        <v>12758</v>
      </c>
      <c r="B4172" s="218">
        <v>315</v>
      </c>
      <c r="C4172" s="219">
        <v>12.465973662237429</v>
      </c>
      <c r="D4172" s="218"/>
      <c r="E4172" s="218" t="s">
        <v>209</v>
      </c>
      <c r="F4172" s="218">
        <v>2002</v>
      </c>
    </row>
    <row r="4173" spans="1:6" x14ac:dyDescent="0.45">
      <c r="A4173" s="218">
        <v>12758</v>
      </c>
      <c r="B4173" s="218">
        <v>315</v>
      </c>
      <c r="C4173" s="219">
        <v>20.85276530419134</v>
      </c>
      <c r="D4173" s="218"/>
      <c r="E4173" s="218" t="s">
        <v>209</v>
      </c>
      <c r="F4173" s="218">
        <v>2002</v>
      </c>
    </row>
    <row r="4174" spans="1:6" x14ac:dyDescent="0.45">
      <c r="A4174" s="218">
        <v>12758</v>
      </c>
      <c r="B4174" s="218">
        <v>315</v>
      </c>
      <c r="C4174" s="219">
        <v>12.419139472833709</v>
      </c>
      <c r="D4174" s="218"/>
      <c r="E4174" s="218" t="s">
        <v>114</v>
      </c>
      <c r="F4174" s="218">
        <v>2014</v>
      </c>
    </row>
    <row r="4175" spans="1:6" x14ac:dyDescent="0.45">
      <c r="A4175" s="218">
        <v>12758</v>
      </c>
      <c r="B4175" s="218">
        <v>315</v>
      </c>
      <c r="C4175" s="219">
        <v>7.3625426868102322</v>
      </c>
      <c r="D4175" s="218"/>
      <c r="E4175" s="218" t="s">
        <v>114</v>
      </c>
      <c r="F4175" s="218">
        <v>2014</v>
      </c>
    </row>
    <row r="4176" spans="1:6" x14ac:dyDescent="0.45">
      <c r="A4176" s="218">
        <v>12758</v>
      </c>
      <c r="B4176" s="218">
        <v>315</v>
      </c>
      <c r="C4176" s="219">
        <v>8.9369223835666265</v>
      </c>
      <c r="D4176" s="218"/>
      <c r="E4176" s="218" t="s">
        <v>114</v>
      </c>
      <c r="F4176" s="218">
        <v>2014</v>
      </c>
    </row>
    <row r="4177" spans="1:6" x14ac:dyDescent="0.45">
      <c r="A4177" s="218">
        <v>12758</v>
      </c>
      <c r="B4177" s="218">
        <v>315</v>
      </c>
      <c r="C4177" s="219">
        <v>10.95699482281047</v>
      </c>
      <c r="D4177" s="218"/>
      <c r="E4177" s="218" t="s">
        <v>114</v>
      </c>
      <c r="F4177" s="218">
        <v>2014</v>
      </c>
    </row>
    <row r="4178" spans="1:6" x14ac:dyDescent="0.45">
      <c r="A4178" s="218">
        <v>12758</v>
      </c>
      <c r="B4178" s="218">
        <v>315</v>
      </c>
      <c r="C4178" s="219">
        <v>2.8257456842366921</v>
      </c>
      <c r="D4178" s="218"/>
      <c r="E4178" s="218" t="s">
        <v>114</v>
      </c>
      <c r="F4178" s="218">
        <v>2014</v>
      </c>
    </row>
    <row r="4179" spans="1:6" x14ac:dyDescent="0.45">
      <c r="A4179" s="218">
        <v>12758</v>
      </c>
      <c r="B4179" s="218">
        <v>315</v>
      </c>
      <c r="C4179" s="219">
        <v>6.3174976079573604</v>
      </c>
      <c r="D4179" s="218"/>
      <c r="E4179" s="218" t="s">
        <v>114</v>
      </c>
      <c r="F4179" s="218">
        <v>2014</v>
      </c>
    </row>
    <row r="4180" spans="1:6" x14ac:dyDescent="0.45">
      <c r="A4180" s="218">
        <v>12758</v>
      </c>
      <c r="B4180" s="218">
        <v>315</v>
      </c>
      <c r="C4180" s="219">
        <v>14.931566867309391</v>
      </c>
      <c r="D4180" s="218"/>
      <c r="E4180" s="218" t="s">
        <v>114</v>
      </c>
      <c r="F4180" s="218">
        <v>2005</v>
      </c>
    </row>
    <row r="4181" spans="1:6" x14ac:dyDescent="0.45">
      <c r="A4181" s="218">
        <v>12758</v>
      </c>
      <c r="B4181" s="218">
        <v>315</v>
      </c>
      <c r="C4181" s="219">
        <v>16.958907769506951</v>
      </c>
      <c r="D4181" s="218"/>
      <c r="E4181" s="218" t="s">
        <v>114</v>
      </c>
      <c r="F4181" s="218">
        <v>2014</v>
      </c>
    </row>
    <row r="4182" spans="1:6" x14ac:dyDescent="0.45">
      <c r="A4182" s="218">
        <v>12758</v>
      </c>
      <c r="B4182" s="218">
        <v>315</v>
      </c>
      <c r="C4182" s="219">
        <v>33.235004046756941</v>
      </c>
      <c r="D4182" s="218"/>
      <c r="E4182" s="218" t="s">
        <v>114</v>
      </c>
      <c r="F4182" s="218">
        <v>2014</v>
      </c>
    </row>
    <row r="4183" spans="1:6" x14ac:dyDescent="0.45">
      <c r="A4183" s="218">
        <v>12758</v>
      </c>
      <c r="B4183" s="218">
        <v>315</v>
      </c>
      <c r="C4183" s="219">
        <v>11.38611364719798</v>
      </c>
      <c r="D4183" s="218"/>
      <c r="E4183" s="218" t="s">
        <v>114</v>
      </c>
      <c r="F4183" s="218">
        <v>2014</v>
      </c>
    </row>
    <row r="4184" spans="1:6" x14ac:dyDescent="0.45">
      <c r="A4184" s="218">
        <v>12758</v>
      </c>
      <c r="B4184" s="218">
        <v>315</v>
      </c>
      <c r="C4184" s="219">
        <v>7.5636154196535941</v>
      </c>
      <c r="D4184" s="218"/>
      <c r="E4184" s="218" t="s">
        <v>204</v>
      </c>
      <c r="F4184" s="218">
        <v>2002</v>
      </c>
    </row>
    <row r="4185" spans="1:6" x14ac:dyDescent="0.45">
      <c r="A4185" s="218">
        <v>12758</v>
      </c>
      <c r="B4185" s="218">
        <v>315</v>
      </c>
      <c r="C4185" s="219">
        <v>7.0141854383661624</v>
      </c>
      <c r="D4185" s="218"/>
      <c r="E4185" s="218" t="s">
        <v>204</v>
      </c>
      <c r="F4185" s="218">
        <v>2002</v>
      </c>
    </row>
    <row r="4186" spans="1:6" x14ac:dyDescent="0.45">
      <c r="A4186" s="218">
        <v>12758</v>
      </c>
      <c r="B4186" s="218">
        <v>315</v>
      </c>
      <c r="C4186" s="219">
        <v>9.8270157918134764</v>
      </c>
      <c r="D4186" s="218"/>
      <c r="E4186" s="218" t="s">
        <v>204</v>
      </c>
      <c r="F4186" s="218">
        <v>2002</v>
      </c>
    </row>
    <row r="4187" spans="1:6" x14ac:dyDescent="0.45">
      <c r="A4187" s="218">
        <v>12756</v>
      </c>
      <c r="B4187" s="218">
        <v>500</v>
      </c>
      <c r="C4187" s="219">
        <v>38.728785731374899</v>
      </c>
      <c r="D4187" s="218"/>
      <c r="E4187" s="218" t="s">
        <v>111</v>
      </c>
      <c r="F4187" s="218">
        <v>1997</v>
      </c>
    </row>
    <row r="4188" spans="1:6" x14ac:dyDescent="0.45">
      <c r="A4188" s="218">
        <v>12756</v>
      </c>
      <c r="B4188" s="218">
        <v>500</v>
      </c>
      <c r="C4188" s="219">
        <v>16.4781238366457</v>
      </c>
      <c r="D4188" s="218"/>
      <c r="E4188" s="218" t="s">
        <v>114</v>
      </c>
      <c r="F4188" s="218">
        <v>1998</v>
      </c>
    </row>
    <row r="4189" spans="1:6" x14ac:dyDescent="0.45">
      <c r="A4189" s="218">
        <v>12756</v>
      </c>
      <c r="B4189" s="218">
        <v>500</v>
      </c>
      <c r="C4189" s="219">
        <v>29.639867315238</v>
      </c>
      <c r="D4189" s="218"/>
      <c r="E4189" s="218" t="s">
        <v>111</v>
      </c>
      <c r="F4189" s="218">
        <v>1997</v>
      </c>
    </row>
    <row r="4190" spans="1:6" x14ac:dyDescent="0.45">
      <c r="A4190" s="218">
        <v>12756</v>
      </c>
      <c r="B4190" s="218">
        <v>500</v>
      </c>
      <c r="C4190" s="219">
        <v>28.744972587948791</v>
      </c>
      <c r="D4190" s="218"/>
      <c r="E4190" s="218" t="s">
        <v>111</v>
      </c>
      <c r="F4190" s="218">
        <v>1998</v>
      </c>
    </row>
    <row r="4191" spans="1:6" x14ac:dyDescent="0.45">
      <c r="A4191" s="218">
        <v>12756</v>
      </c>
      <c r="B4191" s="218">
        <v>500</v>
      </c>
      <c r="C4191" s="219">
        <v>36.918139883941798</v>
      </c>
      <c r="D4191" s="218"/>
      <c r="E4191" s="218" t="s">
        <v>111</v>
      </c>
      <c r="F4191" s="218">
        <v>1998</v>
      </c>
    </row>
    <row r="4192" spans="1:6" x14ac:dyDescent="0.45">
      <c r="A4192" s="218">
        <v>12756</v>
      </c>
      <c r="B4192" s="218">
        <v>500</v>
      </c>
      <c r="C4192" s="219">
        <v>12.792612207846</v>
      </c>
      <c r="D4192" s="218"/>
      <c r="E4192" s="218" t="s">
        <v>111</v>
      </c>
      <c r="F4192" s="218">
        <v>1997</v>
      </c>
    </row>
    <row r="4193" spans="1:6" x14ac:dyDescent="0.45">
      <c r="A4193" s="218">
        <v>12756</v>
      </c>
      <c r="B4193" s="218">
        <v>500</v>
      </c>
      <c r="C4193" s="219">
        <v>17.245351750038932</v>
      </c>
      <c r="D4193" s="218"/>
      <c r="E4193" s="218" t="s">
        <v>111</v>
      </c>
      <c r="F4193" s="218">
        <v>1997</v>
      </c>
    </row>
    <row r="4194" spans="1:6" x14ac:dyDescent="0.45">
      <c r="A4194" s="218">
        <v>12756</v>
      </c>
      <c r="B4194" s="218">
        <v>500</v>
      </c>
      <c r="C4194" s="219">
        <v>7.5949248243511676</v>
      </c>
      <c r="D4194" s="218"/>
      <c r="E4194" s="218" t="s">
        <v>111</v>
      </c>
      <c r="F4194" s="218">
        <v>1997</v>
      </c>
    </row>
    <row r="4195" spans="1:6" x14ac:dyDescent="0.45">
      <c r="A4195" s="218">
        <v>12756</v>
      </c>
      <c r="B4195" s="218">
        <v>500</v>
      </c>
      <c r="C4195" s="219">
        <v>24.799843748046499</v>
      </c>
      <c r="D4195" s="218"/>
      <c r="E4195" s="218" t="s">
        <v>111</v>
      </c>
      <c r="F4195" s="218">
        <v>1997</v>
      </c>
    </row>
    <row r="4196" spans="1:6" x14ac:dyDescent="0.45">
      <c r="A4196" s="218">
        <v>12756</v>
      </c>
      <c r="B4196" s="218">
        <v>500</v>
      </c>
      <c r="C4196" s="219">
        <v>31.3737777414538</v>
      </c>
      <c r="D4196" s="218"/>
      <c r="E4196" s="218" t="s">
        <v>111</v>
      </c>
      <c r="F4196" s="218">
        <v>1997</v>
      </c>
    </row>
    <row r="4197" spans="1:6" x14ac:dyDescent="0.45">
      <c r="A4197" s="218">
        <v>12756</v>
      </c>
      <c r="B4197" s="218">
        <v>500</v>
      </c>
      <c r="C4197" s="219">
        <v>35.808202137006752</v>
      </c>
      <c r="D4197" s="218"/>
      <c r="E4197" s="218" t="s">
        <v>111</v>
      </c>
      <c r="F4197" s="218">
        <v>1997</v>
      </c>
    </row>
    <row r="4198" spans="1:6" x14ac:dyDescent="0.45">
      <c r="A4198" s="218">
        <v>12756</v>
      </c>
      <c r="B4198" s="218">
        <v>500</v>
      </c>
      <c r="C4198" s="219">
        <v>23.842461133228291</v>
      </c>
      <c r="D4198" s="218"/>
      <c r="E4198" s="218" t="s">
        <v>111</v>
      </c>
      <c r="F4198" s="218">
        <v>1997</v>
      </c>
    </row>
    <row r="4199" spans="1:6" x14ac:dyDescent="0.45">
      <c r="A4199" s="218">
        <v>12756</v>
      </c>
      <c r="B4199" s="218">
        <v>500</v>
      </c>
      <c r="C4199" s="219">
        <v>32.05503931247879</v>
      </c>
      <c r="D4199" s="218"/>
      <c r="E4199" s="218" t="s">
        <v>111</v>
      </c>
      <c r="F4199" s="218">
        <v>1997</v>
      </c>
    </row>
    <row r="4200" spans="1:6" x14ac:dyDescent="0.45">
      <c r="A4200" s="218">
        <v>12756</v>
      </c>
      <c r="B4200" s="218">
        <v>500</v>
      </c>
      <c r="C4200" s="219">
        <v>32.720175366667398</v>
      </c>
      <c r="D4200" s="218"/>
      <c r="E4200" s="218" t="s">
        <v>204</v>
      </c>
      <c r="F4200" s="218">
        <v>1997</v>
      </c>
    </row>
    <row r="4201" spans="1:6" x14ac:dyDescent="0.45">
      <c r="A4201" s="218">
        <v>12756</v>
      </c>
      <c r="B4201" s="218">
        <v>500</v>
      </c>
      <c r="C4201" s="219">
        <v>27.163460181869649</v>
      </c>
      <c r="D4201" s="218"/>
      <c r="E4201" s="218" t="s">
        <v>111</v>
      </c>
      <c r="F4201" s="218">
        <v>1997</v>
      </c>
    </row>
    <row r="4202" spans="1:6" x14ac:dyDescent="0.45">
      <c r="A4202" s="218">
        <v>12754</v>
      </c>
      <c r="B4202" s="218">
        <v>200</v>
      </c>
      <c r="C4202" s="219">
        <v>19.698757991511979</v>
      </c>
      <c r="D4202" s="218"/>
      <c r="E4202" s="218" t="s">
        <v>204</v>
      </c>
      <c r="F4202" s="218">
        <v>2004</v>
      </c>
    </row>
    <row r="4203" spans="1:6" x14ac:dyDescent="0.45">
      <c r="A4203" s="218">
        <v>12754</v>
      </c>
      <c r="B4203" s="218">
        <v>200</v>
      </c>
      <c r="C4203" s="219">
        <v>17.29570326986579</v>
      </c>
      <c r="D4203" s="218"/>
      <c r="E4203" s="218" t="s">
        <v>204</v>
      </c>
      <c r="F4203" s="218">
        <v>2004</v>
      </c>
    </row>
    <row r="4204" spans="1:6" x14ac:dyDescent="0.45">
      <c r="A4204" s="218">
        <v>12754</v>
      </c>
      <c r="B4204" s="218">
        <v>200</v>
      </c>
      <c r="C4204" s="219">
        <v>19.866907821506292</v>
      </c>
      <c r="D4204" s="218"/>
      <c r="E4204" s="218" t="s">
        <v>204</v>
      </c>
      <c r="F4204" s="218">
        <v>2004</v>
      </c>
    </row>
    <row r="4205" spans="1:6" x14ac:dyDescent="0.45">
      <c r="A4205" s="218">
        <v>12754</v>
      </c>
      <c r="B4205" s="218">
        <v>200</v>
      </c>
      <c r="C4205" s="219">
        <v>18.178931568701419</v>
      </c>
      <c r="D4205" s="218"/>
      <c r="E4205" s="218" t="s">
        <v>204</v>
      </c>
      <c r="F4205" s="218">
        <v>2004</v>
      </c>
    </row>
    <row r="4206" spans="1:6" x14ac:dyDescent="0.45">
      <c r="A4206" s="218">
        <v>12754</v>
      </c>
      <c r="B4206" s="218">
        <v>200</v>
      </c>
      <c r="C4206" s="219">
        <v>19.286091309837179</v>
      </c>
      <c r="D4206" s="218"/>
      <c r="E4206" s="218" t="s">
        <v>204</v>
      </c>
      <c r="F4206" s="218">
        <v>2004</v>
      </c>
    </row>
    <row r="4207" spans="1:6" x14ac:dyDescent="0.45">
      <c r="A4207" s="218">
        <v>12754</v>
      </c>
      <c r="B4207" s="218">
        <v>200</v>
      </c>
      <c r="C4207" s="219">
        <v>41.562595616929691</v>
      </c>
      <c r="D4207" s="218"/>
      <c r="E4207" s="218" t="s">
        <v>204</v>
      </c>
      <c r="F4207" s="218">
        <v>2004</v>
      </c>
    </row>
    <row r="4208" spans="1:6" x14ac:dyDescent="0.45">
      <c r="A4208" s="218">
        <v>12754</v>
      </c>
      <c r="B4208" s="218">
        <v>200</v>
      </c>
      <c r="C4208" s="219">
        <v>21.94120584555651</v>
      </c>
      <c r="D4208" s="218"/>
      <c r="E4208" s="218" t="s">
        <v>204</v>
      </c>
      <c r="F4208" s="218">
        <v>2004</v>
      </c>
    </row>
    <row r="4209" spans="1:6" x14ac:dyDescent="0.45">
      <c r="A4209" s="218">
        <v>12754</v>
      </c>
      <c r="B4209" s="218">
        <v>200</v>
      </c>
      <c r="C4209" s="219">
        <v>16.23464052510495</v>
      </c>
      <c r="D4209" s="218"/>
      <c r="E4209" s="218" t="s">
        <v>204</v>
      </c>
      <c r="F4209" s="218">
        <v>2004</v>
      </c>
    </row>
    <row r="4210" spans="1:6" x14ac:dyDescent="0.45">
      <c r="A4210" s="218">
        <v>12754</v>
      </c>
      <c r="B4210" s="218">
        <v>200</v>
      </c>
      <c r="C4210" s="219">
        <v>36.630711875990777</v>
      </c>
      <c r="D4210" s="218"/>
      <c r="E4210" s="218" t="s">
        <v>204</v>
      </c>
      <c r="F4210" s="218">
        <v>1901</v>
      </c>
    </row>
    <row r="4211" spans="1:6" x14ac:dyDescent="0.45">
      <c r="A4211" s="218">
        <v>12752</v>
      </c>
      <c r="B4211" s="218">
        <v>250</v>
      </c>
      <c r="C4211" s="219">
        <v>24.411548320556111</v>
      </c>
      <c r="D4211" s="218"/>
      <c r="E4211" s="218" t="s">
        <v>204</v>
      </c>
      <c r="F4211" s="218">
        <v>2004</v>
      </c>
    </row>
    <row r="4212" spans="1:6" x14ac:dyDescent="0.45">
      <c r="A4212" s="218">
        <v>12752</v>
      </c>
      <c r="B4212" s="218">
        <v>250</v>
      </c>
      <c r="C4212" s="219">
        <v>17.41294908718665</v>
      </c>
      <c r="D4212" s="218"/>
      <c r="E4212" s="218" t="s">
        <v>204</v>
      </c>
      <c r="F4212" s="218">
        <v>2004</v>
      </c>
    </row>
    <row r="4213" spans="1:6" x14ac:dyDescent="0.45">
      <c r="A4213" s="218">
        <v>12750</v>
      </c>
      <c r="B4213" s="218">
        <v>250</v>
      </c>
      <c r="C4213" s="219">
        <v>7.5208764527672924</v>
      </c>
      <c r="D4213" s="218"/>
      <c r="E4213" s="218" t="s">
        <v>114</v>
      </c>
      <c r="F4213" s="218">
        <v>2005</v>
      </c>
    </row>
    <row r="4214" spans="1:6" x14ac:dyDescent="0.45">
      <c r="A4214" s="218">
        <v>12750</v>
      </c>
      <c r="B4214" s="218">
        <v>250</v>
      </c>
      <c r="C4214" s="219">
        <v>21.742669346319339</v>
      </c>
      <c r="D4214" s="218"/>
      <c r="E4214" s="218" t="s">
        <v>114</v>
      </c>
      <c r="F4214" s="218">
        <v>2005</v>
      </c>
    </row>
    <row r="4215" spans="1:6" x14ac:dyDescent="0.45">
      <c r="A4215" s="218">
        <v>12750</v>
      </c>
      <c r="B4215" s="218">
        <v>250</v>
      </c>
      <c r="C4215" s="219">
        <v>3.8122695854201312</v>
      </c>
      <c r="D4215" s="218"/>
      <c r="E4215" s="218" t="s">
        <v>114</v>
      </c>
      <c r="F4215" s="218">
        <v>2005</v>
      </c>
    </row>
    <row r="4216" spans="1:6" x14ac:dyDescent="0.45">
      <c r="A4216" s="218">
        <v>12750</v>
      </c>
      <c r="B4216" s="218">
        <v>250</v>
      </c>
      <c r="C4216" s="219">
        <v>21.789870444894142</v>
      </c>
      <c r="D4216" s="218"/>
      <c r="E4216" s="218" t="s">
        <v>114</v>
      </c>
      <c r="F4216" s="218">
        <v>2005</v>
      </c>
    </row>
    <row r="4217" spans="1:6" x14ac:dyDescent="0.45">
      <c r="A4217" s="218">
        <v>12750</v>
      </c>
      <c r="B4217" s="218">
        <v>250</v>
      </c>
      <c r="C4217" s="219">
        <v>30.336208049111502</v>
      </c>
      <c r="D4217" s="218"/>
      <c r="E4217" s="218" t="s">
        <v>114</v>
      </c>
      <c r="F4217" s="218">
        <v>2005</v>
      </c>
    </row>
    <row r="4218" spans="1:6" x14ac:dyDescent="0.45">
      <c r="A4218" s="218">
        <v>12750</v>
      </c>
      <c r="B4218" s="218">
        <v>250</v>
      </c>
      <c r="C4218" s="219">
        <v>7.834330920360558</v>
      </c>
      <c r="D4218" s="218"/>
      <c r="E4218" s="218" t="s">
        <v>114</v>
      </c>
      <c r="F4218" s="218">
        <v>2005</v>
      </c>
    </row>
    <row r="4219" spans="1:6" x14ac:dyDescent="0.45">
      <c r="A4219" s="218">
        <v>12748</v>
      </c>
      <c r="B4219" s="218">
        <v>250</v>
      </c>
      <c r="C4219" s="219">
        <v>18.142672417570491</v>
      </c>
      <c r="D4219" s="218"/>
      <c r="E4219" s="218" t="s">
        <v>114</v>
      </c>
      <c r="F4219" s="218">
        <v>2005</v>
      </c>
    </row>
    <row r="4220" spans="1:6" x14ac:dyDescent="0.45">
      <c r="A4220" s="218">
        <v>12748</v>
      </c>
      <c r="B4220" s="218">
        <v>250</v>
      </c>
      <c r="C4220" s="219">
        <v>15.9186569292117</v>
      </c>
      <c r="D4220" s="218"/>
      <c r="E4220" s="218" t="s">
        <v>114</v>
      </c>
      <c r="F4220" s="218">
        <v>2005</v>
      </c>
    </row>
    <row r="4221" spans="1:6" x14ac:dyDescent="0.45">
      <c r="A4221" s="218">
        <v>12748</v>
      </c>
      <c r="B4221" s="218">
        <v>250</v>
      </c>
      <c r="C4221" s="219">
        <v>40.624481048387167</v>
      </c>
      <c r="D4221" s="218"/>
      <c r="E4221" s="218" t="s">
        <v>114</v>
      </c>
      <c r="F4221" s="218">
        <v>2005</v>
      </c>
    </row>
    <row r="4222" spans="1:6" x14ac:dyDescent="0.45">
      <c r="A4222" s="218">
        <v>12748</v>
      </c>
      <c r="B4222" s="218">
        <v>250</v>
      </c>
      <c r="C4222" s="219">
        <v>15.713612148108719</v>
      </c>
      <c r="D4222" s="218"/>
      <c r="E4222" s="218" t="s">
        <v>114</v>
      </c>
      <c r="F4222" s="218">
        <v>2005</v>
      </c>
    </row>
    <row r="4223" spans="1:6" x14ac:dyDescent="0.45">
      <c r="A4223" s="218">
        <v>12748</v>
      </c>
      <c r="B4223" s="218">
        <v>250</v>
      </c>
      <c r="C4223" s="219">
        <v>23.576756314055981</v>
      </c>
      <c r="D4223" s="218"/>
      <c r="E4223" s="218" t="s">
        <v>114</v>
      </c>
      <c r="F4223" s="218">
        <v>2005</v>
      </c>
    </row>
    <row r="4224" spans="1:6" x14ac:dyDescent="0.45">
      <c r="A4224" s="218">
        <v>12748</v>
      </c>
      <c r="B4224" s="218">
        <v>250</v>
      </c>
      <c r="C4224" s="219">
        <v>26.95859131888902</v>
      </c>
      <c r="D4224" s="218"/>
      <c r="E4224" s="218" t="s">
        <v>114</v>
      </c>
      <c r="F4224" s="218">
        <v>2005</v>
      </c>
    </row>
    <row r="4225" spans="1:6" x14ac:dyDescent="0.45">
      <c r="A4225" s="218">
        <v>12748</v>
      </c>
      <c r="B4225" s="218">
        <v>250</v>
      </c>
      <c r="C4225" s="219">
        <v>6.9353699343820816</v>
      </c>
      <c r="D4225" s="218"/>
      <c r="E4225" s="218" t="s">
        <v>114</v>
      </c>
      <c r="F4225" s="218">
        <v>2005</v>
      </c>
    </row>
    <row r="4226" spans="1:6" x14ac:dyDescent="0.45">
      <c r="A4226" s="218">
        <v>12748</v>
      </c>
      <c r="B4226" s="218">
        <v>250</v>
      </c>
      <c r="C4226" s="219">
        <v>13.517468833839789</v>
      </c>
      <c r="D4226" s="218"/>
      <c r="E4226" s="218" t="s">
        <v>114</v>
      </c>
      <c r="F4226" s="218">
        <v>2005</v>
      </c>
    </row>
    <row r="4227" spans="1:6" x14ac:dyDescent="0.45">
      <c r="A4227" s="218">
        <v>12748</v>
      </c>
      <c r="B4227" s="218">
        <v>250</v>
      </c>
      <c r="C4227" s="219">
        <v>36.392141519244113</v>
      </c>
      <c r="D4227" s="218"/>
      <c r="E4227" s="218" t="s">
        <v>114</v>
      </c>
      <c r="F4227" s="218">
        <v>2005</v>
      </c>
    </row>
    <row r="4228" spans="1:6" x14ac:dyDescent="0.45">
      <c r="A4228" s="218">
        <v>12748</v>
      </c>
      <c r="B4228" s="218">
        <v>250</v>
      </c>
      <c r="C4228" s="219">
        <v>41.665349891662821</v>
      </c>
      <c r="D4228" s="218"/>
      <c r="E4228" s="218" t="s">
        <v>114</v>
      </c>
      <c r="F4228" s="218">
        <v>2005</v>
      </c>
    </row>
    <row r="4229" spans="1:6" x14ac:dyDescent="0.45">
      <c r="A4229" s="218">
        <v>12748</v>
      </c>
      <c r="B4229" s="218">
        <v>250</v>
      </c>
      <c r="C4229" s="219">
        <v>11.315979657215911</v>
      </c>
      <c r="D4229" s="218"/>
      <c r="E4229" s="218" t="s">
        <v>114</v>
      </c>
      <c r="F4229" s="218">
        <v>2005</v>
      </c>
    </row>
    <row r="4230" spans="1:6" x14ac:dyDescent="0.45">
      <c r="A4230" s="218">
        <v>12748</v>
      </c>
      <c r="B4230" s="218">
        <v>250</v>
      </c>
      <c r="C4230" s="219">
        <v>3.2251669299463219</v>
      </c>
      <c r="D4230" s="218"/>
      <c r="E4230" s="218" t="s">
        <v>114</v>
      </c>
      <c r="F4230" s="218">
        <v>2009</v>
      </c>
    </row>
    <row r="4231" spans="1:6" x14ac:dyDescent="0.45">
      <c r="A4231" s="218">
        <v>12746</v>
      </c>
      <c r="B4231" s="218">
        <v>300</v>
      </c>
      <c r="C4231" s="219">
        <v>11.09885496982044</v>
      </c>
      <c r="D4231" s="218"/>
      <c r="E4231" s="218" t="s">
        <v>207</v>
      </c>
      <c r="F4231" s="218">
        <v>1989</v>
      </c>
    </row>
    <row r="4232" spans="1:6" x14ac:dyDescent="0.45">
      <c r="A4232" s="218">
        <v>12746</v>
      </c>
      <c r="B4232" s="218">
        <v>300</v>
      </c>
      <c r="C4232" s="219">
        <v>13.168703539527041</v>
      </c>
      <c r="D4232" s="218"/>
      <c r="E4232" s="218" t="s">
        <v>207</v>
      </c>
      <c r="F4232" s="218">
        <v>1989</v>
      </c>
    </row>
    <row r="4233" spans="1:6" x14ac:dyDescent="0.45">
      <c r="A4233" s="218">
        <v>12746</v>
      </c>
      <c r="B4233" s="218">
        <v>300</v>
      </c>
      <c r="C4233" s="219">
        <v>6.0104626095515536</v>
      </c>
      <c r="D4233" s="218"/>
      <c r="E4233" s="218" t="s">
        <v>205</v>
      </c>
      <c r="F4233" s="218">
        <v>2003</v>
      </c>
    </row>
    <row r="4234" spans="1:6" x14ac:dyDescent="0.45">
      <c r="A4234" s="218">
        <v>12746</v>
      </c>
      <c r="B4234" s="218">
        <v>300</v>
      </c>
      <c r="C4234" s="219">
        <v>22.459181898978969</v>
      </c>
      <c r="D4234" s="218"/>
      <c r="E4234" s="218" t="s">
        <v>207</v>
      </c>
      <c r="F4234" s="218">
        <v>1989</v>
      </c>
    </row>
    <row r="4235" spans="1:6" x14ac:dyDescent="0.45">
      <c r="A4235" s="218">
        <v>12746</v>
      </c>
      <c r="B4235" s="218">
        <v>300</v>
      </c>
      <c r="C4235" s="219">
        <v>24.38427131076951</v>
      </c>
      <c r="D4235" s="218"/>
      <c r="E4235" s="218" t="s">
        <v>207</v>
      </c>
      <c r="F4235" s="218">
        <v>1989</v>
      </c>
    </row>
    <row r="4236" spans="1:6" x14ac:dyDescent="0.45">
      <c r="A4236" s="218">
        <v>12746</v>
      </c>
      <c r="B4236" s="218">
        <v>300</v>
      </c>
      <c r="C4236" s="219">
        <v>8.2816886823900884</v>
      </c>
      <c r="D4236" s="218"/>
      <c r="E4236" s="218" t="s">
        <v>207</v>
      </c>
      <c r="F4236" s="218">
        <v>1989</v>
      </c>
    </row>
    <row r="4237" spans="1:6" x14ac:dyDescent="0.45">
      <c r="A4237" s="218">
        <v>12746</v>
      </c>
      <c r="B4237" s="218">
        <v>300</v>
      </c>
      <c r="C4237" s="219">
        <v>12.112866363659791</v>
      </c>
      <c r="D4237" s="218"/>
      <c r="E4237" s="218" t="s">
        <v>207</v>
      </c>
      <c r="F4237" s="218">
        <v>1989</v>
      </c>
    </row>
    <row r="4238" spans="1:6" x14ac:dyDescent="0.45">
      <c r="A4238" s="218">
        <v>12744</v>
      </c>
      <c r="B4238" s="218">
        <v>250</v>
      </c>
      <c r="C4238" s="219">
        <v>38.366096748139199</v>
      </c>
      <c r="D4238" s="218"/>
      <c r="E4238" s="218" t="s">
        <v>204</v>
      </c>
      <c r="F4238" s="218">
        <v>2002</v>
      </c>
    </row>
    <row r="4239" spans="1:6" x14ac:dyDescent="0.45">
      <c r="A4239" s="218">
        <v>12744</v>
      </c>
      <c r="B4239" s="218">
        <v>250</v>
      </c>
      <c r="C4239" s="219">
        <v>15.00415519765053</v>
      </c>
      <c r="D4239" s="218"/>
      <c r="E4239" s="218" t="s">
        <v>204</v>
      </c>
      <c r="F4239" s="218">
        <v>2002</v>
      </c>
    </row>
    <row r="4240" spans="1:6" x14ac:dyDescent="0.45">
      <c r="A4240" s="218">
        <v>12744</v>
      </c>
      <c r="B4240" s="218">
        <v>250</v>
      </c>
      <c r="C4240" s="219">
        <v>5.8682222076191479</v>
      </c>
      <c r="D4240" s="218"/>
      <c r="E4240" s="218" t="s">
        <v>204</v>
      </c>
      <c r="F4240" s="218">
        <v>2002</v>
      </c>
    </row>
    <row r="4241" spans="1:6" x14ac:dyDescent="0.45">
      <c r="A4241" s="218">
        <v>12742</v>
      </c>
      <c r="B4241" s="218">
        <v>315</v>
      </c>
      <c r="C4241" s="219">
        <v>16.819874955132711</v>
      </c>
      <c r="D4241" s="218"/>
      <c r="E4241" s="218" t="s">
        <v>204</v>
      </c>
      <c r="F4241" s="218">
        <v>2002</v>
      </c>
    </row>
    <row r="4242" spans="1:6" x14ac:dyDescent="0.45">
      <c r="A4242" s="218">
        <v>12742</v>
      </c>
      <c r="B4242" s="218">
        <v>315</v>
      </c>
      <c r="C4242" s="219">
        <v>50.333893485622049</v>
      </c>
      <c r="D4242" s="218"/>
      <c r="E4242" s="218" t="s">
        <v>111</v>
      </c>
      <c r="F4242" s="218">
        <v>1998</v>
      </c>
    </row>
    <row r="4243" spans="1:6" x14ac:dyDescent="0.45">
      <c r="A4243" s="218">
        <v>12742</v>
      </c>
      <c r="B4243" s="218">
        <v>315</v>
      </c>
      <c r="C4243" s="219">
        <v>15.430388841745151</v>
      </c>
      <c r="D4243" s="218"/>
      <c r="E4243" s="218" t="s">
        <v>111</v>
      </c>
      <c r="F4243" s="218">
        <v>1998</v>
      </c>
    </row>
    <row r="4244" spans="1:6" x14ac:dyDescent="0.45">
      <c r="A4244" s="218">
        <v>12742</v>
      </c>
      <c r="B4244" s="218">
        <v>315</v>
      </c>
      <c r="C4244" s="219">
        <v>22.18194835149102</v>
      </c>
      <c r="D4244" s="218"/>
      <c r="E4244" s="218" t="s">
        <v>111</v>
      </c>
      <c r="F4244" s="218">
        <v>1901</v>
      </c>
    </row>
    <row r="4245" spans="1:6" x14ac:dyDescent="0.45">
      <c r="A4245" s="218">
        <v>12742</v>
      </c>
      <c r="B4245" s="218">
        <v>315</v>
      </c>
      <c r="C4245" s="219">
        <v>41.314050492138179</v>
      </c>
      <c r="D4245" s="218"/>
      <c r="E4245" s="218" t="s">
        <v>204</v>
      </c>
      <c r="F4245" s="218">
        <v>2002</v>
      </c>
    </row>
    <row r="4246" spans="1:6" x14ac:dyDescent="0.45">
      <c r="A4246" s="218">
        <v>12742</v>
      </c>
      <c r="B4246" s="218">
        <v>315</v>
      </c>
      <c r="C4246" s="219">
        <v>27.6622452894504</v>
      </c>
      <c r="D4246" s="218"/>
      <c r="E4246" s="218" t="s">
        <v>111</v>
      </c>
      <c r="F4246" s="218">
        <v>2000</v>
      </c>
    </row>
    <row r="4247" spans="1:6" x14ac:dyDescent="0.45">
      <c r="A4247" s="218">
        <v>12562</v>
      </c>
      <c r="B4247" s="218">
        <v>300</v>
      </c>
      <c r="C4247" s="219">
        <v>6.7976673727257078</v>
      </c>
      <c r="D4247" s="218"/>
      <c r="E4247" s="218" t="s">
        <v>111</v>
      </c>
      <c r="F4247" s="218">
        <v>1901</v>
      </c>
    </row>
    <row r="4248" spans="1:6" x14ac:dyDescent="0.45">
      <c r="A4248" s="218">
        <v>12562</v>
      </c>
      <c r="B4248" s="218">
        <v>300</v>
      </c>
      <c r="C4248" s="219">
        <v>25.436605050903641</v>
      </c>
      <c r="D4248" s="218"/>
      <c r="E4248" s="218" t="s">
        <v>111</v>
      </c>
      <c r="F4248" s="218">
        <v>1901</v>
      </c>
    </row>
    <row r="4249" spans="1:6" x14ac:dyDescent="0.45">
      <c r="A4249" s="218">
        <v>12560</v>
      </c>
      <c r="B4249" s="218">
        <v>200</v>
      </c>
      <c r="C4249" s="219">
        <v>17.686568470290371</v>
      </c>
      <c r="D4249" s="218"/>
      <c r="E4249" s="218" t="s">
        <v>209</v>
      </c>
      <c r="F4249" s="218">
        <v>1999</v>
      </c>
    </row>
    <row r="4250" spans="1:6" x14ac:dyDescent="0.45">
      <c r="A4250" s="218">
        <v>12560</v>
      </c>
      <c r="B4250" s="218">
        <v>200</v>
      </c>
      <c r="C4250" s="219">
        <v>8.2487551957444385</v>
      </c>
      <c r="D4250" s="218"/>
      <c r="E4250" s="218" t="s">
        <v>209</v>
      </c>
      <c r="F4250" s="218">
        <v>1999</v>
      </c>
    </row>
    <row r="4251" spans="1:6" x14ac:dyDescent="0.45">
      <c r="A4251" s="218">
        <v>12560</v>
      </c>
      <c r="B4251" s="218">
        <v>200</v>
      </c>
      <c r="C4251" s="219">
        <v>7.0026677938741058</v>
      </c>
      <c r="D4251" s="218"/>
      <c r="E4251" s="218" t="s">
        <v>209</v>
      </c>
      <c r="F4251" s="218">
        <v>1999</v>
      </c>
    </row>
    <row r="4252" spans="1:6" x14ac:dyDescent="0.45">
      <c r="A4252" s="218">
        <v>12560</v>
      </c>
      <c r="B4252" s="218">
        <v>200</v>
      </c>
      <c r="C4252" s="219">
        <v>19.20503469693276</v>
      </c>
      <c r="D4252" s="218"/>
      <c r="E4252" s="218" t="s">
        <v>114</v>
      </c>
      <c r="F4252" s="218">
        <v>2017</v>
      </c>
    </row>
    <row r="4253" spans="1:6" x14ac:dyDescent="0.45">
      <c r="A4253" s="218">
        <v>12558</v>
      </c>
      <c r="B4253" s="218">
        <v>400</v>
      </c>
      <c r="C4253" s="219">
        <v>19.420255418265121</v>
      </c>
      <c r="D4253" s="218"/>
      <c r="E4253" s="218" t="s">
        <v>114</v>
      </c>
      <c r="F4253" s="218">
        <v>1901</v>
      </c>
    </row>
    <row r="4254" spans="1:6" x14ac:dyDescent="0.45">
      <c r="A4254" s="218">
        <v>12558</v>
      </c>
      <c r="B4254" s="218">
        <v>400</v>
      </c>
      <c r="C4254" s="219">
        <v>12.775636634155131</v>
      </c>
      <c r="D4254" s="218"/>
      <c r="E4254" s="218" t="s">
        <v>114</v>
      </c>
      <c r="F4254" s="218">
        <v>1901</v>
      </c>
    </row>
    <row r="4255" spans="1:6" x14ac:dyDescent="0.45">
      <c r="A4255" s="218">
        <v>12558</v>
      </c>
      <c r="B4255" s="218">
        <v>400</v>
      </c>
      <c r="C4255" s="219">
        <v>20.59147453408589</v>
      </c>
      <c r="D4255" s="218"/>
      <c r="E4255" s="218" t="s">
        <v>114</v>
      </c>
      <c r="F4255" s="218">
        <v>1901</v>
      </c>
    </row>
    <row r="4256" spans="1:6" x14ac:dyDescent="0.45">
      <c r="A4256" s="218">
        <v>12558</v>
      </c>
      <c r="B4256" s="218">
        <v>400</v>
      </c>
      <c r="C4256" s="219">
        <v>20.686597987039629</v>
      </c>
      <c r="D4256" s="218"/>
      <c r="E4256" s="218" t="s">
        <v>114</v>
      </c>
      <c r="F4256" s="218">
        <v>2000</v>
      </c>
    </row>
    <row r="4257" spans="1:6" x14ac:dyDescent="0.45">
      <c r="A4257" s="218">
        <v>12558</v>
      </c>
      <c r="B4257" s="218">
        <v>400</v>
      </c>
      <c r="C4257" s="219">
        <v>24.824547433837861</v>
      </c>
      <c r="D4257" s="218"/>
      <c r="E4257" s="218" t="s">
        <v>114</v>
      </c>
      <c r="F4257" s="218">
        <v>2000</v>
      </c>
    </row>
    <row r="4258" spans="1:6" x14ac:dyDescent="0.45">
      <c r="A4258" s="218">
        <v>12558</v>
      </c>
      <c r="B4258" s="218">
        <v>400</v>
      </c>
      <c r="C4258" s="219">
        <v>8.0136495617346544</v>
      </c>
      <c r="D4258" s="218"/>
      <c r="E4258" s="218" t="s">
        <v>114</v>
      </c>
      <c r="F4258" s="218">
        <v>1901</v>
      </c>
    </row>
    <row r="4259" spans="1:6" x14ac:dyDescent="0.45">
      <c r="A4259" s="218">
        <v>12558</v>
      </c>
      <c r="B4259" s="218">
        <v>400</v>
      </c>
      <c r="C4259" s="219">
        <v>19.98915935452786</v>
      </c>
      <c r="D4259" s="218"/>
      <c r="E4259" s="218" t="s">
        <v>114</v>
      </c>
      <c r="F4259" s="218">
        <v>1901</v>
      </c>
    </row>
    <row r="4260" spans="1:6" x14ac:dyDescent="0.45">
      <c r="A4260" s="218">
        <v>12558</v>
      </c>
      <c r="B4260" s="218">
        <v>400</v>
      </c>
      <c r="C4260" s="219">
        <v>25.616394564975451</v>
      </c>
      <c r="D4260" s="218"/>
      <c r="E4260" s="218" t="s">
        <v>114</v>
      </c>
      <c r="F4260" s="218">
        <v>1901</v>
      </c>
    </row>
    <row r="4261" spans="1:6" x14ac:dyDescent="0.45">
      <c r="A4261" s="218">
        <v>12558</v>
      </c>
      <c r="B4261" s="218">
        <v>400</v>
      </c>
      <c r="C4261" s="219">
        <v>22.352453271145482</v>
      </c>
      <c r="D4261" s="218"/>
      <c r="E4261" s="218" t="s">
        <v>114</v>
      </c>
      <c r="F4261" s="218">
        <v>2000</v>
      </c>
    </row>
    <row r="4262" spans="1:6" x14ac:dyDescent="0.45">
      <c r="A4262" s="218">
        <v>12558</v>
      </c>
      <c r="B4262" s="218">
        <v>400</v>
      </c>
      <c r="C4262" s="219">
        <v>8.3312682177082618</v>
      </c>
      <c r="D4262" s="218"/>
      <c r="E4262" s="218" t="s">
        <v>114</v>
      </c>
      <c r="F4262" s="218">
        <v>1901</v>
      </c>
    </row>
    <row r="4263" spans="1:6" x14ac:dyDescent="0.45">
      <c r="A4263" s="218">
        <v>12558</v>
      </c>
      <c r="B4263" s="218">
        <v>400</v>
      </c>
      <c r="C4263" s="219">
        <v>1.9550028594979669</v>
      </c>
      <c r="D4263" s="218"/>
      <c r="E4263" s="218" t="s">
        <v>114</v>
      </c>
      <c r="F4263" s="218">
        <v>2015</v>
      </c>
    </row>
    <row r="4264" spans="1:6" x14ac:dyDescent="0.45">
      <c r="A4264" s="218">
        <v>12558</v>
      </c>
      <c r="B4264" s="218">
        <v>400</v>
      </c>
      <c r="C4264" s="219">
        <v>27.88320569114947</v>
      </c>
      <c r="D4264" s="218"/>
      <c r="E4264" s="218" t="s">
        <v>114</v>
      </c>
      <c r="F4264" s="218">
        <v>2015</v>
      </c>
    </row>
    <row r="4265" spans="1:6" x14ac:dyDescent="0.45">
      <c r="A4265" s="218">
        <v>12558</v>
      </c>
      <c r="B4265" s="218">
        <v>400</v>
      </c>
      <c r="C4265" s="219">
        <v>61.113749036434157</v>
      </c>
      <c r="D4265" s="218"/>
      <c r="E4265" s="218" t="s">
        <v>114</v>
      </c>
      <c r="F4265" s="218">
        <v>2015</v>
      </c>
    </row>
    <row r="4266" spans="1:6" x14ac:dyDescent="0.45">
      <c r="A4266" s="218">
        <v>12558</v>
      </c>
      <c r="B4266" s="218">
        <v>400</v>
      </c>
      <c r="C4266" s="219">
        <v>53.445329842936147</v>
      </c>
      <c r="D4266" s="218"/>
      <c r="E4266" s="218" t="s">
        <v>114</v>
      </c>
      <c r="F4266" s="218">
        <v>2015</v>
      </c>
    </row>
    <row r="4267" spans="1:6" x14ac:dyDescent="0.45">
      <c r="A4267" s="218">
        <v>12558</v>
      </c>
      <c r="B4267" s="218">
        <v>400</v>
      </c>
      <c r="C4267" s="219">
        <v>7.3690730460086504</v>
      </c>
      <c r="D4267" s="218"/>
      <c r="E4267" s="218" t="s">
        <v>114</v>
      </c>
      <c r="F4267" s="218">
        <v>2015</v>
      </c>
    </row>
    <row r="4268" spans="1:6" x14ac:dyDescent="0.45">
      <c r="A4268" s="218">
        <v>12558</v>
      </c>
      <c r="B4268" s="218">
        <v>400</v>
      </c>
      <c r="C4268" s="219">
        <v>2.1273826615525482</v>
      </c>
      <c r="D4268" s="218"/>
      <c r="E4268" s="218" t="s">
        <v>114</v>
      </c>
      <c r="F4268" s="218">
        <v>2001</v>
      </c>
    </row>
    <row r="4269" spans="1:6" x14ac:dyDescent="0.45">
      <c r="A4269" s="218">
        <v>12556</v>
      </c>
      <c r="B4269" s="218">
        <v>250</v>
      </c>
      <c r="C4269" s="219">
        <v>23.035099285072121</v>
      </c>
      <c r="D4269" s="218"/>
      <c r="E4269" s="218" t="s">
        <v>114</v>
      </c>
      <c r="F4269" s="218">
        <v>2005</v>
      </c>
    </row>
    <row r="4270" spans="1:6" x14ac:dyDescent="0.45">
      <c r="A4270" s="218">
        <v>12556</v>
      </c>
      <c r="B4270" s="218">
        <v>250</v>
      </c>
      <c r="C4270" s="219">
        <v>42.160407399025317</v>
      </c>
      <c r="D4270" s="218"/>
      <c r="E4270" s="218" t="s">
        <v>114</v>
      </c>
      <c r="F4270" s="218">
        <v>2005</v>
      </c>
    </row>
    <row r="4271" spans="1:6" x14ac:dyDescent="0.45">
      <c r="A4271" s="218">
        <v>12556</v>
      </c>
      <c r="B4271" s="218">
        <v>250</v>
      </c>
      <c r="C4271" s="219">
        <v>11.582513152157521</v>
      </c>
      <c r="D4271" s="218"/>
      <c r="E4271" s="218" t="s">
        <v>114</v>
      </c>
      <c r="F4271" s="218">
        <v>2005</v>
      </c>
    </row>
    <row r="4272" spans="1:6" x14ac:dyDescent="0.45">
      <c r="A4272" s="218">
        <v>12556</v>
      </c>
      <c r="B4272" s="218">
        <v>250</v>
      </c>
      <c r="C4272" s="219">
        <v>10.065824858433521</v>
      </c>
      <c r="D4272" s="218"/>
      <c r="E4272" s="218" t="s">
        <v>114</v>
      </c>
      <c r="F4272" s="218">
        <v>2005</v>
      </c>
    </row>
    <row r="4273" spans="1:6" x14ac:dyDescent="0.45">
      <c r="A4273" s="218">
        <v>12556</v>
      </c>
      <c r="B4273" s="218">
        <v>250</v>
      </c>
      <c r="C4273" s="219">
        <v>16.163033896795699</v>
      </c>
      <c r="D4273" s="218"/>
      <c r="E4273" s="218" t="s">
        <v>114</v>
      </c>
      <c r="F4273" s="218">
        <v>2005</v>
      </c>
    </row>
    <row r="4274" spans="1:6" x14ac:dyDescent="0.45">
      <c r="A4274" s="218">
        <v>12556</v>
      </c>
      <c r="B4274" s="218">
        <v>250</v>
      </c>
      <c r="C4274" s="219">
        <v>16.474370572783069</v>
      </c>
      <c r="D4274" s="218"/>
      <c r="E4274" s="218" t="s">
        <v>114</v>
      </c>
      <c r="F4274" s="218">
        <v>2005</v>
      </c>
    </row>
    <row r="4275" spans="1:6" x14ac:dyDescent="0.45">
      <c r="A4275" s="218">
        <v>12556</v>
      </c>
      <c r="B4275" s="218">
        <v>250</v>
      </c>
      <c r="C4275" s="219">
        <v>19.369412115144019</v>
      </c>
      <c r="D4275" s="218"/>
      <c r="E4275" s="218" t="s">
        <v>114</v>
      </c>
      <c r="F4275" s="218">
        <v>2005</v>
      </c>
    </row>
    <row r="4276" spans="1:6" x14ac:dyDescent="0.45">
      <c r="A4276" s="218">
        <v>12556</v>
      </c>
      <c r="B4276" s="218">
        <v>250</v>
      </c>
      <c r="C4276" s="219">
        <v>15.652051654633761</v>
      </c>
      <c r="D4276" s="218"/>
      <c r="E4276" s="218" t="s">
        <v>114</v>
      </c>
      <c r="F4276" s="218">
        <v>2005</v>
      </c>
    </row>
    <row r="4277" spans="1:6" x14ac:dyDescent="0.45">
      <c r="A4277" s="218">
        <v>12556</v>
      </c>
      <c r="B4277" s="218">
        <v>250</v>
      </c>
      <c r="C4277" s="219">
        <v>11.22258993309123</v>
      </c>
      <c r="D4277" s="218"/>
      <c r="E4277" s="218" t="s">
        <v>114</v>
      </c>
      <c r="F4277" s="218">
        <v>2005</v>
      </c>
    </row>
    <row r="4278" spans="1:6" x14ac:dyDescent="0.45">
      <c r="A4278" s="218">
        <v>12556</v>
      </c>
      <c r="B4278" s="218">
        <v>250</v>
      </c>
      <c r="C4278" s="219">
        <v>6.6293158739004401</v>
      </c>
      <c r="D4278" s="218"/>
      <c r="E4278" s="218" t="s">
        <v>114</v>
      </c>
      <c r="F4278" s="218">
        <v>2007</v>
      </c>
    </row>
    <row r="4279" spans="1:6" x14ac:dyDescent="0.45">
      <c r="A4279" s="218">
        <v>12554</v>
      </c>
      <c r="B4279" s="218">
        <v>250</v>
      </c>
      <c r="C4279" s="219">
        <v>42.760143188017501</v>
      </c>
      <c r="D4279" s="218"/>
      <c r="E4279" s="218" t="s">
        <v>204</v>
      </c>
      <c r="F4279" s="218">
        <v>2003</v>
      </c>
    </row>
    <row r="4280" spans="1:6" x14ac:dyDescent="0.45">
      <c r="A4280" s="218">
        <v>12554</v>
      </c>
      <c r="B4280" s="218">
        <v>250</v>
      </c>
      <c r="C4280" s="219">
        <v>23.49379213321868</v>
      </c>
      <c r="D4280" s="218"/>
      <c r="E4280" s="218" t="s">
        <v>204</v>
      </c>
      <c r="F4280" s="218">
        <v>2003</v>
      </c>
    </row>
    <row r="4281" spans="1:6" x14ac:dyDescent="0.45">
      <c r="A4281" s="218">
        <v>12554</v>
      </c>
      <c r="B4281" s="218">
        <v>250</v>
      </c>
      <c r="C4281" s="219">
        <v>9.2366177601614314</v>
      </c>
      <c r="D4281" s="218"/>
      <c r="E4281" s="218" t="s">
        <v>114</v>
      </c>
      <c r="F4281" s="218">
        <v>2005</v>
      </c>
    </row>
    <row r="4282" spans="1:6" x14ac:dyDescent="0.45">
      <c r="A4282" s="218">
        <v>12554</v>
      </c>
      <c r="B4282" s="218">
        <v>250</v>
      </c>
      <c r="C4282" s="219">
        <v>19.048552721071069</v>
      </c>
      <c r="D4282" s="218"/>
      <c r="E4282" s="218" t="s">
        <v>114</v>
      </c>
      <c r="F4282" s="218">
        <v>2005</v>
      </c>
    </row>
    <row r="4283" spans="1:6" x14ac:dyDescent="0.45">
      <c r="A4283" s="218">
        <v>12554</v>
      </c>
      <c r="B4283" s="218">
        <v>250</v>
      </c>
      <c r="C4283" s="219">
        <v>19.048015149334969</v>
      </c>
      <c r="D4283" s="218"/>
      <c r="E4283" s="218" t="s">
        <v>114</v>
      </c>
      <c r="F4283" s="218">
        <v>2005</v>
      </c>
    </row>
    <row r="4284" spans="1:6" x14ac:dyDescent="0.45">
      <c r="A4284" s="218">
        <v>12554</v>
      </c>
      <c r="B4284" s="218">
        <v>250</v>
      </c>
      <c r="C4284" s="219">
        <v>32.971605011069883</v>
      </c>
      <c r="D4284" s="218"/>
      <c r="E4284" s="218" t="s">
        <v>114</v>
      </c>
      <c r="F4284" s="218">
        <v>2005</v>
      </c>
    </row>
    <row r="4285" spans="1:6" x14ac:dyDescent="0.45">
      <c r="A4285" s="218">
        <v>12554</v>
      </c>
      <c r="B4285" s="218">
        <v>250</v>
      </c>
      <c r="C4285" s="219">
        <v>55.148533348306067</v>
      </c>
      <c r="D4285" s="218"/>
      <c r="E4285" s="218" t="s">
        <v>114</v>
      </c>
      <c r="F4285" s="218">
        <v>2005</v>
      </c>
    </row>
    <row r="4286" spans="1:6" x14ac:dyDescent="0.45">
      <c r="A4286" s="218">
        <v>12554</v>
      </c>
      <c r="B4286" s="218">
        <v>250</v>
      </c>
      <c r="C4286" s="219">
        <v>33.339273791645482</v>
      </c>
      <c r="D4286" s="218"/>
      <c r="E4286" s="218" t="s">
        <v>114</v>
      </c>
      <c r="F4286" s="218">
        <v>2005</v>
      </c>
    </row>
    <row r="4287" spans="1:6" x14ac:dyDescent="0.45">
      <c r="A4287" s="218">
        <v>12554</v>
      </c>
      <c r="B4287" s="218">
        <v>250</v>
      </c>
      <c r="C4287" s="219">
        <v>18.221359947887521</v>
      </c>
      <c r="D4287" s="218"/>
      <c r="E4287" s="218" t="s">
        <v>114</v>
      </c>
      <c r="F4287" s="218">
        <v>2005</v>
      </c>
    </row>
    <row r="4288" spans="1:6" x14ac:dyDescent="0.45">
      <c r="A4288" s="218">
        <v>12554</v>
      </c>
      <c r="B4288" s="218">
        <v>250</v>
      </c>
      <c r="C4288" s="219">
        <v>23.515172604315421</v>
      </c>
      <c r="D4288" s="218"/>
      <c r="E4288" s="218" t="s">
        <v>114</v>
      </c>
      <c r="F4288" s="218">
        <v>2005</v>
      </c>
    </row>
    <row r="4289" spans="1:6" x14ac:dyDescent="0.45">
      <c r="A4289" s="218">
        <v>12554</v>
      </c>
      <c r="B4289" s="218">
        <v>250</v>
      </c>
      <c r="C4289" s="219">
        <v>5.9151400645177423</v>
      </c>
      <c r="D4289" s="218"/>
      <c r="E4289" s="218" t="s">
        <v>204</v>
      </c>
      <c r="F4289" s="218">
        <v>2003</v>
      </c>
    </row>
    <row r="4290" spans="1:6" x14ac:dyDescent="0.45">
      <c r="A4290" s="218">
        <v>12554</v>
      </c>
      <c r="B4290" s="218">
        <v>250</v>
      </c>
      <c r="C4290" s="219">
        <v>7.5049061384564517</v>
      </c>
      <c r="D4290" s="218"/>
      <c r="E4290" s="218" t="s">
        <v>204</v>
      </c>
      <c r="F4290" s="218">
        <v>2003</v>
      </c>
    </row>
    <row r="4291" spans="1:6" x14ac:dyDescent="0.45">
      <c r="A4291" s="218">
        <v>12552</v>
      </c>
      <c r="B4291" s="218">
        <v>200</v>
      </c>
      <c r="C4291" s="219">
        <v>19.511418388009901</v>
      </c>
      <c r="D4291" s="218"/>
      <c r="E4291" s="218" t="s">
        <v>114</v>
      </c>
      <c r="F4291" s="218">
        <v>2005</v>
      </c>
    </row>
    <row r="4292" spans="1:6" x14ac:dyDescent="0.45">
      <c r="A4292" s="218">
        <v>12552</v>
      </c>
      <c r="B4292" s="218">
        <v>200</v>
      </c>
      <c r="C4292" s="219">
        <v>26.564943588420821</v>
      </c>
      <c r="D4292" s="218"/>
      <c r="E4292" s="218" t="s">
        <v>114</v>
      </c>
      <c r="F4292" s="218">
        <v>2005</v>
      </c>
    </row>
    <row r="4293" spans="1:6" x14ac:dyDescent="0.45">
      <c r="A4293" s="218">
        <v>12552</v>
      </c>
      <c r="B4293" s="218">
        <v>200</v>
      </c>
      <c r="C4293" s="219">
        <v>13.91571627351796</v>
      </c>
      <c r="D4293" s="218"/>
      <c r="E4293" s="218" t="s">
        <v>114</v>
      </c>
      <c r="F4293" s="218">
        <v>2005</v>
      </c>
    </row>
    <row r="4294" spans="1:6" x14ac:dyDescent="0.45">
      <c r="A4294" s="218">
        <v>12550</v>
      </c>
      <c r="B4294" s="218">
        <v>250</v>
      </c>
      <c r="C4294" s="219">
        <v>49.041058414683192</v>
      </c>
      <c r="D4294" s="218"/>
      <c r="E4294" s="218" t="s">
        <v>114</v>
      </c>
      <c r="F4294" s="218">
        <v>2006</v>
      </c>
    </row>
    <row r="4295" spans="1:6" x14ac:dyDescent="0.45">
      <c r="A4295" s="218">
        <v>12550</v>
      </c>
      <c r="B4295" s="218">
        <v>250</v>
      </c>
      <c r="C4295" s="219">
        <v>48.944304232932538</v>
      </c>
      <c r="D4295" s="218"/>
      <c r="E4295" s="218" t="s">
        <v>114</v>
      </c>
      <c r="F4295" s="218">
        <v>2006</v>
      </c>
    </row>
    <row r="4296" spans="1:6" x14ac:dyDescent="0.45">
      <c r="A4296" s="218">
        <v>12550</v>
      </c>
      <c r="B4296" s="218">
        <v>250</v>
      </c>
      <c r="C4296" s="219">
        <v>43.033091000923491</v>
      </c>
      <c r="D4296" s="218"/>
      <c r="E4296" s="218" t="s">
        <v>114</v>
      </c>
      <c r="F4296" s="218">
        <v>2006</v>
      </c>
    </row>
    <row r="4297" spans="1:6" x14ac:dyDescent="0.45">
      <c r="A4297" s="218">
        <v>12550</v>
      </c>
      <c r="B4297" s="218">
        <v>250</v>
      </c>
      <c r="C4297" s="219">
        <v>49.61930489620832</v>
      </c>
      <c r="D4297" s="218"/>
      <c r="E4297" s="218" t="s">
        <v>114</v>
      </c>
      <c r="F4297" s="218">
        <v>2006</v>
      </c>
    </row>
    <row r="4298" spans="1:6" x14ac:dyDescent="0.45">
      <c r="A4298" s="218">
        <v>12550</v>
      </c>
      <c r="B4298" s="218">
        <v>250</v>
      </c>
      <c r="C4298" s="219">
        <v>49.170288785722782</v>
      </c>
      <c r="D4298" s="218"/>
      <c r="E4298" s="218" t="s">
        <v>114</v>
      </c>
      <c r="F4298" s="218">
        <v>2006</v>
      </c>
    </row>
    <row r="4299" spans="1:6" x14ac:dyDescent="0.45">
      <c r="A4299" s="218">
        <v>12550</v>
      </c>
      <c r="B4299" s="218">
        <v>250</v>
      </c>
      <c r="C4299" s="219">
        <v>45.232456063505097</v>
      </c>
      <c r="D4299" s="218"/>
      <c r="E4299" s="218" t="s">
        <v>114</v>
      </c>
      <c r="F4299" s="218">
        <v>2006</v>
      </c>
    </row>
    <row r="4300" spans="1:6" x14ac:dyDescent="0.45">
      <c r="A4300" s="218">
        <v>12550</v>
      </c>
      <c r="B4300" s="218">
        <v>250</v>
      </c>
      <c r="C4300" s="219">
        <v>48.885508776149251</v>
      </c>
      <c r="D4300" s="218"/>
      <c r="E4300" s="218" t="s">
        <v>114</v>
      </c>
      <c r="F4300" s="218">
        <v>2006</v>
      </c>
    </row>
    <row r="4301" spans="1:6" x14ac:dyDescent="0.45">
      <c r="A4301" s="218">
        <v>12550</v>
      </c>
      <c r="B4301" s="218">
        <v>250</v>
      </c>
      <c r="C4301" s="219">
        <v>47.25104093134324</v>
      </c>
      <c r="D4301" s="218"/>
      <c r="E4301" s="218" t="s">
        <v>114</v>
      </c>
      <c r="F4301" s="218">
        <v>2006</v>
      </c>
    </row>
    <row r="4302" spans="1:6" x14ac:dyDescent="0.45">
      <c r="A4302" s="218">
        <v>12550</v>
      </c>
      <c r="B4302" s="218">
        <v>250</v>
      </c>
      <c r="C4302" s="219">
        <v>48.920988085849579</v>
      </c>
      <c r="D4302" s="218"/>
      <c r="E4302" s="218" t="s">
        <v>114</v>
      </c>
      <c r="F4302" s="218">
        <v>2006</v>
      </c>
    </row>
    <row r="4303" spans="1:6" x14ac:dyDescent="0.45">
      <c r="A4303" s="218">
        <v>12550</v>
      </c>
      <c r="B4303" s="218">
        <v>250</v>
      </c>
      <c r="C4303" s="219">
        <v>47.826078277734958</v>
      </c>
      <c r="D4303" s="218"/>
      <c r="E4303" s="218" t="s">
        <v>114</v>
      </c>
      <c r="F4303" s="218">
        <v>2006</v>
      </c>
    </row>
    <row r="4304" spans="1:6" x14ac:dyDescent="0.45">
      <c r="A4304" s="218">
        <v>12550</v>
      </c>
      <c r="B4304" s="218">
        <v>250</v>
      </c>
      <c r="C4304" s="219">
        <v>10.193770532791619</v>
      </c>
      <c r="D4304" s="218"/>
      <c r="E4304" s="218" t="s">
        <v>114</v>
      </c>
      <c r="F4304" s="218">
        <v>2006</v>
      </c>
    </row>
    <row r="4305" spans="1:6" x14ac:dyDescent="0.45">
      <c r="A4305" s="218">
        <v>12550</v>
      </c>
      <c r="B4305" s="218">
        <v>250</v>
      </c>
      <c r="C4305" s="219">
        <v>48.817859996791</v>
      </c>
      <c r="D4305" s="218"/>
      <c r="E4305" s="218" t="s">
        <v>114</v>
      </c>
      <c r="F4305" s="218">
        <v>2006</v>
      </c>
    </row>
    <row r="4306" spans="1:6" x14ac:dyDescent="0.45">
      <c r="A4306" s="218">
        <v>12550</v>
      </c>
      <c r="B4306" s="218">
        <v>250</v>
      </c>
      <c r="C4306" s="219">
        <v>46.677551481464143</v>
      </c>
      <c r="D4306" s="218"/>
      <c r="E4306" s="218" t="s">
        <v>114</v>
      </c>
      <c r="F4306" s="218">
        <v>2006</v>
      </c>
    </row>
    <row r="4307" spans="1:6" x14ac:dyDescent="0.45">
      <c r="A4307" s="218">
        <v>12550</v>
      </c>
      <c r="B4307" s="218">
        <v>250</v>
      </c>
      <c r="C4307" s="219">
        <v>48.903572154124603</v>
      </c>
      <c r="D4307" s="218"/>
      <c r="E4307" s="218" t="s">
        <v>114</v>
      </c>
      <c r="F4307" s="218">
        <v>2006</v>
      </c>
    </row>
    <row r="4308" spans="1:6" x14ac:dyDescent="0.45">
      <c r="A4308" s="218">
        <v>12550</v>
      </c>
      <c r="B4308" s="218">
        <v>250</v>
      </c>
      <c r="C4308" s="219">
        <v>48.497338010893671</v>
      </c>
      <c r="D4308" s="218"/>
      <c r="E4308" s="218" t="s">
        <v>114</v>
      </c>
      <c r="F4308" s="218">
        <v>2006</v>
      </c>
    </row>
    <row r="4309" spans="1:6" x14ac:dyDescent="0.45">
      <c r="A4309" s="218">
        <v>12550</v>
      </c>
      <c r="B4309" s="218">
        <v>250</v>
      </c>
      <c r="C4309" s="219">
        <v>48.821688978338848</v>
      </c>
      <c r="D4309" s="218"/>
      <c r="E4309" s="218" t="s">
        <v>114</v>
      </c>
      <c r="F4309" s="218">
        <v>2006</v>
      </c>
    </row>
    <row r="4310" spans="1:6" x14ac:dyDescent="0.45">
      <c r="A4310" s="218">
        <v>12550</v>
      </c>
      <c r="B4310" s="218">
        <v>250</v>
      </c>
      <c r="C4310" s="219">
        <v>48.842891069305097</v>
      </c>
      <c r="D4310" s="218"/>
      <c r="E4310" s="218" t="s">
        <v>114</v>
      </c>
      <c r="F4310" s="218">
        <v>2006</v>
      </c>
    </row>
    <row r="4311" spans="1:6" x14ac:dyDescent="0.45">
      <c r="A4311" s="218">
        <v>12550</v>
      </c>
      <c r="B4311" s="218">
        <v>250</v>
      </c>
      <c r="C4311" s="219">
        <v>48.966473339719627</v>
      </c>
      <c r="D4311" s="218"/>
      <c r="E4311" s="218" t="s">
        <v>114</v>
      </c>
      <c r="F4311" s="218">
        <v>2006</v>
      </c>
    </row>
    <row r="4312" spans="1:6" x14ac:dyDescent="0.45">
      <c r="A4312" s="218">
        <v>12550</v>
      </c>
      <c r="B4312" s="218">
        <v>250</v>
      </c>
      <c r="C4312" s="219">
        <v>46.35093715712199</v>
      </c>
      <c r="D4312" s="218"/>
      <c r="E4312" s="218" t="s">
        <v>114</v>
      </c>
      <c r="F4312" s="218">
        <v>2006</v>
      </c>
    </row>
    <row r="4313" spans="1:6" x14ac:dyDescent="0.45">
      <c r="A4313" s="218">
        <v>12550</v>
      </c>
      <c r="B4313" s="218">
        <v>250</v>
      </c>
      <c r="C4313" s="219">
        <v>49.034194862602092</v>
      </c>
      <c r="D4313" s="218"/>
      <c r="E4313" s="218" t="s">
        <v>114</v>
      </c>
      <c r="F4313" s="218">
        <v>2006</v>
      </c>
    </row>
    <row r="4314" spans="1:6" x14ac:dyDescent="0.45">
      <c r="A4314" s="218">
        <v>12550</v>
      </c>
      <c r="B4314" s="218">
        <v>250</v>
      </c>
      <c r="C4314" s="219">
        <v>46.0481390555464</v>
      </c>
      <c r="D4314" s="218"/>
      <c r="E4314" s="218" t="s">
        <v>114</v>
      </c>
      <c r="F4314" s="218">
        <v>2006</v>
      </c>
    </row>
    <row r="4315" spans="1:6" x14ac:dyDescent="0.45">
      <c r="A4315" s="218">
        <v>12550</v>
      </c>
      <c r="B4315" s="218">
        <v>250</v>
      </c>
      <c r="C4315" s="219">
        <v>48.137525855576321</v>
      </c>
      <c r="D4315" s="218"/>
      <c r="E4315" s="218" t="s">
        <v>114</v>
      </c>
      <c r="F4315" s="218">
        <v>2006</v>
      </c>
    </row>
    <row r="4316" spans="1:6" x14ac:dyDescent="0.45">
      <c r="A4316" s="218">
        <v>12550</v>
      </c>
      <c r="B4316" s="218">
        <v>250</v>
      </c>
      <c r="C4316" s="219">
        <v>48.008512806770227</v>
      </c>
      <c r="D4316" s="218"/>
      <c r="E4316" s="218" t="s">
        <v>114</v>
      </c>
      <c r="F4316" s="218">
        <v>2006</v>
      </c>
    </row>
    <row r="4317" spans="1:6" x14ac:dyDescent="0.45">
      <c r="A4317" s="218">
        <v>12550</v>
      </c>
      <c r="B4317" s="218">
        <v>250</v>
      </c>
      <c r="C4317" s="219">
        <v>0.50008426269163997</v>
      </c>
      <c r="D4317" s="218"/>
      <c r="E4317" s="218"/>
      <c r="F4317" s="218">
        <v>1901</v>
      </c>
    </row>
    <row r="4318" spans="1:6" x14ac:dyDescent="0.45">
      <c r="A4318" s="218">
        <v>12550</v>
      </c>
      <c r="B4318" s="218">
        <v>250</v>
      </c>
      <c r="C4318" s="219">
        <v>38.358373660590168</v>
      </c>
      <c r="D4318" s="218"/>
      <c r="E4318" s="218" t="s">
        <v>114</v>
      </c>
      <c r="F4318" s="218">
        <v>2006</v>
      </c>
    </row>
    <row r="4319" spans="1:6" x14ac:dyDescent="0.45">
      <c r="A4319" s="218">
        <v>12548</v>
      </c>
      <c r="B4319" s="218">
        <v>250</v>
      </c>
      <c r="C4319" s="219">
        <v>10.335606401933029</v>
      </c>
      <c r="D4319" s="218"/>
      <c r="E4319" s="218" t="s">
        <v>114</v>
      </c>
      <c r="F4319" s="218">
        <v>2005</v>
      </c>
    </row>
    <row r="4320" spans="1:6" x14ac:dyDescent="0.45">
      <c r="A4320" s="218">
        <v>12548</v>
      </c>
      <c r="B4320" s="218">
        <v>250</v>
      </c>
      <c r="C4320" s="219">
        <v>11.581551007129271</v>
      </c>
      <c r="D4320" s="218"/>
      <c r="E4320" s="218" t="s">
        <v>114</v>
      </c>
      <c r="F4320" s="218">
        <v>2005</v>
      </c>
    </row>
    <row r="4321" spans="1:6" x14ac:dyDescent="0.45">
      <c r="A4321" s="218">
        <v>12548</v>
      </c>
      <c r="B4321" s="218">
        <v>250</v>
      </c>
      <c r="C4321" s="219">
        <v>22.081550980431029</v>
      </c>
      <c r="D4321" s="218"/>
      <c r="E4321" s="218" t="s">
        <v>114</v>
      </c>
      <c r="F4321" s="218">
        <v>2005</v>
      </c>
    </row>
    <row r="4322" spans="1:6" x14ac:dyDescent="0.45">
      <c r="A4322" s="218">
        <v>12548</v>
      </c>
      <c r="B4322" s="218">
        <v>250</v>
      </c>
      <c r="C4322" s="219">
        <v>20.060675917369991</v>
      </c>
      <c r="D4322" s="218"/>
      <c r="E4322" s="218" t="s">
        <v>114</v>
      </c>
      <c r="F4322" s="218">
        <v>2005</v>
      </c>
    </row>
    <row r="4323" spans="1:6" x14ac:dyDescent="0.45">
      <c r="A4323" s="218">
        <v>12548</v>
      </c>
      <c r="B4323" s="218">
        <v>250</v>
      </c>
      <c r="C4323" s="219">
        <v>17.574298270974701</v>
      </c>
      <c r="D4323" s="218"/>
      <c r="E4323" s="218" t="s">
        <v>114</v>
      </c>
      <c r="F4323" s="218">
        <v>2005</v>
      </c>
    </row>
    <row r="4324" spans="1:6" x14ac:dyDescent="0.45">
      <c r="A4324" s="218">
        <v>12548</v>
      </c>
      <c r="B4324" s="218">
        <v>250</v>
      </c>
      <c r="C4324" s="219">
        <v>12.19901210064492</v>
      </c>
      <c r="D4324" s="218"/>
      <c r="E4324" s="218" t="s">
        <v>114</v>
      </c>
      <c r="F4324" s="218">
        <v>2005</v>
      </c>
    </row>
    <row r="4325" spans="1:6" x14ac:dyDescent="0.45">
      <c r="A4325" s="218">
        <v>12548</v>
      </c>
      <c r="B4325" s="218">
        <v>250</v>
      </c>
      <c r="C4325" s="219">
        <v>22.31818224709026</v>
      </c>
      <c r="D4325" s="218"/>
      <c r="E4325" s="218" t="s">
        <v>114</v>
      </c>
      <c r="F4325" s="218">
        <v>2005</v>
      </c>
    </row>
    <row r="4326" spans="1:6" x14ac:dyDescent="0.45">
      <c r="A4326" s="218">
        <v>12548</v>
      </c>
      <c r="B4326" s="218">
        <v>250</v>
      </c>
      <c r="C4326" s="219">
        <v>12.3267986057883</v>
      </c>
      <c r="D4326" s="218"/>
      <c r="E4326" s="218" t="s">
        <v>114</v>
      </c>
      <c r="F4326" s="218">
        <v>2005</v>
      </c>
    </row>
    <row r="4327" spans="1:6" x14ac:dyDescent="0.45">
      <c r="A4327" s="218">
        <v>12548</v>
      </c>
      <c r="B4327" s="218">
        <v>250</v>
      </c>
      <c r="C4327" s="219">
        <v>12.238995388008449</v>
      </c>
      <c r="D4327" s="218"/>
      <c r="E4327" s="218" t="s">
        <v>114</v>
      </c>
      <c r="F4327" s="218">
        <v>2005</v>
      </c>
    </row>
    <row r="4328" spans="1:6" x14ac:dyDescent="0.45">
      <c r="A4328" s="218">
        <v>12548</v>
      </c>
      <c r="B4328" s="218">
        <v>250</v>
      </c>
      <c r="C4328" s="219">
        <v>29.239930222593109</v>
      </c>
      <c r="D4328" s="218"/>
      <c r="E4328" s="218" t="s">
        <v>114</v>
      </c>
      <c r="F4328" s="218">
        <v>2005</v>
      </c>
    </row>
    <row r="4329" spans="1:6" x14ac:dyDescent="0.45">
      <c r="A4329" s="218">
        <v>12548</v>
      </c>
      <c r="B4329" s="218">
        <v>250</v>
      </c>
      <c r="C4329" s="219">
        <v>18.73347550464641</v>
      </c>
      <c r="D4329" s="218"/>
      <c r="E4329" s="218" t="s">
        <v>114</v>
      </c>
      <c r="F4329" s="218">
        <v>2005</v>
      </c>
    </row>
    <row r="4330" spans="1:6" x14ac:dyDescent="0.45">
      <c r="A4330" s="218">
        <v>12548</v>
      </c>
      <c r="B4330" s="218">
        <v>250</v>
      </c>
      <c r="C4330" s="219">
        <v>44.91842362289411</v>
      </c>
      <c r="D4330" s="218"/>
      <c r="E4330" s="218" t="s">
        <v>114</v>
      </c>
      <c r="F4330" s="218">
        <v>2005</v>
      </c>
    </row>
    <row r="4331" spans="1:6" x14ac:dyDescent="0.45">
      <c r="A4331" s="218">
        <v>12548</v>
      </c>
      <c r="B4331" s="218">
        <v>250</v>
      </c>
      <c r="C4331" s="219">
        <v>3.5257551485579368</v>
      </c>
      <c r="D4331" s="218"/>
      <c r="E4331" s="218" t="s">
        <v>114</v>
      </c>
      <c r="F4331" s="218">
        <v>2005</v>
      </c>
    </row>
    <row r="4332" spans="1:6" x14ac:dyDescent="0.45">
      <c r="A4332" s="218">
        <v>12548</v>
      </c>
      <c r="B4332" s="218">
        <v>250</v>
      </c>
      <c r="C4332" s="219">
        <v>14.678092658390209</v>
      </c>
      <c r="D4332" s="218"/>
      <c r="E4332" s="218" t="s">
        <v>114</v>
      </c>
      <c r="F4332" s="218">
        <v>2005</v>
      </c>
    </row>
    <row r="4333" spans="1:6" x14ac:dyDescent="0.45">
      <c r="A4333" s="218">
        <v>12548</v>
      </c>
      <c r="B4333" s="218">
        <v>250</v>
      </c>
      <c r="C4333" s="219">
        <v>9.5817377680774261</v>
      </c>
      <c r="D4333" s="218"/>
      <c r="E4333" s="218" t="s">
        <v>114</v>
      </c>
      <c r="F4333" s="218">
        <v>2005</v>
      </c>
    </row>
    <row r="4334" spans="1:6" x14ac:dyDescent="0.45">
      <c r="A4334" s="218">
        <v>12548</v>
      </c>
      <c r="B4334" s="218">
        <v>250</v>
      </c>
      <c r="C4334" s="219">
        <v>5.2411184642147539</v>
      </c>
      <c r="D4334" s="218"/>
      <c r="E4334" s="218" t="s">
        <v>114</v>
      </c>
      <c r="F4334" s="218">
        <v>2005</v>
      </c>
    </row>
    <row r="4335" spans="1:6" x14ac:dyDescent="0.45">
      <c r="A4335" s="218">
        <v>12546</v>
      </c>
      <c r="B4335" s="218">
        <v>200</v>
      </c>
      <c r="C4335" s="219">
        <v>18.753617632777839</v>
      </c>
      <c r="D4335" s="218"/>
      <c r="E4335" s="218" t="s">
        <v>114</v>
      </c>
      <c r="F4335" s="218">
        <v>2005</v>
      </c>
    </row>
    <row r="4336" spans="1:6" x14ac:dyDescent="0.45">
      <c r="A4336" s="218">
        <v>12546</v>
      </c>
      <c r="B4336" s="218">
        <v>200</v>
      </c>
      <c r="C4336" s="219">
        <v>16.78319228032225</v>
      </c>
      <c r="D4336" s="218"/>
      <c r="E4336" s="218" t="s">
        <v>114</v>
      </c>
      <c r="F4336" s="218">
        <v>2005</v>
      </c>
    </row>
    <row r="4337" spans="1:6" x14ac:dyDescent="0.45">
      <c r="A4337" s="218">
        <v>12546</v>
      </c>
      <c r="B4337" s="218">
        <v>200</v>
      </c>
      <c r="C4337" s="219">
        <v>13.55321382665981</v>
      </c>
      <c r="D4337" s="218"/>
      <c r="E4337" s="218" t="s">
        <v>114</v>
      </c>
      <c r="F4337" s="218">
        <v>2005</v>
      </c>
    </row>
    <row r="4338" spans="1:6" x14ac:dyDescent="0.45">
      <c r="A4338" s="218">
        <v>12546</v>
      </c>
      <c r="B4338" s="218">
        <v>200</v>
      </c>
      <c r="C4338" s="219">
        <v>16.23924940658334</v>
      </c>
      <c r="D4338" s="218"/>
      <c r="E4338" s="218" t="s">
        <v>114</v>
      </c>
      <c r="F4338" s="218">
        <v>2005</v>
      </c>
    </row>
    <row r="4339" spans="1:6" x14ac:dyDescent="0.45">
      <c r="A4339" s="218">
        <v>12544</v>
      </c>
      <c r="B4339" s="218">
        <v>500</v>
      </c>
      <c r="C4339" s="219">
        <v>19.262642282333189</v>
      </c>
      <c r="D4339" s="218"/>
      <c r="E4339" s="218" t="s">
        <v>114</v>
      </c>
      <c r="F4339" s="218">
        <v>2005</v>
      </c>
    </row>
    <row r="4340" spans="1:6" x14ac:dyDescent="0.45">
      <c r="A4340" s="218">
        <v>12544</v>
      </c>
      <c r="B4340" s="218">
        <v>500</v>
      </c>
      <c r="C4340" s="219">
        <v>25.906753537590031</v>
      </c>
      <c r="D4340" s="218"/>
      <c r="E4340" s="218" t="s">
        <v>114</v>
      </c>
      <c r="F4340" s="218">
        <v>2005</v>
      </c>
    </row>
    <row r="4341" spans="1:6" x14ac:dyDescent="0.45">
      <c r="A4341" s="218">
        <v>12544</v>
      </c>
      <c r="B4341" s="218">
        <v>500</v>
      </c>
      <c r="C4341" s="219">
        <v>35.52291296062414</v>
      </c>
      <c r="D4341" s="218"/>
      <c r="E4341" s="218" t="s">
        <v>114</v>
      </c>
      <c r="F4341" s="218">
        <v>2005</v>
      </c>
    </row>
    <row r="4342" spans="1:6" x14ac:dyDescent="0.45">
      <c r="A4342" s="218">
        <v>12544</v>
      </c>
      <c r="B4342" s="218">
        <v>500</v>
      </c>
      <c r="C4342" s="219">
        <v>33.01347305076844</v>
      </c>
      <c r="D4342" s="218"/>
      <c r="E4342" s="218" t="s">
        <v>114</v>
      </c>
      <c r="F4342" s="218">
        <v>2005</v>
      </c>
    </row>
    <row r="4343" spans="1:6" x14ac:dyDescent="0.45">
      <c r="A4343" s="218">
        <v>12544</v>
      </c>
      <c r="B4343" s="218">
        <v>500</v>
      </c>
      <c r="C4343" s="219">
        <v>19.756570295156681</v>
      </c>
      <c r="D4343" s="218"/>
      <c r="E4343" s="218" t="s">
        <v>114</v>
      </c>
      <c r="F4343" s="218">
        <v>2005</v>
      </c>
    </row>
    <row r="4344" spans="1:6" x14ac:dyDescent="0.45">
      <c r="A4344" s="218">
        <v>12544</v>
      </c>
      <c r="B4344" s="218">
        <v>500</v>
      </c>
      <c r="C4344" s="219">
        <v>19.277566782599362</v>
      </c>
      <c r="D4344" s="218"/>
      <c r="E4344" s="218" t="s">
        <v>114</v>
      </c>
      <c r="F4344" s="218">
        <v>2005</v>
      </c>
    </row>
    <row r="4345" spans="1:6" x14ac:dyDescent="0.45">
      <c r="A4345" s="218">
        <v>12544</v>
      </c>
      <c r="B4345" s="218">
        <v>500</v>
      </c>
      <c r="C4345" s="219">
        <v>44.972029583117717</v>
      </c>
      <c r="D4345" s="218"/>
      <c r="E4345" s="218" t="s">
        <v>114</v>
      </c>
      <c r="F4345" s="218">
        <v>2005</v>
      </c>
    </row>
    <row r="4346" spans="1:6" x14ac:dyDescent="0.45">
      <c r="A4346" s="218">
        <v>12544</v>
      </c>
      <c r="B4346" s="218">
        <v>500</v>
      </c>
      <c r="C4346" s="219">
        <v>81.390730537226943</v>
      </c>
      <c r="D4346" s="218"/>
      <c r="E4346" s="218" t="s">
        <v>114</v>
      </c>
      <c r="F4346" s="218">
        <v>2005</v>
      </c>
    </row>
    <row r="4347" spans="1:6" x14ac:dyDescent="0.45">
      <c r="A4347" s="218">
        <v>12544</v>
      </c>
      <c r="B4347" s="218">
        <v>500</v>
      </c>
      <c r="C4347" s="219">
        <v>25.265989549846051</v>
      </c>
      <c r="D4347" s="218"/>
      <c r="E4347" s="218" t="s">
        <v>114</v>
      </c>
      <c r="F4347" s="218">
        <v>2005</v>
      </c>
    </row>
    <row r="4348" spans="1:6" x14ac:dyDescent="0.45">
      <c r="A4348" s="218">
        <v>12542</v>
      </c>
      <c r="B4348" s="218">
        <v>675</v>
      </c>
      <c r="C4348" s="219">
        <v>73.831384292755686</v>
      </c>
      <c r="D4348" s="218"/>
      <c r="E4348" s="218" t="s">
        <v>114</v>
      </c>
      <c r="F4348" s="218">
        <v>2005</v>
      </c>
    </row>
    <row r="4349" spans="1:6" x14ac:dyDescent="0.45">
      <c r="A4349" s="218">
        <v>12542</v>
      </c>
      <c r="B4349" s="218">
        <v>675</v>
      </c>
      <c r="C4349" s="219">
        <v>62.792223859346649</v>
      </c>
      <c r="D4349" s="218"/>
      <c r="E4349" s="218" t="s">
        <v>114</v>
      </c>
      <c r="F4349" s="218">
        <v>2005</v>
      </c>
    </row>
    <row r="4350" spans="1:6" x14ac:dyDescent="0.45">
      <c r="A4350" s="218">
        <v>12542</v>
      </c>
      <c r="B4350" s="218">
        <v>675</v>
      </c>
      <c r="C4350" s="219">
        <v>6.9205782938554021</v>
      </c>
      <c r="D4350" s="218"/>
      <c r="E4350" s="218" t="s">
        <v>114</v>
      </c>
      <c r="F4350" s="218">
        <v>2005</v>
      </c>
    </row>
    <row r="4351" spans="1:6" x14ac:dyDescent="0.45">
      <c r="A4351" s="218">
        <v>12540</v>
      </c>
      <c r="B4351" s="218">
        <v>200</v>
      </c>
      <c r="C4351" s="219">
        <v>54.258031082022001</v>
      </c>
      <c r="D4351" s="218"/>
      <c r="E4351" s="218" t="s">
        <v>114</v>
      </c>
      <c r="F4351" s="218">
        <v>2005</v>
      </c>
    </row>
    <row r="4352" spans="1:6" x14ac:dyDescent="0.45">
      <c r="A4352" s="218">
        <v>12540</v>
      </c>
      <c r="B4352" s="218">
        <v>200</v>
      </c>
      <c r="C4352" s="219">
        <v>33.662867011886391</v>
      </c>
      <c r="D4352" s="218"/>
      <c r="E4352" s="218" t="s">
        <v>114</v>
      </c>
      <c r="F4352" s="218">
        <v>2005</v>
      </c>
    </row>
    <row r="4353" spans="1:6" x14ac:dyDescent="0.45">
      <c r="A4353" s="218">
        <v>12540</v>
      </c>
      <c r="B4353" s="218">
        <v>200</v>
      </c>
      <c r="C4353" s="219">
        <v>19.027899525497311</v>
      </c>
      <c r="D4353" s="218"/>
      <c r="E4353" s="218" t="s">
        <v>114</v>
      </c>
      <c r="F4353" s="218">
        <v>2005</v>
      </c>
    </row>
    <row r="4354" spans="1:6" x14ac:dyDescent="0.45">
      <c r="A4354" s="218">
        <v>12540</v>
      </c>
      <c r="B4354" s="218">
        <v>200</v>
      </c>
      <c r="C4354" s="219">
        <v>27.797607380107049</v>
      </c>
      <c r="D4354" s="218"/>
      <c r="E4354" s="218" t="s">
        <v>114</v>
      </c>
      <c r="F4354" s="218">
        <v>2005</v>
      </c>
    </row>
    <row r="4355" spans="1:6" x14ac:dyDescent="0.45">
      <c r="A4355" s="218">
        <v>12540</v>
      </c>
      <c r="B4355" s="218">
        <v>200</v>
      </c>
      <c r="C4355" s="219">
        <v>17.4560801693465</v>
      </c>
      <c r="D4355" s="218"/>
      <c r="E4355" s="218" t="s">
        <v>114</v>
      </c>
      <c r="F4355" s="218">
        <v>2005</v>
      </c>
    </row>
    <row r="4356" spans="1:6" x14ac:dyDescent="0.45">
      <c r="A4356" s="218">
        <v>12540</v>
      </c>
      <c r="B4356" s="218">
        <v>200</v>
      </c>
      <c r="C4356" s="219">
        <v>24.219852751114011</v>
      </c>
      <c r="D4356" s="218"/>
      <c r="E4356" s="218" t="s">
        <v>114</v>
      </c>
      <c r="F4356" s="218">
        <v>2005</v>
      </c>
    </row>
    <row r="4357" spans="1:6" x14ac:dyDescent="0.45">
      <c r="A4357" s="218">
        <v>12540</v>
      </c>
      <c r="B4357" s="218">
        <v>200</v>
      </c>
      <c r="C4357" s="219">
        <v>20.76298096947739</v>
      </c>
      <c r="D4357" s="218"/>
      <c r="E4357" s="218" t="s">
        <v>114</v>
      </c>
      <c r="F4357" s="218">
        <v>2005</v>
      </c>
    </row>
    <row r="4358" spans="1:6" x14ac:dyDescent="0.45">
      <c r="A4358" s="218">
        <v>12540</v>
      </c>
      <c r="B4358" s="218">
        <v>200</v>
      </c>
      <c r="C4358" s="219">
        <v>23.96665658638512</v>
      </c>
      <c r="D4358" s="218"/>
      <c r="E4358" s="218" t="s">
        <v>114</v>
      </c>
      <c r="F4358" s="218">
        <v>2005</v>
      </c>
    </row>
    <row r="4359" spans="1:6" x14ac:dyDescent="0.45">
      <c r="A4359" s="218">
        <v>12540</v>
      </c>
      <c r="B4359" s="218">
        <v>200</v>
      </c>
      <c r="C4359" s="219">
        <v>22.890135841627561</v>
      </c>
      <c r="D4359" s="218"/>
      <c r="E4359" s="218" t="s">
        <v>114</v>
      </c>
      <c r="F4359" s="218">
        <v>2005</v>
      </c>
    </row>
    <row r="4360" spans="1:6" x14ac:dyDescent="0.45">
      <c r="A4360" s="218">
        <v>12538</v>
      </c>
      <c r="B4360" s="218">
        <v>315</v>
      </c>
      <c r="C4360" s="219">
        <v>6.2582005735020321</v>
      </c>
      <c r="D4360" s="218"/>
      <c r="E4360" s="218" t="s">
        <v>204</v>
      </c>
      <c r="F4360" s="218">
        <v>2002</v>
      </c>
    </row>
    <row r="4361" spans="1:6" x14ac:dyDescent="0.45">
      <c r="A4361" s="218">
        <v>12538</v>
      </c>
      <c r="B4361" s="218">
        <v>315</v>
      </c>
      <c r="C4361" s="219">
        <v>27.3686747460521</v>
      </c>
      <c r="D4361" s="218"/>
      <c r="E4361" s="218" t="s">
        <v>204</v>
      </c>
      <c r="F4361" s="218">
        <v>2002</v>
      </c>
    </row>
    <row r="4362" spans="1:6" x14ac:dyDescent="0.45">
      <c r="A4362" s="218">
        <v>12538</v>
      </c>
      <c r="B4362" s="218">
        <v>315</v>
      </c>
      <c r="C4362" s="219">
        <v>5.6608274620706762</v>
      </c>
      <c r="D4362" s="218"/>
      <c r="E4362" s="218" t="s">
        <v>204</v>
      </c>
      <c r="F4362" s="218">
        <v>2002</v>
      </c>
    </row>
    <row r="4363" spans="1:6" x14ac:dyDescent="0.45">
      <c r="A4363" s="218">
        <v>12538</v>
      </c>
      <c r="B4363" s="218">
        <v>315</v>
      </c>
      <c r="C4363" s="219">
        <v>2.756330347133515</v>
      </c>
      <c r="D4363" s="218"/>
      <c r="E4363" s="218" t="s">
        <v>204</v>
      </c>
      <c r="F4363" s="218">
        <v>2002</v>
      </c>
    </row>
    <row r="4364" spans="1:6" x14ac:dyDescent="0.45">
      <c r="A4364" s="218">
        <v>12538</v>
      </c>
      <c r="B4364" s="218">
        <v>315</v>
      </c>
      <c r="C4364" s="219">
        <v>16.75568448379147</v>
      </c>
      <c r="D4364" s="218"/>
      <c r="E4364" s="218" t="s">
        <v>204</v>
      </c>
      <c r="F4364" s="218">
        <v>2002</v>
      </c>
    </row>
    <row r="4365" spans="1:6" x14ac:dyDescent="0.45">
      <c r="A4365" s="218">
        <v>12538</v>
      </c>
      <c r="B4365" s="218">
        <v>315</v>
      </c>
      <c r="C4365" s="219">
        <v>7.1893930116901723</v>
      </c>
      <c r="D4365" s="218"/>
      <c r="E4365" s="218" t="s">
        <v>204</v>
      </c>
      <c r="F4365" s="218">
        <v>2002</v>
      </c>
    </row>
    <row r="4366" spans="1:6" x14ac:dyDescent="0.45">
      <c r="A4366" s="218">
        <v>12538</v>
      </c>
      <c r="B4366" s="218">
        <v>315</v>
      </c>
      <c r="C4366" s="219">
        <v>11.48381293225119</v>
      </c>
      <c r="D4366" s="218"/>
      <c r="E4366" s="218" t="s">
        <v>204</v>
      </c>
      <c r="F4366" s="218">
        <v>2002</v>
      </c>
    </row>
    <row r="4367" spans="1:6" x14ac:dyDescent="0.45">
      <c r="A4367" s="218">
        <v>12538</v>
      </c>
      <c r="B4367" s="218">
        <v>315</v>
      </c>
      <c r="C4367" s="219">
        <v>17.74765310816106</v>
      </c>
      <c r="D4367" s="218"/>
      <c r="E4367" s="218" t="s">
        <v>204</v>
      </c>
      <c r="F4367" s="218">
        <v>2002</v>
      </c>
    </row>
    <row r="4368" spans="1:6" x14ac:dyDescent="0.45">
      <c r="A4368" s="218">
        <v>12538</v>
      </c>
      <c r="B4368" s="218">
        <v>315</v>
      </c>
      <c r="C4368" s="219">
        <v>37.953179913867942</v>
      </c>
      <c r="D4368" s="218"/>
      <c r="E4368" s="218" t="s">
        <v>204</v>
      </c>
      <c r="F4368" s="218">
        <v>2002</v>
      </c>
    </row>
    <row r="4369" spans="1:6" x14ac:dyDescent="0.45">
      <c r="A4369" s="218">
        <v>12538</v>
      </c>
      <c r="B4369" s="218">
        <v>315</v>
      </c>
      <c r="C4369" s="219">
        <v>15.850584418129751</v>
      </c>
      <c r="D4369" s="218"/>
      <c r="E4369" s="218" t="s">
        <v>204</v>
      </c>
      <c r="F4369" s="218">
        <v>2002</v>
      </c>
    </row>
    <row r="4370" spans="1:6" x14ac:dyDescent="0.45">
      <c r="A4370" s="218">
        <v>12538</v>
      </c>
      <c r="B4370" s="218">
        <v>315</v>
      </c>
      <c r="C4370" s="219">
        <v>14.935236049474749</v>
      </c>
      <c r="D4370" s="218"/>
      <c r="E4370" s="218" t="s">
        <v>204</v>
      </c>
      <c r="F4370" s="218">
        <v>2002</v>
      </c>
    </row>
    <row r="4371" spans="1:6" x14ac:dyDescent="0.45">
      <c r="A4371" s="218">
        <v>12536</v>
      </c>
      <c r="B4371" s="218">
        <v>250</v>
      </c>
      <c r="C4371" s="219">
        <v>24.53397301424863</v>
      </c>
      <c r="D4371" s="218"/>
      <c r="E4371" s="218" t="s">
        <v>204</v>
      </c>
      <c r="F4371" s="218">
        <v>2002</v>
      </c>
    </row>
    <row r="4372" spans="1:6" x14ac:dyDescent="0.45">
      <c r="A4372" s="218">
        <v>12536</v>
      </c>
      <c r="B4372" s="218">
        <v>250</v>
      </c>
      <c r="C4372" s="219">
        <v>21.63827072534038</v>
      </c>
      <c r="D4372" s="218"/>
      <c r="E4372" s="218" t="s">
        <v>204</v>
      </c>
      <c r="F4372" s="218">
        <v>2002</v>
      </c>
    </row>
    <row r="4373" spans="1:6" x14ac:dyDescent="0.45">
      <c r="A4373" s="218">
        <v>12536</v>
      </c>
      <c r="B4373" s="218">
        <v>250</v>
      </c>
      <c r="C4373" s="219">
        <v>13.56002014164045</v>
      </c>
      <c r="D4373" s="218"/>
      <c r="E4373" s="218" t="s">
        <v>204</v>
      </c>
      <c r="F4373" s="218">
        <v>2002</v>
      </c>
    </row>
    <row r="4374" spans="1:6" x14ac:dyDescent="0.45">
      <c r="A4374" s="218">
        <v>12536</v>
      </c>
      <c r="B4374" s="218">
        <v>250</v>
      </c>
      <c r="C4374" s="219">
        <v>20.171845066483801</v>
      </c>
      <c r="D4374" s="218"/>
      <c r="E4374" s="218" t="s">
        <v>204</v>
      </c>
      <c r="F4374" s="218">
        <v>2002</v>
      </c>
    </row>
    <row r="4375" spans="1:6" x14ac:dyDescent="0.45">
      <c r="A4375" s="218">
        <v>12534</v>
      </c>
      <c r="B4375" s="218">
        <v>200</v>
      </c>
      <c r="C4375" s="219">
        <v>12.459014573503911</v>
      </c>
      <c r="D4375" s="218"/>
      <c r="E4375" s="218" t="s">
        <v>204</v>
      </c>
      <c r="F4375" s="218">
        <v>2002</v>
      </c>
    </row>
    <row r="4376" spans="1:6" x14ac:dyDescent="0.45">
      <c r="A4376" s="218">
        <v>12534</v>
      </c>
      <c r="B4376" s="218">
        <v>200</v>
      </c>
      <c r="C4376" s="219">
        <v>31.469454931033091</v>
      </c>
      <c r="D4376" s="218"/>
      <c r="E4376" s="218" t="s">
        <v>204</v>
      </c>
      <c r="F4376" s="218">
        <v>2002</v>
      </c>
    </row>
    <row r="4377" spans="1:6" x14ac:dyDescent="0.45">
      <c r="A4377" s="218">
        <v>12532</v>
      </c>
      <c r="B4377" s="218">
        <v>160</v>
      </c>
      <c r="C4377" s="219">
        <v>6.5528810058354958</v>
      </c>
      <c r="D4377" s="218"/>
      <c r="E4377" s="218" t="s">
        <v>114</v>
      </c>
      <c r="F4377" s="218">
        <v>2002</v>
      </c>
    </row>
    <row r="4378" spans="1:6" x14ac:dyDescent="0.45">
      <c r="A4378" s="218">
        <v>12532</v>
      </c>
      <c r="B4378" s="218">
        <v>160</v>
      </c>
      <c r="C4378" s="219">
        <v>22.675137482943761</v>
      </c>
      <c r="D4378" s="218"/>
      <c r="E4378" s="218" t="s">
        <v>114</v>
      </c>
      <c r="F4378" s="218">
        <v>2002</v>
      </c>
    </row>
    <row r="4379" spans="1:6" x14ac:dyDescent="0.45">
      <c r="A4379" s="218">
        <v>12530</v>
      </c>
      <c r="B4379" s="218">
        <v>200</v>
      </c>
      <c r="C4379" s="219">
        <v>28.508039648230991</v>
      </c>
      <c r="D4379" s="218"/>
      <c r="E4379" s="218" t="s">
        <v>114</v>
      </c>
      <c r="F4379" s="218">
        <v>2002</v>
      </c>
    </row>
    <row r="4380" spans="1:6" x14ac:dyDescent="0.45">
      <c r="A4380" s="218">
        <v>12530</v>
      </c>
      <c r="B4380" s="218">
        <v>200</v>
      </c>
      <c r="C4380" s="219">
        <v>12.12391542347401</v>
      </c>
      <c r="D4380" s="218"/>
      <c r="E4380" s="218" t="s">
        <v>114</v>
      </c>
      <c r="F4380" s="218">
        <v>2002</v>
      </c>
    </row>
    <row r="4381" spans="1:6" x14ac:dyDescent="0.45">
      <c r="A4381" s="218">
        <v>12530</v>
      </c>
      <c r="B4381" s="218">
        <v>200</v>
      </c>
      <c r="C4381" s="219">
        <v>11.180876321449571</v>
      </c>
      <c r="D4381" s="218"/>
      <c r="E4381" s="218" t="s">
        <v>114</v>
      </c>
      <c r="F4381" s="218">
        <v>2002</v>
      </c>
    </row>
    <row r="4382" spans="1:6" x14ac:dyDescent="0.45">
      <c r="A4382" s="218">
        <v>12530</v>
      </c>
      <c r="B4382" s="218">
        <v>200</v>
      </c>
      <c r="C4382" s="219">
        <v>1.523073578429468</v>
      </c>
      <c r="D4382" s="218"/>
      <c r="E4382" s="218" t="s">
        <v>114</v>
      </c>
      <c r="F4382" s="218">
        <v>2011</v>
      </c>
    </row>
    <row r="4383" spans="1:6" x14ac:dyDescent="0.45">
      <c r="A4383" s="218">
        <v>12528</v>
      </c>
      <c r="B4383" s="218">
        <v>200</v>
      </c>
      <c r="C4383" s="219">
        <v>27.707484829886209</v>
      </c>
      <c r="D4383" s="218"/>
      <c r="E4383" s="218" t="s">
        <v>204</v>
      </c>
      <c r="F4383" s="218">
        <v>2002</v>
      </c>
    </row>
    <row r="4384" spans="1:6" x14ac:dyDescent="0.45">
      <c r="A4384" s="218">
        <v>12528</v>
      </c>
      <c r="B4384" s="218">
        <v>200</v>
      </c>
      <c r="C4384" s="219">
        <v>19.919480281307109</v>
      </c>
      <c r="D4384" s="218"/>
      <c r="E4384" s="218" t="s">
        <v>205</v>
      </c>
      <c r="F4384" s="218">
        <v>2002</v>
      </c>
    </row>
    <row r="4385" spans="1:6" x14ac:dyDescent="0.45">
      <c r="A4385" s="218">
        <v>12526</v>
      </c>
      <c r="B4385" s="218">
        <v>200</v>
      </c>
      <c r="C4385" s="219">
        <v>7.8279914754151143</v>
      </c>
      <c r="D4385" s="218"/>
      <c r="E4385" s="218" t="s">
        <v>114</v>
      </c>
      <c r="F4385" s="218">
        <v>2001</v>
      </c>
    </row>
    <row r="4386" spans="1:6" x14ac:dyDescent="0.45">
      <c r="A4386" s="218">
        <v>12526</v>
      </c>
      <c r="B4386" s="218">
        <v>200</v>
      </c>
      <c r="C4386" s="219">
        <v>23.307039103613601</v>
      </c>
      <c r="D4386" s="218"/>
      <c r="E4386" s="218" t="s">
        <v>114</v>
      </c>
      <c r="F4386" s="218">
        <v>2001</v>
      </c>
    </row>
    <row r="4387" spans="1:6" x14ac:dyDescent="0.45">
      <c r="A4387" s="218">
        <v>12526</v>
      </c>
      <c r="B4387" s="218">
        <v>200</v>
      </c>
      <c r="C4387" s="219">
        <v>31.328937983547341</v>
      </c>
      <c r="D4387" s="218"/>
      <c r="E4387" s="218" t="s">
        <v>114</v>
      </c>
      <c r="F4387" s="218">
        <v>2001</v>
      </c>
    </row>
    <row r="4388" spans="1:6" x14ac:dyDescent="0.45">
      <c r="A4388" s="218">
        <v>12526</v>
      </c>
      <c r="B4388" s="218">
        <v>200</v>
      </c>
      <c r="C4388" s="219">
        <v>19.194679135301701</v>
      </c>
      <c r="D4388" s="218"/>
      <c r="E4388" s="218" t="s">
        <v>114</v>
      </c>
      <c r="F4388" s="218">
        <v>2001</v>
      </c>
    </row>
    <row r="4389" spans="1:6" x14ac:dyDescent="0.45">
      <c r="A4389" s="218">
        <v>12524</v>
      </c>
      <c r="B4389" s="218">
        <v>250</v>
      </c>
      <c r="C4389" s="219">
        <v>16.193589740518359</v>
      </c>
      <c r="D4389" s="218"/>
      <c r="E4389" s="218" t="s">
        <v>204</v>
      </c>
      <c r="F4389" s="218">
        <v>2002</v>
      </c>
    </row>
    <row r="4390" spans="1:6" x14ac:dyDescent="0.45">
      <c r="A4390" s="218">
        <v>12524</v>
      </c>
      <c r="B4390" s="218">
        <v>250</v>
      </c>
      <c r="C4390" s="219">
        <v>15.08013767499447</v>
      </c>
      <c r="D4390" s="218"/>
      <c r="E4390" s="218" t="s">
        <v>204</v>
      </c>
      <c r="F4390" s="218">
        <v>2002</v>
      </c>
    </row>
    <row r="4391" spans="1:6" x14ac:dyDescent="0.45">
      <c r="A4391" s="218">
        <v>12524</v>
      </c>
      <c r="B4391" s="218">
        <v>250</v>
      </c>
      <c r="C4391" s="219">
        <v>12.401163421243711</v>
      </c>
      <c r="D4391" s="218"/>
      <c r="E4391" s="218" t="s">
        <v>204</v>
      </c>
      <c r="F4391" s="218">
        <v>2002</v>
      </c>
    </row>
    <row r="4392" spans="1:6" x14ac:dyDescent="0.45">
      <c r="A4392" s="218">
        <v>12522</v>
      </c>
      <c r="B4392" s="218">
        <v>450</v>
      </c>
      <c r="C4392" s="219">
        <v>9.358534225287622</v>
      </c>
      <c r="D4392" s="218"/>
      <c r="E4392" s="218" t="s">
        <v>204</v>
      </c>
      <c r="F4392" s="218">
        <v>2002</v>
      </c>
    </row>
    <row r="4393" spans="1:6" x14ac:dyDescent="0.45">
      <c r="A4393" s="218">
        <v>12522</v>
      </c>
      <c r="B4393" s="218">
        <v>450</v>
      </c>
      <c r="C4393" s="219">
        <v>60.070008148067799</v>
      </c>
      <c r="D4393" s="218"/>
      <c r="E4393" s="218" t="s">
        <v>204</v>
      </c>
      <c r="F4393" s="218">
        <v>2002</v>
      </c>
    </row>
    <row r="4394" spans="1:6" x14ac:dyDescent="0.45">
      <c r="A4394" s="218">
        <v>12522</v>
      </c>
      <c r="B4394" s="218">
        <v>450</v>
      </c>
      <c r="C4394" s="219">
        <v>53.982026303839568</v>
      </c>
      <c r="D4394" s="218"/>
      <c r="E4394" s="218" t="s">
        <v>204</v>
      </c>
      <c r="F4394" s="218">
        <v>2002</v>
      </c>
    </row>
    <row r="4395" spans="1:6" x14ac:dyDescent="0.45">
      <c r="A4395" s="218">
        <v>12522</v>
      </c>
      <c r="B4395" s="218">
        <v>450</v>
      </c>
      <c r="C4395" s="219">
        <v>21.47311841135301</v>
      </c>
      <c r="D4395" s="218"/>
      <c r="E4395" s="218" t="s">
        <v>204</v>
      </c>
      <c r="F4395" s="218">
        <v>2002</v>
      </c>
    </row>
    <row r="4396" spans="1:6" x14ac:dyDescent="0.45">
      <c r="A4396" s="218">
        <v>12520</v>
      </c>
      <c r="B4396" s="218">
        <v>250</v>
      </c>
      <c r="C4396" s="219">
        <v>10.003575879249601</v>
      </c>
      <c r="D4396" s="218"/>
      <c r="E4396" s="218" t="s">
        <v>205</v>
      </c>
      <c r="F4396" s="218">
        <v>1990</v>
      </c>
    </row>
    <row r="4397" spans="1:6" x14ac:dyDescent="0.45">
      <c r="A4397" s="218">
        <v>12520</v>
      </c>
      <c r="B4397" s="218">
        <v>250</v>
      </c>
      <c r="C4397" s="219">
        <v>27.05318844726537</v>
      </c>
      <c r="D4397" s="218"/>
      <c r="E4397" s="218" t="s">
        <v>205</v>
      </c>
      <c r="F4397" s="218">
        <v>1990</v>
      </c>
    </row>
    <row r="4398" spans="1:6" x14ac:dyDescent="0.45">
      <c r="A4398" s="218">
        <v>12520</v>
      </c>
      <c r="B4398" s="218">
        <v>250</v>
      </c>
      <c r="C4398" s="219">
        <v>19.108717468943119</v>
      </c>
      <c r="D4398" s="218"/>
      <c r="E4398" s="218" t="s">
        <v>205</v>
      </c>
      <c r="F4398" s="218">
        <v>1990</v>
      </c>
    </row>
    <row r="4399" spans="1:6" x14ac:dyDescent="0.45">
      <c r="A4399" s="218">
        <v>12520</v>
      </c>
      <c r="B4399" s="218">
        <v>250</v>
      </c>
      <c r="C4399" s="219">
        <v>26.243051837792901</v>
      </c>
      <c r="D4399" s="218"/>
      <c r="E4399" s="218" t="s">
        <v>205</v>
      </c>
      <c r="F4399" s="218">
        <v>1990</v>
      </c>
    </row>
    <row r="4400" spans="1:6" x14ac:dyDescent="0.45">
      <c r="A4400" s="218">
        <v>12520</v>
      </c>
      <c r="B4400" s="218">
        <v>250</v>
      </c>
      <c r="C4400" s="219">
        <v>29.997075215522528</v>
      </c>
      <c r="D4400" s="218"/>
      <c r="E4400" s="218" t="s">
        <v>205</v>
      </c>
      <c r="F4400" s="218">
        <v>1990</v>
      </c>
    </row>
    <row r="4401" spans="1:6" x14ac:dyDescent="0.45">
      <c r="A4401" s="218">
        <v>12520</v>
      </c>
      <c r="B4401" s="218">
        <v>250</v>
      </c>
      <c r="C4401" s="219">
        <v>8.8864274685670264</v>
      </c>
      <c r="D4401" s="218"/>
      <c r="E4401" s="218" t="s">
        <v>205</v>
      </c>
      <c r="F4401" s="218">
        <v>1990</v>
      </c>
    </row>
    <row r="4402" spans="1:6" x14ac:dyDescent="0.45">
      <c r="A4402" s="218">
        <v>12520</v>
      </c>
      <c r="B4402" s="218">
        <v>250</v>
      </c>
      <c r="C4402" s="219">
        <v>16.22556372717624</v>
      </c>
      <c r="D4402" s="218"/>
      <c r="E4402" s="218" t="s">
        <v>205</v>
      </c>
      <c r="F4402" s="218">
        <v>1990</v>
      </c>
    </row>
    <row r="4403" spans="1:6" x14ac:dyDescent="0.45">
      <c r="A4403" s="218">
        <v>12520</v>
      </c>
      <c r="B4403" s="218">
        <v>250</v>
      </c>
      <c r="C4403" s="219">
        <v>19.847608635673929</v>
      </c>
      <c r="D4403" s="218"/>
      <c r="E4403" s="218" t="s">
        <v>205</v>
      </c>
      <c r="F4403" s="218">
        <v>1990</v>
      </c>
    </row>
    <row r="4404" spans="1:6" x14ac:dyDescent="0.45">
      <c r="A4404" s="218">
        <v>12520</v>
      </c>
      <c r="B4404" s="218">
        <v>250</v>
      </c>
      <c r="C4404" s="219">
        <v>17.044863555656701</v>
      </c>
      <c r="D4404" s="218"/>
      <c r="E4404" s="218" t="s">
        <v>205</v>
      </c>
      <c r="F4404" s="218">
        <v>1990</v>
      </c>
    </row>
    <row r="4405" spans="1:6" x14ac:dyDescent="0.45">
      <c r="A4405" s="218">
        <v>12520</v>
      </c>
      <c r="B4405" s="218">
        <v>250</v>
      </c>
      <c r="C4405" s="219">
        <v>30.444504481310229</v>
      </c>
      <c r="D4405" s="218"/>
      <c r="E4405" s="218" t="s">
        <v>205</v>
      </c>
      <c r="F4405" s="218">
        <v>1990</v>
      </c>
    </row>
    <row r="4406" spans="1:6" x14ac:dyDescent="0.45">
      <c r="A4406" s="218">
        <v>12520</v>
      </c>
      <c r="B4406" s="218">
        <v>250</v>
      </c>
      <c r="C4406" s="219">
        <v>25.529586663249258</v>
      </c>
      <c r="D4406" s="218"/>
      <c r="E4406" s="218" t="s">
        <v>205</v>
      </c>
      <c r="F4406" s="218">
        <v>1990</v>
      </c>
    </row>
    <row r="4407" spans="1:6" x14ac:dyDescent="0.45">
      <c r="A4407" s="218">
        <v>12518</v>
      </c>
      <c r="B4407" s="218">
        <v>1000</v>
      </c>
      <c r="C4407" s="219">
        <v>25.40367054960879</v>
      </c>
      <c r="D4407" s="218"/>
      <c r="E4407" s="218" t="s">
        <v>203</v>
      </c>
      <c r="F4407" s="218">
        <v>1901</v>
      </c>
    </row>
    <row r="4408" spans="1:6" x14ac:dyDescent="0.45">
      <c r="A4408" s="218">
        <v>12518</v>
      </c>
      <c r="B4408" s="218">
        <v>1000</v>
      </c>
      <c r="C4408" s="219">
        <v>67.930589491573926</v>
      </c>
      <c r="D4408" s="218"/>
      <c r="E4408" s="218" t="s">
        <v>203</v>
      </c>
      <c r="F4408" s="218">
        <v>1987</v>
      </c>
    </row>
    <row r="4409" spans="1:6" x14ac:dyDescent="0.45">
      <c r="A4409" s="218">
        <v>12518</v>
      </c>
      <c r="B4409" s="218">
        <v>1000</v>
      </c>
      <c r="C4409" s="219">
        <v>100.1767270677035</v>
      </c>
      <c r="D4409" s="218"/>
      <c r="E4409" s="218" t="s">
        <v>203</v>
      </c>
      <c r="F4409" s="218">
        <v>1987</v>
      </c>
    </row>
    <row r="4410" spans="1:6" x14ac:dyDescent="0.45">
      <c r="A4410" s="218">
        <v>12518</v>
      </c>
      <c r="B4410" s="218">
        <v>1000</v>
      </c>
      <c r="C4410" s="219">
        <v>37.027572840243401</v>
      </c>
      <c r="D4410" s="218"/>
      <c r="E4410" s="218" t="s">
        <v>203</v>
      </c>
      <c r="F4410" s="218">
        <v>1987</v>
      </c>
    </row>
    <row r="4411" spans="1:6" x14ac:dyDescent="0.45">
      <c r="A4411" s="218">
        <v>12518</v>
      </c>
      <c r="B4411" s="218">
        <v>1000</v>
      </c>
      <c r="C4411" s="219">
        <v>62.438403794140491</v>
      </c>
      <c r="D4411" s="218"/>
      <c r="E4411" s="218" t="s">
        <v>203</v>
      </c>
      <c r="F4411" s="218">
        <v>1987</v>
      </c>
    </row>
    <row r="4412" spans="1:6" x14ac:dyDescent="0.45">
      <c r="A4412" s="218">
        <v>12518</v>
      </c>
      <c r="B4412" s="218">
        <v>1000</v>
      </c>
      <c r="C4412" s="219">
        <v>26.930942757982059</v>
      </c>
      <c r="D4412" s="218"/>
      <c r="E4412" s="218" t="s">
        <v>203</v>
      </c>
      <c r="F4412" s="218">
        <v>1987</v>
      </c>
    </row>
    <row r="4413" spans="1:6" x14ac:dyDescent="0.45">
      <c r="A4413" s="218">
        <v>12518</v>
      </c>
      <c r="B4413" s="218">
        <v>1000</v>
      </c>
      <c r="C4413" s="219">
        <v>29.90881943153332</v>
      </c>
      <c r="D4413" s="218"/>
      <c r="E4413" s="218" t="s">
        <v>203</v>
      </c>
      <c r="F4413" s="218">
        <v>1987</v>
      </c>
    </row>
    <row r="4414" spans="1:6" x14ac:dyDescent="0.45">
      <c r="A4414" s="218">
        <v>12518</v>
      </c>
      <c r="B4414" s="218">
        <v>1000</v>
      </c>
      <c r="C4414" s="219">
        <v>26.125728697972189</v>
      </c>
      <c r="D4414" s="218"/>
      <c r="E4414" s="218" t="s">
        <v>203</v>
      </c>
      <c r="F4414" s="218">
        <v>1987</v>
      </c>
    </row>
    <row r="4415" spans="1:6" x14ac:dyDescent="0.45">
      <c r="A4415" s="218">
        <v>12518</v>
      </c>
      <c r="B4415" s="218">
        <v>1000</v>
      </c>
      <c r="C4415" s="219">
        <v>18.84375963805871</v>
      </c>
      <c r="D4415" s="218"/>
      <c r="E4415" s="218" t="s">
        <v>203</v>
      </c>
      <c r="F4415" s="218">
        <v>1987</v>
      </c>
    </row>
    <row r="4416" spans="1:6" x14ac:dyDescent="0.45">
      <c r="A4416" s="218">
        <v>12518</v>
      </c>
      <c r="B4416" s="218">
        <v>1000</v>
      </c>
      <c r="C4416" s="219">
        <v>3.5151310070323678</v>
      </c>
      <c r="D4416" s="218"/>
      <c r="E4416" s="218" t="s">
        <v>203</v>
      </c>
      <c r="F4416" s="218">
        <v>1987</v>
      </c>
    </row>
    <row r="4417" spans="1:6" x14ac:dyDescent="0.45">
      <c r="A4417" s="218">
        <v>12518</v>
      </c>
      <c r="B4417" s="218">
        <v>1000</v>
      </c>
      <c r="C4417" s="219">
        <v>25.031910685923389</v>
      </c>
      <c r="D4417" s="218"/>
      <c r="E4417" s="218" t="s">
        <v>203</v>
      </c>
      <c r="F4417" s="218">
        <v>1987</v>
      </c>
    </row>
    <row r="4418" spans="1:6" x14ac:dyDescent="0.45">
      <c r="A4418" s="218">
        <v>12518</v>
      </c>
      <c r="B4418" s="218">
        <v>1000</v>
      </c>
      <c r="C4418" s="219">
        <v>48.330616661558459</v>
      </c>
      <c r="D4418" s="218"/>
      <c r="E4418" s="218" t="s">
        <v>203</v>
      </c>
      <c r="F4418" s="218">
        <v>1990</v>
      </c>
    </row>
    <row r="4419" spans="1:6" x14ac:dyDescent="0.45">
      <c r="A4419" s="218">
        <v>12518</v>
      </c>
      <c r="B4419" s="218">
        <v>1000</v>
      </c>
      <c r="C4419" s="219">
        <v>50.547481883922103</v>
      </c>
      <c r="D4419" s="218"/>
      <c r="E4419" s="218" t="s">
        <v>203</v>
      </c>
      <c r="F4419" s="218">
        <v>1990</v>
      </c>
    </row>
    <row r="4420" spans="1:6" x14ac:dyDescent="0.45">
      <c r="A4420" s="218">
        <v>12516</v>
      </c>
      <c r="B4420" s="218">
        <v>200</v>
      </c>
      <c r="C4420" s="219">
        <v>6.8164580240120438</v>
      </c>
      <c r="D4420" s="218"/>
      <c r="E4420" s="218" t="s">
        <v>114</v>
      </c>
      <c r="F4420" s="218">
        <v>2016</v>
      </c>
    </row>
    <row r="4421" spans="1:6" x14ac:dyDescent="0.45">
      <c r="A4421" s="218">
        <v>12514</v>
      </c>
      <c r="B4421" s="218">
        <v>250</v>
      </c>
      <c r="C4421" s="219">
        <v>49.428523484812629</v>
      </c>
      <c r="D4421" s="218"/>
      <c r="E4421" s="218" t="s">
        <v>204</v>
      </c>
      <c r="F4421" s="218">
        <v>2003</v>
      </c>
    </row>
    <row r="4422" spans="1:6" x14ac:dyDescent="0.45">
      <c r="A4422" s="218">
        <v>12514</v>
      </c>
      <c r="B4422" s="218">
        <v>250</v>
      </c>
      <c r="C4422" s="219">
        <v>48.528630125911349</v>
      </c>
      <c r="D4422" s="218"/>
      <c r="E4422" s="218" t="s">
        <v>204</v>
      </c>
      <c r="F4422" s="218">
        <v>2005</v>
      </c>
    </row>
    <row r="4423" spans="1:6" x14ac:dyDescent="0.45">
      <c r="A4423" s="218">
        <v>12514</v>
      </c>
      <c r="B4423" s="218">
        <v>250</v>
      </c>
      <c r="C4423" s="219">
        <v>25.172824049071579</v>
      </c>
      <c r="D4423" s="218"/>
      <c r="E4423" s="218" t="s">
        <v>204</v>
      </c>
      <c r="F4423" s="218">
        <v>2003</v>
      </c>
    </row>
    <row r="4424" spans="1:6" x14ac:dyDescent="0.45">
      <c r="A4424" s="218">
        <v>12514</v>
      </c>
      <c r="B4424" s="218">
        <v>250</v>
      </c>
      <c r="C4424" s="219">
        <v>19.198971038046931</v>
      </c>
      <c r="D4424" s="218"/>
      <c r="E4424" s="218" t="s">
        <v>114</v>
      </c>
      <c r="F4424" s="218">
        <v>2000</v>
      </c>
    </row>
    <row r="4425" spans="1:6" x14ac:dyDescent="0.45">
      <c r="A4425" s="218">
        <v>12514</v>
      </c>
      <c r="B4425" s="218">
        <v>250</v>
      </c>
      <c r="C4425" s="219">
        <v>40.878177136654863</v>
      </c>
      <c r="D4425" s="218"/>
      <c r="E4425" s="218" t="s">
        <v>114</v>
      </c>
      <c r="F4425" s="218">
        <v>2000</v>
      </c>
    </row>
    <row r="4426" spans="1:6" x14ac:dyDescent="0.45">
      <c r="A4426" s="218">
        <v>12514</v>
      </c>
      <c r="B4426" s="218">
        <v>250</v>
      </c>
      <c r="C4426" s="219">
        <v>42.731476255675453</v>
      </c>
      <c r="D4426" s="218"/>
      <c r="E4426" s="218" t="s">
        <v>114</v>
      </c>
      <c r="F4426" s="218">
        <v>2000</v>
      </c>
    </row>
    <row r="4427" spans="1:6" x14ac:dyDescent="0.45">
      <c r="A4427" s="218">
        <v>12514</v>
      </c>
      <c r="B4427" s="218">
        <v>250</v>
      </c>
      <c r="C4427" s="219">
        <v>19.016601905906992</v>
      </c>
      <c r="D4427" s="218"/>
      <c r="E4427" s="218" t="s">
        <v>114</v>
      </c>
      <c r="F4427" s="218">
        <v>2000</v>
      </c>
    </row>
    <row r="4428" spans="1:6" x14ac:dyDescent="0.45">
      <c r="A4428" s="218">
        <v>12514</v>
      </c>
      <c r="B4428" s="218">
        <v>250</v>
      </c>
      <c r="C4428" s="219">
        <v>11.56270053035594</v>
      </c>
      <c r="D4428" s="218"/>
      <c r="E4428" s="218" t="s">
        <v>114</v>
      </c>
      <c r="F4428" s="218">
        <v>2000</v>
      </c>
    </row>
    <row r="4429" spans="1:6" x14ac:dyDescent="0.45">
      <c r="A4429" s="218">
        <v>12512</v>
      </c>
      <c r="B4429" s="218">
        <v>150</v>
      </c>
      <c r="C4429" s="219">
        <v>16.49048884413558</v>
      </c>
      <c r="D4429" s="218"/>
      <c r="E4429" s="218" t="s">
        <v>205</v>
      </c>
      <c r="F4429" s="218">
        <v>1998</v>
      </c>
    </row>
    <row r="4430" spans="1:6" x14ac:dyDescent="0.45">
      <c r="A4430" s="218">
        <v>12512</v>
      </c>
      <c r="B4430" s="218">
        <v>150</v>
      </c>
      <c r="C4430" s="219">
        <v>14.124172559514189</v>
      </c>
      <c r="D4430" s="218"/>
      <c r="E4430" s="218" t="s">
        <v>205</v>
      </c>
      <c r="F4430" s="218">
        <v>1998</v>
      </c>
    </row>
    <row r="4431" spans="1:6" x14ac:dyDescent="0.45">
      <c r="A4431" s="218">
        <v>12510</v>
      </c>
      <c r="B4431" s="218">
        <v>200</v>
      </c>
      <c r="C4431" s="219">
        <v>20.701977248855911</v>
      </c>
      <c r="D4431" s="218"/>
      <c r="E4431" s="218" t="s">
        <v>205</v>
      </c>
      <c r="F4431" s="218">
        <v>2003</v>
      </c>
    </row>
    <row r="4432" spans="1:6" x14ac:dyDescent="0.45">
      <c r="A4432" s="218">
        <v>12510</v>
      </c>
      <c r="B4432" s="218">
        <v>200</v>
      </c>
      <c r="C4432" s="219">
        <v>23.550052095774969</v>
      </c>
      <c r="D4432" s="218"/>
      <c r="E4432" s="218" t="s">
        <v>205</v>
      </c>
      <c r="F4432" s="218">
        <v>1998</v>
      </c>
    </row>
    <row r="4433" spans="1:6" x14ac:dyDescent="0.45">
      <c r="A4433" s="218">
        <v>12510</v>
      </c>
      <c r="B4433" s="218">
        <v>200</v>
      </c>
      <c r="C4433" s="219">
        <v>40.054107401633168</v>
      </c>
      <c r="D4433" s="218"/>
      <c r="E4433" s="218" t="s">
        <v>111</v>
      </c>
      <c r="F4433" s="218">
        <v>1998</v>
      </c>
    </row>
    <row r="4434" spans="1:6" x14ac:dyDescent="0.45">
      <c r="A4434" s="218">
        <v>12510</v>
      </c>
      <c r="B4434" s="218">
        <v>200</v>
      </c>
      <c r="C4434" s="219">
        <v>18.449700782091512</v>
      </c>
      <c r="D4434" s="218"/>
      <c r="E4434" s="218" t="s">
        <v>111</v>
      </c>
      <c r="F4434" s="218">
        <v>1998</v>
      </c>
    </row>
    <row r="4435" spans="1:6" x14ac:dyDescent="0.45">
      <c r="A4435" s="218">
        <v>12508</v>
      </c>
      <c r="B4435" s="218">
        <v>250</v>
      </c>
      <c r="C4435" s="219">
        <v>9.0511217419585623</v>
      </c>
      <c r="D4435" s="218"/>
      <c r="E4435" s="218" t="s">
        <v>205</v>
      </c>
      <c r="F4435" s="218">
        <v>2003</v>
      </c>
    </row>
    <row r="4436" spans="1:6" x14ac:dyDescent="0.45">
      <c r="A4436" s="218">
        <v>12506</v>
      </c>
      <c r="B4436" s="218">
        <v>250</v>
      </c>
      <c r="C4436" s="219">
        <v>11.82126529963806</v>
      </c>
      <c r="D4436" s="218"/>
      <c r="E4436" s="218" t="s">
        <v>114</v>
      </c>
      <c r="F4436" s="218">
        <v>2005</v>
      </c>
    </row>
    <row r="4437" spans="1:6" x14ac:dyDescent="0.45">
      <c r="A4437" s="218">
        <v>12506</v>
      </c>
      <c r="B4437" s="218">
        <v>250</v>
      </c>
      <c r="C4437" s="219">
        <v>24.862420964621851</v>
      </c>
      <c r="D4437" s="218"/>
      <c r="E4437" s="218" t="s">
        <v>114</v>
      </c>
      <c r="F4437" s="218">
        <v>2005</v>
      </c>
    </row>
    <row r="4438" spans="1:6" x14ac:dyDescent="0.45">
      <c r="A4438" s="218">
        <v>12506</v>
      </c>
      <c r="B4438" s="218">
        <v>250</v>
      </c>
      <c r="C4438" s="219">
        <v>1.6681039831296089</v>
      </c>
      <c r="D4438" s="218"/>
      <c r="E4438" s="218" t="s">
        <v>114</v>
      </c>
      <c r="F4438" s="218">
        <v>2005</v>
      </c>
    </row>
    <row r="4439" spans="1:6" x14ac:dyDescent="0.45">
      <c r="A4439" s="218">
        <v>12506</v>
      </c>
      <c r="B4439" s="218">
        <v>250</v>
      </c>
      <c r="C4439" s="219">
        <v>73.228377878134182</v>
      </c>
      <c r="D4439" s="218"/>
      <c r="E4439" s="218" t="s">
        <v>114</v>
      </c>
      <c r="F4439" s="218">
        <v>2005</v>
      </c>
    </row>
    <row r="4440" spans="1:6" x14ac:dyDescent="0.45">
      <c r="A4440" s="218">
        <v>12506</v>
      </c>
      <c r="B4440" s="218">
        <v>250</v>
      </c>
      <c r="C4440" s="219">
        <v>36.042000149091798</v>
      </c>
      <c r="D4440" s="218"/>
      <c r="E4440" s="218" t="s">
        <v>114</v>
      </c>
      <c r="F4440" s="218">
        <v>2005</v>
      </c>
    </row>
    <row r="4441" spans="1:6" x14ac:dyDescent="0.45">
      <c r="A4441" s="218">
        <v>12506</v>
      </c>
      <c r="B4441" s="218">
        <v>250</v>
      </c>
      <c r="C4441" s="219">
        <v>30.458176988025869</v>
      </c>
      <c r="D4441" s="218"/>
      <c r="E4441" s="218" t="s">
        <v>114</v>
      </c>
      <c r="F4441" s="218">
        <v>2005</v>
      </c>
    </row>
    <row r="4442" spans="1:6" x14ac:dyDescent="0.45">
      <c r="A4442" s="218">
        <v>12274</v>
      </c>
      <c r="B4442" s="218">
        <v>600</v>
      </c>
      <c r="C4442" s="219">
        <v>1.0009765625E-2</v>
      </c>
      <c r="D4442" s="218"/>
      <c r="E4442" s="218" t="s">
        <v>114</v>
      </c>
      <c r="F4442" s="218">
        <v>1901</v>
      </c>
    </row>
    <row r="4443" spans="1:6" x14ac:dyDescent="0.45">
      <c r="A4443" s="218">
        <v>12274</v>
      </c>
      <c r="B4443" s="218">
        <v>600</v>
      </c>
      <c r="C4443" s="219">
        <v>31.728763684905449</v>
      </c>
      <c r="D4443" s="218"/>
      <c r="E4443" s="218" t="s">
        <v>203</v>
      </c>
      <c r="F4443" s="218">
        <v>1901</v>
      </c>
    </row>
    <row r="4444" spans="1:6" x14ac:dyDescent="0.45">
      <c r="A4444" s="218">
        <v>12274</v>
      </c>
      <c r="B4444" s="218">
        <v>600</v>
      </c>
      <c r="C4444" s="219">
        <v>39.893348109543012</v>
      </c>
      <c r="D4444" s="218"/>
      <c r="E4444" s="218" t="s">
        <v>203</v>
      </c>
      <c r="F4444" s="218">
        <v>1901</v>
      </c>
    </row>
    <row r="4445" spans="1:6" x14ac:dyDescent="0.45">
      <c r="A4445" s="218">
        <v>12274</v>
      </c>
      <c r="B4445" s="218">
        <v>600</v>
      </c>
      <c r="C4445" s="219">
        <v>31.893124061524301</v>
      </c>
      <c r="D4445" s="218"/>
      <c r="E4445" s="218" t="s">
        <v>203</v>
      </c>
      <c r="F4445" s="218">
        <v>1901</v>
      </c>
    </row>
    <row r="4446" spans="1:6" x14ac:dyDescent="0.45">
      <c r="A4446" s="218">
        <v>12274</v>
      </c>
      <c r="B4446" s="218">
        <v>600</v>
      </c>
      <c r="C4446" s="219">
        <v>30.60904421972046</v>
      </c>
      <c r="D4446" s="218"/>
      <c r="E4446" s="218" t="s">
        <v>203</v>
      </c>
      <c r="F4446" s="218">
        <v>1901</v>
      </c>
    </row>
    <row r="4447" spans="1:6" x14ac:dyDescent="0.45">
      <c r="A4447" s="218">
        <v>12274</v>
      </c>
      <c r="B4447" s="218">
        <v>600</v>
      </c>
      <c r="C4447" s="219">
        <v>76.119721054539355</v>
      </c>
      <c r="D4447" s="218"/>
      <c r="E4447" s="218" t="s">
        <v>203</v>
      </c>
      <c r="F4447" s="218">
        <v>1901</v>
      </c>
    </row>
    <row r="4448" spans="1:6" x14ac:dyDescent="0.45">
      <c r="A4448" s="218">
        <v>12274</v>
      </c>
      <c r="B4448" s="218">
        <v>600</v>
      </c>
      <c r="C4448" s="219">
        <v>85.971205641011025</v>
      </c>
      <c r="D4448" s="218"/>
      <c r="E4448" s="218" t="s">
        <v>203</v>
      </c>
      <c r="F4448" s="218">
        <v>1901</v>
      </c>
    </row>
    <row r="4449" spans="1:6" x14ac:dyDescent="0.45">
      <c r="A4449" s="218">
        <v>12272</v>
      </c>
      <c r="B4449" s="218">
        <v>200</v>
      </c>
      <c r="C4449" s="219">
        <v>18.168296278094989</v>
      </c>
      <c r="D4449" s="218"/>
      <c r="E4449" s="218" t="s">
        <v>114</v>
      </c>
      <c r="F4449" s="218">
        <v>2005</v>
      </c>
    </row>
    <row r="4450" spans="1:6" x14ac:dyDescent="0.45">
      <c r="A4450" s="218">
        <v>12272</v>
      </c>
      <c r="B4450" s="218">
        <v>200</v>
      </c>
      <c r="C4450" s="219">
        <v>32.231733541958157</v>
      </c>
      <c r="D4450" s="218"/>
      <c r="E4450" s="218" t="s">
        <v>114</v>
      </c>
      <c r="F4450" s="218">
        <v>2005</v>
      </c>
    </row>
    <row r="4451" spans="1:6" x14ac:dyDescent="0.45">
      <c r="A4451" s="218">
        <v>12272</v>
      </c>
      <c r="B4451" s="218">
        <v>200</v>
      </c>
      <c r="C4451" s="219">
        <v>16.726143809017731</v>
      </c>
      <c r="D4451" s="218"/>
      <c r="E4451" s="218" t="s">
        <v>114</v>
      </c>
      <c r="F4451" s="218">
        <v>2005</v>
      </c>
    </row>
    <row r="4452" spans="1:6" x14ac:dyDescent="0.45">
      <c r="A4452" s="218">
        <v>12272</v>
      </c>
      <c r="B4452" s="218">
        <v>200</v>
      </c>
      <c r="C4452" s="219">
        <v>28.46787033347222</v>
      </c>
      <c r="D4452" s="218"/>
      <c r="E4452" s="218" t="s">
        <v>114</v>
      </c>
      <c r="F4452" s="218">
        <v>2005</v>
      </c>
    </row>
    <row r="4453" spans="1:6" x14ac:dyDescent="0.45">
      <c r="A4453" s="218">
        <v>12272</v>
      </c>
      <c r="B4453" s="218">
        <v>200</v>
      </c>
      <c r="C4453" s="219">
        <v>15.60052282592234</v>
      </c>
      <c r="D4453" s="218"/>
      <c r="E4453" s="218" t="s">
        <v>114</v>
      </c>
      <c r="F4453" s="218">
        <v>2005</v>
      </c>
    </row>
    <row r="4454" spans="1:6" x14ac:dyDescent="0.45">
      <c r="A4454" s="218">
        <v>12272</v>
      </c>
      <c r="B4454" s="218">
        <v>200</v>
      </c>
      <c r="C4454" s="219">
        <v>22.961929846609621</v>
      </c>
      <c r="D4454" s="218"/>
      <c r="E4454" s="218" t="s">
        <v>114</v>
      </c>
      <c r="F4454" s="218">
        <v>2005</v>
      </c>
    </row>
    <row r="4455" spans="1:6" x14ac:dyDescent="0.45">
      <c r="A4455" s="218">
        <v>12272</v>
      </c>
      <c r="B4455" s="218">
        <v>200</v>
      </c>
      <c r="C4455" s="219">
        <v>28.066289702726309</v>
      </c>
      <c r="D4455" s="218"/>
      <c r="E4455" s="218" t="s">
        <v>114</v>
      </c>
      <c r="F4455" s="218">
        <v>1901</v>
      </c>
    </row>
    <row r="4456" spans="1:6" x14ac:dyDescent="0.45">
      <c r="A4456" s="218">
        <v>12270</v>
      </c>
      <c r="B4456" s="218">
        <v>200</v>
      </c>
      <c r="C4456" s="219">
        <v>7.3134585910209058</v>
      </c>
      <c r="D4456" s="218"/>
      <c r="E4456" s="218" t="s">
        <v>204</v>
      </c>
      <c r="F4456" s="218">
        <v>2004</v>
      </c>
    </row>
    <row r="4457" spans="1:6" x14ac:dyDescent="0.45">
      <c r="A4457" s="218">
        <v>12270</v>
      </c>
      <c r="B4457" s="218">
        <v>200</v>
      </c>
      <c r="C4457" s="219">
        <v>9.7619736173741831</v>
      </c>
      <c r="D4457" s="218"/>
      <c r="E4457" s="218" t="s">
        <v>204</v>
      </c>
      <c r="F4457" s="218">
        <v>2004</v>
      </c>
    </row>
    <row r="4458" spans="1:6" x14ac:dyDescent="0.45">
      <c r="A4458" s="218">
        <v>12270</v>
      </c>
      <c r="B4458" s="218">
        <v>200</v>
      </c>
      <c r="C4458" s="219">
        <v>12.573537766028499</v>
      </c>
      <c r="D4458" s="218"/>
      <c r="E4458" s="218" t="s">
        <v>204</v>
      </c>
      <c r="F4458" s="218">
        <v>2004</v>
      </c>
    </row>
    <row r="4459" spans="1:6" x14ac:dyDescent="0.45">
      <c r="A4459" s="218">
        <v>12268</v>
      </c>
      <c r="B4459" s="218">
        <v>200</v>
      </c>
      <c r="C4459" s="219">
        <v>17.748379579853061</v>
      </c>
      <c r="D4459" s="218"/>
      <c r="E4459" s="218" t="s">
        <v>204</v>
      </c>
      <c r="F4459" s="218">
        <v>2004</v>
      </c>
    </row>
    <row r="4460" spans="1:6" x14ac:dyDescent="0.45">
      <c r="A4460" s="218">
        <v>12268</v>
      </c>
      <c r="B4460" s="218">
        <v>200</v>
      </c>
      <c r="C4460" s="219">
        <v>15.249995280483949</v>
      </c>
      <c r="D4460" s="218"/>
      <c r="E4460" s="218" t="s">
        <v>204</v>
      </c>
      <c r="F4460" s="218">
        <v>2004</v>
      </c>
    </row>
    <row r="4461" spans="1:6" x14ac:dyDescent="0.45">
      <c r="A4461" s="218">
        <v>12266</v>
      </c>
      <c r="B4461" s="218">
        <v>250</v>
      </c>
      <c r="C4461" s="219">
        <v>55.895044315263291</v>
      </c>
      <c r="D4461" s="218"/>
      <c r="E4461" s="218" t="s">
        <v>114</v>
      </c>
      <c r="F4461" s="218">
        <v>2005</v>
      </c>
    </row>
    <row r="4462" spans="1:6" x14ac:dyDescent="0.45">
      <c r="A4462" s="218">
        <v>12266</v>
      </c>
      <c r="B4462" s="218">
        <v>250</v>
      </c>
      <c r="C4462" s="219">
        <v>27.048161406986811</v>
      </c>
      <c r="D4462" s="218"/>
      <c r="E4462" s="218" t="s">
        <v>114</v>
      </c>
      <c r="F4462" s="218">
        <v>2005</v>
      </c>
    </row>
    <row r="4463" spans="1:6" x14ac:dyDescent="0.45">
      <c r="A4463" s="218">
        <v>12266</v>
      </c>
      <c r="B4463" s="218">
        <v>250</v>
      </c>
      <c r="C4463" s="219">
        <v>30.84418396719358</v>
      </c>
      <c r="D4463" s="218"/>
      <c r="E4463" s="218" t="s">
        <v>114</v>
      </c>
      <c r="F4463" s="218">
        <v>2005</v>
      </c>
    </row>
    <row r="4464" spans="1:6" x14ac:dyDescent="0.45">
      <c r="A4464" s="218">
        <v>12266</v>
      </c>
      <c r="B4464" s="218">
        <v>250</v>
      </c>
      <c r="C4464" s="219">
        <v>4.8488042434243184</v>
      </c>
      <c r="D4464" s="218"/>
      <c r="E4464" s="218" t="s">
        <v>114</v>
      </c>
      <c r="F4464" s="218">
        <v>2005</v>
      </c>
    </row>
    <row r="4465" spans="1:6" x14ac:dyDescent="0.45">
      <c r="A4465" s="218">
        <v>12266</v>
      </c>
      <c r="B4465" s="218">
        <v>250</v>
      </c>
      <c r="C4465" s="219">
        <v>35.044509699936647</v>
      </c>
      <c r="D4465" s="218"/>
      <c r="E4465" s="218" t="s">
        <v>114</v>
      </c>
      <c r="F4465" s="218">
        <v>2005</v>
      </c>
    </row>
    <row r="4466" spans="1:6" x14ac:dyDescent="0.45">
      <c r="A4466" s="218">
        <v>12266</v>
      </c>
      <c r="B4466" s="218">
        <v>250</v>
      </c>
      <c r="C4466" s="219">
        <v>6.8982670809928122</v>
      </c>
      <c r="D4466" s="218"/>
      <c r="E4466" s="218" t="s">
        <v>114</v>
      </c>
      <c r="F4466" s="218">
        <v>2005</v>
      </c>
    </row>
    <row r="4467" spans="1:6" x14ac:dyDescent="0.45">
      <c r="A4467" s="218">
        <v>12266</v>
      </c>
      <c r="B4467" s="218">
        <v>250</v>
      </c>
      <c r="C4467" s="219">
        <v>29.82456608959107</v>
      </c>
      <c r="D4467" s="218"/>
      <c r="E4467" s="218" t="s">
        <v>114</v>
      </c>
      <c r="F4467" s="218">
        <v>2005</v>
      </c>
    </row>
    <row r="4468" spans="1:6" x14ac:dyDescent="0.45">
      <c r="A4468" s="218">
        <v>12266</v>
      </c>
      <c r="B4468" s="218">
        <v>250</v>
      </c>
      <c r="C4468" s="219">
        <v>26.601123487600251</v>
      </c>
      <c r="D4468" s="218"/>
      <c r="E4468" s="218" t="s">
        <v>114</v>
      </c>
      <c r="F4468" s="218">
        <v>2005</v>
      </c>
    </row>
    <row r="4469" spans="1:6" x14ac:dyDescent="0.45">
      <c r="A4469" s="218">
        <v>12266</v>
      </c>
      <c r="B4469" s="218">
        <v>250</v>
      </c>
      <c r="C4469" s="219">
        <v>26.749489436920118</v>
      </c>
      <c r="D4469" s="218"/>
      <c r="E4469" s="218" t="s">
        <v>114</v>
      </c>
      <c r="F4469" s="218">
        <v>2005</v>
      </c>
    </row>
    <row r="4470" spans="1:6" x14ac:dyDescent="0.45">
      <c r="A4470" s="218">
        <v>12266</v>
      </c>
      <c r="B4470" s="218">
        <v>250</v>
      </c>
      <c r="C4470" s="219">
        <v>47.599950798376703</v>
      </c>
      <c r="D4470" s="218"/>
      <c r="E4470" s="218" t="s">
        <v>114</v>
      </c>
      <c r="F4470" s="218">
        <v>2005</v>
      </c>
    </row>
    <row r="4471" spans="1:6" x14ac:dyDescent="0.45">
      <c r="A4471" s="218">
        <v>12266</v>
      </c>
      <c r="B4471" s="218">
        <v>250</v>
      </c>
      <c r="C4471" s="219">
        <v>33.882733428113859</v>
      </c>
      <c r="D4471" s="218"/>
      <c r="E4471" s="218" t="s">
        <v>114</v>
      </c>
      <c r="F4471" s="218">
        <v>2005</v>
      </c>
    </row>
    <row r="4472" spans="1:6" x14ac:dyDescent="0.45">
      <c r="A4472" s="218">
        <v>12266</v>
      </c>
      <c r="B4472" s="218">
        <v>250</v>
      </c>
      <c r="C4472" s="219">
        <v>19.853740265772021</v>
      </c>
      <c r="D4472" s="218"/>
      <c r="E4472" s="218" t="s">
        <v>114</v>
      </c>
      <c r="F4472" s="218">
        <v>2005</v>
      </c>
    </row>
    <row r="4473" spans="1:6" x14ac:dyDescent="0.45">
      <c r="A4473" s="218">
        <v>12266</v>
      </c>
      <c r="B4473" s="218">
        <v>250</v>
      </c>
      <c r="C4473" s="219">
        <v>33.746940680377762</v>
      </c>
      <c r="D4473" s="218"/>
      <c r="E4473" s="218" t="s">
        <v>114</v>
      </c>
      <c r="F4473" s="218">
        <v>2005</v>
      </c>
    </row>
    <row r="4474" spans="1:6" x14ac:dyDescent="0.45">
      <c r="A4474" s="218">
        <v>12266</v>
      </c>
      <c r="B4474" s="218">
        <v>250</v>
      </c>
      <c r="C4474" s="219">
        <v>18.004449840913111</v>
      </c>
      <c r="D4474" s="218"/>
      <c r="E4474" s="218" t="s">
        <v>114</v>
      </c>
      <c r="F4474" s="218">
        <v>2005</v>
      </c>
    </row>
    <row r="4475" spans="1:6" x14ac:dyDescent="0.45">
      <c r="A4475" s="218">
        <v>12264</v>
      </c>
      <c r="B4475" s="218">
        <v>250</v>
      </c>
      <c r="C4475" s="219">
        <v>24.393365685233071</v>
      </c>
      <c r="D4475" s="218"/>
      <c r="E4475" s="218" t="s">
        <v>114</v>
      </c>
      <c r="F4475" s="218">
        <v>2005</v>
      </c>
    </row>
    <row r="4476" spans="1:6" x14ac:dyDescent="0.45">
      <c r="A4476" s="218">
        <v>12264</v>
      </c>
      <c r="B4476" s="218">
        <v>250</v>
      </c>
      <c r="C4476" s="219">
        <v>37.89799227410748</v>
      </c>
      <c r="D4476" s="218"/>
      <c r="E4476" s="218" t="s">
        <v>114</v>
      </c>
      <c r="F4476" s="218">
        <v>2005</v>
      </c>
    </row>
    <row r="4477" spans="1:6" x14ac:dyDescent="0.45">
      <c r="A4477" s="218">
        <v>12264</v>
      </c>
      <c r="B4477" s="218">
        <v>250</v>
      </c>
      <c r="C4477" s="219">
        <v>13.660006017788771</v>
      </c>
      <c r="D4477" s="218"/>
      <c r="E4477" s="218" t="s">
        <v>114</v>
      </c>
      <c r="F4477" s="218">
        <v>2005</v>
      </c>
    </row>
    <row r="4478" spans="1:6" x14ac:dyDescent="0.45">
      <c r="A4478" s="218">
        <v>12264</v>
      </c>
      <c r="B4478" s="218">
        <v>250</v>
      </c>
      <c r="C4478" s="219">
        <v>15.26906794181583</v>
      </c>
      <c r="D4478" s="218"/>
      <c r="E4478" s="218" t="s">
        <v>114</v>
      </c>
      <c r="F4478" s="218">
        <v>2005</v>
      </c>
    </row>
    <row r="4479" spans="1:6" x14ac:dyDescent="0.45">
      <c r="A4479" s="218">
        <v>12264</v>
      </c>
      <c r="B4479" s="218">
        <v>250</v>
      </c>
      <c r="C4479" s="219">
        <v>35.7523218902788</v>
      </c>
      <c r="D4479" s="218"/>
      <c r="E4479" s="218" t="s">
        <v>114</v>
      </c>
      <c r="F4479" s="218">
        <v>2005</v>
      </c>
    </row>
    <row r="4480" spans="1:6" x14ac:dyDescent="0.45">
      <c r="A4480" s="218">
        <v>12264</v>
      </c>
      <c r="B4480" s="218">
        <v>250</v>
      </c>
      <c r="C4480" s="219">
        <v>13.50530690065137</v>
      </c>
      <c r="D4480" s="218"/>
      <c r="E4480" s="218" t="s">
        <v>114</v>
      </c>
      <c r="F4480" s="218">
        <v>2005</v>
      </c>
    </row>
    <row r="4481" spans="1:6" x14ac:dyDescent="0.45">
      <c r="A4481" s="218">
        <v>12264</v>
      </c>
      <c r="B4481" s="218">
        <v>250</v>
      </c>
      <c r="C4481" s="219">
        <v>23.508541382788369</v>
      </c>
      <c r="D4481" s="218"/>
      <c r="E4481" s="218" t="s">
        <v>114</v>
      </c>
      <c r="F4481" s="218">
        <v>2005</v>
      </c>
    </row>
    <row r="4482" spans="1:6" x14ac:dyDescent="0.45">
      <c r="A4482" s="218">
        <v>12264</v>
      </c>
      <c r="B4482" s="218">
        <v>250</v>
      </c>
      <c r="C4482" s="219">
        <v>15.813824723116131</v>
      </c>
      <c r="D4482" s="218"/>
      <c r="E4482" s="218" t="s">
        <v>114</v>
      </c>
      <c r="F4482" s="218">
        <v>2005</v>
      </c>
    </row>
    <row r="4483" spans="1:6" x14ac:dyDescent="0.45">
      <c r="A4483" s="218">
        <v>12264</v>
      </c>
      <c r="B4483" s="218">
        <v>250</v>
      </c>
      <c r="C4483" s="219">
        <v>8.1108289386367538</v>
      </c>
      <c r="D4483" s="218"/>
      <c r="E4483" s="218" t="s">
        <v>114</v>
      </c>
      <c r="F4483" s="218">
        <v>2005</v>
      </c>
    </row>
    <row r="4484" spans="1:6" x14ac:dyDescent="0.45">
      <c r="A4484" s="218">
        <v>12264</v>
      </c>
      <c r="B4484" s="218">
        <v>250</v>
      </c>
      <c r="C4484" s="219">
        <v>3.9572960147417899</v>
      </c>
      <c r="D4484" s="218"/>
      <c r="E4484" s="218" t="s">
        <v>114</v>
      </c>
      <c r="F4484" s="218">
        <v>2005</v>
      </c>
    </row>
    <row r="4485" spans="1:6" x14ac:dyDescent="0.45">
      <c r="A4485" s="218">
        <v>12262</v>
      </c>
      <c r="B4485" s="218">
        <v>600</v>
      </c>
      <c r="C4485" s="219">
        <v>46.860464988932208</v>
      </c>
      <c r="D4485" s="218"/>
      <c r="E4485" s="218" t="s">
        <v>203</v>
      </c>
      <c r="F4485" s="218">
        <v>1901</v>
      </c>
    </row>
    <row r="4486" spans="1:6" x14ac:dyDescent="0.45">
      <c r="A4486" s="218">
        <v>12262</v>
      </c>
      <c r="B4486" s="218">
        <v>600</v>
      </c>
      <c r="C4486" s="219">
        <v>46.334400489826614</v>
      </c>
      <c r="D4486" s="218"/>
      <c r="E4486" s="218" t="s">
        <v>203</v>
      </c>
      <c r="F4486" s="218">
        <v>1901</v>
      </c>
    </row>
    <row r="4487" spans="1:6" x14ac:dyDescent="0.45">
      <c r="A4487" s="218">
        <v>12262</v>
      </c>
      <c r="B4487" s="218">
        <v>600</v>
      </c>
      <c r="C4487" s="219">
        <v>17.924709432874121</v>
      </c>
      <c r="D4487" s="218"/>
      <c r="E4487" s="218" t="s">
        <v>203</v>
      </c>
      <c r="F4487" s="218">
        <v>1901</v>
      </c>
    </row>
    <row r="4488" spans="1:6" x14ac:dyDescent="0.45">
      <c r="A4488" s="218">
        <v>12262</v>
      </c>
      <c r="B4488" s="218">
        <v>600</v>
      </c>
      <c r="C4488" s="219">
        <v>21.283255501867231</v>
      </c>
      <c r="D4488" s="218"/>
      <c r="E4488" s="218" t="s">
        <v>203</v>
      </c>
      <c r="F4488" s="218">
        <v>1901</v>
      </c>
    </row>
    <row r="4489" spans="1:6" x14ac:dyDescent="0.45">
      <c r="A4489" s="218">
        <v>12262</v>
      </c>
      <c r="B4489" s="218">
        <v>600</v>
      </c>
      <c r="C4489" s="219">
        <v>38.274142885069367</v>
      </c>
      <c r="D4489" s="218"/>
      <c r="E4489" s="218" t="s">
        <v>203</v>
      </c>
      <c r="F4489" s="218">
        <v>1901</v>
      </c>
    </row>
    <row r="4490" spans="1:6" x14ac:dyDescent="0.45">
      <c r="A4490" s="218">
        <v>12262</v>
      </c>
      <c r="B4490" s="218">
        <v>600</v>
      </c>
      <c r="C4490" s="219">
        <v>17.767397669865101</v>
      </c>
      <c r="D4490" s="218"/>
      <c r="E4490" s="218" t="s">
        <v>203</v>
      </c>
      <c r="F4490" s="218">
        <v>1901</v>
      </c>
    </row>
    <row r="4491" spans="1:6" x14ac:dyDescent="0.45">
      <c r="A4491" s="218">
        <v>12262</v>
      </c>
      <c r="B4491" s="218">
        <v>600</v>
      </c>
      <c r="C4491" s="219">
        <v>13.631184910183929</v>
      </c>
      <c r="D4491" s="218"/>
      <c r="E4491" s="218" t="s">
        <v>203</v>
      </c>
      <c r="F4491" s="218">
        <v>1901</v>
      </c>
    </row>
    <row r="4492" spans="1:6" x14ac:dyDescent="0.45">
      <c r="A4492" s="218">
        <v>12262</v>
      </c>
      <c r="B4492" s="218">
        <v>600</v>
      </c>
      <c r="C4492" s="219">
        <v>12.800369741836301</v>
      </c>
      <c r="D4492" s="218"/>
      <c r="E4492" s="218" t="s">
        <v>203</v>
      </c>
      <c r="F4492" s="218">
        <v>1901</v>
      </c>
    </row>
    <row r="4493" spans="1:6" x14ac:dyDescent="0.45">
      <c r="A4493" s="218">
        <v>12260</v>
      </c>
      <c r="B4493" s="218">
        <v>250</v>
      </c>
      <c r="C4493" s="219">
        <v>5.8586236633214677</v>
      </c>
      <c r="D4493" s="218"/>
      <c r="E4493" s="218" t="s">
        <v>114</v>
      </c>
      <c r="F4493" s="218">
        <v>2006</v>
      </c>
    </row>
    <row r="4494" spans="1:6" x14ac:dyDescent="0.45">
      <c r="A4494" s="218">
        <v>12260</v>
      </c>
      <c r="B4494" s="218">
        <v>250</v>
      </c>
      <c r="C4494" s="219">
        <v>25.379950744301379</v>
      </c>
      <c r="D4494" s="218"/>
      <c r="E4494" s="218" t="s">
        <v>114</v>
      </c>
      <c r="F4494" s="218">
        <v>2005</v>
      </c>
    </row>
    <row r="4495" spans="1:6" x14ac:dyDescent="0.45">
      <c r="A4495" s="218">
        <v>12260</v>
      </c>
      <c r="B4495" s="218">
        <v>250</v>
      </c>
      <c r="C4495" s="219">
        <v>13.21429401847586</v>
      </c>
      <c r="D4495" s="218"/>
      <c r="E4495" s="218" t="s">
        <v>114</v>
      </c>
      <c r="F4495" s="218">
        <v>2005</v>
      </c>
    </row>
    <row r="4496" spans="1:6" x14ac:dyDescent="0.45">
      <c r="A4496" s="218">
        <v>12260</v>
      </c>
      <c r="B4496" s="218">
        <v>250</v>
      </c>
      <c r="C4496" s="219">
        <v>16.447947985146879</v>
      </c>
      <c r="D4496" s="218"/>
      <c r="E4496" s="218" t="s">
        <v>114</v>
      </c>
      <c r="F4496" s="218">
        <v>2005</v>
      </c>
    </row>
    <row r="4497" spans="1:6" x14ac:dyDescent="0.45">
      <c r="A4497" s="218">
        <v>12260</v>
      </c>
      <c r="B4497" s="218">
        <v>250</v>
      </c>
      <c r="C4497" s="219">
        <v>15.16416752774944</v>
      </c>
      <c r="D4497" s="218"/>
      <c r="E4497" s="218" t="s">
        <v>114</v>
      </c>
      <c r="F4497" s="218">
        <v>2005</v>
      </c>
    </row>
    <row r="4498" spans="1:6" x14ac:dyDescent="0.45">
      <c r="A4498" s="218">
        <v>12260</v>
      </c>
      <c r="B4498" s="218">
        <v>250</v>
      </c>
      <c r="C4498" s="219">
        <v>13.399306575098541</v>
      </c>
      <c r="D4498" s="218"/>
      <c r="E4498" s="218" t="s">
        <v>114</v>
      </c>
      <c r="F4498" s="218">
        <v>2005</v>
      </c>
    </row>
    <row r="4499" spans="1:6" x14ac:dyDescent="0.45">
      <c r="A4499" s="218">
        <v>12258</v>
      </c>
      <c r="B4499" s="218">
        <v>560</v>
      </c>
      <c r="C4499" s="219">
        <v>30.013707114384101</v>
      </c>
      <c r="D4499" s="218"/>
      <c r="E4499" s="218" t="s">
        <v>204</v>
      </c>
      <c r="F4499" s="218">
        <v>2005</v>
      </c>
    </row>
    <row r="4500" spans="1:6" x14ac:dyDescent="0.45">
      <c r="A4500" s="218">
        <v>12258</v>
      </c>
      <c r="B4500" s="218">
        <v>560</v>
      </c>
      <c r="C4500" s="219">
        <v>34.658376872225453</v>
      </c>
      <c r="D4500" s="218"/>
      <c r="E4500" s="218" t="s">
        <v>204</v>
      </c>
      <c r="F4500" s="218">
        <v>2005</v>
      </c>
    </row>
    <row r="4501" spans="1:6" x14ac:dyDescent="0.45">
      <c r="A4501" s="218">
        <v>12258</v>
      </c>
      <c r="B4501" s="218">
        <v>560</v>
      </c>
      <c r="C4501" s="219">
        <v>18.00642543061856</v>
      </c>
      <c r="D4501" s="218"/>
      <c r="E4501" s="218" t="s">
        <v>204</v>
      </c>
      <c r="F4501" s="218">
        <v>2005</v>
      </c>
    </row>
    <row r="4502" spans="1:6" x14ac:dyDescent="0.45">
      <c r="A4502" s="218">
        <v>12258</v>
      </c>
      <c r="B4502" s="218">
        <v>560</v>
      </c>
      <c r="C4502" s="219">
        <v>25.51299164880103</v>
      </c>
      <c r="D4502" s="218"/>
      <c r="E4502" s="218" t="s">
        <v>204</v>
      </c>
      <c r="F4502" s="218">
        <v>2005</v>
      </c>
    </row>
    <row r="4503" spans="1:6" x14ac:dyDescent="0.45">
      <c r="A4503" s="218">
        <v>12258</v>
      </c>
      <c r="B4503" s="218">
        <v>560</v>
      </c>
      <c r="C4503" s="219">
        <v>20.822113922938769</v>
      </c>
      <c r="D4503" s="218"/>
      <c r="E4503" s="218" t="s">
        <v>204</v>
      </c>
      <c r="F4503" s="218">
        <v>2005</v>
      </c>
    </row>
    <row r="4504" spans="1:6" x14ac:dyDescent="0.45">
      <c r="A4504" s="218">
        <v>12258</v>
      </c>
      <c r="B4504" s="218">
        <v>560</v>
      </c>
      <c r="C4504" s="219">
        <v>16.473879830669549</v>
      </c>
      <c r="D4504" s="218"/>
      <c r="E4504" s="218" t="s">
        <v>204</v>
      </c>
      <c r="F4504" s="218">
        <v>2005</v>
      </c>
    </row>
    <row r="4505" spans="1:6" x14ac:dyDescent="0.45">
      <c r="A4505" s="218">
        <v>12258</v>
      </c>
      <c r="B4505" s="218">
        <v>560</v>
      </c>
      <c r="C4505" s="219">
        <v>18.433881856922621</v>
      </c>
      <c r="D4505" s="218"/>
      <c r="E4505" s="218" t="s">
        <v>204</v>
      </c>
      <c r="F4505" s="218">
        <v>2005</v>
      </c>
    </row>
    <row r="4506" spans="1:6" x14ac:dyDescent="0.45">
      <c r="A4506" s="218">
        <v>12258</v>
      </c>
      <c r="B4506" s="218">
        <v>560</v>
      </c>
      <c r="C4506" s="219">
        <v>12.9778011657819</v>
      </c>
      <c r="D4506" s="218"/>
      <c r="E4506" s="218" t="s">
        <v>204</v>
      </c>
      <c r="F4506" s="218">
        <v>2005</v>
      </c>
    </row>
    <row r="4507" spans="1:6" x14ac:dyDescent="0.45">
      <c r="A4507" s="218">
        <v>12258</v>
      </c>
      <c r="B4507" s="218">
        <v>560</v>
      </c>
      <c r="C4507" s="219">
        <v>31.60425297332138</v>
      </c>
      <c r="D4507" s="218"/>
      <c r="E4507" s="218" t="s">
        <v>204</v>
      </c>
      <c r="F4507" s="218">
        <v>2005</v>
      </c>
    </row>
    <row r="4508" spans="1:6" x14ac:dyDescent="0.45">
      <c r="A4508" s="218">
        <v>12258</v>
      </c>
      <c r="B4508" s="218">
        <v>560</v>
      </c>
      <c r="C4508" s="219">
        <v>37.905157753815658</v>
      </c>
      <c r="D4508" s="218"/>
      <c r="E4508" s="218" t="s">
        <v>204</v>
      </c>
      <c r="F4508" s="218">
        <v>2005</v>
      </c>
    </row>
    <row r="4509" spans="1:6" x14ac:dyDescent="0.45">
      <c r="A4509" s="218">
        <v>12258</v>
      </c>
      <c r="B4509" s="218">
        <v>560</v>
      </c>
      <c r="C4509" s="219">
        <v>46.726420503442682</v>
      </c>
      <c r="D4509" s="218"/>
      <c r="E4509" s="218" t="s">
        <v>204</v>
      </c>
      <c r="F4509" s="218">
        <v>2005</v>
      </c>
    </row>
    <row r="4510" spans="1:6" x14ac:dyDescent="0.45">
      <c r="A4510" s="218">
        <v>12258</v>
      </c>
      <c r="B4510" s="218">
        <v>560</v>
      </c>
      <c r="C4510" s="219">
        <v>10.134804207108459</v>
      </c>
      <c r="D4510" s="218"/>
      <c r="E4510" s="218" t="s">
        <v>203</v>
      </c>
      <c r="F4510" s="218">
        <v>1901</v>
      </c>
    </row>
    <row r="4511" spans="1:6" x14ac:dyDescent="0.45">
      <c r="A4511" s="218">
        <v>12256</v>
      </c>
      <c r="B4511" s="218">
        <v>250</v>
      </c>
      <c r="C4511" s="219">
        <v>21.195174763797599</v>
      </c>
      <c r="D4511" s="218"/>
      <c r="E4511" s="218" t="s">
        <v>114</v>
      </c>
      <c r="F4511" s="218">
        <v>2005</v>
      </c>
    </row>
    <row r="4512" spans="1:6" x14ac:dyDescent="0.45">
      <c r="A4512" s="218">
        <v>12256</v>
      </c>
      <c r="B4512" s="218">
        <v>250</v>
      </c>
      <c r="C4512" s="219">
        <v>22.923906419926979</v>
      </c>
      <c r="D4512" s="218"/>
      <c r="E4512" s="218" t="s">
        <v>114</v>
      </c>
      <c r="F4512" s="218">
        <v>2005</v>
      </c>
    </row>
    <row r="4513" spans="1:6" x14ac:dyDescent="0.45">
      <c r="A4513" s="218">
        <v>12256</v>
      </c>
      <c r="B4513" s="218">
        <v>250</v>
      </c>
      <c r="C4513" s="219">
        <v>6.1365178416489581</v>
      </c>
      <c r="D4513" s="218"/>
      <c r="E4513" s="218" t="s">
        <v>114</v>
      </c>
      <c r="F4513" s="218">
        <v>2005</v>
      </c>
    </row>
    <row r="4514" spans="1:6" x14ac:dyDescent="0.45">
      <c r="A4514" s="218">
        <v>12256</v>
      </c>
      <c r="B4514" s="218">
        <v>250</v>
      </c>
      <c r="C4514" s="219">
        <v>29.328466594293971</v>
      </c>
      <c r="D4514" s="218"/>
      <c r="E4514" s="218" t="s">
        <v>114</v>
      </c>
      <c r="F4514" s="218">
        <v>2005</v>
      </c>
    </row>
    <row r="4515" spans="1:6" x14ac:dyDescent="0.45">
      <c r="A4515" s="218">
        <v>12256</v>
      </c>
      <c r="B4515" s="218">
        <v>250</v>
      </c>
      <c r="C4515" s="219">
        <v>10.6036325732683</v>
      </c>
      <c r="D4515" s="218"/>
      <c r="E4515" s="218" t="s">
        <v>114</v>
      </c>
      <c r="F4515" s="218">
        <v>2005</v>
      </c>
    </row>
    <row r="4516" spans="1:6" x14ac:dyDescent="0.45">
      <c r="A4516" s="218">
        <v>12256</v>
      </c>
      <c r="B4516" s="218">
        <v>250</v>
      </c>
      <c r="C4516" s="219">
        <v>22.73192962041735</v>
      </c>
      <c r="D4516" s="218"/>
      <c r="E4516" s="218" t="s">
        <v>114</v>
      </c>
      <c r="F4516" s="218">
        <v>2005</v>
      </c>
    </row>
    <row r="4517" spans="1:6" x14ac:dyDescent="0.45">
      <c r="A4517" s="218">
        <v>12256</v>
      </c>
      <c r="B4517" s="218">
        <v>250</v>
      </c>
      <c r="C4517" s="219">
        <v>12.64896993401671</v>
      </c>
      <c r="D4517" s="218"/>
      <c r="E4517" s="218" t="s">
        <v>114</v>
      </c>
      <c r="F4517" s="218">
        <v>2005</v>
      </c>
    </row>
    <row r="4518" spans="1:6" x14ac:dyDescent="0.45">
      <c r="A4518" s="218">
        <v>12256</v>
      </c>
      <c r="B4518" s="218">
        <v>250</v>
      </c>
      <c r="C4518" s="219">
        <v>14.246563689129889</v>
      </c>
      <c r="D4518" s="218"/>
      <c r="E4518" s="218" t="s">
        <v>114</v>
      </c>
      <c r="F4518" s="218">
        <v>2005</v>
      </c>
    </row>
    <row r="4519" spans="1:6" x14ac:dyDescent="0.45">
      <c r="A4519" s="218">
        <v>12256</v>
      </c>
      <c r="B4519" s="218">
        <v>250</v>
      </c>
      <c r="C4519" s="219">
        <v>25.657800577375671</v>
      </c>
      <c r="D4519" s="218"/>
      <c r="E4519" s="218" t="s">
        <v>114</v>
      </c>
      <c r="F4519" s="218">
        <v>2005</v>
      </c>
    </row>
    <row r="4520" spans="1:6" x14ac:dyDescent="0.45">
      <c r="A4520" s="218">
        <v>12254</v>
      </c>
      <c r="B4520" s="218">
        <v>250</v>
      </c>
      <c r="C4520" s="219">
        <v>22.451088319949012</v>
      </c>
      <c r="D4520" s="218"/>
      <c r="E4520" s="218" t="s">
        <v>114</v>
      </c>
      <c r="F4520" s="218">
        <v>2005</v>
      </c>
    </row>
    <row r="4521" spans="1:6" x14ac:dyDescent="0.45">
      <c r="A4521" s="218">
        <v>12254</v>
      </c>
      <c r="B4521" s="218">
        <v>250</v>
      </c>
      <c r="C4521" s="219">
        <v>20.65205939201585</v>
      </c>
      <c r="D4521" s="218"/>
      <c r="E4521" s="218" t="s">
        <v>114</v>
      </c>
      <c r="F4521" s="218">
        <v>2005</v>
      </c>
    </row>
    <row r="4522" spans="1:6" x14ac:dyDescent="0.45">
      <c r="A4522" s="218">
        <v>12254</v>
      </c>
      <c r="B4522" s="218">
        <v>250</v>
      </c>
      <c r="C4522" s="219">
        <v>30.800124165901689</v>
      </c>
      <c r="D4522" s="218"/>
      <c r="E4522" s="218" t="s">
        <v>114</v>
      </c>
      <c r="F4522" s="218">
        <v>2005</v>
      </c>
    </row>
    <row r="4523" spans="1:6" x14ac:dyDescent="0.45">
      <c r="A4523" s="218">
        <v>12254</v>
      </c>
      <c r="B4523" s="218">
        <v>250</v>
      </c>
      <c r="C4523" s="219">
        <v>40.127328502823779</v>
      </c>
      <c r="D4523" s="218"/>
      <c r="E4523" s="218" t="s">
        <v>114</v>
      </c>
      <c r="F4523" s="218">
        <v>2005</v>
      </c>
    </row>
    <row r="4524" spans="1:6" x14ac:dyDescent="0.45">
      <c r="A4524" s="218">
        <v>12254</v>
      </c>
      <c r="B4524" s="218">
        <v>250</v>
      </c>
      <c r="C4524" s="219">
        <v>24.188229548386492</v>
      </c>
      <c r="D4524" s="218"/>
      <c r="E4524" s="218" t="s">
        <v>114</v>
      </c>
      <c r="F4524" s="218">
        <v>2005</v>
      </c>
    </row>
    <row r="4525" spans="1:6" x14ac:dyDescent="0.45">
      <c r="A4525" s="218">
        <v>12254</v>
      </c>
      <c r="B4525" s="218">
        <v>250</v>
      </c>
      <c r="C4525" s="219">
        <v>10.94897259923086</v>
      </c>
      <c r="D4525" s="218"/>
      <c r="E4525" s="218" t="s">
        <v>114</v>
      </c>
      <c r="F4525" s="218">
        <v>2005</v>
      </c>
    </row>
    <row r="4526" spans="1:6" x14ac:dyDescent="0.45">
      <c r="A4526" s="218">
        <v>12254</v>
      </c>
      <c r="B4526" s="218">
        <v>250</v>
      </c>
      <c r="C4526" s="219">
        <v>23.203968838879291</v>
      </c>
      <c r="D4526" s="218"/>
      <c r="E4526" s="218" t="s">
        <v>114</v>
      </c>
      <c r="F4526" s="218">
        <v>2005</v>
      </c>
    </row>
    <row r="4527" spans="1:6" x14ac:dyDescent="0.45">
      <c r="A4527" s="218">
        <v>12254</v>
      </c>
      <c r="B4527" s="218">
        <v>250</v>
      </c>
      <c r="C4527" s="219">
        <v>6.9134985109143496</v>
      </c>
      <c r="D4527" s="218"/>
      <c r="E4527" s="218" t="s">
        <v>114</v>
      </c>
      <c r="F4527" s="218">
        <v>2005</v>
      </c>
    </row>
    <row r="4528" spans="1:6" x14ac:dyDescent="0.45">
      <c r="A4528" s="218">
        <v>12254</v>
      </c>
      <c r="B4528" s="218">
        <v>250</v>
      </c>
      <c r="C4528" s="219">
        <v>15.66226741036963</v>
      </c>
      <c r="D4528" s="218"/>
      <c r="E4528" s="218" t="s">
        <v>114</v>
      </c>
      <c r="F4528" s="218">
        <v>2005</v>
      </c>
    </row>
    <row r="4529" spans="1:6" x14ac:dyDescent="0.45">
      <c r="A4529" s="218">
        <v>12254</v>
      </c>
      <c r="B4529" s="218">
        <v>250</v>
      </c>
      <c r="C4529" s="219">
        <v>17.579944553086069</v>
      </c>
      <c r="D4529" s="218"/>
      <c r="E4529" s="218" t="s">
        <v>114</v>
      </c>
      <c r="F4529" s="218">
        <v>2005</v>
      </c>
    </row>
    <row r="4530" spans="1:6" x14ac:dyDescent="0.45">
      <c r="A4530" s="218">
        <v>12254</v>
      </c>
      <c r="B4530" s="218">
        <v>250</v>
      </c>
      <c r="C4530" s="219">
        <v>34.415081613759583</v>
      </c>
      <c r="D4530" s="218"/>
      <c r="E4530" s="218" t="s">
        <v>114</v>
      </c>
      <c r="F4530" s="218">
        <v>2005</v>
      </c>
    </row>
    <row r="4531" spans="1:6" x14ac:dyDescent="0.45">
      <c r="A4531" s="218">
        <v>12252</v>
      </c>
      <c r="B4531" s="218">
        <v>250</v>
      </c>
      <c r="C4531" s="219">
        <v>14.022509938036279</v>
      </c>
      <c r="D4531" s="218"/>
      <c r="E4531" s="218" t="s">
        <v>114</v>
      </c>
      <c r="F4531" s="218">
        <v>2005</v>
      </c>
    </row>
    <row r="4532" spans="1:6" x14ac:dyDescent="0.45">
      <c r="A4532" s="218">
        <v>12252</v>
      </c>
      <c r="B4532" s="218">
        <v>250</v>
      </c>
      <c r="C4532" s="219">
        <v>22.020017396992031</v>
      </c>
      <c r="D4532" s="218"/>
      <c r="E4532" s="218" t="s">
        <v>114</v>
      </c>
      <c r="F4532" s="218">
        <v>2005</v>
      </c>
    </row>
    <row r="4533" spans="1:6" x14ac:dyDescent="0.45">
      <c r="A4533" s="218">
        <v>12252</v>
      </c>
      <c r="B4533" s="218">
        <v>250</v>
      </c>
      <c r="C4533" s="219">
        <v>44.428643892436547</v>
      </c>
      <c r="D4533" s="218"/>
      <c r="E4533" s="218" t="s">
        <v>114</v>
      </c>
      <c r="F4533" s="218">
        <v>2005</v>
      </c>
    </row>
    <row r="4534" spans="1:6" x14ac:dyDescent="0.45">
      <c r="A4534" s="218">
        <v>12252</v>
      </c>
      <c r="B4534" s="218">
        <v>250</v>
      </c>
      <c r="C4534" s="219">
        <v>14.4127441698892</v>
      </c>
      <c r="D4534" s="218"/>
      <c r="E4534" s="218" t="s">
        <v>114</v>
      </c>
      <c r="F4534" s="218">
        <v>2005</v>
      </c>
    </row>
    <row r="4535" spans="1:6" x14ac:dyDescent="0.45">
      <c r="A4535" s="218">
        <v>12252</v>
      </c>
      <c r="B4535" s="218">
        <v>250</v>
      </c>
      <c r="C4535" s="219">
        <v>13.150566485872259</v>
      </c>
      <c r="D4535" s="218"/>
      <c r="E4535" s="218" t="s">
        <v>114</v>
      </c>
      <c r="F4535" s="218">
        <v>2005</v>
      </c>
    </row>
    <row r="4536" spans="1:6" x14ac:dyDescent="0.45">
      <c r="A4536" s="218">
        <v>12250</v>
      </c>
      <c r="B4536" s="218">
        <v>250</v>
      </c>
      <c r="C4536" s="219">
        <v>8.0853232274795044</v>
      </c>
      <c r="D4536" s="218"/>
      <c r="E4536" s="218" t="s">
        <v>114</v>
      </c>
      <c r="F4536" s="218">
        <v>2005</v>
      </c>
    </row>
    <row r="4537" spans="1:6" x14ac:dyDescent="0.45">
      <c r="A4537" s="218">
        <v>12250</v>
      </c>
      <c r="B4537" s="218">
        <v>250</v>
      </c>
      <c r="C4537" s="219">
        <v>30.572345468936799</v>
      </c>
      <c r="D4537" s="218"/>
      <c r="E4537" s="218" t="s">
        <v>114</v>
      </c>
      <c r="F4537" s="218">
        <v>2005</v>
      </c>
    </row>
    <row r="4538" spans="1:6" x14ac:dyDescent="0.45">
      <c r="A4538" s="218">
        <v>12250</v>
      </c>
      <c r="B4538" s="218">
        <v>250</v>
      </c>
      <c r="C4538" s="219">
        <v>24.410234587908871</v>
      </c>
      <c r="D4538" s="218"/>
      <c r="E4538" s="218" t="s">
        <v>114</v>
      </c>
      <c r="F4538" s="218">
        <v>2005</v>
      </c>
    </row>
    <row r="4539" spans="1:6" x14ac:dyDescent="0.45">
      <c r="A4539" s="218">
        <v>12250</v>
      </c>
      <c r="B4539" s="218">
        <v>250</v>
      </c>
      <c r="C4539" s="219">
        <v>32.885619880488477</v>
      </c>
      <c r="D4539" s="218"/>
      <c r="E4539" s="218" t="s">
        <v>114</v>
      </c>
      <c r="F4539" s="218">
        <v>2005</v>
      </c>
    </row>
    <row r="4540" spans="1:6" x14ac:dyDescent="0.45">
      <c r="A4540" s="218">
        <v>12250</v>
      </c>
      <c r="B4540" s="218">
        <v>250</v>
      </c>
      <c r="C4540" s="219">
        <v>0.57589061580080403</v>
      </c>
      <c r="D4540" s="218"/>
      <c r="E4540" s="218" t="s">
        <v>114</v>
      </c>
      <c r="F4540" s="218">
        <v>2005</v>
      </c>
    </row>
    <row r="4541" spans="1:6" x14ac:dyDescent="0.45">
      <c r="A4541" s="218">
        <v>12248</v>
      </c>
      <c r="B4541" s="218">
        <v>250</v>
      </c>
      <c r="C4541" s="219">
        <v>18.249315096507221</v>
      </c>
      <c r="D4541" s="218"/>
      <c r="E4541" s="218" t="s">
        <v>114</v>
      </c>
      <c r="F4541" s="218">
        <v>2005</v>
      </c>
    </row>
    <row r="4542" spans="1:6" x14ac:dyDescent="0.45">
      <c r="A4542" s="218">
        <v>12248</v>
      </c>
      <c r="B4542" s="218">
        <v>250</v>
      </c>
      <c r="C4542" s="219">
        <v>13.7958939922847</v>
      </c>
      <c r="D4542" s="218"/>
      <c r="E4542" s="218" t="s">
        <v>114</v>
      </c>
      <c r="F4542" s="218">
        <v>2005</v>
      </c>
    </row>
    <row r="4543" spans="1:6" x14ac:dyDescent="0.45">
      <c r="A4543" s="218">
        <v>12248</v>
      </c>
      <c r="B4543" s="218">
        <v>250</v>
      </c>
      <c r="C4543" s="219">
        <v>18.358272988238639</v>
      </c>
      <c r="D4543" s="218"/>
      <c r="E4543" s="218" t="s">
        <v>114</v>
      </c>
      <c r="F4543" s="218">
        <v>2005</v>
      </c>
    </row>
    <row r="4544" spans="1:6" x14ac:dyDescent="0.45">
      <c r="A4544" s="218">
        <v>12248</v>
      </c>
      <c r="B4544" s="218">
        <v>250</v>
      </c>
      <c r="C4544" s="219">
        <v>16.780187740572199</v>
      </c>
      <c r="D4544" s="218"/>
      <c r="E4544" s="218" t="s">
        <v>114</v>
      </c>
      <c r="F4544" s="218">
        <v>2005</v>
      </c>
    </row>
    <row r="4545" spans="1:6" x14ac:dyDescent="0.45">
      <c r="A4545" s="218">
        <v>12248</v>
      </c>
      <c r="B4545" s="218">
        <v>250</v>
      </c>
      <c r="C4545" s="219">
        <v>14.184588472942339</v>
      </c>
      <c r="D4545" s="218"/>
      <c r="E4545" s="218" t="s">
        <v>114</v>
      </c>
      <c r="F4545" s="218">
        <v>2005</v>
      </c>
    </row>
    <row r="4546" spans="1:6" x14ac:dyDescent="0.45">
      <c r="A4546" s="218">
        <v>12248</v>
      </c>
      <c r="B4546" s="218">
        <v>250</v>
      </c>
      <c r="C4546" s="219">
        <v>17.996741213659771</v>
      </c>
      <c r="D4546" s="218"/>
      <c r="E4546" s="218" t="s">
        <v>114</v>
      </c>
      <c r="F4546" s="218">
        <v>2005</v>
      </c>
    </row>
    <row r="4547" spans="1:6" x14ac:dyDescent="0.45">
      <c r="A4547" s="218">
        <v>12248</v>
      </c>
      <c r="B4547" s="218">
        <v>250</v>
      </c>
      <c r="C4547" s="219">
        <v>8.0327658347585054</v>
      </c>
      <c r="D4547" s="218"/>
      <c r="E4547" s="218" t="s">
        <v>114</v>
      </c>
      <c r="F4547" s="218">
        <v>2005</v>
      </c>
    </row>
    <row r="4548" spans="1:6" x14ac:dyDescent="0.45">
      <c r="A4548" s="218">
        <v>12248</v>
      </c>
      <c r="B4548" s="218">
        <v>250</v>
      </c>
      <c r="C4548" s="219">
        <v>23.53260702628306</v>
      </c>
      <c r="D4548" s="218"/>
      <c r="E4548" s="218" t="s">
        <v>114</v>
      </c>
      <c r="F4548" s="218">
        <v>2005</v>
      </c>
    </row>
    <row r="4549" spans="1:6" x14ac:dyDescent="0.45">
      <c r="A4549" s="218">
        <v>12248</v>
      </c>
      <c r="B4549" s="218">
        <v>250</v>
      </c>
      <c r="C4549" s="219">
        <v>18.31997308569175</v>
      </c>
      <c r="D4549" s="218"/>
      <c r="E4549" s="218" t="s">
        <v>114</v>
      </c>
      <c r="F4549" s="218">
        <v>2005</v>
      </c>
    </row>
    <row r="4550" spans="1:6" x14ac:dyDescent="0.45">
      <c r="A4550" s="218">
        <v>12248</v>
      </c>
      <c r="B4550" s="218">
        <v>250</v>
      </c>
      <c r="C4550" s="219">
        <v>20.375845602690159</v>
      </c>
      <c r="D4550" s="218"/>
      <c r="E4550" s="218" t="s">
        <v>114</v>
      </c>
      <c r="F4550" s="218">
        <v>2005</v>
      </c>
    </row>
    <row r="4551" spans="1:6" x14ac:dyDescent="0.45">
      <c r="A4551" s="218">
        <v>12246</v>
      </c>
      <c r="B4551" s="218">
        <v>200</v>
      </c>
      <c r="C4551" s="219">
        <v>38.061620255274342</v>
      </c>
      <c r="D4551" s="218"/>
      <c r="E4551" s="218" t="s">
        <v>207</v>
      </c>
      <c r="F4551" s="218">
        <v>1991</v>
      </c>
    </row>
    <row r="4552" spans="1:6" x14ac:dyDescent="0.45">
      <c r="A4552" s="218">
        <v>12244</v>
      </c>
      <c r="B4552" s="218">
        <v>200</v>
      </c>
      <c r="C4552" s="219">
        <v>17.07854579052022</v>
      </c>
      <c r="D4552" s="218"/>
      <c r="E4552" s="218" t="s">
        <v>204</v>
      </c>
      <c r="F4552" s="218">
        <v>2002</v>
      </c>
    </row>
    <row r="4553" spans="1:6" x14ac:dyDescent="0.45">
      <c r="A4553" s="218">
        <v>12244</v>
      </c>
      <c r="B4553" s="218">
        <v>200</v>
      </c>
      <c r="C4553" s="219">
        <v>30.650541670401619</v>
      </c>
      <c r="D4553" s="218"/>
      <c r="E4553" s="218" t="s">
        <v>204</v>
      </c>
      <c r="F4553" s="218">
        <v>2002</v>
      </c>
    </row>
    <row r="4554" spans="1:6" x14ac:dyDescent="0.45">
      <c r="A4554" s="218">
        <v>12244</v>
      </c>
      <c r="B4554" s="218">
        <v>200</v>
      </c>
      <c r="C4554" s="219">
        <v>36.87055728070245</v>
      </c>
      <c r="D4554" s="218"/>
      <c r="E4554" s="218" t="s">
        <v>204</v>
      </c>
      <c r="F4554" s="218">
        <v>2002</v>
      </c>
    </row>
    <row r="4555" spans="1:6" x14ac:dyDescent="0.45">
      <c r="A4555" s="218">
        <v>12244</v>
      </c>
      <c r="B4555" s="218">
        <v>200</v>
      </c>
      <c r="C4555" s="219">
        <v>23.58250028264797</v>
      </c>
      <c r="D4555" s="218"/>
      <c r="E4555" s="218" t="s">
        <v>204</v>
      </c>
      <c r="F4555" s="218">
        <v>2002</v>
      </c>
    </row>
    <row r="4556" spans="1:6" x14ac:dyDescent="0.45">
      <c r="A4556" s="218">
        <v>12244</v>
      </c>
      <c r="B4556" s="218">
        <v>200</v>
      </c>
      <c r="C4556" s="219">
        <v>45.100907314088801</v>
      </c>
      <c r="D4556" s="218"/>
      <c r="E4556" s="218" t="s">
        <v>204</v>
      </c>
      <c r="F4556" s="218">
        <v>2002</v>
      </c>
    </row>
    <row r="4557" spans="1:6" x14ac:dyDescent="0.45">
      <c r="A4557" s="218">
        <v>12244</v>
      </c>
      <c r="B4557" s="218">
        <v>200</v>
      </c>
      <c r="C4557" s="219">
        <v>46.382999994891058</v>
      </c>
      <c r="D4557" s="218"/>
      <c r="E4557" s="218" t="s">
        <v>204</v>
      </c>
      <c r="F4557" s="218">
        <v>2002</v>
      </c>
    </row>
    <row r="4558" spans="1:6" x14ac:dyDescent="0.45">
      <c r="A4558" s="218">
        <v>12242</v>
      </c>
      <c r="B4558" s="218">
        <v>315</v>
      </c>
      <c r="C4558" s="219">
        <v>50.618852126970758</v>
      </c>
      <c r="D4558" s="218"/>
      <c r="E4558" s="218" t="s">
        <v>204</v>
      </c>
      <c r="F4558" s="218">
        <v>2001</v>
      </c>
    </row>
    <row r="4559" spans="1:6" x14ac:dyDescent="0.45">
      <c r="A4559" s="218">
        <v>12240</v>
      </c>
      <c r="B4559" s="218">
        <v>500</v>
      </c>
      <c r="C4559" s="219">
        <v>37.590510203548398</v>
      </c>
      <c r="D4559" s="218"/>
      <c r="E4559" s="218" t="s">
        <v>203</v>
      </c>
      <c r="F4559" s="218">
        <v>1901</v>
      </c>
    </row>
    <row r="4560" spans="1:6" x14ac:dyDescent="0.45">
      <c r="A4560" s="218">
        <v>12240</v>
      </c>
      <c r="B4560" s="218">
        <v>500</v>
      </c>
      <c r="C4560" s="219">
        <v>4.3958083543904634</v>
      </c>
      <c r="D4560" s="218"/>
      <c r="E4560" s="218" t="s">
        <v>203</v>
      </c>
      <c r="F4560" s="218">
        <v>1901</v>
      </c>
    </row>
    <row r="4561" spans="1:6" x14ac:dyDescent="0.45">
      <c r="A4561" s="218">
        <v>12240</v>
      </c>
      <c r="B4561" s="218">
        <v>500</v>
      </c>
      <c r="C4561" s="219">
        <v>18.9366925731542</v>
      </c>
      <c r="D4561" s="218"/>
      <c r="E4561" s="218" t="s">
        <v>203</v>
      </c>
      <c r="F4561" s="218">
        <v>1901</v>
      </c>
    </row>
    <row r="4562" spans="1:6" x14ac:dyDescent="0.45">
      <c r="A4562" s="218">
        <v>12240</v>
      </c>
      <c r="B4562" s="218">
        <v>500</v>
      </c>
      <c r="C4562" s="219">
        <v>54.477417297272517</v>
      </c>
      <c r="D4562" s="218"/>
      <c r="E4562" s="218" t="s">
        <v>203</v>
      </c>
      <c r="F4562" s="218">
        <v>1901</v>
      </c>
    </row>
    <row r="4563" spans="1:6" x14ac:dyDescent="0.45">
      <c r="A4563" s="218">
        <v>12240</v>
      </c>
      <c r="B4563" s="218">
        <v>500</v>
      </c>
      <c r="C4563" s="219">
        <v>29.70300544262453</v>
      </c>
      <c r="D4563" s="218"/>
      <c r="E4563" s="218" t="s">
        <v>203</v>
      </c>
      <c r="F4563" s="218">
        <v>1901</v>
      </c>
    </row>
    <row r="4564" spans="1:6" x14ac:dyDescent="0.45">
      <c r="A4564" s="218">
        <v>12240</v>
      </c>
      <c r="B4564" s="218">
        <v>500</v>
      </c>
      <c r="C4564" s="219">
        <v>26.611689286921958</v>
      </c>
      <c r="D4564" s="218"/>
      <c r="E4564" s="218" t="s">
        <v>203</v>
      </c>
      <c r="F4564" s="218">
        <v>1901</v>
      </c>
    </row>
    <row r="4565" spans="1:6" x14ac:dyDescent="0.45">
      <c r="A4565" s="218">
        <v>12240</v>
      </c>
      <c r="B4565" s="218">
        <v>500</v>
      </c>
      <c r="C4565" s="219">
        <v>18.225970995029151</v>
      </c>
      <c r="D4565" s="218"/>
      <c r="E4565" s="218" t="s">
        <v>203</v>
      </c>
      <c r="F4565" s="218">
        <v>1901</v>
      </c>
    </row>
    <row r="4566" spans="1:6" x14ac:dyDescent="0.45">
      <c r="A4566" s="218">
        <v>12240</v>
      </c>
      <c r="B4566" s="218">
        <v>500</v>
      </c>
      <c r="C4566" s="219">
        <v>2.2520550947105429</v>
      </c>
      <c r="D4566" s="218"/>
      <c r="E4566" s="218" t="s">
        <v>203</v>
      </c>
      <c r="F4566" s="218">
        <v>1901</v>
      </c>
    </row>
    <row r="4567" spans="1:6" x14ac:dyDescent="0.45">
      <c r="A4567" s="218">
        <v>12240</v>
      </c>
      <c r="B4567" s="218">
        <v>500</v>
      </c>
      <c r="C4567" s="219">
        <v>5.0765284593113282</v>
      </c>
      <c r="D4567" s="218"/>
      <c r="E4567" s="218" t="s">
        <v>203</v>
      </c>
      <c r="F4567" s="218">
        <v>1901</v>
      </c>
    </row>
    <row r="4568" spans="1:6" x14ac:dyDescent="0.45">
      <c r="A4568" s="218">
        <v>12240</v>
      </c>
      <c r="B4568" s="218">
        <v>500</v>
      </c>
      <c r="C4568" s="219">
        <v>36.862622761715137</v>
      </c>
      <c r="D4568" s="218"/>
      <c r="E4568" s="218" t="s">
        <v>203</v>
      </c>
      <c r="F4568" s="218">
        <v>1901</v>
      </c>
    </row>
    <row r="4569" spans="1:6" x14ac:dyDescent="0.45">
      <c r="A4569" s="218">
        <v>12240</v>
      </c>
      <c r="B4569" s="218">
        <v>500</v>
      </c>
      <c r="C4569" s="219">
        <v>21.444652105213841</v>
      </c>
      <c r="D4569" s="218"/>
      <c r="E4569" s="218" t="s">
        <v>203</v>
      </c>
      <c r="F4569" s="218">
        <v>1901</v>
      </c>
    </row>
    <row r="4570" spans="1:6" x14ac:dyDescent="0.45">
      <c r="A4570" s="218">
        <v>12240</v>
      </c>
      <c r="B4570" s="218">
        <v>500</v>
      </c>
      <c r="C4570" s="219">
        <v>17.0102668877119</v>
      </c>
      <c r="D4570" s="218"/>
      <c r="E4570" s="218" t="s">
        <v>203</v>
      </c>
      <c r="F4570" s="218">
        <v>1901</v>
      </c>
    </row>
    <row r="4571" spans="1:6" x14ac:dyDescent="0.45">
      <c r="A4571" s="218">
        <v>12240</v>
      </c>
      <c r="B4571" s="218">
        <v>500</v>
      </c>
      <c r="C4571" s="219">
        <v>2.7018132113853088</v>
      </c>
      <c r="D4571" s="218"/>
      <c r="E4571" s="218" t="s">
        <v>203</v>
      </c>
      <c r="F4571" s="218">
        <v>1901</v>
      </c>
    </row>
    <row r="4572" spans="1:6" x14ac:dyDescent="0.45">
      <c r="A4572" s="218">
        <v>12240</v>
      </c>
      <c r="B4572" s="218">
        <v>500</v>
      </c>
      <c r="C4572" s="219">
        <v>32.816523298400767</v>
      </c>
      <c r="D4572" s="218"/>
      <c r="E4572" s="218" t="s">
        <v>203</v>
      </c>
      <c r="F4572" s="218">
        <v>1901</v>
      </c>
    </row>
    <row r="4573" spans="1:6" x14ac:dyDescent="0.45">
      <c r="A4573" s="218">
        <v>12240</v>
      </c>
      <c r="B4573" s="218">
        <v>500</v>
      </c>
      <c r="C4573" s="219">
        <v>5.6225291235656156</v>
      </c>
      <c r="D4573" s="218"/>
      <c r="E4573" s="218" t="s">
        <v>203</v>
      </c>
      <c r="F4573" s="218">
        <v>1901</v>
      </c>
    </row>
    <row r="4574" spans="1:6" x14ac:dyDescent="0.45">
      <c r="A4574" s="218">
        <v>12240</v>
      </c>
      <c r="B4574" s="218">
        <v>500</v>
      </c>
      <c r="C4574" s="219">
        <v>35.580487872534178</v>
      </c>
      <c r="D4574" s="218"/>
      <c r="E4574" s="218" t="s">
        <v>203</v>
      </c>
      <c r="F4574" s="218">
        <v>1901</v>
      </c>
    </row>
    <row r="4575" spans="1:6" x14ac:dyDescent="0.45">
      <c r="A4575" s="218">
        <v>12240</v>
      </c>
      <c r="B4575" s="218">
        <v>500</v>
      </c>
      <c r="C4575" s="219">
        <v>31.099010669774369</v>
      </c>
      <c r="D4575" s="218"/>
      <c r="E4575" s="218" t="s">
        <v>203</v>
      </c>
      <c r="F4575" s="218">
        <v>1901</v>
      </c>
    </row>
    <row r="4576" spans="1:6" x14ac:dyDescent="0.45">
      <c r="A4576" s="218">
        <v>12240</v>
      </c>
      <c r="B4576" s="218">
        <v>500</v>
      </c>
      <c r="C4576" s="219">
        <v>16.492546309403469</v>
      </c>
      <c r="D4576" s="218"/>
      <c r="E4576" s="218" t="s">
        <v>203</v>
      </c>
      <c r="F4576" s="218">
        <v>1901</v>
      </c>
    </row>
    <row r="4577" spans="1:6" x14ac:dyDescent="0.45">
      <c r="A4577" s="218">
        <v>12240</v>
      </c>
      <c r="B4577" s="218">
        <v>500</v>
      </c>
      <c r="C4577" s="219">
        <v>15.867935291864651</v>
      </c>
      <c r="D4577" s="218"/>
      <c r="E4577" s="218" t="s">
        <v>203</v>
      </c>
      <c r="F4577" s="218">
        <v>1901</v>
      </c>
    </row>
    <row r="4578" spans="1:6" x14ac:dyDescent="0.45">
      <c r="A4578" s="218">
        <v>12238</v>
      </c>
      <c r="B4578" s="218">
        <v>300</v>
      </c>
      <c r="C4578" s="219">
        <v>10.25393785583899</v>
      </c>
      <c r="D4578" s="218"/>
      <c r="E4578" s="218" t="s">
        <v>209</v>
      </c>
      <c r="F4578" s="218">
        <v>1995</v>
      </c>
    </row>
    <row r="4579" spans="1:6" x14ac:dyDescent="0.45">
      <c r="A4579" s="218">
        <v>12238</v>
      </c>
      <c r="B4579" s="218">
        <v>300</v>
      </c>
      <c r="C4579" s="219">
        <v>35.341749717971851</v>
      </c>
      <c r="D4579" s="218"/>
      <c r="E4579" s="218" t="s">
        <v>209</v>
      </c>
      <c r="F4579" s="218">
        <v>1995</v>
      </c>
    </row>
    <row r="4580" spans="1:6" x14ac:dyDescent="0.45">
      <c r="A4580" s="218">
        <v>12238</v>
      </c>
      <c r="B4580" s="218">
        <v>300</v>
      </c>
      <c r="C4580" s="219">
        <v>37.622933481205273</v>
      </c>
      <c r="D4580" s="218"/>
      <c r="E4580" s="218" t="s">
        <v>209</v>
      </c>
      <c r="F4580" s="218">
        <v>1995</v>
      </c>
    </row>
    <row r="4581" spans="1:6" x14ac:dyDescent="0.45">
      <c r="A4581" s="218">
        <v>12238</v>
      </c>
      <c r="B4581" s="218">
        <v>300</v>
      </c>
      <c r="C4581" s="219">
        <v>35.21460518536658</v>
      </c>
      <c r="D4581" s="218"/>
      <c r="E4581" s="218" t="s">
        <v>209</v>
      </c>
      <c r="F4581" s="218">
        <v>1995</v>
      </c>
    </row>
    <row r="4582" spans="1:6" x14ac:dyDescent="0.45">
      <c r="A4582" s="218">
        <v>12238</v>
      </c>
      <c r="B4582" s="218">
        <v>300</v>
      </c>
      <c r="C4582" s="219">
        <v>34.770172146337998</v>
      </c>
      <c r="D4582" s="218"/>
      <c r="E4582" s="218" t="s">
        <v>209</v>
      </c>
      <c r="F4582" s="218">
        <v>1995</v>
      </c>
    </row>
    <row r="4583" spans="1:6" x14ac:dyDescent="0.45">
      <c r="A4583" s="218">
        <v>12238</v>
      </c>
      <c r="B4583" s="218">
        <v>300</v>
      </c>
      <c r="C4583" s="219">
        <v>39.597635929207392</v>
      </c>
      <c r="D4583" s="218"/>
      <c r="E4583" s="218" t="s">
        <v>209</v>
      </c>
      <c r="F4583" s="218">
        <v>1995</v>
      </c>
    </row>
    <row r="4584" spans="1:6" x14ac:dyDescent="0.45">
      <c r="A4584" s="218">
        <v>12238</v>
      </c>
      <c r="B4584" s="218">
        <v>300</v>
      </c>
      <c r="C4584" s="219">
        <v>31.213775204263779</v>
      </c>
      <c r="D4584" s="218"/>
      <c r="E4584" s="218" t="s">
        <v>209</v>
      </c>
      <c r="F4584" s="218">
        <v>1995</v>
      </c>
    </row>
    <row r="4585" spans="1:6" x14ac:dyDescent="0.45">
      <c r="A4585" s="218">
        <v>12238</v>
      </c>
      <c r="B4585" s="218">
        <v>300</v>
      </c>
      <c r="C4585" s="219">
        <v>35.895560830079688</v>
      </c>
      <c r="D4585" s="218"/>
      <c r="E4585" s="218" t="s">
        <v>209</v>
      </c>
      <c r="F4585" s="218">
        <v>1995</v>
      </c>
    </row>
    <row r="4586" spans="1:6" x14ac:dyDescent="0.45">
      <c r="A4586" s="218">
        <v>12238</v>
      </c>
      <c r="B4586" s="218">
        <v>300</v>
      </c>
      <c r="C4586" s="219">
        <v>18.8975853927959</v>
      </c>
      <c r="D4586" s="218"/>
      <c r="E4586" s="218" t="s">
        <v>209</v>
      </c>
      <c r="F4586" s="218">
        <v>1995</v>
      </c>
    </row>
    <row r="4587" spans="1:6" x14ac:dyDescent="0.45">
      <c r="A4587" s="218">
        <v>12238</v>
      </c>
      <c r="B4587" s="218">
        <v>300</v>
      </c>
      <c r="C4587" s="219">
        <v>19.43514484330505</v>
      </c>
      <c r="D4587" s="218"/>
      <c r="E4587" s="218" t="s">
        <v>209</v>
      </c>
      <c r="F4587" s="218">
        <v>1995</v>
      </c>
    </row>
    <row r="4588" spans="1:6" x14ac:dyDescent="0.45">
      <c r="A4588" s="218">
        <v>12238</v>
      </c>
      <c r="B4588" s="218">
        <v>300</v>
      </c>
      <c r="C4588" s="219">
        <v>38.18185338486488</v>
      </c>
      <c r="D4588" s="218"/>
      <c r="E4588" s="218" t="s">
        <v>209</v>
      </c>
      <c r="F4588" s="218">
        <v>1995</v>
      </c>
    </row>
    <row r="4589" spans="1:6" x14ac:dyDescent="0.45">
      <c r="A4589" s="218">
        <v>12238</v>
      </c>
      <c r="B4589" s="218">
        <v>300</v>
      </c>
      <c r="C4589" s="219">
        <v>38.336124583419533</v>
      </c>
      <c r="D4589" s="218"/>
      <c r="E4589" s="218" t="s">
        <v>209</v>
      </c>
      <c r="F4589" s="218">
        <v>1995</v>
      </c>
    </row>
    <row r="4590" spans="1:6" x14ac:dyDescent="0.45">
      <c r="A4590" s="218">
        <v>12238</v>
      </c>
      <c r="B4590" s="218">
        <v>300</v>
      </c>
      <c r="C4590" s="219">
        <v>38.164359367480849</v>
      </c>
      <c r="D4590" s="218"/>
      <c r="E4590" s="218" t="s">
        <v>209</v>
      </c>
      <c r="F4590" s="218">
        <v>1995</v>
      </c>
    </row>
    <row r="4591" spans="1:6" x14ac:dyDescent="0.45">
      <c r="A4591" s="218">
        <v>12238</v>
      </c>
      <c r="B4591" s="218">
        <v>300</v>
      </c>
      <c r="C4591" s="219">
        <v>15.43468665851789</v>
      </c>
      <c r="D4591" s="218"/>
      <c r="E4591" s="218" t="s">
        <v>209</v>
      </c>
      <c r="F4591" s="218">
        <v>1995</v>
      </c>
    </row>
    <row r="4592" spans="1:6" x14ac:dyDescent="0.45">
      <c r="A4592" s="218">
        <v>12238</v>
      </c>
      <c r="B4592" s="218">
        <v>300</v>
      </c>
      <c r="C4592" s="219">
        <v>16.489773168352691</v>
      </c>
      <c r="D4592" s="218"/>
      <c r="E4592" s="218" t="s">
        <v>209</v>
      </c>
      <c r="F4592" s="218">
        <v>1995</v>
      </c>
    </row>
    <row r="4593" spans="1:6" x14ac:dyDescent="0.45">
      <c r="A4593" s="218">
        <v>12238</v>
      </c>
      <c r="B4593" s="218">
        <v>300</v>
      </c>
      <c r="C4593" s="219">
        <v>27.796405957155439</v>
      </c>
      <c r="D4593" s="218"/>
      <c r="E4593" s="218" t="s">
        <v>209</v>
      </c>
      <c r="F4593" s="218">
        <v>1995</v>
      </c>
    </row>
    <row r="4594" spans="1:6" x14ac:dyDescent="0.45">
      <c r="A4594" s="218">
        <v>12238</v>
      </c>
      <c r="B4594" s="218">
        <v>300</v>
      </c>
      <c r="C4594" s="219">
        <v>38.469531084696577</v>
      </c>
      <c r="D4594" s="218"/>
      <c r="E4594" s="218" t="s">
        <v>209</v>
      </c>
      <c r="F4594" s="218">
        <v>1995</v>
      </c>
    </row>
    <row r="4595" spans="1:6" x14ac:dyDescent="0.45">
      <c r="A4595" s="218">
        <v>12236</v>
      </c>
      <c r="B4595" s="218">
        <v>270</v>
      </c>
      <c r="C4595" s="219">
        <v>19.966525621986879</v>
      </c>
      <c r="D4595" s="218"/>
      <c r="E4595" s="218" t="s">
        <v>109</v>
      </c>
      <c r="F4595" s="218">
        <v>2003</v>
      </c>
    </row>
    <row r="4596" spans="1:6" x14ac:dyDescent="0.45">
      <c r="A4596" s="218">
        <v>12236</v>
      </c>
      <c r="B4596" s="218">
        <v>270</v>
      </c>
      <c r="C4596" s="219">
        <v>12.5877738469273</v>
      </c>
      <c r="D4596" s="218"/>
      <c r="E4596" s="218" t="s">
        <v>109</v>
      </c>
      <c r="F4596" s="218">
        <v>2003</v>
      </c>
    </row>
    <row r="4597" spans="1:6" x14ac:dyDescent="0.45">
      <c r="A4597" s="218">
        <v>12236</v>
      </c>
      <c r="B4597" s="218">
        <v>270</v>
      </c>
      <c r="C4597" s="219">
        <v>21.485970750847759</v>
      </c>
      <c r="D4597" s="218"/>
      <c r="E4597" s="218" t="s">
        <v>109</v>
      </c>
      <c r="F4597" s="218">
        <v>2003</v>
      </c>
    </row>
    <row r="4598" spans="1:6" x14ac:dyDescent="0.45">
      <c r="A4598" s="218">
        <v>12236</v>
      </c>
      <c r="B4598" s="218">
        <v>270</v>
      </c>
      <c r="C4598" s="219">
        <v>9.3446277545812269</v>
      </c>
      <c r="D4598" s="218"/>
      <c r="E4598" s="218" t="s">
        <v>109</v>
      </c>
      <c r="F4598" s="218">
        <v>2003</v>
      </c>
    </row>
    <row r="4599" spans="1:6" x14ac:dyDescent="0.45">
      <c r="A4599" s="218">
        <v>12236</v>
      </c>
      <c r="B4599" s="218">
        <v>270</v>
      </c>
      <c r="C4599" s="219">
        <v>18.92827990801382</v>
      </c>
      <c r="D4599" s="218"/>
      <c r="E4599" s="218" t="s">
        <v>109</v>
      </c>
      <c r="F4599" s="218">
        <v>2003</v>
      </c>
    </row>
    <row r="4600" spans="1:6" x14ac:dyDescent="0.45">
      <c r="A4600" s="218">
        <v>12236</v>
      </c>
      <c r="B4600" s="218">
        <v>270</v>
      </c>
      <c r="C4600" s="219">
        <v>4.3357847723825769</v>
      </c>
      <c r="D4600" s="218"/>
      <c r="E4600" s="218" t="s">
        <v>109</v>
      </c>
      <c r="F4600" s="218">
        <v>2003</v>
      </c>
    </row>
    <row r="4601" spans="1:6" x14ac:dyDescent="0.45">
      <c r="A4601" s="218">
        <v>12236</v>
      </c>
      <c r="B4601" s="218">
        <v>270</v>
      </c>
      <c r="C4601" s="219">
        <v>34.564907275230468</v>
      </c>
      <c r="D4601" s="218"/>
      <c r="E4601" s="218" t="s">
        <v>109</v>
      </c>
      <c r="F4601" s="218">
        <v>2003</v>
      </c>
    </row>
    <row r="4602" spans="1:6" x14ac:dyDescent="0.45">
      <c r="A4602" s="218">
        <v>12234</v>
      </c>
      <c r="B4602" s="218">
        <v>270</v>
      </c>
      <c r="C4602" s="219">
        <v>9.0716198064109097</v>
      </c>
      <c r="D4602" s="218"/>
      <c r="E4602" s="218" t="s">
        <v>211</v>
      </c>
      <c r="F4602" s="218">
        <v>1901</v>
      </c>
    </row>
    <row r="4603" spans="1:6" x14ac:dyDescent="0.45">
      <c r="A4603" s="218">
        <v>12234</v>
      </c>
      <c r="B4603" s="218">
        <v>270</v>
      </c>
      <c r="C4603" s="219">
        <v>15.395105737815999</v>
      </c>
      <c r="D4603" s="218"/>
      <c r="E4603" s="218" t="s">
        <v>211</v>
      </c>
      <c r="F4603" s="218">
        <v>1901</v>
      </c>
    </row>
    <row r="4604" spans="1:6" x14ac:dyDescent="0.45">
      <c r="A4604" s="218">
        <v>12234</v>
      </c>
      <c r="B4604" s="218">
        <v>270</v>
      </c>
      <c r="C4604" s="219">
        <v>9.0034732480472233</v>
      </c>
      <c r="D4604" s="218"/>
      <c r="E4604" s="218" t="s">
        <v>109</v>
      </c>
      <c r="F4604" s="218">
        <v>1901</v>
      </c>
    </row>
    <row r="4605" spans="1:6" x14ac:dyDescent="0.45">
      <c r="A4605" s="218">
        <v>12234</v>
      </c>
      <c r="B4605" s="218">
        <v>270</v>
      </c>
      <c r="C4605" s="219">
        <v>14.74932387891557</v>
      </c>
      <c r="D4605" s="218"/>
      <c r="E4605" s="218" t="s">
        <v>109</v>
      </c>
      <c r="F4605" s="218">
        <v>1901</v>
      </c>
    </row>
    <row r="4606" spans="1:6" x14ac:dyDescent="0.45">
      <c r="A4606" s="218">
        <v>12234</v>
      </c>
      <c r="B4606" s="218">
        <v>270</v>
      </c>
      <c r="C4606" s="219">
        <v>12.21567435119826</v>
      </c>
      <c r="D4606" s="218"/>
      <c r="E4606" s="218" t="s">
        <v>109</v>
      </c>
      <c r="F4606" s="218">
        <v>1901</v>
      </c>
    </row>
    <row r="4607" spans="1:6" x14ac:dyDescent="0.45">
      <c r="A4607" s="218">
        <v>12234</v>
      </c>
      <c r="B4607" s="218">
        <v>270</v>
      </c>
      <c r="C4607" s="219">
        <v>17.326091153822539</v>
      </c>
      <c r="D4607" s="218"/>
      <c r="E4607" s="218" t="s">
        <v>109</v>
      </c>
      <c r="F4607" s="218">
        <v>1901</v>
      </c>
    </row>
    <row r="4608" spans="1:6" x14ac:dyDescent="0.45">
      <c r="A4608" s="218">
        <v>12234</v>
      </c>
      <c r="B4608" s="218">
        <v>270</v>
      </c>
      <c r="C4608" s="219">
        <v>18.15697022946836</v>
      </c>
      <c r="D4608" s="218"/>
      <c r="E4608" s="218" t="s">
        <v>109</v>
      </c>
      <c r="F4608" s="218">
        <v>1901</v>
      </c>
    </row>
    <row r="4609" spans="1:6" x14ac:dyDescent="0.45">
      <c r="A4609" s="218">
        <v>12234</v>
      </c>
      <c r="B4609" s="218">
        <v>270</v>
      </c>
      <c r="C4609" s="219">
        <v>5.0091741487367596</v>
      </c>
      <c r="D4609" s="218"/>
      <c r="E4609" s="218" t="s">
        <v>109</v>
      </c>
      <c r="F4609" s="218">
        <v>1901</v>
      </c>
    </row>
    <row r="4610" spans="1:6" x14ac:dyDescent="0.45">
      <c r="A4610" s="218">
        <v>12234</v>
      </c>
      <c r="B4610" s="218">
        <v>270</v>
      </c>
      <c r="C4610" s="219">
        <v>6.9819462290062004</v>
      </c>
      <c r="D4610" s="218"/>
      <c r="E4610" s="218" t="s">
        <v>109</v>
      </c>
      <c r="F4610" s="218">
        <v>1901</v>
      </c>
    </row>
    <row r="4611" spans="1:6" x14ac:dyDescent="0.45">
      <c r="A4611" s="218">
        <v>12234</v>
      </c>
      <c r="B4611" s="218">
        <v>270</v>
      </c>
      <c r="C4611" s="219">
        <v>4.8224980613865016</v>
      </c>
      <c r="D4611" s="218"/>
      <c r="E4611" s="218" t="s">
        <v>109</v>
      </c>
      <c r="F4611" s="218">
        <v>1901</v>
      </c>
    </row>
    <row r="4612" spans="1:6" x14ac:dyDescent="0.45">
      <c r="A4612" s="218">
        <v>12234</v>
      </c>
      <c r="B4612" s="218">
        <v>270</v>
      </c>
      <c r="C4612" s="219">
        <v>5.3713071003935564</v>
      </c>
      <c r="D4612" s="218"/>
      <c r="E4612" s="218" t="s">
        <v>109</v>
      </c>
      <c r="F4612" s="218">
        <v>1901</v>
      </c>
    </row>
    <row r="4613" spans="1:6" x14ac:dyDescent="0.45">
      <c r="A4613" s="218">
        <v>12234</v>
      </c>
      <c r="B4613" s="218">
        <v>270</v>
      </c>
      <c r="C4613" s="219">
        <v>7.3925720376074064</v>
      </c>
      <c r="D4613" s="218"/>
      <c r="E4613" s="218" t="s">
        <v>109</v>
      </c>
      <c r="F4613" s="218">
        <v>1901</v>
      </c>
    </row>
    <row r="4614" spans="1:6" x14ac:dyDescent="0.45">
      <c r="A4614" s="218">
        <v>12234</v>
      </c>
      <c r="B4614" s="218">
        <v>270</v>
      </c>
      <c r="C4614" s="219">
        <v>14.57668506938492</v>
      </c>
      <c r="D4614" s="218"/>
      <c r="E4614" s="218" t="s">
        <v>109</v>
      </c>
      <c r="F4614" s="218">
        <v>1901</v>
      </c>
    </row>
    <row r="4615" spans="1:6" x14ac:dyDescent="0.45">
      <c r="A4615" s="218">
        <v>12234</v>
      </c>
      <c r="B4615" s="218">
        <v>270</v>
      </c>
      <c r="C4615" s="219">
        <v>11.015459203148749</v>
      </c>
      <c r="D4615" s="218"/>
      <c r="E4615" s="218" t="s">
        <v>109</v>
      </c>
      <c r="F4615" s="218">
        <v>1901</v>
      </c>
    </row>
    <row r="4616" spans="1:6" x14ac:dyDescent="0.45">
      <c r="A4616" s="218">
        <v>12234</v>
      </c>
      <c r="B4616" s="218">
        <v>270</v>
      </c>
      <c r="C4616" s="219">
        <v>17.66018577415765</v>
      </c>
      <c r="D4616" s="218"/>
      <c r="E4616" s="218" t="s">
        <v>211</v>
      </c>
      <c r="F4616" s="218">
        <v>1901</v>
      </c>
    </row>
    <row r="4617" spans="1:6" x14ac:dyDescent="0.45">
      <c r="A4617" s="218">
        <v>12234</v>
      </c>
      <c r="B4617" s="218">
        <v>270</v>
      </c>
      <c r="C4617" s="219">
        <v>21.946012059482939</v>
      </c>
      <c r="D4617" s="218"/>
      <c r="E4617" s="218" t="s">
        <v>211</v>
      </c>
      <c r="F4617" s="218">
        <v>1901</v>
      </c>
    </row>
    <row r="4618" spans="1:6" x14ac:dyDescent="0.45">
      <c r="A4618" s="218">
        <v>12234</v>
      </c>
      <c r="B4618" s="218">
        <v>270</v>
      </c>
      <c r="C4618" s="219">
        <v>10.22689243411709</v>
      </c>
      <c r="D4618" s="218"/>
      <c r="E4618" s="218" t="s">
        <v>211</v>
      </c>
      <c r="F4618" s="218">
        <v>2004</v>
      </c>
    </row>
    <row r="4619" spans="1:6" x14ac:dyDescent="0.45">
      <c r="A4619" s="218">
        <v>12232</v>
      </c>
      <c r="B4619" s="218">
        <v>560</v>
      </c>
      <c r="C4619" s="219">
        <v>48.81050028765732</v>
      </c>
      <c r="D4619" s="218"/>
      <c r="E4619" s="218" t="s">
        <v>114</v>
      </c>
      <c r="F4619" s="218">
        <v>2000</v>
      </c>
    </row>
    <row r="4620" spans="1:6" x14ac:dyDescent="0.45">
      <c r="A4620" s="218">
        <v>12232</v>
      </c>
      <c r="B4620" s="218">
        <v>560</v>
      </c>
      <c r="C4620" s="219">
        <v>42.869475559592928</v>
      </c>
      <c r="D4620" s="218"/>
      <c r="E4620" s="218" t="s">
        <v>114</v>
      </c>
      <c r="F4620" s="218">
        <v>2000</v>
      </c>
    </row>
    <row r="4621" spans="1:6" x14ac:dyDescent="0.45">
      <c r="A4621" s="218">
        <v>12232</v>
      </c>
      <c r="B4621" s="218">
        <v>560</v>
      </c>
      <c r="C4621" s="219">
        <v>34.489445541983017</v>
      </c>
      <c r="D4621" s="218"/>
      <c r="E4621" s="218" t="s">
        <v>114</v>
      </c>
      <c r="F4621" s="218">
        <v>2000</v>
      </c>
    </row>
    <row r="4622" spans="1:6" x14ac:dyDescent="0.45">
      <c r="A4622" s="218">
        <v>12230</v>
      </c>
      <c r="B4622" s="218">
        <v>500</v>
      </c>
      <c r="C4622" s="219">
        <v>40.755706423807318</v>
      </c>
      <c r="D4622" s="218"/>
      <c r="E4622" s="218" t="s">
        <v>204</v>
      </c>
      <c r="F4622" s="218">
        <v>2000</v>
      </c>
    </row>
    <row r="4623" spans="1:6" x14ac:dyDescent="0.45">
      <c r="A4623" s="218">
        <v>12230</v>
      </c>
      <c r="B4623" s="218">
        <v>500</v>
      </c>
      <c r="C4623" s="219">
        <v>26.265912342102489</v>
      </c>
      <c r="D4623" s="218"/>
      <c r="E4623" s="218" t="s">
        <v>204</v>
      </c>
      <c r="F4623" s="218">
        <v>2000</v>
      </c>
    </row>
    <row r="4624" spans="1:6" x14ac:dyDescent="0.45">
      <c r="A4624" s="218">
        <v>12230</v>
      </c>
      <c r="B4624" s="218">
        <v>500</v>
      </c>
      <c r="C4624" s="219">
        <v>37.61890458286004</v>
      </c>
      <c r="D4624" s="218"/>
      <c r="E4624" s="218" t="s">
        <v>204</v>
      </c>
      <c r="F4624" s="218">
        <v>2000</v>
      </c>
    </row>
    <row r="4625" spans="1:6" x14ac:dyDescent="0.45">
      <c r="A4625" s="218">
        <v>12228</v>
      </c>
      <c r="B4625" s="218">
        <v>315</v>
      </c>
      <c r="C4625" s="219">
        <v>24.71356914847674</v>
      </c>
      <c r="D4625" s="218"/>
      <c r="E4625" s="218" t="s">
        <v>204</v>
      </c>
      <c r="F4625" s="218">
        <v>2002</v>
      </c>
    </row>
    <row r="4626" spans="1:6" x14ac:dyDescent="0.45">
      <c r="A4626" s="218">
        <v>12228</v>
      </c>
      <c r="B4626" s="218">
        <v>315</v>
      </c>
      <c r="C4626" s="219">
        <v>11.08827863986768</v>
      </c>
      <c r="D4626" s="218"/>
      <c r="E4626" s="218" t="s">
        <v>204</v>
      </c>
      <c r="F4626" s="218">
        <v>2002</v>
      </c>
    </row>
    <row r="4627" spans="1:6" x14ac:dyDescent="0.45">
      <c r="A4627" s="218">
        <v>12228</v>
      </c>
      <c r="B4627" s="218">
        <v>315</v>
      </c>
      <c r="C4627" s="219">
        <v>22.803175216424389</v>
      </c>
      <c r="D4627" s="218"/>
      <c r="E4627" s="218" t="s">
        <v>204</v>
      </c>
      <c r="F4627" s="218">
        <v>2002</v>
      </c>
    </row>
    <row r="4628" spans="1:6" x14ac:dyDescent="0.45">
      <c r="A4628" s="218">
        <v>12228</v>
      </c>
      <c r="B4628" s="218">
        <v>315</v>
      </c>
      <c r="C4628" s="219">
        <v>20.75855967921234</v>
      </c>
      <c r="D4628" s="218"/>
      <c r="E4628" s="218" t="s">
        <v>204</v>
      </c>
      <c r="F4628" s="218">
        <v>2002</v>
      </c>
    </row>
    <row r="4629" spans="1:6" x14ac:dyDescent="0.45">
      <c r="A4629" s="218">
        <v>12228</v>
      </c>
      <c r="B4629" s="218">
        <v>315</v>
      </c>
      <c r="C4629" s="219">
        <v>8.7968349633737137</v>
      </c>
      <c r="D4629" s="218"/>
      <c r="E4629" s="218" t="s">
        <v>204</v>
      </c>
      <c r="F4629" s="218">
        <v>2002</v>
      </c>
    </row>
    <row r="4630" spans="1:6" x14ac:dyDescent="0.45">
      <c r="A4630" s="218">
        <v>12228</v>
      </c>
      <c r="B4630" s="218">
        <v>315</v>
      </c>
      <c r="C4630" s="219">
        <v>31.720467276922321</v>
      </c>
      <c r="D4630" s="218"/>
      <c r="E4630" s="218" t="s">
        <v>204</v>
      </c>
      <c r="F4630" s="218">
        <v>2002</v>
      </c>
    </row>
    <row r="4631" spans="1:6" x14ac:dyDescent="0.45">
      <c r="A4631" s="218">
        <v>12228</v>
      </c>
      <c r="B4631" s="218">
        <v>315</v>
      </c>
      <c r="C4631" s="219">
        <v>24.69002227776404</v>
      </c>
      <c r="D4631" s="218"/>
      <c r="E4631" s="218" t="s">
        <v>204</v>
      </c>
      <c r="F4631" s="218">
        <v>2002</v>
      </c>
    </row>
    <row r="4632" spans="1:6" x14ac:dyDescent="0.45">
      <c r="A4632" s="218">
        <v>12228</v>
      </c>
      <c r="B4632" s="218">
        <v>315</v>
      </c>
      <c r="C4632" s="219">
        <v>24.157907609155981</v>
      </c>
      <c r="D4632" s="218"/>
      <c r="E4632" s="218" t="s">
        <v>204</v>
      </c>
      <c r="F4632" s="218">
        <v>2002</v>
      </c>
    </row>
    <row r="4633" spans="1:6" x14ac:dyDescent="0.45">
      <c r="A4633" s="218">
        <v>12226</v>
      </c>
      <c r="B4633" s="218">
        <v>300</v>
      </c>
      <c r="C4633" s="219">
        <v>32.786222848060433</v>
      </c>
      <c r="D4633" s="218"/>
      <c r="E4633" s="218" t="s">
        <v>212</v>
      </c>
      <c r="F4633" s="218">
        <v>2003</v>
      </c>
    </row>
    <row r="4634" spans="1:6" x14ac:dyDescent="0.45">
      <c r="A4634" s="218">
        <v>12224</v>
      </c>
      <c r="B4634" s="218">
        <v>200</v>
      </c>
      <c r="C4634" s="219">
        <v>27.90692711209714</v>
      </c>
      <c r="D4634" s="218"/>
      <c r="E4634" s="218" t="s">
        <v>204</v>
      </c>
      <c r="F4634" s="218">
        <v>2002</v>
      </c>
    </row>
    <row r="4635" spans="1:6" x14ac:dyDescent="0.45">
      <c r="A4635" s="218">
        <v>12222</v>
      </c>
      <c r="B4635" s="218">
        <v>250</v>
      </c>
      <c r="C4635" s="219">
        <v>13.58376843138892</v>
      </c>
      <c r="D4635" s="218"/>
      <c r="E4635" s="218" t="s">
        <v>204</v>
      </c>
      <c r="F4635" s="218">
        <v>2002</v>
      </c>
    </row>
    <row r="4636" spans="1:6" x14ac:dyDescent="0.45">
      <c r="A4636" s="218">
        <v>12222</v>
      </c>
      <c r="B4636" s="218">
        <v>250</v>
      </c>
      <c r="C4636" s="219">
        <v>18.399361914192362</v>
      </c>
      <c r="D4636" s="218"/>
      <c r="E4636" s="218" t="s">
        <v>204</v>
      </c>
      <c r="F4636" s="218">
        <v>2002</v>
      </c>
    </row>
    <row r="4637" spans="1:6" x14ac:dyDescent="0.45">
      <c r="A4637" s="218">
        <v>12222</v>
      </c>
      <c r="B4637" s="218">
        <v>250</v>
      </c>
      <c r="C4637" s="219">
        <v>9.9347392245690216</v>
      </c>
      <c r="D4637" s="218"/>
      <c r="E4637" s="218" t="s">
        <v>204</v>
      </c>
      <c r="F4637" s="218">
        <v>2002</v>
      </c>
    </row>
    <row r="4638" spans="1:6" x14ac:dyDescent="0.45">
      <c r="A4638" s="218">
        <v>12222</v>
      </c>
      <c r="B4638" s="218">
        <v>250</v>
      </c>
      <c r="C4638" s="219">
        <v>32.335923332956398</v>
      </c>
      <c r="D4638" s="218"/>
      <c r="E4638" s="218" t="s">
        <v>204</v>
      </c>
      <c r="F4638" s="218">
        <v>2002</v>
      </c>
    </row>
    <row r="4639" spans="1:6" x14ac:dyDescent="0.45">
      <c r="A4639" s="218">
        <v>12222</v>
      </c>
      <c r="B4639" s="218">
        <v>250</v>
      </c>
      <c r="C4639" s="219">
        <v>4.944155423604176</v>
      </c>
      <c r="D4639" s="218"/>
      <c r="E4639" s="218" t="s">
        <v>204</v>
      </c>
      <c r="F4639" s="218">
        <v>2002</v>
      </c>
    </row>
    <row r="4640" spans="1:6" x14ac:dyDescent="0.45">
      <c r="A4640" s="218">
        <v>12222</v>
      </c>
      <c r="B4640" s="218">
        <v>250</v>
      </c>
      <c r="C4640" s="219">
        <v>11.74083758841501</v>
      </c>
      <c r="D4640" s="218"/>
      <c r="E4640" s="218" t="s">
        <v>204</v>
      </c>
      <c r="F4640" s="218">
        <v>2002</v>
      </c>
    </row>
    <row r="4641" spans="1:6" x14ac:dyDescent="0.45">
      <c r="A4641" s="218">
        <v>12222</v>
      </c>
      <c r="B4641" s="218">
        <v>250</v>
      </c>
      <c r="C4641" s="219">
        <v>21.258332942285811</v>
      </c>
      <c r="D4641" s="218"/>
      <c r="E4641" s="218" t="s">
        <v>204</v>
      </c>
      <c r="F4641" s="218">
        <v>2002</v>
      </c>
    </row>
    <row r="4642" spans="1:6" x14ac:dyDescent="0.45">
      <c r="A4642" s="218">
        <v>12220</v>
      </c>
      <c r="B4642" s="218">
        <v>400</v>
      </c>
      <c r="C4642" s="219">
        <v>29.968760757575549</v>
      </c>
      <c r="D4642" s="218"/>
      <c r="E4642" s="218" t="s">
        <v>114</v>
      </c>
      <c r="F4642" s="218">
        <v>1995</v>
      </c>
    </row>
    <row r="4643" spans="1:6" x14ac:dyDescent="0.45">
      <c r="A4643" s="218">
        <v>12220</v>
      </c>
      <c r="B4643" s="218">
        <v>400</v>
      </c>
      <c r="C4643" s="219">
        <v>31.38165965324491</v>
      </c>
      <c r="D4643" s="218"/>
      <c r="E4643" s="218" t="s">
        <v>114</v>
      </c>
      <c r="F4643" s="218">
        <v>1995</v>
      </c>
    </row>
    <row r="4644" spans="1:6" x14ac:dyDescent="0.45">
      <c r="A4644" s="218">
        <v>12220</v>
      </c>
      <c r="B4644" s="218">
        <v>400</v>
      </c>
      <c r="C4644" s="219">
        <v>31.30069346090098</v>
      </c>
      <c r="D4644" s="218"/>
      <c r="E4644" s="218" t="s">
        <v>114</v>
      </c>
      <c r="F4644" s="218">
        <v>1995</v>
      </c>
    </row>
    <row r="4645" spans="1:6" x14ac:dyDescent="0.45">
      <c r="A4645" s="218">
        <v>12220</v>
      </c>
      <c r="B4645" s="218">
        <v>400</v>
      </c>
      <c r="C4645" s="219">
        <v>37.360853856397007</v>
      </c>
      <c r="D4645" s="218"/>
      <c r="E4645" s="218" t="s">
        <v>114</v>
      </c>
      <c r="F4645" s="218">
        <v>1995</v>
      </c>
    </row>
    <row r="4646" spans="1:6" x14ac:dyDescent="0.45">
      <c r="A4646" s="218">
        <v>12220</v>
      </c>
      <c r="B4646" s="218">
        <v>400</v>
      </c>
      <c r="C4646" s="219">
        <v>20.756114329696871</v>
      </c>
      <c r="D4646" s="218"/>
      <c r="E4646" s="218" t="s">
        <v>114</v>
      </c>
      <c r="F4646" s="218">
        <v>1995</v>
      </c>
    </row>
    <row r="4647" spans="1:6" x14ac:dyDescent="0.45">
      <c r="A4647" s="218">
        <v>12220</v>
      </c>
      <c r="B4647" s="218">
        <v>400</v>
      </c>
      <c r="C4647" s="219">
        <v>21.22275145958886</v>
      </c>
      <c r="D4647" s="218"/>
      <c r="E4647" s="218" t="s">
        <v>114</v>
      </c>
      <c r="F4647" s="218">
        <v>1995</v>
      </c>
    </row>
    <row r="4648" spans="1:6" x14ac:dyDescent="0.45">
      <c r="A4648" s="218">
        <v>12220</v>
      </c>
      <c r="B4648" s="218">
        <v>400</v>
      </c>
      <c r="C4648" s="219">
        <v>11.172760336481559</v>
      </c>
      <c r="D4648" s="218"/>
      <c r="E4648" s="218" t="s">
        <v>114</v>
      </c>
      <c r="F4648" s="218">
        <v>1995</v>
      </c>
    </row>
    <row r="4649" spans="1:6" x14ac:dyDescent="0.45">
      <c r="A4649" s="218">
        <v>12220</v>
      </c>
      <c r="B4649" s="218">
        <v>400</v>
      </c>
      <c r="C4649" s="219">
        <v>8.4146517493698774</v>
      </c>
      <c r="D4649" s="218"/>
      <c r="E4649" s="218" t="s">
        <v>114</v>
      </c>
      <c r="F4649" s="218">
        <v>1995</v>
      </c>
    </row>
    <row r="4650" spans="1:6" x14ac:dyDescent="0.45">
      <c r="A4650" s="218">
        <v>12220</v>
      </c>
      <c r="B4650" s="218">
        <v>400</v>
      </c>
      <c r="C4650" s="219">
        <v>29.854487077756811</v>
      </c>
      <c r="D4650" s="218"/>
      <c r="E4650" s="218" t="s">
        <v>114</v>
      </c>
      <c r="F4650" s="218">
        <v>1995</v>
      </c>
    </row>
    <row r="4651" spans="1:6" x14ac:dyDescent="0.45">
      <c r="A4651" s="218">
        <v>12218</v>
      </c>
      <c r="B4651" s="218">
        <v>315</v>
      </c>
      <c r="C4651" s="219">
        <v>41.794536042055853</v>
      </c>
      <c r="D4651" s="218"/>
      <c r="E4651" s="218" t="s">
        <v>109</v>
      </c>
      <c r="F4651" s="218">
        <v>2003</v>
      </c>
    </row>
    <row r="4652" spans="1:6" x14ac:dyDescent="0.45">
      <c r="A4652" s="218">
        <v>12218</v>
      </c>
      <c r="B4652" s="218">
        <v>315</v>
      </c>
      <c r="C4652" s="219">
        <v>33.003140606511678</v>
      </c>
      <c r="D4652" s="218"/>
      <c r="E4652" s="218" t="s">
        <v>109</v>
      </c>
      <c r="F4652" s="218">
        <v>2003</v>
      </c>
    </row>
    <row r="4653" spans="1:6" x14ac:dyDescent="0.45">
      <c r="A4653" s="218">
        <v>12218</v>
      </c>
      <c r="B4653" s="218">
        <v>315</v>
      </c>
      <c r="C4653" s="219">
        <v>13.98505503237096</v>
      </c>
      <c r="D4653" s="218"/>
      <c r="E4653" s="218" t="s">
        <v>109</v>
      </c>
      <c r="F4653" s="218">
        <v>2003</v>
      </c>
    </row>
    <row r="4654" spans="1:6" x14ac:dyDescent="0.45">
      <c r="A4654" s="218">
        <v>12218</v>
      </c>
      <c r="B4654" s="218">
        <v>315</v>
      </c>
      <c r="C4654" s="219">
        <v>6.0356625859959783</v>
      </c>
      <c r="D4654" s="218"/>
      <c r="E4654" s="218" t="s">
        <v>109</v>
      </c>
      <c r="F4654" s="218">
        <v>2003</v>
      </c>
    </row>
    <row r="4655" spans="1:6" x14ac:dyDescent="0.45">
      <c r="A4655" s="218">
        <v>12218</v>
      </c>
      <c r="B4655" s="218">
        <v>315</v>
      </c>
      <c r="C4655" s="219">
        <v>9.5517439752908881</v>
      </c>
      <c r="D4655" s="218"/>
      <c r="E4655" s="218" t="s">
        <v>109</v>
      </c>
      <c r="F4655" s="218">
        <v>2003</v>
      </c>
    </row>
    <row r="4656" spans="1:6" x14ac:dyDescent="0.45">
      <c r="A4656" s="218">
        <v>12218</v>
      </c>
      <c r="B4656" s="218">
        <v>315</v>
      </c>
      <c r="C4656" s="219">
        <v>11.871864069949689</v>
      </c>
      <c r="D4656" s="218"/>
      <c r="E4656" s="218" t="s">
        <v>109</v>
      </c>
      <c r="F4656" s="218">
        <v>2003</v>
      </c>
    </row>
    <row r="4657" spans="1:6" x14ac:dyDescent="0.45">
      <c r="A4657" s="218">
        <v>12218</v>
      </c>
      <c r="B4657" s="218">
        <v>315</v>
      </c>
      <c r="C4657" s="219">
        <v>7.4136378105836576</v>
      </c>
      <c r="D4657" s="218"/>
      <c r="E4657" s="218" t="s">
        <v>109</v>
      </c>
      <c r="F4657" s="218">
        <v>2003</v>
      </c>
    </row>
    <row r="4658" spans="1:6" x14ac:dyDescent="0.45">
      <c r="A4658" s="218">
        <v>12218</v>
      </c>
      <c r="B4658" s="218">
        <v>315</v>
      </c>
      <c r="C4658" s="219">
        <v>26.728023587033579</v>
      </c>
      <c r="D4658" s="218"/>
      <c r="E4658" s="218" t="s">
        <v>109</v>
      </c>
      <c r="F4658" s="218">
        <v>2003</v>
      </c>
    </row>
    <row r="4659" spans="1:6" x14ac:dyDescent="0.45">
      <c r="A4659" s="218">
        <v>12218</v>
      </c>
      <c r="B4659" s="218">
        <v>315</v>
      </c>
      <c r="C4659" s="219">
        <v>7.4261586388354663</v>
      </c>
      <c r="D4659" s="218"/>
      <c r="E4659" s="218" t="s">
        <v>109</v>
      </c>
      <c r="F4659" s="218">
        <v>2003</v>
      </c>
    </row>
    <row r="4660" spans="1:6" x14ac:dyDescent="0.45">
      <c r="A4660" s="218">
        <v>12218</v>
      </c>
      <c r="B4660" s="218">
        <v>315</v>
      </c>
      <c r="C4660" s="219">
        <v>49.962107539102902</v>
      </c>
      <c r="D4660" s="218"/>
      <c r="E4660" s="218" t="s">
        <v>109</v>
      </c>
      <c r="F4660" s="218">
        <v>2003</v>
      </c>
    </row>
    <row r="4661" spans="1:6" x14ac:dyDescent="0.45">
      <c r="A4661" s="218">
        <v>12218</v>
      </c>
      <c r="B4661" s="218">
        <v>315</v>
      </c>
      <c r="C4661" s="219">
        <v>8.4571191148840779</v>
      </c>
      <c r="D4661" s="218"/>
      <c r="E4661" s="218" t="s">
        <v>109</v>
      </c>
      <c r="F4661" s="218">
        <v>2003</v>
      </c>
    </row>
    <row r="4662" spans="1:6" x14ac:dyDescent="0.45">
      <c r="A4662" s="218">
        <v>12218</v>
      </c>
      <c r="B4662" s="218">
        <v>315</v>
      </c>
      <c r="C4662" s="219">
        <v>7.1712034000350817</v>
      </c>
      <c r="D4662" s="218"/>
      <c r="E4662" s="218" t="s">
        <v>109</v>
      </c>
      <c r="F4662" s="218">
        <v>2003</v>
      </c>
    </row>
    <row r="4663" spans="1:6" x14ac:dyDescent="0.45">
      <c r="A4663" s="218">
        <v>12218</v>
      </c>
      <c r="B4663" s="218">
        <v>315</v>
      </c>
      <c r="C4663" s="219">
        <v>26.977146844717801</v>
      </c>
      <c r="D4663" s="218"/>
      <c r="E4663" s="218" t="s">
        <v>109</v>
      </c>
      <c r="F4663" s="218">
        <v>2003</v>
      </c>
    </row>
    <row r="4664" spans="1:6" x14ac:dyDescent="0.45">
      <c r="A4664" s="218">
        <v>12218</v>
      </c>
      <c r="B4664" s="218">
        <v>315</v>
      </c>
      <c r="C4664" s="219">
        <v>8.3744613866587443</v>
      </c>
      <c r="D4664" s="218"/>
      <c r="E4664" s="218" t="s">
        <v>109</v>
      </c>
      <c r="F4664" s="218">
        <v>2003</v>
      </c>
    </row>
    <row r="4665" spans="1:6" x14ac:dyDescent="0.45">
      <c r="A4665" s="218">
        <v>12218</v>
      </c>
      <c r="B4665" s="218">
        <v>315</v>
      </c>
      <c r="C4665" s="219">
        <v>26.575992336214821</v>
      </c>
      <c r="D4665" s="218"/>
      <c r="E4665" s="218" t="s">
        <v>109</v>
      </c>
      <c r="F4665" s="218">
        <v>2003</v>
      </c>
    </row>
    <row r="4666" spans="1:6" x14ac:dyDescent="0.45">
      <c r="A4666" s="218">
        <v>12218</v>
      </c>
      <c r="B4666" s="218">
        <v>315</v>
      </c>
      <c r="C4666" s="219">
        <v>2.7083695559035612</v>
      </c>
      <c r="D4666" s="218"/>
      <c r="E4666" s="218" t="s">
        <v>109</v>
      </c>
      <c r="F4666" s="218">
        <v>2003</v>
      </c>
    </row>
    <row r="4667" spans="1:6" x14ac:dyDescent="0.45">
      <c r="A4667" s="218">
        <v>12218</v>
      </c>
      <c r="B4667" s="218">
        <v>315</v>
      </c>
      <c r="C4667" s="219">
        <v>30.987660755098339</v>
      </c>
      <c r="D4667" s="218"/>
      <c r="E4667" s="218" t="s">
        <v>109</v>
      </c>
      <c r="F4667" s="218">
        <v>2003</v>
      </c>
    </row>
    <row r="4668" spans="1:6" x14ac:dyDescent="0.45">
      <c r="A4668" s="218">
        <v>12218</v>
      </c>
      <c r="B4668" s="218">
        <v>315</v>
      </c>
      <c r="C4668" s="219">
        <v>21.301249505413448</v>
      </c>
      <c r="D4668" s="218"/>
      <c r="E4668" s="218" t="s">
        <v>109</v>
      </c>
      <c r="F4668" s="218">
        <v>2003</v>
      </c>
    </row>
    <row r="4669" spans="1:6" x14ac:dyDescent="0.45">
      <c r="A4669" s="218">
        <v>12218</v>
      </c>
      <c r="B4669" s="218">
        <v>315</v>
      </c>
      <c r="C4669" s="219">
        <v>20.639048158495669</v>
      </c>
      <c r="D4669" s="218"/>
      <c r="E4669" s="218" t="s">
        <v>109</v>
      </c>
      <c r="F4669" s="218">
        <v>2003</v>
      </c>
    </row>
    <row r="4670" spans="1:6" x14ac:dyDescent="0.45">
      <c r="A4670" s="218">
        <v>12218</v>
      </c>
      <c r="B4670" s="218">
        <v>315</v>
      </c>
      <c r="C4670" s="219">
        <v>17.546722522800891</v>
      </c>
      <c r="D4670" s="218"/>
      <c r="E4670" s="218" t="s">
        <v>109</v>
      </c>
      <c r="F4670" s="218">
        <v>2003</v>
      </c>
    </row>
    <row r="4671" spans="1:6" x14ac:dyDescent="0.45">
      <c r="A4671" s="218">
        <v>12218</v>
      </c>
      <c r="B4671" s="218">
        <v>315</v>
      </c>
      <c r="C4671" s="219">
        <v>18.693328840856349</v>
      </c>
      <c r="D4671" s="218"/>
      <c r="E4671" s="218" t="s">
        <v>109</v>
      </c>
      <c r="F4671" s="218">
        <v>2003</v>
      </c>
    </row>
    <row r="4672" spans="1:6" x14ac:dyDescent="0.45">
      <c r="A4672" s="218">
        <v>12218</v>
      </c>
      <c r="B4672" s="218">
        <v>315</v>
      </c>
      <c r="C4672" s="219">
        <v>34.14648004950876</v>
      </c>
      <c r="D4672" s="218"/>
      <c r="E4672" s="218" t="s">
        <v>109</v>
      </c>
      <c r="F4672" s="218">
        <v>2003</v>
      </c>
    </row>
    <row r="4673" spans="1:6" x14ac:dyDescent="0.45">
      <c r="A4673" s="218">
        <v>12218</v>
      </c>
      <c r="B4673" s="218">
        <v>315</v>
      </c>
      <c r="C4673" s="219">
        <v>33.770170302712287</v>
      </c>
      <c r="D4673" s="218"/>
      <c r="E4673" s="218" t="s">
        <v>109</v>
      </c>
      <c r="F4673" s="218">
        <v>2003</v>
      </c>
    </row>
    <row r="4674" spans="1:6" x14ac:dyDescent="0.45">
      <c r="A4674" s="218">
        <v>12040</v>
      </c>
      <c r="B4674" s="218">
        <v>250</v>
      </c>
      <c r="C4674" s="219">
        <v>24.445596019497259</v>
      </c>
      <c r="D4674" s="218"/>
      <c r="E4674" s="218" t="s">
        <v>204</v>
      </c>
      <c r="F4674" s="218">
        <v>2003</v>
      </c>
    </row>
    <row r="4675" spans="1:6" x14ac:dyDescent="0.45">
      <c r="A4675" s="218">
        <v>12040</v>
      </c>
      <c r="B4675" s="218">
        <v>250</v>
      </c>
      <c r="C4675" s="219">
        <v>25.638007956805591</v>
      </c>
      <c r="D4675" s="218"/>
      <c r="E4675" s="218" t="s">
        <v>109</v>
      </c>
      <c r="F4675" s="218">
        <v>2003</v>
      </c>
    </row>
    <row r="4676" spans="1:6" x14ac:dyDescent="0.45">
      <c r="A4676" s="218">
        <v>12040</v>
      </c>
      <c r="B4676" s="218">
        <v>250</v>
      </c>
      <c r="C4676" s="219">
        <v>13.793870249991301</v>
      </c>
      <c r="D4676" s="218"/>
      <c r="E4676" s="218" t="s">
        <v>109</v>
      </c>
      <c r="F4676" s="218">
        <v>2003</v>
      </c>
    </row>
    <row r="4677" spans="1:6" x14ac:dyDescent="0.45">
      <c r="A4677" s="218">
        <v>12040</v>
      </c>
      <c r="B4677" s="218">
        <v>250</v>
      </c>
      <c r="C4677" s="219">
        <v>13.174365305399331</v>
      </c>
      <c r="D4677" s="218"/>
      <c r="E4677" s="218" t="s">
        <v>109</v>
      </c>
      <c r="F4677" s="218">
        <v>2003</v>
      </c>
    </row>
    <row r="4678" spans="1:6" x14ac:dyDescent="0.45">
      <c r="A4678" s="218">
        <v>12040</v>
      </c>
      <c r="B4678" s="218">
        <v>250</v>
      </c>
      <c r="C4678" s="219">
        <v>25.7193027222716</v>
      </c>
      <c r="D4678" s="218"/>
      <c r="E4678" s="218" t="s">
        <v>109</v>
      </c>
      <c r="F4678" s="218">
        <v>2003</v>
      </c>
    </row>
    <row r="4679" spans="1:6" x14ac:dyDescent="0.45">
      <c r="A4679" s="218">
        <v>12040</v>
      </c>
      <c r="B4679" s="218">
        <v>250</v>
      </c>
      <c r="C4679" s="219">
        <v>11.257913826778299</v>
      </c>
      <c r="D4679" s="218"/>
      <c r="E4679" s="218" t="s">
        <v>109</v>
      </c>
      <c r="F4679" s="218">
        <v>2003</v>
      </c>
    </row>
    <row r="4680" spans="1:6" x14ac:dyDescent="0.45">
      <c r="A4680" s="218">
        <v>12040</v>
      </c>
      <c r="B4680" s="218">
        <v>250</v>
      </c>
      <c r="C4680" s="219">
        <v>6.2942410008214482</v>
      </c>
      <c r="D4680" s="218"/>
      <c r="E4680" s="218" t="s">
        <v>109</v>
      </c>
      <c r="F4680" s="218">
        <v>2003</v>
      </c>
    </row>
    <row r="4681" spans="1:6" x14ac:dyDescent="0.45">
      <c r="A4681" s="218">
        <v>12040</v>
      </c>
      <c r="B4681" s="218">
        <v>250</v>
      </c>
      <c r="C4681" s="219">
        <v>11.67145270119202</v>
      </c>
      <c r="D4681" s="218"/>
      <c r="E4681" s="218" t="s">
        <v>109</v>
      </c>
      <c r="F4681" s="218">
        <v>2003</v>
      </c>
    </row>
    <row r="4682" spans="1:6" x14ac:dyDescent="0.45">
      <c r="A4682" s="218">
        <v>12040</v>
      </c>
      <c r="B4682" s="218">
        <v>250</v>
      </c>
      <c r="C4682" s="219">
        <v>20.68458056252652</v>
      </c>
      <c r="D4682" s="218"/>
      <c r="E4682" s="218" t="s">
        <v>114</v>
      </c>
      <c r="F4682" s="218">
        <v>2005</v>
      </c>
    </row>
    <row r="4683" spans="1:6" x14ac:dyDescent="0.45">
      <c r="A4683" s="218">
        <v>12040</v>
      </c>
      <c r="B4683" s="218">
        <v>250</v>
      </c>
      <c r="C4683" s="219">
        <v>38.929748785870949</v>
      </c>
      <c r="D4683" s="218"/>
      <c r="E4683" s="218" t="s">
        <v>114</v>
      </c>
      <c r="F4683" s="218">
        <v>2005</v>
      </c>
    </row>
    <row r="4684" spans="1:6" x14ac:dyDescent="0.45">
      <c r="A4684" s="218">
        <v>12038</v>
      </c>
      <c r="B4684" s="218">
        <v>270</v>
      </c>
      <c r="C4684" s="219">
        <v>58.238940369920911</v>
      </c>
      <c r="D4684" s="218"/>
      <c r="E4684" s="218" t="s">
        <v>109</v>
      </c>
      <c r="F4684" s="218">
        <v>2003</v>
      </c>
    </row>
    <row r="4685" spans="1:6" x14ac:dyDescent="0.45">
      <c r="A4685" s="218">
        <v>12038</v>
      </c>
      <c r="B4685" s="218">
        <v>270</v>
      </c>
      <c r="C4685" s="219">
        <v>12.67654201784387</v>
      </c>
      <c r="D4685" s="218"/>
      <c r="E4685" s="218" t="s">
        <v>109</v>
      </c>
      <c r="F4685" s="218">
        <v>2003</v>
      </c>
    </row>
    <row r="4686" spans="1:6" x14ac:dyDescent="0.45">
      <c r="A4686" s="218">
        <v>12038</v>
      </c>
      <c r="B4686" s="218">
        <v>270</v>
      </c>
      <c r="C4686" s="219">
        <v>17.354973234636581</v>
      </c>
      <c r="D4686" s="218"/>
      <c r="E4686" s="218" t="s">
        <v>109</v>
      </c>
      <c r="F4686" s="218">
        <v>2003</v>
      </c>
    </row>
    <row r="4687" spans="1:6" x14ac:dyDescent="0.45">
      <c r="A4687" s="218">
        <v>12038</v>
      </c>
      <c r="B4687" s="218">
        <v>270</v>
      </c>
      <c r="C4687" s="219">
        <v>32.579397877976533</v>
      </c>
      <c r="D4687" s="218"/>
      <c r="E4687" s="218" t="s">
        <v>109</v>
      </c>
      <c r="F4687" s="218">
        <v>2003</v>
      </c>
    </row>
    <row r="4688" spans="1:6" x14ac:dyDescent="0.45">
      <c r="A4688" s="218">
        <v>12038</v>
      </c>
      <c r="B4688" s="218">
        <v>270</v>
      </c>
      <c r="C4688" s="219">
        <v>13.6135913657573</v>
      </c>
      <c r="D4688" s="218"/>
      <c r="E4688" s="218" t="s">
        <v>109</v>
      </c>
      <c r="F4688" s="218">
        <v>2003</v>
      </c>
    </row>
    <row r="4689" spans="1:6" x14ac:dyDescent="0.45">
      <c r="A4689" s="218">
        <v>12038</v>
      </c>
      <c r="B4689" s="218">
        <v>270</v>
      </c>
      <c r="C4689" s="219">
        <v>10.389085082130521</v>
      </c>
      <c r="D4689" s="218"/>
      <c r="E4689" s="218" t="s">
        <v>109</v>
      </c>
      <c r="F4689" s="218">
        <v>2003</v>
      </c>
    </row>
    <row r="4690" spans="1:6" x14ac:dyDescent="0.45">
      <c r="A4690" s="218">
        <v>12038</v>
      </c>
      <c r="B4690" s="218">
        <v>270</v>
      </c>
      <c r="C4690" s="219">
        <v>27.819507995728589</v>
      </c>
      <c r="D4690" s="218"/>
      <c r="E4690" s="218" t="s">
        <v>109</v>
      </c>
      <c r="F4690" s="218">
        <v>2003</v>
      </c>
    </row>
    <row r="4691" spans="1:6" x14ac:dyDescent="0.45">
      <c r="A4691" s="218">
        <v>12038</v>
      </c>
      <c r="B4691" s="218">
        <v>270</v>
      </c>
      <c r="C4691" s="219">
        <v>2.9033617028892551</v>
      </c>
      <c r="D4691" s="218"/>
      <c r="E4691" s="218" t="s">
        <v>109</v>
      </c>
      <c r="F4691" s="218">
        <v>2004</v>
      </c>
    </row>
    <row r="4692" spans="1:6" x14ac:dyDescent="0.45">
      <c r="A4692" s="218">
        <v>12036</v>
      </c>
      <c r="B4692" s="218">
        <v>270</v>
      </c>
      <c r="C4692" s="219">
        <v>9.7363552649836151</v>
      </c>
      <c r="D4692" s="218"/>
      <c r="E4692" s="218" t="s">
        <v>109</v>
      </c>
      <c r="F4692" s="218">
        <v>2003</v>
      </c>
    </row>
    <row r="4693" spans="1:6" x14ac:dyDescent="0.45">
      <c r="A4693" s="218">
        <v>12036</v>
      </c>
      <c r="B4693" s="218">
        <v>270</v>
      </c>
      <c r="C4693" s="219">
        <v>11.63454432210581</v>
      </c>
      <c r="D4693" s="218"/>
      <c r="E4693" s="218" t="s">
        <v>109</v>
      </c>
      <c r="F4693" s="218">
        <v>2003</v>
      </c>
    </row>
    <row r="4694" spans="1:6" x14ac:dyDescent="0.45">
      <c r="A4694" s="218">
        <v>12036</v>
      </c>
      <c r="B4694" s="218">
        <v>270</v>
      </c>
      <c r="C4694" s="219">
        <v>20.991898218631238</v>
      </c>
      <c r="D4694" s="218"/>
      <c r="E4694" s="218" t="s">
        <v>109</v>
      </c>
      <c r="F4694" s="218">
        <v>2003</v>
      </c>
    </row>
    <row r="4695" spans="1:6" x14ac:dyDescent="0.45">
      <c r="A4695" s="218">
        <v>12036</v>
      </c>
      <c r="B4695" s="218">
        <v>270</v>
      </c>
      <c r="C4695" s="219">
        <v>27.23291362670572</v>
      </c>
      <c r="D4695" s="218"/>
      <c r="E4695" s="218" t="s">
        <v>109</v>
      </c>
      <c r="F4695" s="218">
        <v>2003</v>
      </c>
    </row>
    <row r="4696" spans="1:6" x14ac:dyDescent="0.45">
      <c r="A4696" s="218">
        <v>12034</v>
      </c>
      <c r="B4696" s="218">
        <v>315</v>
      </c>
      <c r="C4696" s="219">
        <v>56.592429623855978</v>
      </c>
      <c r="D4696" s="218"/>
      <c r="E4696" s="218" t="s">
        <v>204</v>
      </c>
      <c r="F4696" s="218">
        <v>2003</v>
      </c>
    </row>
    <row r="4697" spans="1:6" x14ac:dyDescent="0.45">
      <c r="A4697" s="218">
        <v>12034</v>
      </c>
      <c r="B4697" s="218">
        <v>315</v>
      </c>
      <c r="C4697" s="219">
        <v>10.332610540249251</v>
      </c>
      <c r="D4697" s="218"/>
      <c r="E4697" s="218" t="s">
        <v>114</v>
      </c>
      <c r="F4697" s="218">
        <v>2003</v>
      </c>
    </row>
    <row r="4698" spans="1:6" x14ac:dyDescent="0.45">
      <c r="A4698" s="218">
        <v>12034</v>
      </c>
      <c r="B4698" s="218">
        <v>315</v>
      </c>
      <c r="C4698" s="219">
        <v>28.732921708339909</v>
      </c>
      <c r="D4698" s="218"/>
      <c r="E4698" s="218" t="s">
        <v>204</v>
      </c>
      <c r="F4698" s="218">
        <v>2003</v>
      </c>
    </row>
    <row r="4699" spans="1:6" x14ac:dyDescent="0.45">
      <c r="A4699" s="218">
        <v>12032</v>
      </c>
      <c r="B4699" s="218">
        <v>315</v>
      </c>
      <c r="C4699" s="219">
        <v>12.72391663793305</v>
      </c>
      <c r="D4699" s="218"/>
      <c r="E4699" s="218" t="s">
        <v>204</v>
      </c>
      <c r="F4699" s="218">
        <v>2001</v>
      </c>
    </row>
    <row r="4700" spans="1:6" x14ac:dyDescent="0.45">
      <c r="A4700" s="218">
        <v>12032</v>
      </c>
      <c r="B4700" s="218">
        <v>315</v>
      </c>
      <c r="C4700" s="219">
        <v>28.740309810377401</v>
      </c>
      <c r="D4700" s="218"/>
      <c r="E4700" s="218" t="s">
        <v>204</v>
      </c>
      <c r="F4700" s="218">
        <v>2001</v>
      </c>
    </row>
    <row r="4701" spans="1:6" x14ac:dyDescent="0.45">
      <c r="A4701" s="218">
        <v>12032</v>
      </c>
      <c r="B4701" s="218">
        <v>315</v>
      </c>
      <c r="C4701" s="219">
        <v>19.370163690786701</v>
      </c>
      <c r="D4701" s="218"/>
      <c r="E4701" s="218" t="s">
        <v>204</v>
      </c>
      <c r="F4701" s="218">
        <v>2001</v>
      </c>
    </row>
    <row r="4702" spans="1:6" x14ac:dyDescent="0.45">
      <c r="A4702" s="218">
        <v>12032</v>
      </c>
      <c r="B4702" s="218">
        <v>315</v>
      </c>
      <c r="C4702" s="219">
        <v>16.714353241958911</v>
      </c>
      <c r="D4702" s="218"/>
      <c r="E4702" s="218" t="s">
        <v>204</v>
      </c>
      <c r="F4702" s="218">
        <v>2001</v>
      </c>
    </row>
    <row r="4703" spans="1:6" x14ac:dyDescent="0.45">
      <c r="A4703" s="218">
        <v>12032</v>
      </c>
      <c r="B4703" s="218">
        <v>315</v>
      </c>
      <c r="C4703" s="219">
        <v>14.48490783309065</v>
      </c>
      <c r="D4703" s="218"/>
      <c r="E4703" s="218" t="s">
        <v>204</v>
      </c>
      <c r="F4703" s="218">
        <v>2001</v>
      </c>
    </row>
    <row r="4704" spans="1:6" x14ac:dyDescent="0.45">
      <c r="A4704" s="218">
        <v>12032</v>
      </c>
      <c r="B4704" s="218">
        <v>315</v>
      </c>
      <c r="C4704" s="219">
        <v>9.4425392435790112</v>
      </c>
      <c r="D4704" s="218"/>
      <c r="E4704" s="218" t="s">
        <v>204</v>
      </c>
      <c r="F4704" s="218">
        <v>2001</v>
      </c>
    </row>
    <row r="4705" spans="1:6" x14ac:dyDescent="0.45">
      <c r="A4705" s="218">
        <v>12032</v>
      </c>
      <c r="B4705" s="218">
        <v>315</v>
      </c>
      <c r="C4705" s="219">
        <v>35.747057348571268</v>
      </c>
      <c r="D4705" s="218"/>
      <c r="E4705" s="218" t="s">
        <v>204</v>
      </c>
      <c r="F4705" s="218">
        <v>2001</v>
      </c>
    </row>
    <row r="4706" spans="1:6" x14ac:dyDescent="0.45">
      <c r="A4706" s="218">
        <v>12032</v>
      </c>
      <c r="B4706" s="218">
        <v>315</v>
      </c>
      <c r="C4706" s="219">
        <v>32.724848695891353</v>
      </c>
      <c r="D4706" s="218"/>
      <c r="E4706" s="218" t="s">
        <v>204</v>
      </c>
      <c r="F4706" s="218">
        <v>2001</v>
      </c>
    </row>
    <row r="4707" spans="1:6" x14ac:dyDescent="0.45">
      <c r="A4707" s="218">
        <v>12032</v>
      </c>
      <c r="B4707" s="218">
        <v>315</v>
      </c>
      <c r="C4707" s="219">
        <v>30.96236197444367</v>
      </c>
      <c r="D4707" s="218"/>
      <c r="E4707" s="218" t="s">
        <v>204</v>
      </c>
      <c r="F4707" s="218">
        <v>2001</v>
      </c>
    </row>
    <row r="4708" spans="1:6" x14ac:dyDescent="0.45">
      <c r="A4708" s="218">
        <v>12032</v>
      </c>
      <c r="B4708" s="218">
        <v>315</v>
      </c>
      <c r="C4708" s="219">
        <v>26.04593433418988</v>
      </c>
      <c r="D4708" s="218"/>
      <c r="E4708" s="218" t="s">
        <v>204</v>
      </c>
      <c r="F4708" s="218">
        <v>2001</v>
      </c>
    </row>
    <row r="4709" spans="1:6" x14ac:dyDescent="0.45">
      <c r="A4709" s="218">
        <v>12032</v>
      </c>
      <c r="B4709" s="218">
        <v>315</v>
      </c>
      <c r="C4709" s="219">
        <v>17.822760259893641</v>
      </c>
      <c r="D4709" s="218"/>
      <c r="E4709" s="218" t="s">
        <v>204</v>
      </c>
      <c r="F4709" s="218">
        <v>2001</v>
      </c>
    </row>
    <row r="4710" spans="1:6" x14ac:dyDescent="0.45">
      <c r="A4710" s="218">
        <v>12032</v>
      </c>
      <c r="B4710" s="218">
        <v>315</v>
      </c>
      <c r="C4710" s="219">
        <v>24.222330820794731</v>
      </c>
      <c r="D4710" s="218"/>
      <c r="E4710" s="218" t="s">
        <v>204</v>
      </c>
      <c r="F4710" s="218">
        <v>2001</v>
      </c>
    </row>
    <row r="4711" spans="1:6" x14ac:dyDescent="0.45">
      <c r="A4711" s="218">
        <v>12032</v>
      </c>
      <c r="B4711" s="218">
        <v>315</v>
      </c>
      <c r="C4711" s="219">
        <v>19.832520926694521</v>
      </c>
      <c r="D4711" s="218"/>
      <c r="E4711" s="218" t="s">
        <v>204</v>
      </c>
      <c r="F4711" s="218">
        <v>2001</v>
      </c>
    </row>
    <row r="4712" spans="1:6" x14ac:dyDescent="0.45">
      <c r="A4712" s="218">
        <v>12032</v>
      </c>
      <c r="B4712" s="218">
        <v>315</v>
      </c>
      <c r="C4712" s="219">
        <v>22.744435527932119</v>
      </c>
      <c r="D4712" s="218"/>
      <c r="E4712" s="218" t="s">
        <v>204</v>
      </c>
      <c r="F4712" s="218">
        <v>2001</v>
      </c>
    </row>
    <row r="4713" spans="1:6" x14ac:dyDescent="0.45">
      <c r="A4713" s="218">
        <v>12032</v>
      </c>
      <c r="B4713" s="218">
        <v>315</v>
      </c>
      <c r="C4713" s="219">
        <v>33.543373140178844</v>
      </c>
      <c r="D4713" s="218"/>
      <c r="E4713" s="218" t="s">
        <v>204</v>
      </c>
      <c r="F4713" s="218">
        <v>2001</v>
      </c>
    </row>
    <row r="4714" spans="1:6" x14ac:dyDescent="0.45">
      <c r="A4714" s="218">
        <v>12032</v>
      </c>
      <c r="B4714" s="218">
        <v>315</v>
      </c>
      <c r="C4714" s="219">
        <v>24.568152675476359</v>
      </c>
      <c r="D4714" s="218"/>
      <c r="E4714" s="218" t="s">
        <v>204</v>
      </c>
      <c r="F4714" s="218">
        <v>2001</v>
      </c>
    </row>
    <row r="4715" spans="1:6" x14ac:dyDescent="0.45">
      <c r="A4715" s="218">
        <v>12032</v>
      </c>
      <c r="B4715" s="218">
        <v>315</v>
      </c>
      <c r="C4715" s="219">
        <v>22.44948175680139</v>
      </c>
      <c r="D4715" s="218"/>
      <c r="E4715" s="218" t="s">
        <v>204</v>
      </c>
      <c r="F4715" s="218">
        <v>2001</v>
      </c>
    </row>
    <row r="4716" spans="1:6" x14ac:dyDescent="0.45">
      <c r="A4716" s="218">
        <v>12030</v>
      </c>
      <c r="B4716" s="218">
        <v>315</v>
      </c>
      <c r="C4716" s="219">
        <v>31.670764580397581</v>
      </c>
      <c r="D4716" s="218"/>
      <c r="E4716" s="218" t="s">
        <v>204</v>
      </c>
      <c r="F4716" s="218">
        <v>1996</v>
      </c>
    </row>
    <row r="4717" spans="1:6" x14ac:dyDescent="0.45">
      <c r="A4717" s="218">
        <v>12030</v>
      </c>
      <c r="B4717" s="218">
        <v>315</v>
      </c>
      <c r="C4717" s="219">
        <v>24.0799495308529</v>
      </c>
      <c r="D4717" s="218"/>
      <c r="E4717" s="218" t="s">
        <v>204</v>
      </c>
      <c r="F4717" s="218">
        <v>1996</v>
      </c>
    </row>
    <row r="4718" spans="1:6" x14ac:dyDescent="0.45">
      <c r="A4718" s="218">
        <v>12030</v>
      </c>
      <c r="B4718" s="218">
        <v>315</v>
      </c>
      <c r="C4718" s="219">
        <v>35.131043812083412</v>
      </c>
      <c r="D4718" s="218"/>
      <c r="E4718" s="218" t="s">
        <v>204</v>
      </c>
      <c r="F4718" s="218">
        <v>1996</v>
      </c>
    </row>
    <row r="4719" spans="1:6" x14ac:dyDescent="0.45">
      <c r="A4719" s="218">
        <v>12030</v>
      </c>
      <c r="B4719" s="218">
        <v>315</v>
      </c>
      <c r="C4719" s="219">
        <v>14.87539671383399</v>
      </c>
      <c r="D4719" s="218"/>
      <c r="E4719" s="218" t="s">
        <v>204</v>
      </c>
      <c r="F4719" s="218">
        <v>1996</v>
      </c>
    </row>
    <row r="4720" spans="1:6" x14ac:dyDescent="0.45">
      <c r="A4720" s="218">
        <v>12030</v>
      </c>
      <c r="B4720" s="218">
        <v>315</v>
      </c>
      <c r="C4720" s="219">
        <v>20.407323646408258</v>
      </c>
      <c r="D4720" s="218"/>
      <c r="E4720" s="218" t="s">
        <v>204</v>
      </c>
      <c r="F4720" s="218">
        <v>1996</v>
      </c>
    </row>
    <row r="4721" spans="1:6" x14ac:dyDescent="0.45">
      <c r="A4721" s="218">
        <v>12030</v>
      </c>
      <c r="B4721" s="218">
        <v>315</v>
      </c>
      <c r="C4721" s="219">
        <v>6.0831236526699604</v>
      </c>
      <c r="D4721" s="218"/>
      <c r="E4721" s="218" t="s">
        <v>204</v>
      </c>
      <c r="F4721" s="218">
        <v>1996</v>
      </c>
    </row>
    <row r="4722" spans="1:6" x14ac:dyDescent="0.45">
      <c r="A4722" s="218">
        <v>12030</v>
      </c>
      <c r="B4722" s="218">
        <v>315</v>
      </c>
      <c r="C4722" s="219">
        <v>22.348429417093101</v>
      </c>
      <c r="D4722" s="218"/>
      <c r="E4722" s="218" t="s">
        <v>204</v>
      </c>
      <c r="F4722" s="218">
        <v>1996</v>
      </c>
    </row>
    <row r="4723" spans="1:6" x14ac:dyDescent="0.45">
      <c r="A4723" s="218">
        <v>12030</v>
      </c>
      <c r="B4723" s="218">
        <v>315</v>
      </c>
      <c r="C4723" s="219">
        <v>11.409270704546829</v>
      </c>
      <c r="D4723" s="218"/>
      <c r="E4723" s="218" t="s">
        <v>204</v>
      </c>
      <c r="F4723" s="218">
        <v>1996</v>
      </c>
    </row>
    <row r="4724" spans="1:6" x14ac:dyDescent="0.45">
      <c r="A4724" s="218">
        <v>12028</v>
      </c>
      <c r="B4724" s="218">
        <v>400</v>
      </c>
      <c r="C4724" s="219">
        <v>8.0299745005584118</v>
      </c>
      <c r="D4724" s="218"/>
      <c r="E4724" s="218" t="s">
        <v>204</v>
      </c>
      <c r="F4724" s="218">
        <v>1999</v>
      </c>
    </row>
    <row r="4725" spans="1:6" x14ac:dyDescent="0.45">
      <c r="A4725" s="218">
        <v>12028</v>
      </c>
      <c r="B4725" s="218">
        <v>400</v>
      </c>
      <c r="C4725" s="219">
        <v>3.2019017634379949</v>
      </c>
      <c r="D4725" s="218"/>
      <c r="E4725" s="218" t="s">
        <v>114</v>
      </c>
      <c r="F4725" s="218">
        <v>1999</v>
      </c>
    </row>
    <row r="4726" spans="1:6" x14ac:dyDescent="0.45">
      <c r="A4726" s="218">
        <v>12028</v>
      </c>
      <c r="B4726" s="218">
        <v>400</v>
      </c>
      <c r="C4726" s="219">
        <v>15.80557025779061</v>
      </c>
      <c r="D4726" s="218"/>
      <c r="E4726" s="218" t="s">
        <v>204</v>
      </c>
      <c r="F4726" s="218">
        <v>1999</v>
      </c>
    </row>
    <row r="4727" spans="1:6" x14ac:dyDescent="0.45">
      <c r="A4727" s="218">
        <v>12028</v>
      </c>
      <c r="B4727" s="218">
        <v>400</v>
      </c>
      <c r="C4727" s="219">
        <v>37.160120206554453</v>
      </c>
      <c r="D4727" s="218"/>
      <c r="E4727" s="218" t="s">
        <v>204</v>
      </c>
      <c r="F4727" s="218">
        <v>1999</v>
      </c>
    </row>
    <row r="4728" spans="1:6" x14ac:dyDescent="0.45">
      <c r="A4728" s="218">
        <v>12026</v>
      </c>
      <c r="B4728" s="218">
        <v>400</v>
      </c>
      <c r="C4728" s="219">
        <v>31.404605975344879</v>
      </c>
      <c r="D4728" s="218"/>
      <c r="E4728" s="218" t="s">
        <v>204</v>
      </c>
      <c r="F4728" s="218">
        <v>1999</v>
      </c>
    </row>
    <row r="4729" spans="1:6" x14ac:dyDescent="0.45">
      <c r="A4729" s="218">
        <v>12026</v>
      </c>
      <c r="B4729" s="218">
        <v>400</v>
      </c>
      <c r="C4729" s="219">
        <v>15.54161683701054</v>
      </c>
      <c r="D4729" s="218"/>
      <c r="E4729" s="218" t="s">
        <v>204</v>
      </c>
      <c r="F4729" s="218">
        <v>1999</v>
      </c>
    </row>
    <row r="4730" spans="1:6" x14ac:dyDescent="0.45">
      <c r="A4730" s="218">
        <v>12024</v>
      </c>
      <c r="B4730" s="218">
        <v>300</v>
      </c>
      <c r="C4730" s="219">
        <v>13.94700770519581</v>
      </c>
      <c r="D4730" s="218"/>
      <c r="E4730" s="218" t="s">
        <v>114</v>
      </c>
      <c r="F4730" s="218">
        <v>1993</v>
      </c>
    </row>
    <row r="4731" spans="1:6" x14ac:dyDescent="0.45">
      <c r="A4731" s="218">
        <v>12024</v>
      </c>
      <c r="B4731" s="218">
        <v>300</v>
      </c>
      <c r="C4731" s="219">
        <v>24.006409967598241</v>
      </c>
      <c r="D4731" s="218"/>
      <c r="E4731" s="218" t="s">
        <v>111</v>
      </c>
      <c r="F4731" s="218">
        <v>1993</v>
      </c>
    </row>
    <row r="4732" spans="1:6" x14ac:dyDescent="0.45">
      <c r="A4732" s="218">
        <v>12022</v>
      </c>
      <c r="B4732" s="218">
        <v>630</v>
      </c>
      <c r="C4732" s="219">
        <v>35.502484940015023</v>
      </c>
      <c r="D4732" s="218"/>
      <c r="E4732" s="218" t="s">
        <v>114</v>
      </c>
      <c r="F4732" s="218">
        <v>1999</v>
      </c>
    </row>
    <row r="4733" spans="1:6" x14ac:dyDescent="0.45">
      <c r="A4733" s="218">
        <v>12020</v>
      </c>
      <c r="B4733" s="218">
        <v>250</v>
      </c>
      <c r="C4733" s="219">
        <v>29.014692743277202</v>
      </c>
      <c r="D4733" s="218"/>
      <c r="E4733" s="218" t="s">
        <v>209</v>
      </c>
      <c r="F4733" s="218">
        <v>2002</v>
      </c>
    </row>
    <row r="4734" spans="1:6" x14ac:dyDescent="0.45">
      <c r="A4734" s="218">
        <v>12020</v>
      </c>
      <c r="B4734" s="218">
        <v>250</v>
      </c>
      <c r="C4734" s="219">
        <v>42.466163951039462</v>
      </c>
      <c r="D4734" s="218"/>
      <c r="E4734" s="218" t="s">
        <v>209</v>
      </c>
      <c r="F4734" s="218">
        <v>2000</v>
      </c>
    </row>
    <row r="4735" spans="1:6" x14ac:dyDescent="0.45">
      <c r="A4735" s="218">
        <v>12020</v>
      </c>
      <c r="B4735" s="218">
        <v>250</v>
      </c>
      <c r="C4735" s="219">
        <v>6.9732974591371697</v>
      </c>
      <c r="D4735" s="218"/>
      <c r="E4735" s="218" t="s">
        <v>203</v>
      </c>
      <c r="F4735" s="218">
        <v>1901</v>
      </c>
    </row>
    <row r="4736" spans="1:6" x14ac:dyDescent="0.45">
      <c r="A4736" s="218">
        <v>12020</v>
      </c>
      <c r="B4736" s="218">
        <v>250</v>
      </c>
      <c r="C4736" s="219">
        <v>45.565320829633727</v>
      </c>
      <c r="D4736" s="218"/>
      <c r="E4736" s="218" t="s">
        <v>209</v>
      </c>
      <c r="F4736" s="218">
        <v>2000</v>
      </c>
    </row>
    <row r="4737" spans="1:6" x14ac:dyDescent="0.45">
      <c r="A4737" s="218">
        <v>12020</v>
      </c>
      <c r="B4737" s="218">
        <v>250</v>
      </c>
      <c r="C4737" s="219">
        <v>32.402233915472891</v>
      </c>
      <c r="D4737" s="218"/>
      <c r="E4737" s="218" t="s">
        <v>209</v>
      </c>
      <c r="F4737" s="218">
        <v>2002</v>
      </c>
    </row>
    <row r="4738" spans="1:6" x14ac:dyDescent="0.45">
      <c r="A4738" s="218">
        <v>12020</v>
      </c>
      <c r="B4738" s="218">
        <v>250</v>
      </c>
      <c r="C4738" s="219">
        <v>9.8586420914279996E-3</v>
      </c>
      <c r="D4738" s="218"/>
      <c r="E4738" s="218" t="s">
        <v>209</v>
      </c>
      <c r="F4738" s="218">
        <v>2002</v>
      </c>
    </row>
    <row r="4739" spans="1:6" x14ac:dyDescent="0.45">
      <c r="A4739" s="218">
        <v>12020</v>
      </c>
      <c r="B4739" s="218">
        <v>250</v>
      </c>
      <c r="C4739" s="219">
        <v>47.297520300883598</v>
      </c>
      <c r="D4739" s="218"/>
      <c r="E4739" s="218" t="s">
        <v>209</v>
      </c>
      <c r="F4739" s="218">
        <v>2000</v>
      </c>
    </row>
    <row r="4740" spans="1:6" x14ac:dyDescent="0.45">
      <c r="A4740" s="218">
        <v>12020</v>
      </c>
      <c r="B4740" s="218">
        <v>250</v>
      </c>
      <c r="C4740" s="219">
        <v>45.929141179495389</v>
      </c>
      <c r="D4740" s="218"/>
      <c r="E4740" s="218" t="s">
        <v>209</v>
      </c>
      <c r="F4740" s="218">
        <v>2000</v>
      </c>
    </row>
    <row r="4741" spans="1:6" x14ac:dyDescent="0.45">
      <c r="A4741" s="218">
        <v>12018</v>
      </c>
      <c r="B4741" s="218">
        <v>200</v>
      </c>
      <c r="C4741" s="219">
        <v>8.9903679170332573</v>
      </c>
      <c r="D4741" s="218"/>
      <c r="E4741" s="218" t="s">
        <v>204</v>
      </c>
      <c r="F4741" s="218">
        <v>1999</v>
      </c>
    </row>
    <row r="4742" spans="1:6" x14ac:dyDescent="0.45">
      <c r="A4742" s="218">
        <v>12016</v>
      </c>
      <c r="B4742" s="218">
        <v>250</v>
      </c>
      <c r="C4742" s="219">
        <v>21.40197228358068</v>
      </c>
      <c r="D4742" s="218"/>
      <c r="E4742" s="218" t="s">
        <v>114</v>
      </c>
      <c r="F4742" s="218">
        <v>2000</v>
      </c>
    </row>
    <row r="4743" spans="1:6" x14ac:dyDescent="0.45">
      <c r="A4743" s="218">
        <v>12016</v>
      </c>
      <c r="B4743" s="218">
        <v>250</v>
      </c>
      <c r="C4743" s="219">
        <v>22.796445431822381</v>
      </c>
      <c r="D4743" s="218"/>
      <c r="E4743" s="218" t="s">
        <v>109</v>
      </c>
      <c r="F4743" s="218">
        <v>2000</v>
      </c>
    </row>
    <row r="4744" spans="1:6" x14ac:dyDescent="0.45">
      <c r="A4744" s="218">
        <v>12016</v>
      </c>
      <c r="B4744" s="218">
        <v>250</v>
      </c>
      <c r="C4744" s="219">
        <v>12.475161981116321</v>
      </c>
      <c r="D4744" s="218"/>
      <c r="E4744" s="218" t="s">
        <v>109</v>
      </c>
      <c r="F4744" s="218">
        <v>2000</v>
      </c>
    </row>
    <row r="4745" spans="1:6" x14ac:dyDescent="0.45">
      <c r="A4745" s="218">
        <v>12016</v>
      </c>
      <c r="B4745" s="218">
        <v>250</v>
      </c>
      <c r="C4745" s="219">
        <v>39.185616040165193</v>
      </c>
      <c r="D4745" s="218"/>
      <c r="E4745" s="218" t="s">
        <v>109</v>
      </c>
      <c r="F4745" s="218">
        <v>2000</v>
      </c>
    </row>
    <row r="4746" spans="1:6" x14ac:dyDescent="0.45">
      <c r="A4746" s="218">
        <v>12016</v>
      </c>
      <c r="B4746" s="218">
        <v>250</v>
      </c>
      <c r="C4746" s="219">
        <v>44.235111766436162</v>
      </c>
      <c r="D4746" s="218"/>
      <c r="E4746" s="218" t="s">
        <v>109</v>
      </c>
      <c r="F4746" s="218">
        <v>2000</v>
      </c>
    </row>
    <row r="4747" spans="1:6" x14ac:dyDescent="0.45">
      <c r="A4747" s="218">
        <v>12016</v>
      </c>
      <c r="B4747" s="218">
        <v>250</v>
      </c>
      <c r="C4747" s="219">
        <v>6.91169695420104</v>
      </c>
      <c r="D4747" s="218"/>
      <c r="E4747" s="218" t="s">
        <v>109</v>
      </c>
      <c r="F4747" s="218">
        <v>2000</v>
      </c>
    </row>
    <row r="4748" spans="1:6" x14ac:dyDescent="0.45">
      <c r="A4748" s="218">
        <v>12016</v>
      </c>
      <c r="B4748" s="218">
        <v>250</v>
      </c>
      <c r="C4748" s="219">
        <v>24.824897858044249</v>
      </c>
      <c r="D4748" s="218"/>
      <c r="E4748" s="218" t="s">
        <v>109</v>
      </c>
      <c r="F4748" s="218">
        <v>2000</v>
      </c>
    </row>
    <row r="4749" spans="1:6" x14ac:dyDescent="0.45">
      <c r="A4749" s="218">
        <v>12016</v>
      </c>
      <c r="B4749" s="218">
        <v>250</v>
      </c>
      <c r="C4749" s="219">
        <v>25.611153429107912</v>
      </c>
      <c r="D4749" s="218"/>
      <c r="E4749" s="218" t="s">
        <v>109</v>
      </c>
      <c r="F4749" s="218">
        <v>2000</v>
      </c>
    </row>
    <row r="4750" spans="1:6" x14ac:dyDescent="0.45">
      <c r="A4750" s="218">
        <v>12016</v>
      </c>
      <c r="B4750" s="218">
        <v>250</v>
      </c>
      <c r="C4750" s="219">
        <v>32.378374186323043</v>
      </c>
      <c r="D4750" s="218"/>
      <c r="E4750" s="218" t="s">
        <v>114</v>
      </c>
      <c r="F4750" s="218">
        <v>2005</v>
      </c>
    </row>
    <row r="4751" spans="1:6" x14ac:dyDescent="0.45">
      <c r="A4751" s="218">
        <v>12016</v>
      </c>
      <c r="B4751" s="218">
        <v>250</v>
      </c>
      <c r="C4751" s="219">
        <v>30.32596477254727</v>
      </c>
      <c r="D4751" s="218"/>
      <c r="E4751" s="218" t="s">
        <v>109</v>
      </c>
      <c r="F4751" s="218">
        <v>2000</v>
      </c>
    </row>
    <row r="4752" spans="1:6" x14ac:dyDescent="0.45">
      <c r="A4752" s="218">
        <v>12016</v>
      </c>
      <c r="B4752" s="218">
        <v>250</v>
      </c>
      <c r="C4752" s="219">
        <v>6.7610945862696044</v>
      </c>
      <c r="D4752" s="218"/>
      <c r="E4752" s="218" t="s">
        <v>114</v>
      </c>
      <c r="F4752" s="218">
        <v>2016</v>
      </c>
    </row>
    <row r="4753" spans="1:6" x14ac:dyDescent="0.45">
      <c r="A4753" s="218">
        <v>12016</v>
      </c>
      <c r="B4753" s="218">
        <v>250</v>
      </c>
      <c r="C4753" s="219">
        <v>1.942575609560971</v>
      </c>
      <c r="D4753" s="218"/>
      <c r="E4753" s="218" t="s">
        <v>114</v>
      </c>
      <c r="F4753" s="218">
        <v>2016</v>
      </c>
    </row>
    <row r="4754" spans="1:6" x14ac:dyDescent="0.45">
      <c r="A4754" s="218">
        <v>12014</v>
      </c>
      <c r="B4754" s="218">
        <v>200</v>
      </c>
      <c r="C4754" s="219">
        <v>5.8756724492425079</v>
      </c>
      <c r="D4754" s="218"/>
      <c r="E4754" s="218" t="s">
        <v>114</v>
      </c>
      <c r="F4754" s="218">
        <v>1999</v>
      </c>
    </row>
    <row r="4755" spans="1:6" x14ac:dyDescent="0.45">
      <c r="A4755" s="218">
        <v>12012</v>
      </c>
      <c r="B4755" s="218">
        <v>200</v>
      </c>
      <c r="C4755" s="219">
        <v>8.6006061221034322</v>
      </c>
      <c r="D4755" s="218"/>
      <c r="E4755" s="218" t="s">
        <v>204</v>
      </c>
      <c r="F4755" s="218">
        <v>1999</v>
      </c>
    </row>
    <row r="4756" spans="1:6" x14ac:dyDescent="0.45">
      <c r="A4756" s="218">
        <v>12010</v>
      </c>
      <c r="B4756" s="218">
        <v>250</v>
      </c>
      <c r="C4756" s="219">
        <v>9.4714148890787229</v>
      </c>
      <c r="D4756" s="218"/>
      <c r="E4756" s="218" t="s">
        <v>204</v>
      </c>
      <c r="F4756" s="218">
        <v>2002</v>
      </c>
    </row>
    <row r="4757" spans="1:6" x14ac:dyDescent="0.45">
      <c r="A4757" s="218">
        <v>12008</v>
      </c>
      <c r="B4757" s="218">
        <v>200</v>
      </c>
      <c r="C4757" s="219">
        <v>27.624005864431119</v>
      </c>
      <c r="D4757" s="218"/>
      <c r="E4757" s="218" t="s">
        <v>209</v>
      </c>
      <c r="F4757" s="218">
        <v>2002</v>
      </c>
    </row>
    <row r="4758" spans="1:6" x14ac:dyDescent="0.45">
      <c r="A4758" s="218">
        <v>12008</v>
      </c>
      <c r="B4758" s="218">
        <v>200</v>
      </c>
      <c r="C4758" s="219">
        <v>50.045003293095</v>
      </c>
      <c r="D4758" s="218"/>
      <c r="E4758" s="218" t="s">
        <v>209</v>
      </c>
      <c r="F4758" s="218">
        <v>2002</v>
      </c>
    </row>
    <row r="4759" spans="1:6" x14ac:dyDescent="0.45">
      <c r="A4759" s="218">
        <v>12006</v>
      </c>
      <c r="B4759" s="218">
        <v>560</v>
      </c>
      <c r="C4759" s="219">
        <v>10.751479548315981</v>
      </c>
      <c r="D4759" s="218"/>
      <c r="E4759" s="218" t="s">
        <v>204</v>
      </c>
      <c r="F4759" s="218">
        <v>2002</v>
      </c>
    </row>
    <row r="4760" spans="1:6" x14ac:dyDescent="0.45">
      <c r="A4760" s="218">
        <v>12006</v>
      </c>
      <c r="B4760" s="218">
        <v>560</v>
      </c>
      <c r="C4760" s="219">
        <v>7.9127819857832504</v>
      </c>
      <c r="D4760" s="218"/>
      <c r="E4760" s="218" t="s">
        <v>204</v>
      </c>
      <c r="F4760" s="218">
        <v>2002</v>
      </c>
    </row>
    <row r="4761" spans="1:6" x14ac:dyDescent="0.45">
      <c r="A4761" s="218">
        <v>12006</v>
      </c>
      <c r="B4761" s="218">
        <v>560</v>
      </c>
      <c r="C4761" s="219">
        <v>7.2628569407483621</v>
      </c>
      <c r="D4761" s="218"/>
      <c r="E4761" s="218" t="s">
        <v>204</v>
      </c>
      <c r="F4761" s="218">
        <v>2002</v>
      </c>
    </row>
    <row r="4762" spans="1:6" x14ac:dyDescent="0.45">
      <c r="A4762" s="218">
        <v>12006</v>
      </c>
      <c r="B4762" s="218">
        <v>560</v>
      </c>
      <c r="C4762" s="219">
        <v>28.348980688114249</v>
      </c>
      <c r="D4762" s="218"/>
      <c r="E4762" s="218" t="s">
        <v>204</v>
      </c>
      <c r="F4762" s="218">
        <v>2002</v>
      </c>
    </row>
    <row r="4763" spans="1:6" x14ac:dyDescent="0.45">
      <c r="A4763" s="218">
        <v>12006</v>
      </c>
      <c r="B4763" s="218">
        <v>560</v>
      </c>
      <c r="C4763" s="219">
        <v>4.910767287712976</v>
      </c>
      <c r="D4763" s="218"/>
      <c r="E4763" s="218" t="s">
        <v>204</v>
      </c>
      <c r="F4763" s="218">
        <v>2002</v>
      </c>
    </row>
    <row r="4764" spans="1:6" x14ac:dyDescent="0.45">
      <c r="A4764" s="218">
        <v>12006</v>
      </c>
      <c r="B4764" s="218">
        <v>560</v>
      </c>
      <c r="C4764" s="219">
        <v>18.895445981561089</v>
      </c>
      <c r="D4764" s="218"/>
      <c r="E4764" s="218" t="s">
        <v>204</v>
      </c>
      <c r="F4764" s="218">
        <v>2002</v>
      </c>
    </row>
    <row r="4765" spans="1:6" x14ac:dyDescent="0.45">
      <c r="A4765" s="218">
        <v>12006</v>
      </c>
      <c r="B4765" s="218">
        <v>560</v>
      </c>
      <c r="C4765" s="219">
        <v>5.0087451501514142</v>
      </c>
      <c r="D4765" s="218"/>
      <c r="E4765" s="218" t="s">
        <v>204</v>
      </c>
      <c r="F4765" s="218">
        <v>2002</v>
      </c>
    </row>
    <row r="4766" spans="1:6" x14ac:dyDescent="0.45">
      <c r="A4766" s="218">
        <v>12006</v>
      </c>
      <c r="B4766" s="218">
        <v>560</v>
      </c>
      <c r="C4766" s="219">
        <v>13.79661864499395</v>
      </c>
      <c r="D4766" s="218"/>
      <c r="E4766" s="218" t="s">
        <v>204</v>
      </c>
      <c r="F4766" s="218">
        <v>2002</v>
      </c>
    </row>
    <row r="4767" spans="1:6" x14ac:dyDescent="0.45">
      <c r="A4767" s="218">
        <v>12006</v>
      </c>
      <c r="B4767" s="218">
        <v>560</v>
      </c>
      <c r="C4767" s="219">
        <v>25.26232921335043</v>
      </c>
      <c r="D4767" s="218"/>
      <c r="E4767" s="218" t="s">
        <v>204</v>
      </c>
      <c r="F4767" s="218">
        <v>2002</v>
      </c>
    </row>
    <row r="4768" spans="1:6" x14ac:dyDescent="0.45">
      <c r="A4768" s="218">
        <v>12006</v>
      </c>
      <c r="B4768" s="218">
        <v>560</v>
      </c>
      <c r="C4768" s="219">
        <v>9.0333729123250812</v>
      </c>
      <c r="D4768" s="218"/>
      <c r="E4768" s="218" t="s">
        <v>204</v>
      </c>
      <c r="F4768" s="218">
        <v>2002</v>
      </c>
    </row>
    <row r="4769" spans="1:6" x14ac:dyDescent="0.45">
      <c r="A4769" s="218">
        <v>12006</v>
      </c>
      <c r="B4769" s="218">
        <v>560</v>
      </c>
      <c r="C4769" s="219">
        <v>33.498353972999382</v>
      </c>
      <c r="D4769" s="218"/>
      <c r="E4769" s="218" t="s">
        <v>204</v>
      </c>
      <c r="F4769" s="218">
        <v>2002</v>
      </c>
    </row>
    <row r="4770" spans="1:6" x14ac:dyDescent="0.45">
      <c r="A4770" s="218">
        <v>12006</v>
      </c>
      <c r="B4770" s="218">
        <v>560</v>
      </c>
      <c r="C4770" s="219">
        <v>15.44830754860663</v>
      </c>
      <c r="D4770" s="218"/>
      <c r="E4770" s="218" t="s">
        <v>204</v>
      </c>
      <c r="F4770" s="218">
        <v>2002</v>
      </c>
    </row>
    <row r="4771" spans="1:6" x14ac:dyDescent="0.45">
      <c r="A4771" s="218">
        <v>12006</v>
      </c>
      <c r="B4771" s="218">
        <v>560</v>
      </c>
      <c r="C4771" s="219">
        <v>23.39364414058646</v>
      </c>
      <c r="D4771" s="218"/>
      <c r="E4771" s="218" t="s">
        <v>204</v>
      </c>
      <c r="F4771" s="218">
        <v>2002</v>
      </c>
    </row>
    <row r="4772" spans="1:6" x14ac:dyDescent="0.45">
      <c r="A4772" s="218">
        <v>12006</v>
      </c>
      <c r="B4772" s="218">
        <v>560</v>
      </c>
      <c r="C4772" s="219">
        <v>13.02001679880202</v>
      </c>
      <c r="D4772" s="218"/>
      <c r="E4772" s="218" t="s">
        <v>204</v>
      </c>
      <c r="F4772" s="218">
        <v>2002</v>
      </c>
    </row>
    <row r="4773" spans="1:6" x14ac:dyDescent="0.45">
      <c r="A4773" s="218">
        <v>12006</v>
      </c>
      <c r="B4773" s="218">
        <v>560</v>
      </c>
      <c r="C4773" s="219">
        <v>29.62942451634833</v>
      </c>
      <c r="D4773" s="218"/>
      <c r="E4773" s="218" t="s">
        <v>204</v>
      </c>
      <c r="F4773" s="218">
        <v>2002</v>
      </c>
    </row>
    <row r="4774" spans="1:6" x14ac:dyDescent="0.45">
      <c r="A4774" s="218">
        <v>12006</v>
      </c>
      <c r="B4774" s="218">
        <v>560</v>
      </c>
      <c r="C4774" s="219">
        <v>9.0125131329273422</v>
      </c>
      <c r="D4774" s="218"/>
      <c r="E4774" s="218" t="s">
        <v>204</v>
      </c>
      <c r="F4774" s="218">
        <v>2002</v>
      </c>
    </row>
    <row r="4775" spans="1:6" x14ac:dyDescent="0.45">
      <c r="A4775" s="218">
        <v>12006</v>
      </c>
      <c r="B4775" s="218">
        <v>560</v>
      </c>
      <c r="C4775" s="219">
        <v>30.42216912138678</v>
      </c>
      <c r="D4775" s="218"/>
      <c r="E4775" s="218" t="s">
        <v>204</v>
      </c>
      <c r="F4775" s="218">
        <v>2002</v>
      </c>
    </row>
    <row r="4776" spans="1:6" x14ac:dyDescent="0.45">
      <c r="A4776" s="218">
        <v>12006</v>
      </c>
      <c r="B4776" s="218">
        <v>560</v>
      </c>
      <c r="C4776" s="219">
        <v>9.7728755708959874</v>
      </c>
      <c r="D4776" s="218"/>
      <c r="E4776" s="218" t="s">
        <v>204</v>
      </c>
      <c r="F4776" s="218">
        <v>2002</v>
      </c>
    </row>
    <row r="4777" spans="1:6" x14ac:dyDescent="0.45">
      <c r="A4777" s="218">
        <v>12006</v>
      </c>
      <c r="B4777" s="218">
        <v>560</v>
      </c>
      <c r="C4777" s="219">
        <v>7.21982926525666</v>
      </c>
      <c r="D4777" s="218"/>
      <c r="E4777" s="218" t="s">
        <v>204</v>
      </c>
      <c r="F4777" s="218">
        <v>2002</v>
      </c>
    </row>
    <row r="4778" spans="1:6" x14ac:dyDescent="0.45">
      <c r="A4778" s="218">
        <v>12006</v>
      </c>
      <c r="B4778" s="218">
        <v>560</v>
      </c>
      <c r="C4778" s="219">
        <v>22.97245621460339</v>
      </c>
      <c r="D4778" s="218"/>
      <c r="E4778" s="218" t="s">
        <v>204</v>
      </c>
      <c r="F4778" s="218">
        <v>2002</v>
      </c>
    </row>
    <row r="4779" spans="1:6" x14ac:dyDescent="0.45">
      <c r="A4779" s="218">
        <v>12006</v>
      </c>
      <c r="B4779" s="218">
        <v>560</v>
      </c>
      <c r="C4779" s="219">
        <v>7.5830415257025656</v>
      </c>
      <c r="D4779" s="218"/>
      <c r="E4779" s="218" t="s">
        <v>204</v>
      </c>
      <c r="F4779" s="218">
        <v>2002</v>
      </c>
    </row>
    <row r="4780" spans="1:6" x14ac:dyDescent="0.45">
      <c r="A4780" s="218">
        <v>12006</v>
      </c>
      <c r="B4780" s="218">
        <v>560</v>
      </c>
      <c r="C4780" s="219">
        <v>19.674176090347832</v>
      </c>
      <c r="D4780" s="218"/>
      <c r="E4780" s="218" t="s">
        <v>204</v>
      </c>
      <c r="F4780" s="218">
        <v>2002</v>
      </c>
    </row>
    <row r="4781" spans="1:6" x14ac:dyDescent="0.45">
      <c r="A4781" s="218">
        <v>12006</v>
      </c>
      <c r="B4781" s="218">
        <v>560</v>
      </c>
      <c r="C4781" s="219">
        <v>16.59152357798035</v>
      </c>
      <c r="D4781" s="218"/>
      <c r="E4781" s="218" t="s">
        <v>204</v>
      </c>
      <c r="F4781" s="218">
        <v>2002</v>
      </c>
    </row>
    <row r="4782" spans="1:6" x14ac:dyDescent="0.45">
      <c r="A4782" s="218">
        <v>12006</v>
      </c>
      <c r="B4782" s="218">
        <v>560</v>
      </c>
      <c r="C4782" s="219">
        <v>19.749003459609259</v>
      </c>
      <c r="D4782" s="218"/>
      <c r="E4782" s="218" t="s">
        <v>204</v>
      </c>
      <c r="F4782" s="218">
        <v>2002</v>
      </c>
    </row>
    <row r="4783" spans="1:6" x14ac:dyDescent="0.45">
      <c r="A4783" s="218">
        <v>12006</v>
      </c>
      <c r="B4783" s="218">
        <v>560</v>
      </c>
      <c r="C4783" s="219">
        <v>17.490886696621601</v>
      </c>
      <c r="D4783" s="218"/>
      <c r="E4783" s="218" t="s">
        <v>204</v>
      </c>
      <c r="F4783" s="218">
        <v>2002</v>
      </c>
    </row>
    <row r="4784" spans="1:6" x14ac:dyDescent="0.45">
      <c r="A4784" s="218">
        <v>12006</v>
      </c>
      <c r="B4784" s="218">
        <v>560</v>
      </c>
      <c r="C4784" s="219">
        <v>17.613027857715139</v>
      </c>
      <c r="D4784" s="218"/>
      <c r="E4784" s="218" t="s">
        <v>204</v>
      </c>
      <c r="F4784" s="218">
        <v>2002</v>
      </c>
    </row>
    <row r="4785" spans="1:6" x14ac:dyDescent="0.45">
      <c r="A4785" s="218">
        <v>12006</v>
      </c>
      <c r="B4785" s="218">
        <v>560</v>
      </c>
      <c r="C4785" s="219">
        <v>44.423331362977663</v>
      </c>
      <c r="D4785" s="218"/>
      <c r="E4785" s="218" t="s">
        <v>204</v>
      </c>
      <c r="F4785" s="218">
        <v>2002</v>
      </c>
    </row>
    <row r="4786" spans="1:6" x14ac:dyDescent="0.45">
      <c r="A4786" s="218">
        <v>12006</v>
      </c>
      <c r="B4786" s="218">
        <v>560</v>
      </c>
      <c r="C4786" s="219">
        <v>2.1002364894349861</v>
      </c>
      <c r="D4786" s="218"/>
      <c r="E4786" s="218" t="s">
        <v>204</v>
      </c>
      <c r="F4786" s="218">
        <v>2002</v>
      </c>
    </row>
    <row r="4787" spans="1:6" x14ac:dyDescent="0.45">
      <c r="A4787" s="218">
        <v>12006</v>
      </c>
      <c r="B4787" s="218">
        <v>560</v>
      </c>
      <c r="C4787" s="219">
        <v>23.711507988418809</v>
      </c>
      <c r="D4787" s="218"/>
      <c r="E4787" s="218" t="s">
        <v>204</v>
      </c>
      <c r="F4787" s="218">
        <v>2002</v>
      </c>
    </row>
    <row r="4788" spans="1:6" x14ac:dyDescent="0.45">
      <c r="A4788" s="218">
        <v>12006</v>
      </c>
      <c r="B4788" s="218">
        <v>560</v>
      </c>
      <c r="C4788" s="219">
        <v>34.171761963297151</v>
      </c>
      <c r="D4788" s="218"/>
      <c r="E4788" s="218" t="s">
        <v>204</v>
      </c>
      <c r="F4788" s="218">
        <v>2002</v>
      </c>
    </row>
    <row r="4789" spans="1:6" x14ac:dyDescent="0.45">
      <c r="A4789" s="218">
        <v>12004</v>
      </c>
      <c r="B4789" s="218">
        <v>400</v>
      </c>
      <c r="C4789" s="219">
        <v>24.743926783592709</v>
      </c>
      <c r="D4789" s="218"/>
      <c r="E4789" s="218" t="s">
        <v>203</v>
      </c>
      <c r="F4789" s="218">
        <v>1901</v>
      </c>
    </row>
    <row r="4790" spans="1:6" x14ac:dyDescent="0.45">
      <c r="A4790" s="218">
        <v>12004</v>
      </c>
      <c r="B4790" s="218">
        <v>400</v>
      </c>
      <c r="C4790" s="219">
        <v>15.52864175637376</v>
      </c>
      <c r="D4790" s="218"/>
      <c r="E4790" s="218" t="s">
        <v>203</v>
      </c>
      <c r="F4790" s="218">
        <v>1901</v>
      </c>
    </row>
    <row r="4791" spans="1:6" x14ac:dyDescent="0.45">
      <c r="A4791" s="218">
        <v>12004</v>
      </c>
      <c r="B4791" s="218">
        <v>400</v>
      </c>
      <c r="C4791" s="219">
        <v>17.143747415286331</v>
      </c>
      <c r="D4791" s="218"/>
      <c r="E4791" s="218" t="s">
        <v>203</v>
      </c>
      <c r="F4791" s="218">
        <v>1901</v>
      </c>
    </row>
    <row r="4792" spans="1:6" x14ac:dyDescent="0.45">
      <c r="A4792" s="218">
        <v>12004</v>
      </c>
      <c r="B4792" s="218">
        <v>400</v>
      </c>
      <c r="C4792" s="219">
        <v>3.144036191863985</v>
      </c>
      <c r="D4792" s="218"/>
      <c r="E4792" s="218" t="s">
        <v>204</v>
      </c>
      <c r="F4792" s="218">
        <v>2004</v>
      </c>
    </row>
    <row r="4793" spans="1:6" x14ac:dyDescent="0.45">
      <c r="A4793" s="218">
        <v>12004</v>
      </c>
      <c r="B4793" s="218">
        <v>400</v>
      </c>
      <c r="C4793" s="219">
        <v>10.332359985315851</v>
      </c>
      <c r="D4793" s="218"/>
      <c r="E4793" s="218" t="s">
        <v>204</v>
      </c>
      <c r="F4793" s="218">
        <v>2004</v>
      </c>
    </row>
    <row r="4794" spans="1:6" x14ac:dyDescent="0.45">
      <c r="A4794" s="218">
        <v>12002</v>
      </c>
      <c r="B4794" s="218">
        <v>117</v>
      </c>
      <c r="C4794" s="219">
        <v>9.4068691730530372</v>
      </c>
      <c r="D4794" s="218"/>
      <c r="E4794" s="218" t="s">
        <v>203</v>
      </c>
      <c r="F4794" s="218">
        <v>1901</v>
      </c>
    </row>
    <row r="4795" spans="1:6" x14ac:dyDescent="0.45">
      <c r="A4795" s="218">
        <v>12002</v>
      </c>
      <c r="B4795" s="218">
        <v>117</v>
      </c>
      <c r="C4795" s="219">
        <v>11.969019409028521</v>
      </c>
      <c r="D4795" s="218"/>
      <c r="E4795" s="218" t="s">
        <v>109</v>
      </c>
      <c r="F4795" s="218">
        <v>1901</v>
      </c>
    </row>
    <row r="4796" spans="1:6" x14ac:dyDescent="0.45">
      <c r="A4796" s="218">
        <v>12002</v>
      </c>
      <c r="B4796" s="218">
        <v>117</v>
      </c>
      <c r="C4796" s="219">
        <v>9.1188853416651572</v>
      </c>
      <c r="D4796" s="218"/>
      <c r="E4796" s="218" t="s">
        <v>109</v>
      </c>
      <c r="F4796" s="218">
        <v>1901</v>
      </c>
    </row>
    <row r="4797" spans="1:6" x14ac:dyDescent="0.45">
      <c r="A4797" s="218">
        <v>12000</v>
      </c>
      <c r="B4797" s="218">
        <v>250</v>
      </c>
      <c r="C4797" s="219">
        <v>26.22105771846152</v>
      </c>
      <c r="D4797" s="218"/>
      <c r="E4797" s="218" t="s">
        <v>204</v>
      </c>
      <c r="F4797" s="218">
        <v>2002</v>
      </c>
    </row>
    <row r="4798" spans="1:6" x14ac:dyDescent="0.45">
      <c r="A4798" s="218">
        <v>12000</v>
      </c>
      <c r="B4798" s="218">
        <v>250</v>
      </c>
      <c r="C4798" s="219">
        <v>22.81125213471185</v>
      </c>
      <c r="D4798" s="218"/>
      <c r="E4798" s="218" t="s">
        <v>204</v>
      </c>
      <c r="F4798" s="218">
        <v>2002</v>
      </c>
    </row>
    <row r="4799" spans="1:6" x14ac:dyDescent="0.45">
      <c r="A4799" s="218">
        <v>12000</v>
      </c>
      <c r="B4799" s="218">
        <v>250</v>
      </c>
      <c r="C4799" s="219">
        <v>18.944024798588611</v>
      </c>
      <c r="D4799" s="218"/>
      <c r="E4799" s="218" t="s">
        <v>204</v>
      </c>
      <c r="F4799" s="218">
        <v>2002</v>
      </c>
    </row>
    <row r="4800" spans="1:6" x14ac:dyDescent="0.45">
      <c r="A4800" s="218">
        <v>12000</v>
      </c>
      <c r="B4800" s="218">
        <v>250</v>
      </c>
      <c r="C4800" s="219">
        <v>14.69724248028831</v>
      </c>
      <c r="D4800" s="218"/>
      <c r="E4800" s="218" t="s">
        <v>204</v>
      </c>
      <c r="F4800" s="218">
        <v>2002</v>
      </c>
    </row>
    <row r="4801" spans="1:6" x14ac:dyDescent="0.45">
      <c r="A4801" s="218">
        <v>12000</v>
      </c>
      <c r="B4801" s="218">
        <v>250</v>
      </c>
      <c r="C4801" s="219">
        <v>31.57593014609769</v>
      </c>
      <c r="D4801" s="218"/>
      <c r="E4801" s="218" t="s">
        <v>204</v>
      </c>
      <c r="F4801" s="218">
        <v>2002</v>
      </c>
    </row>
    <row r="4802" spans="1:6" x14ac:dyDescent="0.45">
      <c r="A4802" s="218">
        <v>12000</v>
      </c>
      <c r="B4802" s="218">
        <v>250</v>
      </c>
      <c r="C4802" s="219">
        <v>27.081114605183959</v>
      </c>
      <c r="D4802" s="218"/>
      <c r="E4802" s="218" t="s">
        <v>204</v>
      </c>
      <c r="F4802" s="218">
        <v>2002</v>
      </c>
    </row>
    <row r="4803" spans="1:6" x14ac:dyDescent="0.45">
      <c r="A4803" s="218">
        <v>12000</v>
      </c>
      <c r="B4803" s="218">
        <v>250</v>
      </c>
      <c r="C4803" s="219">
        <v>8.0060127257108054</v>
      </c>
      <c r="D4803" s="218"/>
      <c r="E4803" s="218" t="s">
        <v>204</v>
      </c>
      <c r="F4803" s="218">
        <v>2002</v>
      </c>
    </row>
    <row r="4804" spans="1:6" x14ac:dyDescent="0.45">
      <c r="A4804" s="218">
        <v>12000</v>
      </c>
      <c r="B4804" s="218">
        <v>250</v>
      </c>
      <c r="C4804" s="219">
        <v>23.359358220164239</v>
      </c>
      <c r="D4804" s="218"/>
      <c r="E4804" s="218" t="s">
        <v>204</v>
      </c>
      <c r="F4804" s="218">
        <v>2002</v>
      </c>
    </row>
    <row r="4805" spans="1:6" x14ac:dyDescent="0.45">
      <c r="A4805" s="218">
        <v>12000</v>
      </c>
      <c r="B4805" s="218">
        <v>250</v>
      </c>
      <c r="C4805" s="219">
        <v>13.1035077938944</v>
      </c>
      <c r="D4805" s="218"/>
      <c r="E4805" s="218" t="s">
        <v>204</v>
      </c>
      <c r="F4805" s="218">
        <v>2002</v>
      </c>
    </row>
    <row r="4806" spans="1:6" x14ac:dyDescent="0.45">
      <c r="A4806" s="218">
        <v>12000</v>
      </c>
      <c r="B4806" s="218">
        <v>250</v>
      </c>
      <c r="C4806" s="219">
        <v>21.853009904128498</v>
      </c>
      <c r="D4806" s="218"/>
      <c r="E4806" s="218" t="s">
        <v>204</v>
      </c>
      <c r="F4806" s="218">
        <v>2002</v>
      </c>
    </row>
    <row r="4807" spans="1:6" x14ac:dyDescent="0.45">
      <c r="A4807" s="218">
        <v>12000</v>
      </c>
      <c r="B4807" s="218">
        <v>250</v>
      </c>
      <c r="C4807" s="219">
        <v>19.940237780439219</v>
      </c>
      <c r="D4807" s="218"/>
      <c r="E4807" s="218" t="s">
        <v>204</v>
      </c>
      <c r="F4807" s="218">
        <v>2002</v>
      </c>
    </row>
    <row r="4808" spans="1:6" x14ac:dyDescent="0.45">
      <c r="A4808" s="218">
        <v>11998</v>
      </c>
      <c r="B4808" s="218">
        <v>150</v>
      </c>
      <c r="C4808" s="219">
        <v>10.68582780639894</v>
      </c>
      <c r="D4808" s="218"/>
      <c r="E4808" s="218" t="s">
        <v>205</v>
      </c>
      <c r="F4808" s="218">
        <v>1901</v>
      </c>
    </row>
    <row r="4809" spans="1:6" x14ac:dyDescent="0.45">
      <c r="A4809" s="218">
        <v>11998</v>
      </c>
      <c r="B4809" s="218">
        <v>150</v>
      </c>
      <c r="C4809" s="219">
        <v>2.9248852936809202</v>
      </c>
      <c r="D4809" s="218"/>
      <c r="E4809" s="218" t="s">
        <v>205</v>
      </c>
      <c r="F4809" s="218">
        <v>1901</v>
      </c>
    </row>
    <row r="4810" spans="1:6" x14ac:dyDescent="0.45">
      <c r="A4810" s="218">
        <v>11996</v>
      </c>
      <c r="B4810" s="218">
        <v>250</v>
      </c>
      <c r="C4810" s="219">
        <v>60.039064837774013</v>
      </c>
      <c r="D4810" s="218"/>
      <c r="E4810" s="218" t="s">
        <v>204</v>
      </c>
      <c r="F4810" s="218">
        <v>2002</v>
      </c>
    </row>
    <row r="4811" spans="1:6" x14ac:dyDescent="0.45">
      <c r="A4811" s="218">
        <v>11996</v>
      </c>
      <c r="B4811" s="218">
        <v>250</v>
      </c>
      <c r="C4811" s="219">
        <v>54.776349815156017</v>
      </c>
      <c r="D4811" s="218"/>
      <c r="E4811" s="218" t="s">
        <v>204</v>
      </c>
      <c r="F4811" s="218">
        <v>2002</v>
      </c>
    </row>
    <row r="4812" spans="1:6" x14ac:dyDescent="0.45">
      <c r="A4812" s="218">
        <v>11994</v>
      </c>
      <c r="B4812" s="218">
        <v>315</v>
      </c>
      <c r="C4812" s="219">
        <v>31.297094528165829</v>
      </c>
      <c r="D4812" s="218"/>
      <c r="E4812" s="218" t="s">
        <v>204</v>
      </c>
      <c r="F4812" s="218">
        <v>2003</v>
      </c>
    </row>
    <row r="4813" spans="1:6" x14ac:dyDescent="0.45">
      <c r="A4813" s="218">
        <v>11994</v>
      </c>
      <c r="B4813" s="218">
        <v>315</v>
      </c>
      <c r="C4813" s="219">
        <v>15.40556710980462</v>
      </c>
      <c r="D4813" s="218"/>
      <c r="E4813" s="218" t="s">
        <v>204</v>
      </c>
      <c r="F4813" s="218">
        <v>2003</v>
      </c>
    </row>
    <row r="4814" spans="1:6" x14ac:dyDescent="0.45">
      <c r="A4814" s="218">
        <v>11994</v>
      </c>
      <c r="B4814" s="218">
        <v>315</v>
      </c>
      <c r="C4814" s="219">
        <v>37.805077040004157</v>
      </c>
      <c r="D4814" s="218"/>
      <c r="E4814" s="218" t="s">
        <v>204</v>
      </c>
      <c r="F4814" s="218">
        <v>2003</v>
      </c>
    </row>
    <row r="4815" spans="1:6" x14ac:dyDescent="0.45">
      <c r="A4815" s="218">
        <v>11994</v>
      </c>
      <c r="B4815" s="218">
        <v>315</v>
      </c>
      <c r="C4815" s="219">
        <v>8.1427236048987623</v>
      </c>
      <c r="D4815" s="218"/>
      <c r="E4815" s="218" t="s">
        <v>204</v>
      </c>
      <c r="F4815" s="218">
        <v>2003</v>
      </c>
    </row>
    <row r="4816" spans="1:6" x14ac:dyDescent="0.45">
      <c r="A4816" s="218">
        <v>11992</v>
      </c>
      <c r="B4816" s="218">
        <v>200</v>
      </c>
      <c r="C4816" s="219">
        <v>30.194788788168431</v>
      </c>
      <c r="D4816" s="218"/>
      <c r="E4816" s="218" t="s">
        <v>204</v>
      </c>
      <c r="F4816" s="218">
        <v>2002</v>
      </c>
    </row>
    <row r="4817" spans="1:6" x14ac:dyDescent="0.45">
      <c r="A4817" s="218">
        <v>11992</v>
      </c>
      <c r="B4817" s="218">
        <v>200</v>
      </c>
      <c r="C4817" s="219">
        <v>13.026023176137659</v>
      </c>
      <c r="D4817" s="218"/>
      <c r="E4817" s="218" t="s">
        <v>204</v>
      </c>
      <c r="F4817" s="218">
        <v>2003</v>
      </c>
    </row>
    <row r="4818" spans="1:6" x14ac:dyDescent="0.45">
      <c r="A4818" s="218">
        <v>11992</v>
      </c>
      <c r="B4818" s="218">
        <v>200</v>
      </c>
      <c r="C4818" s="219">
        <v>14.203972489159691</v>
      </c>
      <c r="D4818" s="218"/>
      <c r="E4818" s="218" t="s">
        <v>204</v>
      </c>
      <c r="F4818" s="218">
        <v>2003</v>
      </c>
    </row>
    <row r="4819" spans="1:6" x14ac:dyDescent="0.45">
      <c r="A4819" s="218">
        <v>11992</v>
      </c>
      <c r="B4819" s="218">
        <v>200</v>
      </c>
      <c r="C4819" s="219">
        <v>13.67746436468655</v>
      </c>
      <c r="D4819" s="218"/>
      <c r="E4819" s="218" t="s">
        <v>204</v>
      </c>
      <c r="F4819" s="218">
        <v>2003</v>
      </c>
    </row>
    <row r="4820" spans="1:6" x14ac:dyDescent="0.45">
      <c r="A4820" s="218">
        <v>11990</v>
      </c>
      <c r="B4820" s="218">
        <v>250</v>
      </c>
      <c r="C4820" s="219">
        <v>7.1181258696317684</v>
      </c>
      <c r="D4820" s="218"/>
      <c r="E4820" s="218" t="s">
        <v>114</v>
      </c>
      <c r="F4820" s="218">
        <v>2005</v>
      </c>
    </row>
    <row r="4821" spans="1:6" x14ac:dyDescent="0.45">
      <c r="A4821" s="218">
        <v>11990</v>
      </c>
      <c r="B4821" s="218">
        <v>250</v>
      </c>
      <c r="C4821" s="219">
        <v>9.7598384181146507</v>
      </c>
      <c r="D4821" s="218"/>
      <c r="E4821" s="218" t="s">
        <v>204</v>
      </c>
      <c r="F4821" s="218">
        <v>2000</v>
      </c>
    </row>
    <row r="4822" spans="1:6" x14ac:dyDescent="0.45">
      <c r="A4822" s="218">
        <v>11990</v>
      </c>
      <c r="B4822" s="218">
        <v>250</v>
      </c>
      <c r="C4822" s="219">
        <v>25.065501623800628</v>
      </c>
      <c r="D4822" s="218"/>
      <c r="E4822" s="218" t="s">
        <v>204</v>
      </c>
      <c r="F4822" s="218">
        <v>2000</v>
      </c>
    </row>
    <row r="4823" spans="1:6" x14ac:dyDescent="0.45">
      <c r="A4823" s="218">
        <v>11990</v>
      </c>
      <c r="B4823" s="218">
        <v>250</v>
      </c>
      <c r="C4823" s="219">
        <v>9.0757255403408532</v>
      </c>
      <c r="D4823" s="218"/>
      <c r="E4823" s="218" t="s">
        <v>204</v>
      </c>
      <c r="F4823" s="218">
        <v>2000</v>
      </c>
    </row>
    <row r="4824" spans="1:6" x14ac:dyDescent="0.45">
      <c r="A4824" s="218">
        <v>11990</v>
      </c>
      <c r="B4824" s="218">
        <v>250</v>
      </c>
      <c r="C4824" s="219">
        <v>17.369115495615329</v>
      </c>
      <c r="D4824" s="218"/>
      <c r="E4824" s="218" t="s">
        <v>204</v>
      </c>
      <c r="F4824" s="218">
        <v>2000</v>
      </c>
    </row>
    <row r="4825" spans="1:6" x14ac:dyDescent="0.45">
      <c r="A4825" s="218">
        <v>11990</v>
      </c>
      <c r="B4825" s="218">
        <v>250</v>
      </c>
      <c r="C4825" s="219">
        <v>16.909065143088181</v>
      </c>
      <c r="D4825" s="218"/>
      <c r="E4825" s="218" t="s">
        <v>204</v>
      </c>
      <c r="F4825" s="218">
        <v>2000</v>
      </c>
    </row>
    <row r="4826" spans="1:6" x14ac:dyDescent="0.45">
      <c r="A4826" s="218">
        <v>11990</v>
      </c>
      <c r="B4826" s="218">
        <v>250</v>
      </c>
      <c r="C4826" s="219">
        <v>39.847092598589867</v>
      </c>
      <c r="D4826" s="218"/>
      <c r="E4826" s="218" t="s">
        <v>204</v>
      </c>
      <c r="F4826" s="218">
        <v>2000</v>
      </c>
    </row>
    <row r="4827" spans="1:6" x14ac:dyDescent="0.45">
      <c r="A4827" s="218">
        <v>11990</v>
      </c>
      <c r="B4827" s="218">
        <v>250</v>
      </c>
      <c r="C4827" s="219">
        <v>17.81820089239833</v>
      </c>
      <c r="D4827" s="218"/>
      <c r="E4827" s="218" t="s">
        <v>204</v>
      </c>
      <c r="F4827" s="218">
        <v>2000</v>
      </c>
    </row>
    <row r="4828" spans="1:6" x14ac:dyDescent="0.45">
      <c r="A4828" s="218">
        <v>11990</v>
      </c>
      <c r="B4828" s="218">
        <v>250</v>
      </c>
      <c r="C4828" s="219">
        <v>6.4718927895473239</v>
      </c>
      <c r="D4828" s="218"/>
      <c r="E4828" s="218" t="s">
        <v>204</v>
      </c>
      <c r="F4828" s="218">
        <v>2000</v>
      </c>
    </row>
    <row r="4829" spans="1:6" x14ac:dyDescent="0.45">
      <c r="A4829" s="218">
        <v>11990</v>
      </c>
      <c r="B4829" s="218">
        <v>250</v>
      </c>
      <c r="C4829" s="219">
        <v>8.0354391031083505</v>
      </c>
      <c r="D4829" s="218"/>
      <c r="E4829" s="218" t="s">
        <v>204</v>
      </c>
      <c r="F4829" s="218">
        <v>2000</v>
      </c>
    </row>
    <row r="4830" spans="1:6" x14ac:dyDescent="0.45">
      <c r="A4830" s="218">
        <v>11990</v>
      </c>
      <c r="B4830" s="218">
        <v>250</v>
      </c>
      <c r="C4830" s="219">
        <v>7.3890760746309079</v>
      </c>
      <c r="D4830" s="218"/>
      <c r="E4830" s="218" t="s">
        <v>204</v>
      </c>
      <c r="F4830" s="218">
        <v>2000</v>
      </c>
    </row>
    <row r="4831" spans="1:6" x14ac:dyDescent="0.45">
      <c r="A4831" s="218">
        <v>11988</v>
      </c>
      <c r="B4831" s="218">
        <v>350</v>
      </c>
      <c r="C4831" s="219">
        <v>10.55070726212649</v>
      </c>
      <c r="D4831" s="218"/>
      <c r="E4831" s="218" t="s">
        <v>111</v>
      </c>
      <c r="F4831" s="218">
        <v>1901</v>
      </c>
    </row>
    <row r="4832" spans="1:6" x14ac:dyDescent="0.45">
      <c r="A4832" s="218">
        <v>11986</v>
      </c>
      <c r="B4832" s="218">
        <v>200</v>
      </c>
      <c r="C4832" s="219">
        <v>7.5469674447265582</v>
      </c>
      <c r="D4832" s="218"/>
      <c r="E4832" s="218" t="s">
        <v>114</v>
      </c>
      <c r="F4832" s="218">
        <v>1901</v>
      </c>
    </row>
    <row r="4833" spans="1:6" x14ac:dyDescent="0.45">
      <c r="A4833" s="218">
        <v>11984</v>
      </c>
      <c r="B4833" s="218">
        <v>315</v>
      </c>
      <c r="C4833" s="219">
        <v>24.97264786436255</v>
      </c>
      <c r="D4833" s="218"/>
      <c r="E4833" s="218" t="s">
        <v>204</v>
      </c>
      <c r="F4833" s="218">
        <v>2003</v>
      </c>
    </row>
    <row r="4834" spans="1:6" x14ac:dyDescent="0.45">
      <c r="A4834" s="218">
        <v>11984</v>
      </c>
      <c r="B4834" s="218">
        <v>315</v>
      </c>
      <c r="C4834" s="219">
        <v>7.7828246023397618</v>
      </c>
      <c r="D4834" s="218"/>
      <c r="E4834" s="218" t="s">
        <v>204</v>
      </c>
      <c r="F4834" s="218">
        <v>2003</v>
      </c>
    </row>
    <row r="4835" spans="1:6" x14ac:dyDescent="0.45">
      <c r="A4835" s="218">
        <v>11984</v>
      </c>
      <c r="B4835" s="218">
        <v>315</v>
      </c>
      <c r="C4835" s="219">
        <v>12.51358579604767</v>
      </c>
      <c r="D4835" s="218"/>
      <c r="E4835" s="218" t="s">
        <v>204</v>
      </c>
      <c r="F4835" s="218">
        <v>2003</v>
      </c>
    </row>
    <row r="4836" spans="1:6" x14ac:dyDescent="0.45">
      <c r="A4836" s="218">
        <v>11984</v>
      </c>
      <c r="B4836" s="218">
        <v>315</v>
      </c>
      <c r="C4836" s="219">
        <v>16.11951702111055</v>
      </c>
      <c r="D4836" s="218"/>
      <c r="E4836" s="218" t="s">
        <v>204</v>
      </c>
      <c r="F4836" s="218">
        <v>2003</v>
      </c>
    </row>
    <row r="4837" spans="1:6" x14ac:dyDescent="0.45">
      <c r="A4837" s="218">
        <v>11984</v>
      </c>
      <c r="B4837" s="218">
        <v>315</v>
      </c>
      <c r="C4837" s="219">
        <v>6.5364889888492623</v>
      </c>
      <c r="D4837" s="218"/>
      <c r="E4837" s="218" t="s">
        <v>204</v>
      </c>
      <c r="F4837" s="218">
        <v>2003</v>
      </c>
    </row>
    <row r="4838" spans="1:6" x14ac:dyDescent="0.45">
      <c r="A4838" s="218">
        <v>11984</v>
      </c>
      <c r="B4838" s="218">
        <v>315</v>
      </c>
      <c r="C4838" s="219">
        <v>13.40255849900249</v>
      </c>
      <c r="D4838" s="218"/>
      <c r="E4838" s="218" t="s">
        <v>204</v>
      </c>
      <c r="F4838" s="218">
        <v>2003</v>
      </c>
    </row>
    <row r="4839" spans="1:6" x14ac:dyDescent="0.45">
      <c r="A4839" s="218">
        <v>11984</v>
      </c>
      <c r="B4839" s="218">
        <v>315</v>
      </c>
      <c r="C4839" s="219">
        <v>30.42508043596612</v>
      </c>
      <c r="D4839" s="218"/>
      <c r="E4839" s="218" t="s">
        <v>204</v>
      </c>
      <c r="F4839" s="218">
        <v>2003</v>
      </c>
    </row>
    <row r="4840" spans="1:6" x14ac:dyDescent="0.45">
      <c r="A4840" s="218">
        <v>11984</v>
      </c>
      <c r="B4840" s="218">
        <v>315</v>
      </c>
      <c r="C4840" s="219">
        <v>25.29041661483987</v>
      </c>
      <c r="D4840" s="218"/>
      <c r="E4840" s="218" t="s">
        <v>204</v>
      </c>
      <c r="F4840" s="218">
        <v>2003</v>
      </c>
    </row>
    <row r="4841" spans="1:6" x14ac:dyDescent="0.45">
      <c r="A4841" s="218">
        <v>11984</v>
      </c>
      <c r="B4841" s="218">
        <v>315</v>
      </c>
      <c r="C4841" s="219">
        <v>13.716535890571359</v>
      </c>
      <c r="D4841" s="218"/>
      <c r="E4841" s="218" t="s">
        <v>204</v>
      </c>
      <c r="F4841" s="218">
        <v>2003</v>
      </c>
    </row>
    <row r="4842" spans="1:6" x14ac:dyDescent="0.45">
      <c r="A4842" s="218">
        <v>11984</v>
      </c>
      <c r="B4842" s="218">
        <v>315</v>
      </c>
      <c r="C4842" s="219">
        <v>20.354785756247079</v>
      </c>
      <c r="D4842" s="218"/>
      <c r="E4842" s="218" t="s">
        <v>204</v>
      </c>
      <c r="F4842" s="218">
        <v>2003</v>
      </c>
    </row>
    <row r="4843" spans="1:6" x14ac:dyDescent="0.45">
      <c r="A4843" s="218">
        <v>11984</v>
      </c>
      <c r="B4843" s="218">
        <v>315</v>
      </c>
      <c r="C4843" s="219">
        <v>13.15615153019276</v>
      </c>
      <c r="D4843" s="218"/>
      <c r="E4843" s="218" t="s">
        <v>204</v>
      </c>
      <c r="F4843" s="218">
        <v>2003</v>
      </c>
    </row>
    <row r="4844" spans="1:6" x14ac:dyDescent="0.45">
      <c r="A4844" s="218">
        <v>11984</v>
      </c>
      <c r="B4844" s="218">
        <v>315</v>
      </c>
      <c r="C4844" s="219">
        <v>11.888664031231359</v>
      </c>
      <c r="D4844" s="218"/>
      <c r="E4844" s="218" t="s">
        <v>204</v>
      </c>
      <c r="F4844" s="218">
        <v>2003</v>
      </c>
    </row>
    <row r="4845" spans="1:6" x14ac:dyDescent="0.45">
      <c r="A4845" s="218">
        <v>11984</v>
      </c>
      <c r="B4845" s="218">
        <v>315</v>
      </c>
      <c r="C4845" s="219">
        <v>8.4702265034817223</v>
      </c>
      <c r="D4845" s="218"/>
      <c r="E4845" s="218" t="s">
        <v>204</v>
      </c>
      <c r="F4845" s="218">
        <v>2003</v>
      </c>
    </row>
    <row r="4846" spans="1:6" x14ac:dyDescent="0.45">
      <c r="A4846" s="218">
        <v>11984</v>
      </c>
      <c r="B4846" s="218">
        <v>315</v>
      </c>
      <c r="C4846" s="219">
        <v>25.14349733045789</v>
      </c>
      <c r="D4846" s="218"/>
      <c r="E4846" s="218" t="s">
        <v>204</v>
      </c>
      <c r="F4846" s="218">
        <v>2003</v>
      </c>
    </row>
    <row r="4847" spans="1:6" x14ac:dyDescent="0.45">
      <c r="A4847" s="218">
        <v>11984</v>
      </c>
      <c r="B4847" s="218">
        <v>315</v>
      </c>
      <c r="C4847" s="219">
        <v>17.66061677844273</v>
      </c>
      <c r="D4847" s="218"/>
      <c r="E4847" s="218" t="s">
        <v>204</v>
      </c>
      <c r="F4847" s="218">
        <v>2003</v>
      </c>
    </row>
    <row r="4848" spans="1:6" x14ac:dyDescent="0.45">
      <c r="A4848" s="218">
        <v>11984</v>
      </c>
      <c r="B4848" s="218">
        <v>315</v>
      </c>
      <c r="C4848" s="219">
        <v>9.5999908855768439</v>
      </c>
      <c r="D4848" s="218"/>
      <c r="E4848" s="218" t="s">
        <v>204</v>
      </c>
      <c r="F4848" s="218">
        <v>2003</v>
      </c>
    </row>
    <row r="4849" spans="1:6" x14ac:dyDescent="0.45">
      <c r="A4849" s="218">
        <v>11984</v>
      </c>
      <c r="B4849" s="218">
        <v>315</v>
      </c>
      <c r="C4849" s="219">
        <v>12.254985353222789</v>
      </c>
      <c r="D4849" s="218"/>
      <c r="E4849" s="218" t="s">
        <v>204</v>
      </c>
      <c r="F4849" s="218">
        <v>2003</v>
      </c>
    </row>
    <row r="4850" spans="1:6" x14ac:dyDescent="0.45">
      <c r="A4850" s="218">
        <v>11984</v>
      </c>
      <c r="B4850" s="218">
        <v>315</v>
      </c>
      <c r="C4850" s="219">
        <v>9.6166843033137965</v>
      </c>
      <c r="D4850" s="218"/>
      <c r="E4850" s="218" t="s">
        <v>204</v>
      </c>
      <c r="F4850" s="218">
        <v>2003</v>
      </c>
    </row>
    <row r="4851" spans="1:6" x14ac:dyDescent="0.45">
      <c r="A4851" s="218">
        <v>11984</v>
      </c>
      <c r="B4851" s="218">
        <v>315</v>
      </c>
      <c r="C4851" s="219">
        <v>4.9834808961202537</v>
      </c>
      <c r="D4851" s="218"/>
      <c r="E4851" s="218" t="s">
        <v>204</v>
      </c>
      <c r="F4851" s="218">
        <v>2003</v>
      </c>
    </row>
    <row r="4852" spans="1:6" x14ac:dyDescent="0.45">
      <c r="A4852" s="218">
        <v>11984</v>
      </c>
      <c r="B4852" s="218">
        <v>315</v>
      </c>
      <c r="C4852" s="219">
        <v>13.243557480429519</v>
      </c>
      <c r="D4852" s="218"/>
      <c r="E4852" s="218" t="s">
        <v>204</v>
      </c>
      <c r="F4852" s="218">
        <v>2003</v>
      </c>
    </row>
    <row r="4853" spans="1:6" x14ac:dyDescent="0.45">
      <c r="A4853" s="218">
        <v>11982</v>
      </c>
      <c r="B4853" s="218">
        <v>200</v>
      </c>
      <c r="C4853" s="219">
        <v>9.8190604110046866</v>
      </c>
      <c r="D4853" s="218"/>
      <c r="E4853" s="218" t="s">
        <v>109</v>
      </c>
      <c r="F4853" s="218">
        <v>2003</v>
      </c>
    </row>
    <row r="4854" spans="1:6" x14ac:dyDescent="0.45">
      <c r="A4854" s="218">
        <v>11982</v>
      </c>
      <c r="B4854" s="218">
        <v>200</v>
      </c>
      <c r="C4854" s="219">
        <v>10.476913689658989</v>
      </c>
      <c r="D4854" s="218"/>
      <c r="E4854" s="218" t="s">
        <v>109</v>
      </c>
      <c r="F4854" s="218">
        <v>2003</v>
      </c>
    </row>
    <row r="4855" spans="1:6" x14ac:dyDescent="0.45">
      <c r="A4855" s="218">
        <v>11982</v>
      </c>
      <c r="B4855" s="218">
        <v>200</v>
      </c>
      <c r="C4855" s="219">
        <v>11.726936661255181</v>
      </c>
      <c r="D4855" s="218"/>
      <c r="E4855" s="218" t="s">
        <v>109</v>
      </c>
      <c r="F4855" s="218">
        <v>2003</v>
      </c>
    </row>
    <row r="4856" spans="1:6" x14ac:dyDescent="0.45">
      <c r="A4856" s="218">
        <v>11982</v>
      </c>
      <c r="B4856" s="218">
        <v>200</v>
      </c>
      <c r="C4856" s="219">
        <v>19.60018436201727</v>
      </c>
      <c r="D4856" s="218"/>
      <c r="E4856" s="218" t="s">
        <v>109</v>
      </c>
      <c r="F4856" s="218">
        <v>2003</v>
      </c>
    </row>
    <row r="4857" spans="1:6" x14ac:dyDescent="0.45">
      <c r="A4857" s="218">
        <v>11980</v>
      </c>
      <c r="B4857" s="218">
        <v>250</v>
      </c>
      <c r="C4857" s="219">
        <v>15.252796196812881</v>
      </c>
      <c r="D4857" s="218"/>
      <c r="E4857" s="218" t="s">
        <v>209</v>
      </c>
      <c r="F4857" s="218">
        <v>2000</v>
      </c>
    </row>
    <row r="4858" spans="1:6" x14ac:dyDescent="0.45">
      <c r="A4858" s="218">
        <v>11980</v>
      </c>
      <c r="B4858" s="218">
        <v>250</v>
      </c>
      <c r="C4858" s="219">
        <v>37.972914195179968</v>
      </c>
      <c r="D4858" s="218"/>
      <c r="E4858" s="218" t="s">
        <v>209</v>
      </c>
      <c r="F4858" s="218">
        <v>2000</v>
      </c>
    </row>
    <row r="4859" spans="1:6" x14ac:dyDescent="0.45">
      <c r="A4859" s="218">
        <v>11980</v>
      </c>
      <c r="B4859" s="218">
        <v>250</v>
      </c>
      <c r="C4859" s="219">
        <v>32.489781926796823</v>
      </c>
      <c r="D4859" s="218"/>
      <c r="E4859" s="218" t="s">
        <v>209</v>
      </c>
      <c r="F4859" s="218">
        <v>2000</v>
      </c>
    </row>
    <row r="4860" spans="1:6" x14ac:dyDescent="0.45">
      <c r="A4860" s="218">
        <v>11978</v>
      </c>
      <c r="B4860" s="218">
        <v>225</v>
      </c>
      <c r="C4860" s="219">
        <v>16.252547434088068</v>
      </c>
      <c r="D4860" s="218"/>
      <c r="E4860" s="218" t="s">
        <v>209</v>
      </c>
      <c r="F4860" s="218">
        <v>1994</v>
      </c>
    </row>
    <row r="4861" spans="1:6" x14ac:dyDescent="0.45">
      <c r="A4861" s="218">
        <v>11978</v>
      </c>
      <c r="B4861" s="218">
        <v>225</v>
      </c>
      <c r="C4861" s="219">
        <v>13.40510245787195</v>
      </c>
      <c r="D4861" s="218"/>
      <c r="E4861" s="218" t="s">
        <v>209</v>
      </c>
      <c r="F4861" s="218">
        <v>1994</v>
      </c>
    </row>
    <row r="4862" spans="1:6" x14ac:dyDescent="0.45">
      <c r="A4862" s="218">
        <v>11978</v>
      </c>
      <c r="B4862" s="218">
        <v>225</v>
      </c>
      <c r="C4862" s="219">
        <v>13.711723508611771</v>
      </c>
      <c r="D4862" s="218"/>
      <c r="E4862" s="218" t="s">
        <v>209</v>
      </c>
      <c r="F4862" s="218">
        <v>1994</v>
      </c>
    </row>
    <row r="4863" spans="1:6" x14ac:dyDescent="0.45">
      <c r="A4863" s="218">
        <v>11978</v>
      </c>
      <c r="B4863" s="218">
        <v>225</v>
      </c>
      <c r="C4863" s="219">
        <v>24.195194127156931</v>
      </c>
      <c r="D4863" s="218"/>
      <c r="E4863" s="218" t="s">
        <v>209</v>
      </c>
      <c r="F4863" s="218">
        <v>1994</v>
      </c>
    </row>
    <row r="4864" spans="1:6" x14ac:dyDescent="0.45">
      <c r="A4864" s="218">
        <v>11976</v>
      </c>
      <c r="B4864" s="218">
        <v>315</v>
      </c>
      <c r="C4864" s="219">
        <v>16.44839166393146</v>
      </c>
      <c r="D4864" s="218"/>
      <c r="E4864" s="218" t="s">
        <v>114</v>
      </c>
      <c r="F4864" s="218">
        <v>2004</v>
      </c>
    </row>
    <row r="4865" spans="1:6" x14ac:dyDescent="0.45">
      <c r="A4865" s="218">
        <v>11976</v>
      </c>
      <c r="B4865" s="218">
        <v>315</v>
      </c>
      <c r="C4865" s="219">
        <v>18.966147207396439</v>
      </c>
      <c r="D4865" s="218"/>
      <c r="E4865" s="218" t="s">
        <v>114</v>
      </c>
      <c r="F4865" s="218">
        <v>2004</v>
      </c>
    </row>
    <row r="4866" spans="1:6" x14ac:dyDescent="0.45">
      <c r="A4866" s="218">
        <v>11976</v>
      </c>
      <c r="B4866" s="218">
        <v>315</v>
      </c>
      <c r="C4866" s="219">
        <v>22.190420578089029</v>
      </c>
      <c r="D4866" s="218"/>
      <c r="E4866" s="218" t="s">
        <v>114</v>
      </c>
      <c r="F4866" s="218">
        <v>2004</v>
      </c>
    </row>
    <row r="4867" spans="1:6" x14ac:dyDescent="0.45">
      <c r="A4867" s="218">
        <v>11976</v>
      </c>
      <c r="B4867" s="218">
        <v>315</v>
      </c>
      <c r="C4867" s="219">
        <v>16.31979617248906</v>
      </c>
      <c r="D4867" s="218"/>
      <c r="E4867" s="218" t="s">
        <v>114</v>
      </c>
      <c r="F4867" s="218">
        <v>2004</v>
      </c>
    </row>
    <row r="4868" spans="1:6" x14ac:dyDescent="0.45">
      <c r="A4868" s="218">
        <v>11976</v>
      </c>
      <c r="B4868" s="218">
        <v>315</v>
      </c>
      <c r="C4868" s="219">
        <v>10.572643408081881</v>
      </c>
      <c r="D4868" s="218"/>
      <c r="E4868" s="218" t="s">
        <v>114</v>
      </c>
      <c r="F4868" s="218">
        <v>2004</v>
      </c>
    </row>
    <row r="4869" spans="1:6" x14ac:dyDescent="0.45">
      <c r="A4869" s="218">
        <v>11976</v>
      </c>
      <c r="B4869" s="218">
        <v>315</v>
      </c>
      <c r="C4869" s="219">
        <v>6.4213374129241378</v>
      </c>
      <c r="D4869" s="218"/>
      <c r="E4869" s="218" t="s">
        <v>114</v>
      </c>
      <c r="F4869" s="218">
        <v>2004</v>
      </c>
    </row>
    <row r="4870" spans="1:6" x14ac:dyDescent="0.45">
      <c r="A4870" s="218">
        <v>11976</v>
      </c>
      <c r="B4870" s="218">
        <v>315</v>
      </c>
      <c r="C4870" s="219">
        <v>10.745393602150569</v>
      </c>
      <c r="D4870" s="218"/>
      <c r="E4870" s="218" t="s">
        <v>114</v>
      </c>
      <c r="F4870" s="218">
        <v>2004</v>
      </c>
    </row>
    <row r="4871" spans="1:6" x14ac:dyDescent="0.45">
      <c r="A4871" s="218">
        <v>11976</v>
      </c>
      <c r="B4871" s="218">
        <v>315</v>
      </c>
      <c r="C4871" s="219">
        <v>5.7542069522289143</v>
      </c>
      <c r="D4871" s="218"/>
      <c r="E4871" s="218" t="s">
        <v>114</v>
      </c>
      <c r="F4871" s="218">
        <v>2004</v>
      </c>
    </row>
    <row r="4872" spans="1:6" x14ac:dyDescent="0.45">
      <c r="A4872" s="218">
        <v>11976</v>
      </c>
      <c r="B4872" s="218">
        <v>315</v>
      </c>
      <c r="C4872" s="219">
        <v>20.59919992383394</v>
      </c>
      <c r="D4872" s="218"/>
      <c r="E4872" s="218" t="s">
        <v>114</v>
      </c>
      <c r="F4872" s="218">
        <v>2004</v>
      </c>
    </row>
    <row r="4873" spans="1:6" x14ac:dyDescent="0.45">
      <c r="A4873" s="218">
        <v>11976</v>
      </c>
      <c r="B4873" s="218">
        <v>315</v>
      </c>
      <c r="C4873" s="219">
        <v>18.380374619225929</v>
      </c>
      <c r="D4873" s="218"/>
      <c r="E4873" s="218" t="s">
        <v>114</v>
      </c>
      <c r="F4873" s="218">
        <v>2004</v>
      </c>
    </row>
    <row r="4874" spans="1:6" x14ac:dyDescent="0.45">
      <c r="A4874" s="218">
        <v>11976</v>
      </c>
      <c r="B4874" s="218">
        <v>315</v>
      </c>
      <c r="C4874" s="219">
        <v>22.711732776641849</v>
      </c>
      <c r="D4874" s="218"/>
      <c r="E4874" s="218" t="s">
        <v>114</v>
      </c>
      <c r="F4874" s="218">
        <v>2004</v>
      </c>
    </row>
    <row r="4875" spans="1:6" x14ac:dyDescent="0.45">
      <c r="A4875" s="218">
        <v>11976</v>
      </c>
      <c r="B4875" s="218">
        <v>315</v>
      </c>
      <c r="C4875" s="219">
        <v>5.6230771927514782</v>
      </c>
      <c r="D4875" s="218"/>
      <c r="E4875" s="218" t="s">
        <v>114</v>
      </c>
      <c r="F4875" s="218">
        <v>2004</v>
      </c>
    </row>
    <row r="4876" spans="1:6" x14ac:dyDescent="0.45">
      <c r="A4876" s="218">
        <v>11976</v>
      </c>
      <c r="B4876" s="218">
        <v>315</v>
      </c>
      <c r="C4876" s="219">
        <v>9.7547529005519014</v>
      </c>
      <c r="D4876" s="218"/>
      <c r="E4876" s="218" t="s">
        <v>114</v>
      </c>
      <c r="F4876" s="218">
        <v>2004</v>
      </c>
    </row>
    <row r="4877" spans="1:6" x14ac:dyDescent="0.45">
      <c r="A4877" s="218">
        <v>11976</v>
      </c>
      <c r="B4877" s="218">
        <v>315</v>
      </c>
      <c r="C4877" s="219">
        <v>26.93137052328499</v>
      </c>
      <c r="D4877" s="218"/>
      <c r="E4877" s="218" t="s">
        <v>114</v>
      </c>
      <c r="F4877" s="218">
        <v>2004</v>
      </c>
    </row>
    <row r="4878" spans="1:6" x14ac:dyDescent="0.45">
      <c r="A4878" s="218">
        <v>11976</v>
      </c>
      <c r="B4878" s="218">
        <v>315</v>
      </c>
      <c r="C4878" s="219">
        <v>5.8521462535749036</v>
      </c>
      <c r="D4878" s="218"/>
      <c r="E4878" s="218" t="s">
        <v>114</v>
      </c>
      <c r="F4878" s="218">
        <v>2004</v>
      </c>
    </row>
    <row r="4879" spans="1:6" x14ac:dyDescent="0.45">
      <c r="A4879" s="218">
        <v>11976</v>
      </c>
      <c r="B4879" s="218">
        <v>315</v>
      </c>
      <c r="C4879" s="219">
        <v>24.625508126547789</v>
      </c>
      <c r="D4879" s="218"/>
      <c r="E4879" s="218" t="s">
        <v>114</v>
      </c>
      <c r="F4879" s="218">
        <v>2004</v>
      </c>
    </row>
    <row r="4880" spans="1:6" x14ac:dyDescent="0.45">
      <c r="A4880" s="218">
        <v>11976</v>
      </c>
      <c r="B4880" s="218">
        <v>315</v>
      </c>
      <c r="C4880" s="219">
        <v>23.761245313713101</v>
      </c>
      <c r="D4880" s="218"/>
      <c r="E4880" s="218" t="s">
        <v>114</v>
      </c>
      <c r="F4880" s="218">
        <v>2004</v>
      </c>
    </row>
    <row r="4881" spans="1:6" x14ac:dyDescent="0.45">
      <c r="A4881" s="218">
        <v>11976</v>
      </c>
      <c r="B4881" s="218">
        <v>315</v>
      </c>
      <c r="C4881" s="219">
        <v>30.669892471293061</v>
      </c>
      <c r="D4881" s="218"/>
      <c r="E4881" s="218" t="s">
        <v>114</v>
      </c>
      <c r="F4881" s="218">
        <v>2004</v>
      </c>
    </row>
    <row r="4882" spans="1:6" x14ac:dyDescent="0.45">
      <c r="A4882" s="218">
        <v>11976</v>
      </c>
      <c r="B4882" s="218">
        <v>315</v>
      </c>
      <c r="C4882" s="219">
        <v>36.608418071986897</v>
      </c>
      <c r="D4882" s="218"/>
      <c r="E4882" s="218" t="s">
        <v>114</v>
      </c>
      <c r="F4882" s="218">
        <v>2004</v>
      </c>
    </row>
    <row r="4883" spans="1:6" x14ac:dyDescent="0.45">
      <c r="A4883" s="218">
        <v>11976</v>
      </c>
      <c r="B4883" s="218">
        <v>315</v>
      </c>
      <c r="C4883" s="219">
        <v>13.917333922066151</v>
      </c>
      <c r="D4883" s="218"/>
      <c r="E4883" s="218" t="s">
        <v>114</v>
      </c>
      <c r="F4883" s="218">
        <v>2004</v>
      </c>
    </row>
    <row r="4884" spans="1:6" x14ac:dyDescent="0.45">
      <c r="A4884" s="218">
        <v>11976</v>
      </c>
      <c r="B4884" s="218">
        <v>315</v>
      </c>
      <c r="C4884" s="219">
        <v>20.369737740734401</v>
      </c>
      <c r="D4884" s="218"/>
      <c r="E4884" s="218" t="s">
        <v>111</v>
      </c>
      <c r="F4884" s="218">
        <v>1995</v>
      </c>
    </row>
    <row r="4885" spans="1:6" x14ac:dyDescent="0.45">
      <c r="A4885" s="218">
        <v>11976</v>
      </c>
      <c r="B4885" s="218">
        <v>315</v>
      </c>
      <c r="C4885" s="219">
        <v>20.465255614201219</v>
      </c>
      <c r="D4885" s="218"/>
      <c r="E4885" s="218" t="s">
        <v>111</v>
      </c>
      <c r="F4885" s="218">
        <v>1995</v>
      </c>
    </row>
    <row r="4886" spans="1:6" x14ac:dyDescent="0.45">
      <c r="A4886" s="218">
        <v>11976</v>
      </c>
      <c r="B4886" s="218">
        <v>315</v>
      </c>
      <c r="C4886" s="219">
        <v>11.66533043594492</v>
      </c>
      <c r="D4886" s="218"/>
      <c r="E4886" s="218" t="s">
        <v>111</v>
      </c>
      <c r="F4886" s="218">
        <v>1995</v>
      </c>
    </row>
    <row r="4887" spans="1:6" x14ac:dyDescent="0.45">
      <c r="A4887" s="218">
        <v>11976</v>
      </c>
      <c r="B4887" s="218">
        <v>315</v>
      </c>
      <c r="C4887" s="219">
        <v>16.275447206132231</v>
      </c>
      <c r="D4887" s="218"/>
      <c r="E4887" s="218" t="s">
        <v>111</v>
      </c>
      <c r="F4887" s="218">
        <v>1995</v>
      </c>
    </row>
    <row r="4888" spans="1:6" x14ac:dyDescent="0.45">
      <c r="A4888" s="218">
        <v>11976</v>
      </c>
      <c r="B4888" s="218">
        <v>315</v>
      </c>
      <c r="C4888" s="219">
        <v>11.041608301880551</v>
      </c>
      <c r="D4888" s="218"/>
      <c r="E4888" s="218" t="s">
        <v>111</v>
      </c>
      <c r="F4888" s="218">
        <v>1995</v>
      </c>
    </row>
    <row r="4889" spans="1:6" x14ac:dyDescent="0.45">
      <c r="A4889" s="218">
        <v>11976</v>
      </c>
      <c r="B4889" s="218">
        <v>315</v>
      </c>
      <c r="C4889" s="219">
        <v>10.32597563538905</v>
      </c>
      <c r="D4889" s="218"/>
      <c r="E4889" s="218" t="s">
        <v>111</v>
      </c>
      <c r="F4889" s="218">
        <v>1995</v>
      </c>
    </row>
    <row r="4890" spans="1:6" x14ac:dyDescent="0.45">
      <c r="A4890" s="218">
        <v>11976</v>
      </c>
      <c r="B4890" s="218">
        <v>315</v>
      </c>
      <c r="C4890" s="219">
        <v>26.870318921354539</v>
      </c>
      <c r="D4890" s="218"/>
      <c r="E4890" s="218" t="s">
        <v>111</v>
      </c>
      <c r="F4890" s="218">
        <v>1995</v>
      </c>
    </row>
    <row r="4891" spans="1:6" x14ac:dyDescent="0.45">
      <c r="A4891" s="218">
        <v>11976</v>
      </c>
      <c r="B4891" s="218">
        <v>315</v>
      </c>
      <c r="C4891" s="219">
        <v>41.023800491157488</v>
      </c>
      <c r="D4891" s="218"/>
      <c r="E4891" s="218" t="s">
        <v>111</v>
      </c>
      <c r="F4891" s="218">
        <v>1995</v>
      </c>
    </row>
    <row r="4892" spans="1:6" x14ac:dyDescent="0.45">
      <c r="A4892" s="218">
        <v>11976</v>
      </c>
      <c r="B4892" s="218">
        <v>315</v>
      </c>
      <c r="C4892" s="219">
        <v>28.387580307654691</v>
      </c>
      <c r="D4892" s="218"/>
      <c r="E4892" s="218" t="s">
        <v>111</v>
      </c>
      <c r="F4892" s="218">
        <v>1995</v>
      </c>
    </row>
    <row r="4893" spans="1:6" x14ac:dyDescent="0.45">
      <c r="A4893" s="218">
        <v>11976</v>
      </c>
      <c r="B4893" s="218">
        <v>315</v>
      </c>
      <c r="C4893" s="219">
        <v>17.28216021429607</v>
      </c>
      <c r="D4893" s="218"/>
      <c r="E4893" s="218" t="s">
        <v>111</v>
      </c>
      <c r="F4893" s="218">
        <v>1995</v>
      </c>
    </row>
    <row r="4894" spans="1:6" x14ac:dyDescent="0.45">
      <c r="A4894" s="218">
        <v>11976</v>
      </c>
      <c r="B4894" s="218">
        <v>315</v>
      </c>
      <c r="C4894" s="219">
        <v>8.9230133360110635</v>
      </c>
      <c r="D4894" s="218"/>
      <c r="E4894" s="218" t="s">
        <v>111</v>
      </c>
      <c r="F4894" s="218">
        <v>1995</v>
      </c>
    </row>
    <row r="4895" spans="1:6" x14ac:dyDescent="0.45">
      <c r="A4895" s="218">
        <v>11976</v>
      </c>
      <c r="B4895" s="218">
        <v>315</v>
      </c>
      <c r="C4895" s="219">
        <v>28.837814882361769</v>
      </c>
      <c r="D4895" s="218"/>
      <c r="E4895" s="218" t="s">
        <v>111</v>
      </c>
      <c r="F4895" s="218">
        <v>1995</v>
      </c>
    </row>
    <row r="4896" spans="1:6" x14ac:dyDescent="0.45">
      <c r="A4896" s="218">
        <v>11976</v>
      </c>
      <c r="B4896" s="218">
        <v>315</v>
      </c>
      <c r="C4896" s="219">
        <v>12.25335101261151</v>
      </c>
      <c r="D4896" s="218"/>
      <c r="E4896" s="218" t="s">
        <v>111</v>
      </c>
      <c r="F4896" s="218">
        <v>1995</v>
      </c>
    </row>
    <row r="4897" spans="1:6" x14ac:dyDescent="0.45">
      <c r="A4897" s="218">
        <v>11976</v>
      </c>
      <c r="B4897" s="218">
        <v>315</v>
      </c>
      <c r="C4897" s="219">
        <v>14.8856393313394</v>
      </c>
      <c r="D4897" s="218"/>
      <c r="E4897" s="218" t="s">
        <v>111</v>
      </c>
      <c r="F4897" s="218">
        <v>1995</v>
      </c>
    </row>
    <row r="4898" spans="1:6" x14ac:dyDescent="0.45">
      <c r="A4898" s="218">
        <v>11976</v>
      </c>
      <c r="B4898" s="218">
        <v>315</v>
      </c>
      <c r="C4898" s="219">
        <v>11.893844203336609</v>
      </c>
      <c r="D4898" s="218"/>
      <c r="E4898" s="218" t="s">
        <v>111</v>
      </c>
      <c r="F4898" s="218">
        <v>1995</v>
      </c>
    </row>
    <row r="4899" spans="1:6" x14ac:dyDescent="0.45">
      <c r="A4899" s="218">
        <v>11976</v>
      </c>
      <c r="B4899" s="218">
        <v>315</v>
      </c>
      <c r="C4899" s="219">
        <v>26.67980825193008</v>
      </c>
      <c r="D4899" s="218"/>
      <c r="E4899" s="218" t="s">
        <v>111</v>
      </c>
      <c r="F4899" s="218">
        <v>1995</v>
      </c>
    </row>
    <row r="4900" spans="1:6" x14ac:dyDescent="0.45">
      <c r="A4900" s="218">
        <v>11976</v>
      </c>
      <c r="B4900" s="218">
        <v>315</v>
      </c>
      <c r="C4900" s="219">
        <v>16.50454728749428</v>
      </c>
      <c r="D4900" s="218"/>
      <c r="E4900" s="218" t="s">
        <v>111</v>
      </c>
      <c r="F4900" s="218">
        <v>1995</v>
      </c>
    </row>
    <row r="4901" spans="1:6" x14ac:dyDescent="0.45">
      <c r="A4901" s="218">
        <v>11976</v>
      </c>
      <c r="B4901" s="218">
        <v>315</v>
      </c>
      <c r="C4901" s="219">
        <v>12.900248483716529</v>
      </c>
      <c r="D4901" s="218"/>
      <c r="E4901" s="218" t="s">
        <v>111</v>
      </c>
      <c r="F4901" s="218">
        <v>1995</v>
      </c>
    </row>
    <row r="4902" spans="1:6" x14ac:dyDescent="0.45">
      <c r="A4902" s="218">
        <v>11976</v>
      </c>
      <c r="B4902" s="218">
        <v>315</v>
      </c>
      <c r="C4902" s="219">
        <v>25.31163152349821</v>
      </c>
      <c r="D4902" s="218"/>
      <c r="E4902" s="218" t="s">
        <v>114</v>
      </c>
      <c r="F4902" s="218">
        <v>2004</v>
      </c>
    </row>
    <row r="4903" spans="1:6" x14ac:dyDescent="0.45">
      <c r="A4903" s="218">
        <v>11976</v>
      </c>
      <c r="B4903" s="218">
        <v>315</v>
      </c>
      <c r="C4903" s="219">
        <v>24.53521098896195</v>
      </c>
      <c r="D4903" s="218"/>
      <c r="E4903" s="218" t="s">
        <v>114</v>
      </c>
      <c r="F4903" s="218">
        <v>2004</v>
      </c>
    </row>
    <row r="4904" spans="1:6" x14ac:dyDescent="0.45">
      <c r="A4904" s="218">
        <v>11976</v>
      </c>
      <c r="B4904" s="218">
        <v>315</v>
      </c>
      <c r="C4904" s="219">
        <v>16.93793559976886</v>
      </c>
      <c r="D4904" s="218"/>
      <c r="E4904" s="218" t="s">
        <v>114</v>
      </c>
      <c r="F4904" s="218">
        <v>2004</v>
      </c>
    </row>
    <row r="4905" spans="1:6" x14ac:dyDescent="0.45">
      <c r="A4905" s="218">
        <v>11976</v>
      </c>
      <c r="B4905" s="218">
        <v>315</v>
      </c>
      <c r="C4905" s="219">
        <v>15.11887493683637</v>
      </c>
      <c r="D4905" s="218"/>
      <c r="E4905" s="218" t="s">
        <v>114</v>
      </c>
      <c r="F4905" s="218">
        <v>2004</v>
      </c>
    </row>
    <row r="4906" spans="1:6" x14ac:dyDescent="0.45">
      <c r="A4906" s="218">
        <v>11976</v>
      </c>
      <c r="B4906" s="218">
        <v>315</v>
      </c>
      <c r="C4906" s="219">
        <v>9.4434072075138342</v>
      </c>
      <c r="D4906" s="218"/>
      <c r="E4906" s="218" t="s">
        <v>114</v>
      </c>
      <c r="F4906" s="218">
        <v>2004</v>
      </c>
    </row>
    <row r="4907" spans="1:6" x14ac:dyDescent="0.45">
      <c r="A4907" s="218">
        <v>11974</v>
      </c>
      <c r="B4907" s="218">
        <v>630</v>
      </c>
      <c r="C4907" s="219">
        <v>10.89828251913071</v>
      </c>
      <c r="D4907" s="218"/>
      <c r="E4907" s="218" t="s">
        <v>204</v>
      </c>
      <c r="F4907" s="218">
        <v>2003</v>
      </c>
    </row>
    <row r="4908" spans="1:6" x14ac:dyDescent="0.45">
      <c r="A4908" s="218">
        <v>11974</v>
      </c>
      <c r="B4908" s="218">
        <v>630</v>
      </c>
      <c r="C4908" s="219">
        <v>12.324441126254481</v>
      </c>
      <c r="D4908" s="218"/>
      <c r="E4908" s="218" t="s">
        <v>204</v>
      </c>
      <c r="F4908" s="218">
        <v>2003</v>
      </c>
    </row>
    <row r="4909" spans="1:6" x14ac:dyDescent="0.45">
      <c r="A4909" s="218">
        <v>11974</v>
      </c>
      <c r="B4909" s="218">
        <v>630</v>
      </c>
      <c r="C4909" s="219">
        <v>9.9695116921017721</v>
      </c>
      <c r="D4909" s="218"/>
      <c r="E4909" s="218" t="s">
        <v>204</v>
      </c>
      <c r="F4909" s="218">
        <v>2003</v>
      </c>
    </row>
    <row r="4910" spans="1:6" x14ac:dyDescent="0.45">
      <c r="A4910" s="218">
        <v>11974</v>
      </c>
      <c r="B4910" s="218">
        <v>630</v>
      </c>
      <c r="C4910" s="219">
        <v>8.3022198675807424</v>
      </c>
      <c r="D4910" s="218"/>
      <c r="E4910" s="218" t="s">
        <v>204</v>
      </c>
      <c r="F4910" s="218">
        <v>2003</v>
      </c>
    </row>
    <row r="4911" spans="1:6" x14ac:dyDescent="0.45">
      <c r="A4911" s="218">
        <v>11974</v>
      </c>
      <c r="B4911" s="218">
        <v>630</v>
      </c>
      <c r="C4911" s="219">
        <v>3.9033025808458901</v>
      </c>
      <c r="D4911" s="218"/>
      <c r="E4911" s="218" t="s">
        <v>204</v>
      </c>
      <c r="F4911" s="218">
        <v>2003</v>
      </c>
    </row>
    <row r="4912" spans="1:6" x14ac:dyDescent="0.45">
      <c r="A4912" s="218">
        <v>11974</v>
      </c>
      <c r="B4912" s="218">
        <v>630</v>
      </c>
      <c r="C4912" s="219">
        <v>50.851968169710808</v>
      </c>
      <c r="D4912" s="218"/>
      <c r="E4912" s="218" t="s">
        <v>204</v>
      </c>
      <c r="F4912" s="218">
        <v>2003</v>
      </c>
    </row>
    <row r="4913" spans="1:6" x14ac:dyDescent="0.45">
      <c r="A4913" s="218">
        <v>11974</v>
      </c>
      <c r="B4913" s="218">
        <v>630</v>
      </c>
      <c r="C4913" s="219">
        <v>16.744585718343881</v>
      </c>
      <c r="D4913" s="218"/>
      <c r="E4913" s="218" t="s">
        <v>204</v>
      </c>
      <c r="F4913" s="218">
        <v>2003</v>
      </c>
    </row>
    <row r="4914" spans="1:6" x14ac:dyDescent="0.45">
      <c r="A4914" s="218">
        <v>11974</v>
      </c>
      <c r="B4914" s="218">
        <v>630</v>
      </c>
      <c r="C4914" s="219">
        <v>21.096746159947511</v>
      </c>
      <c r="D4914" s="218"/>
      <c r="E4914" s="218" t="s">
        <v>204</v>
      </c>
      <c r="F4914" s="218">
        <v>2003</v>
      </c>
    </row>
    <row r="4915" spans="1:6" x14ac:dyDescent="0.45">
      <c r="A4915" s="218">
        <v>11974</v>
      </c>
      <c r="B4915" s="218">
        <v>630</v>
      </c>
      <c r="C4915" s="219">
        <v>29.643263673052921</v>
      </c>
      <c r="D4915" s="218"/>
      <c r="E4915" s="218" t="s">
        <v>204</v>
      </c>
      <c r="F4915" s="218">
        <v>2003</v>
      </c>
    </row>
    <row r="4916" spans="1:6" x14ac:dyDescent="0.45">
      <c r="A4916" s="218">
        <v>11974</v>
      </c>
      <c r="B4916" s="218">
        <v>630</v>
      </c>
      <c r="C4916" s="219">
        <v>19.326318453078208</v>
      </c>
      <c r="D4916" s="218"/>
      <c r="E4916" s="218" t="s">
        <v>204</v>
      </c>
      <c r="F4916" s="218">
        <v>2003</v>
      </c>
    </row>
    <row r="4917" spans="1:6" x14ac:dyDescent="0.45">
      <c r="A4917" s="218">
        <v>11974</v>
      </c>
      <c r="B4917" s="218">
        <v>630</v>
      </c>
      <c r="C4917" s="219">
        <v>52.088314745546398</v>
      </c>
      <c r="D4917" s="218"/>
      <c r="E4917" s="218" t="s">
        <v>204</v>
      </c>
      <c r="F4917" s="218">
        <v>2003</v>
      </c>
    </row>
    <row r="4918" spans="1:6" x14ac:dyDescent="0.45">
      <c r="A4918" s="218">
        <v>11974</v>
      </c>
      <c r="B4918" s="218">
        <v>630</v>
      </c>
      <c r="C4918" s="219">
        <v>12.59729756177323</v>
      </c>
      <c r="D4918" s="218"/>
      <c r="E4918" s="218" t="s">
        <v>204</v>
      </c>
      <c r="F4918" s="218">
        <v>2003</v>
      </c>
    </row>
    <row r="4919" spans="1:6" x14ac:dyDescent="0.45">
      <c r="A4919" s="218">
        <v>11974</v>
      </c>
      <c r="B4919" s="218">
        <v>630</v>
      </c>
      <c r="C4919" s="219">
        <v>8.4845938911179744</v>
      </c>
      <c r="D4919" s="218"/>
      <c r="E4919" s="218" t="s">
        <v>204</v>
      </c>
      <c r="F4919" s="218">
        <v>2003</v>
      </c>
    </row>
    <row r="4920" spans="1:6" x14ac:dyDescent="0.45">
      <c r="A4920" s="218">
        <v>11974</v>
      </c>
      <c r="B4920" s="218">
        <v>630</v>
      </c>
      <c r="C4920" s="219">
        <v>31.532359539017289</v>
      </c>
      <c r="D4920" s="218"/>
      <c r="E4920" s="218" t="s">
        <v>204</v>
      </c>
      <c r="F4920" s="218">
        <v>2003</v>
      </c>
    </row>
    <row r="4921" spans="1:6" x14ac:dyDescent="0.45">
      <c r="A4921" s="218">
        <v>11974</v>
      </c>
      <c r="B4921" s="218">
        <v>630</v>
      </c>
      <c r="C4921" s="219">
        <v>25.60779068855599</v>
      </c>
      <c r="D4921" s="218"/>
      <c r="E4921" s="218" t="s">
        <v>204</v>
      </c>
      <c r="F4921" s="218">
        <v>2003</v>
      </c>
    </row>
    <row r="4922" spans="1:6" x14ac:dyDescent="0.45">
      <c r="A4922" s="218">
        <v>11974</v>
      </c>
      <c r="B4922" s="218">
        <v>630</v>
      </c>
      <c r="C4922" s="219">
        <v>30.703607264824949</v>
      </c>
      <c r="D4922" s="218"/>
      <c r="E4922" s="218" t="s">
        <v>204</v>
      </c>
      <c r="F4922" s="218">
        <v>2003</v>
      </c>
    </row>
    <row r="4923" spans="1:6" x14ac:dyDescent="0.45">
      <c r="A4923" s="218">
        <v>11974</v>
      </c>
      <c r="B4923" s="218">
        <v>630</v>
      </c>
      <c r="C4923" s="219">
        <v>32.189448417610059</v>
      </c>
      <c r="D4923" s="218"/>
      <c r="E4923" s="218" t="s">
        <v>204</v>
      </c>
      <c r="F4923" s="218">
        <v>2003</v>
      </c>
    </row>
    <row r="4924" spans="1:6" x14ac:dyDescent="0.45">
      <c r="A4924" s="218">
        <v>11974</v>
      </c>
      <c r="B4924" s="218">
        <v>630</v>
      </c>
      <c r="C4924" s="219">
        <v>15.526284310647361</v>
      </c>
      <c r="D4924" s="218"/>
      <c r="E4924" s="218" t="s">
        <v>204</v>
      </c>
      <c r="F4924" s="218">
        <v>2003</v>
      </c>
    </row>
    <row r="4925" spans="1:6" x14ac:dyDescent="0.45">
      <c r="A4925" s="218">
        <v>11974</v>
      </c>
      <c r="B4925" s="218">
        <v>630</v>
      </c>
      <c r="C4925" s="219">
        <v>45.515119466526151</v>
      </c>
      <c r="D4925" s="218"/>
      <c r="E4925" s="218" t="s">
        <v>204</v>
      </c>
      <c r="F4925" s="218">
        <v>2003</v>
      </c>
    </row>
    <row r="4926" spans="1:6" x14ac:dyDescent="0.45">
      <c r="A4926" s="218">
        <v>11974</v>
      </c>
      <c r="B4926" s="218">
        <v>630</v>
      </c>
      <c r="C4926" s="219">
        <v>21.480858105385799</v>
      </c>
      <c r="D4926" s="218"/>
      <c r="E4926" s="218" t="s">
        <v>204</v>
      </c>
      <c r="F4926" s="218">
        <v>2003</v>
      </c>
    </row>
    <row r="4927" spans="1:6" x14ac:dyDescent="0.45">
      <c r="A4927" s="218">
        <v>11974</v>
      </c>
      <c r="B4927" s="218">
        <v>630</v>
      </c>
      <c r="C4927" s="219">
        <v>21.424607947049719</v>
      </c>
      <c r="D4927" s="218"/>
      <c r="E4927" s="218" t="s">
        <v>204</v>
      </c>
      <c r="F4927" s="218">
        <v>2003</v>
      </c>
    </row>
    <row r="4928" spans="1:6" x14ac:dyDescent="0.45">
      <c r="A4928" s="218">
        <v>11974</v>
      </c>
      <c r="B4928" s="218">
        <v>630</v>
      </c>
      <c r="C4928" s="219">
        <v>18.479841728031332</v>
      </c>
      <c r="D4928" s="218"/>
      <c r="E4928" s="218" t="s">
        <v>204</v>
      </c>
      <c r="F4928" s="218">
        <v>2003</v>
      </c>
    </row>
    <row r="4929" spans="1:6" x14ac:dyDescent="0.45">
      <c r="A4929" s="218">
        <v>11974</v>
      </c>
      <c r="B4929" s="218">
        <v>630</v>
      </c>
      <c r="C4929" s="219">
        <v>13.20565378657731</v>
      </c>
      <c r="D4929" s="218"/>
      <c r="E4929" s="218" t="s">
        <v>204</v>
      </c>
      <c r="F4929" s="218">
        <v>2003</v>
      </c>
    </row>
    <row r="4930" spans="1:6" x14ac:dyDescent="0.45">
      <c r="A4930" s="218">
        <v>11974</v>
      </c>
      <c r="B4930" s="218">
        <v>630</v>
      </c>
      <c r="C4930" s="219">
        <v>18.235600546354259</v>
      </c>
      <c r="D4930" s="218"/>
      <c r="E4930" s="218" t="s">
        <v>204</v>
      </c>
      <c r="F4930" s="218">
        <v>2003</v>
      </c>
    </row>
    <row r="4931" spans="1:6" x14ac:dyDescent="0.45">
      <c r="A4931" s="218">
        <v>11974</v>
      </c>
      <c r="B4931" s="218">
        <v>630</v>
      </c>
      <c r="C4931" s="219">
        <v>19.41454389999965</v>
      </c>
      <c r="D4931" s="218"/>
      <c r="E4931" s="218" t="s">
        <v>204</v>
      </c>
      <c r="F4931" s="218">
        <v>2003</v>
      </c>
    </row>
    <row r="4932" spans="1:6" x14ac:dyDescent="0.45">
      <c r="A4932" s="218">
        <v>11974</v>
      </c>
      <c r="B4932" s="218">
        <v>630</v>
      </c>
      <c r="C4932" s="219">
        <v>9.2412768783562864</v>
      </c>
      <c r="D4932" s="218"/>
      <c r="E4932" s="218" t="s">
        <v>204</v>
      </c>
      <c r="F4932" s="218">
        <v>2003</v>
      </c>
    </row>
    <row r="4933" spans="1:6" x14ac:dyDescent="0.45">
      <c r="A4933" s="218">
        <v>11974</v>
      </c>
      <c r="B4933" s="218">
        <v>630</v>
      </c>
      <c r="C4933" s="219">
        <v>13.99348675337588</v>
      </c>
      <c r="D4933" s="218"/>
      <c r="E4933" s="218" t="s">
        <v>204</v>
      </c>
      <c r="F4933" s="218">
        <v>2003</v>
      </c>
    </row>
    <row r="4934" spans="1:6" x14ac:dyDescent="0.45">
      <c r="A4934" s="218">
        <v>11974</v>
      </c>
      <c r="B4934" s="218">
        <v>630</v>
      </c>
      <c r="C4934" s="219">
        <v>11.38656656039233</v>
      </c>
      <c r="D4934" s="218"/>
      <c r="E4934" s="218" t="s">
        <v>204</v>
      </c>
      <c r="F4934" s="218">
        <v>2003</v>
      </c>
    </row>
    <row r="4935" spans="1:6" x14ac:dyDescent="0.45">
      <c r="A4935" s="218">
        <v>11974</v>
      </c>
      <c r="B4935" s="218">
        <v>630</v>
      </c>
      <c r="C4935" s="219">
        <v>16.7611922200763</v>
      </c>
      <c r="D4935" s="218"/>
      <c r="E4935" s="218" t="s">
        <v>204</v>
      </c>
      <c r="F4935" s="218">
        <v>2003</v>
      </c>
    </row>
    <row r="4936" spans="1:6" x14ac:dyDescent="0.45">
      <c r="A4936" s="218">
        <v>11974</v>
      </c>
      <c r="B4936" s="218">
        <v>630</v>
      </c>
      <c r="C4936" s="219">
        <v>21.123579946114969</v>
      </c>
      <c r="D4936" s="218"/>
      <c r="E4936" s="218" t="s">
        <v>204</v>
      </c>
      <c r="F4936" s="218">
        <v>2003</v>
      </c>
    </row>
    <row r="4937" spans="1:6" x14ac:dyDescent="0.45">
      <c r="A4937" s="218">
        <v>11974</v>
      </c>
      <c r="B4937" s="218">
        <v>630</v>
      </c>
      <c r="C4937" s="219">
        <v>10.544616275449361</v>
      </c>
      <c r="D4937" s="218"/>
      <c r="E4937" s="218" t="s">
        <v>204</v>
      </c>
      <c r="F4937" s="218">
        <v>2003</v>
      </c>
    </row>
    <row r="4938" spans="1:6" x14ac:dyDescent="0.45">
      <c r="A4938" s="218">
        <v>11974</v>
      </c>
      <c r="B4938" s="218">
        <v>630</v>
      </c>
      <c r="C4938" s="219">
        <v>5.5246077084331464</v>
      </c>
      <c r="D4938" s="218"/>
      <c r="E4938" s="218" t="s">
        <v>204</v>
      </c>
      <c r="F4938" s="218">
        <v>2003</v>
      </c>
    </row>
    <row r="4939" spans="1:6" x14ac:dyDescent="0.45">
      <c r="A4939" s="218">
        <v>11974</v>
      </c>
      <c r="B4939" s="218">
        <v>630</v>
      </c>
      <c r="C4939" s="219">
        <v>3.1410211970338331</v>
      </c>
      <c r="D4939" s="218"/>
      <c r="E4939" s="218" t="s">
        <v>204</v>
      </c>
      <c r="F4939" s="218">
        <v>2003</v>
      </c>
    </row>
    <row r="4940" spans="1:6" x14ac:dyDescent="0.45">
      <c r="A4940" s="218">
        <v>11974</v>
      </c>
      <c r="B4940" s="218">
        <v>630</v>
      </c>
      <c r="C4940" s="219">
        <v>45.867053766353337</v>
      </c>
      <c r="D4940" s="218"/>
      <c r="E4940" s="218" t="s">
        <v>204</v>
      </c>
      <c r="F4940" s="218">
        <v>2003</v>
      </c>
    </row>
    <row r="4941" spans="1:6" x14ac:dyDescent="0.45">
      <c r="A4941" s="218">
        <v>11974</v>
      </c>
      <c r="B4941" s="218">
        <v>630</v>
      </c>
      <c r="C4941" s="219">
        <v>9.6784241354499851</v>
      </c>
      <c r="D4941" s="218"/>
      <c r="E4941" s="218" t="s">
        <v>204</v>
      </c>
      <c r="F4941" s="218">
        <v>2003</v>
      </c>
    </row>
    <row r="4942" spans="1:6" x14ac:dyDescent="0.45">
      <c r="A4942" s="218">
        <v>11974</v>
      </c>
      <c r="B4942" s="218">
        <v>630</v>
      </c>
      <c r="C4942" s="219">
        <v>3.6372223504356218</v>
      </c>
      <c r="D4942" s="218"/>
      <c r="E4942" s="218" t="s">
        <v>204</v>
      </c>
      <c r="F4942" s="218">
        <v>2003</v>
      </c>
    </row>
    <row r="4943" spans="1:6" x14ac:dyDescent="0.45">
      <c r="A4943" s="218">
        <v>11972</v>
      </c>
      <c r="B4943" s="218">
        <v>250</v>
      </c>
      <c r="C4943" s="219">
        <v>27.610131925840559</v>
      </c>
      <c r="D4943" s="218"/>
      <c r="E4943" s="218" t="s">
        <v>114</v>
      </c>
      <c r="F4943" s="218">
        <v>1999</v>
      </c>
    </row>
    <row r="4944" spans="1:6" x14ac:dyDescent="0.45">
      <c r="A4944" s="218">
        <v>11972</v>
      </c>
      <c r="B4944" s="218">
        <v>250</v>
      </c>
      <c r="C4944" s="219">
        <v>27.10825619360843</v>
      </c>
      <c r="D4944" s="218"/>
      <c r="E4944" s="218" t="s">
        <v>114</v>
      </c>
      <c r="F4944" s="218">
        <v>1999</v>
      </c>
    </row>
    <row r="4945" spans="1:6" x14ac:dyDescent="0.45">
      <c r="A4945" s="218">
        <v>11972</v>
      </c>
      <c r="B4945" s="218">
        <v>250</v>
      </c>
      <c r="C4945" s="219">
        <v>12.02630120219421</v>
      </c>
      <c r="D4945" s="218"/>
      <c r="E4945" s="218" t="s">
        <v>114</v>
      </c>
      <c r="F4945" s="218">
        <v>1999</v>
      </c>
    </row>
    <row r="4946" spans="1:6" x14ac:dyDescent="0.45">
      <c r="A4946" s="218">
        <v>11972</v>
      </c>
      <c r="B4946" s="218">
        <v>250</v>
      </c>
      <c r="C4946" s="219">
        <v>13.350155012899711</v>
      </c>
      <c r="D4946" s="218"/>
      <c r="E4946" s="218" t="s">
        <v>114</v>
      </c>
      <c r="F4946" s="218">
        <v>1999</v>
      </c>
    </row>
    <row r="4947" spans="1:6" x14ac:dyDescent="0.45">
      <c r="A4947" s="218">
        <v>11972</v>
      </c>
      <c r="B4947" s="218">
        <v>250</v>
      </c>
      <c r="C4947" s="219">
        <v>32.147070619487259</v>
      </c>
      <c r="D4947" s="218"/>
      <c r="E4947" s="218" t="s">
        <v>114</v>
      </c>
      <c r="F4947" s="218">
        <v>1999</v>
      </c>
    </row>
    <row r="4948" spans="1:6" x14ac:dyDescent="0.45">
      <c r="A4948" s="218">
        <v>11972</v>
      </c>
      <c r="B4948" s="218">
        <v>250</v>
      </c>
      <c r="C4948" s="219">
        <v>3.1513106941287501</v>
      </c>
      <c r="D4948" s="218"/>
      <c r="E4948" s="218" t="s">
        <v>114</v>
      </c>
      <c r="F4948" s="218">
        <v>2006</v>
      </c>
    </row>
    <row r="4949" spans="1:6" x14ac:dyDescent="0.45">
      <c r="A4949" s="218">
        <v>11972</v>
      </c>
      <c r="B4949" s="218">
        <v>250</v>
      </c>
      <c r="C4949" s="219">
        <v>18.65093684427783</v>
      </c>
      <c r="D4949" s="218"/>
      <c r="E4949" s="218" t="s">
        <v>205</v>
      </c>
      <c r="F4949" s="218">
        <v>1901</v>
      </c>
    </row>
    <row r="4950" spans="1:6" x14ac:dyDescent="0.45">
      <c r="A4950" s="218">
        <v>11970</v>
      </c>
      <c r="B4950" s="218">
        <v>250</v>
      </c>
      <c r="C4950" s="219">
        <v>25.038696692929388</v>
      </c>
      <c r="D4950" s="218"/>
      <c r="E4950" s="218" t="s">
        <v>209</v>
      </c>
      <c r="F4950" s="218">
        <v>1994</v>
      </c>
    </row>
    <row r="4951" spans="1:6" x14ac:dyDescent="0.45">
      <c r="A4951" s="218">
        <v>11970</v>
      </c>
      <c r="B4951" s="218">
        <v>250</v>
      </c>
      <c r="C4951" s="219">
        <v>21.634928094006419</v>
      </c>
      <c r="D4951" s="218"/>
      <c r="E4951" s="218" t="s">
        <v>209</v>
      </c>
      <c r="F4951" s="218">
        <v>1994</v>
      </c>
    </row>
    <row r="4952" spans="1:6" x14ac:dyDescent="0.45">
      <c r="A4952" s="218">
        <v>11970</v>
      </c>
      <c r="B4952" s="218">
        <v>250</v>
      </c>
      <c r="C4952" s="219">
        <v>15.48149370900466</v>
      </c>
      <c r="D4952" s="218"/>
      <c r="E4952" s="218" t="s">
        <v>209</v>
      </c>
      <c r="F4952" s="218">
        <v>1994</v>
      </c>
    </row>
    <row r="4953" spans="1:6" x14ac:dyDescent="0.45">
      <c r="A4953" s="218">
        <v>11968</v>
      </c>
      <c r="B4953" s="218">
        <v>150</v>
      </c>
      <c r="C4953" s="219">
        <v>9.3415524827043317</v>
      </c>
      <c r="D4953" s="218"/>
      <c r="E4953" s="218" t="s">
        <v>203</v>
      </c>
      <c r="F4953" s="218">
        <v>1901</v>
      </c>
    </row>
    <row r="4954" spans="1:6" x14ac:dyDescent="0.45">
      <c r="A4954" s="218">
        <v>11968</v>
      </c>
      <c r="B4954" s="218">
        <v>150</v>
      </c>
      <c r="C4954" s="219">
        <v>8.9031484525996945</v>
      </c>
      <c r="D4954" s="218"/>
      <c r="E4954" s="218" t="s">
        <v>203</v>
      </c>
      <c r="F4954" s="218">
        <v>1901</v>
      </c>
    </row>
    <row r="4955" spans="1:6" x14ac:dyDescent="0.45">
      <c r="A4955" s="218">
        <v>11968</v>
      </c>
      <c r="B4955" s="218">
        <v>150</v>
      </c>
      <c r="C4955" s="219">
        <v>8.5998552214071733</v>
      </c>
      <c r="D4955" s="218"/>
      <c r="E4955" s="218" t="s">
        <v>203</v>
      </c>
      <c r="F4955" s="218">
        <v>1901</v>
      </c>
    </row>
    <row r="4956" spans="1:6" x14ac:dyDescent="0.45">
      <c r="A4956" s="218">
        <v>11968</v>
      </c>
      <c r="B4956" s="218">
        <v>150</v>
      </c>
      <c r="C4956" s="219">
        <v>17.013725510578041</v>
      </c>
      <c r="D4956" s="218"/>
      <c r="E4956" s="218" t="s">
        <v>203</v>
      </c>
      <c r="F4956" s="218">
        <v>1901</v>
      </c>
    </row>
    <row r="4957" spans="1:6" x14ac:dyDescent="0.45">
      <c r="A4957" s="218">
        <v>11966</v>
      </c>
      <c r="B4957" s="218">
        <v>200</v>
      </c>
      <c r="C4957" s="219">
        <v>35.310763950050962</v>
      </c>
      <c r="D4957" s="218"/>
      <c r="E4957" s="218" t="s">
        <v>209</v>
      </c>
      <c r="F4957" s="218">
        <v>2003</v>
      </c>
    </row>
    <row r="4958" spans="1:6" x14ac:dyDescent="0.45">
      <c r="A4958" s="218">
        <v>11964</v>
      </c>
      <c r="B4958" s="218">
        <v>250</v>
      </c>
      <c r="C4958" s="219">
        <v>43.886033731045337</v>
      </c>
      <c r="D4958" s="218"/>
      <c r="E4958" s="218" t="s">
        <v>205</v>
      </c>
      <c r="F4958" s="218">
        <v>2003</v>
      </c>
    </row>
    <row r="4959" spans="1:6" x14ac:dyDescent="0.45">
      <c r="A4959" s="218">
        <v>11964</v>
      </c>
      <c r="B4959" s="218">
        <v>250</v>
      </c>
      <c r="C4959" s="219">
        <v>22.075494535460582</v>
      </c>
      <c r="D4959" s="218"/>
      <c r="E4959" s="218" t="s">
        <v>205</v>
      </c>
      <c r="F4959" s="218">
        <v>2003</v>
      </c>
    </row>
    <row r="4960" spans="1:6" x14ac:dyDescent="0.45">
      <c r="A4960" s="218">
        <v>11962</v>
      </c>
      <c r="B4960" s="218">
        <v>250</v>
      </c>
      <c r="C4960" s="219">
        <v>46.7146113485623</v>
      </c>
      <c r="D4960" s="218"/>
      <c r="E4960" s="218" t="s">
        <v>111</v>
      </c>
      <c r="F4960" s="218">
        <v>1999</v>
      </c>
    </row>
    <row r="4961" spans="1:6" x14ac:dyDescent="0.45">
      <c r="A4961" s="218">
        <v>11962</v>
      </c>
      <c r="B4961" s="218">
        <v>250</v>
      </c>
      <c r="C4961" s="219">
        <v>12.646525486765141</v>
      </c>
      <c r="D4961" s="218"/>
      <c r="E4961" s="218" t="s">
        <v>111</v>
      </c>
      <c r="F4961" s="218">
        <v>1999</v>
      </c>
    </row>
    <row r="4962" spans="1:6" x14ac:dyDescent="0.45">
      <c r="A4962" s="218">
        <v>11962</v>
      </c>
      <c r="B4962" s="218">
        <v>250</v>
      </c>
      <c r="C4962" s="219">
        <v>13.05425483575933</v>
      </c>
      <c r="D4962" s="218"/>
      <c r="E4962" s="218" t="s">
        <v>111</v>
      </c>
      <c r="F4962" s="218">
        <v>1999</v>
      </c>
    </row>
    <row r="4963" spans="1:6" x14ac:dyDescent="0.45">
      <c r="A4963" s="218">
        <v>11962</v>
      </c>
      <c r="B4963" s="218">
        <v>250</v>
      </c>
      <c r="C4963" s="219">
        <v>9.9442048922515411</v>
      </c>
      <c r="D4963" s="218"/>
      <c r="E4963" s="218" t="s">
        <v>111</v>
      </c>
      <c r="F4963" s="218">
        <v>1999</v>
      </c>
    </row>
    <row r="4964" spans="1:6" x14ac:dyDescent="0.45">
      <c r="A4964" s="218">
        <v>11962</v>
      </c>
      <c r="B4964" s="218">
        <v>250</v>
      </c>
      <c r="C4964" s="219">
        <v>9.9748030041137135</v>
      </c>
      <c r="D4964" s="218"/>
      <c r="E4964" s="218" t="s">
        <v>111</v>
      </c>
      <c r="F4964" s="218">
        <v>1999</v>
      </c>
    </row>
    <row r="4965" spans="1:6" x14ac:dyDescent="0.45">
      <c r="A4965" s="218">
        <v>11960</v>
      </c>
      <c r="B4965" s="218">
        <v>250</v>
      </c>
      <c r="C4965" s="219">
        <v>31.45710855051972</v>
      </c>
      <c r="D4965" s="218"/>
      <c r="E4965" s="218" t="s">
        <v>205</v>
      </c>
      <c r="F4965" s="218">
        <v>2003</v>
      </c>
    </row>
    <row r="4966" spans="1:6" x14ac:dyDescent="0.45">
      <c r="A4966" s="218">
        <v>11958</v>
      </c>
      <c r="B4966" s="218">
        <v>630</v>
      </c>
      <c r="C4966" s="219">
        <v>25.558050132805111</v>
      </c>
      <c r="D4966" s="218"/>
      <c r="E4966" s="218" t="s">
        <v>204</v>
      </c>
      <c r="F4966" s="218">
        <v>2004</v>
      </c>
    </row>
    <row r="4967" spans="1:6" x14ac:dyDescent="0.45">
      <c r="A4967" s="218">
        <v>11958</v>
      </c>
      <c r="B4967" s="218">
        <v>630</v>
      </c>
      <c r="C4967" s="219">
        <v>14.145669079652359</v>
      </c>
      <c r="D4967" s="218"/>
      <c r="E4967" s="218" t="s">
        <v>204</v>
      </c>
      <c r="F4967" s="218">
        <v>2004</v>
      </c>
    </row>
    <row r="4968" spans="1:6" x14ac:dyDescent="0.45">
      <c r="A4968" s="218">
        <v>11958</v>
      </c>
      <c r="B4968" s="218">
        <v>630</v>
      </c>
      <c r="C4968" s="219">
        <v>33.721941412825657</v>
      </c>
      <c r="D4968" s="218"/>
      <c r="E4968" s="218" t="s">
        <v>204</v>
      </c>
      <c r="F4968" s="218">
        <v>2004</v>
      </c>
    </row>
    <row r="4969" spans="1:6" x14ac:dyDescent="0.45">
      <c r="A4969" s="218">
        <v>11958</v>
      </c>
      <c r="B4969" s="218">
        <v>630</v>
      </c>
      <c r="C4969" s="219">
        <v>6.2562866547365363</v>
      </c>
      <c r="D4969" s="218"/>
      <c r="E4969" s="218" t="s">
        <v>204</v>
      </c>
      <c r="F4969" s="218">
        <v>2004</v>
      </c>
    </row>
    <row r="4970" spans="1:6" x14ac:dyDescent="0.45">
      <c r="A4970" s="218">
        <v>11958</v>
      </c>
      <c r="B4970" s="218">
        <v>630</v>
      </c>
      <c r="C4970" s="219">
        <v>18.045513977529559</v>
      </c>
      <c r="D4970" s="218"/>
      <c r="E4970" s="218" t="s">
        <v>204</v>
      </c>
      <c r="F4970" s="218">
        <v>2004</v>
      </c>
    </row>
    <row r="4971" spans="1:6" x14ac:dyDescent="0.45">
      <c r="A4971" s="218">
        <v>11958</v>
      </c>
      <c r="B4971" s="218">
        <v>630</v>
      </c>
      <c r="C4971" s="219">
        <v>45.558884621291583</v>
      </c>
      <c r="D4971" s="218"/>
      <c r="E4971" s="218" t="s">
        <v>204</v>
      </c>
      <c r="F4971" s="218">
        <v>2004</v>
      </c>
    </row>
    <row r="4972" spans="1:6" x14ac:dyDescent="0.45">
      <c r="A4972" s="218">
        <v>11958</v>
      </c>
      <c r="B4972" s="218">
        <v>630</v>
      </c>
      <c r="C4972" s="219">
        <v>23.70021896972354</v>
      </c>
      <c r="D4972" s="218"/>
      <c r="E4972" s="218" t="s">
        <v>204</v>
      </c>
      <c r="F4972" s="218">
        <v>2004</v>
      </c>
    </row>
    <row r="4973" spans="1:6" x14ac:dyDescent="0.45">
      <c r="A4973" s="218">
        <v>11954</v>
      </c>
      <c r="B4973" s="218">
        <v>200</v>
      </c>
      <c r="C4973" s="219">
        <v>23.84657512755755</v>
      </c>
      <c r="D4973" s="218"/>
      <c r="E4973" s="218" t="s">
        <v>204</v>
      </c>
      <c r="F4973" s="218">
        <v>2003</v>
      </c>
    </row>
    <row r="4974" spans="1:6" x14ac:dyDescent="0.45">
      <c r="A4974" s="218">
        <v>11954</v>
      </c>
      <c r="B4974" s="218">
        <v>200</v>
      </c>
      <c r="C4974" s="219">
        <v>6.7278410865499403</v>
      </c>
      <c r="D4974" s="218"/>
      <c r="E4974" s="218" t="s">
        <v>204</v>
      </c>
      <c r="F4974" s="218">
        <v>2003</v>
      </c>
    </row>
    <row r="4975" spans="1:6" x14ac:dyDescent="0.45">
      <c r="A4975" s="218">
        <v>11952</v>
      </c>
      <c r="B4975" s="218">
        <v>500</v>
      </c>
      <c r="C4975" s="219">
        <v>12.688643770533499</v>
      </c>
      <c r="D4975" s="218"/>
      <c r="E4975" s="218" t="s">
        <v>204</v>
      </c>
      <c r="F4975" s="218">
        <v>2004</v>
      </c>
    </row>
    <row r="4976" spans="1:6" x14ac:dyDescent="0.45">
      <c r="A4976" s="218">
        <v>11950</v>
      </c>
      <c r="B4976" s="218">
        <v>630</v>
      </c>
      <c r="C4976" s="219">
        <v>21.46174602639773</v>
      </c>
      <c r="D4976" s="218"/>
      <c r="E4976" s="218" t="s">
        <v>204</v>
      </c>
      <c r="F4976" s="218">
        <v>2004</v>
      </c>
    </row>
    <row r="4977" spans="1:6" x14ac:dyDescent="0.45">
      <c r="A4977" s="218">
        <v>11950</v>
      </c>
      <c r="B4977" s="218">
        <v>630</v>
      </c>
      <c r="C4977" s="219">
        <v>4.8430081322353784</v>
      </c>
      <c r="D4977" s="218"/>
      <c r="E4977" s="218" t="s">
        <v>204</v>
      </c>
      <c r="F4977" s="218">
        <v>2004</v>
      </c>
    </row>
    <row r="4978" spans="1:6" x14ac:dyDescent="0.45">
      <c r="A4978" s="218">
        <v>11950</v>
      </c>
      <c r="B4978" s="218">
        <v>630</v>
      </c>
      <c r="C4978" s="219">
        <v>32.404865825975733</v>
      </c>
      <c r="D4978" s="218"/>
      <c r="E4978" s="218" t="s">
        <v>204</v>
      </c>
      <c r="F4978" s="218">
        <v>2004</v>
      </c>
    </row>
    <row r="4979" spans="1:6" x14ac:dyDescent="0.45">
      <c r="A4979" s="218">
        <v>11950</v>
      </c>
      <c r="B4979" s="218">
        <v>630</v>
      </c>
      <c r="C4979" s="219">
        <v>2.5513019176608762</v>
      </c>
      <c r="D4979" s="218"/>
      <c r="E4979" s="218" t="s">
        <v>204</v>
      </c>
      <c r="F4979" s="218">
        <v>2004</v>
      </c>
    </row>
    <row r="4980" spans="1:6" x14ac:dyDescent="0.45">
      <c r="A4980" s="218">
        <v>11950</v>
      </c>
      <c r="B4980" s="218">
        <v>630</v>
      </c>
      <c r="C4980" s="219">
        <v>74.24653551031048</v>
      </c>
      <c r="D4980" s="218"/>
      <c r="E4980" s="218" t="s">
        <v>204</v>
      </c>
      <c r="F4980" s="218">
        <v>2004</v>
      </c>
    </row>
    <row r="4981" spans="1:6" x14ac:dyDescent="0.45">
      <c r="A4981" s="218">
        <v>11948</v>
      </c>
      <c r="B4981" s="218">
        <v>400</v>
      </c>
      <c r="C4981" s="219">
        <v>1.658439517161018</v>
      </c>
      <c r="D4981" s="218"/>
      <c r="E4981" s="218" t="s">
        <v>204</v>
      </c>
      <c r="F4981" s="218">
        <v>2004</v>
      </c>
    </row>
    <row r="4982" spans="1:6" x14ac:dyDescent="0.45">
      <c r="A4982" s="218">
        <v>11946</v>
      </c>
      <c r="B4982" s="218">
        <v>315</v>
      </c>
      <c r="C4982" s="219">
        <v>5.5941139111474696</v>
      </c>
      <c r="D4982" s="218"/>
      <c r="E4982" s="218" t="s">
        <v>204</v>
      </c>
      <c r="F4982" s="218">
        <v>2003</v>
      </c>
    </row>
    <row r="4983" spans="1:6" x14ac:dyDescent="0.45">
      <c r="A4983" s="218">
        <v>11946</v>
      </c>
      <c r="B4983" s="218">
        <v>315</v>
      </c>
      <c r="C4983" s="219">
        <v>7.2623874675490603</v>
      </c>
      <c r="D4983" s="218"/>
      <c r="E4983" s="218" t="s">
        <v>204</v>
      </c>
      <c r="F4983" s="218">
        <v>2003</v>
      </c>
    </row>
    <row r="4984" spans="1:6" x14ac:dyDescent="0.45">
      <c r="A4984" s="218">
        <v>11944</v>
      </c>
      <c r="B4984" s="218">
        <v>315</v>
      </c>
      <c r="C4984" s="219">
        <v>11.49174974753376</v>
      </c>
      <c r="D4984" s="218"/>
      <c r="E4984" s="218" t="s">
        <v>204</v>
      </c>
      <c r="F4984" s="218">
        <v>2004</v>
      </c>
    </row>
    <row r="4985" spans="1:6" x14ac:dyDescent="0.45">
      <c r="A4985" s="218">
        <v>11942</v>
      </c>
      <c r="B4985" s="218">
        <v>500</v>
      </c>
      <c r="C4985" s="219">
        <v>2.1155850664832658</v>
      </c>
      <c r="D4985" s="218"/>
      <c r="E4985" s="218" t="s">
        <v>204</v>
      </c>
      <c r="F4985" s="218">
        <v>2004</v>
      </c>
    </row>
    <row r="4986" spans="1:6" x14ac:dyDescent="0.45">
      <c r="A4986" s="218">
        <v>11940</v>
      </c>
      <c r="B4986" s="218">
        <v>315</v>
      </c>
      <c r="C4986" s="219">
        <v>19.35772612743197</v>
      </c>
      <c r="D4986" s="218"/>
      <c r="E4986" s="218" t="s">
        <v>204</v>
      </c>
      <c r="F4986" s="218">
        <v>2003</v>
      </c>
    </row>
    <row r="4987" spans="1:6" x14ac:dyDescent="0.45">
      <c r="A4987" s="218">
        <v>11940</v>
      </c>
      <c r="B4987" s="218">
        <v>315</v>
      </c>
      <c r="C4987" s="219">
        <v>16.930173415395998</v>
      </c>
      <c r="D4987" s="218"/>
      <c r="E4987" s="218" t="s">
        <v>204</v>
      </c>
      <c r="F4987" s="218">
        <v>2003</v>
      </c>
    </row>
    <row r="4988" spans="1:6" x14ac:dyDescent="0.45">
      <c r="A4988" s="218">
        <v>11940</v>
      </c>
      <c r="B4988" s="218">
        <v>315</v>
      </c>
      <c r="C4988" s="219">
        <v>16.577368623847089</v>
      </c>
      <c r="D4988" s="218"/>
      <c r="E4988" s="218" t="s">
        <v>204</v>
      </c>
      <c r="F4988" s="218">
        <v>2003</v>
      </c>
    </row>
    <row r="4989" spans="1:6" x14ac:dyDescent="0.45">
      <c r="A4989" s="218">
        <v>11940</v>
      </c>
      <c r="B4989" s="218">
        <v>315</v>
      </c>
      <c r="C4989" s="219">
        <v>14.142467904790751</v>
      </c>
      <c r="D4989" s="218"/>
      <c r="E4989" s="218" t="s">
        <v>204</v>
      </c>
      <c r="F4989" s="218">
        <v>2003</v>
      </c>
    </row>
    <row r="4990" spans="1:6" x14ac:dyDescent="0.45">
      <c r="A4990" s="218">
        <v>11940</v>
      </c>
      <c r="B4990" s="218">
        <v>315</v>
      </c>
      <c r="C4990" s="219">
        <v>9.0277077740951661</v>
      </c>
      <c r="D4990" s="218"/>
      <c r="E4990" s="218" t="s">
        <v>204</v>
      </c>
      <c r="F4990" s="218">
        <v>2003</v>
      </c>
    </row>
    <row r="4991" spans="1:6" x14ac:dyDescent="0.45">
      <c r="A4991" s="218">
        <v>11940</v>
      </c>
      <c r="B4991" s="218">
        <v>315</v>
      </c>
      <c r="C4991" s="219">
        <v>12.85217350518967</v>
      </c>
      <c r="D4991" s="218"/>
      <c r="E4991" s="218" t="s">
        <v>204</v>
      </c>
      <c r="F4991" s="218">
        <v>2003</v>
      </c>
    </row>
    <row r="4992" spans="1:6" x14ac:dyDescent="0.45">
      <c r="A4992" s="218">
        <v>11940</v>
      </c>
      <c r="B4992" s="218">
        <v>315</v>
      </c>
      <c r="C4992" s="219">
        <v>23.565789705321091</v>
      </c>
      <c r="D4992" s="218"/>
      <c r="E4992" s="218" t="s">
        <v>204</v>
      </c>
      <c r="F4992" s="218">
        <v>2003</v>
      </c>
    </row>
    <row r="4993" spans="1:6" x14ac:dyDescent="0.45">
      <c r="A4993" s="218">
        <v>11940</v>
      </c>
      <c r="B4993" s="218">
        <v>315</v>
      </c>
      <c r="C4993" s="219">
        <v>18.87892023267964</v>
      </c>
      <c r="D4993" s="218"/>
      <c r="E4993" s="218" t="s">
        <v>204</v>
      </c>
      <c r="F4993" s="218">
        <v>2003</v>
      </c>
    </row>
    <row r="4994" spans="1:6" x14ac:dyDescent="0.45">
      <c r="A4994" s="218">
        <v>11940</v>
      </c>
      <c r="B4994" s="218">
        <v>315</v>
      </c>
      <c r="C4994" s="219">
        <v>5.2244289648690678</v>
      </c>
      <c r="D4994" s="218"/>
      <c r="E4994" s="218" t="s">
        <v>204</v>
      </c>
      <c r="F4994" s="218">
        <v>2003</v>
      </c>
    </row>
    <row r="4995" spans="1:6" x14ac:dyDescent="0.45">
      <c r="A4995" s="218">
        <v>11938</v>
      </c>
      <c r="B4995" s="218">
        <v>315</v>
      </c>
      <c r="C4995" s="219">
        <v>19.17955701913754</v>
      </c>
      <c r="D4995" s="218"/>
      <c r="E4995" s="218" t="s">
        <v>204</v>
      </c>
      <c r="F4995" s="218">
        <v>1901</v>
      </c>
    </row>
    <row r="4996" spans="1:6" x14ac:dyDescent="0.45">
      <c r="A4996" s="218">
        <v>11938</v>
      </c>
      <c r="B4996" s="218">
        <v>315</v>
      </c>
      <c r="C4996" s="219">
        <v>27.473402256046199</v>
      </c>
      <c r="D4996" s="218"/>
      <c r="E4996" s="218" t="s">
        <v>109</v>
      </c>
      <c r="F4996" s="218">
        <v>2003</v>
      </c>
    </row>
    <row r="4997" spans="1:6" x14ac:dyDescent="0.45">
      <c r="A4997" s="218">
        <v>11938</v>
      </c>
      <c r="B4997" s="218">
        <v>315</v>
      </c>
      <c r="C4997" s="219">
        <v>22.39075717642438</v>
      </c>
      <c r="D4997" s="218"/>
      <c r="E4997" s="218" t="s">
        <v>109</v>
      </c>
      <c r="F4997" s="218">
        <v>2003</v>
      </c>
    </row>
    <row r="4998" spans="1:6" x14ac:dyDescent="0.45">
      <c r="A4998" s="218">
        <v>11938</v>
      </c>
      <c r="B4998" s="218">
        <v>315</v>
      </c>
      <c r="C4998" s="219">
        <v>17.650759163563549</v>
      </c>
      <c r="D4998" s="218"/>
      <c r="E4998" s="218" t="s">
        <v>109</v>
      </c>
      <c r="F4998" s="218">
        <v>2003</v>
      </c>
    </row>
    <row r="4999" spans="1:6" x14ac:dyDescent="0.45">
      <c r="A4999" s="218">
        <v>11938</v>
      </c>
      <c r="B4999" s="218">
        <v>315</v>
      </c>
      <c r="C4999" s="219">
        <v>11.025811644152551</v>
      </c>
      <c r="D4999" s="218"/>
      <c r="E4999" s="218" t="s">
        <v>109</v>
      </c>
      <c r="F4999" s="218">
        <v>2004</v>
      </c>
    </row>
    <row r="5000" spans="1:6" x14ac:dyDescent="0.45">
      <c r="A5000" s="218">
        <v>11938</v>
      </c>
      <c r="B5000" s="218">
        <v>315</v>
      </c>
      <c r="C5000" s="219">
        <v>22.17836444737436</v>
      </c>
      <c r="D5000" s="218"/>
      <c r="E5000" s="218" t="s">
        <v>204</v>
      </c>
      <c r="F5000" s="218">
        <v>2003</v>
      </c>
    </row>
    <row r="5001" spans="1:6" x14ac:dyDescent="0.45">
      <c r="A5001" s="218">
        <v>11936</v>
      </c>
      <c r="B5001" s="218">
        <v>250</v>
      </c>
      <c r="C5001" s="219">
        <v>10.31578504265752</v>
      </c>
      <c r="D5001" s="218"/>
      <c r="E5001" s="218" t="s">
        <v>109</v>
      </c>
      <c r="F5001" s="218">
        <v>2003</v>
      </c>
    </row>
    <row r="5002" spans="1:6" x14ac:dyDescent="0.45">
      <c r="A5002" s="218">
        <v>11936</v>
      </c>
      <c r="B5002" s="218">
        <v>250</v>
      </c>
      <c r="C5002" s="219">
        <v>28.933920760908858</v>
      </c>
      <c r="D5002" s="218"/>
      <c r="E5002" s="218" t="s">
        <v>109</v>
      </c>
      <c r="F5002" s="218">
        <v>2003</v>
      </c>
    </row>
    <row r="5003" spans="1:6" x14ac:dyDescent="0.45">
      <c r="A5003" s="218">
        <v>11936</v>
      </c>
      <c r="B5003" s="218">
        <v>250</v>
      </c>
      <c r="C5003" s="219">
        <v>38.611377786271262</v>
      </c>
      <c r="D5003" s="218"/>
      <c r="E5003" s="218" t="s">
        <v>109</v>
      </c>
      <c r="F5003" s="218">
        <v>2003</v>
      </c>
    </row>
    <row r="5004" spans="1:6" x14ac:dyDescent="0.45">
      <c r="A5004" s="218">
        <v>11934</v>
      </c>
      <c r="B5004" s="218">
        <v>250</v>
      </c>
      <c r="C5004" s="219">
        <v>9.0581976669083204</v>
      </c>
      <c r="D5004" s="218"/>
      <c r="E5004" s="218" t="s">
        <v>204</v>
      </c>
      <c r="F5004" s="218">
        <v>2003</v>
      </c>
    </row>
    <row r="5005" spans="1:6" x14ac:dyDescent="0.45">
      <c r="A5005" s="218">
        <v>11934</v>
      </c>
      <c r="B5005" s="218">
        <v>250</v>
      </c>
      <c r="C5005" s="219">
        <v>10.998629161166249</v>
      </c>
      <c r="D5005" s="218"/>
      <c r="E5005" s="218" t="s">
        <v>204</v>
      </c>
      <c r="F5005" s="218">
        <v>2003</v>
      </c>
    </row>
    <row r="5006" spans="1:6" x14ac:dyDescent="0.45">
      <c r="A5006" s="218">
        <v>11934</v>
      </c>
      <c r="B5006" s="218">
        <v>250</v>
      </c>
      <c r="C5006" s="219">
        <v>17.06200550942652</v>
      </c>
      <c r="D5006" s="218"/>
      <c r="E5006" s="218" t="s">
        <v>204</v>
      </c>
      <c r="F5006" s="218">
        <v>2003</v>
      </c>
    </row>
    <row r="5007" spans="1:6" x14ac:dyDescent="0.45">
      <c r="A5007" s="218">
        <v>11934</v>
      </c>
      <c r="B5007" s="218">
        <v>250</v>
      </c>
      <c r="C5007" s="219">
        <v>12.58710299381239</v>
      </c>
      <c r="D5007" s="218"/>
      <c r="E5007" s="218" t="s">
        <v>114</v>
      </c>
      <c r="F5007" s="218">
        <v>2016</v>
      </c>
    </row>
    <row r="5008" spans="1:6" x14ac:dyDescent="0.45">
      <c r="A5008" s="218">
        <v>11932</v>
      </c>
      <c r="B5008" s="218">
        <v>315</v>
      </c>
      <c r="C5008" s="219">
        <v>44.707648194490453</v>
      </c>
      <c r="D5008" s="218"/>
      <c r="E5008" s="218" t="s">
        <v>204</v>
      </c>
      <c r="F5008" s="218">
        <v>2003</v>
      </c>
    </row>
    <row r="5009" spans="1:6" x14ac:dyDescent="0.45">
      <c r="A5009" s="218">
        <v>11932</v>
      </c>
      <c r="B5009" s="218">
        <v>315</v>
      </c>
      <c r="C5009" s="219">
        <v>28.685013751428141</v>
      </c>
      <c r="D5009" s="218"/>
      <c r="E5009" s="218" t="s">
        <v>204</v>
      </c>
      <c r="F5009" s="218">
        <v>2003</v>
      </c>
    </row>
    <row r="5010" spans="1:6" x14ac:dyDescent="0.45">
      <c r="A5010" s="218">
        <v>11932</v>
      </c>
      <c r="B5010" s="218">
        <v>315</v>
      </c>
      <c r="C5010" s="219">
        <v>19.59953827306472</v>
      </c>
      <c r="D5010" s="218"/>
      <c r="E5010" s="218" t="s">
        <v>204</v>
      </c>
      <c r="F5010" s="218">
        <v>2003</v>
      </c>
    </row>
    <row r="5011" spans="1:6" x14ac:dyDescent="0.45">
      <c r="A5011" s="218">
        <v>11932</v>
      </c>
      <c r="B5011" s="218">
        <v>315</v>
      </c>
      <c r="C5011" s="219">
        <v>35.042138546281862</v>
      </c>
      <c r="D5011" s="218"/>
      <c r="E5011" s="218" t="s">
        <v>204</v>
      </c>
      <c r="F5011" s="218">
        <v>2003</v>
      </c>
    </row>
    <row r="5012" spans="1:6" x14ac:dyDescent="0.45">
      <c r="A5012" s="218">
        <v>11932</v>
      </c>
      <c r="B5012" s="218">
        <v>315</v>
      </c>
      <c r="C5012" s="219">
        <v>3.9390746148984999</v>
      </c>
      <c r="D5012" s="218"/>
      <c r="E5012" s="218" t="s">
        <v>204</v>
      </c>
      <c r="F5012" s="218">
        <v>2003</v>
      </c>
    </row>
    <row r="5013" spans="1:6" x14ac:dyDescent="0.45">
      <c r="A5013" s="218">
        <v>11930</v>
      </c>
      <c r="B5013" s="218">
        <v>560</v>
      </c>
      <c r="C5013" s="219">
        <v>8.2458374043937432</v>
      </c>
      <c r="D5013" s="218"/>
      <c r="E5013" s="218" t="s">
        <v>204</v>
      </c>
      <c r="F5013" s="218">
        <v>2004</v>
      </c>
    </row>
    <row r="5014" spans="1:6" x14ac:dyDescent="0.45">
      <c r="A5014" s="218">
        <v>11930</v>
      </c>
      <c r="B5014" s="218">
        <v>560</v>
      </c>
      <c r="C5014" s="219">
        <v>10.57140326281878</v>
      </c>
      <c r="D5014" s="218"/>
      <c r="E5014" s="218" t="s">
        <v>204</v>
      </c>
      <c r="F5014" s="218">
        <v>2004</v>
      </c>
    </row>
    <row r="5015" spans="1:6" x14ac:dyDescent="0.45">
      <c r="A5015" s="218">
        <v>11930</v>
      </c>
      <c r="B5015" s="218">
        <v>560</v>
      </c>
      <c r="C5015" s="219">
        <v>42.776628296517217</v>
      </c>
      <c r="D5015" s="218"/>
      <c r="E5015" s="218" t="s">
        <v>204</v>
      </c>
      <c r="F5015" s="218">
        <v>2004</v>
      </c>
    </row>
    <row r="5016" spans="1:6" x14ac:dyDescent="0.45">
      <c r="A5016" s="218">
        <v>11930</v>
      </c>
      <c r="B5016" s="218">
        <v>560</v>
      </c>
      <c r="C5016" s="219">
        <v>16.77332931589055</v>
      </c>
      <c r="D5016" s="218"/>
      <c r="E5016" s="218" t="s">
        <v>204</v>
      </c>
      <c r="F5016" s="218">
        <v>2004</v>
      </c>
    </row>
    <row r="5017" spans="1:6" x14ac:dyDescent="0.45">
      <c r="A5017" s="218">
        <v>11930</v>
      </c>
      <c r="B5017" s="218">
        <v>560</v>
      </c>
      <c r="C5017" s="219">
        <v>10.668672713768499</v>
      </c>
      <c r="D5017" s="218"/>
      <c r="E5017" s="218" t="s">
        <v>204</v>
      </c>
      <c r="F5017" s="218">
        <v>2004</v>
      </c>
    </row>
    <row r="5018" spans="1:6" x14ac:dyDescent="0.45">
      <c r="A5018" s="218">
        <v>11930</v>
      </c>
      <c r="B5018" s="218">
        <v>560</v>
      </c>
      <c r="C5018" s="219">
        <v>20.986966966923379</v>
      </c>
      <c r="D5018" s="218"/>
      <c r="E5018" s="218" t="s">
        <v>204</v>
      </c>
      <c r="F5018" s="218">
        <v>2004</v>
      </c>
    </row>
    <row r="5019" spans="1:6" x14ac:dyDescent="0.45">
      <c r="A5019" s="218">
        <v>11930</v>
      </c>
      <c r="B5019" s="218">
        <v>560</v>
      </c>
      <c r="C5019" s="219">
        <v>13.6970919919401</v>
      </c>
      <c r="D5019" s="218"/>
      <c r="E5019" s="218" t="s">
        <v>204</v>
      </c>
      <c r="F5019" s="218">
        <v>2004</v>
      </c>
    </row>
    <row r="5020" spans="1:6" x14ac:dyDescent="0.45">
      <c r="A5020" s="218">
        <v>11930</v>
      </c>
      <c r="B5020" s="218">
        <v>560</v>
      </c>
      <c r="C5020" s="219">
        <v>13.00357644538644</v>
      </c>
      <c r="D5020" s="218"/>
      <c r="E5020" s="218" t="s">
        <v>204</v>
      </c>
      <c r="F5020" s="218">
        <v>2004</v>
      </c>
    </row>
    <row r="5021" spans="1:6" x14ac:dyDescent="0.45">
      <c r="A5021" s="218">
        <v>11930</v>
      </c>
      <c r="B5021" s="218">
        <v>560</v>
      </c>
      <c r="C5021" s="219">
        <v>30.496949866393329</v>
      </c>
      <c r="D5021" s="218"/>
      <c r="E5021" s="218" t="s">
        <v>204</v>
      </c>
      <c r="F5021" s="218">
        <v>2004</v>
      </c>
    </row>
    <row r="5022" spans="1:6" x14ac:dyDescent="0.45">
      <c r="A5022" s="218">
        <v>11930</v>
      </c>
      <c r="B5022" s="218">
        <v>560</v>
      </c>
      <c r="C5022" s="219">
        <v>3.9568280457818501</v>
      </c>
      <c r="D5022" s="218"/>
      <c r="E5022" s="218" t="s">
        <v>204</v>
      </c>
      <c r="F5022" s="218">
        <v>2004</v>
      </c>
    </row>
    <row r="5023" spans="1:6" x14ac:dyDescent="0.45">
      <c r="A5023" s="218">
        <v>11930</v>
      </c>
      <c r="B5023" s="218">
        <v>560</v>
      </c>
      <c r="C5023" s="219">
        <v>27.82710266812348</v>
      </c>
      <c r="D5023" s="218"/>
      <c r="E5023" s="218" t="s">
        <v>204</v>
      </c>
      <c r="F5023" s="218">
        <v>2002</v>
      </c>
    </row>
    <row r="5024" spans="1:6" x14ac:dyDescent="0.45">
      <c r="A5024" s="218">
        <v>11928</v>
      </c>
      <c r="B5024" s="218">
        <v>250</v>
      </c>
      <c r="C5024" s="219">
        <v>9.4094905548528835</v>
      </c>
      <c r="D5024" s="218"/>
      <c r="E5024" s="218" t="s">
        <v>204</v>
      </c>
      <c r="F5024" s="218">
        <v>2002</v>
      </c>
    </row>
    <row r="5025" spans="1:6" x14ac:dyDescent="0.45">
      <c r="A5025" s="218">
        <v>11928</v>
      </c>
      <c r="B5025" s="218">
        <v>250</v>
      </c>
      <c r="C5025" s="219">
        <v>28.620501276317651</v>
      </c>
      <c r="D5025" s="218"/>
      <c r="E5025" s="218" t="s">
        <v>204</v>
      </c>
      <c r="F5025" s="218">
        <v>2002</v>
      </c>
    </row>
    <row r="5026" spans="1:6" x14ac:dyDescent="0.45">
      <c r="A5026" s="218">
        <v>11928</v>
      </c>
      <c r="B5026" s="218">
        <v>250</v>
      </c>
      <c r="C5026" s="219">
        <v>31.09326510277247</v>
      </c>
      <c r="D5026" s="218"/>
      <c r="E5026" s="218" t="s">
        <v>204</v>
      </c>
      <c r="F5026" s="218">
        <v>2002</v>
      </c>
    </row>
    <row r="5027" spans="1:6" x14ac:dyDescent="0.45">
      <c r="A5027" s="218">
        <v>11928</v>
      </c>
      <c r="B5027" s="218">
        <v>250</v>
      </c>
      <c r="C5027" s="219">
        <v>30.090098988588132</v>
      </c>
      <c r="D5027" s="218"/>
      <c r="E5027" s="218" t="s">
        <v>109</v>
      </c>
      <c r="F5027" s="218">
        <v>2009</v>
      </c>
    </row>
    <row r="5028" spans="1:6" x14ac:dyDescent="0.45">
      <c r="A5028" s="218">
        <v>11928</v>
      </c>
      <c r="B5028" s="218">
        <v>250</v>
      </c>
      <c r="C5028" s="219">
        <v>20.670999451218929</v>
      </c>
      <c r="D5028" s="218"/>
      <c r="E5028" s="218" t="s">
        <v>109</v>
      </c>
      <c r="F5028" s="218">
        <v>2009</v>
      </c>
    </row>
    <row r="5029" spans="1:6" x14ac:dyDescent="0.45">
      <c r="A5029" s="218">
        <v>11928</v>
      </c>
      <c r="B5029" s="218">
        <v>250</v>
      </c>
      <c r="C5029" s="219">
        <v>17.728612222478741</v>
      </c>
      <c r="D5029" s="218"/>
      <c r="E5029" s="218" t="s">
        <v>109</v>
      </c>
      <c r="F5029" s="218">
        <v>2009</v>
      </c>
    </row>
    <row r="5030" spans="1:6" x14ac:dyDescent="0.45">
      <c r="A5030" s="218">
        <v>11928</v>
      </c>
      <c r="B5030" s="218">
        <v>250</v>
      </c>
      <c r="C5030" s="219">
        <v>9.8320165233554828</v>
      </c>
      <c r="D5030" s="218"/>
      <c r="E5030" s="218" t="s">
        <v>109</v>
      </c>
      <c r="F5030" s="218">
        <v>2009</v>
      </c>
    </row>
    <row r="5031" spans="1:6" x14ac:dyDescent="0.45">
      <c r="A5031" s="218">
        <v>11926</v>
      </c>
      <c r="B5031" s="218">
        <v>200</v>
      </c>
      <c r="C5031" s="219">
        <v>10.65125132265392</v>
      </c>
      <c r="D5031" s="218"/>
      <c r="E5031" s="218" t="s">
        <v>114</v>
      </c>
      <c r="F5031" s="218">
        <v>2005</v>
      </c>
    </row>
    <row r="5032" spans="1:6" x14ac:dyDescent="0.45">
      <c r="A5032" s="218">
        <v>11926</v>
      </c>
      <c r="B5032" s="218">
        <v>200</v>
      </c>
      <c r="C5032" s="219">
        <v>36.171654535006887</v>
      </c>
      <c r="D5032" s="218"/>
      <c r="E5032" s="218" t="s">
        <v>114</v>
      </c>
      <c r="F5032" s="218">
        <v>2005</v>
      </c>
    </row>
    <row r="5033" spans="1:6" x14ac:dyDescent="0.45">
      <c r="A5033" s="218">
        <v>11924</v>
      </c>
      <c r="B5033" s="218">
        <v>200</v>
      </c>
      <c r="C5033" s="219">
        <v>38.610007630267091</v>
      </c>
      <c r="D5033" s="218"/>
      <c r="E5033" s="218" t="s">
        <v>204</v>
      </c>
      <c r="F5033" s="218">
        <v>2005</v>
      </c>
    </row>
    <row r="5034" spans="1:6" x14ac:dyDescent="0.45">
      <c r="A5034" s="218">
        <v>11924</v>
      </c>
      <c r="B5034" s="218">
        <v>200</v>
      </c>
      <c r="C5034" s="219">
        <v>42.872842126965381</v>
      </c>
      <c r="D5034" s="218"/>
      <c r="E5034" s="218" t="s">
        <v>204</v>
      </c>
      <c r="F5034" s="218">
        <v>2005</v>
      </c>
    </row>
    <row r="5035" spans="1:6" x14ac:dyDescent="0.45">
      <c r="A5035" s="218">
        <v>11924</v>
      </c>
      <c r="B5035" s="218">
        <v>200</v>
      </c>
      <c r="C5035" s="219">
        <v>13.446377952077411</v>
      </c>
      <c r="D5035" s="218"/>
      <c r="E5035" s="218" t="s">
        <v>114</v>
      </c>
      <c r="F5035" s="218">
        <v>2005</v>
      </c>
    </row>
    <row r="5036" spans="1:6" x14ac:dyDescent="0.45">
      <c r="A5036" s="218">
        <v>11924</v>
      </c>
      <c r="B5036" s="218">
        <v>200</v>
      </c>
      <c r="C5036" s="219">
        <v>5.4328501985847604</v>
      </c>
      <c r="D5036" s="218"/>
      <c r="E5036" s="218" t="s">
        <v>114</v>
      </c>
      <c r="F5036" s="218">
        <v>2005</v>
      </c>
    </row>
    <row r="5037" spans="1:6" x14ac:dyDescent="0.45">
      <c r="A5037" s="218">
        <v>11924</v>
      </c>
      <c r="B5037" s="218">
        <v>200</v>
      </c>
      <c r="C5037" s="219">
        <v>15.804910357455491</v>
      </c>
      <c r="D5037" s="218"/>
      <c r="E5037" s="218" t="s">
        <v>114</v>
      </c>
      <c r="F5037" s="218">
        <v>2005</v>
      </c>
    </row>
    <row r="5038" spans="1:6" x14ac:dyDescent="0.45">
      <c r="A5038" s="218">
        <v>11924</v>
      </c>
      <c r="B5038" s="218">
        <v>200</v>
      </c>
      <c r="C5038" s="219">
        <v>19.183877151911059</v>
      </c>
      <c r="D5038" s="218"/>
      <c r="E5038" s="218" t="s">
        <v>114</v>
      </c>
      <c r="F5038" s="218">
        <v>2005</v>
      </c>
    </row>
    <row r="5039" spans="1:6" x14ac:dyDescent="0.45">
      <c r="A5039" s="218">
        <v>11924</v>
      </c>
      <c r="B5039" s="218">
        <v>200</v>
      </c>
      <c r="C5039" s="219">
        <v>24.907278054726898</v>
      </c>
      <c r="D5039" s="218"/>
      <c r="E5039" s="218" t="s">
        <v>204</v>
      </c>
      <c r="F5039" s="218">
        <v>2005</v>
      </c>
    </row>
    <row r="5040" spans="1:6" x14ac:dyDescent="0.45">
      <c r="A5040" s="218">
        <v>12392</v>
      </c>
      <c r="B5040" s="218">
        <v>315</v>
      </c>
      <c r="C5040" s="219">
        <v>18.188065633548131</v>
      </c>
      <c r="D5040" s="218"/>
      <c r="E5040" s="218" t="s">
        <v>204</v>
      </c>
      <c r="F5040" s="218">
        <v>2002</v>
      </c>
    </row>
    <row r="5041" spans="1:6" x14ac:dyDescent="0.45">
      <c r="A5041" s="218">
        <v>12392</v>
      </c>
      <c r="B5041" s="218">
        <v>315</v>
      </c>
      <c r="C5041" s="219">
        <v>32.561473239120573</v>
      </c>
      <c r="D5041" s="218"/>
      <c r="E5041" s="218" t="s">
        <v>204</v>
      </c>
      <c r="F5041" s="218">
        <v>2002</v>
      </c>
    </row>
    <row r="5042" spans="1:6" x14ac:dyDescent="0.45">
      <c r="A5042" s="218">
        <v>12392</v>
      </c>
      <c r="B5042" s="218">
        <v>315</v>
      </c>
      <c r="C5042" s="219">
        <v>19.085191048946399</v>
      </c>
      <c r="D5042" s="218"/>
      <c r="E5042" s="218" t="s">
        <v>204</v>
      </c>
      <c r="F5042" s="218">
        <v>2002</v>
      </c>
    </row>
    <row r="5043" spans="1:6" x14ac:dyDescent="0.45">
      <c r="A5043" s="218">
        <v>12392</v>
      </c>
      <c r="B5043" s="218">
        <v>315</v>
      </c>
      <c r="C5043" s="219">
        <v>25.241827748889481</v>
      </c>
      <c r="D5043" s="218"/>
      <c r="E5043" s="218" t="s">
        <v>204</v>
      </c>
      <c r="F5043" s="218">
        <v>2002</v>
      </c>
    </row>
    <row r="5044" spans="1:6" x14ac:dyDescent="0.45">
      <c r="A5044" s="218">
        <v>12392</v>
      </c>
      <c r="B5044" s="218">
        <v>315</v>
      </c>
      <c r="C5044" s="219">
        <v>28.5393603196048</v>
      </c>
      <c r="D5044" s="218"/>
      <c r="E5044" s="218" t="s">
        <v>204</v>
      </c>
      <c r="F5044" s="218">
        <v>2002</v>
      </c>
    </row>
    <row r="5045" spans="1:6" x14ac:dyDescent="0.45">
      <c r="A5045" s="218">
        <v>12392</v>
      </c>
      <c r="B5045" s="218">
        <v>315</v>
      </c>
      <c r="C5045" s="219">
        <v>19.921189958818118</v>
      </c>
      <c r="D5045" s="218"/>
      <c r="E5045" s="218" t="s">
        <v>204</v>
      </c>
      <c r="F5045" s="218">
        <v>2002</v>
      </c>
    </row>
    <row r="5046" spans="1:6" x14ac:dyDescent="0.45">
      <c r="A5046" s="218">
        <v>12392</v>
      </c>
      <c r="B5046" s="218">
        <v>315</v>
      </c>
      <c r="C5046" s="219">
        <v>26.736542202673981</v>
      </c>
      <c r="D5046" s="218"/>
      <c r="E5046" s="218" t="s">
        <v>204</v>
      </c>
      <c r="F5046" s="218">
        <v>2002</v>
      </c>
    </row>
    <row r="5047" spans="1:6" x14ac:dyDescent="0.45">
      <c r="A5047" s="218">
        <v>12392</v>
      </c>
      <c r="B5047" s="218">
        <v>315</v>
      </c>
      <c r="C5047" s="219">
        <v>14.589518440659271</v>
      </c>
      <c r="D5047" s="218"/>
      <c r="E5047" s="218" t="s">
        <v>204</v>
      </c>
      <c r="F5047" s="218">
        <v>2002</v>
      </c>
    </row>
    <row r="5048" spans="1:6" x14ac:dyDescent="0.45">
      <c r="A5048" s="218">
        <v>12392</v>
      </c>
      <c r="B5048" s="218">
        <v>315</v>
      </c>
      <c r="C5048" s="219">
        <v>19.74536751076074</v>
      </c>
      <c r="D5048" s="218"/>
      <c r="E5048" s="218" t="s">
        <v>114</v>
      </c>
      <c r="F5048" s="218">
        <v>2005</v>
      </c>
    </row>
    <row r="5049" spans="1:6" x14ac:dyDescent="0.45">
      <c r="A5049" s="218">
        <v>12392</v>
      </c>
      <c r="B5049" s="218">
        <v>315</v>
      </c>
      <c r="C5049" s="219">
        <v>25.769797220397329</v>
      </c>
      <c r="D5049" s="218"/>
      <c r="E5049" s="218" t="s">
        <v>114</v>
      </c>
      <c r="F5049" s="218">
        <v>2005</v>
      </c>
    </row>
    <row r="5050" spans="1:6" x14ac:dyDescent="0.45">
      <c r="A5050" s="218">
        <v>12392</v>
      </c>
      <c r="B5050" s="218">
        <v>315</v>
      </c>
      <c r="C5050" s="219">
        <v>25.54742546808173</v>
      </c>
      <c r="D5050" s="218"/>
      <c r="E5050" s="218" t="s">
        <v>114</v>
      </c>
      <c r="F5050" s="218">
        <v>2005</v>
      </c>
    </row>
    <row r="5051" spans="1:6" x14ac:dyDescent="0.45">
      <c r="A5051" s="218">
        <v>12392</v>
      </c>
      <c r="B5051" s="218">
        <v>315</v>
      </c>
      <c r="C5051" s="219">
        <v>13.49396274872902</v>
      </c>
      <c r="D5051" s="218"/>
      <c r="E5051" s="218" t="s">
        <v>114</v>
      </c>
      <c r="F5051" s="218">
        <v>2005</v>
      </c>
    </row>
    <row r="5052" spans="1:6" x14ac:dyDescent="0.45">
      <c r="A5052" s="218">
        <v>12392</v>
      </c>
      <c r="B5052" s="218">
        <v>315</v>
      </c>
      <c r="C5052" s="219">
        <v>17.64216997438232</v>
      </c>
      <c r="D5052" s="218"/>
      <c r="E5052" s="218" t="s">
        <v>114</v>
      </c>
      <c r="F5052" s="218">
        <v>2005</v>
      </c>
    </row>
    <row r="5053" spans="1:6" x14ac:dyDescent="0.45">
      <c r="A5053" s="218">
        <v>12392</v>
      </c>
      <c r="B5053" s="218">
        <v>315</v>
      </c>
      <c r="C5053" s="219">
        <v>25.873684300987691</v>
      </c>
      <c r="D5053" s="218"/>
      <c r="E5053" s="218" t="s">
        <v>204</v>
      </c>
      <c r="F5053" s="218">
        <v>2002</v>
      </c>
    </row>
    <row r="5054" spans="1:6" x14ac:dyDescent="0.45">
      <c r="A5054" s="218">
        <v>12392</v>
      </c>
      <c r="B5054" s="218">
        <v>315</v>
      </c>
      <c r="C5054" s="219">
        <v>22.260809712504781</v>
      </c>
      <c r="D5054" s="218"/>
      <c r="E5054" s="218" t="s">
        <v>114</v>
      </c>
      <c r="F5054" s="218">
        <v>2005</v>
      </c>
    </row>
    <row r="5055" spans="1:6" x14ac:dyDescent="0.45">
      <c r="A5055" s="218">
        <v>12390</v>
      </c>
      <c r="B5055" s="218">
        <v>315</v>
      </c>
      <c r="C5055" s="219">
        <v>12.696881891521491</v>
      </c>
      <c r="D5055" s="218"/>
      <c r="E5055" s="218" t="s">
        <v>114</v>
      </c>
      <c r="F5055" s="218">
        <v>2000</v>
      </c>
    </row>
    <row r="5056" spans="1:6" x14ac:dyDescent="0.45">
      <c r="A5056" s="218">
        <v>12390</v>
      </c>
      <c r="B5056" s="218">
        <v>315</v>
      </c>
      <c r="C5056" s="219">
        <v>23.971098265463919</v>
      </c>
      <c r="D5056" s="218"/>
      <c r="E5056" s="218" t="s">
        <v>114</v>
      </c>
      <c r="F5056" s="218">
        <v>2000</v>
      </c>
    </row>
    <row r="5057" spans="1:6" x14ac:dyDescent="0.45">
      <c r="A5057" s="218">
        <v>12390</v>
      </c>
      <c r="B5057" s="218">
        <v>315</v>
      </c>
      <c r="C5057" s="219">
        <v>25.667971405150489</v>
      </c>
      <c r="D5057" s="218"/>
      <c r="E5057" s="218" t="s">
        <v>111</v>
      </c>
      <c r="F5057" s="218">
        <v>2000</v>
      </c>
    </row>
    <row r="5058" spans="1:6" x14ac:dyDescent="0.45">
      <c r="A5058" s="218">
        <v>12390</v>
      </c>
      <c r="B5058" s="218">
        <v>315</v>
      </c>
      <c r="C5058" s="219">
        <v>23.440736074518849</v>
      </c>
      <c r="D5058" s="218"/>
      <c r="E5058" s="218" t="s">
        <v>114</v>
      </c>
      <c r="F5058" s="218">
        <v>2000</v>
      </c>
    </row>
    <row r="5059" spans="1:6" x14ac:dyDescent="0.45">
      <c r="A5059" s="218">
        <v>12390</v>
      </c>
      <c r="B5059" s="218">
        <v>315</v>
      </c>
      <c r="C5059" s="219">
        <v>17.3246502730074</v>
      </c>
      <c r="D5059" s="218"/>
      <c r="E5059" s="218" t="s">
        <v>111</v>
      </c>
      <c r="F5059" s="218">
        <v>2000</v>
      </c>
    </row>
    <row r="5060" spans="1:6" x14ac:dyDescent="0.45">
      <c r="A5060" s="218">
        <v>12390</v>
      </c>
      <c r="B5060" s="218">
        <v>315</v>
      </c>
      <c r="C5060" s="219">
        <v>15.20995799852958</v>
      </c>
      <c r="D5060" s="218"/>
      <c r="E5060" s="218" t="s">
        <v>111</v>
      </c>
      <c r="F5060" s="218">
        <v>2000</v>
      </c>
    </row>
    <row r="5061" spans="1:6" x14ac:dyDescent="0.45">
      <c r="A5061" s="218">
        <v>12390</v>
      </c>
      <c r="B5061" s="218">
        <v>315</v>
      </c>
      <c r="C5061" s="219">
        <v>9.8146557842985587</v>
      </c>
      <c r="D5061" s="218"/>
      <c r="E5061" s="218" t="s">
        <v>114</v>
      </c>
      <c r="F5061" s="218">
        <v>2000</v>
      </c>
    </row>
    <row r="5062" spans="1:6" x14ac:dyDescent="0.45">
      <c r="A5062" s="218">
        <v>12390</v>
      </c>
      <c r="B5062" s="218">
        <v>315</v>
      </c>
      <c r="C5062" s="219">
        <v>14.092804404687231</v>
      </c>
      <c r="D5062" s="218"/>
      <c r="E5062" s="218" t="s">
        <v>111</v>
      </c>
      <c r="F5062" s="218">
        <v>2000</v>
      </c>
    </row>
    <row r="5063" spans="1:6" x14ac:dyDescent="0.45">
      <c r="A5063" s="218">
        <v>12390</v>
      </c>
      <c r="B5063" s="218">
        <v>315</v>
      </c>
      <c r="C5063" s="219">
        <v>7.250787491051252</v>
      </c>
      <c r="D5063" s="218"/>
      <c r="E5063" s="218" t="s">
        <v>111</v>
      </c>
      <c r="F5063" s="218">
        <v>2000</v>
      </c>
    </row>
    <row r="5064" spans="1:6" x14ac:dyDescent="0.45">
      <c r="A5064" s="218">
        <v>12390</v>
      </c>
      <c r="B5064" s="218">
        <v>315</v>
      </c>
      <c r="C5064" s="219">
        <v>19.459720837131311</v>
      </c>
      <c r="D5064" s="218"/>
      <c r="E5064" s="218" t="s">
        <v>114</v>
      </c>
      <c r="F5064" s="218">
        <v>2000</v>
      </c>
    </row>
    <row r="5065" spans="1:6" x14ac:dyDescent="0.45">
      <c r="A5065" s="218">
        <v>12390</v>
      </c>
      <c r="B5065" s="218">
        <v>315</v>
      </c>
      <c r="C5065" s="219">
        <v>13.449171339450601</v>
      </c>
      <c r="D5065" s="218"/>
      <c r="E5065" s="218" t="s">
        <v>111</v>
      </c>
      <c r="F5065" s="218">
        <v>2000</v>
      </c>
    </row>
    <row r="5066" spans="1:6" x14ac:dyDescent="0.45">
      <c r="A5066" s="218">
        <v>12390</v>
      </c>
      <c r="B5066" s="218">
        <v>315</v>
      </c>
      <c r="C5066" s="219">
        <v>17.614330118915689</v>
      </c>
      <c r="D5066" s="218"/>
      <c r="E5066" s="218" t="s">
        <v>114</v>
      </c>
      <c r="F5066" s="218">
        <v>2000</v>
      </c>
    </row>
    <row r="5067" spans="1:6" x14ac:dyDescent="0.45">
      <c r="A5067" s="218">
        <v>12390</v>
      </c>
      <c r="B5067" s="218">
        <v>315</v>
      </c>
      <c r="C5067" s="219">
        <v>8.9783365849171126</v>
      </c>
      <c r="D5067" s="218"/>
      <c r="E5067" s="218" t="s">
        <v>111</v>
      </c>
      <c r="F5067" s="218">
        <v>2000</v>
      </c>
    </row>
    <row r="5068" spans="1:6" x14ac:dyDescent="0.45">
      <c r="A5068" s="218">
        <v>12390</v>
      </c>
      <c r="B5068" s="218">
        <v>315</v>
      </c>
      <c r="C5068" s="219">
        <v>25.423960153052711</v>
      </c>
      <c r="D5068" s="218"/>
      <c r="E5068" s="218" t="s">
        <v>114</v>
      </c>
      <c r="F5068" s="218">
        <v>2000</v>
      </c>
    </row>
    <row r="5069" spans="1:6" x14ac:dyDescent="0.45">
      <c r="A5069" s="218">
        <v>12388</v>
      </c>
      <c r="B5069" s="218">
        <v>315</v>
      </c>
      <c r="C5069" s="219">
        <v>4.1630677327451373</v>
      </c>
      <c r="D5069" s="218"/>
      <c r="E5069" s="218" t="s">
        <v>114</v>
      </c>
      <c r="F5069" s="218">
        <v>2005</v>
      </c>
    </row>
    <row r="5070" spans="1:6" x14ac:dyDescent="0.45">
      <c r="A5070" s="218">
        <v>12388</v>
      </c>
      <c r="B5070" s="218">
        <v>315</v>
      </c>
      <c r="C5070" s="219">
        <v>9.6209407024469282</v>
      </c>
      <c r="D5070" s="218"/>
      <c r="E5070" s="218" t="s">
        <v>114</v>
      </c>
      <c r="F5070" s="218">
        <v>2005</v>
      </c>
    </row>
    <row r="5071" spans="1:6" x14ac:dyDescent="0.45">
      <c r="A5071" s="218">
        <v>12388</v>
      </c>
      <c r="B5071" s="218">
        <v>315</v>
      </c>
      <c r="C5071" s="219">
        <v>18.691901323783551</v>
      </c>
      <c r="D5071" s="218"/>
      <c r="E5071" s="218" t="s">
        <v>114</v>
      </c>
      <c r="F5071" s="218">
        <v>2005</v>
      </c>
    </row>
    <row r="5072" spans="1:6" x14ac:dyDescent="0.45">
      <c r="A5072" s="218">
        <v>12388</v>
      </c>
      <c r="B5072" s="218">
        <v>315</v>
      </c>
      <c r="C5072" s="219">
        <v>37.988157292337853</v>
      </c>
      <c r="D5072" s="218"/>
      <c r="E5072" s="218" t="s">
        <v>114</v>
      </c>
      <c r="F5072" s="218">
        <v>2005</v>
      </c>
    </row>
    <row r="5073" spans="1:6" x14ac:dyDescent="0.45">
      <c r="A5073" s="218">
        <v>12388</v>
      </c>
      <c r="B5073" s="218">
        <v>315</v>
      </c>
      <c r="C5073" s="219">
        <v>24.539959901555381</v>
      </c>
      <c r="D5073" s="218"/>
      <c r="E5073" s="218" t="s">
        <v>114</v>
      </c>
      <c r="F5073" s="218">
        <v>2005</v>
      </c>
    </row>
    <row r="5074" spans="1:6" x14ac:dyDescent="0.45">
      <c r="A5074" s="218">
        <v>12388</v>
      </c>
      <c r="B5074" s="218">
        <v>315</v>
      </c>
      <c r="C5074" s="219">
        <v>29.51316543208786</v>
      </c>
      <c r="D5074" s="218"/>
      <c r="E5074" s="218" t="s">
        <v>114</v>
      </c>
      <c r="F5074" s="218">
        <v>2005</v>
      </c>
    </row>
    <row r="5075" spans="1:6" x14ac:dyDescent="0.45">
      <c r="A5075" s="218">
        <v>12388</v>
      </c>
      <c r="B5075" s="218">
        <v>315</v>
      </c>
      <c r="C5075" s="219">
        <v>5.0178007720158782</v>
      </c>
      <c r="D5075" s="218"/>
      <c r="E5075" s="218" t="s">
        <v>114</v>
      </c>
      <c r="F5075" s="218">
        <v>2005</v>
      </c>
    </row>
    <row r="5076" spans="1:6" x14ac:dyDescent="0.45">
      <c r="A5076" s="218">
        <v>12388</v>
      </c>
      <c r="B5076" s="218">
        <v>315</v>
      </c>
      <c r="C5076" s="219">
        <v>7.0833131547364623</v>
      </c>
      <c r="D5076" s="218"/>
      <c r="E5076" s="218" t="s">
        <v>114</v>
      </c>
      <c r="F5076" s="218">
        <v>2005</v>
      </c>
    </row>
    <row r="5077" spans="1:6" x14ac:dyDescent="0.45">
      <c r="A5077" s="218">
        <v>12386</v>
      </c>
      <c r="B5077" s="218">
        <v>160</v>
      </c>
      <c r="C5077" s="219">
        <v>7.9165153376280823</v>
      </c>
      <c r="D5077" s="218"/>
      <c r="E5077" s="218" t="s">
        <v>114</v>
      </c>
      <c r="F5077" s="218">
        <v>2005</v>
      </c>
    </row>
    <row r="5078" spans="1:6" x14ac:dyDescent="0.45">
      <c r="A5078" s="218">
        <v>12384</v>
      </c>
      <c r="B5078" s="218">
        <v>250</v>
      </c>
      <c r="C5078" s="219">
        <v>34.551123141372763</v>
      </c>
      <c r="D5078" s="218"/>
      <c r="E5078" s="218" t="s">
        <v>114</v>
      </c>
      <c r="F5078" s="218">
        <v>2005</v>
      </c>
    </row>
    <row r="5079" spans="1:6" x14ac:dyDescent="0.45">
      <c r="A5079" s="218">
        <v>12384</v>
      </c>
      <c r="B5079" s="218">
        <v>250</v>
      </c>
      <c r="C5079" s="219">
        <v>16.362550409646811</v>
      </c>
      <c r="D5079" s="218"/>
      <c r="E5079" s="218" t="s">
        <v>114</v>
      </c>
      <c r="F5079" s="218">
        <v>2005</v>
      </c>
    </row>
    <row r="5080" spans="1:6" x14ac:dyDescent="0.45">
      <c r="A5080" s="218">
        <v>12384</v>
      </c>
      <c r="B5080" s="218">
        <v>250</v>
      </c>
      <c r="C5080" s="219">
        <v>10.861176334521581</v>
      </c>
      <c r="D5080" s="218"/>
      <c r="E5080" s="218" t="s">
        <v>114</v>
      </c>
      <c r="F5080" s="218">
        <v>2005</v>
      </c>
    </row>
    <row r="5081" spans="1:6" x14ac:dyDescent="0.45">
      <c r="A5081" s="218">
        <v>12384</v>
      </c>
      <c r="B5081" s="218">
        <v>250</v>
      </c>
      <c r="C5081" s="219">
        <v>21.19708934615829</v>
      </c>
      <c r="D5081" s="218"/>
      <c r="E5081" s="218" t="s">
        <v>114</v>
      </c>
      <c r="F5081" s="218">
        <v>2005</v>
      </c>
    </row>
    <row r="5082" spans="1:6" x14ac:dyDescent="0.45">
      <c r="A5082" s="218">
        <v>12384</v>
      </c>
      <c r="B5082" s="218">
        <v>250</v>
      </c>
      <c r="C5082" s="219">
        <v>7.2281512240995021</v>
      </c>
      <c r="D5082" s="218"/>
      <c r="E5082" s="218" t="s">
        <v>114</v>
      </c>
      <c r="F5082" s="218">
        <v>2005</v>
      </c>
    </row>
    <row r="5083" spans="1:6" x14ac:dyDescent="0.45">
      <c r="A5083" s="218">
        <v>12384</v>
      </c>
      <c r="B5083" s="218">
        <v>250</v>
      </c>
      <c r="C5083" s="219">
        <v>32.532266023402549</v>
      </c>
      <c r="D5083" s="218"/>
      <c r="E5083" s="218" t="s">
        <v>114</v>
      </c>
      <c r="F5083" s="218">
        <v>2005</v>
      </c>
    </row>
    <row r="5084" spans="1:6" x14ac:dyDescent="0.45">
      <c r="A5084" s="218">
        <v>12382</v>
      </c>
      <c r="B5084" s="218">
        <v>200</v>
      </c>
      <c r="C5084" s="219">
        <v>15.20038514623773</v>
      </c>
      <c r="D5084" s="218"/>
      <c r="E5084" s="218" t="s">
        <v>114</v>
      </c>
      <c r="F5084" s="218">
        <v>2005</v>
      </c>
    </row>
    <row r="5085" spans="1:6" x14ac:dyDescent="0.45">
      <c r="A5085" s="218">
        <v>12382</v>
      </c>
      <c r="B5085" s="218">
        <v>200</v>
      </c>
      <c r="C5085" s="219">
        <v>10.96197986132748</v>
      </c>
      <c r="D5085" s="218"/>
      <c r="E5085" s="218" t="s">
        <v>114</v>
      </c>
      <c r="F5085" s="218">
        <v>2005</v>
      </c>
    </row>
    <row r="5086" spans="1:6" x14ac:dyDescent="0.45">
      <c r="A5086" s="218">
        <v>12382</v>
      </c>
      <c r="B5086" s="218">
        <v>200</v>
      </c>
      <c r="C5086" s="219">
        <v>7.9865803614596276</v>
      </c>
      <c r="D5086" s="218"/>
      <c r="E5086" s="218" t="s">
        <v>114</v>
      </c>
      <c r="F5086" s="218">
        <v>2005</v>
      </c>
    </row>
    <row r="5087" spans="1:6" x14ac:dyDescent="0.45">
      <c r="A5087" s="218">
        <v>12382</v>
      </c>
      <c r="B5087" s="218">
        <v>200</v>
      </c>
      <c r="C5087" s="219">
        <v>16.08704993269864</v>
      </c>
      <c r="D5087" s="218"/>
      <c r="E5087" s="218" t="s">
        <v>114</v>
      </c>
      <c r="F5087" s="218">
        <v>2005</v>
      </c>
    </row>
    <row r="5088" spans="1:6" x14ac:dyDescent="0.45">
      <c r="A5088" s="218">
        <v>12382</v>
      </c>
      <c r="B5088" s="218">
        <v>200</v>
      </c>
      <c r="C5088" s="219">
        <v>3.195567548151641</v>
      </c>
      <c r="D5088" s="218"/>
      <c r="E5088" s="218" t="s">
        <v>114</v>
      </c>
      <c r="F5088" s="218">
        <v>2005</v>
      </c>
    </row>
    <row r="5089" spans="1:6" x14ac:dyDescent="0.45">
      <c r="A5089" s="218">
        <v>12382</v>
      </c>
      <c r="B5089" s="218">
        <v>200</v>
      </c>
      <c r="C5089" s="219">
        <v>4.99241219531286</v>
      </c>
      <c r="D5089" s="218"/>
      <c r="E5089" s="218" t="s">
        <v>114</v>
      </c>
      <c r="F5089" s="218">
        <v>2005</v>
      </c>
    </row>
    <row r="5090" spans="1:6" x14ac:dyDescent="0.45">
      <c r="A5090" s="218">
        <v>12380</v>
      </c>
      <c r="B5090" s="218">
        <v>315</v>
      </c>
      <c r="C5090" s="219">
        <v>20.96310234211704</v>
      </c>
      <c r="D5090" s="218"/>
      <c r="E5090" s="218" t="s">
        <v>114</v>
      </c>
      <c r="F5090" s="218">
        <v>2005</v>
      </c>
    </row>
    <row r="5091" spans="1:6" x14ac:dyDescent="0.45">
      <c r="A5091" s="218">
        <v>12380</v>
      </c>
      <c r="B5091" s="218">
        <v>315</v>
      </c>
      <c r="C5091" s="219">
        <v>6.4302866104450356</v>
      </c>
      <c r="D5091" s="218"/>
      <c r="E5091" s="218" t="s">
        <v>114</v>
      </c>
      <c r="F5091" s="218">
        <v>2005</v>
      </c>
    </row>
    <row r="5092" spans="1:6" x14ac:dyDescent="0.45">
      <c r="A5092" s="218">
        <v>12378</v>
      </c>
      <c r="B5092" s="218">
        <v>250</v>
      </c>
      <c r="C5092" s="219">
        <v>13.169511287126671</v>
      </c>
      <c r="D5092" s="218"/>
      <c r="E5092" s="218" t="s">
        <v>114</v>
      </c>
      <c r="F5092" s="218">
        <v>2005</v>
      </c>
    </row>
    <row r="5093" spans="1:6" x14ac:dyDescent="0.45">
      <c r="A5093" s="218">
        <v>12378</v>
      </c>
      <c r="B5093" s="218">
        <v>250</v>
      </c>
      <c r="C5093" s="219">
        <v>36.319912947495872</v>
      </c>
      <c r="D5093" s="218"/>
      <c r="E5093" s="218" t="s">
        <v>114</v>
      </c>
      <c r="F5093" s="218">
        <v>2005</v>
      </c>
    </row>
    <row r="5094" spans="1:6" x14ac:dyDescent="0.45">
      <c r="A5094" s="218">
        <v>12378</v>
      </c>
      <c r="B5094" s="218">
        <v>250</v>
      </c>
      <c r="C5094" s="219">
        <v>22.810682585007399</v>
      </c>
      <c r="D5094" s="218"/>
      <c r="E5094" s="218" t="s">
        <v>114</v>
      </c>
      <c r="F5094" s="218">
        <v>2005</v>
      </c>
    </row>
    <row r="5095" spans="1:6" x14ac:dyDescent="0.45">
      <c r="A5095" s="218">
        <v>12378</v>
      </c>
      <c r="B5095" s="218">
        <v>250</v>
      </c>
      <c r="C5095" s="219">
        <v>22.99252803122895</v>
      </c>
      <c r="D5095" s="218"/>
      <c r="E5095" s="218" t="s">
        <v>114</v>
      </c>
      <c r="F5095" s="218">
        <v>2005</v>
      </c>
    </row>
    <row r="5096" spans="1:6" x14ac:dyDescent="0.45">
      <c r="A5096" s="218">
        <v>12378</v>
      </c>
      <c r="B5096" s="218">
        <v>250</v>
      </c>
      <c r="C5096" s="219">
        <v>20.91273762967101</v>
      </c>
      <c r="D5096" s="218"/>
      <c r="E5096" s="218" t="s">
        <v>114</v>
      </c>
      <c r="F5096" s="218">
        <v>2005</v>
      </c>
    </row>
    <row r="5097" spans="1:6" x14ac:dyDescent="0.45">
      <c r="A5097" s="218">
        <v>12378</v>
      </c>
      <c r="B5097" s="218">
        <v>250</v>
      </c>
      <c r="C5097" s="219">
        <v>28.66670045523913</v>
      </c>
      <c r="D5097" s="218"/>
      <c r="E5097" s="218" t="s">
        <v>114</v>
      </c>
      <c r="F5097" s="218">
        <v>2005</v>
      </c>
    </row>
    <row r="5098" spans="1:6" x14ac:dyDescent="0.45">
      <c r="A5098" s="218">
        <v>12378</v>
      </c>
      <c r="B5098" s="218">
        <v>250</v>
      </c>
      <c r="C5098" s="219">
        <v>24.65997314453125</v>
      </c>
      <c r="D5098" s="218"/>
      <c r="E5098" s="218" t="s">
        <v>114</v>
      </c>
      <c r="F5098" s="218">
        <v>2005</v>
      </c>
    </row>
    <row r="5099" spans="1:6" x14ac:dyDescent="0.45">
      <c r="A5099" s="218">
        <v>12378</v>
      </c>
      <c r="B5099" s="218">
        <v>250</v>
      </c>
      <c r="C5099" s="219">
        <v>27.887815203367069</v>
      </c>
      <c r="D5099" s="218"/>
      <c r="E5099" s="218" t="s">
        <v>114</v>
      </c>
      <c r="F5099" s="218">
        <v>2005</v>
      </c>
    </row>
    <row r="5100" spans="1:6" x14ac:dyDescent="0.45">
      <c r="A5100" s="218">
        <v>12378</v>
      </c>
      <c r="B5100" s="218">
        <v>250</v>
      </c>
      <c r="C5100" s="219">
        <v>5.6613439037245517</v>
      </c>
      <c r="D5100" s="218"/>
      <c r="E5100" s="218" t="s">
        <v>114</v>
      </c>
      <c r="F5100" s="218">
        <v>2005</v>
      </c>
    </row>
    <row r="5101" spans="1:6" x14ac:dyDescent="0.45">
      <c r="A5101" s="218">
        <v>12376</v>
      </c>
      <c r="B5101" s="218">
        <v>200</v>
      </c>
      <c r="C5101" s="219">
        <v>22.729212931997989</v>
      </c>
      <c r="D5101" s="218"/>
      <c r="E5101" s="218" t="s">
        <v>114</v>
      </c>
      <c r="F5101" s="218">
        <v>2005</v>
      </c>
    </row>
    <row r="5102" spans="1:6" x14ac:dyDescent="0.45">
      <c r="A5102" s="218">
        <v>12376</v>
      </c>
      <c r="B5102" s="218">
        <v>200</v>
      </c>
      <c r="C5102" s="219">
        <v>13.25687251020975</v>
      </c>
      <c r="D5102" s="218"/>
      <c r="E5102" s="218" t="s">
        <v>114</v>
      </c>
      <c r="F5102" s="218">
        <v>2005</v>
      </c>
    </row>
    <row r="5103" spans="1:6" x14ac:dyDescent="0.45">
      <c r="A5103" s="218">
        <v>12376</v>
      </c>
      <c r="B5103" s="218">
        <v>200</v>
      </c>
      <c r="C5103" s="219">
        <v>8.3706119597186799</v>
      </c>
      <c r="D5103" s="218"/>
      <c r="E5103" s="218" t="s">
        <v>114</v>
      </c>
      <c r="F5103" s="218">
        <v>2005</v>
      </c>
    </row>
    <row r="5104" spans="1:6" x14ac:dyDescent="0.45">
      <c r="A5104" s="218">
        <v>12376</v>
      </c>
      <c r="B5104" s="218">
        <v>200</v>
      </c>
      <c r="C5104" s="219">
        <v>25.912294177690761</v>
      </c>
      <c r="D5104" s="218"/>
      <c r="E5104" s="218" t="s">
        <v>114</v>
      </c>
      <c r="F5104" s="218">
        <v>2005</v>
      </c>
    </row>
    <row r="5105" spans="1:6" x14ac:dyDescent="0.45">
      <c r="A5105" s="218">
        <v>12374</v>
      </c>
      <c r="B5105" s="218">
        <v>200</v>
      </c>
      <c r="C5105" s="219">
        <v>20.545189351026021</v>
      </c>
      <c r="D5105" s="218"/>
      <c r="E5105" s="218" t="s">
        <v>114</v>
      </c>
      <c r="F5105" s="218">
        <v>2005</v>
      </c>
    </row>
    <row r="5106" spans="1:6" x14ac:dyDescent="0.45">
      <c r="A5106" s="218">
        <v>12374</v>
      </c>
      <c r="B5106" s="218">
        <v>200</v>
      </c>
      <c r="C5106" s="219">
        <v>23.21945390085164</v>
      </c>
      <c r="D5106" s="218"/>
      <c r="E5106" s="218" t="s">
        <v>114</v>
      </c>
      <c r="F5106" s="218">
        <v>2005</v>
      </c>
    </row>
    <row r="5107" spans="1:6" x14ac:dyDescent="0.45">
      <c r="A5107" s="218">
        <v>12372</v>
      </c>
      <c r="B5107" s="218">
        <v>250</v>
      </c>
      <c r="C5107" s="219">
        <v>9.8880255668964701</v>
      </c>
      <c r="D5107" s="218"/>
      <c r="E5107" s="218" t="s">
        <v>204</v>
      </c>
      <c r="F5107" s="218">
        <v>2003</v>
      </c>
    </row>
    <row r="5108" spans="1:6" x14ac:dyDescent="0.45">
      <c r="A5108" s="218">
        <v>12372</v>
      </c>
      <c r="B5108" s="218">
        <v>250</v>
      </c>
      <c r="C5108" s="219">
        <v>37.33778118077197</v>
      </c>
      <c r="D5108" s="218"/>
      <c r="E5108" s="218" t="s">
        <v>204</v>
      </c>
      <c r="F5108" s="218">
        <v>2003</v>
      </c>
    </row>
    <row r="5109" spans="1:6" x14ac:dyDescent="0.45">
      <c r="A5109" s="218">
        <v>12372</v>
      </c>
      <c r="B5109" s="218">
        <v>250</v>
      </c>
      <c r="C5109" s="219">
        <v>13.2679900774099</v>
      </c>
      <c r="D5109" s="218"/>
      <c r="E5109" s="218" t="s">
        <v>204</v>
      </c>
      <c r="F5109" s="218">
        <v>2003</v>
      </c>
    </row>
    <row r="5110" spans="1:6" x14ac:dyDescent="0.45">
      <c r="A5110" s="218">
        <v>12370</v>
      </c>
      <c r="B5110" s="218">
        <v>315</v>
      </c>
      <c r="C5110" s="219">
        <v>16.68546591652796</v>
      </c>
      <c r="D5110" s="218"/>
      <c r="E5110" s="218" t="s">
        <v>204</v>
      </c>
      <c r="F5110" s="218">
        <v>2000</v>
      </c>
    </row>
    <row r="5111" spans="1:6" x14ac:dyDescent="0.45">
      <c r="A5111" s="218">
        <v>12370</v>
      </c>
      <c r="B5111" s="218">
        <v>315</v>
      </c>
      <c r="C5111" s="219">
        <v>46.450702353895728</v>
      </c>
      <c r="D5111" s="218"/>
      <c r="E5111" s="218" t="s">
        <v>204</v>
      </c>
      <c r="F5111" s="218">
        <v>2000</v>
      </c>
    </row>
    <row r="5112" spans="1:6" x14ac:dyDescent="0.45">
      <c r="A5112" s="218">
        <v>12368</v>
      </c>
      <c r="B5112" s="218">
        <v>200</v>
      </c>
      <c r="C5112" s="219">
        <v>32.841467879817138</v>
      </c>
      <c r="D5112" s="218"/>
      <c r="E5112" s="218" t="s">
        <v>114</v>
      </c>
      <c r="F5112" s="218">
        <v>2005</v>
      </c>
    </row>
    <row r="5113" spans="1:6" x14ac:dyDescent="0.45">
      <c r="A5113" s="218">
        <v>12368</v>
      </c>
      <c r="B5113" s="218">
        <v>200</v>
      </c>
      <c r="C5113" s="219">
        <v>13.44258092172384</v>
      </c>
      <c r="D5113" s="218"/>
      <c r="E5113" s="218" t="s">
        <v>114</v>
      </c>
      <c r="F5113" s="218">
        <v>2005</v>
      </c>
    </row>
    <row r="5114" spans="1:6" x14ac:dyDescent="0.45">
      <c r="A5114" s="218">
        <v>12366</v>
      </c>
      <c r="B5114" s="218">
        <v>250</v>
      </c>
      <c r="C5114" s="219">
        <v>10.588024863528769</v>
      </c>
      <c r="D5114" s="218"/>
      <c r="E5114" s="218" t="s">
        <v>114</v>
      </c>
      <c r="F5114" s="218">
        <v>2005</v>
      </c>
    </row>
    <row r="5115" spans="1:6" x14ac:dyDescent="0.45">
      <c r="A5115" s="218">
        <v>12366</v>
      </c>
      <c r="B5115" s="218">
        <v>250</v>
      </c>
      <c r="C5115" s="219">
        <v>28.717428271415852</v>
      </c>
      <c r="D5115" s="218"/>
      <c r="E5115" s="218" t="s">
        <v>114</v>
      </c>
      <c r="F5115" s="218">
        <v>2005</v>
      </c>
    </row>
    <row r="5116" spans="1:6" x14ac:dyDescent="0.45">
      <c r="A5116" s="218">
        <v>12366</v>
      </c>
      <c r="B5116" s="218">
        <v>250</v>
      </c>
      <c r="C5116" s="219">
        <v>27.069387024861829</v>
      </c>
      <c r="D5116" s="218"/>
      <c r="E5116" s="218" t="s">
        <v>114</v>
      </c>
      <c r="F5116" s="218">
        <v>2005</v>
      </c>
    </row>
    <row r="5117" spans="1:6" x14ac:dyDescent="0.45">
      <c r="A5117" s="218">
        <v>12366</v>
      </c>
      <c r="B5117" s="218">
        <v>250</v>
      </c>
      <c r="C5117" s="219">
        <v>20.589779682381799</v>
      </c>
      <c r="D5117" s="218"/>
      <c r="E5117" s="218" t="s">
        <v>114</v>
      </c>
      <c r="F5117" s="218">
        <v>2005</v>
      </c>
    </row>
    <row r="5118" spans="1:6" x14ac:dyDescent="0.45">
      <c r="A5118" s="218">
        <v>12364</v>
      </c>
      <c r="B5118" s="218">
        <v>200</v>
      </c>
      <c r="C5118" s="219">
        <v>26.399171518508371</v>
      </c>
      <c r="D5118" s="218"/>
      <c r="E5118" s="218" t="s">
        <v>114</v>
      </c>
      <c r="F5118" s="218">
        <v>2005</v>
      </c>
    </row>
    <row r="5119" spans="1:6" x14ac:dyDescent="0.45">
      <c r="A5119" s="218">
        <v>12364</v>
      </c>
      <c r="B5119" s="218">
        <v>200</v>
      </c>
      <c r="C5119" s="219">
        <v>24.595261747267759</v>
      </c>
      <c r="D5119" s="218"/>
      <c r="E5119" s="218" t="s">
        <v>114</v>
      </c>
      <c r="F5119" s="218">
        <v>2005</v>
      </c>
    </row>
    <row r="5120" spans="1:6" x14ac:dyDescent="0.45">
      <c r="A5120" s="218">
        <v>12364</v>
      </c>
      <c r="B5120" s="218">
        <v>200</v>
      </c>
      <c r="C5120" s="219">
        <v>29.330941234043429</v>
      </c>
      <c r="D5120" s="218"/>
      <c r="E5120" s="218" t="s">
        <v>114</v>
      </c>
      <c r="F5120" s="218">
        <v>2005</v>
      </c>
    </row>
    <row r="5121" spans="1:6" x14ac:dyDescent="0.45">
      <c r="A5121" s="218">
        <v>12362</v>
      </c>
      <c r="B5121" s="218">
        <v>150</v>
      </c>
      <c r="C5121" s="219">
        <v>6.4601710629325462</v>
      </c>
      <c r="D5121" s="218"/>
      <c r="E5121" s="218" t="s">
        <v>205</v>
      </c>
      <c r="F5121" s="218">
        <v>1976</v>
      </c>
    </row>
    <row r="5122" spans="1:6" x14ac:dyDescent="0.45">
      <c r="A5122" s="218">
        <v>12362</v>
      </c>
      <c r="B5122" s="218">
        <v>150</v>
      </c>
      <c r="C5122" s="219">
        <v>14.09723152441228</v>
      </c>
      <c r="D5122" s="218"/>
      <c r="E5122" s="218" t="s">
        <v>205</v>
      </c>
      <c r="F5122" s="218">
        <v>1976</v>
      </c>
    </row>
    <row r="5123" spans="1:6" x14ac:dyDescent="0.45">
      <c r="A5123" s="218">
        <v>12362</v>
      </c>
      <c r="B5123" s="218">
        <v>150</v>
      </c>
      <c r="C5123" s="219">
        <v>5.2968456304771223</v>
      </c>
      <c r="D5123" s="218"/>
      <c r="E5123" s="218" t="s">
        <v>205</v>
      </c>
      <c r="F5123" s="218">
        <v>1976</v>
      </c>
    </row>
    <row r="5124" spans="1:6" x14ac:dyDescent="0.45">
      <c r="A5124" s="218">
        <v>12362</v>
      </c>
      <c r="B5124" s="218">
        <v>150</v>
      </c>
      <c r="C5124" s="219">
        <v>13.59442818100125</v>
      </c>
      <c r="D5124" s="218"/>
      <c r="E5124" s="218" t="s">
        <v>205</v>
      </c>
      <c r="F5124" s="218">
        <v>1976</v>
      </c>
    </row>
    <row r="5125" spans="1:6" x14ac:dyDescent="0.45">
      <c r="A5125" s="218">
        <v>12362</v>
      </c>
      <c r="B5125" s="218">
        <v>150</v>
      </c>
      <c r="C5125" s="219">
        <v>5.6285946413628301</v>
      </c>
      <c r="D5125" s="218"/>
      <c r="E5125" s="218" t="s">
        <v>205</v>
      </c>
      <c r="F5125" s="218">
        <v>1976</v>
      </c>
    </row>
    <row r="5126" spans="1:6" x14ac:dyDescent="0.45">
      <c r="A5126" s="218">
        <v>12362</v>
      </c>
      <c r="B5126" s="218">
        <v>150</v>
      </c>
      <c r="C5126" s="219">
        <v>18.22225624512248</v>
      </c>
      <c r="D5126" s="218"/>
      <c r="E5126" s="218" t="s">
        <v>205</v>
      </c>
      <c r="F5126" s="218">
        <v>1976</v>
      </c>
    </row>
    <row r="5127" spans="1:6" x14ac:dyDescent="0.45">
      <c r="A5127" s="218">
        <v>12362</v>
      </c>
      <c r="B5127" s="218">
        <v>150</v>
      </c>
      <c r="C5127" s="219">
        <v>9.5196925164564554</v>
      </c>
      <c r="D5127" s="218"/>
      <c r="E5127" s="218" t="s">
        <v>205</v>
      </c>
      <c r="F5127" s="218">
        <v>1976</v>
      </c>
    </row>
    <row r="5128" spans="1:6" x14ac:dyDescent="0.45">
      <c r="A5128" s="218">
        <v>12360</v>
      </c>
      <c r="B5128" s="218">
        <v>250</v>
      </c>
      <c r="C5128" s="219">
        <v>28.44742195041918</v>
      </c>
      <c r="D5128" s="218"/>
      <c r="E5128" s="218" t="s">
        <v>204</v>
      </c>
      <c r="F5128" s="218">
        <v>2002</v>
      </c>
    </row>
    <row r="5129" spans="1:6" x14ac:dyDescent="0.45">
      <c r="A5129" s="218">
        <v>12360</v>
      </c>
      <c r="B5129" s="218">
        <v>250</v>
      </c>
      <c r="C5129" s="219">
        <v>7.1021202435445403</v>
      </c>
      <c r="D5129" s="218"/>
      <c r="E5129" s="218" t="s">
        <v>114</v>
      </c>
      <c r="F5129" s="218">
        <v>1901</v>
      </c>
    </row>
    <row r="5130" spans="1:6" x14ac:dyDescent="0.45">
      <c r="A5130" s="218">
        <v>12360</v>
      </c>
      <c r="B5130" s="218">
        <v>250</v>
      </c>
      <c r="C5130" s="219">
        <v>20.726826008999129</v>
      </c>
      <c r="D5130" s="218"/>
      <c r="E5130" s="218" t="s">
        <v>204</v>
      </c>
      <c r="F5130" s="218">
        <v>2002</v>
      </c>
    </row>
    <row r="5131" spans="1:6" x14ac:dyDescent="0.45">
      <c r="A5131" s="218">
        <v>12360</v>
      </c>
      <c r="B5131" s="218">
        <v>250</v>
      </c>
      <c r="C5131" s="219">
        <v>4.2616352825749857</v>
      </c>
      <c r="D5131" s="218"/>
      <c r="E5131" s="218" t="s">
        <v>114</v>
      </c>
      <c r="F5131" s="218">
        <v>2001</v>
      </c>
    </row>
    <row r="5132" spans="1:6" x14ac:dyDescent="0.45">
      <c r="A5132" s="218">
        <v>12358</v>
      </c>
      <c r="B5132" s="218">
        <v>250</v>
      </c>
      <c r="C5132" s="219">
        <v>7.2668077268028002</v>
      </c>
      <c r="D5132" s="218"/>
      <c r="E5132" s="218" t="s">
        <v>204</v>
      </c>
      <c r="F5132" s="218">
        <v>2002</v>
      </c>
    </row>
    <row r="5133" spans="1:6" x14ac:dyDescent="0.45">
      <c r="A5133" s="218">
        <v>12358</v>
      </c>
      <c r="B5133" s="218">
        <v>250</v>
      </c>
      <c r="C5133" s="219">
        <v>24.843137152478409</v>
      </c>
      <c r="D5133" s="218"/>
      <c r="E5133" s="218" t="s">
        <v>204</v>
      </c>
      <c r="F5133" s="218">
        <v>2002</v>
      </c>
    </row>
    <row r="5134" spans="1:6" x14ac:dyDescent="0.45">
      <c r="A5134" s="218">
        <v>12358</v>
      </c>
      <c r="B5134" s="218">
        <v>250</v>
      </c>
      <c r="C5134" s="219">
        <v>20.770634989909819</v>
      </c>
      <c r="D5134" s="218"/>
      <c r="E5134" s="218" t="s">
        <v>204</v>
      </c>
      <c r="F5134" s="218">
        <v>2002</v>
      </c>
    </row>
    <row r="5135" spans="1:6" x14ac:dyDescent="0.45">
      <c r="A5135" s="218">
        <v>12358</v>
      </c>
      <c r="B5135" s="218">
        <v>250</v>
      </c>
      <c r="C5135" s="219">
        <v>28.721293331399959</v>
      </c>
      <c r="D5135" s="218"/>
      <c r="E5135" s="218" t="s">
        <v>204</v>
      </c>
      <c r="F5135" s="218">
        <v>2002</v>
      </c>
    </row>
    <row r="5136" spans="1:6" x14ac:dyDescent="0.45">
      <c r="A5136" s="218">
        <v>12358</v>
      </c>
      <c r="B5136" s="218">
        <v>250</v>
      </c>
      <c r="C5136" s="219">
        <v>30.01733222469532</v>
      </c>
      <c r="D5136" s="218"/>
      <c r="E5136" s="218" t="s">
        <v>204</v>
      </c>
      <c r="F5136" s="218">
        <v>2002</v>
      </c>
    </row>
    <row r="5137" spans="1:6" x14ac:dyDescent="0.45">
      <c r="A5137" s="218">
        <v>12358</v>
      </c>
      <c r="B5137" s="218">
        <v>250</v>
      </c>
      <c r="C5137" s="219">
        <v>6.5266451484615278</v>
      </c>
      <c r="D5137" s="218"/>
      <c r="E5137" s="218" t="s">
        <v>204</v>
      </c>
      <c r="F5137" s="218">
        <v>2002</v>
      </c>
    </row>
    <row r="5138" spans="1:6" x14ac:dyDescent="0.45">
      <c r="A5138" s="218">
        <v>12358</v>
      </c>
      <c r="B5138" s="218">
        <v>250</v>
      </c>
      <c r="C5138" s="219">
        <v>13.265110570067611</v>
      </c>
      <c r="D5138" s="218"/>
      <c r="E5138" s="218" t="s">
        <v>204</v>
      </c>
      <c r="F5138" s="218">
        <v>2002</v>
      </c>
    </row>
    <row r="5139" spans="1:6" x14ac:dyDescent="0.45">
      <c r="A5139" s="218">
        <v>12358</v>
      </c>
      <c r="B5139" s="218">
        <v>250</v>
      </c>
      <c r="C5139" s="219">
        <v>46.046566783572821</v>
      </c>
      <c r="D5139" s="218"/>
      <c r="E5139" s="218" t="s">
        <v>204</v>
      </c>
      <c r="F5139" s="218">
        <v>2002</v>
      </c>
    </row>
    <row r="5140" spans="1:6" x14ac:dyDescent="0.45">
      <c r="A5140" s="218">
        <v>12356</v>
      </c>
      <c r="B5140" s="218">
        <v>250</v>
      </c>
      <c r="C5140" s="219">
        <v>18.296764330484461</v>
      </c>
      <c r="D5140" s="218"/>
      <c r="E5140" s="218" t="s">
        <v>114</v>
      </c>
      <c r="F5140" s="218">
        <v>2005</v>
      </c>
    </row>
    <row r="5141" spans="1:6" x14ac:dyDescent="0.45">
      <c r="A5141" s="218">
        <v>12356</v>
      </c>
      <c r="B5141" s="218">
        <v>250</v>
      </c>
      <c r="C5141" s="219">
        <v>26.493044844616801</v>
      </c>
      <c r="D5141" s="218"/>
      <c r="E5141" s="218" t="s">
        <v>114</v>
      </c>
      <c r="F5141" s="218">
        <v>2005</v>
      </c>
    </row>
    <row r="5142" spans="1:6" x14ac:dyDescent="0.45">
      <c r="A5142" s="218">
        <v>12356</v>
      </c>
      <c r="B5142" s="218">
        <v>250</v>
      </c>
      <c r="C5142" s="219">
        <v>9.7012712401740124</v>
      </c>
      <c r="D5142" s="218"/>
      <c r="E5142" s="218" t="s">
        <v>114</v>
      </c>
      <c r="F5142" s="218">
        <v>2005</v>
      </c>
    </row>
    <row r="5143" spans="1:6" x14ac:dyDescent="0.45">
      <c r="A5143" s="218">
        <v>12356</v>
      </c>
      <c r="B5143" s="218">
        <v>250</v>
      </c>
      <c r="C5143" s="219">
        <v>26.643606711863509</v>
      </c>
      <c r="D5143" s="218"/>
      <c r="E5143" s="218" t="s">
        <v>114</v>
      </c>
      <c r="F5143" s="218">
        <v>2005</v>
      </c>
    </row>
    <row r="5144" spans="1:6" x14ac:dyDescent="0.45">
      <c r="A5144" s="218">
        <v>12356</v>
      </c>
      <c r="B5144" s="218">
        <v>250</v>
      </c>
      <c r="C5144" s="219">
        <v>13.019179539146039</v>
      </c>
      <c r="D5144" s="218"/>
      <c r="E5144" s="218" t="s">
        <v>114</v>
      </c>
      <c r="F5144" s="218">
        <v>2005</v>
      </c>
    </row>
    <row r="5145" spans="1:6" x14ac:dyDescent="0.45">
      <c r="A5145" s="218">
        <v>12356</v>
      </c>
      <c r="B5145" s="218">
        <v>250</v>
      </c>
      <c r="C5145" s="219">
        <v>37.662513787590193</v>
      </c>
      <c r="D5145" s="218"/>
      <c r="E5145" s="218" t="s">
        <v>114</v>
      </c>
      <c r="F5145" s="218">
        <v>2005</v>
      </c>
    </row>
    <row r="5146" spans="1:6" x14ac:dyDescent="0.45">
      <c r="A5146" s="218">
        <v>12356</v>
      </c>
      <c r="B5146" s="218">
        <v>250</v>
      </c>
      <c r="C5146" s="219">
        <v>21.62333337380209</v>
      </c>
      <c r="D5146" s="218"/>
      <c r="E5146" s="218" t="s">
        <v>114</v>
      </c>
      <c r="F5146" s="218">
        <v>2005</v>
      </c>
    </row>
    <row r="5147" spans="1:6" x14ac:dyDescent="0.45">
      <c r="A5147" s="218">
        <v>12356</v>
      </c>
      <c r="B5147" s="218">
        <v>250</v>
      </c>
      <c r="C5147" s="219">
        <v>26.502679008527711</v>
      </c>
      <c r="D5147" s="218"/>
      <c r="E5147" s="218" t="s">
        <v>114</v>
      </c>
      <c r="F5147" s="218">
        <v>2005</v>
      </c>
    </row>
    <row r="5148" spans="1:6" x14ac:dyDescent="0.45">
      <c r="A5148" s="218">
        <v>12356</v>
      </c>
      <c r="B5148" s="218">
        <v>250</v>
      </c>
      <c r="C5148" s="219">
        <v>28.22781035895531</v>
      </c>
      <c r="D5148" s="218"/>
      <c r="E5148" s="218" t="s">
        <v>109</v>
      </c>
      <c r="F5148" s="218">
        <v>2009</v>
      </c>
    </row>
    <row r="5149" spans="1:6" x14ac:dyDescent="0.45">
      <c r="A5149" s="218">
        <v>12356</v>
      </c>
      <c r="B5149" s="218">
        <v>250</v>
      </c>
      <c r="C5149" s="219">
        <v>19.256038718912389</v>
      </c>
      <c r="D5149" s="218"/>
      <c r="E5149" s="218" t="s">
        <v>109</v>
      </c>
      <c r="F5149" s="218">
        <v>2009</v>
      </c>
    </row>
    <row r="5150" spans="1:6" x14ac:dyDescent="0.45">
      <c r="A5150" s="218">
        <v>12356</v>
      </c>
      <c r="B5150" s="218">
        <v>250</v>
      </c>
      <c r="C5150" s="219">
        <v>21.829137714803</v>
      </c>
      <c r="D5150" s="218"/>
      <c r="E5150" s="218" t="s">
        <v>109</v>
      </c>
      <c r="F5150" s="218">
        <v>2009</v>
      </c>
    </row>
    <row r="5151" spans="1:6" x14ac:dyDescent="0.45">
      <c r="A5151" s="218">
        <v>12356</v>
      </c>
      <c r="B5151" s="218">
        <v>250</v>
      </c>
      <c r="C5151" s="219">
        <v>22.635526523758351</v>
      </c>
      <c r="D5151" s="218"/>
      <c r="E5151" s="218" t="s">
        <v>109</v>
      </c>
      <c r="F5151" s="218">
        <v>2009</v>
      </c>
    </row>
    <row r="5152" spans="1:6" x14ac:dyDescent="0.45">
      <c r="A5152" s="218">
        <v>12356</v>
      </c>
      <c r="B5152" s="218">
        <v>250</v>
      </c>
      <c r="C5152" s="219">
        <v>18.458503453309969</v>
      </c>
      <c r="D5152" s="218"/>
      <c r="E5152" s="218" t="s">
        <v>109</v>
      </c>
      <c r="F5152" s="218">
        <v>2009</v>
      </c>
    </row>
    <row r="5153" spans="1:6" x14ac:dyDescent="0.45">
      <c r="A5153" s="218">
        <v>12356</v>
      </c>
      <c r="B5153" s="218">
        <v>250</v>
      </c>
      <c r="C5153" s="219">
        <v>19.557636997648871</v>
      </c>
      <c r="D5153" s="218"/>
      <c r="E5153" s="218" t="s">
        <v>109</v>
      </c>
      <c r="F5153" s="218">
        <v>2009</v>
      </c>
    </row>
    <row r="5154" spans="1:6" x14ac:dyDescent="0.45">
      <c r="A5154" s="218">
        <v>12356</v>
      </c>
      <c r="B5154" s="218">
        <v>250</v>
      </c>
      <c r="C5154" s="219">
        <v>25.269634253250249</v>
      </c>
      <c r="D5154" s="218"/>
      <c r="E5154" s="218" t="s">
        <v>109</v>
      </c>
      <c r="F5154" s="218">
        <v>2009</v>
      </c>
    </row>
    <row r="5155" spans="1:6" x14ac:dyDescent="0.45">
      <c r="A5155" s="218">
        <v>12356</v>
      </c>
      <c r="B5155" s="218">
        <v>250</v>
      </c>
      <c r="C5155" s="219">
        <v>10.316894577469061</v>
      </c>
      <c r="D5155" s="218"/>
      <c r="E5155" s="218" t="s">
        <v>109</v>
      </c>
      <c r="F5155" s="218">
        <v>2009</v>
      </c>
    </row>
    <row r="5156" spans="1:6" x14ac:dyDescent="0.45">
      <c r="A5156" s="218">
        <v>12356</v>
      </c>
      <c r="B5156" s="218">
        <v>250</v>
      </c>
      <c r="C5156" s="219">
        <v>15.68114820216298</v>
      </c>
      <c r="D5156" s="218"/>
      <c r="E5156" s="218" t="s">
        <v>114</v>
      </c>
      <c r="F5156" s="218">
        <v>2005</v>
      </c>
    </row>
    <row r="5157" spans="1:6" x14ac:dyDescent="0.45">
      <c r="A5157" s="218">
        <v>12356</v>
      </c>
      <c r="B5157" s="218">
        <v>250</v>
      </c>
      <c r="C5157" s="219">
        <v>33.391438360373613</v>
      </c>
      <c r="D5157" s="218"/>
      <c r="E5157" s="218" t="s">
        <v>109</v>
      </c>
      <c r="F5157" s="218">
        <v>2009</v>
      </c>
    </row>
    <row r="5158" spans="1:6" x14ac:dyDescent="0.45">
      <c r="A5158" s="218">
        <v>12354</v>
      </c>
      <c r="B5158" s="218">
        <v>315</v>
      </c>
      <c r="C5158" s="219">
        <v>19.20340993359833</v>
      </c>
      <c r="D5158" s="218"/>
      <c r="E5158" s="218" t="s">
        <v>204</v>
      </c>
      <c r="F5158" s="218">
        <v>2006</v>
      </c>
    </row>
    <row r="5159" spans="1:6" x14ac:dyDescent="0.45">
      <c r="A5159" s="218">
        <v>12354</v>
      </c>
      <c r="B5159" s="218">
        <v>315</v>
      </c>
      <c r="C5159" s="219">
        <v>24.980727090999629</v>
      </c>
      <c r="D5159" s="218"/>
      <c r="E5159" s="218" t="s">
        <v>204</v>
      </c>
      <c r="F5159" s="218">
        <v>2006</v>
      </c>
    </row>
    <row r="5160" spans="1:6" x14ac:dyDescent="0.45">
      <c r="A5160" s="218">
        <v>12354</v>
      </c>
      <c r="B5160" s="218">
        <v>315</v>
      </c>
      <c r="C5160" s="219">
        <v>25.192510144575529</v>
      </c>
      <c r="D5160" s="218"/>
      <c r="E5160" s="218" t="s">
        <v>204</v>
      </c>
      <c r="F5160" s="218">
        <v>2006</v>
      </c>
    </row>
    <row r="5161" spans="1:6" x14ac:dyDescent="0.45">
      <c r="A5161" s="218">
        <v>12354</v>
      </c>
      <c r="B5161" s="218">
        <v>315</v>
      </c>
      <c r="C5161" s="219">
        <v>24.879371146462731</v>
      </c>
      <c r="D5161" s="218"/>
      <c r="E5161" s="218" t="s">
        <v>204</v>
      </c>
      <c r="F5161" s="218">
        <v>2006</v>
      </c>
    </row>
    <row r="5162" spans="1:6" x14ac:dyDescent="0.45">
      <c r="A5162" s="218">
        <v>12354</v>
      </c>
      <c r="B5162" s="218">
        <v>315</v>
      </c>
      <c r="C5162" s="219">
        <v>9.3107414971478786</v>
      </c>
      <c r="D5162" s="218"/>
      <c r="E5162" s="218" t="s">
        <v>204</v>
      </c>
      <c r="F5162" s="218">
        <v>2006</v>
      </c>
    </row>
    <row r="5163" spans="1:6" x14ac:dyDescent="0.45">
      <c r="A5163" s="218">
        <v>12354</v>
      </c>
      <c r="B5163" s="218">
        <v>315</v>
      </c>
      <c r="C5163" s="219">
        <v>29.533684847126921</v>
      </c>
      <c r="D5163" s="218"/>
      <c r="E5163" s="218" t="s">
        <v>204</v>
      </c>
      <c r="F5163" s="218">
        <v>2006</v>
      </c>
    </row>
    <row r="5164" spans="1:6" x14ac:dyDescent="0.45">
      <c r="A5164" s="218">
        <v>12352</v>
      </c>
      <c r="B5164" s="218">
        <v>160</v>
      </c>
      <c r="C5164" s="219">
        <v>10.67656119659385</v>
      </c>
      <c r="D5164" s="218"/>
      <c r="E5164" s="218" t="s">
        <v>204</v>
      </c>
      <c r="F5164" s="218">
        <v>2004</v>
      </c>
    </row>
    <row r="5165" spans="1:6" x14ac:dyDescent="0.45">
      <c r="A5165" s="218">
        <v>12352</v>
      </c>
      <c r="B5165" s="218">
        <v>160</v>
      </c>
      <c r="C5165" s="219">
        <v>11.849398193596491</v>
      </c>
      <c r="D5165" s="218"/>
      <c r="E5165" s="218" t="s">
        <v>204</v>
      </c>
      <c r="F5165" s="218">
        <v>2004</v>
      </c>
    </row>
    <row r="5166" spans="1:6" x14ac:dyDescent="0.45">
      <c r="A5166" s="218">
        <v>12352</v>
      </c>
      <c r="B5166" s="218">
        <v>160</v>
      </c>
      <c r="C5166" s="219">
        <v>33.910992861596959</v>
      </c>
      <c r="D5166" s="218"/>
      <c r="E5166" s="218" t="s">
        <v>114</v>
      </c>
      <c r="F5166" s="218">
        <v>2004</v>
      </c>
    </row>
    <row r="5167" spans="1:6" x14ac:dyDescent="0.45">
      <c r="A5167" s="218">
        <v>12352</v>
      </c>
      <c r="B5167" s="218">
        <v>160</v>
      </c>
      <c r="C5167" s="219">
        <v>27.08470204588755</v>
      </c>
      <c r="D5167" s="218"/>
      <c r="E5167" s="218" t="s">
        <v>114</v>
      </c>
      <c r="F5167" s="218">
        <v>2004</v>
      </c>
    </row>
    <row r="5168" spans="1:6" x14ac:dyDescent="0.45">
      <c r="A5168" s="218">
        <v>12352</v>
      </c>
      <c r="B5168" s="218">
        <v>160</v>
      </c>
      <c r="C5168" s="219">
        <v>30.857281228814649</v>
      </c>
      <c r="D5168" s="218"/>
      <c r="E5168" s="218" t="s">
        <v>114</v>
      </c>
      <c r="F5168" s="218">
        <v>2004</v>
      </c>
    </row>
    <row r="5169" spans="1:6" x14ac:dyDescent="0.45">
      <c r="A5169" s="218">
        <v>12352</v>
      </c>
      <c r="B5169" s="218">
        <v>160</v>
      </c>
      <c r="C5169" s="219">
        <v>30.633299964064779</v>
      </c>
      <c r="D5169" s="218"/>
      <c r="E5169" s="218" t="s">
        <v>114</v>
      </c>
      <c r="F5169" s="218">
        <v>2004</v>
      </c>
    </row>
    <row r="5170" spans="1:6" x14ac:dyDescent="0.45">
      <c r="A5170" s="218">
        <v>12350</v>
      </c>
      <c r="B5170" s="218">
        <v>315</v>
      </c>
      <c r="C5170" s="219">
        <v>26.138472933767911</v>
      </c>
      <c r="D5170" s="218"/>
      <c r="E5170" s="218" t="s">
        <v>204</v>
      </c>
      <c r="F5170" s="218">
        <v>2006</v>
      </c>
    </row>
    <row r="5171" spans="1:6" x14ac:dyDescent="0.45">
      <c r="A5171" s="218">
        <v>12350</v>
      </c>
      <c r="B5171" s="218">
        <v>315</v>
      </c>
      <c r="C5171" s="219">
        <v>25.241841847671331</v>
      </c>
      <c r="D5171" s="218"/>
      <c r="E5171" s="218" t="s">
        <v>204</v>
      </c>
      <c r="F5171" s="218">
        <v>2006</v>
      </c>
    </row>
    <row r="5172" spans="1:6" x14ac:dyDescent="0.45">
      <c r="A5172" s="218">
        <v>12350</v>
      </c>
      <c r="B5172" s="218">
        <v>315</v>
      </c>
      <c r="C5172" s="219">
        <v>25.753285003423809</v>
      </c>
      <c r="D5172" s="218"/>
      <c r="E5172" s="218" t="s">
        <v>204</v>
      </c>
      <c r="F5172" s="218">
        <v>2006</v>
      </c>
    </row>
    <row r="5173" spans="1:6" x14ac:dyDescent="0.45">
      <c r="A5173" s="218">
        <v>12350</v>
      </c>
      <c r="B5173" s="218">
        <v>315</v>
      </c>
      <c r="C5173" s="219">
        <v>26.022000765945801</v>
      </c>
      <c r="D5173" s="218"/>
      <c r="E5173" s="218" t="s">
        <v>114</v>
      </c>
      <c r="F5173" s="218">
        <v>2006</v>
      </c>
    </row>
    <row r="5174" spans="1:6" x14ac:dyDescent="0.45">
      <c r="A5174" s="218">
        <v>12350</v>
      </c>
      <c r="B5174" s="218">
        <v>315</v>
      </c>
      <c r="C5174" s="219">
        <v>13.498892785211179</v>
      </c>
      <c r="D5174" s="218"/>
      <c r="E5174" s="218" t="s">
        <v>114</v>
      </c>
      <c r="F5174" s="218">
        <v>2006</v>
      </c>
    </row>
    <row r="5175" spans="1:6" x14ac:dyDescent="0.45">
      <c r="A5175" s="218">
        <v>12350</v>
      </c>
      <c r="B5175" s="218">
        <v>315</v>
      </c>
      <c r="C5175" s="219">
        <v>17.093887860846721</v>
      </c>
      <c r="D5175" s="218"/>
      <c r="E5175" s="218" t="s">
        <v>114</v>
      </c>
      <c r="F5175" s="218">
        <v>2006</v>
      </c>
    </row>
    <row r="5176" spans="1:6" x14ac:dyDescent="0.45">
      <c r="A5176" s="218">
        <v>12350</v>
      </c>
      <c r="B5176" s="218">
        <v>315</v>
      </c>
      <c r="C5176" s="219">
        <v>23.769363517138071</v>
      </c>
      <c r="D5176" s="218"/>
      <c r="E5176" s="218" t="s">
        <v>114</v>
      </c>
      <c r="F5176" s="218">
        <v>2012</v>
      </c>
    </row>
    <row r="5177" spans="1:6" x14ac:dyDescent="0.45">
      <c r="A5177" s="218">
        <v>12350</v>
      </c>
      <c r="B5177" s="218">
        <v>315</v>
      </c>
      <c r="C5177" s="219">
        <v>10.81993770931488</v>
      </c>
      <c r="D5177" s="218"/>
      <c r="E5177" s="218" t="s">
        <v>114</v>
      </c>
      <c r="F5177" s="218">
        <v>2012</v>
      </c>
    </row>
    <row r="5178" spans="1:6" x14ac:dyDescent="0.45">
      <c r="A5178" s="218">
        <v>12350</v>
      </c>
      <c r="B5178" s="218">
        <v>315</v>
      </c>
      <c r="C5178" s="219">
        <v>8.2150373127689846</v>
      </c>
      <c r="D5178" s="218"/>
      <c r="E5178" s="218" t="s">
        <v>114</v>
      </c>
      <c r="F5178" s="218">
        <v>2012</v>
      </c>
    </row>
    <row r="5179" spans="1:6" x14ac:dyDescent="0.45">
      <c r="A5179" s="218">
        <v>12350</v>
      </c>
      <c r="B5179" s="218">
        <v>315</v>
      </c>
      <c r="C5179" s="219">
        <v>38.894610298525038</v>
      </c>
      <c r="D5179" s="218"/>
      <c r="E5179" s="218" t="s">
        <v>114</v>
      </c>
      <c r="F5179" s="218">
        <v>2012</v>
      </c>
    </row>
    <row r="5180" spans="1:6" x14ac:dyDescent="0.45">
      <c r="A5180" s="218">
        <v>12350</v>
      </c>
      <c r="B5180" s="218">
        <v>315</v>
      </c>
      <c r="C5180" s="219">
        <v>4.8499077448968357</v>
      </c>
      <c r="D5180" s="218"/>
      <c r="E5180" s="218" t="s">
        <v>114</v>
      </c>
      <c r="F5180" s="218">
        <v>2012</v>
      </c>
    </row>
    <row r="5181" spans="1:6" x14ac:dyDescent="0.45">
      <c r="A5181" s="218">
        <v>12350</v>
      </c>
      <c r="B5181" s="218">
        <v>315</v>
      </c>
      <c r="C5181" s="219">
        <v>29.14552737519919</v>
      </c>
      <c r="D5181" s="218"/>
      <c r="E5181" s="218" t="s">
        <v>204</v>
      </c>
      <c r="F5181" s="218">
        <v>2013</v>
      </c>
    </row>
    <row r="5182" spans="1:6" x14ac:dyDescent="0.45">
      <c r="A5182" s="218">
        <v>12350</v>
      </c>
      <c r="B5182" s="218">
        <v>315</v>
      </c>
      <c r="C5182" s="219">
        <v>27.994779714567009</v>
      </c>
      <c r="D5182" s="218"/>
      <c r="E5182" s="218" t="s">
        <v>204</v>
      </c>
      <c r="F5182" s="218">
        <v>2013</v>
      </c>
    </row>
    <row r="5183" spans="1:6" x14ac:dyDescent="0.45">
      <c r="A5183" s="218">
        <v>12350</v>
      </c>
      <c r="B5183" s="218">
        <v>315</v>
      </c>
      <c r="C5183" s="219">
        <v>49.033345448861581</v>
      </c>
      <c r="D5183" s="218"/>
      <c r="E5183" s="218" t="s">
        <v>204</v>
      </c>
      <c r="F5183" s="218">
        <v>2013</v>
      </c>
    </row>
    <row r="5184" spans="1:6" x14ac:dyDescent="0.45">
      <c r="A5184" s="218">
        <v>12350</v>
      </c>
      <c r="B5184" s="218">
        <v>315</v>
      </c>
      <c r="C5184" s="219">
        <v>8.2668244245650815</v>
      </c>
      <c r="D5184" s="218"/>
      <c r="E5184" s="218" t="s">
        <v>204</v>
      </c>
      <c r="F5184" s="218">
        <v>2013</v>
      </c>
    </row>
    <row r="5185" spans="1:6" x14ac:dyDescent="0.45">
      <c r="A5185" s="218">
        <v>12348</v>
      </c>
      <c r="B5185" s="218">
        <v>250</v>
      </c>
      <c r="C5185" s="219">
        <v>36.628532765455297</v>
      </c>
      <c r="D5185" s="218"/>
      <c r="E5185" s="218" t="s">
        <v>114</v>
      </c>
      <c r="F5185" s="218">
        <v>2005</v>
      </c>
    </row>
    <row r="5186" spans="1:6" x14ac:dyDescent="0.45">
      <c r="A5186" s="218">
        <v>12348</v>
      </c>
      <c r="B5186" s="218">
        <v>250</v>
      </c>
      <c r="C5186" s="219">
        <v>33.261981305862982</v>
      </c>
      <c r="D5186" s="218"/>
      <c r="E5186" s="218" t="s">
        <v>114</v>
      </c>
      <c r="F5186" s="218">
        <v>2005</v>
      </c>
    </row>
    <row r="5187" spans="1:6" x14ac:dyDescent="0.45">
      <c r="A5187" s="218">
        <v>12346</v>
      </c>
      <c r="B5187" s="218">
        <v>200</v>
      </c>
      <c r="C5187" s="219">
        <v>8.2374766930494996</v>
      </c>
      <c r="D5187" s="218"/>
      <c r="E5187" s="218" t="s">
        <v>114</v>
      </c>
      <c r="F5187" s="218">
        <v>2005</v>
      </c>
    </row>
    <row r="5188" spans="1:6" x14ac:dyDescent="0.45">
      <c r="A5188" s="218">
        <v>12346</v>
      </c>
      <c r="B5188" s="218">
        <v>200</v>
      </c>
      <c r="C5188" s="219">
        <v>29.46092603599034</v>
      </c>
      <c r="D5188" s="218"/>
      <c r="E5188" s="218" t="s">
        <v>114</v>
      </c>
      <c r="F5188" s="218">
        <v>2006</v>
      </c>
    </row>
    <row r="5189" spans="1:6" x14ac:dyDescent="0.45">
      <c r="A5189" s="218">
        <v>12346</v>
      </c>
      <c r="B5189" s="218">
        <v>200</v>
      </c>
      <c r="C5189" s="219">
        <v>20.165643647113761</v>
      </c>
      <c r="D5189" s="218"/>
      <c r="E5189" s="218" t="s">
        <v>114</v>
      </c>
      <c r="F5189" s="218">
        <v>2006</v>
      </c>
    </row>
    <row r="5190" spans="1:6" x14ac:dyDescent="0.45">
      <c r="A5190" s="218">
        <v>12346</v>
      </c>
      <c r="B5190" s="218">
        <v>200</v>
      </c>
      <c r="C5190" s="219">
        <v>8.5227370669279754</v>
      </c>
      <c r="D5190" s="218"/>
      <c r="E5190" s="218" t="s">
        <v>114</v>
      </c>
      <c r="F5190" s="218">
        <v>2006</v>
      </c>
    </row>
    <row r="5191" spans="1:6" x14ac:dyDescent="0.45">
      <c r="A5191" s="218">
        <v>12344</v>
      </c>
      <c r="B5191" s="218">
        <v>200</v>
      </c>
      <c r="C5191" s="219">
        <v>58.741285152343707</v>
      </c>
      <c r="D5191" s="218"/>
      <c r="E5191" s="218" t="s">
        <v>114</v>
      </c>
      <c r="F5191" s="218">
        <v>2006</v>
      </c>
    </row>
    <row r="5192" spans="1:6" x14ac:dyDescent="0.45">
      <c r="A5192" s="218">
        <v>12344</v>
      </c>
      <c r="B5192" s="218">
        <v>200</v>
      </c>
      <c r="C5192" s="219">
        <v>41.687569097230387</v>
      </c>
      <c r="D5192" s="218"/>
      <c r="E5192" s="218" t="s">
        <v>114</v>
      </c>
      <c r="F5192" s="218">
        <v>2006</v>
      </c>
    </row>
    <row r="5193" spans="1:6" x14ac:dyDescent="0.45">
      <c r="A5193" s="218">
        <v>12344</v>
      </c>
      <c r="B5193" s="218">
        <v>200</v>
      </c>
      <c r="C5193" s="219">
        <v>7.7214522250458497</v>
      </c>
      <c r="D5193" s="218"/>
      <c r="E5193" s="218" t="s">
        <v>114</v>
      </c>
      <c r="F5193" s="218">
        <v>2006</v>
      </c>
    </row>
    <row r="5194" spans="1:6" x14ac:dyDescent="0.45">
      <c r="A5194" s="218">
        <v>12342</v>
      </c>
      <c r="B5194" s="218">
        <v>200</v>
      </c>
      <c r="C5194" s="219">
        <v>26.454137606147189</v>
      </c>
      <c r="D5194" s="218"/>
      <c r="E5194" s="218" t="s">
        <v>114</v>
      </c>
      <c r="F5194" s="218">
        <v>2005</v>
      </c>
    </row>
    <row r="5195" spans="1:6" x14ac:dyDescent="0.45">
      <c r="A5195" s="218">
        <v>12342</v>
      </c>
      <c r="B5195" s="218">
        <v>200</v>
      </c>
      <c r="C5195" s="219">
        <v>8.3851869569683739</v>
      </c>
      <c r="D5195" s="218"/>
      <c r="E5195" s="218" t="s">
        <v>114</v>
      </c>
      <c r="F5195" s="218">
        <v>2005</v>
      </c>
    </row>
    <row r="5196" spans="1:6" x14ac:dyDescent="0.45">
      <c r="A5196" s="218">
        <v>12342</v>
      </c>
      <c r="B5196" s="218">
        <v>200</v>
      </c>
      <c r="C5196" s="219">
        <v>19.429585307124409</v>
      </c>
      <c r="D5196" s="218"/>
      <c r="E5196" s="218" t="s">
        <v>114</v>
      </c>
      <c r="F5196" s="218">
        <v>2005</v>
      </c>
    </row>
    <row r="5197" spans="1:6" x14ac:dyDescent="0.45">
      <c r="A5197" s="218">
        <v>12340</v>
      </c>
      <c r="B5197" s="218">
        <v>200</v>
      </c>
      <c r="C5197" s="219">
        <v>19.236410059383051</v>
      </c>
      <c r="D5197" s="218"/>
      <c r="E5197" s="218" t="s">
        <v>114</v>
      </c>
      <c r="F5197" s="218">
        <v>2006</v>
      </c>
    </row>
    <row r="5198" spans="1:6" x14ac:dyDescent="0.45">
      <c r="A5198" s="218">
        <v>12340</v>
      </c>
      <c r="B5198" s="218">
        <v>200</v>
      </c>
      <c r="C5198" s="219">
        <v>45.855615990002072</v>
      </c>
      <c r="D5198" s="218"/>
      <c r="E5198" s="218" t="s">
        <v>114</v>
      </c>
      <c r="F5198" s="218">
        <v>2006</v>
      </c>
    </row>
    <row r="5199" spans="1:6" x14ac:dyDescent="0.45">
      <c r="A5199" s="218">
        <v>12340</v>
      </c>
      <c r="B5199" s="218">
        <v>200</v>
      </c>
      <c r="C5199" s="219">
        <v>55.409453913661672</v>
      </c>
      <c r="D5199" s="218"/>
      <c r="E5199" s="218" t="s">
        <v>114</v>
      </c>
      <c r="F5199" s="218">
        <v>2006</v>
      </c>
    </row>
    <row r="5200" spans="1:6" x14ac:dyDescent="0.45">
      <c r="A5200" s="218">
        <v>12340</v>
      </c>
      <c r="B5200" s="218">
        <v>200</v>
      </c>
      <c r="C5200" s="219">
        <v>23.274089344473921</v>
      </c>
      <c r="D5200" s="218"/>
      <c r="E5200" s="218" t="s">
        <v>114</v>
      </c>
      <c r="F5200" s="218">
        <v>2006</v>
      </c>
    </row>
    <row r="5201" spans="1:6" x14ac:dyDescent="0.45">
      <c r="A5201" s="218">
        <v>12338</v>
      </c>
      <c r="B5201" s="218">
        <v>250</v>
      </c>
      <c r="C5201" s="219">
        <v>12.03010392566992</v>
      </c>
      <c r="D5201" s="218"/>
      <c r="E5201" s="218" t="s">
        <v>114</v>
      </c>
      <c r="F5201" s="218">
        <v>2005</v>
      </c>
    </row>
    <row r="5202" spans="1:6" x14ac:dyDescent="0.45">
      <c r="A5202" s="218">
        <v>12338</v>
      </c>
      <c r="B5202" s="218">
        <v>250</v>
      </c>
      <c r="C5202" s="219">
        <v>58.830638407092309</v>
      </c>
      <c r="D5202" s="218"/>
      <c r="E5202" s="218" t="s">
        <v>114</v>
      </c>
      <c r="F5202" s="218">
        <v>2005</v>
      </c>
    </row>
    <row r="5203" spans="1:6" x14ac:dyDescent="0.45">
      <c r="A5203" s="218">
        <v>12338</v>
      </c>
      <c r="B5203" s="218">
        <v>250</v>
      </c>
      <c r="C5203" s="219">
        <v>52.443669838498828</v>
      </c>
      <c r="D5203" s="218"/>
      <c r="E5203" s="218" t="s">
        <v>114</v>
      </c>
      <c r="F5203" s="218">
        <v>2005</v>
      </c>
    </row>
    <row r="5204" spans="1:6" x14ac:dyDescent="0.45">
      <c r="A5204" s="218">
        <v>12336</v>
      </c>
      <c r="B5204" s="218">
        <v>200</v>
      </c>
      <c r="C5204" s="219">
        <v>17.34588148501933</v>
      </c>
      <c r="D5204" s="218"/>
      <c r="E5204" s="218" t="s">
        <v>114</v>
      </c>
      <c r="F5204" s="218">
        <v>2005</v>
      </c>
    </row>
    <row r="5205" spans="1:6" x14ac:dyDescent="0.45">
      <c r="A5205" s="218">
        <v>12336</v>
      </c>
      <c r="B5205" s="218">
        <v>200</v>
      </c>
      <c r="C5205" s="219">
        <v>10.00540291219523</v>
      </c>
      <c r="D5205" s="218"/>
      <c r="E5205" s="218" t="s">
        <v>114</v>
      </c>
      <c r="F5205" s="218">
        <v>2005</v>
      </c>
    </row>
    <row r="5206" spans="1:6" x14ac:dyDescent="0.45">
      <c r="A5206" s="218">
        <v>12216</v>
      </c>
      <c r="B5206" s="218">
        <v>500</v>
      </c>
      <c r="C5206" s="219">
        <v>19.63568520666939</v>
      </c>
      <c r="D5206" s="218"/>
      <c r="E5206" s="218" t="s">
        <v>203</v>
      </c>
      <c r="F5206" s="218">
        <v>1901</v>
      </c>
    </row>
    <row r="5207" spans="1:6" x14ac:dyDescent="0.45">
      <c r="A5207" s="218">
        <v>12216</v>
      </c>
      <c r="B5207" s="218">
        <v>500</v>
      </c>
      <c r="C5207" s="219">
        <v>23.843765807954259</v>
      </c>
      <c r="D5207" s="218"/>
      <c r="E5207" s="218" t="s">
        <v>203</v>
      </c>
      <c r="F5207" s="218">
        <v>1901</v>
      </c>
    </row>
    <row r="5208" spans="1:6" x14ac:dyDescent="0.45">
      <c r="A5208" s="218">
        <v>12216</v>
      </c>
      <c r="B5208" s="218">
        <v>500</v>
      </c>
      <c r="C5208" s="219">
        <v>22.155849612686811</v>
      </c>
      <c r="D5208" s="218"/>
      <c r="E5208" s="218" t="s">
        <v>203</v>
      </c>
      <c r="F5208" s="218">
        <v>1901</v>
      </c>
    </row>
    <row r="5209" spans="1:6" x14ac:dyDescent="0.45">
      <c r="A5209" s="218">
        <v>12214</v>
      </c>
      <c r="B5209" s="218">
        <v>160</v>
      </c>
      <c r="C5209" s="219">
        <v>13.943763140485631</v>
      </c>
      <c r="D5209" s="218"/>
      <c r="E5209" s="218" t="s">
        <v>114</v>
      </c>
      <c r="F5209" s="218">
        <v>2005</v>
      </c>
    </row>
    <row r="5210" spans="1:6" x14ac:dyDescent="0.45">
      <c r="A5210" s="218">
        <v>12212</v>
      </c>
      <c r="B5210" s="218">
        <v>500</v>
      </c>
      <c r="C5210" s="219">
        <v>10.001372012717351</v>
      </c>
      <c r="D5210" s="218"/>
      <c r="E5210" s="218" t="s">
        <v>203</v>
      </c>
      <c r="F5210" s="218">
        <v>1983</v>
      </c>
    </row>
    <row r="5211" spans="1:6" x14ac:dyDescent="0.45">
      <c r="A5211" s="218">
        <v>12212</v>
      </c>
      <c r="B5211" s="218">
        <v>500</v>
      </c>
      <c r="C5211" s="219">
        <v>2.717271167247588</v>
      </c>
      <c r="D5211" s="218"/>
      <c r="E5211" s="218" t="s">
        <v>203</v>
      </c>
      <c r="F5211" s="218">
        <v>1901</v>
      </c>
    </row>
    <row r="5212" spans="1:6" x14ac:dyDescent="0.45">
      <c r="A5212" s="218">
        <v>12212</v>
      </c>
      <c r="B5212" s="218">
        <v>500</v>
      </c>
      <c r="C5212" s="219">
        <v>31.714299682827949</v>
      </c>
      <c r="D5212" s="218"/>
      <c r="E5212" s="218" t="s">
        <v>203</v>
      </c>
      <c r="F5212" s="218">
        <v>1983</v>
      </c>
    </row>
    <row r="5213" spans="1:6" x14ac:dyDescent="0.45">
      <c r="A5213" s="218">
        <v>12212</v>
      </c>
      <c r="B5213" s="218">
        <v>500</v>
      </c>
      <c r="C5213" s="219">
        <v>10.61510132650959</v>
      </c>
      <c r="D5213" s="218"/>
      <c r="E5213" s="218" t="s">
        <v>203</v>
      </c>
      <c r="F5213" s="218">
        <v>1983</v>
      </c>
    </row>
    <row r="5214" spans="1:6" x14ac:dyDescent="0.45">
      <c r="A5214" s="218">
        <v>12212</v>
      </c>
      <c r="B5214" s="218">
        <v>500</v>
      </c>
      <c r="C5214" s="219">
        <v>23.174268109098922</v>
      </c>
      <c r="D5214" s="218"/>
      <c r="E5214" s="218" t="s">
        <v>203</v>
      </c>
      <c r="F5214" s="218">
        <v>1983</v>
      </c>
    </row>
    <row r="5215" spans="1:6" x14ac:dyDescent="0.45">
      <c r="A5215" s="218">
        <v>12212</v>
      </c>
      <c r="B5215" s="218">
        <v>500</v>
      </c>
      <c r="C5215" s="219">
        <v>38.709489812110583</v>
      </c>
      <c r="D5215" s="218"/>
      <c r="E5215" s="218" t="s">
        <v>203</v>
      </c>
      <c r="F5215" s="218">
        <v>1983</v>
      </c>
    </row>
    <row r="5216" spans="1:6" x14ac:dyDescent="0.45">
      <c r="A5216" s="218">
        <v>12212</v>
      </c>
      <c r="B5216" s="218">
        <v>500</v>
      </c>
      <c r="C5216" s="219">
        <v>9.4694368694393027</v>
      </c>
      <c r="D5216" s="218"/>
      <c r="E5216" s="218" t="s">
        <v>203</v>
      </c>
      <c r="F5216" s="218">
        <v>1983</v>
      </c>
    </row>
    <row r="5217" spans="1:6" x14ac:dyDescent="0.45">
      <c r="A5217" s="218">
        <v>12212</v>
      </c>
      <c r="B5217" s="218">
        <v>500</v>
      </c>
      <c r="C5217" s="219">
        <v>39.239306508854469</v>
      </c>
      <c r="D5217" s="218"/>
      <c r="E5217" s="218" t="s">
        <v>203</v>
      </c>
      <c r="F5217" s="218">
        <v>1983</v>
      </c>
    </row>
    <row r="5218" spans="1:6" x14ac:dyDescent="0.45">
      <c r="A5218" s="218">
        <v>12212</v>
      </c>
      <c r="B5218" s="218">
        <v>500</v>
      </c>
      <c r="C5218" s="219">
        <v>9.4749498432514692</v>
      </c>
      <c r="D5218" s="218"/>
      <c r="E5218" s="218" t="s">
        <v>203</v>
      </c>
      <c r="F5218" s="218">
        <v>1983</v>
      </c>
    </row>
    <row r="5219" spans="1:6" x14ac:dyDescent="0.45">
      <c r="A5219" s="218">
        <v>12210</v>
      </c>
      <c r="B5219" s="218">
        <v>250</v>
      </c>
      <c r="C5219" s="219">
        <v>34.144440377124162</v>
      </c>
      <c r="D5219" s="218"/>
      <c r="E5219" s="218" t="s">
        <v>114</v>
      </c>
      <c r="F5219" s="218">
        <v>2016</v>
      </c>
    </row>
    <row r="5220" spans="1:6" x14ac:dyDescent="0.45">
      <c r="A5220" s="218">
        <v>12210</v>
      </c>
      <c r="B5220" s="218">
        <v>250</v>
      </c>
      <c r="C5220" s="219">
        <v>35.111559958453412</v>
      </c>
      <c r="D5220" s="218"/>
      <c r="E5220" s="218" t="s">
        <v>114</v>
      </c>
      <c r="F5220" s="218">
        <v>2016</v>
      </c>
    </row>
    <row r="5221" spans="1:6" x14ac:dyDescent="0.45">
      <c r="A5221" s="218">
        <v>12210</v>
      </c>
      <c r="B5221" s="218">
        <v>250</v>
      </c>
      <c r="C5221" s="219">
        <v>9.0980107713568525</v>
      </c>
      <c r="D5221" s="218"/>
      <c r="E5221" s="218" t="s">
        <v>114</v>
      </c>
      <c r="F5221" s="218">
        <v>2016</v>
      </c>
    </row>
    <row r="5222" spans="1:6" x14ac:dyDescent="0.45">
      <c r="A5222" s="218">
        <v>12208</v>
      </c>
      <c r="B5222" s="218">
        <v>500</v>
      </c>
      <c r="C5222" s="219">
        <v>32.412509085228749</v>
      </c>
      <c r="D5222" s="218"/>
      <c r="E5222" s="218" t="s">
        <v>203</v>
      </c>
      <c r="F5222" s="218">
        <v>1901</v>
      </c>
    </row>
    <row r="5223" spans="1:6" x14ac:dyDescent="0.45">
      <c r="A5223" s="218">
        <v>12208</v>
      </c>
      <c r="B5223" s="218">
        <v>500</v>
      </c>
      <c r="C5223" s="219">
        <v>36.539527550805239</v>
      </c>
      <c r="D5223" s="218"/>
      <c r="E5223" s="218" t="s">
        <v>203</v>
      </c>
      <c r="F5223" s="218">
        <v>1901</v>
      </c>
    </row>
    <row r="5224" spans="1:6" x14ac:dyDescent="0.45">
      <c r="A5224" s="218">
        <v>12208</v>
      </c>
      <c r="B5224" s="218">
        <v>500</v>
      </c>
      <c r="C5224" s="219">
        <v>23.590202288553709</v>
      </c>
      <c r="D5224" s="218"/>
      <c r="E5224" s="218" t="s">
        <v>203</v>
      </c>
      <c r="F5224" s="218">
        <v>1901</v>
      </c>
    </row>
    <row r="5225" spans="1:6" x14ac:dyDescent="0.45">
      <c r="A5225" s="218">
        <v>12208</v>
      </c>
      <c r="B5225" s="218">
        <v>500</v>
      </c>
      <c r="C5225" s="219">
        <v>28.08241154936805</v>
      </c>
      <c r="D5225" s="218"/>
      <c r="E5225" s="218" t="s">
        <v>203</v>
      </c>
      <c r="F5225" s="218">
        <v>1901</v>
      </c>
    </row>
    <row r="5226" spans="1:6" x14ac:dyDescent="0.45">
      <c r="A5226" s="218">
        <v>12208</v>
      </c>
      <c r="B5226" s="218">
        <v>500</v>
      </c>
      <c r="C5226" s="219">
        <v>13.16758173105346</v>
      </c>
      <c r="D5226" s="218"/>
      <c r="E5226" s="218" t="s">
        <v>203</v>
      </c>
      <c r="F5226" s="218">
        <v>1901</v>
      </c>
    </row>
    <row r="5227" spans="1:6" x14ac:dyDescent="0.45">
      <c r="A5227" s="218">
        <v>12208</v>
      </c>
      <c r="B5227" s="218">
        <v>500</v>
      </c>
      <c r="C5227" s="219">
        <v>34.362620427744773</v>
      </c>
      <c r="D5227" s="218"/>
      <c r="E5227" s="218" t="s">
        <v>203</v>
      </c>
      <c r="F5227" s="218">
        <v>1901</v>
      </c>
    </row>
    <row r="5228" spans="1:6" x14ac:dyDescent="0.45">
      <c r="A5228" s="218">
        <v>12208</v>
      </c>
      <c r="B5228" s="218">
        <v>500</v>
      </c>
      <c r="C5228" s="219">
        <v>14.70070165042225</v>
      </c>
      <c r="D5228" s="218"/>
      <c r="E5228" s="218" t="s">
        <v>203</v>
      </c>
      <c r="F5228" s="218">
        <v>1901</v>
      </c>
    </row>
    <row r="5229" spans="1:6" x14ac:dyDescent="0.45">
      <c r="A5229" s="218">
        <v>12208</v>
      </c>
      <c r="B5229" s="218">
        <v>500</v>
      </c>
      <c r="C5229" s="219">
        <v>50.840869919955047</v>
      </c>
      <c r="D5229" s="218"/>
      <c r="E5229" s="218" t="s">
        <v>203</v>
      </c>
      <c r="F5229" s="218">
        <v>1901</v>
      </c>
    </row>
    <row r="5230" spans="1:6" x14ac:dyDescent="0.45">
      <c r="A5230" s="218">
        <v>12208</v>
      </c>
      <c r="B5230" s="218">
        <v>500</v>
      </c>
      <c r="C5230" s="219">
        <v>32.435619842804179</v>
      </c>
      <c r="D5230" s="218"/>
      <c r="E5230" s="218" t="s">
        <v>203</v>
      </c>
      <c r="F5230" s="218">
        <v>1901</v>
      </c>
    </row>
    <row r="5231" spans="1:6" x14ac:dyDescent="0.45">
      <c r="A5231" s="218">
        <v>12208</v>
      </c>
      <c r="B5231" s="218">
        <v>500</v>
      </c>
      <c r="C5231" s="219">
        <v>16.61409090189559</v>
      </c>
      <c r="D5231" s="218"/>
      <c r="E5231" s="218" t="s">
        <v>203</v>
      </c>
      <c r="F5231" s="218">
        <v>1901</v>
      </c>
    </row>
    <row r="5232" spans="1:6" x14ac:dyDescent="0.45">
      <c r="A5232" s="218">
        <v>12208</v>
      </c>
      <c r="B5232" s="218">
        <v>500</v>
      </c>
      <c r="C5232" s="219">
        <v>30.502939625573731</v>
      </c>
      <c r="D5232" s="218"/>
      <c r="E5232" s="218" t="s">
        <v>203</v>
      </c>
      <c r="F5232" s="218">
        <v>1901</v>
      </c>
    </row>
    <row r="5233" spans="1:6" x14ac:dyDescent="0.45">
      <c r="A5233" s="218">
        <v>12206</v>
      </c>
      <c r="B5233" s="218">
        <v>400</v>
      </c>
      <c r="C5233" s="219">
        <v>9.7078140888475435</v>
      </c>
      <c r="D5233" s="218"/>
      <c r="E5233" s="218" t="s">
        <v>205</v>
      </c>
      <c r="F5233" s="218">
        <v>1901</v>
      </c>
    </row>
    <row r="5234" spans="1:6" x14ac:dyDescent="0.45">
      <c r="A5234" s="218">
        <v>12206</v>
      </c>
      <c r="B5234" s="218">
        <v>400</v>
      </c>
      <c r="C5234" s="219">
        <v>11.56626537701524</v>
      </c>
      <c r="D5234" s="218"/>
      <c r="E5234" s="218" t="s">
        <v>205</v>
      </c>
      <c r="F5234" s="218">
        <v>1901</v>
      </c>
    </row>
    <row r="5235" spans="1:6" x14ac:dyDescent="0.45">
      <c r="A5235" s="218">
        <v>12206</v>
      </c>
      <c r="B5235" s="218">
        <v>400</v>
      </c>
      <c r="C5235" s="219">
        <v>31.883175797359929</v>
      </c>
      <c r="D5235" s="218"/>
      <c r="E5235" s="218" t="s">
        <v>203</v>
      </c>
      <c r="F5235" s="218">
        <v>1901</v>
      </c>
    </row>
    <row r="5236" spans="1:6" x14ac:dyDescent="0.45">
      <c r="A5236" s="218">
        <v>12206</v>
      </c>
      <c r="B5236" s="218">
        <v>400</v>
      </c>
      <c r="C5236" s="219">
        <v>42.996499940850413</v>
      </c>
      <c r="D5236" s="218"/>
      <c r="E5236" s="218" t="s">
        <v>203</v>
      </c>
      <c r="F5236" s="218">
        <v>1901</v>
      </c>
    </row>
    <row r="5237" spans="1:6" x14ac:dyDescent="0.45">
      <c r="A5237" s="218">
        <v>12206</v>
      </c>
      <c r="B5237" s="218">
        <v>400</v>
      </c>
      <c r="C5237" s="219">
        <v>27.357757204805829</v>
      </c>
      <c r="D5237" s="218"/>
      <c r="E5237" s="218" t="s">
        <v>203</v>
      </c>
      <c r="F5237" s="218">
        <v>1901</v>
      </c>
    </row>
    <row r="5238" spans="1:6" x14ac:dyDescent="0.45">
      <c r="A5238" s="218">
        <v>12206</v>
      </c>
      <c r="B5238" s="218">
        <v>400</v>
      </c>
      <c r="C5238" s="219">
        <v>18.920671636997429</v>
      </c>
      <c r="D5238" s="218"/>
      <c r="E5238" s="218" t="s">
        <v>203</v>
      </c>
      <c r="F5238" s="218">
        <v>1901</v>
      </c>
    </row>
    <row r="5239" spans="1:6" x14ac:dyDescent="0.45">
      <c r="A5239" s="218">
        <v>12206</v>
      </c>
      <c r="B5239" s="218">
        <v>400</v>
      </c>
      <c r="C5239" s="219">
        <v>47.558044271865683</v>
      </c>
      <c r="D5239" s="218"/>
      <c r="E5239" s="218" t="s">
        <v>203</v>
      </c>
      <c r="F5239" s="218">
        <v>1901</v>
      </c>
    </row>
    <row r="5240" spans="1:6" x14ac:dyDescent="0.45">
      <c r="A5240" s="218">
        <v>12206</v>
      </c>
      <c r="B5240" s="218">
        <v>400</v>
      </c>
      <c r="C5240" s="219">
        <v>25.386054300164091</v>
      </c>
      <c r="D5240" s="218"/>
      <c r="E5240" s="218" t="s">
        <v>203</v>
      </c>
      <c r="F5240" s="218">
        <v>1901</v>
      </c>
    </row>
    <row r="5241" spans="1:6" x14ac:dyDescent="0.45">
      <c r="A5241" s="218">
        <v>12206</v>
      </c>
      <c r="B5241" s="218">
        <v>400</v>
      </c>
      <c r="C5241" s="219">
        <v>24.02768697177218</v>
      </c>
      <c r="D5241" s="218"/>
      <c r="E5241" s="218" t="s">
        <v>203</v>
      </c>
      <c r="F5241" s="218">
        <v>1901</v>
      </c>
    </row>
    <row r="5242" spans="1:6" x14ac:dyDescent="0.45">
      <c r="A5242" s="218">
        <v>12206</v>
      </c>
      <c r="B5242" s="218">
        <v>400</v>
      </c>
      <c r="C5242" s="219">
        <v>25.310383863135371</v>
      </c>
      <c r="D5242" s="218"/>
      <c r="E5242" s="218" t="s">
        <v>203</v>
      </c>
      <c r="F5242" s="218">
        <v>1901</v>
      </c>
    </row>
    <row r="5243" spans="1:6" x14ac:dyDescent="0.45">
      <c r="A5243" s="218">
        <v>12206</v>
      </c>
      <c r="B5243" s="218">
        <v>400</v>
      </c>
      <c r="C5243" s="219">
        <v>15.94126279379838</v>
      </c>
      <c r="D5243" s="218"/>
      <c r="E5243" s="218" t="s">
        <v>203</v>
      </c>
      <c r="F5243" s="218">
        <v>1901</v>
      </c>
    </row>
    <row r="5244" spans="1:6" x14ac:dyDescent="0.45">
      <c r="A5244" s="218">
        <v>12206</v>
      </c>
      <c r="B5244" s="218">
        <v>400</v>
      </c>
      <c r="C5244" s="219">
        <v>16.96793800062704</v>
      </c>
      <c r="D5244" s="218"/>
      <c r="E5244" s="218" t="s">
        <v>203</v>
      </c>
      <c r="F5244" s="218">
        <v>1901</v>
      </c>
    </row>
    <row r="5245" spans="1:6" x14ac:dyDescent="0.45">
      <c r="A5245" s="218">
        <v>12206</v>
      </c>
      <c r="B5245" s="218">
        <v>400</v>
      </c>
      <c r="C5245" s="219">
        <v>53.732569637509037</v>
      </c>
      <c r="D5245" s="218"/>
      <c r="E5245" s="218" t="s">
        <v>203</v>
      </c>
      <c r="F5245" s="218">
        <v>1901</v>
      </c>
    </row>
    <row r="5246" spans="1:6" x14ac:dyDescent="0.45">
      <c r="A5246" s="218">
        <v>12206</v>
      </c>
      <c r="B5246" s="218">
        <v>400</v>
      </c>
      <c r="C5246" s="219">
        <v>56.604851122068453</v>
      </c>
      <c r="D5246" s="218"/>
      <c r="E5246" s="218" t="s">
        <v>203</v>
      </c>
      <c r="F5246" s="218">
        <v>1901</v>
      </c>
    </row>
    <row r="5247" spans="1:6" x14ac:dyDescent="0.45">
      <c r="A5247" s="218">
        <v>12206</v>
      </c>
      <c r="B5247" s="218">
        <v>400</v>
      </c>
      <c r="C5247" s="219">
        <v>35.729874159039298</v>
      </c>
      <c r="D5247" s="218"/>
      <c r="E5247" s="218" t="s">
        <v>205</v>
      </c>
      <c r="F5247" s="218">
        <v>1901</v>
      </c>
    </row>
    <row r="5248" spans="1:6" x14ac:dyDescent="0.45">
      <c r="A5248" s="218">
        <v>12206</v>
      </c>
      <c r="B5248" s="218">
        <v>400</v>
      </c>
      <c r="C5248" s="219">
        <v>15.20529858117588</v>
      </c>
      <c r="D5248" s="218"/>
      <c r="E5248" s="218" t="s">
        <v>205</v>
      </c>
      <c r="F5248" s="218">
        <v>1901</v>
      </c>
    </row>
    <row r="5249" spans="1:6" x14ac:dyDescent="0.45">
      <c r="A5249" s="218">
        <v>12204</v>
      </c>
      <c r="B5249" s="218">
        <v>300</v>
      </c>
      <c r="C5249" s="219">
        <v>11.359989761576481</v>
      </c>
      <c r="D5249" s="218"/>
      <c r="E5249" s="218" t="s">
        <v>205</v>
      </c>
      <c r="F5249" s="218">
        <v>1901</v>
      </c>
    </row>
    <row r="5250" spans="1:6" x14ac:dyDescent="0.45">
      <c r="A5250" s="218">
        <v>12202</v>
      </c>
      <c r="B5250" s="218">
        <v>250</v>
      </c>
      <c r="C5250" s="219">
        <v>82.665621469692994</v>
      </c>
      <c r="D5250" s="218"/>
      <c r="E5250" s="218" t="s">
        <v>109</v>
      </c>
      <c r="F5250" s="218">
        <v>2019</v>
      </c>
    </row>
    <row r="5251" spans="1:6" x14ac:dyDescent="0.45">
      <c r="A5251" s="218">
        <v>12200</v>
      </c>
      <c r="B5251" s="218">
        <v>250</v>
      </c>
      <c r="C5251" s="219">
        <v>20.105088762317092</v>
      </c>
      <c r="D5251" s="218"/>
      <c r="E5251" s="218" t="s">
        <v>114</v>
      </c>
      <c r="F5251" s="218">
        <v>2005</v>
      </c>
    </row>
    <row r="5252" spans="1:6" x14ac:dyDescent="0.45">
      <c r="A5252" s="218">
        <v>12200</v>
      </c>
      <c r="B5252" s="218">
        <v>250</v>
      </c>
      <c r="C5252" s="219">
        <v>25.338652696207781</v>
      </c>
      <c r="D5252" s="218"/>
      <c r="E5252" s="218" t="s">
        <v>114</v>
      </c>
      <c r="F5252" s="218">
        <v>2005</v>
      </c>
    </row>
    <row r="5253" spans="1:6" x14ac:dyDescent="0.45">
      <c r="A5253" s="218">
        <v>12200</v>
      </c>
      <c r="B5253" s="218">
        <v>250</v>
      </c>
      <c r="C5253" s="219">
        <v>10.62404481927919</v>
      </c>
      <c r="D5253" s="218"/>
      <c r="E5253" s="218" t="s">
        <v>114</v>
      </c>
      <c r="F5253" s="218">
        <v>2005</v>
      </c>
    </row>
    <row r="5254" spans="1:6" x14ac:dyDescent="0.45">
      <c r="A5254" s="218">
        <v>12200</v>
      </c>
      <c r="B5254" s="218">
        <v>250</v>
      </c>
      <c r="C5254" s="219">
        <v>13.104568733090129</v>
      </c>
      <c r="D5254" s="218"/>
      <c r="E5254" s="218" t="s">
        <v>114</v>
      </c>
      <c r="F5254" s="218">
        <v>2005</v>
      </c>
    </row>
    <row r="5255" spans="1:6" x14ac:dyDescent="0.45">
      <c r="A5255" s="218">
        <v>12198</v>
      </c>
      <c r="B5255" s="218">
        <v>250</v>
      </c>
      <c r="C5255" s="219">
        <v>28.31712340321512</v>
      </c>
      <c r="D5255" s="218"/>
      <c r="E5255" s="218" t="s">
        <v>114</v>
      </c>
      <c r="F5255" s="218">
        <v>2003</v>
      </c>
    </row>
    <row r="5256" spans="1:6" x14ac:dyDescent="0.45">
      <c r="A5256" s="218">
        <v>12198</v>
      </c>
      <c r="B5256" s="218">
        <v>250</v>
      </c>
      <c r="C5256" s="219">
        <v>20.570896574758649</v>
      </c>
      <c r="D5256" s="218"/>
      <c r="E5256" s="218" t="s">
        <v>114</v>
      </c>
      <c r="F5256" s="218">
        <v>2005</v>
      </c>
    </row>
    <row r="5257" spans="1:6" x14ac:dyDescent="0.45">
      <c r="A5257" s="218">
        <v>12198</v>
      </c>
      <c r="B5257" s="218">
        <v>250</v>
      </c>
      <c r="C5257" s="219">
        <v>14.15156867648161</v>
      </c>
      <c r="D5257" s="218"/>
      <c r="E5257" s="218" t="s">
        <v>114</v>
      </c>
      <c r="F5257" s="218">
        <v>2003</v>
      </c>
    </row>
    <row r="5258" spans="1:6" x14ac:dyDescent="0.45">
      <c r="A5258" s="218">
        <v>12196</v>
      </c>
      <c r="B5258" s="218">
        <v>250</v>
      </c>
      <c r="C5258" s="219">
        <v>33.869317595220423</v>
      </c>
      <c r="D5258" s="218"/>
      <c r="E5258" s="218" t="s">
        <v>114</v>
      </c>
      <c r="F5258" s="218">
        <v>2007</v>
      </c>
    </row>
    <row r="5259" spans="1:6" x14ac:dyDescent="0.45">
      <c r="A5259" s="218">
        <v>12196</v>
      </c>
      <c r="B5259" s="218">
        <v>250</v>
      </c>
      <c r="C5259" s="219">
        <v>23.773402456438891</v>
      </c>
      <c r="D5259" s="218"/>
      <c r="E5259" s="218" t="s">
        <v>114</v>
      </c>
      <c r="F5259" s="218">
        <v>2005</v>
      </c>
    </row>
    <row r="5260" spans="1:6" x14ac:dyDescent="0.45">
      <c r="A5260" s="218">
        <v>12196</v>
      </c>
      <c r="B5260" s="218">
        <v>250</v>
      </c>
      <c r="C5260" s="219">
        <v>14.234354311873579</v>
      </c>
      <c r="D5260" s="218"/>
      <c r="E5260" s="218" t="s">
        <v>114</v>
      </c>
      <c r="F5260" s="218">
        <v>2005</v>
      </c>
    </row>
    <row r="5261" spans="1:6" x14ac:dyDescent="0.45">
      <c r="A5261" s="218">
        <v>12196</v>
      </c>
      <c r="B5261" s="218">
        <v>250</v>
      </c>
      <c r="C5261" s="219">
        <v>20.668370916638729</v>
      </c>
      <c r="D5261" s="218"/>
      <c r="E5261" s="218" t="s">
        <v>114</v>
      </c>
      <c r="F5261" s="218">
        <v>2005</v>
      </c>
    </row>
    <row r="5262" spans="1:6" x14ac:dyDescent="0.45">
      <c r="A5262" s="218">
        <v>12196</v>
      </c>
      <c r="B5262" s="218">
        <v>250</v>
      </c>
      <c r="C5262" s="219">
        <v>15.4122772123059</v>
      </c>
      <c r="D5262" s="218"/>
      <c r="E5262" s="218" t="s">
        <v>114</v>
      </c>
      <c r="F5262" s="218">
        <v>2005</v>
      </c>
    </row>
    <row r="5263" spans="1:6" x14ac:dyDescent="0.45">
      <c r="A5263" s="218">
        <v>12196</v>
      </c>
      <c r="B5263" s="218">
        <v>250</v>
      </c>
      <c r="C5263" s="219">
        <v>13.44430038681312</v>
      </c>
      <c r="D5263" s="218"/>
      <c r="E5263" s="218" t="s">
        <v>114</v>
      </c>
      <c r="F5263" s="218">
        <v>2005</v>
      </c>
    </row>
    <row r="5264" spans="1:6" x14ac:dyDescent="0.45">
      <c r="A5264" s="218">
        <v>12196</v>
      </c>
      <c r="B5264" s="218">
        <v>250</v>
      </c>
      <c r="C5264" s="219">
        <v>16.522043726803421</v>
      </c>
      <c r="D5264" s="218"/>
      <c r="E5264" s="218" t="s">
        <v>114</v>
      </c>
      <c r="F5264" s="218">
        <v>2005</v>
      </c>
    </row>
    <row r="5265" spans="1:6" x14ac:dyDescent="0.45">
      <c r="A5265" s="218">
        <v>12196</v>
      </c>
      <c r="B5265" s="218">
        <v>250</v>
      </c>
      <c r="C5265" s="219">
        <v>10.53769994447179</v>
      </c>
      <c r="D5265" s="218"/>
      <c r="E5265" s="218" t="s">
        <v>114</v>
      </c>
      <c r="F5265" s="218">
        <v>2005</v>
      </c>
    </row>
    <row r="5266" spans="1:6" x14ac:dyDescent="0.45">
      <c r="A5266" s="218">
        <v>12196</v>
      </c>
      <c r="B5266" s="218">
        <v>250</v>
      </c>
      <c r="C5266" s="219">
        <v>15.288186181469881</v>
      </c>
      <c r="D5266" s="218"/>
      <c r="E5266" s="218" t="s">
        <v>114</v>
      </c>
      <c r="F5266" s="218">
        <v>2005</v>
      </c>
    </row>
    <row r="5267" spans="1:6" x14ac:dyDescent="0.45">
      <c r="A5267" s="218">
        <v>12196</v>
      </c>
      <c r="B5267" s="218">
        <v>250</v>
      </c>
      <c r="C5267" s="219">
        <v>14.90911088249095</v>
      </c>
      <c r="D5267" s="218"/>
      <c r="E5267" s="218" t="s">
        <v>114</v>
      </c>
      <c r="F5267" s="218">
        <v>2005</v>
      </c>
    </row>
    <row r="5268" spans="1:6" x14ac:dyDescent="0.45">
      <c r="A5268" s="218">
        <v>12196</v>
      </c>
      <c r="B5268" s="218">
        <v>250</v>
      </c>
      <c r="C5268" s="219">
        <v>17.40539939857052</v>
      </c>
      <c r="D5268" s="218"/>
      <c r="E5268" s="218" t="s">
        <v>114</v>
      </c>
      <c r="F5268" s="218">
        <v>2005</v>
      </c>
    </row>
    <row r="5269" spans="1:6" x14ac:dyDescent="0.45">
      <c r="A5269" s="218">
        <v>12196</v>
      </c>
      <c r="B5269" s="218">
        <v>250</v>
      </c>
      <c r="C5269" s="219">
        <v>28.039884660764901</v>
      </c>
      <c r="D5269" s="218"/>
      <c r="E5269" s="218" t="s">
        <v>114</v>
      </c>
      <c r="F5269" s="218">
        <v>2005</v>
      </c>
    </row>
    <row r="5270" spans="1:6" x14ac:dyDescent="0.45">
      <c r="A5270" s="218">
        <v>12196</v>
      </c>
      <c r="B5270" s="218">
        <v>250</v>
      </c>
      <c r="C5270" s="219">
        <v>13.144570327774391</v>
      </c>
      <c r="D5270" s="218"/>
      <c r="E5270" s="218" t="s">
        <v>114</v>
      </c>
      <c r="F5270" s="218">
        <v>2005</v>
      </c>
    </row>
    <row r="5271" spans="1:6" x14ac:dyDescent="0.45">
      <c r="A5271" s="218">
        <v>12196</v>
      </c>
      <c r="B5271" s="218">
        <v>250</v>
      </c>
      <c r="C5271" s="219">
        <v>21.571558976849591</v>
      </c>
      <c r="D5271" s="218"/>
      <c r="E5271" s="218" t="s">
        <v>114</v>
      </c>
      <c r="F5271" s="218">
        <v>2005</v>
      </c>
    </row>
    <row r="5272" spans="1:6" x14ac:dyDescent="0.45">
      <c r="A5272" s="218">
        <v>12196</v>
      </c>
      <c r="B5272" s="218">
        <v>250</v>
      </c>
      <c r="C5272" s="219">
        <v>19.200551978822041</v>
      </c>
      <c r="D5272" s="218"/>
      <c r="E5272" s="218" t="s">
        <v>114</v>
      </c>
      <c r="F5272" s="218">
        <v>2005</v>
      </c>
    </row>
    <row r="5273" spans="1:6" x14ac:dyDescent="0.45">
      <c r="A5273" s="218">
        <v>12194</v>
      </c>
      <c r="B5273" s="218">
        <v>315</v>
      </c>
      <c r="C5273" s="219">
        <v>42.437449982162782</v>
      </c>
      <c r="D5273" s="218"/>
      <c r="E5273" s="218" t="s">
        <v>109</v>
      </c>
      <c r="F5273" s="218">
        <v>2019</v>
      </c>
    </row>
    <row r="5274" spans="1:6" x14ac:dyDescent="0.45">
      <c r="A5274" s="218">
        <v>12192</v>
      </c>
      <c r="B5274" s="218">
        <v>200</v>
      </c>
      <c r="C5274" s="219">
        <v>17.873075854561179</v>
      </c>
      <c r="D5274" s="218"/>
      <c r="E5274" s="218" t="s">
        <v>114</v>
      </c>
      <c r="F5274" s="218">
        <v>2005</v>
      </c>
    </row>
    <row r="5275" spans="1:6" x14ac:dyDescent="0.45">
      <c r="A5275" s="218">
        <v>12192</v>
      </c>
      <c r="B5275" s="218">
        <v>200</v>
      </c>
      <c r="C5275" s="219">
        <v>28.269878837113719</v>
      </c>
      <c r="D5275" s="218"/>
      <c r="E5275" s="218" t="s">
        <v>114</v>
      </c>
      <c r="F5275" s="218">
        <v>2005</v>
      </c>
    </row>
    <row r="5276" spans="1:6" x14ac:dyDescent="0.45">
      <c r="A5276" s="218">
        <v>12192</v>
      </c>
      <c r="B5276" s="218">
        <v>200</v>
      </c>
      <c r="C5276" s="219">
        <v>41.585958512585947</v>
      </c>
      <c r="D5276" s="218"/>
      <c r="E5276" s="218" t="s">
        <v>114</v>
      </c>
      <c r="F5276" s="218">
        <v>2005</v>
      </c>
    </row>
    <row r="5277" spans="1:6" x14ac:dyDescent="0.45">
      <c r="A5277" s="218">
        <v>12192</v>
      </c>
      <c r="B5277" s="218">
        <v>200</v>
      </c>
      <c r="C5277" s="219">
        <v>0.87558401290600896</v>
      </c>
      <c r="D5277" s="218"/>
      <c r="E5277" s="218" t="s">
        <v>204</v>
      </c>
      <c r="F5277" s="218">
        <v>2017</v>
      </c>
    </row>
    <row r="5278" spans="1:6" x14ac:dyDescent="0.45">
      <c r="A5278" s="218">
        <v>12190</v>
      </c>
      <c r="B5278" s="218">
        <v>0</v>
      </c>
      <c r="C5278" s="219">
        <v>39.727152660838122</v>
      </c>
      <c r="D5278" s="218"/>
      <c r="E5278" s="218"/>
      <c r="F5278" s="218">
        <v>0</v>
      </c>
    </row>
    <row r="5279" spans="1:6" x14ac:dyDescent="0.45">
      <c r="A5279" s="218">
        <v>12190</v>
      </c>
      <c r="B5279" s="218">
        <v>0</v>
      </c>
      <c r="C5279" s="219">
        <v>35.680014888426911</v>
      </c>
      <c r="D5279" s="218"/>
      <c r="E5279" s="218"/>
      <c r="F5279" s="218">
        <v>0</v>
      </c>
    </row>
    <row r="5280" spans="1:6" x14ac:dyDescent="0.45">
      <c r="A5280" s="218">
        <v>12188</v>
      </c>
      <c r="B5280" s="218">
        <v>250</v>
      </c>
      <c r="C5280" s="219">
        <v>8.5420546816681906</v>
      </c>
      <c r="D5280" s="218"/>
      <c r="E5280" s="218" t="s">
        <v>114</v>
      </c>
      <c r="F5280" s="218">
        <v>2006</v>
      </c>
    </row>
    <row r="5281" spans="1:6" x14ac:dyDescent="0.45">
      <c r="A5281" s="218">
        <v>12188</v>
      </c>
      <c r="B5281" s="218">
        <v>250</v>
      </c>
      <c r="C5281" s="219">
        <v>12.762179330624321</v>
      </c>
      <c r="D5281" s="218"/>
      <c r="E5281" s="218" t="s">
        <v>114</v>
      </c>
      <c r="F5281" s="218">
        <v>2006</v>
      </c>
    </row>
    <row r="5282" spans="1:6" x14ac:dyDescent="0.45">
      <c r="A5282" s="218">
        <v>12188</v>
      </c>
      <c r="B5282" s="218">
        <v>250</v>
      </c>
      <c r="C5282" s="219">
        <v>17.934703501854091</v>
      </c>
      <c r="D5282" s="218"/>
      <c r="E5282" s="218" t="s">
        <v>114</v>
      </c>
      <c r="F5282" s="218">
        <v>2006</v>
      </c>
    </row>
    <row r="5283" spans="1:6" x14ac:dyDescent="0.45">
      <c r="A5283" s="218">
        <v>12188</v>
      </c>
      <c r="B5283" s="218">
        <v>250</v>
      </c>
      <c r="C5283" s="219">
        <v>11.17851140309164</v>
      </c>
      <c r="D5283" s="218"/>
      <c r="E5283" s="218" t="s">
        <v>114</v>
      </c>
      <c r="F5283" s="218">
        <v>2006</v>
      </c>
    </row>
    <row r="5284" spans="1:6" x14ac:dyDescent="0.45">
      <c r="A5284" s="218">
        <v>12188</v>
      </c>
      <c r="B5284" s="218">
        <v>250</v>
      </c>
      <c r="C5284" s="219">
        <v>35.211543434203278</v>
      </c>
      <c r="D5284" s="218"/>
      <c r="E5284" s="218" t="s">
        <v>114</v>
      </c>
      <c r="F5284" s="218">
        <v>2006</v>
      </c>
    </row>
    <row r="5285" spans="1:6" x14ac:dyDescent="0.45">
      <c r="A5285" s="218">
        <v>12188</v>
      </c>
      <c r="B5285" s="218">
        <v>250</v>
      </c>
      <c r="C5285" s="219">
        <v>5.9133023289367657</v>
      </c>
      <c r="D5285" s="218"/>
      <c r="E5285" s="218" t="s">
        <v>114</v>
      </c>
      <c r="F5285" s="218">
        <v>2015</v>
      </c>
    </row>
    <row r="5286" spans="1:6" x14ac:dyDescent="0.45">
      <c r="A5286" s="218">
        <v>12188</v>
      </c>
      <c r="B5286" s="218">
        <v>250</v>
      </c>
      <c r="C5286" s="219">
        <v>32.76993037254843</v>
      </c>
      <c r="D5286" s="218"/>
      <c r="E5286" s="218" t="s">
        <v>114</v>
      </c>
      <c r="F5286" s="218">
        <v>2015</v>
      </c>
    </row>
    <row r="5287" spans="1:6" x14ac:dyDescent="0.45">
      <c r="A5287" s="218">
        <v>12188</v>
      </c>
      <c r="B5287" s="218">
        <v>250</v>
      </c>
      <c r="C5287" s="219">
        <v>5.0337768456407703</v>
      </c>
      <c r="D5287" s="218"/>
      <c r="E5287" s="218" t="s">
        <v>114</v>
      </c>
      <c r="F5287" s="218">
        <v>2015</v>
      </c>
    </row>
    <row r="5288" spans="1:6" x14ac:dyDescent="0.45">
      <c r="A5288" s="218">
        <v>12188</v>
      </c>
      <c r="B5288" s="218">
        <v>250</v>
      </c>
      <c r="C5288" s="219">
        <v>15.24217172122786</v>
      </c>
      <c r="D5288" s="218"/>
      <c r="E5288" s="218" t="s">
        <v>114</v>
      </c>
      <c r="F5288" s="218">
        <v>2015</v>
      </c>
    </row>
    <row r="5289" spans="1:6" x14ac:dyDescent="0.45">
      <c r="A5289" s="218">
        <v>12188</v>
      </c>
      <c r="B5289" s="218">
        <v>250</v>
      </c>
      <c r="C5289" s="219">
        <v>11.32830754165902</v>
      </c>
      <c r="D5289" s="218"/>
      <c r="E5289" s="218" t="s">
        <v>114</v>
      </c>
      <c r="F5289" s="218">
        <v>2015</v>
      </c>
    </row>
    <row r="5290" spans="1:6" x14ac:dyDescent="0.45">
      <c r="A5290" s="218">
        <v>12188</v>
      </c>
      <c r="B5290" s="218">
        <v>250</v>
      </c>
      <c r="C5290" s="219">
        <v>40.198819002184678</v>
      </c>
      <c r="D5290" s="218"/>
      <c r="E5290" s="218" t="s">
        <v>114</v>
      </c>
      <c r="F5290" s="218">
        <v>2015</v>
      </c>
    </row>
    <row r="5291" spans="1:6" x14ac:dyDescent="0.45">
      <c r="A5291" s="218">
        <v>12188</v>
      </c>
      <c r="B5291" s="218">
        <v>250</v>
      </c>
      <c r="C5291" s="219">
        <v>6.963281746214502</v>
      </c>
      <c r="D5291" s="218"/>
      <c r="E5291" s="218" t="s">
        <v>114</v>
      </c>
      <c r="F5291" s="218">
        <v>2015</v>
      </c>
    </row>
    <row r="5292" spans="1:6" x14ac:dyDescent="0.45">
      <c r="A5292" s="218">
        <v>12188</v>
      </c>
      <c r="B5292" s="218">
        <v>250</v>
      </c>
      <c r="C5292" s="219">
        <v>6.3767417773381343</v>
      </c>
      <c r="D5292" s="218"/>
      <c r="E5292" s="218" t="s">
        <v>114</v>
      </c>
      <c r="F5292" s="218">
        <v>2015</v>
      </c>
    </row>
    <row r="5293" spans="1:6" x14ac:dyDescent="0.45">
      <c r="A5293" s="218">
        <v>12188</v>
      </c>
      <c r="B5293" s="218">
        <v>250</v>
      </c>
      <c r="C5293" s="219">
        <v>27.713933048380401</v>
      </c>
      <c r="D5293" s="218"/>
      <c r="E5293" s="218" t="s">
        <v>114</v>
      </c>
      <c r="F5293" s="218">
        <v>2015</v>
      </c>
    </row>
    <row r="5294" spans="1:6" x14ac:dyDescent="0.45">
      <c r="A5294" s="218">
        <v>12188</v>
      </c>
      <c r="B5294" s="218">
        <v>250</v>
      </c>
      <c r="C5294" s="219">
        <v>19.69984028556404</v>
      </c>
      <c r="D5294" s="218"/>
      <c r="E5294" s="218" t="s">
        <v>114</v>
      </c>
      <c r="F5294" s="218">
        <v>2015</v>
      </c>
    </row>
    <row r="5295" spans="1:6" x14ac:dyDescent="0.45">
      <c r="A5295" s="218">
        <v>12188</v>
      </c>
      <c r="B5295" s="218">
        <v>250</v>
      </c>
      <c r="C5295" s="219">
        <v>7.6830321430577744</v>
      </c>
      <c r="D5295" s="218"/>
      <c r="E5295" s="218" t="s">
        <v>114</v>
      </c>
      <c r="F5295" s="218">
        <v>2015</v>
      </c>
    </row>
    <row r="5296" spans="1:6" x14ac:dyDescent="0.45">
      <c r="A5296" s="218">
        <v>12186</v>
      </c>
      <c r="B5296" s="218">
        <v>250</v>
      </c>
      <c r="C5296" s="219">
        <v>16.723721396218579</v>
      </c>
      <c r="D5296" s="218"/>
      <c r="E5296" s="218" t="s">
        <v>114</v>
      </c>
      <c r="F5296" s="218">
        <v>2005</v>
      </c>
    </row>
    <row r="5297" spans="1:6" x14ac:dyDescent="0.45">
      <c r="A5297" s="218">
        <v>12186</v>
      </c>
      <c r="B5297" s="218">
        <v>250</v>
      </c>
      <c r="C5297" s="219">
        <v>28.635357742546081</v>
      </c>
      <c r="D5297" s="218"/>
      <c r="E5297" s="218" t="s">
        <v>114</v>
      </c>
      <c r="F5297" s="218">
        <v>2006</v>
      </c>
    </row>
    <row r="5298" spans="1:6" x14ac:dyDescent="0.45">
      <c r="A5298" s="218">
        <v>12186</v>
      </c>
      <c r="B5298" s="218">
        <v>250</v>
      </c>
      <c r="C5298" s="219">
        <v>34.759707704984002</v>
      </c>
      <c r="D5298" s="218"/>
      <c r="E5298" s="218" t="s">
        <v>114</v>
      </c>
      <c r="F5298" s="218">
        <v>2006</v>
      </c>
    </row>
    <row r="5299" spans="1:6" x14ac:dyDescent="0.45">
      <c r="A5299" s="218">
        <v>12186</v>
      </c>
      <c r="B5299" s="218">
        <v>250</v>
      </c>
      <c r="C5299" s="219">
        <v>16.137679158605199</v>
      </c>
      <c r="D5299" s="218"/>
      <c r="E5299" s="218" t="s">
        <v>114</v>
      </c>
      <c r="F5299" s="218">
        <v>2006</v>
      </c>
    </row>
    <row r="5300" spans="1:6" x14ac:dyDescent="0.45">
      <c r="A5300" s="218">
        <v>12186</v>
      </c>
      <c r="B5300" s="218">
        <v>250</v>
      </c>
      <c r="C5300" s="219">
        <v>8.7651569172204287</v>
      </c>
      <c r="D5300" s="218"/>
      <c r="E5300" s="218" t="s">
        <v>114</v>
      </c>
      <c r="F5300" s="218">
        <v>2006</v>
      </c>
    </row>
    <row r="5301" spans="1:6" x14ac:dyDescent="0.45">
      <c r="A5301" s="218">
        <v>12186</v>
      </c>
      <c r="B5301" s="218">
        <v>250</v>
      </c>
      <c r="C5301" s="219">
        <v>29.437567592248481</v>
      </c>
      <c r="D5301" s="218"/>
      <c r="E5301" s="218" t="s">
        <v>114</v>
      </c>
      <c r="F5301" s="218">
        <v>2005</v>
      </c>
    </row>
    <row r="5302" spans="1:6" x14ac:dyDescent="0.45">
      <c r="A5302" s="218">
        <v>12186</v>
      </c>
      <c r="B5302" s="218">
        <v>250</v>
      </c>
      <c r="C5302" s="219">
        <v>9.6991927670450728</v>
      </c>
      <c r="D5302" s="218"/>
      <c r="E5302" s="218" t="s">
        <v>114</v>
      </c>
      <c r="F5302" s="218">
        <v>2005</v>
      </c>
    </row>
    <row r="5303" spans="1:6" x14ac:dyDescent="0.45">
      <c r="A5303" s="218">
        <v>12186</v>
      </c>
      <c r="B5303" s="218">
        <v>250</v>
      </c>
      <c r="C5303" s="219">
        <v>16.256623710209031</v>
      </c>
      <c r="D5303" s="218"/>
      <c r="E5303" s="218" t="s">
        <v>114</v>
      </c>
      <c r="F5303" s="218">
        <v>2005</v>
      </c>
    </row>
    <row r="5304" spans="1:6" x14ac:dyDescent="0.45">
      <c r="A5304" s="218">
        <v>12186</v>
      </c>
      <c r="B5304" s="218">
        <v>250</v>
      </c>
      <c r="C5304" s="219">
        <v>13.982549608560729</v>
      </c>
      <c r="D5304" s="218"/>
      <c r="E5304" s="218" t="s">
        <v>114</v>
      </c>
      <c r="F5304" s="218">
        <v>2005</v>
      </c>
    </row>
    <row r="5305" spans="1:6" x14ac:dyDescent="0.45">
      <c r="A5305" s="218">
        <v>12186</v>
      </c>
      <c r="B5305" s="218">
        <v>250</v>
      </c>
      <c r="C5305" s="219">
        <v>43.570040692421529</v>
      </c>
      <c r="D5305" s="218"/>
      <c r="E5305" s="218" t="s">
        <v>114</v>
      </c>
      <c r="F5305" s="218">
        <v>2005</v>
      </c>
    </row>
    <row r="5306" spans="1:6" x14ac:dyDescent="0.45">
      <c r="A5306" s="218">
        <v>12186</v>
      </c>
      <c r="B5306" s="218">
        <v>250</v>
      </c>
      <c r="C5306" s="219">
        <v>16.063599138332801</v>
      </c>
      <c r="D5306" s="218"/>
      <c r="E5306" s="218" t="s">
        <v>114</v>
      </c>
      <c r="F5306" s="218">
        <v>2005</v>
      </c>
    </row>
    <row r="5307" spans="1:6" x14ac:dyDescent="0.45">
      <c r="A5307" s="218">
        <v>12186</v>
      </c>
      <c r="B5307" s="218">
        <v>250</v>
      </c>
      <c r="C5307" s="219">
        <v>12.84215172701624</v>
      </c>
      <c r="D5307" s="218"/>
      <c r="E5307" s="218" t="s">
        <v>114</v>
      </c>
      <c r="F5307" s="218">
        <v>2005</v>
      </c>
    </row>
    <row r="5308" spans="1:6" x14ac:dyDescent="0.45">
      <c r="A5308" s="218">
        <v>12186</v>
      </c>
      <c r="B5308" s="218">
        <v>250</v>
      </c>
      <c r="C5308" s="219">
        <v>14.93669705609579</v>
      </c>
      <c r="D5308" s="218"/>
      <c r="E5308" s="218" t="s">
        <v>114</v>
      </c>
      <c r="F5308" s="218">
        <v>2005</v>
      </c>
    </row>
    <row r="5309" spans="1:6" x14ac:dyDescent="0.45">
      <c r="A5309" s="218">
        <v>12186</v>
      </c>
      <c r="B5309" s="218">
        <v>250</v>
      </c>
      <c r="C5309" s="219">
        <v>11.86965971833693</v>
      </c>
      <c r="D5309" s="218"/>
      <c r="E5309" s="218" t="s">
        <v>114</v>
      </c>
      <c r="F5309" s="218">
        <v>2005</v>
      </c>
    </row>
    <row r="5310" spans="1:6" x14ac:dyDescent="0.45">
      <c r="A5310" s="218">
        <v>12186</v>
      </c>
      <c r="B5310" s="218">
        <v>250</v>
      </c>
      <c r="C5310" s="219">
        <v>14.7066802917643</v>
      </c>
      <c r="D5310" s="218"/>
      <c r="E5310" s="218" t="s">
        <v>114</v>
      </c>
      <c r="F5310" s="218">
        <v>2005</v>
      </c>
    </row>
    <row r="5311" spans="1:6" x14ac:dyDescent="0.45">
      <c r="A5311" s="218">
        <v>12186</v>
      </c>
      <c r="B5311" s="218">
        <v>250</v>
      </c>
      <c r="C5311" s="219">
        <v>32.553239803129173</v>
      </c>
      <c r="D5311" s="218"/>
      <c r="E5311" s="218" t="s">
        <v>114</v>
      </c>
      <c r="F5311" s="218">
        <v>2006</v>
      </c>
    </row>
    <row r="5312" spans="1:6" x14ac:dyDescent="0.45">
      <c r="A5312" s="218">
        <v>12186</v>
      </c>
      <c r="B5312" s="218">
        <v>250</v>
      </c>
      <c r="C5312" s="219">
        <v>27.10497254241664</v>
      </c>
      <c r="D5312" s="218"/>
      <c r="E5312" s="218" t="s">
        <v>111</v>
      </c>
      <c r="F5312" s="218">
        <v>1901</v>
      </c>
    </row>
    <row r="5313" spans="1:6" x14ac:dyDescent="0.45">
      <c r="A5313" s="218">
        <v>12186</v>
      </c>
      <c r="B5313" s="218">
        <v>250</v>
      </c>
      <c r="C5313" s="219">
        <v>29.136550718151199</v>
      </c>
      <c r="D5313" s="218"/>
      <c r="E5313" s="218" t="s">
        <v>114</v>
      </c>
      <c r="F5313" s="218">
        <v>2006</v>
      </c>
    </row>
    <row r="5314" spans="1:6" x14ac:dyDescent="0.45">
      <c r="A5314" s="218">
        <v>12186</v>
      </c>
      <c r="B5314" s="218">
        <v>250</v>
      </c>
      <c r="C5314" s="219">
        <v>9.0291057143954472</v>
      </c>
      <c r="D5314" s="218"/>
      <c r="E5314" s="218" t="s">
        <v>114</v>
      </c>
      <c r="F5314" s="218">
        <v>1901</v>
      </c>
    </row>
    <row r="5315" spans="1:6" x14ac:dyDescent="0.45">
      <c r="A5315" s="218">
        <v>12186</v>
      </c>
      <c r="B5315" s="218">
        <v>250</v>
      </c>
      <c r="C5315" s="219">
        <v>5.0871882391318124</v>
      </c>
      <c r="D5315" s="218"/>
      <c r="E5315" s="218" t="s">
        <v>114</v>
      </c>
      <c r="F5315" s="218">
        <v>1901</v>
      </c>
    </row>
    <row r="5316" spans="1:6" x14ac:dyDescent="0.45">
      <c r="A5316" s="218">
        <v>12184</v>
      </c>
      <c r="B5316" s="218">
        <v>200</v>
      </c>
      <c r="C5316" s="219">
        <v>29.626719574338122</v>
      </c>
      <c r="D5316" s="218"/>
      <c r="E5316" s="218" t="s">
        <v>114</v>
      </c>
      <c r="F5316" s="218">
        <v>2006</v>
      </c>
    </row>
    <row r="5317" spans="1:6" x14ac:dyDescent="0.45">
      <c r="A5317" s="218">
        <v>12184</v>
      </c>
      <c r="B5317" s="218">
        <v>200</v>
      </c>
      <c r="C5317" s="219">
        <v>16.043374981321929</v>
      </c>
      <c r="D5317" s="218"/>
      <c r="E5317" s="218" t="s">
        <v>114</v>
      </c>
      <c r="F5317" s="218">
        <v>2006</v>
      </c>
    </row>
    <row r="5318" spans="1:6" x14ac:dyDescent="0.45">
      <c r="A5318" s="218">
        <v>12184</v>
      </c>
      <c r="B5318" s="218">
        <v>200</v>
      </c>
      <c r="C5318" s="219">
        <v>19.3090959411679</v>
      </c>
      <c r="D5318" s="218"/>
      <c r="E5318" s="218" t="s">
        <v>114</v>
      </c>
      <c r="F5318" s="218">
        <v>2006</v>
      </c>
    </row>
    <row r="5319" spans="1:6" x14ac:dyDescent="0.45">
      <c r="A5319" s="218">
        <v>12184</v>
      </c>
      <c r="B5319" s="218">
        <v>200</v>
      </c>
      <c r="C5319" s="219">
        <v>12.723306587435371</v>
      </c>
      <c r="D5319" s="218"/>
      <c r="E5319" s="218" t="s">
        <v>114</v>
      </c>
      <c r="F5319" s="218">
        <v>2013</v>
      </c>
    </row>
    <row r="5320" spans="1:6" x14ac:dyDescent="0.45">
      <c r="A5320" s="218">
        <v>12184</v>
      </c>
      <c r="B5320" s="218">
        <v>200</v>
      </c>
      <c r="C5320" s="219">
        <v>10.299019778656969</v>
      </c>
      <c r="D5320" s="218"/>
      <c r="E5320" s="218" t="s">
        <v>114</v>
      </c>
      <c r="F5320" s="218">
        <v>2013</v>
      </c>
    </row>
    <row r="5321" spans="1:6" x14ac:dyDescent="0.45">
      <c r="A5321" s="218">
        <v>12184</v>
      </c>
      <c r="B5321" s="218">
        <v>200</v>
      </c>
      <c r="C5321" s="219">
        <v>26.675943188965491</v>
      </c>
      <c r="D5321" s="218"/>
      <c r="E5321" s="218" t="s">
        <v>114</v>
      </c>
      <c r="F5321" s="218">
        <v>2013</v>
      </c>
    </row>
    <row r="5322" spans="1:6" x14ac:dyDescent="0.45">
      <c r="A5322" s="218">
        <v>12184</v>
      </c>
      <c r="B5322" s="218">
        <v>200</v>
      </c>
      <c r="C5322" s="219">
        <v>17.01688825948662</v>
      </c>
      <c r="D5322" s="218"/>
      <c r="E5322" s="218" t="s">
        <v>114</v>
      </c>
      <c r="F5322" s="218">
        <v>2013</v>
      </c>
    </row>
    <row r="5323" spans="1:6" x14ac:dyDescent="0.45">
      <c r="A5323" s="218">
        <v>12184</v>
      </c>
      <c r="B5323" s="218">
        <v>200</v>
      </c>
      <c r="C5323" s="219">
        <v>28.22767144241266</v>
      </c>
      <c r="D5323" s="218"/>
      <c r="E5323" s="218" t="s">
        <v>114</v>
      </c>
      <c r="F5323" s="218">
        <v>2013</v>
      </c>
    </row>
    <row r="5324" spans="1:6" x14ac:dyDescent="0.45">
      <c r="A5324" s="218">
        <v>12184</v>
      </c>
      <c r="B5324" s="218">
        <v>200</v>
      </c>
      <c r="C5324" s="219">
        <v>18.961243746240822</v>
      </c>
      <c r="D5324" s="218"/>
      <c r="E5324" s="218" t="s">
        <v>114</v>
      </c>
      <c r="F5324" s="218">
        <v>2013</v>
      </c>
    </row>
    <row r="5325" spans="1:6" x14ac:dyDescent="0.45">
      <c r="A5325" s="218">
        <v>12184</v>
      </c>
      <c r="B5325" s="218">
        <v>200</v>
      </c>
      <c r="C5325" s="219">
        <v>5.5802136452480884</v>
      </c>
      <c r="D5325" s="218"/>
      <c r="E5325" s="218" t="s">
        <v>114</v>
      </c>
      <c r="F5325" s="218">
        <v>2013</v>
      </c>
    </row>
    <row r="5326" spans="1:6" x14ac:dyDescent="0.45">
      <c r="A5326" s="218">
        <v>12184</v>
      </c>
      <c r="B5326" s="218">
        <v>200</v>
      </c>
      <c r="C5326" s="219">
        <v>5.421561549866218</v>
      </c>
      <c r="D5326" s="218"/>
      <c r="E5326" s="218" t="s">
        <v>114</v>
      </c>
      <c r="F5326" s="218">
        <v>2013</v>
      </c>
    </row>
    <row r="5327" spans="1:6" x14ac:dyDescent="0.45">
      <c r="A5327" s="218">
        <v>12184</v>
      </c>
      <c r="B5327" s="218">
        <v>200</v>
      </c>
      <c r="C5327" s="219">
        <v>4.7794433780971541</v>
      </c>
      <c r="D5327" s="218"/>
      <c r="E5327" s="218" t="s">
        <v>114</v>
      </c>
      <c r="F5327" s="218">
        <v>2013</v>
      </c>
    </row>
    <row r="5328" spans="1:6" x14ac:dyDescent="0.45">
      <c r="A5328" s="218">
        <v>12184</v>
      </c>
      <c r="B5328" s="218">
        <v>200</v>
      </c>
      <c r="C5328" s="219">
        <v>5.1795592320930997</v>
      </c>
      <c r="D5328" s="218"/>
      <c r="E5328" s="218" t="s">
        <v>114</v>
      </c>
      <c r="F5328" s="218">
        <v>2013</v>
      </c>
    </row>
    <row r="5329" spans="1:6" x14ac:dyDescent="0.45">
      <c r="A5329" s="218">
        <v>12184</v>
      </c>
      <c r="B5329" s="218">
        <v>200</v>
      </c>
      <c r="C5329" s="219">
        <v>5.0946024641410217</v>
      </c>
      <c r="D5329" s="218"/>
      <c r="E5329" s="218" t="s">
        <v>114</v>
      </c>
      <c r="F5329" s="218">
        <v>2013</v>
      </c>
    </row>
    <row r="5330" spans="1:6" x14ac:dyDescent="0.45">
      <c r="A5330" s="218">
        <v>12184</v>
      </c>
      <c r="B5330" s="218">
        <v>200</v>
      </c>
      <c r="C5330" s="219">
        <v>4.8771502420984936</v>
      </c>
      <c r="D5330" s="218"/>
      <c r="E5330" s="218" t="s">
        <v>114</v>
      </c>
      <c r="F5330" s="218">
        <v>2013</v>
      </c>
    </row>
    <row r="5331" spans="1:6" x14ac:dyDescent="0.45">
      <c r="A5331" s="218">
        <v>12184</v>
      </c>
      <c r="B5331" s="218">
        <v>200</v>
      </c>
      <c r="C5331" s="219">
        <v>5.2393933174691796</v>
      </c>
      <c r="D5331" s="218"/>
      <c r="E5331" s="218" t="s">
        <v>114</v>
      </c>
      <c r="F5331" s="218">
        <v>2013</v>
      </c>
    </row>
    <row r="5332" spans="1:6" x14ac:dyDescent="0.45">
      <c r="A5332" s="218">
        <v>12184</v>
      </c>
      <c r="B5332" s="218">
        <v>200</v>
      </c>
      <c r="C5332" s="219">
        <v>3.2892925545569138</v>
      </c>
      <c r="D5332" s="218"/>
      <c r="E5332" s="218" t="s">
        <v>114</v>
      </c>
      <c r="F5332" s="218">
        <v>2013</v>
      </c>
    </row>
    <row r="5333" spans="1:6" x14ac:dyDescent="0.45">
      <c r="A5333" s="218">
        <v>12184</v>
      </c>
      <c r="B5333" s="218">
        <v>200</v>
      </c>
      <c r="C5333" s="219">
        <v>28.992136382523299</v>
      </c>
      <c r="D5333" s="218"/>
      <c r="E5333" s="218" t="s">
        <v>114</v>
      </c>
      <c r="F5333" s="218">
        <v>2006</v>
      </c>
    </row>
    <row r="5334" spans="1:6" x14ac:dyDescent="0.45">
      <c r="A5334" s="218">
        <v>12184</v>
      </c>
      <c r="B5334" s="218">
        <v>200</v>
      </c>
      <c r="C5334" s="219">
        <v>9.2979939847202395</v>
      </c>
      <c r="D5334" s="218"/>
      <c r="E5334" s="218" t="s">
        <v>114</v>
      </c>
      <c r="F5334" s="218">
        <v>2013</v>
      </c>
    </row>
    <row r="5335" spans="1:6" x14ac:dyDescent="0.45">
      <c r="A5335" s="218">
        <v>12182</v>
      </c>
      <c r="B5335" s="218">
        <v>250</v>
      </c>
      <c r="C5335" s="219">
        <v>7.7170069674850739</v>
      </c>
      <c r="D5335" s="218"/>
      <c r="E5335" s="218" t="s">
        <v>114</v>
      </c>
      <c r="F5335" s="218">
        <v>2006</v>
      </c>
    </row>
    <row r="5336" spans="1:6" x14ac:dyDescent="0.45">
      <c r="A5336" s="218">
        <v>12182</v>
      </c>
      <c r="B5336" s="218">
        <v>250</v>
      </c>
      <c r="C5336" s="219">
        <v>12.0395418639136</v>
      </c>
      <c r="D5336" s="218"/>
      <c r="E5336" s="218" t="s">
        <v>114</v>
      </c>
      <c r="F5336" s="218">
        <v>2006</v>
      </c>
    </row>
    <row r="5337" spans="1:6" x14ac:dyDescent="0.45">
      <c r="A5337" s="218">
        <v>12182</v>
      </c>
      <c r="B5337" s="218">
        <v>250</v>
      </c>
      <c r="C5337" s="219">
        <v>22.307914853990379</v>
      </c>
      <c r="D5337" s="218"/>
      <c r="E5337" s="218" t="s">
        <v>114</v>
      </c>
      <c r="F5337" s="218">
        <v>2006</v>
      </c>
    </row>
    <row r="5338" spans="1:6" x14ac:dyDescent="0.45">
      <c r="A5338" s="218">
        <v>12182</v>
      </c>
      <c r="B5338" s="218">
        <v>250</v>
      </c>
      <c r="C5338" s="219">
        <v>16.942166144049651</v>
      </c>
      <c r="D5338" s="218"/>
      <c r="E5338" s="218" t="s">
        <v>114</v>
      </c>
      <c r="F5338" s="218">
        <v>2006</v>
      </c>
    </row>
    <row r="5339" spans="1:6" x14ac:dyDescent="0.45">
      <c r="A5339" s="218">
        <v>12182</v>
      </c>
      <c r="B5339" s="218">
        <v>250</v>
      </c>
      <c r="C5339" s="219">
        <v>13.74735762080531</v>
      </c>
      <c r="D5339" s="218"/>
      <c r="E5339" s="218" t="s">
        <v>114</v>
      </c>
      <c r="F5339" s="218">
        <v>2006</v>
      </c>
    </row>
    <row r="5340" spans="1:6" x14ac:dyDescent="0.45">
      <c r="A5340" s="218">
        <v>12182</v>
      </c>
      <c r="B5340" s="218">
        <v>250</v>
      </c>
      <c r="C5340" s="219">
        <v>35.2032735626915</v>
      </c>
      <c r="D5340" s="218"/>
      <c r="E5340" s="218" t="s">
        <v>114</v>
      </c>
      <c r="F5340" s="218">
        <v>2006</v>
      </c>
    </row>
    <row r="5341" spans="1:6" x14ac:dyDescent="0.45">
      <c r="A5341" s="218">
        <v>12182</v>
      </c>
      <c r="B5341" s="218">
        <v>250</v>
      </c>
      <c r="C5341" s="219">
        <v>20.600012175556579</v>
      </c>
      <c r="D5341" s="218"/>
      <c r="E5341" s="218" t="s">
        <v>114</v>
      </c>
      <c r="F5341" s="218">
        <v>2006</v>
      </c>
    </row>
    <row r="5342" spans="1:6" x14ac:dyDescent="0.45">
      <c r="A5342" s="218">
        <v>12182</v>
      </c>
      <c r="B5342" s="218">
        <v>250</v>
      </c>
      <c r="C5342" s="219">
        <v>37.185653963958842</v>
      </c>
      <c r="D5342" s="218"/>
      <c r="E5342" s="218" t="s">
        <v>114</v>
      </c>
      <c r="F5342" s="218">
        <v>2006</v>
      </c>
    </row>
    <row r="5343" spans="1:6" x14ac:dyDescent="0.45">
      <c r="A5343" s="218">
        <v>12182</v>
      </c>
      <c r="B5343" s="218">
        <v>250</v>
      </c>
      <c r="C5343" s="219">
        <v>21.129251212200671</v>
      </c>
      <c r="D5343" s="218"/>
      <c r="E5343" s="218" t="s">
        <v>114</v>
      </c>
      <c r="F5343" s="218">
        <v>2006</v>
      </c>
    </row>
    <row r="5344" spans="1:6" x14ac:dyDescent="0.45">
      <c r="A5344" s="218">
        <v>12182</v>
      </c>
      <c r="B5344" s="218">
        <v>250</v>
      </c>
      <c r="C5344" s="219">
        <v>14.53673306520977</v>
      </c>
      <c r="D5344" s="218"/>
      <c r="E5344" s="218" t="s">
        <v>114</v>
      </c>
      <c r="F5344" s="218">
        <v>2006</v>
      </c>
    </row>
    <row r="5345" spans="1:6" x14ac:dyDescent="0.45">
      <c r="A5345" s="218">
        <v>12182</v>
      </c>
      <c r="B5345" s="218">
        <v>250</v>
      </c>
      <c r="C5345" s="219">
        <v>14.84801910660029</v>
      </c>
      <c r="D5345" s="218"/>
      <c r="E5345" s="218" t="s">
        <v>114</v>
      </c>
      <c r="F5345" s="218">
        <v>2006</v>
      </c>
    </row>
    <row r="5346" spans="1:6" x14ac:dyDescent="0.45">
      <c r="A5346" s="218">
        <v>12182</v>
      </c>
      <c r="B5346" s="218">
        <v>250</v>
      </c>
      <c r="C5346" s="219">
        <v>15.2660521019973</v>
      </c>
      <c r="D5346" s="218"/>
      <c r="E5346" s="218" t="s">
        <v>114</v>
      </c>
      <c r="F5346" s="218">
        <v>2006</v>
      </c>
    </row>
    <row r="5347" spans="1:6" x14ac:dyDescent="0.45">
      <c r="A5347" s="218">
        <v>12182</v>
      </c>
      <c r="B5347" s="218">
        <v>250</v>
      </c>
      <c r="C5347" s="219">
        <v>21.894021534580109</v>
      </c>
      <c r="D5347" s="218"/>
      <c r="E5347" s="218" t="s">
        <v>114</v>
      </c>
      <c r="F5347" s="218">
        <v>2006</v>
      </c>
    </row>
    <row r="5348" spans="1:6" x14ac:dyDescent="0.45">
      <c r="A5348" s="218">
        <v>12182</v>
      </c>
      <c r="B5348" s="218">
        <v>250</v>
      </c>
      <c r="C5348" s="219">
        <v>23.65745986217183</v>
      </c>
      <c r="D5348" s="218"/>
      <c r="E5348" s="218" t="s">
        <v>114</v>
      </c>
      <c r="F5348" s="218">
        <v>2006</v>
      </c>
    </row>
    <row r="5349" spans="1:6" x14ac:dyDescent="0.45">
      <c r="A5349" s="218">
        <v>12182</v>
      </c>
      <c r="B5349" s="218">
        <v>250</v>
      </c>
      <c r="C5349" s="219">
        <v>18.994928076437489</v>
      </c>
      <c r="D5349" s="218"/>
      <c r="E5349" s="218" t="s">
        <v>114</v>
      </c>
      <c r="F5349" s="218">
        <v>2006</v>
      </c>
    </row>
    <row r="5350" spans="1:6" x14ac:dyDescent="0.45">
      <c r="A5350" s="218">
        <v>12182</v>
      </c>
      <c r="B5350" s="218">
        <v>250</v>
      </c>
      <c r="C5350" s="219">
        <v>41.062281295233497</v>
      </c>
      <c r="D5350" s="218"/>
      <c r="E5350" s="218" t="s">
        <v>114</v>
      </c>
      <c r="F5350" s="218">
        <v>2006</v>
      </c>
    </row>
    <row r="5351" spans="1:6" x14ac:dyDescent="0.45">
      <c r="A5351" s="218">
        <v>12182</v>
      </c>
      <c r="B5351" s="218">
        <v>250</v>
      </c>
      <c r="C5351" s="219">
        <v>6.9389563505338057</v>
      </c>
      <c r="D5351" s="218"/>
      <c r="E5351" s="218" t="s">
        <v>114</v>
      </c>
      <c r="F5351" s="218">
        <v>2006</v>
      </c>
    </row>
    <row r="5352" spans="1:6" x14ac:dyDescent="0.45">
      <c r="A5352" s="218">
        <v>12182</v>
      </c>
      <c r="B5352" s="218">
        <v>250</v>
      </c>
      <c r="C5352" s="219">
        <v>16.760064743763781</v>
      </c>
      <c r="D5352" s="218"/>
      <c r="E5352" s="218" t="s">
        <v>114</v>
      </c>
      <c r="F5352" s="218">
        <v>2006</v>
      </c>
    </row>
    <row r="5353" spans="1:6" x14ac:dyDescent="0.45">
      <c r="A5353" s="218">
        <v>12182</v>
      </c>
      <c r="B5353" s="218">
        <v>250</v>
      </c>
      <c r="C5353" s="219">
        <v>28.060536195929942</v>
      </c>
      <c r="D5353" s="218"/>
      <c r="E5353" s="218" t="s">
        <v>114</v>
      </c>
      <c r="F5353" s="218">
        <v>2006</v>
      </c>
    </row>
    <row r="5354" spans="1:6" x14ac:dyDescent="0.45">
      <c r="A5354" s="218">
        <v>12180</v>
      </c>
      <c r="B5354" s="218">
        <v>200</v>
      </c>
      <c r="C5354" s="219">
        <v>23.5666824882829</v>
      </c>
      <c r="D5354" s="218"/>
      <c r="E5354" s="218" t="s">
        <v>114</v>
      </c>
      <c r="F5354" s="218">
        <v>2006</v>
      </c>
    </row>
    <row r="5355" spans="1:6" x14ac:dyDescent="0.45">
      <c r="A5355" s="218">
        <v>12180</v>
      </c>
      <c r="B5355" s="218">
        <v>200</v>
      </c>
      <c r="C5355" s="219">
        <v>18.91325631159815</v>
      </c>
      <c r="D5355" s="218"/>
      <c r="E5355" s="218" t="s">
        <v>114</v>
      </c>
      <c r="F5355" s="218">
        <v>2006</v>
      </c>
    </row>
    <row r="5356" spans="1:6" x14ac:dyDescent="0.45">
      <c r="A5356" s="218">
        <v>12180</v>
      </c>
      <c r="B5356" s="218">
        <v>200</v>
      </c>
      <c r="C5356" s="219">
        <v>7.7217811732652359</v>
      </c>
      <c r="D5356" s="218"/>
      <c r="E5356" s="218" t="s">
        <v>114</v>
      </c>
      <c r="F5356" s="218">
        <v>2006</v>
      </c>
    </row>
    <row r="5357" spans="1:6" x14ac:dyDescent="0.45">
      <c r="A5357" s="218">
        <v>12180</v>
      </c>
      <c r="B5357" s="218">
        <v>200</v>
      </c>
      <c r="C5357" s="219">
        <v>19.050783810444699</v>
      </c>
      <c r="D5357" s="218"/>
      <c r="E5357" s="218" t="s">
        <v>114</v>
      </c>
      <c r="F5357" s="218">
        <v>2006</v>
      </c>
    </row>
    <row r="5358" spans="1:6" x14ac:dyDescent="0.45">
      <c r="A5358" s="218">
        <v>12180</v>
      </c>
      <c r="B5358" s="218">
        <v>200</v>
      </c>
      <c r="C5358" s="219">
        <v>8.8316441216589059</v>
      </c>
      <c r="D5358" s="218"/>
      <c r="E5358" s="218" t="s">
        <v>114</v>
      </c>
      <c r="F5358" s="218">
        <v>2006</v>
      </c>
    </row>
    <row r="5359" spans="1:6" x14ac:dyDescent="0.45">
      <c r="A5359" s="218">
        <v>12180</v>
      </c>
      <c r="B5359" s="218">
        <v>200</v>
      </c>
      <c r="C5359" s="219">
        <v>28.14065391480143</v>
      </c>
      <c r="D5359" s="218"/>
      <c r="E5359" s="218" t="s">
        <v>114</v>
      </c>
      <c r="F5359" s="218">
        <v>2006</v>
      </c>
    </row>
    <row r="5360" spans="1:6" x14ac:dyDescent="0.45">
      <c r="A5360" s="218">
        <v>12180</v>
      </c>
      <c r="B5360" s="218">
        <v>200</v>
      </c>
      <c r="C5360" s="219">
        <v>28.74468587821346</v>
      </c>
      <c r="D5360" s="218"/>
      <c r="E5360" s="218" t="s">
        <v>114</v>
      </c>
      <c r="F5360" s="218">
        <v>2006</v>
      </c>
    </row>
    <row r="5361" spans="1:6" x14ac:dyDescent="0.45">
      <c r="A5361" s="218">
        <v>12178</v>
      </c>
      <c r="B5361" s="218">
        <v>250</v>
      </c>
      <c r="C5361" s="219">
        <v>21.125549900102961</v>
      </c>
      <c r="D5361" s="218"/>
      <c r="E5361" s="218" t="s">
        <v>114</v>
      </c>
      <c r="F5361" s="218">
        <v>2006</v>
      </c>
    </row>
    <row r="5362" spans="1:6" x14ac:dyDescent="0.45">
      <c r="A5362" s="218">
        <v>12178</v>
      </c>
      <c r="B5362" s="218">
        <v>250</v>
      </c>
      <c r="C5362" s="219">
        <v>15.02160065309557</v>
      </c>
      <c r="D5362" s="218"/>
      <c r="E5362" s="218" t="s">
        <v>114</v>
      </c>
      <c r="F5362" s="218">
        <v>2006</v>
      </c>
    </row>
    <row r="5363" spans="1:6" x14ac:dyDescent="0.45">
      <c r="A5363" s="218">
        <v>12176</v>
      </c>
      <c r="B5363" s="218">
        <v>250</v>
      </c>
      <c r="C5363" s="219">
        <v>5.5477929742556862</v>
      </c>
      <c r="D5363" s="218"/>
      <c r="E5363" s="218" t="s">
        <v>114</v>
      </c>
      <c r="F5363" s="218">
        <v>2006</v>
      </c>
    </row>
    <row r="5364" spans="1:6" x14ac:dyDescent="0.45">
      <c r="A5364" s="218">
        <v>12176</v>
      </c>
      <c r="B5364" s="218">
        <v>250</v>
      </c>
      <c r="C5364" s="219">
        <v>28.182417990313262</v>
      </c>
      <c r="D5364" s="218"/>
      <c r="E5364" s="218" t="s">
        <v>114</v>
      </c>
      <c r="F5364" s="218">
        <v>2006</v>
      </c>
    </row>
    <row r="5365" spans="1:6" x14ac:dyDescent="0.45">
      <c r="A5365" s="218">
        <v>12176</v>
      </c>
      <c r="B5365" s="218">
        <v>250</v>
      </c>
      <c r="C5365" s="219">
        <v>27.860358638188231</v>
      </c>
      <c r="D5365" s="218"/>
      <c r="E5365" s="218" t="s">
        <v>114</v>
      </c>
      <c r="F5365" s="218">
        <v>2006</v>
      </c>
    </row>
    <row r="5366" spans="1:6" x14ac:dyDescent="0.45">
      <c r="A5366" s="218">
        <v>12176</v>
      </c>
      <c r="B5366" s="218">
        <v>250</v>
      </c>
      <c r="C5366" s="219">
        <v>29.99852319332172</v>
      </c>
      <c r="D5366" s="218"/>
      <c r="E5366" s="218" t="s">
        <v>114</v>
      </c>
      <c r="F5366" s="218">
        <v>2006</v>
      </c>
    </row>
    <row r="5367" spans="1:6" x14ac:dyDescent="0.45">
      <c r="A5367" s="218">
        <v>12176</v>
      </c>
      <c r="B5367" s="218">
        <v>250</v>
      </c>
      <c r="C5367" s="219">
        <v>22.469874728988131</v>
      </c>
      <c r="D5367" s="218"/>
      <c r="E5367" s="218" t="s">
        <v>114</v>
      </c>
      <c r="F5367" s="218">
        <v>2006</v>
      </c>
    </row>
    <row r="5368" spans="1:6" x14ac:dyDescent="0.45">
      <c r="A5368" s="218">
        <v>12176</v>
      </c>
      <c r="B5368" s="218">
        <v>250</v>
      </c>
      <c r="C5368" s="219">
        <v>41.074234354203938</v>
      </c>
      <c r="D5368" s="218"/>
      <c r="E5368" s="218" t="s">
        <v>114</v>
      </c>
      <c r="F5368" s="218">
        <v>2006</v>
      </c>
    </row>
    <row r="5369" spans="1:6" x14ac:dyDescent="0.45">
      <c r="A5369" s="218">
        <v>12176</v>
      </c>
      <c r="B5369" s="218">
        <v>250</v>
      </c>
      <c r="C5369" s="219">
        <v>37.118214363046597</v>
      </c>
      <c r="D5369" s="218"/>
      <c r="E5369" s="218" t="s">
        <v>114</v>
      </c>
      <c r="F5369" s="218">
        <v>2006</v>
      </c>
    </row>
    <row r="5370" spans="1:6" x14ac:dyDescent="0.45">
      <c r="A5370" s="218">
        <v>12176</v>
      </c>
      <c r="B5370" s="218">
        <v>250</v>
      </c>
      <c r="C5370" s="219">
        <v>6.0702618163556936</v>
      </c>
      <c r="D5370" s="218"/>
      <c r="E5370" s="218" t="s">
        <v>114</v>
      </c>
      <c r="F5370" s="218">
        <v>2006</v>
      </c>
    </row>
    <row r="5371" spans="1:6" x14ac:dyDescent="0.45">
      <c r="A5371" s="218">
        <v>12174</v>
      </c>
      <c r="B5371" s="218">
        <v>270</v>
      </c>
      <c r="C5371" s="219">
        <v>5.4204421874476942</v>
      </c>
      <c r="D5371" s="218"/>
      <c r="E5371" s="218" t="s">
        <v>111</v>
      </c>
      <c r="F5371" s="218">
        <v>1989</v>
      </c>
    </row>
    <row r="5372" spans="1:6" x14ac:dyDescent="0.45">
      <c r="A5372" s="218">
        <v>12174</v>
      </c>
      <c r="B5372" s="218">
        <v>270</v>
      </c>
      <c r="C5372" s="219">
        <v>15.226644724706571</v>
      </c>
      <c r="D5372" s="218"/>
      <c r="E5372" s="218" t="s">
        <v>111</v>
      </c>
      <c r="F5372" s="218">
        <v>1989</v>
      </c>
    </row>
    <row r="5373" spans="1:6" x14ac:dyDescent="0.45">
      <c r="A5373" s="218">
        <v>12174</v>
      </c>
      <c r="B5373" s="218">
        <v>270</v>
      </c>
      <c r="C5373" s="219">
        <v>6.0062599726579338</v>
      </c>
      <c r="D5373" s="218"/>
      <c r="E5373" s="218" t="s">
        <v>111</v>
      </c>
      <c r="F5373" s="218">
        <v>1989</v>
      </c>
    </row>
    <row r="5374" spans="1:6" x14ac:dyDescent="0.45">
      <c r="A5374" s="218">
        <v>12174</v>
      </c>
      <c r="B5374" s="218">
        <v>270</v>
      </c>
      <c r="C5374" s="219">
        <v>8.3140444201452244</v>
      </c>
      <c r="D5374" s="218"/>
      <c r="E5374" s="218"/>
      <c r="F5374" s="218">
        <v>1989</v>
      </c>
    </row>
    <row r="5375" spans="1:6" x14ac:dyDescent="0.45">
      <c r="A5375" s="218">
        <v>12174</v>
      </c>
      <c r="B5375" s="218">
        <v>270</v>
      </c>
      <c r="C5375" s="219">
        <v>4.6116779736753903</v>
      </c>
      <c r="D5375" s="218"/>
      <c r="E5375" s="218" t="s">
        <v>111</v>
      </c>
      <c r="F5375" s="218">
        <v>1989</v>
      </c>
    </row>
    <row r="5376" spans="1:6" x14ac:dyDescent="0.45">
      <c r="A5376" s="218">
        <v>12172</v>
      </c>
      <c r="B5376" s="218">
        <v>600</v>
      </c>
      <c r="C5376" s="219">
        <v>14.456317282684839</v>
      </c>
      <c r="D5376" s="218"/>
      <c r="E5376" s="218" t="s">
        <v>114</v>
      </c>
      <c r="F5376" s="218">
        <v>1998</v>
      </c>
    </row>
    <row r="5377" spans="1:6" x14ac:dyDescent="0.45">
      <c r="A5377" s="218">
        <v>12172</v>
      </c>
      <c r="B5377" s="218">
        <v>600</v>
      </c>
      <c r="C5377" s="219">
        <v>39.493488064762623</v>
      </c>
      <c r="D5377" s="218"/>
      <c r="E5377" s="218" t="s">
        <v>114</v>
      </c>
      <c r="F5377" s="218">
        <v>1998</v>
      </c>
    </row>
    <row r="5378" spans="1:6" x14ac:dyDescent="0.45">
      <c r="A5378" s="218">
        <v>12172</v>
      </c>
      <c r="B5378" s="218">
        <v>600</v>
      </c>
      <c r="C5378" s="219">
        <v>22.833143852037139</v>
      </c>
      <c r="D5378" s="218"/>
      <c r="E5378" s="218" t="s">
        <v>114</v>
      </c>
      <c r="F5378" s="218">
        <v>1998</v>
      </c>
    </row>
    <row r="5379" spans="1:6" x14ac:dyDescent="0.45">
      <c r="A5379" s="218">
        <v>12172</v>
      </c>
      <c r="B5379" s="218">
        <v>600</v>
      </c>
      <c r="C5379" s="219">
        <v>20.81968044275289</v>
      </c>
      <c r="D5379" s="218"/>
      <c r="E5379" s="218" t="s">
        <v>114</v>
      </c>
      <c r="F5379" s="218">
        <v>1998</v>
      </c>
    </row>
    <row r="5380" spans="1:6" x14ac:dyDescent="0.45">
      <c r="A5380" s="218">
        <v>12172</v>
      </c>
      <c r="B5380" s="218">
        <v>600</v>
      </c>
      <c r="C5380" s="219">
        <v>18.434638943882661</v>
      </c>
      <c r="D5380" s="218"/>
      <c r="E5380" s="218" t="s">
        <v>114</v>
      </c>
      <c r="F5380" s="218">
        <v>1998</v>
      </c>
    </row>
    <row r="5381" spans="1:6" x14ac:dyDescent="0.45">
      <c r="A5381" s="218">
        <v>12172</v>
      </c>
      <c r="B5381" s="218">
        <v>600</v>
      </c>
      <c r="C5381" s="219">
        <v>4.2208651083949427</v>
      </c>
      <c r="D5381" s="218"/>
      <c r="E5381" s="218" t="s">
        <v>114</v>
      </c>
      <c r="F5381" s="218">
        <v>1998</v>
      </c>
    </row>
    <row r="5382" spans="1:6" x14ac:dyDescent="0.45">
      <c r="A5382" s="218">
        <v>12172</v>
      </c>
      <c r="B5382" s="218">
        <v>600</v>
      </c>
      <c r="C5382" s="219">
        <v>28.07076851671853</v>
      </c>
      <c r="D5382" s="218"/>
      <c r="E5382" s="218" t="s">
        <v>114</v>
      </c>
      <c r="F5382" s="218">
        <v>1998</v>
      </c>
    </row>
    <row r="5383" spans="1:6" x14ac:dyDescent="0.45">
      <c r="A5383" s="218">
        <v>12172</v>
      </c>
      <c r="B5383" s="218">
        <v>600</v>
      </c>
      <c r="C5383" s="219">
        <v>6.0837715874041658</v>
      </c>
      <c r="D5383" s="218"/>
      <c r="E5383" s="218" t="s">
        <v>111</v>
      </c>
      <c r="F5383" s="218">
        <v>1998</v>
      </c>
    </row>
    <row r="5384" spans="1:6" x14ac:dyDescent="0.45">
      <c r="A5384" s="218">
        <v>12172</v>
      </c>
      <c r="B5384" s="218">
        <v>600</v>
      </c>
      <c r="C5384" s="219">
        <v>10.38988433453199</v>
      </c>
      <c r="D5384" s="218"/>
      <c r="E5384" s="218" t="s">
        <v>111</v>
      </c>
      <c r="F5384" s="218">
        <v>1998</v>
      </c>
    </row>
    <row r="5385" spans="1:6" x14ac:dyDescent="0.45">
      <c r="A5385" s="218">
        <v>12172</v>
      </c>
      <c r="B5385" s="218">
        <v>600</v>
      </c>
      <c r="C5385" s="219">
        <v>50.621264478459217</v>
      </c>
      <c r="D5385" s="218"/>
      <c r="E5385" s="218" t="s">
        <v>203</v>
      </c>
      <c r="F5385" s="218">
        <v>1998</v>
      </c>
    </row>
    <row r="5386" spans="1:6" x14ac:dyDescent="0.45">
      <c r="A5386" s="218">
        <v>12172</v>
      </c>
      <c r="B5386" s="218">
        <v>600</v>
      </c>
      <c r="C5386" s="219">
        <v>11.195262617664261</v>
      </c>
      <c r="D5386" s="218"/>
      <c r="E5386" s="218" t="s">
        <v>114</v>
      </c>
      <c r="F5386" s="218">
        <v>1998</v>
      </c>
    </row>
    <row r="5387" spans="1:6" x14ac:dyDescent="0.45">
      <c r="A5387" s="218">
        <v>12172</v>
      </c>
      <c r="B5387" s="218">
        <v>600</v>
      </c>
      <c r="C5387" s="219">
        <v>9.2206331368367582</v>
      </c>
      <c r="D5387" s="218"/>
      <c r="E5387" s="218" t="s">
        <v>114</v>
      </c>
      <c r="F5387" s="218">
        <v>1998</v>
      </c>
    </row>
    <row r="5388" spans="1:6" x14ac:dyDescent="0.45">
      <c r="A5388" s="218">
        <v>12170</v>
      </c>
      <c r="B5388" s="218">
        <v>160</v>
      </c>
      <c r="C5388" s="219">
        <v>8.9111551233299746</v>
      </c>
      <c r="D5388" s="218"/>
      <c r="E5388" s="218" t="s">
        <v>111</v>
      </c>
      <c r="F5388" s="218">
        <v>1998</v>
      </c>
    </row>
    <row r="5389" spans="1:6" x14ac:dyDescent="0.45">
      <c r="A5389" s="218">
        <v>12168</v>
      </c>
      <c r="B5389" s="218">
        <v>160</v>
      </c>
      <c r="C5389" s="219">
        <v>7.6153531892900324</v>
      </c>
      <c r="D5389" s="218"/>
      <c r="E5389" s="218" t="s">
        <v>114</v>
      </c>
      <c r="F5389" s="218">
        <v>2006</v>
      </c>
    </row>
    <row r="5390" spans="1:6" x14ac:dyDescent="0.45">
      <c r="A5390" s="218">
        <v>12168</v>
      </c>
      <c r="B5390" s="218">
        <v>160</v>
      </c>
      <c r="C5390" s="219">
        <v>21.527365491525561</v>
      </c>
      <c r="D5390" s="218"/>
      <c r="E5390" s="218" t="s">
        <v>114</v>
      </c>
      <c r="F5390" s="218">
        <v>2018</v>
      </c>
    </row>
    <row r="5391" spans="1:6" x14ac:dyDescent="0.45">
      <c r="A5391" s="218">
        <v>12168</v>
      </c>
      <c r="B5391" s="218">
        <v>160</v>
      </c>
      <c r="C5391" s="219">
        <v>16.21409177273922</v>
      </c>
      <c r="D5391" s="218"/>
      <c r="E5391" s="218" t="s">
        <v>114</v>
      </c>
      <c r="F5391" s="218">
        <v>2018</v>
      </c>
    </row>
    <row r="5392" spans="1:6" x14ac:dyDescent="0.45">
      <c r="A5392" s="218">
        <v>12166</v>
      </c>
      <c r="B5392" s="218">
        <v>1000</v>
      </c>
      <c r="C5392" s="219">
        <v>67.661230592091229</v>
      </c>
      <c r="D5392" s="218"/>
      <c r="E5392" s="218" t="s">
        <v>203</v>
      </c>
      <c r="F5392" s="218">
        <v>1901</v>
      </c>
    </row>
    <row r="5393" spans="1:6" x14ac:dyDescent="0.45">
      <c r="A5393" s="218">
        <v>12166</v>
      </c>
      <c r="B5393" s="218">
        <v>1000</v>
      </c>
      <c r="C5393" s="219">
        <v>18.050283758870279</v>
      </c>
      <c r="D5393" s="218"/>
      <c r="E5393" s="218" t="s">
        <v>203</v>
      </c>
      <c r="F5393" s="218">
        <v>1901</v>
      </c>
    </row>
    <row r="5394" spans="1:6" x14ac:dyDescent="0.45">
      <c r="A5394" s="218">
        <v>12166</v>
      </c>
      <c r="B5394" s="218">
        <v>1000</v>
      </c>
      <c r="C5394" s="219">
        <v>81.228001329534067</v>
      </c>
      <c r="D5394" s="218"/>
      <c r="E5394" s="218" t="s">
        <v>203</v>
      </c>
      <c r="F5394" s="218">
        <v>1901</v>
      </c>
    </row>
    <row r="5395" spans="1:6" x14ac:dyDescent="0.45">
      <c r="A5395" s="218">
        <v>12166</v>
      </c>
      <c r="B5395" s="218">
        <v>1000</v>
      </c>
      <c r="C5395" s="219">
        <v>19.850842164071629</v>
      </c>
      <c r="D5395" s="218"/>
      <c r="E5395" s="218" t="s">
        <v>203</v>
      </c>
      <c r="F5395" s="218">
        <v>1901</v>
      </c>
    </row>
    <row r="5396" spans="1:6" x14ac:dyDescent="0.45">
      <c r="A5396" s="218">
        <v>12166</v>
      </c>
      <c r="B5396" s="218">
        <v>1000</v>
      </c>
      <c r="C5396" s="219">
        <v>31.70037023381537</v>
      </c>
      <c r="D5396" s="218"/>
      <c r="E5396" s="218" t="s">
        <v>203</v>
      </c>
      <c r="F5396" s="218">
        <v>1901</v>
      </c>
    </row>
    <row r="5397" spans="1:6" x14ac:dyDescent="0.45">
      <c r="A5397" s="218">
        <v>12166</v>
      </c>
      <c r="B5397" s="218">
        <v>1000</v>
      </c>
      <c r="C5397" s="219">
        <v>20.362818679407319</v>
      </c>
      <c r="D5397" s="218"/>
      <c r="E5397" s="218" t="s">
        <v>203</v>
      </c>
      <c r="F5397" s="218">
        <v>1901</v>
      </c>
    </row>
    <row r="5398" spans="1:6" x14ac:dyDescent="0.45">
      <c r="A5398" s="218">
        <v>12166</v>
      </c>
      <c r="B5398" s="218">
        <v>1000</v>
      </c>
      <c r="C5398" s="219">
        <v>32.73565906001167</v>
      </c>
      <c r="D5398" s="218"/>
      <c r="E5398" s="218" t="s">
        <v>203</v>
      </c>
      <c r="F5398" s="218">
        <v>1901</v>
      </c>
    </row>
    <row r="5399" spans="1:6" x14ac:dyDescent="0.45">
      <c r="A5399" s="218">
        <v>12166</v>
      </c>
      <c r="B5399" s="218">
        <v>1000</v>
      </c>
      <c r="C5399" s="219">
        <v>21.20066549451095</v>
      </c>
      <c r="D5399" s="218"/>
      <c r="E5399" s="218" t="s">
        <v>203</v>
      </c>
      <c r="F5399" s="218">
        <v>1901</v>
      </c>
    </row>
    <row r="5400" spans="1:6" x14ac:dyDescent="0.45">
      <c r="A5400" s="218">
        <v>12164</v>
      </c>
      <c r="B5400" s="218">
        <v>250</v>
      </c>
      <c r="C5400" s="219">
        <v>5.0293285394801384</v>
      </c>
      <c r="D5400" s="218"/>
      <c r="E5400" s="218" t="s">
        <v>114</v>
      </c>
      <c r="F5400" s="218">
        <v>2006</v>
      </c>
    </row>
    <row r="5401" spans="1:6" x14ac:dyDescent="0.45">
      <c r="A5401" s="218">
        <v>12164</v>
      </c>
      <c r="B5401" s="218">
        <v>250</v>
      </c>
      <c r="C5401" s="219">
        <v>8.4142968396199365</v>
      </c>
      <c r="D5401" s="218"/>
      <c r="E5401" s="218" t="s">
        <v>114</v>
      </c>
      <c r="F5401" s="218">
        <v>2006</v>
      </c>
    </row>
    <row r="5402" spans="1:6" x14ac:dyDescent="0.45">
      <c r="A5402" s="218">
        <v>12164</v>
      </c>
      <c r="B5402" s="218">
        <v>250</v>
      </c>
      <c r="C5402" s="219">
        <v>26.29305971770588</v>
      </c>
      <c r="D5402" s="218"/>
      <c r="E5402" s="218" t="s">
        <v>114</v>
      </c>
      <c r="F5402" s="218">
        <v>2006</v>
      </c>
    </row>
    <row r="5403" spans="1:6" x14ac:dyDescent="0.45">
      <c r="A5403" s="218">
        <v>12164</v>
      </c>
      <c r="B5403" s="218">
        <v>250</v>
      </c>
      <c r="C5403" s="219">
        <v>21.136047688379779</v>
      </c>
      <c r="D5403" s="218"/>
      <c r="E5403" s="218" t="s">
        <v>114</v>
      </c>
      <c r="F5403" s="218">
        <v>2006</v>
      </c>
    </row>
    <row r="5404" spans="1:6" x14ac:dyDescent="0.45">
      <c r="A5404" s="218">
        <v>12164</v>
      </c>
      <c r="B5404" s="218">
        <v>250</v>
      </c>
      <c r="C5404" s="219">
        <v>25.55680218253055</v>
      </c>
      <c r="D5404" s="218"/>
      <c r="E5404" s="218" t="s">
        <v>114</v>
      </c>
      <c r="F5404" s="218">
        <v>2006</v>
      </c>
    </row>
    <row r="5405" spans="1:6" x14ac:dyDescent="0.45">
      <c r="A5405" s="218">
        <v>12164</v>
      </c>
      <c r="B5405" s="218">
        <v>250</v>
      </c>
      <c r="C5405" s="219">
        <v>9.6567249960566137</v>
      </c>
      <c r="D5405" s="218"/>
      <c r="E5405" s="218" t="s">
        <v>114</v>
      </c>
      <c r="F5405" s="218">
        <v>2006</v>
      </c>
    </row>
    <row r="5406" spans="1:6" x14ac:dyDescent="0.45">
      <c r="A5406" s="218">
        <v>12164</v>
      </c>
      <c r="B5406" s="218">
        <v>250</v>
      </c>
      <c r="C5406" s="219">
        <v>28.732078534441669</v>
      </c>
      <c r="D5406" s="218"/>
      <c r="E5406" s="218" t="s">
        <v>114</v>
      </c>
      <c r="F5406" s="218">
        <v>2006</v>
      </c>
    </row>
    <row r="5407" spans="1:6" x14ac:dyDescent="0.45">
      <c r="A5407" s="218">
        <v>12164</v>
      </c>
      <c r="B5407" s="218">
        <v>250</v>
      </c>
      <c r="C5407" s="219">
        <v>16.679329248730738</v>
      </c>
      <c r="D5407" s="218"/>
      <c r="E5407" s="218" t="s">
        <v>114</v>
      </c>
      <c r="F5407" s="218">
        <v>2006</v>
      </c>
    </row>
    <row r="5408" spans="1:6" x14ac:dyDescent="0.45">
      <c r="A5408" s="218">
        <v>12164</v>
      </c>
      <c r="B5408" s="218">
        <v>250</v>
      </c>
      <c r="C5408" s="219">
        <v>15.329727005774</v>
      </c>
      <c r="D5408" s="218"/>
      <c r="E5408" s="218" t="s">
        <v>114</v>
      </c>
      <c r="F5408" s="218">
        <v>2006</v>
      </c>
    </row>
    <row r="5409" spans="1:6" x14ac:dyDescent="0.45">
      <c r="A5409" s="218">
        <v>12162</v>
      </c>
      <c r="B5409" s="218">
        <v>200</v>
      </c>
      <c r="C5409" s="219">
        <v>27.23875007714177</v>
      </c>
      <c r="D5409" s="218"/>
      <c r="E5409" s="218" t="s">
        <v>114</v>
      </c>
      <c r="F5409" s="218">
        <v>2005</v>
      </c>
    </row>
    <row r="5410" spans="1:6" x14ac:dyDescent="0.45">
      <c r="A5410" s="218">
        <v>12162</v>
      </c>
      <c r="B5410" s="218">
        <v>200</v>
      </c>
      <c r="C5410" s="219">
        <v>18.145862980813121</v>
      </c>
      <c r="D5410" s="218"/>
      <c r="E5410" s="218" t="s">
        <v>114</v>
      </c>
      <c r="F5410" s="218">
        <v>2005</v>
      </c>
    </row>
    <row r="5411" spans="1:6" x14ac:dyDescent="0.45">
      <c r="A5411" s="218">
        <v>12162</v>
      </c>
      <c r="B5411" s="218">
        <v>200</v>
      </c>
      <c r="C5411" s="219">
        <v>23.993262744551419</v>
      </c>
      <c r="D5411" s="218"/>
      <c r="E5411" s="218" t="s">
        <v>114</v>
      </c>
      <c r="F5411" s="218">
        <v>2005</v>
      </c>
    </row>
    <row r="5412" spans="1:6" x14ac:dyDescent="0.45">
      <c r="A5412" s="218">
        <v>12160</v>
      </c>
      <c r="B5412" s="218">
        <v>250</v>
      </c>
      <c r="C5412" s="219">
        <v>20.81774865319451</v>
      </c>
      <c r="D5412" s="218"/>
      <c r="E5412" s="218" t="s">
        <v>114</v>
      </c>
      <c r="F5412" s="218">
        <v>2005</v>
      </c>
    </row>
    <row r="5413" spans="1:6" x14ac:dyDescent="0.45">
      <c r="A5413" s="218">
        <v>12160</v>
      </c>
      <c r="B5413" s="218">
        <v>250</v>
      </c>
      <c r="C5413" s="219">
        <v>25.006195394520851</v>
      </c>
      <c r="D5413" s="218"/>
      <c r="E5413" s="218" t="s">
        <v>114</v>
      </c>
      <c r="F5413" s="218">
        <v>2005</v>
      </c>
    </row>
    <row r="5414" spans="1:6" x14ac:dyDescent="0.45">
      <c r="A5414" s="218">
        <v>12160</v>
      </c>
      <c r="B5414" s="218">
        <v>250</v>
      </c>
      <c r="C5414" s="219">
        <v>39.08550076714377</v>
      </c>
      <c r="D5414" s="218"/>
      <c r="E5414" s="218" t="s">
        <v>114</v>
      </c>
      <c r="F5414" s="218">
        <v>2005</v>
      </c>
    </row>
    <row r="5415" spans="1:6" x14ac:dyDescent="0.45">
      <c r="A5415" s="218">
        <v>12160</v>
      </c>
      <c r="B5415" s="218">
        <v>250</v>
      </c>
      <c r="C5415" s="219">
        <v>32.432623308807237</v>
      </c>
      <c r="D5415" s="218"/>
      <c r="E5415" s="218" t="s">
        <v>114</v>
      </c>
      <c r="F5415" s="218">
        <v>2005</v>
      </c>
    </row>
    <row r="5416" spans="1:6" x14ac:dyDescent="0.45">
      <c r="A5416" s="218">
        <v>12158</v>
      </c>
      <c r="B5416" s="218">
        <v>300</v>
      </c>
      <c r="C5416" s="219">
        <v>7.4441637494419197</v>
      </c>
      <c r="D5416" s="218"/>
      <c r="E5416" s="218" t="s">
        <v>205</v>
      </c>
      <c r="F5416" s="218">
        <v>1988</v>
      </c>
    </row>
    <row r="5417" spans="1:6" x14ac:dyDescent="0.45">
      <c r="A5417" s="218">
        <v>12158</v>
      </c>
      <c r="B5417" s="218">
        <v>300</v>
      </c>
      <c r="C5417" s="219">
        <v>26.655098572559009</v>
      </c>
      <c r="D5417" s="218"/>
      <c r="E5417" s="218" t="s">
        <v>205</v>
      </c>
      <c r="F5417" s="218">
        <v>1901</v>
      </c>
    </row>
    <row r="5418" spans="1:6" x14ac:dyDescent="0.45">
      <c r="A5418" s="218">
        <v>12158</v>
      </c>
      <c r="B5418" s="218">
        <v>300</v>
      </c>
      <c r="C5418" s="219">
        <v>14.191830165946101</v>
      </c>
      <c r="D5418" s="218"/>
      <c r="E5418" s="218" t="s">
        <v>205</v>
      </c>
      <c r="F5418" s="218">
        <v>1988</v>
      </c>
    </row>
    <row r="5419" spans="1:6" x14ac:dyDescent="0.45">
      <c r="A5419" s="218">
        <v>12158</v>
      </c>
      <c r="B5419" s="218">
        <v>300</v>
      </c>
      <c r="C5419" s="219">
        <v>9.676735903855354</v>
      </c>
      <c r="D5419" s="218"/>
      <c r="E5419" s="218" t="s">
        <v>205</v>
      </c>
      <c r="F5419" s="218">
        <v>1988</v>
      </c>
    </row>
    <row r="5420" spans="1:6" x14ac:dyDescent="0.45">
      <c r="A5420" s="218">
        <v>12158</v>
      </c>
      <c r="B5420" s="218">
        <v>300</v>
      </c>
      <c r="C5420" s="219">
        <v>19.690737538049412</v>
      </c>
      <c r="D5420" s="218"/>
      <c r="E5420" s="218" t="s">
        <v>111</v>
      </c>
      <c r="F5420" s="218">
        <v>1988</v>
      </c>
    </row>
    <row r="5421" spans="1:6" x14ac:dyDescent="0.45">
      <c r="A5421" s="218">
        <v>12158</v>
      </c>
      <c r="B5421" s="218">
        <v>300</v>
      </c>
      <c r="C5421" s="219">
        <v>15.25478134881002</v>
      </c>
      <c r="D5421" s="218"/>
      <c r="E5421" s="218" t="s">
        <v>111</v>
      </c>
      <c r="F5421" s="218">
        <v>1988</v>
      </c>
    </row>
    <row r="5422" spans="1:6" x14ac:dyDescent="0.45">
      <c r="A5422" s="218">
        <v>12158</v>
      </c>
      <c r="B5422" s="218">
        <v>300</v>
      </c>
      <c r="C5422" s="219">
        <v>12.466266853442241</v>
      </c>
      <c r="D5422" s="218"/>
      <c r="E5422" s="218" t="s">
        <v>111</v>
      </c>
      <c r="F5422" s="218">
        <v>1988</v>
      </c>
    </row>
    <row r="5423" spans="1:6" x14ac:dyDescent="0.45">
      <c r="A5423" s="218">
        <v>12158</v>
      </c>
      <c r="B5423" s="218">
        <v>300</v>
      </c>
      <c r="C5423" s="219">
        <v>2.8142050197610131</v>
      </c>
      <c r="D5423" s="218"/>
      <c r="E5423" s="218" t="s">
        <v>111</v>
      </c>
      <c r="F5423" s="218">
        <v>1988</v>
      </c>
    </row>
    <row r="5424" spans="1:6" x14ac:dyDescent="0.45">
      <c r="A5424" s="218">
        <v>12158</v>
      </c>
      <c r="B5424" s="218">
        <v>300</v>
      </c>
      <c r="C5424" s="219">
        <v>11.191912260731529</v>
      </c>
      <c r="D5424" s="218"/>
      <c r="E5424" s="218" t="s">
        <v>111</v>
      </c>
      <c r="F5424" s="218">
        <v>1988</v>
      </c>
    </row>
    <row r="5425" spans="1:6" x14ac:dyDescent="0.45">
      <c r="A5425" s="218">
        <v>12158</v>
      </c>
      <c r="B5425" s="218">
        <v>300</v>
      </c>
      <c r="C5425" s="219">
        <v>21.362316642911221</v>
      </c>
      <c r="D5425" s="218"/>
      <c r="E5425" s="218" t="s">
        <v>205</v>
      </c>
      <c r="F5425" s="218">
        <v>1988</v>
      </c>
    </row>
    <row r="5426" spans="1:6" x14ac:dyDescent="0.45">
      <c r="A5426" s="218">
        <v>12158</v>
      </c>
      <c r="B5426" s="218">
        <v>300</v>
      </c>
      <c r="C5426" s="219">
        <v>9.9798998540149828</v>
      </c>
      <c r="D5426" s="218"/>
      <c r="E5426" s="218" t="s">
        <v>111</v>
      </c>
      <c r="F5426" s="218">
        <v>1988</v>
      </c>
    </row>
    <row r="5427" spans="1:6" x14ac:dyDescent="0.45">
      <c r="A5427" s="218">
        <v>12334</v>
      </c>
      <c r="B5427" s="218">
        <v>200</v>
      </c>
      <c r="C5427" s="219">
        <v>12.89320705768047</v>
      </c>
      <c r="D5427" s="218"/>
      <c r="E5427" s="218" t="s">
        <v>114</v>
      </c>
      <c r="F5427" s="218">
        <v>2006</v>
      </c>
    </row>
    <row r="5428" spans="1:6" x14ac:dyDescent="0.45">
      <c r="A5428" s="218">
        <v>12334</v>
      </c>
      <c r="B5428" s="218">
        <v>200</v>
      </c>
      <c r="C5428" s="219">
        <v>19.799409066044841</v>
      </c>
      <c r="D5428" s="218"/>
      <c r="E5428" s="218" t="s">
        <v>114</v>
      </c>
      <c r="F5428" s="218">
        <v>2006</v>
      </c>
    </row>
    <row r="5429" spans="1:6" x14ac:dyDescent="0.45">
      <c r="A5429" s="218">
        <v>12332</v>
      </c>
      <c r="B5429" s="218">
        <v>200</v>
      </c>
      <c r="C5429" s="219">
        <v>29.646879636284758</v>
      </c>
      <c r="D5429" s="218"/>
      <c r="E5429" s="218" t="s">
        <v>204</v>
      </c>
      <c r="F5429" s="218">
        <v>2003</v>
      </c>
    </row>
    <row r="5430" spans="1:6" x14ac:dyDescent="0.45">
      <c r="A5430" s="218">
        <v>12330</v>
      </c>
      <c r="B5430" s="218">
        <v>250</v>
      </c>
      <c r="C5430" s="219">
        <v>7.1101615020075339</v>
      </c>
      <c r="D5430" s="218"/>
      <c r="E5430" s="218" t="s">
        <v>114</v>
      </c>
      <c r="F5430" s="218">
        <v>2007</v>
      </c>
    </row>
    <row r="5431" spans="1:6" x14ac:dyDescent="0.45">
      <c r="A5431" s="218">
        <v>12330</v>
      </c>
      <c r="B5431" s="218">
        <v>250</v>
      </c>
      <c r="C5431" s="219">
        <v>21.324143545511141</v>
      </c>
      <c r="D5431" s="218"/>
      <c r="E5431" s="218" t="s">
        <v>114</v>
      </c>
      <c r="F5431" s="218">
        <v>2007</v>
      </c>
    </row>
    <row r="5432" spans="1:6" x14ac:dyDescent="0.45">
      <c r="A5432" s="218">
        <v>12330</v>
      </c>
      <c r="B5432" s="218">
        <v>250</v>
      </c>
      <c r="C5432" s="219">
        <v>26.89280085665705</v>
      </c>
      <c r="D5432" s="218"/>
      <c r="E5432" s="218" t="s">
        <v>114</v>
      </c>
      <c r="F5432" s="218">
        <v>2007</v>
      </c>
    </row>
    <row r="5433" spans="1:6" x14ac:dyDescent="0.45">
      <c r="A5433" s="218">
        <v>12330</v>
      </c>
      <c r="B5433" s="218">
        <v>250</v>
      </c>
      <c r="C5433" s="219">
        <v>21.983060872805311</v>
      </c>
      <c r="D5433" s="218"/>
      <c r="E5433" s="218" t="s">
        <v>114</v>
      </c>
      <c r="F5433" s="218">
        <v>2007</v>
      </c>
    </row>
    <row r="5434" spans="1:6" x14ac:dyDescent="0.45">
      <c r="A5434" s="218">
        <v>12330</v>
      </c>
      <c r="B5434" s="218">
        <v>250</v>
      </c>
      <c r="C5434" s="219">
        <v>23.3462226738536</v>
      </c>
      <c r="D5434" s="218"/>
      <c r="E5434" s="218" t="s">
        <v>114</v>
      </c>
      <c r="F5434" s="218">
        <v>2006</v>
      </c>
    </row>
    <row r="5435" spans="1:6" x14ac:dyDescent="0.45">
      <c r="A5435" s="218">
        <v>12330</v>
      </c>
      <c r="B5435" s="218">
        <v>250</v>
      </c>
      <c r="C5435" s="219">
        <v>27.07448716788042</v>
      </c>
      <c r="D5435" s="218"/>
      <c r="E5435" s="218" t="s">
        <v>114</v>
      </c>
      <c r="F5435" s="218">
        <v>2006</v>
      </c>
    </row>
    <row r="5436" spans="1:6" x14ac:dyDescent="0.45">
      <c r="A5436" s="218">
        <v>12330</v>
      </c>
      <c r="B5436" s="218">
        <v>250</v>
      </c>
      <c r="C5436" s="219">
        <v>6.4333271618162984</v>
      </c>
      <c r="D5436" s="218"/>
      <c r="E5436" s="218" t="s">
        <v>114</v>
      </c>
      <c r="F5436" s="218">
        <v>2006</v>
      </c>
    </row>
    <row r="5437" spans="1:6" x14ac:dyDescent="0.45">
      <c r="A5437" s="218">
        <v>12330</v>
      </c>
      <c r="B5437" s="218">
        <v>250</v>
      </c>
      <c r="C5437" s="219">
        <v>28.310576096237071</v>
      </c>
      <c r="D5437" s="218"/>
      <c r="E5437" s="218" t="s">
        <v>114</v>
      </c>
      <c r="F5437" s="218">
        <v>2006</v>
      </c>
    </row>
    <row r="5438" spans="1:6" x14ac:dyDescent="0.45">
      <c r="A5438" s="218">
        <v>12330</v>
      </c>
      <c r="B5438" s="218">
        <v>250</v>
      </c>
      <c r="C5438" s="219">
        <v>25.210049725068998</v>
      </c>
      <c r="D5438" s="218"/>
      <c r="E5438" s="218" t="s">
        <v>114</v>
      </c>
      <c r="F5438" s="218">
        <v>2006</v>
      </c>
    </row>
    <row r="5439" spans="1:6" x14ac:dyDescent="0.45">
      <c r="A5439" s="218">
        <v>12328</v>
      </c>
      <c r="B5439" s="218">
        <v>160</v>
      </c>
      <c r="C5439" s="219">
        <v>15.63759170761859</v>
      </c>
      <c r="D5439" s="218"/>
      <c r="E5439" s="218" t="s">
        <v>111</v>
      </c>
      <c r="F5439" s="218">
        <v>1997</v>
      </c>
    </row>
    <row r="5440" spans="1:6" x14ac:dyDescent="0.45">
      <c r="A5440" s="218">
        <v>12326</v>
      </c>
      <c r="B5440" s="218">
        <v>200</v>
      </c>
      <c r="C5440" s="219">
        <v>41.849935776695482</v>
      </c>
      <c r="D5440" s="218"/>
      <c r="E5440" s="218" t="s">
        <v>211</v>
      </c>
      <c r="F5440" s="218">
        <v>2005</v>
      </c>
    </row>
    <row r="5441" spans="1:6" x14ac:dyDescent="0.45">
      <c r="A5441" s="218">
        <v>12326</v>
      </c>
      <c r="B5441" s="218">
        <v>200</v>
      </c>
      <c r="C5441" s="219">
        <v>24.170440161263262</v>
      </c>
      <c r="D5441" s="218"/>
      <c r="E5441" s="218" t="s">
        <v>211</v>
      </c>
      <c r="F5441" s="218">
        <v>2005</v>
      </c>
    </row>
    <row r="5442" spans="1:6" x14ac:dyDescent="0.45">
      <c r="A5442" s="218">
        <v>12324</v>
      </c>
      <c r="B5442" s="218">
        <v>250</v>
      </c>
      <c r="C5442" s="219">
        <v>14.71773027752004</v>
      </c>
      <c r="D5442" s="218"/>
      <c r="E5442" s="218" t="s">
        <v>114</v>
      </c>
      <c r="F5442" s="218">
        <v>2005</v>
      </c>
    </row>
    <row r="5443" spans="1:6" x14ac:dyDescent="0.45">
      <c r="A5443" s="218">
        <v>12324</v>
      </c>
      <c r="B5443" s="218">
        <v>250</v>
      </c>
      <c r="C5443" s="219">
        <v>9.0130948058670057</v>
      </c>
      <c r="D5443" s="218"/>
      <c r="E5443" s="218" t="s">
        <v>114</v>
      </c>
      <c r="F5443" s="218">
        <v>2005</v>
      </c>
    </row>
    <row r="5444" spans="1:6" x14ac:dyDescent="0.45">
      <c r="A5444" s="218">
        <v>12324</v>
      </c>
      <c r="B5444" s="218">
        <v>250</v>
      </c>
      <c r="C5444" s="219">
        <v>31.163714192596402</v>
      </c>
      <c r="D5444" s="218"/>
      <c r="E5444" s="218" t="s">
        <v>109</v>
      </c>
      <c r="F5444" s="218">
        <v>2005</v>
      </c>
    </row>
    <row r="5445" spans="1:6" x14ac:dyDescent="0.45">
      <c r="A5445" s="218">
        <v>12324</v>
      </c>
      <c r="B5445" s="218">
        <v>250</v>
      </c>
      <c r="C5445" s="219">
        <v>16.788884538392519</v>
      </c>
      <c r="D5445" s="218"/>
      <c r="E5445" s="218" t="s">
        <v>114</v>
      </c>
      <c r="F5445" s="218">
        <v>2005</v>
      </c>
    </row>
    <row r="5446" spans="1:6" x14ac:dyDescent="0.45">
      <c r="A5446" s="218">
        <v>12324</v>
      </c>
      <c r="B5446" s="218">
        <v>250</v>
      </c>
      <c r="C5446" s="219">
        <v>46.448647299356672</v>
      </c>
      <c r="D5446" s="218"/>
      <c r="E5446" s="218" t="s">
        <v>114</v>
      </c>
      <c r="F5446" s="218">
        <v>2005</v>
      </c>
    </row>
    <row r="5447" spans="1:6" x14ac:dyDescent="0.45">
      <c r="A5447" s="218">
        <v>12324</v>
      </c>
      <c r="B5447" s="218">
        <v>250</v>
      </c>
      <c r="C5447" s="219">
        <v>16.320561208628611</v>
      </c>
      <c r="D5447" s="218"/>
      <c r="E5447" s="218" t="s">
        <v>114</v>
      </c>
      <c r="F5447" s="218">
        <v>2005</v>
      </c>
    </row>
    <row r="5448" spans="1:6" x14ac:dyDescent="0.45">
      <c r="A5448" s="218">
        <v>12324</v>
      </c>
      <c r="B5448" s="218">
        <v>250</v>
      </c>
      <c r="C5448" s="219">
        <v>8.6031156806344544</v>
      </c>
      <c r="D5448" s="218"/>
      <c r="E5448" s="218" t="s">
        <v>114</v>
      </c>
      <c r="F5448" s="218">
        <v>2005</v>
      </c>
    </row>
    <row r="5449" spans="1:6" x14ac:dyDescent="0.45">
      <c r="A5449" s="218">
        <v>12322</v>
      </c>
      <c r="B5449" s="218">
        <v>315</v>
      </c>
      <c r="C5449" s="219">
        <v>24.681057583882851</v>
      </c>
      <c r="D5449" s="218"/>
      <c r="E5449" s="218" t="s">
        <v>114</v>
      </c>
      <c r="F5449" s="218">
        <v>2006</v>
      </c>
    </row>
    <row r="5450" spans="1:6" x14ac:dyDescent="0.45">
      <c r="A5450" s="218">
        <v>12322</v>
      </c>
      <c r="B5450" s="218">
        <v>315</v>
      </c>
      <c r="C5450" s="219">
        <v>22.23360587768186</v>
      </c>
      <c r="D5450" s="218"/>
      <c r="E5450" s="218" t="s">
        <v>114</v>
      </c>
      <c r="F5450" s="218">
        <v>2006</v>
      </c>
    </row>
    <row r="5451" spans="1:6" x14ac:dyDescent="0.45">
      <c r="A5451" s="218">
        <v>12322</v>
      </c>
      <c r="B5451" s="218">
        <v>315</v>
      </c>
      <c r="C5451" s="219">
        <v>9.2525060860643826</v>
      </c>
      <c r="D5451" s="218"/>
      <c r="E5451" s="218" t="s">
        <v>114</v>
      </c>
      <c r="F5451" s="218">
        <v>2006</v>
      </c>
    </row>
    <row r="5452" spans="1:6" x14ac:dyDescent="0.45">
      <c r="A5452" s="218">
        <v>12322</v>
      </c>
      <c r="B5452" s="218">
        <v>315</v>
      </c>
      <c r="C5452" s="219">
        <v>24.231691183506229</v>
      </c>
      <c r="D5452" s="218"/>
      <c r="E5452" s="218" t="s">
        <v>114</v>
      </c>
      <c r="F5452" s="218">
        <v>2006</v>
      </c>
    </row>
    <row r="5453" spans="1:6" x14ac:dyDescent="0.45">
      <c r="A5453" s="218">
        <v>12322</v>
      </c>
      <c r="B5453" s="218">
        <v>315</v>
      </c>
      <c r="C5453" s="219">
        <v>15.064840319125301</v>
      </c>
      <c r="D5453" s="218"/>
      <c r="E5453" s="218" t="s">
        <v>114</v>
      </c>
      <c r="F5453" s="218">
        <v>2006</v>
      </c>
    </row>
    <row r="5454" spans="1:6" x14ac:dyDescent="0.45">
      <c r="A5454" s="218">
        <v>12322</v>
      </c>
      <c r="B5454" s="218">
        <v>315</v>
      </c>
      <c r="C5454" s="219">
        <v>47.905764638474118</v>
      </c>
      <c r="D5454" s="218"/>
      <c r="E5454" s="218" t="s">
        <v>114</v>
      </c>
      <c r="F5454" s="218">
        <v>2006</v>
      </c>
    </row>
    <row r="5455" spans="1:6" x14ac:dyDescent="0.45">
      <c r="A5455" s="218">
        <v>12322</v>
      </c>
      <c r="B5455" s="218">
        <v>315</v>
      </c>
      <c r="C5455" s="219">
        <v>53.692617760751958</v>
      </c>
      <c r="D5455" s="218"/>
      <c r="E5455" s="218" t="s">
        <v>114</v>
      </c>
      <c r="F5455" s="218">
        <v>2006</v>
      </c>
    </row>
    <row r="5456" spans="1:6" x14ac:dyDescent="0.45">
      <c r="A5456" s="218">
        <v>12322</v>
      </c>
      <c r="B5456" s="218">
        <v>315</v>
      </c>
      <c r="C5456" s="219">
        <v>21.653074512420769</v>
      </c>
      <c r="D5456" s="218"/>
      <c r="E5456" s="218" t="s">
        <v>114</v>
      </c>
      <c r="F5456" s="218">
        <v>2006</v>
      </c>
    </row>
    <row r="5457" spans="1:6" x14ac:dyDescent="0.45">
      <c r="A5457" s="218">
        <v>12322</v>
      </c>
      <c r="B5457" s="218">
        <v>315</v>
      </c>
      <c r="C5457" s="219">
        <v>20.267058452867069</v>
      </c>
      <c r="D5457" s="218"/>
      <c r="E5457" s="218" t="s">
        <v>114</v>
      </c>
      <c r="F5457" s="218">
        <v>2006</v>
      </c>
    </row>
    <row r="5458" spans="1:6" x14ac:dyDescent="0.45">
      <c r="A5458" s="218">
        <v>12322</v>
      </c>
      <c r="B5458" s="218">
        <v>315</v>
      </c>
      <c r="C5458" s="219">
        <v>17.863612484108021</v>
      </c>
      <c r="D5458" s="218"/>
      <c r="E5458" s="218" t="s">
        <v>114</v>
      </c>
      <c r="F5458" s="218">
        <v>2006</v>
      </c>
    </row>
    <row r="5459" spans="1:6" x14ac:dyDescent="0.45">
      <c r="A5459" s="218">
        <v>12322</v>
      </c>
      <c r="B5459" s="218">
        <v>315</v>
      </c>
      <c r="C5459" s="219">
        <v>27.32588268834818</v>
      </c>
      <c r="D5459" s="218"/>
      <c r="E5459" s="218" t="s">
        <v>114</v>
      </c>
      <c r="F5459" s="218">
        <v>2006</v>
      </c>
    </row>
    <row r="5460" spans="1:6" x14ac:dyDescent="0.45">
      <c r="A5460" s="218">
        <v>12322</v>
      </c>
      <c r="B5460" s="218">
        <v>315</v>
      </c>
      <c r="C5460" s="219">
        <v>59.850960367472993</v>
      </c>
      <c r="D5460" s="218"/>
      <c r="E5460" s="218" t="s">
        <v>114</v>
      </c>
      <c r="F5460" s="218">
        <v>2006</v>
      </c>
    </row>
    <row r="5461" spans="1:6" x14ac:dyDescent="0.45">
      <c r="A5461" s="218">
        <v>12322</v>
      </c>
      <c r="B5461" s="218">
        <v>315</v>
      </c>
      <c r="C5461" s="219">
        <v>5.2648641297641783</v>
      </c>
      <c r="D5461" s="218"/>
      <c r="E5461" s="218" t="s">
        <v>114</v>
      </c>
      <c r="F5461" s="218">
        <v>2006</v>
      </c>
    </row>
    <row r="5462" spans="1:6" x14ac:dyDescent="0.45">
      <c r="A5462" s="218">
        <v>12322</v>
      </c>
      <c r="B5462" s="218">
        <v>315</v>
      </c>
      <c r="C5462" s="219">
        <v>20.522811638419789</v>
      </c>
      <c r="D5462" s="218"/>
      <c r="E5462" s="218" t="s">
        <v>114</v>
      </c>
      <c r="F5462" s="218">
        <v>2010</v>
      </c>
    </row>
    <row r="5463" spans="1:6" x14ac:dyDescent="0.45">
      <c r="A5463" s="218">
        <v>12322</v>
      </c>
      <c r="B5463" s="218">
        <v>315</v>
      </c>
      <c r="C5463" s="219">
        <v>20.785737439607729</v>
      </c>
      <c r="D5463" s="218"/>
      <c r="E5463" s="218" t="s">
        <v>114</v>
      </c>
      <c r="F5463" s="218">
        <v>2010</v>
      </c>
    </row>
    <row r="5464" spans="1:6" x14ac:dyDescent="0.45">
      <c r="A5464" s="218">
        <v>12322</v>
      </c>
      <c r="B5464" s="218">
        <v>315</v>
      </c>
      <c r="C5464" s="219">
        <v>9.2728421513043475</v>
      </c>
      <c r="D5464" s="218"/>
      <c r="E5464" s="218" t="s">
        <v>114</v>
      </c>
      <c r="F5464" s="218">
        <v>2010</v>
      </c>
    </row>
    <row r="5465" spans="1:6" x14ac:dyDescent="0.45">
      <c r="A5465" s="218">
        <v>12322</v>
      </c>
      <c r="B5465" s="218">
        <v>315</v>
      </c>
      <c r="C5465" s="219">
        <v>16.162073051780609</v>
      </c>
      <c r="D5465" s="218"/>
      <c r="E5465" s="218" t="s">
        <v>114</v>
      </c>
      <c r="F5465" s="218">
        <v>2010</v>
      </c>
    </row>
    <row r="5466" spans="1:6" x14ac:dyDescent="0.45">
      <c r="A5466" s="218">
        <v>12322</v>
      </c>
      <c r="B5466" s="218">
        <v>315</v>
      </c>
      <c r="C5466" s="219">
        <v>15.14531235492206</v>
      </c>
      <c r="D5466" s="218"/>
      <c r="E5466" s="218" t="s">
        <v>114</v>
      </c>
      <c r="F5466" s="218">
        <v>2010</v>
      </c>
    </row>
    <row r="5467" spans="1:6" x14ac:dyDescent="0.45">
      <c r="A5467" s="218">
        <v>12322</v>
      </c>
      <c r="B5467" s="218">
        <v>315</v>
      </c>
      <c r="C5467" s="219">
        <v>44.323835893577566</v>
      </c>
      <c r="D5467" s="218"/>
      <c r="E5467" s="218" t="s">
        <v>114</v>
      </c>
      <c r="F5467" s="218">
        <v>2010</v>
      </c>
    </row>
    <row r="5468" spans="1:6" x14ac:dyDescent="0.45">
      <c r="A5468" s="218">
        <v>12322</v>
      </c>
      <c r="B5468" s="218">
        <v>315</v>
      </c>
      <c r="C5468" s="219">
        <v>15.196602901519841</v>
      </c>
      <c r="D5468" s="218"/>
      <c r="E5468" s="218" t="s">
        <v>114</v>
      </c>
      <c r="F5468" s="218">
        <v>2010</v>
      </c>
    </row>
    <row r="5469" spans="1:6" x14ac:dyDescent="0.45">
      <c r="A5469" s="218">
        <v>12322</v>
      </c>
      <c r="B5469" s="218">
        <v>315</v>
      </c>
      <c r="C5469" s="219">
        <v>12.33740236322584</v>
      </c>
      <c r="D5469" s="218"/>
      <c r="E5469" s="218" t="s">
        <v>114</v>
      </c>
      <c r="F5469" s="218">
        <v>2010</v>
      </c>
    </row>
    <row r="5470" spans="1:6" x14ac:dyDescent="0.45">
      <c r="A5470" s="218">
        <v>12322</v>
      </c>
      <c r="B5470" s="218">
        <v>315</v>
      </c>
      <c r="C5470" s="219">
        <v>20.4627079477191</v>
      </c>
      <c r="D5470" s="218"/>
      <c r="E5470" s="218" t="s">
        <v>114</v>
      </c>
      <c r="F5470" s="218">
        <v>2010</v>
      </c>
    </row>
    <row r="5471" spans="1:6" x14ac:dyDescent="0.45">
      <c r="A5471" s="218">
        <v>12322</v>
      </c>
      <c r="B5471" s="218">
        <v>315</v>
      </c>
      <c r="C5471" s="219">
        <v>29.91228586556441</v>
      </c>
      <c r="D5471" s="218"/>
      <c r="E5471" s="218" t="s">
        <v>114</v>
      </c>
      <c r="F5471" s="218">
        <v>2010</v>
      </c>
    </row>
    <row r="5472" spans="1:6" x14ac:dyDescent="0.45">
      <c r="A5472" s="218">
        <v>12322</v>
      </c>
      <c r="B5472" s="218">
        <v>315</v>
      </c>
      <c r="C5472" s="219">
        <v>6.6918685497849797</v>
      </c>
      <c r="D5472" s="218"/>
      <c r="E5472" s="218" t="s">
        <v>114</v>
      </c>
      <c r="F5472" s="218">
        <v>2010</v>
      </c>
    </row>
    <row r="5473" spans="1:6" x14ac:dyDescent="0.45">
      <c r="A5473" s="218">
        <v>12322</v>
      </c>
      <c r="B5473" s="218">
        <v>315</v>
      </c>
      <c r="C5473" s="219">
        <v>19.352473458335162</v>
      </c>
      <c r="D5473" s="218"/>
      <c r="E5473" s="218" t="s">
        <v>114</v>
      </c>
      <c r="F5473" s="218">
        <v>2010</v>
      </c>
    </row>
    <row r="5474" spans="1:6" x14ac:dyDescent="0.45">
      <c r="A5474" s="218">
        <v>12322</v>
      </c>
      <c r="B5474" s="218">
        <v>315</v>
      </c>
      <c r="C5474" s="219">
        <v>15.453467806194929</v>
      </c>
      <c r="D5474" s="218"/>
      <c r="E5474" s="218" t="s">
        <v>114</v>
      </c>
      <c r="F5474" s="218">
        <v>2010</v>
      </c>
    </row>
    <row r="5475" spans="1:6" x14ac:dyDescent="0.45">
      <c r="A5475" s="218">
        <v>12322</v>
      </c>
      <c r="B5475" s="218">
        <v>315</v>
      </c>
      <c r="C5475" s="219">
        <v>9.0505218767103468</v>
      </c>
      <c r="D5475" s="218"/>
      <c r="E5475" s="218" t="s">
        <v>114</v>
      </c>
      <c r="F5475" s="218">
        <v>2010</v>
      </c>
    </row>
    <row r="5476" spans="1:6" x14ac:dyDescent="0.45">
      <c r="A5476" s="218">
        <v>12322</v>
      </c>
      <c r="B5476" s="218">
        <v>315</v>
      </c>
      <c r="C5476" s="219">
        <v>11.617945103964029</v>
      </c>
      <c r="D5476" s="218"/>
      <c r="E5476" s="218" t="s">
        <v>114</v>
      </c>
      <c r="F5476" s="218">
        <v>2010</v>
      </c>
    </row>
    <row r="5477" spans="1:6" x14ac:dyDescent="0.45">
      <c r="A5477" s="218">
        <v>12322</v>
      </c>
      <c r="B5477" s="218">
        <v>315</v>
      </c>
      <c r="C5477" s="219">
        <v>21.11654089556222</v>
      </c>
      <c r="D5477" s="218"/>
      <c r="E5477" s="218" t="s">
        <v>114</v>
      </c>
      <c r="F5477" s="218">
        <v>2010</v>
      </c>
    </row>
    <row r="5478" spans="1:6" x14ac:dyDescent="0.45">
      <c r="A5478" s="218">
        <v>12322</v>
      </c>
      <c r="B5478" s="218">
        <v>315</v>
      </c>
      <c r="C5478" s="219">
        <v>16.51059966122563</v>
      </c>
      <c r="D5478" s="218"/>
      <c r="E5478" s="218" t="s">
        <v>114</v>
      </c>
      <c r="F5478" s="218">
        <v>2010</v>
      </c>
    </row>
    <row r="5479" spans="1:6" x14ac:dyDescent="0.45">
      <c r="A5479" s="218">
        <v>12320</v>
      </c>
      <c r="B5479" s="218">
        <v>250</v>
      </c>
      <c r="C5479" s="219">
        <v>19.84822774898403</v>
      </c>
      <c r="D5479" s="218"/>
      <c r="E5479" s="218" t="s">
        <v>114</v>
      </c>
      <c r="F5479" s="218">
        <v>2006</v>
      </c>
    </row>
    <row r="5480" spans="1:6" x14ac:dyDescent="0.45">
      <c r="A5480" s="218">
        <v>12320</v>
      </c>
      <c r="B5480" s="218">
        <v>250</v>
      </c>
      <c r="C5480" s="219">
        <v>36.495811626575083</v>
      </c>
      <c r="D5480" s="218"/>
      <c r="E5480" s="218" t="s">
        <v>114</v>
      </c>
      <c r="F5480" s="218">
        <v>2006</v>
      </c>
    </row>
    <row r="5481" spans="1:6" x14ac:dyDescent="0.45">
      <c r="A5481" s="218">
        <v>12320</v>
      </c>
      <c r="B5481" s="218">
        <v>250</v>
      </c>
      <c r="C5481" s="219">
        <v>16.278211844658049</v>
      </c>
      <c r="D5481" s="218"/>
      <c r="E5481" s="218" t="s">
        <v>114</v>
      </c>
      <c r="F5481" s="218">
        <v>2006</v>
      </c>
    </row>
    <row r="5482" spans="1:6" x14ac:dyDescent="0.45">
      <c r="A5482" s="218">
        <v>12318</v>
      </c>
      <c r="B5482" s="218">
        <v>250</v>
      </c>
      <c r="C5482" s="219">
        <v>5.4448042311501244</v>
      </c>
      <c r="D5482" s="218"/>
      <c r="E5482" s="218" t="s">
        <v>114</v>
      </c>
      <c r="F5482" s="218">
        <v>2006</v>
      </c>
    </row>
    <row r="5483" spans="1:6" x14ac:dyDescent="0.45">
      <c r="A5483" s="218">
        <v>12318</v>
      </c>
      <c r="B5483" s="218">
        <v>250</v>
      </c>
      <c r="C5483" s="219">
        <v>13.712768266314249</v>
      </c>
      <c r="D5483" s="218"/>
      <c r="E5483" s="218" t="s">
        <v>205</v>
      </c>
      <c r="F5483" s="218">
        <v>1901</v>
      </c>
    </row>
    <row r="5484" spans="1:6" x14ac:dyDescent="0.45">
      <c r="A5484" s="218">
        <v>12318</v>
      </c>
      <c r="B5484" s="218">
        <v>250</v>
      </c>
      <c r="C5484" s="219">
        <v>34.220004377714943</v>
      </c>
      <c r="D5484" s="218"/>
      <c r="E5484" s="218" t="s">
        <v>114</v>
      </c>
      <c r="F5484" s="218">
        <v>2006</v>
      </c>
    </row>
    <row r="5485" spans="1:6" x14ac:dyDescent="0.45">
      <c r="A5485" s="218">
        <v>12318</v>
      </c>
      <c r="B5485" s="218">
        <v>250</v>
      </c>
      <c r="C5485" s="219">
        <v>14.40068374706946</v>
      </c>
      <c r="D5485" s="218"/>
      <c r="E5485" s="218" t="s">
        <v>114</v>
      </c>
      <c r="F5485" s="218">
        <v>2006</v>
      </c>
    </row>
    <row r="5486" spans="1:6" x14ac:dyDescent="0.45">
      <c r="A5486" s="218">
        <v>12318</v>
      </c>
      <c r="B5486" s="218">
        <v>250</v>
      </c>
      <c r="C5486" s="219">
        <v>20.49922480313235</v>
      </c>
      <c r="D5486" s="218"/>
      <c r="E5486" s="218" t="s">
        <v>114</v>
      </c>
      <c r="F5486" s="218">
        <v>2006</v>
      </c>
    </row>
    <row r="5487" spans="1:6" x14ac:dyDescent="0.45">
      <c r="A5487" s="218">
        <v>12318</v>
      </c>
      <c r="B5487" s="218">
        <v>250</v>
      </c>
      <c r="C5487" s="219">
        <v>6.0883247926213038</v>
      </c>
      <c r="D5487" s="218"/>
      <c r="E5487" s="218" t="s">
        <v>114</v>
      </c>
      <c r="F5487" s="218">
        <v>2006</v>
      </c>
    </row>
    <row r="5488" spans="1:6" x14ac:dyDescent="0.45">
      <c r="A5488" s="218">
        <v>12316</v>
      </c>
      <c r="B5488" s="218">
        <v>200</v>
      </c>
      <c r="C5488" s="219">
        <v>16.509300033573151</v>
      </c>
      <c r="D5488" s="218"/>
      <c r="E5488" s="218" t="s">
        <v>114</v>
      </c>
      <c r="F5488" s="218">
        <v>2006</v>
      </c>
    </row>
    <row r="5489" spans="1:6" x14ac:dyDescent="0.45">
      <c r="A5489" s="218">
        <v>12314</v>
      </c>
      <c r="B5489" s="218">
        <v>250</v>
      </c>
      <c r="C5489" s="219">
        <v>7.2798126599376101</v>
      </c>
      <c r="D5489" s="218"/>
      <c r="E5489" s="218" t="s">
        <v>114</v>
      </c>
      <c r="F5489" s="218">
        <v>2006</v>
      </c>
    </row>
    <row r="5490" spans="1:6" x14ac:dyDescent="0.45">
      <c r="A5490" s="218">
        <v>12314</v>
      </c>
      <c r="B5490" s="218">
        <v>250</v>
      </c>
      <c r="C5490" s="219">
        <v>8.0399215072939558</v>
      </c>
      <c r="D5490" s="218"/>
      <c r="E5490" s="218" t="s">
        <v>114</v>
      </c>
      <c r="F5490" s="218">
        <v>2006</v>
      </c>
    </row>
    <row r="5491" spans="1:6" x14ac:dyDescent="0.45">
      <c r="A5491" s="218">
        <v>12314</v>
      </c>
      <c r="B5491" s="218">
        <v>250</v>
      </c>
      <c r="C5491" s="219">
        <v>15.2892828213017</v>
      </c>
      <c r="D5491" s="218"/>
      <c r="E5491" s="218" t="s">
        <v>114</v>
      </c>
      <c r="F5491" s="218">
        <v>2006</v>
      </c>
    </row>
    <row r="5492" spans="1:6" x14ac:dyDescent="0.45">
      <c r="A5492" s="218">
        <v>12312</v>
      </c>
      <c r="B5492" s="218">
        <v>300</v>
      </c>
      <c r="C5492" s="219">
        <v>46.269130798556198</v>
      </c>
      <c r="D5492" s="218"/>
      <c r="E5492" s="218" t="s">
        <v>203</v>
      </c>
      <c r="F5492" s="218">
        <v>1974</v>
      </c>
    </row>
    <row r="5493" spans="1:6" x14ac:dyDescent="0.45">
      <c r="A5493" s="218">
        <v>12310</v>
      </c>
      <c r="B5493" s="218">
        <v>150</v>
      </c>
      <c r="C5493" s="219">
        <v>17.661412796729561</v>
      </c>
      <c r="D5493" s="218"/>
      <c r="E5493" s="218" t="s">
        <v>112</v>
      </c>
      <c r="F5493" s="218">
        <v>1901</v>
      </c>
    </row>
    <row r="5494" spans="1:6" x14ac:dyDescent="0.45">
      <c r="A5494" s="218">
        <v>12310</v>
      </c>
      <c r="B5494" s="218">
        <v>150</v>
      </c>
      <c r="C5494" s="219">
        <v>21.248126716649601</v>
      </c>
      <c r="D5494" s="218"/>
      <c r="E5494" s="218" t="s">
        <v>112</v>
      </c>
      <c r="F5494" s="218">
        <v>1901</v>
      </c>
    </row>
    <row r="5495" spans="1:6" x14ac:dyDescent="0.45">
      <c r="A5495" s="218">
        <v>12308</v>
      </c>
      <c r="B5495" s="218">
        <v>160</v>
      </c>
      <c r="C5495" s="219">
        <v>6.3809545235135898</v>
      </c>
      <c r="D5495" s="218"/>
      <c r="E5495" s="218" t="s">
        <v>114</v>
      </c>
      <c r="F5495" s="218">
        <v>2017</v>
      </c>
    </row>
    <row r="5496" spans="1:6" x14ac:dyDescent="0.45">
      <c r="A5496" s="218">
        <v>12308</v>
      </c>
      <c r="B5496" s="218">
        <v>160</v>
      </c>
      <c r="C5496" s="219">
        <v>13.149378010589119</v>
      </c>
      <c r="D5496" s="218"/>
      <c r="E5496" s="218" t="s">
        <v>114</v>
      </c>
      <c r="F5496" s="218">
        <v>2017</v>
      </c>
    </row>
    <row r="5497" spans="1:6" x14ac:dyDescent="0.45">
      <c r="A5497" s="218">
        <v>12306</v>
      </c>
      <c r="B5497" s="218">
        <v>160</v>
      </c>
      <c r="C5497" s="219">
        <v>3.7634169948052212</v>
      </c>
      <c r="D5497" s="218"/>
      <c r="E5497" s="218" t="s">
        <v>114</v>
      </c>
      <c r="F5497" s="218">
        <v>2006</v>
      </c>
    </row>
    <row r="5498" spans="1:6" x14ac:dyDescent="0.45">
      <c r="A5498" s="218">
        <v>12304</v>
      </c>
      <c r="B5498" s="218">
        <v>200</v>
      </c>
      <c r="C5498" s="219">
        <v>20.642830154886461</v>
      </c>
      <c r="D5498" s="218"/>
      <c r="E5498" s="218" t="s">
        <v>114</v>
      </c>
      <c r="F5498" s="218">
        <v>2006</v>
      </c>
    </row>
    <row r="5499" spans="1:6" x14ac:dyDescent="0.45">
      <c r="A5499" s="218">
        <v>12304</v>
      </c>
      <c r="B5499" s="218">
        <v>200</v>
      </c>
      <c r="C5499" s="219">
        <v>41.733636271123864</v>
      </c>
      <c r="D5499" s="218"/>
      <c r="E5499" s="218" t="s">
        <v>114</v>
      </c>
      <c r="F5499" s="218">
        <v>2006</v>
      </c>
    </row>
    <row r="5500" spans="1:6" x14ac:dyDescent="0.45">
      <c r="A5500" s="218">
        <v>12304</v>
      </c>
      <c r="B5500" s="218">
        <v>200</v>
      </c>
      <c r="C5500" s="219">
        <v>24.248490800915111</v>
      </c>
      <c r="D5500" s="218"/>
      <c r="E5500" s="218" t="s">
        <v>114</v>
      </c>
      <c r="F5500" s="218">
        <v>2006</v>
      </c>
    </row>
    <row r="5501" spans="1:6" x14ac:dyDescent="0.45">
      <c r="A5501" s="218">
        <v>12304</v>
      </c>
      <c r="B5501" s="218">
        <v>200</v>
      </c>
      <c r="C5501" s="219">
        <v>32.885879654515612</v>
      </c>
      <c r="D5501" s="218"/>
      <c r="E5501" s="218" t="s">
        <v>114</v>
      </c>
      <c r="F5501" s="218">
        <v>2006</v>
      </c>
    </row>
    <row r="5502" spans="1:6" x14ac:dyDescent="0.45">
      <c r="A5502" s="218">
        <v>12304</v>
      </c>
      <c r="B5502" s="218">
        <v>200</v>
      </c>
      <c r="C5502" s="219">
        <v>36.012919286368707</v>
      </c>
      <c r="D5502" s="218"/>
      <c r="E5502" s="218" t="s">
        <v>114</v>
      </c>
      <c r="F5502" s="218">
        <v>2006</v>
      </c>
    </row>
    <row r="5503" spans="1:6" x14ac:dyDescent="0.45">
      <c r="A5503" s="218">
        <v>12304</v>
      </c>
      <c r="B5503" s="218">
        <v>200</v>
      </c>
      <c r="C5503" s="219">
        <v>29.927094548665391</v>
      </c>
      <c r="D5503" s="218"/>
      <c r="E5503" s="218" t="s">
        <v>114</v>
      </c>
      <c r="F5503" s="218">
        <v>2006</v>
      </c>
    </row>
    <row r="5504" spans="1:6" x14ac:dyDescent="0.45">
      <c r="A5504" s="218">
        <v>12304</v>
      </c>
      <c r="B5504" s="218">
        <v>200</v>
      </c>
      <c r="C5504" s="219">
        <v>36.035542273069112</v>
      </c>
      <c r="D5504" s="218"/>
      <c r="E5504" s="218" t="s">
        <v>114</v>
      </c>
      <c r="F5504" s="218">
        <v>2006</v>
      </c>
    </row>
    <row r="5505" spans="1:6" x14ac:dyDescent="0.45">
      <c r="A5505" s="218">
        <v>12304</v>
      </c>
      <c r="B5505" s="218">
        <v>200</v>
      </c>
      <c r="C5505" s="219">
        <v>23.82324355309747</v>
      </c>
      <c r="D5505" s="218"/>
      <c r="E5505" s="218" t="s">
        <v>114</v>
      </c>
      <c r="F5505" s="218">
        <v>2006</v>
      </c>
    </row>
    <row r="5506" spans="1:6" x14ac:dyDescent="0.45">
      <c r="A5506" s="218">
        <v>12304</v>
      </c>
      <c r="B5506" s="218">
        <v>200</v>
      </c>
      <c r="C5506" s="219">
        <v>30.261609301917581</v>
      </c>
      <c r="D5506" s="218"/>
      <c r="E5506" s="218" t="s">
        <v>114</v>
      </c>
      <c r="F5506" s="218">
        <v>2006</v>
      </c>
    </row>
    <row r="5507" spans="1:6" x14ac:dyDescent="0.45">
      <c r="A5507" s="218">
        <v>12304</v>
      </c>
      <c r="B5507" s="218">
        <v>200</v>
      </c>
      <c r="C5507" s="219">
        <v>30.03942730468804</v>
      </c>
      <c r="D5507" s="218"/>
      <c r="E5507" s="218" t="s">
        <v>114</v>
      </c>
      <c r="F5507" s="218">
        <v>2006</v>
      </c>
    </row>
    <row r="5508" spans="1:6" x14ac:dyDescent="0.45">
      <c r="A5508" s="218">
        <v>12304</v>
      </c>
      <c r="B5508" s="218">
        <v>200</v>
      </c>
      <c r="C5508" s="219">
        <v>21.413076969297421</v>
      </c>
      <c r="D5508" s="218"/>
      <c r="E5508" s="218" t="s">
        <v>114</v>
      </c>
      <c r="F5508" s="218">
        <v>2006</v>
      </c>
    </row>
    <row r="5509" spans="1:6" x14ac:dyDescent="0.45">
      <c r="A5509" s="218">
        <v>12302</v>
      </c>
      <c r="B5509" s="218">
        <v>160</v>
      </c>
      <c r="C5509" s="219">
        <v>36.926245939439539</v>
      </c>
      <c r="D5509" s="218"/>
      <c r="E5509" s="218" t="s">
        <v>114</v>
      </c>
      <c r="F5509" s="218">
        <v>2006</v>
      </c>
    </row>
    <row r="5510" spans="1:6" x14ac:dyDescent="0.45">
      <c r="A5510" s="218">
        <v>12302</v>
      </c>
      <c r="B5510" s="218">
        <v>160</v>
      </c>
      <c r="C5510" s="219">
        <v>36.408613855236759</v>
      </c>
      <c r="D5510" s="218"/>
      <c r="E5510" s="218" t="s">
        <v>114</v>
      </c>
      <c r="F5510" s="218">
        <v>2006</v>
      </c>
    </row>
    <row r="5511" spans="1:6" x14ac:dyDescent="0.45">
      <c r="A5511" s="218">
        <v>12302</v>
      </c>
      <c r="B5511" s="218">
        <v>160</v>
      </c>
      <c r="C5511" s="219">
        <v>35.270321863235978</v>
      </c>
      <c r="D5511" s="218"/>
      <c r="E5511" s="218" t="s">
        <v>114</v>
      </c>
      <c r="F5511" s="218">
        <v>2006</v>
      </c>
    </row>
    <row r="5512" spans="1:6" x14ac:dyDescent="0.45">
      <c r="A5512" s="218">
        <v>12300</v>
      </c>
      <c r="B5512" s="218">
        <v>200</v>
      </c>
      <c r="C5512" s="219">
        <v>54.561535503524517</v>
      </c>
      <c r="D5512" s="218"/>
      <c r="E5512" s="218" t="s">
        <v>114</v>
      </c>
      <c r="F5512" s="218">
        <v>2006</v>
      </c>
    </row>
    <row r="5513" spans="1:6" x14ac:dyDescent="0.45">
      <c r="A5513" s="218">
        <v>12300</v>
      </c>
      <c r="B5513" s="218">
        <v>200</v>
      </c>
      <c r="C5513" s="219">
        <v>34.496223459668379</v>
      </c>
      <c r="D5513" s="218"/>
      <c r="E5513" s="218" t="s">
        <v>114</v>
      </c>
      <c r="F5513" s="218">
        <v>2006</v>
      </c>
    </row>
    <row r="5514" spans="1:6" x14ac:dyDescent="0.45">
      <c r="A5514" s="218">
        <v>12298</v>
      </c>
      <c r="B5514" s="218">
        <v>250</v>
      </c>
      <c r="C5514" s="219">
        <v>23.126445390013821</v>
      </c>
      <c r="D5514" s="218"/>
      <c r="E5514" s="218" t="s">
        <v>204</v>
      </c>
      <c r="F5514" s="218">
        <v>2004</v>
      </c>
    </row>
    <row r="5515" spans="1:6" x14ac:dyDescent="0.45">
      <c r="A5515" s="218">
        <v>12298</v>
      </c>
      <c r="B5515" s="218">
        <v>250</v>
      </c>
      <c r="C5515" s="219">
        <v>42.912682500571862</v>
      </c>
      <c r="D5515" s="218"/>
      <c r="E5515" s="218" t="s">
        <v>114</v>
      </c>
      <c r="F5515" s="218">
        <v>2006</v>
      </c>
    </row>
    <row r="5516" spans="1:6" x14ac:dyDescent="0.45">
      <c r="A5516" s="218">
        <v>12298</v>
      </c>
      <c r="B5516" s="218">
        <v>250</v>
      </c>
      <c r="C5516" s="219">
        <v>35.014317351704157</v>
      </c>
      <c r="D5516" s="218"/>
      <c r="E5516" s="218" t="s">
        <v>114</v>
      </c>
      <c r="F5516" s="218">
        <v>2006</v>
      </c>
    </row>
    <row r="5517" spans="1:6" x14ac:dyDescent="0.45">
      <c r="A5517" s="218">
        <v>12298</v>
      </c>
      <c r="B5517" s="218">
        <v>250</v>
      </c>
      <c r="C5517" s="219">
        <v>30.79432912734995</v>
      </c>
      <c r="D5517" s="218"/>
      <c r="E5517" s="218" t="s">
        <v>114</v>
      </c>
      <c r="F5517" s="218">
        <v>2006</v>
      </c>
    </row>
    <row r="5518" spans="1:6" x14ac:dyDescent="0.45">
      <c r="A5518" s="218">
        <v>12298</v>
      </c>
      <c r="B5518" s="218">
        <v>250</v>
      </c>
      <c r="C5518" s="219">
        <v>29.60463397334853</v>
      </c>
      <c r="D5518" s="218"/>
      <c r="E5518" s="218" t="s">
        <v>114</v>
      </c>
      <c r="F5518" s="218">
        <v>2006</v>
      </c>
    </row>
    <row r="5519" spans="1:6" x14ac:dyDescent="0.45">
      <c r="A5519" s="218">
        <v>12298</v>
      </c>
      <c r="B5519" s="218">
        <v>250</v>
      </c>
      <c r="C5519" s="219">
        <v>36.880700092106053</v>
      </c>
      <c r="D5519" s="218"/>
      <c r="E5519" s="218" t="s">
        <v>114</v>
      </c>
      <c r="F5519" s="218">
        <v>2006</v>
      </c>
    </row>
    <row r="5520" spans="1:6" x14ac:dyDescent="0.45">
      <c r="A5520" s="218">
        <v>12298</v>
      </c>
      <c r="B5520" s="218">
        <v>250</v>
      </c>
      <c r="C5520" s="219">
        <v>32.727556724237381</v>
      </c>
      <c r="D5520" s="218"/>
      <c r="E5520" s="218" t="s">
        <v>114</v>
      </c>
      <c r="F5520" s="218">
        <v>2006</v>
      </c>
    </row>
    <row r="5521" spans="1:6" x14ac:dyDescent="0.45">
      <c r="A5521" s="218">
        <v>12298</v>
      </c>
      <c r="B5521" s="218">
        <v>250</v>
      </c>
      <c r="C5521" s="219">
        <v>38.836373277268962</v>
      </c>
      <c r="D5521" s="218"/>
      <c r="E5521" s="218" t="s">
        <v>114</v>
      </c>
      <c r="F5521" s="218">
        <v>2006</v>
      </c>
    </row>
    <row r="5522" spans="1:6" x14ac:dyDescent="0.45">
      <c r="A5522" s="218">
        <v>12298</v>
      </c>
      <c r="B5522" s="218">
        <v>250</v>
      </c>
      <c r="C5522" s="219">
        <v>39.213238935789953</v>
      </c>
      <c r="D5522" s="218"/>
      <c r="E5522" s="218" t="s">
        <v>114</v>
      </c>
      <c r="F5522" s="218">
        <v>2006</v>
      </c>
    </row>
    <row r="5523" spans="1:6" x14ac:dyDescent="0.45">
      <c r="A5523" s="218">
        <v>12298</v>
      </c>
      <c r="B5523" s="218">
        <v>250</v>
      </c>
      <c r="C5523" s="219">
        <v>42.055361475177627</v>
      </c>
      <c r="D5523" s="218"/>
      <c r="E5523" s="218" t="s">
        <v>114</v>
      </c>
      <c r="F5523" s="218">
        <v>2006</v>
      </c>
    </row>
    <row r="5524" spans="1:6" x14ac:dyDescent="0.45">
      <c r="A5524" s="218">
        <v>12298</v>
      </c>
      <c r="B5524" s="218">
        <v>250</v>
      </c>
      <c r="C5524" s="219">
        <v>35.742709583628098</v>
      </c>
      <c r="D5524" s="218"/>
      <c r="E5524" s="218" t="s">
        <v>114</v>
      </c>
      <c r="F5524" s="218">
        <v>2006</v>
      </c>
    </row>
    <row r="5525" spans="1:6" x14ac:dyDescent="0.45">
      <c r="A5525" s="218">
        <v>12298</v>
      </c>
      <c r="B5525" s="218">
        <v>250</v>
      </c>
      <c r="C5525" s="219">
        <v>40.802361541008061</v>
      </c>
      <c r="D5525" s="218"/>
      <c r="E5525" s="218" t="s">
        <v>114</v>
      </c>
      <c r="F5525" s="218">
        <v>2006</v>
      </c>
    </row>
    <row r="5526" spans="1:6" x14ac:dyDescent="0.45">
      <c r="A5526" s="218">
        <v>12298</v>
      </c>
      <c r="B5526" s="218">
        <v>250</v>
      </c>
      <c r="C5526" s="219">
        <v>24.88571395995173</v>
      </c>
      <c r="D5526" s="218"/>
      <c r="E5526" s="218" t="s">
        <v>114</v>
      </c>
      <c r="F5526" s="218">
        <v>2006</v>
      </c>
    </row>
    <row r="5527" spans="1:6" x14ac:dyDescent="0.45">
      <c r="A5527" s="218">
        <v>12284</v>
      </c>
      <c r="B5527" s="218">
        <v>315</v>
      </c>
      <c r="C5527" s="219">
        <v>31.780748385260011</v>
      </c>
      <c r="D5527" s="218"/>
      <c r="E5527" s="218" t="s">
        <v>204</v>
      </c>
      <c r="F5527" s="218">
        <v>2019</v>
      </c>
    </row>
    <row r="5528" spans="1:6" x14ac:dyDescent="0.45">
      <c r="A5528" s="218">
        <v>12284</v>
      </c>
      <c r="B5528" s="218">
        <v>315</v>
      </c>
      <c r="C5528" s="219">
        <v>8.1287928376728953</v>
      </c>
      <c r="D5528" s="218"/>
      <c r="E5528" s="218" t="s">
        <v>204</v>
      </c>
      <c r="F5528" s="218">
        <v>2019</v>
      </c>
    </row>
    <row r="5529" spans="1:6" x14ac:dyDescent="0.45">
      <c r="A5529" s="218">
        <v>12284</v>
      </c>
      <c r="B5529" s="218">
        <v>315</v>
      </c>
      <c r="C5529" s="219">
        <v>30.290682053049821</v>
      </c>
      <c r="D5529" s="218"/>
      <c r="E5529" s="218" t="s">
        <v>204</v>
      </c>
      <c r="F5529" s="218">
        <v>2013</v>
      </c>
    </row>
    <row r="5530" spans="1:6" x14ac:dyDescent="0.45">
      <c r="A5530" s="218">
        <v>12284</v>
      </c>
      <c r="B5530" s="218">
        <v>315</v>
      </c>
      <c r="C5530" s="219">
        <v>15.55572451811382</v>
      </c>
      <c r="D5530" s="218"/>
      <c r="E5530" s="218" t="s">
        <v>204</v>
      </c>
      <c r="F5530" s="218">
        <v>2013</v>
      </c>
    </row>
    <row r="5531" spans="1:6" x14ac:dyDescent="0.45">
      <c r="A5531" s="218">
        <v>12284</v>
      </c>
      <c r="B5531" s="218">
        <v>315</v>
      </c>
      <c r="C5531" s="219">
        <v>33.475406048264837</v>
      </c>
      <c r="D5531" s="218"/>
      <c r="E5531" s="218" t="s">
        <v>204</v>
      </c>
      <c r="F5531" s="218">
        <v>2013</v>
      </c>
    </row>
    <row r="5532" spans="1:6" x14ac:dyDescent="0.45">
      <c r="A5532" s="218">
        <v>12284</v>
      </c>
      <c r="B5532" s="218">
        <v>315</v>
      </c>
      <c r="C5532" s="219">
        <v>25.31690170448962</v>
      </c>
      <c r="D5532" s="218"/>
      <c r="E5532" s="218" t="s">
        <v>204</v>
      </c>
      <c r="F5532" s="218">
        <v>2013</v>
      </c>
    </row>
    <row r="5533" spans="1:6" x14ac:dyDescent="0.45">
      <c r="A5533" s="218">
        <v>12284</v>
      </c>
      <c r="B5533" s="218">
        <v>315</v>
      </c>
      <c r="C5533" s="219">
        <v>16.852245539911841</v>
      </c>
      <c r="D5533" s="218"/>
      <c r="E5533" s="218" t="s">
        <v>204</v>
      </c>
      <c r="F5533" s="218">
        <v>2013</v>
      </c>
    </row>
    <row r="5534" spans="1:6" x14ac:dyDescent="0.45">
      <c r="A5534" s="218">
        <v>12284</v>
      </c>
      <c r="B5534" s="218">
        <v>315</v>
      </c>
      <c r="C5534" s="219">
        <v>23.29587691735237</v>
      </c>
      <c r="D5534" s="218"/>
      <c r="E5534" s="218" t="s">
        <v>204</v>
      </c>
      <c r="F5534" s="218">
        <v>2013</v>
      </c>
    </row>
    <row r="5535" spans="1:6" x14ac:dyDescent="0.45">
      <c r="A5535" s="218">
        <v>12284</v>
      </c>
      <c r="B5535" s="218">
        <v>315</v>
      </c>
      <c r="C5535" s="219">
        <v>35.052996635731233</v>
      </c>
      <c r="D5535" s="218"/>
      <c r="E5535" s="218" t="s">
        <v>204</v>
      </c>
      <c r="F5535" s="218">
        <v>2013</v>
      </c>
    </row>
    <row r="5536" spans="1:6" x14ac:dyDescent="0.45">
      <c r="A5536" s="218">
        <v>12284</v>
      </c>
      <c r="B5536" s="218">
        <v>315</v>
      </c>
      <c r="C5536" s="219">
        <v>48.461411093650533</v>
      </c>
      <c r="D5536" s="218"/>
      <c r="E5536" s="218" t="s">
        <v>204</v>
      </c>
      <c r="F5536" s="218">
        <v>2013</v>
      </c>
    </row>
    <row r="5537" spans="1:6" x14ac:dyDescent="0.45">
      <c r="A5537" s="218">
        <v>12284</v>
      </c>
      <c r="B5537" s="218">
        <v>315</v>
      </c>
      <c r="C5537" s="219">
        <v>12.553461948212</v>
      </c>
      <c r="D5537" s="218"/>
      <c r="E5537" s="218" t="s">
        <v>204</v>
      </c>
      <c r="F5537" s="218">
        <v>2013</v>
      </c>
    </row>
    <row r="5538" spans="1:6" x14ac:dyDescent="0.45">
      <c r="A5538" s="218">
        <v>12284</v>
      </c>
      <c r="B5538" s="218">
        <v>315</v>
      </c>
      <c r="C5538" s="219">
        <v>37.147201855784253</v>
      </c>
      <c r="D5538" s="218"/>
      <c r="E5538" s="218" t="s">
        <v>204</v>
      </c>
      <c r="F5538" s="218">
        <v>2013</v>
      </c>
    </row>
    <row r="5539" spans="1:6" x14ac:dyDescent="0.45">
      <c r="A5539" s="218">
        <v>12284</v>
      </c>
      <c r="B5539" s="218">
        <v>315</v>
      </c>
      <c r="C5539" s="219">
        <v>38.960790042059656</v>
      </c>
      <c r="D5539" s="218"/>
      <c r="E5539" s="218" t="s">
        <v>204</v>
      </c>
      <c r="F5539" s="218">
        <v>2013</v>
      </c>
    </row>
    <row r="5540" spans="1:6" x14ac:dyDescent="0.45">
      <c r="A5540" s="218">
        <v>12284</v>
      </c>
      <c r="B5540" s="218">
        <v>315</v>
      </c>
      <c r="C5540" s="219">
        <v>41.013776770622201</v>
      </c>
      <c r="D5540" s="218"/>
      <c r="E5540" s="218" t="s">
        <v>204</v>
      </c>
      <c r="F5540" s="218">
        <v>2019</v>
      </c>
    </row>
    <row r="5541" spans="1:6" x14ac:dyDescent="0.45">
      <c r="A5541" s="218">
        <v>12284</v>
      </c>
      <c r="B5541" s="218">
        <v>315</v>
      </c>
      <c r="C5541" s="219">
        <v>24.558075908518681</v>
      </c>
      <c r="D5541" s="218"/>
      <c r="E5541" s="218" t="s">
        <v>114</v>
      </c>
      <c r="F5541" s="218">
        <v>2016</v>
      </c>
    </row>
    <row r="5542" spans="1:6" x14ac:dyDescent="0.45">
      <c r="A5542" s="218">
        <v>12284</v>
      </c>
      <c r="B5542" s="218">
        <v>315</v>
      </c>
      <c r="C5542" s="219">
        <v>28.572483703685808</v>
      </c>
      <c r="D5542" s="218"/>
      <c r="E5542" s="218" t="s">
        <v>204</v>
      </c>
      <c r="F5542" s="218">
        <v>2019</v>
      </c>
    </row>
    <row r="5543" spans="1:6" x14ac:dyDescent="0.45">
      <c r="A5543" s="218">
        <v>12284</v>
      </c>
      <c r="B5543" s="218">
        <v>315</v>
      </c>
      <c r="C5543" s="219">
        <v>16.982254876991721</v>
      </c>
      <c r="D5543" s="218"/>
      <c r="E5543" s="218" t="s">
        <v>204</v>
      </c>
      <c r="F5543" s="218">
        <v>2019</v>
      </c>
    </row>
    <row r="5544" spans="1:6" x14ac:dyDescent="0.45">
      <c r="A5544" s="218">
        <v>12284</v>
      </c>
      <c r="B5544" s="218">
        <v>315</v>
      </c>
      <c r="C5544" s="219">
        <v>28.231532317677921</v>
      </c>
      <c r="D5544" s="218"/>
      <c r="E5544" s="218" t="s">
        <v>204</v>
      </c>
      <c r="F5544" s="218">
        <v>2019</v>
      </c>
    </row>
    <row r="5545" spans="1:6" x14ac:dyDescent="0.45">
      <c r="A5545" s="218">
        <v>12284</v>
      </c>
      <c r="B5545" s="218">
        <v>315</v>
      </c>
      <c r="C5545" s="219">
        <v>13.96929479258735</v>
      </c>
      <c r="D5545" s="218"/>
      <c r="E5545" s="218" t="s">
        <v>204</v>
      </c>
      <c r="F5545" s="218">
        <v>2019</v>
      </c>
    </row>
    <row r="5546" spans="1:6" x14ac:dyDescent="0.45">
      <c r="A5546" s="218">
        <v>12284</v>
      </c>
      <c r="B5546" s="218">
        <v>315</v>
      </c>
      <c r="C5546" s="219">
        <v>14.731900250568909</v>
      </c>
      <c r="D5546" s="218"/>
      <c r="E5546" s="218" t="s">
        <v>204</v>
      </c>
      <c r="F5546" s="218">
        <v>2019</v>
      </c>
    </row>
    <row r="5547" spans="1:6" x14ac:dyDescent="0.45">
      <c r="A5547" s="218">
        <v>12284</v>
      </c>
      <c r="B5547" s="218">
        <v>315</v>
      </c>
      <c r="C5547" s="219">
        <v>6.9884099766108863</v>
      </c>
      <c r="D5547" s="218"/>
      <c r="E5547" s="218" t="s">
        <v>204</v>
      </c>
      <c r="F5547" s="218">
        <v>2019</v>
      </c>
    </row>
    <row r="5548" spans="1:6" x14ac:dyDescent="0.45">
      <c r="A5548" s="218">
        <v>12284</v>
      </c>
      <c r="B5548" s="218">
        <v>315</v>
      </c>
      <c r="C5548" s="219">
        <v>47.152350959266499</v>
      </c>
      <c r="D5548" s="218"/>
      <c r="E5548" s="218" t="s">
        <v>204</v>
      </c>
      <c r="F5548" s="218">
        <v>2019</v>
      </c>
    </row>
    <row r="5549" spans="1:6" x14ac:dyDescent="0.45">
      <c r="A5549" s="218">
        <v>12284</v>
      </c>
      <c r="B5549" s="218">
        <v>315</v>
      </c>
      <c r="C5549" s="219">
        <v>17.450227305140078</v>
      </c>
      <c r="D5549" s="218"/>
      <c r="E5549" s="218" t="s">
        <v>204</v>
      </c>
      <c r="F5549" s="218">
        <v>2019</v>
      </c>
    </row>
    <row r="5550" spans="1:6" x14ac:dyDescent="0.45">
      <c r="A5550" s="218">
        <v>12282</v>
      </c>
      <c r="B5550" s="218">
        <v>200</v>
      </c>
      <c r="C5550" s="219">
        <v>11.94050955813935</v>
      </c>
      <c r="D5550" s="218"/>
      <c r="E5550" s="218" t="s">
        <v>111</v>
      </c>
      <c r="F5550" s="218">
        <v>1995</v>
      </c>
    </row>
    <row r="5551" spans="1:6" x14ac:dyDescent="0.45">
      <c r="A5551" s="218">
        <v>12282</v>
      </c>
      <c r="B5551" s="218">
        <v>200</v>
      </c>
      <c r="C5551" s="219">
        <v>26.930410558371491</v>
      </c>
      <c r="D5551" s="218"/>
      <c r="E5551" s="218" t="s">
        <v>111</v>
      </c>
      <c r="F5551" s="218">
        <v>1995</v>
      </c>
    </row>
    <row r="5552" spans="1:6" x14ac:dyDescent="0.45">
      <c r="A5552" s="218">
        <v>12280</v>
      </c>
      <c r="B5552" s="218">
        <v>200</v>
      </c>
      <c r="C5552" s="219">
        <v>19.062476257598661</v>
      </c>
      <c r="D5552" s="218"/>
      <c r="E5552" s="218" t="s">
        <v>114</v>
      </c>
      <c r="F5552" s="218">
        <v>2007</v>
      </c>
    </row>
    <row r="5553" spans="1:6" x14ac:dyDescent="0.45">
      <c r="A5553" s="218">
        <v>12280</v>
      </c>
      <c r="B5553" s="218">
        <v>200</v>
      </c>
      <c r="C5553" s="219">
        <v>19.639545864155849</v>
      </c>
      <c r="D5553" s="218"/>
      <c r="E5553" s="218" t="s">
        <v>114</v>
      </c>
      <c r="F5553" s="218">
        <v>2007</v>
      </c>
    </row>
    <row r="5554" spans="1:6" x14ac:dyDescent="0.45">
      <c r="A5554" s="218">
        <v>12280</v>
      </c>
      <c r="B5554" s="218">
        <v>200</v>
      </c>
      <c r="C5554" s="219">
        <v>7.7980084878207601</v>
      </c>
      <c r="D5554" s="218"/>
      <c r="E5554" s="218" t="s">
        <v>114</v>
      </c>
      <c r="F5554" s="218">
        <v>2007</v>
      </c>
    </row>
    <row r="5555" spans="1:6" x14ac:dyDescent="0.45">
      <c r="A5555" s="218">
        <v>12280</v>
      </c>
      <c r="B5555" s="218">
        <v>200</v>
      </c>
      <c r="C5555" s="219">
        <v>8.8165583534032894</v>
      </c>
      <c r="D5555" s="218"/>
      <c r="E5555" s="218" t="s">
        <v>114</v>
      </c>
      <c r="F5555" s="218">
        <v>2007</v>
      </c>
    </row>
    <row r="5556" spans="1:6" x14ac:dyDescent="0.45">
      <c r="A5556" s="218">
        <v>12280</v>
      </c>
      <c r="B5556" s="218">
        <v>200</v>
      </c>
      <c r="C5556" s="219">
        <v>20.71719469740593</v>
      </c>
      <c r="D5556" s="218"/>
      <c r="E5556" s="218" t="s">
        <v>114</v>
      </c>
      <c r="F5556" s="218">
        <v>2007</v>
      </c>
    </row>
    <row r="5557" spans="1:6" x14ac:dyDescent="0.45">
      <c r="A5557" s="218">
        <v>12280</v>
      </c>
      <c r="B5557" s="218">
        <v>200</v>
      </c>
      <c r="C5557" s="219">
        <v>20.78989488986311</v>
      </c>
      <c r="D5557" s="218"/>
      <c r="E5557" s="218" t="s">
        <v>114</v>
      </c>
      <c r="F5557" s="218">
        <v>2007</v>
      </c>
    </row>
    <row r="5558" spans="1:6" x14ac:dyDescent="0.45">
      <c r="A5558" s="218">
        <v>12280</v>
      </c>
      <c r="B5558" s="218">
        <v>200</v>
      </c>
      <c r="C5558" s="219">
        <v>21.78622590919359</v>
      </c>
      <c r="D5558" s="218"/>
      <c r="E5558" s="218" t="s">
        <v>114</v>
      </c>
      <c r="F5558" s="218">
        <v>2007</v>
      </c>
    </row>
    <row r="5559" spans="1:6" x14ac:dyDescent="0.45">
      <c r="A5559" s="218">
        <v>12280</v>
      </c>
      <c r="B5559" s="218">
        <v>200</v>
      </c>
      <c r="C5559" s="219">
        <v>21.134558789910621</v>
      </c>
      <c r="D5559" s="218"/>
      <c r="E5559" s="218" t="s">
        <v>114</v>
      </c>
      <c r="F5559" s="218">
        <v>2007</v>
      </c>
    </row>
    <row r="5560" spans="1:6" x14ac:dyDescent="0.45">
      <c r="A5560" s="218">
        <v>12280</v>
      </c>
      <c r="B5560" s="218">
        <v>200</v>
      </c>
      <c r="C5560" s="219">
        <v>19.781375569450478</v>
      </c>
      <c r="D5560" s="218"/>
      <c r="E5560" s="218" t="s">
        <v>114</v>
      </c>
      <c r="F5560" s="218">
        <v>2007</v>
      </c>
    </row>
    <row r="5561" spans="1:6" x14ac:dyDescent="0.45">
      <c r="A5561" s="218">
        <v>12280</v>
      </c>
      <c r="B5561" s="218">
        <v>200</v>
      </c>
      <c r="C5561" s="219">
        <v>14.811612705347279</v>
      </c>
      <c r="D5561" s="218"/>
      <c r="E5561" s="218" t="s">
        <v>114</v>
      </c>
      <c r="F5561" s="218">
        <v>2007</v>
      </c>
    </row>
    <row r="5562" spans="1:6" x14ac:dyDescent="0.45">
      <c r="A5562" s="218">
        <v>12280</v>
      </c>
      <c r="B5562" s="218">
        <v>200</v>
      </c>
      <c r="C5562" s="219">
        <v>10.96502708377599</v>
      </c>
      <c r="D5562" s="218"/>
      <c r="E5562" s="218" t="s">
        <v>114</v>
      </c>
      <c r="F5562" s="218">
        <v>2007</v>
      </c>
    </row>
    <row r="5563" spans="1:6" x14ac:dyDescent="0.45">
      <c r="A5563" s="218">
        <v>12280</v>
      </c>
      <c r="B5563" s="218">
        <v>200</v>
      </c>
      <c r="C5563" s="219">
        <v>13.248174759395059</v>
      </c>
      <c r="D5563" s="218"/>
      <c r="E5563" s="218" t="s">
        <v>114</v>
      </c>
      <c r="F5563" s="218">
        <v>2007</v>
      </c>
    </row>
    <row r="5564" spans="1:6" x14ac:dyDescent="0.45">
      <c r="A5564" s="218">
        <v>12280</v>
      </c>
      <c r="B5564" s="218">
        <v>200</v>
      </c>
      <c r="C5564" s="219">
        <v>10.79328238124403</v>
      </c>
      <c r="D5564" s="218"/>
      <c r="E5564" s="218" t="s">
        <v>114</v>
      </c>
      <c r="F5564" s="218">
        <v>2007</v>
      </c>
    </row>
    <row r="5565" spans="1:6" x14ac:dyDescent="0.45">
      <c r="A5565" s="218">
        <v>12280</v>
      </c>
      <c r="B5565" s="218">
        <v>200</v>
      </c>
      <c r="C5565" s="219">
        <v>8.0929771278942653</v>
      </c>
      <c r="D5565" s="218"/>
      <c r="E5565" s="218" t="s">
        <v>114</v>
      </c>
      <c r="F5565" s="218">
        <v>2007</v>
      </c>
    </row>
    <row r="5566" spans="1:6" x14ac:dyDescent="0.45">
      <c r="A5566" s="218">
        <v>12280</v>
      </c>
      <c r="B5566" s="218">
        <v>200</v>
      </c>
      <c r="C5566" s="219">
        <v>11.89637510371311</v>
      </c>
      <c r="D5566" s="218"/>
      <c r="E5566" s="218" t="s">
        <v>114</v>
      </c>
      <c r="F5566" s="218">
        <v>2007</v>
      </c>
    </row>
    <row r="5567" spans="1:6" x14ac:dyDescent="0.45">
      <c r="A5567" s="218">
        <v>12278</v>
      </c>
      <c r="B5567" s="218">
        <v>160</v>
      </c>
      <c r="C5567" s="219">
        <v>2.66043952100258</v>
      </c>
      <c r="D5567" s="218"/>
      <c r="E5567" s="218" t="s">
        <v>114</v>
      </c>
      <c r="F5567" s="218">
        <v>2007</v>
      </c>
    </row>
    <row r="5568" spans="1:6" x14ac:dyDescent="0.45">
      <c r="A5568" s="218">
        <v>12276</v>
      </c>
      <c r="B5568" s="218">
        <v>0</v>
      </c>
      <c r="C5568" s="219">
        <v>38.699509005614672</v>
      </c>
      <c r="D5568" s="218"/>
      <c r="E5568" s="218"/>
      <c r="F5568" s="218">
        <v>1901</v>
      </c>
    </row>
    <row r="5569" spans="1:6" x14ac:dyDescent="0.45">
      <c r="A5569" s="218">
        <v>12156</v>
      </c>
      <c r="B5569" s="218">
        <v>500</v>
      </c>
      <c r="C5569" s="219">
        <v>20.1445801852499</v>
      </c>
      <c r="D5569" s="218"/>
      <c r="E5569" s="218" t="s">
        <v>203</v>
      </c>
      <c r="F5569" s="218">
        <v>1901</v>
      </c>
    </row>
    <row r="5570" spans="1:6" x14ac:dyDescent="0.45">
      <c r="A5570" s="218">
        <v>12156</v>
      </c>
      <c r="B5570" s="218">
        <v>500</v>
      </c>
      <c r="C5570" s="219">
        <v>18.117874035877989</v>
      </c>
      <c r="D5570" s="218"/>
      <c r="E5570" s="218" t="s">
        <v>203</v>
      </c>
      <c r="F5570" s="218">
        <v>1901</v>
      </c>
    </row>
    <row r="5571" spans="1:6" x14ac:dyDescent="0.45">
      <c r="A5571" s="218">
        <v>12156</v>
      </c>
      <c r="B5571" s="218">
        <v>500</v>
      </c>
      <c r="C5571" s="219">
        <v>48.950382558145819</v>
      </c>
      <c r="D5571" s="218"/>
      <c r="E5571" s="218" t="s">
        <v>203</v>
      </c>
      <c r="F5571" s="218">
        <v>1901</v>
      </c>
    </row>
    <row r="5572" spans="1:6" x14ac:dyDescent="0.45">
      <c r="A5572" s="218">
        <v>12156</v>
      </c>
      <c r="B5572" s="218">
        <v>500</v>
      </c>
      <c r="C5572" s="219">
        <v>17.67808549140533</v>
      </c>
      <c r="D5572" s="218"/>
      <c r="E5572" s="218" t="s">
        <v>203</v>
      </c>
      <c r="F5572" s="218">
        <v>1901</v>
      </c>
    </row>
    <row r="5573" spans="1:6" x14ac:dyDescent="0.45">
      <c r="A5573" s="218">
        <v>12156</v>
      </c>
      <c r="B5573" s="218">
        <v>500</v>
      </c>
      <c r="C5573" s="219">
        <v>40.377412690347619</v>
      </c>
      <c r="D5573" s="218"/>
      <c r="E5573" s="218" t="s">
        <v>203</v>
      </c>
      <c r="F5573" s="218">
        <v>1901</v>
      </c>
    </row>
    <row r="5574" spans="1:6" x14ac:dyDescent="0.45">
      <c r="A5574" s="218">
        <v>12156</v>
      </c>
      <c r="B5574" s="218">
        <v>500</v>
      </c>
      <c r="C5574" s="219">
        <v>34.43907503245989</v>
      </c>
      <c r="D5574" s="218"/>
      <c r="E5574" s="218" t="s">
        <v>203</v>
      </c>
      <c r="F5574" s="218">
        <v>1901</v>
      </c>
    </row>
    <row r="5575" spans="1:6" x14ac:dyDescent="0.45">
      <c r="A5575" s="218">
        <v>12156</v>
      </c>
      <c r="B5575" s="218">
        <v>500</v>
      </c>
      <c r="C5575" s="219">
        <v>9.5075614807121251</v>
      </c>
      <c r="D5575" s="218"/>
      <c r="E5575" s="218" t="s">
        <v>203</v>
      </c>
      <c r="F5575" s="218">
        <v>1901</v>
      </c>
    </row>
    <row r="5576" spans="1:6" x14ac:dyDescent="0.45">
      <c r="A5576" s="218">
        <v>12156</v>
      </c>
      <c r="B5576" s="218">
        <v>500</v>
      </c>
      <c r="C5576" s="219">
        <v>3.4831562826931401</v>
      </c>
      <c r="D5576" s="218"/>
      <c r="E5576" s="218" t="s">
        <v>203</v>
      </c>
      <c r="F5576" s="218">
        <v>1901</v>
      </c>
    </row>
    <row r="5577" spans="1:6" x14ac:dyDescent="0.45">
      <c r="A5577" s="218">
        <v>12156</v>
      </c>
      <c r="B5577" s="218">
        <v>500</v>
      </c>
      <c r="C5577" s="219">
        <v>27.18868484120587</v>
      </c>
      <c r="D5577" s="218"/>
      <c r="E5577" s="218" t="s">
        <v>203</v>
      </c>
      <c r="F5577" s="218">
        <v>1901</v>
      </c>
    </row>
    <row r="5578" spans="1:6" x14ac:dyDescent="0.45">
      <c r="A5578" s="218">
        <v>12156</v>
      </c>
      <c r="B5578" s="218">
        <v>500</v>
      </c>
      <c r="C5578" s="219">
        <v>19.925395109283979</v>
      </c>
      <c r="D5578" s="218"/>
      <c r="E5578" s="218" t="s">
        <v>203</v>
      </c>
      <c r="F5578" s="218">
        <v>1901</v>
      </c>
    </row>
    <row r="5579" spans="1:6" x14ac:dyDescent="0.45">
      <c r="A5579" s="218">
        <v>12156</v>
      </c>
      <c r="B5579" s="218">
        <v>500</v>
      </c>
      <c r="C5579" s="219">
        <v>32.384635057970407</v>
      </c>
      <c r="D5579" s="218"/>
      <c r="E5579" s="218" t="s">
        <v>203</v>
      </c>
      <c r="F5579" s="218">
        <v>1901</v>
      </c>
    </row>
    <row r="5580" spans="1:6" x14ac:dyDescent="0.45">
      <c r="A5580" s="218">
        <v>12154</v>
      </c>
      <c r="B5580" s="218">
        <v>200</v>
      </c>
      <c r="C5580" s="219">
        <v>26.797019235206101</v>
      </c>
      <c r="D5580" s="218"/>
      <c r="E5580" s="218" t="s">
        <v>114</v>
      </c>
      <c r="F5580" s="218">
        <v>2007</v>
      </c>
    </row>
    <row r="5581" spans="1:6" x14ac:dyDescent="0.45">
      <c r="A5581" s="218">
        <v>12154</v>
      </c>
      <c r="B5581" s="218">
        <v>200</v>
      </c>
      <c r="C5581" s="219">
        <v>10.73495376961738</v>
      </c>
      <c r="D5581" s="218"/>
      <c r="E5581" s="218" t="s">
        <v>114</v>
      </c>
      <c r="F5581" s="218">
        <v>2007</v>
      </c>
    </row>
    <row r="5582" spans="1:6" x14ac:dyDescent="0.45">
      <c r="A5582" s="218">
        <v>12154</v>
      </c>
      <c r="B5582" s="218">
        <v>200</v>
      </c>
      <c r="C5582" s="219">
        <v>7.8594089743370938</v>
      </c>
      <c r="D5582" s="218"/>
      <c r="E5582" s="218" t="s">
        <v>114</v>
      </c>
      <c r="F5582" s="218">
        <v>2007</v>
      </c>
    </row>
    <row r="5583" spans="1:6" x14ac:dyDescent="0.45">
      <c r="A5583" s="218">
        <v>12154</v>
      </c>
      <c r="B5583" s="218">
        <v>200</v>
      </c>
      <c r="C5583" s="219">
        <v>9.6729326288098871</v>
      </c>
      <c r="D5583" s="218"/>
      <c r="E5583" s="218" t="s">
        <v>114</v>
      </c>
      <c r="F5583" s="218">
        <v>2007</v>
      </c>
    </row>
    <row r="5584" spans="1:6" x14ac:dyDescent="0.45">
      <c r="A5584" s="218">
        <v>12154</v>
      </c>
      <c r="B5584" s="218">
        <v>200</v>
      </c>
      <c r="C5584" s="219">
        <v>31.259137097314039</v>
      </c>
      <c r="D5584" s="218"/>
      <c r="E5584" s="218" t="s">
        <v>114</v>
      </c>
      <c r="F5584" s="218">
        <v>2007</v>
      </c>
    </row>
    <row r="5585" spans="1:6" x14ac:dyDescent="0.45">
      <c r="A5585" s="218">
        <v>12154</v>
      </c>
      <c r="B5585" s="218">
        <v>200</v>
      </c>
      <c r="C5585" s="219">
        <v>17.15370979268684</v>
      </c>
      <c r="D5585" s="218"/>
      <c r="E5585" s="218" t="s">
        <v>114</v>
      </c>
      <c r="F5585" s="218">
        <v>2007</v>
      </c>
    </row>
    <row r="5586" spans="1:6" x14ac:dyDescent="0.45">
      <c r="A5586" s="218">
        <v>12154</v>
      </c>
      <c r="B5586" s="218">
        <v>200</v>
      </c>
      <c r="C5586" s="219">
        <v>22.32787207040754</v>
      </c>
      <c r="D5586" s="218"/>
      <c r="E5586" s="218" t="s">
        <v>114</v>
      </c>
      <c r="F5586" s="218">
        <v>2007</v>
      </c>
    </row>
    <row r="5587" spans="1:6" x14ac:dyDescent="0.45">
      <c r="A5587" s="218">
        <v>12154</v>
      </c>
      <c r="B5587" s="218">
        <v>200</v>
      </c>
      <c r="C5587" s="219">
        <v>20.191063922482691</v>
      </c>
      <c r="D5587" s="218"/>
      <c r="E5587" s="218" t="s">
        <v>114</v>
      </c>
      <c r="F5587" s="218">
        <v>2007</v>
      </c>
    </row>
    <row r="5588" spans="1:6" x14ac:dyDescent="0.45">
      <c r="A5588" s="218">
        <v>12154</v>
      </c>
      <c r="B5588" s="218">
        <v>200</v>
      </c>
      <c r="C5588" s="219">
        <v>42.184291029673531</v>
      </c>
      <c r="D5588" s="218"/>
      <c r="E5588" s="218" t="s">
        <v>114</v>
      </c>
      <c r="F5588" s="218">
        <v>2008</v>
      </c>
    </row>
    <row r="5589" spans="1:6" x14ac:dyDescent="0.45">
      <c r="A5589" s="218">
        <v>12152</v>
      </c>
      <c r="B5589" s="218">
        <v>200</v>
      </c>
      <c r="C5589" s="219">
        <v>10.577922338920811</v>
      </c>
      <c r="D5589" s="218"/>
      <c r="E5589" s="218" t="s">
        <v>114</v>
      </c>
      <c r="F5589" s="218">
        <v>2008</v>
      </c>
    </row>
    <row r="5590" spans="1:6" x14ac:dyDescent="0.45">
      <c r="A5590" s="218">
        <v>12152</v>
      </c>
      <c r="B5590" s="218">
        <v>200</v>
      </c>
      <c r="C5590" s="219">
        <v>12.58668329280542</v>
      </c>
      <c r="D5590" s="218"/>
      <c r="E5590" s="218" t="s">
        <v>114</v>
      </c>
      <c r="F5590" s="218">
        <v>2008</v>
      </c>
    </row>
    <row r="5591" spans="1:6" x14ac:dyDescent="0.45">
      <c r="A5591" s="218">
        <v>12152</v>
      </c>
      <c r="B5591" s="218">
        <v>200</v>
      </c>
      <c r="C5591" s="219">
        <v>15.38093241416907</v>
      </c>
      <c r="D5591" s="218"/>
      <c r="E5591" s="218" t="s">
        <v>114</v>
      </c>
      <c r="F5591" s="218">
        <v>2008</v>
      </c>
    </row>
    <row r="5592" spans="1:6" x14ac:dyDescent="0.45">
      <c r="A5592" s="218">
        <v>12152</v>
      </c>
      <c r="B5592" s="218">
        <v>200</v>
      </c>
      <c r="C5592" s="219">
        <v>15.967606585791961</v>
      </c>
      <c r="D5592" s="218"/>
      <c r="E5592" s="218" t="s">
        <v>114</v>
      </c>
      <c r="F5592" s="218">
        <v>2008</v>
      </c>
    </row>
    <row r="5593" spans="1:6" x14ac:dyDescent="0.45">
      <c r="A5593" s="218">
        <v>12150</v>
      </c>
      <c r="B5593" s="218">
        <v>300</v>
      </c>
      <c r="C5593" s="219">
        <v>26.208602473305589</v>
      </c>
      <c r="D5593" s="218"/>
      <c r="E5593" s="218" t="s">
        <v>207</v>
      </c>
      <c r="F5593" s="218">
        <v>1901</v>
      </c>
    </row>
    <row r="5594" spans="1:6" x14ac:dyDescent="0.45">
      <c r="A5594" s="218">
        <v>12150</v>
      </c>
      <c r="B5594" s="218">
        <v>300</v>
      </c>
      <c r="C5594" s="219">
        <v>22.682690307805469</v>
      </c>
      <c r="D5594" s="218"/>
      <c r="E5594" s="218" t="s">
        <v>207</v>
      </c>
      <c r="F5594" s="218">
        <v>1901</v>
      </c>
    </row>
    <row r="5595" spans="1:6" x14ac:dyDescent="0.45">
      <c r="A5595" s="218">
        <v>12150</v>
      </c>
      <c r="B5595" s="218">
        <v>300</v>
      </c>
      <c r="C5595" s="219">
        <v>19.757851225493351</v>
      </c>
      <c r="D5595" s="218"/>
      <c r="E5595" s="218" t="s">
        <v>207</v>
      </c>
      <c r="F5595" s="218">
        <v>1901</v>
      </c>
    </row>
    <row r="5596" spans="1:6" x14ac:dyDescent="0.45">
      <c r="A5596" s="218">
        <v>12148</v>
      </c>
      <c r="B5596" s="218">
        <v>315</v>
      </c>
      <c r="C5596" s="219">
        <v>18.38965746516898</v>
      </c>
      <c r="D5596" s="218"/>
      <c r="E5596" s="218" t="s">
        <v>111</v>
      </c>
      <c r="F5596" s="218">
        <v>1994</v>
      </c>
    </row>
    <row r="5597" spans="1:6" x14ac:dyDescent="0.45">
      <c r="A5597" s="218">
        <v>12148</v>
      </c>
      <c r="B5597" s="218">
        <v>315</v>
      </c>
      <c r="C5597" s="219">
        <v>26.616110497752111</v>
      </c>
      <c r="D5597" s="218"/>
      <c r="E5597" s="218" t="s">
        <v>111</v>
      </c>
      <c r="F5597" s="218">
        <v>1994</v>
      </c>
    </row>
    <row r="5598" spans="1:6" x14ac:dyDescent="0.45">
      <c r="A5598" s="218">
        <v>12148</v>
      </c>
      <c r="B5598" s="218">
        <v>315</v>
      </c>
      <c r="C5598" s="219">
        <v>20.56141205093698</v>
      </c>
      <c r="D5598" s="218"/>
      <c r="E5598" s="218" t="s">
        <v>114</v>
      </c>
      <c r="F5598" s="218">
        <v>1994</v>
      </c>
    </row>
    <row r="5599" spans="1:6" x14ac:dyDescent="0.45">
      <c r="A5599" s="218">
        <v>12148</v>
      </c>
      <c r="B5599" s="218">
        <v>315</v>
      </c>
      <c r="C5599" s="219">
        <v>18.951990570450281</v>
      </c>
      <c r="D5599" s="218"/>
      <c r="E5599" s="218" t="s">
        <v>114</v>
      </c>
      <c r="F5599" s="218">
        <v>1994</v>
      </c>
    </row>
    <row r="5600" spans="1:6" x14ac:dyDescent="0.45">
      <c r="A5600" s="218">
        <v>12148</v>
      </c>
      <c r="B5600" s="218">
        <v>315</v>
      </c>
      <c r="C5600" s="219">
        <v>26.91248016938065</v>
      </c>
      <c r="D5600" s="218"/>
      <c r="E5600" s="218" t="s">
        <v>114</v>
      </c>
      <c r="F5600" s="218">
        <v>1994</v>
      </c>
    </row>
    <row r="5601" spans="1:6" x14ac:dyDescent="0.45">
      <c r="A5601" s="218">
        <v>12148</v>
      </c>
      <c r="B5601" s="218">
        <v>315</v>
      </c>
      <c r="C5601" s="219">
        <v>15.769752524157971</v>
      </c>
      <c r="D5601" s="218"/>
      <c r="E5601" s="218" t="s">
        <v>114</v>
      </c>
      <c r="F5601" s="218">
        <v>1994</v>
      </c>
    </row>
    <row r="5602" spans="1:6" x14ac:dyDescent="0.45">
      <c r="A5602" s="218">
        <v>12148</v>
      </c>
      <c r="B5602" s="218">
        <v>315</v>
      </c>
      <c r="C5602" s="219">
        <v>13.77944992934777</v>
      </c>
      <c r="D5602" s="218"/>
      <c r="E5602" s="218" t="s">
        <v>114</v>
      </c>
      <c r="F5602" s="218">
        <v>1994</v>
      </c>
    </row>
    <row r="5603" spans="1:6" x14ac:dyDescent="0.45">
      <c r="A5603" s="218">
        <v>12148</v>
      </c>
      <c r="B5603" s="218">
        <v>315</v>
      </c>
      <c r="C5603" s="219">
        <v>19.033075743435401</v>
      </c>
      <c r="D5603" s="218"/>
      <c r="E5603" s="218" t="s">
        <v>111</v>
      </c>
      <c r="F5603" s="218">
        <v>1994</v>
      </c>
    </row>
    <row r="5604" spans="1:6" x14ac:dyDescent="0.45">
      <c r="A5604" s="218">
        <v>12148</v>
      </c>
      <c r="B5604" s="218">
        <v>315</v>
      </c>
      <c r="C5604" s="219">
        <v>33.478140227063221</v>
      </c>
      <c r="D5604" s="218"/>
      <c r="E5604" s="218" t="s">
        <v>111</v>
      </c>
      <c r="F5604" s="218">
        <v>1994</v>
      </c>
    </row>
    <row r="5605" spans="1:6" x14ac:dyDescent="0.45">
      <c r="A5605" s="218">
        <v>12146</v>
      </c>
      <c r="B5605" s="218">
        <v>200</v>
      </c>
      <c r="C5605" s="219">
        <v>20.60988858445609</v>
      </c>
      <c r="D5605" s="218"/>
      <c r="E5605" s="218" t="s">
        <v>114</v>
      </c>
      <c r="F5605" s="218">
        <v>2006</v>
      </c>
    </row>
    <row r="5606" spans="1:6" x14ac:dyDescent="0.45">
      <c r="A5606" s="218">
        <v>12146</v>
      </c>
      <c r="B5606" s="218">
        <v>200</v>
      </c>
      <c r="C5606" s="219">
        <v>11.72638184626199</v>
      </c>
      <c r="D5606" s="218"/>
      <c r="E5606" s="218" t="s">
        <v>114</v>
      </c>
      <c r="F5606" s="218">
        <v>2006</v>
      </c>
    </row>
    <row r="5607" spans="1:6" x14ac:dyDescent="0.45">
      <c r="A5607" s="218">
        <v>12146</v>
      </c>
      <c r="B5607" s="218">
        <v>200</v>
      </c>
      <c r="C5607" s="219">
        <v>9.2029405151975752</v>
      </c>
      <c r="D5607" s="218"/>
      <c r="E5607" s="218" t="s">
        <v>114</v>
      </c>
      <c r="F5607" s="218">
        <v>2006</v>
      </c>
    </row>
    <row r="5608" spans="1:6" x14ac:dyDescent="0.45">
      <c r="A5608" s="218">
        <v>12146</v>
      </c>
      <c r="B5608" s="218">
        <v>200</v>
      </c>
      <c r="C5608" s="219">
        <v>18.949804343967681</v>
      </c>
      <c r="D5608" s="218"/>
      <c r="E5608" s="218" t="s">
        <v>114</v>
      </c>
      <c r="F5608" s="218">
        <v>2006</v>
      </c>
    </row>
    <row r="5609" spans="1:6" x14ac:dyDescent="0.45">
      <c r="A5609" s="218">
        <v>12146</v>
      </c>
      <c r="B5609" s="218">
        <v>200</v>
      </c>
      <c r="C5609" s="219">
        <v>16.454136406753321</v>
      </c>
      <c r="D5609" s="218"/>
      <c r="E5609" s="218" t="s">
        <v>114</v>
      </c>
      <c r="F5609" s="218">
        <v>2006</v>
      </c>
    </row>
    <row r="5610" spans="1:6" x14ac:dyDescent="0.45">
      <c r="A5610" s="218">
        <v>12146</v>
      </c>
      <c r="B5610" s="218">
        <v>200</v>
      </c>
      <c r="C5610" s="219">
        <v>9.8113253706247683</v>
      </c>
      <c r="D5610" s="218"/>
      <c r="E5610" s="218" t="s">
        <v>114</v>
      </c>
      <c r="F5610" s="218">
        <v>2006</v>
      </c>
    </row>
    <row r="5611" spans="1:6" x14ac:dyDescent="0.45">
      <c r="A5611" s="218">
        <v>12146</v>
      </c>
      <c r="B5611" s="218">
        <v>200</v>
      </c>
      <c r="C5611" s="219">
        <v>14.859981499041471</v>
      </c>
      <c r="D5611" s="218"/>
      <c r="E5611" s="218" t="s">
        <v>114</v>
      </c>
      <c r="F5611" s="218">
        <v>2006</v>
      </c>
    </row>
    <row r="5612" spans="1:6" x14ac:dyDescent="0.45">
      <c r="A5612" s="218">
        <v>12146</v>
      </c>
      <c r="B5612" s="218">
        <v>200</v>
      </c>
      <c r="C5612" s="219">
        <v>11.19291782739664</v>
      </c>
      <c r="D5612" s="218"/>
      <c r="E5612" s="218" t="s">
        <v>114</v>
      </c>
      <c r="F5612" s="218">
        <v>2006</v>
      </c>
    </row>
    <row r="5613" spans="1:6" x14ac:dyDescent="0.45">
      <c r="A5613" s="218">
        <v>12146</v>
      </c>
      <c r="B5613" s="218">
        <v>200</v>
      </c>
      <c r="C5613" s="219">
        <v>2.6730482505037769</v>
      </c>
      <c r="D5613" s="218"/>
      <c r="E5613" s="218" t="s">
        <v>114</v>
      </c>
      <c r="F5613" s="218">
        <v>2006</v>
      </c>
    </row>
    <row r="5614" spans="1:6" x14ac:dyDescent="0.45">
      <c r="A5614" s="218">
        <v>12146</v>
      </c>
      <c r="B5614" s="218">
        <v>200</v>
      </c>
      <c r="C5614" s="219">
        <v>12.818559636178151</v>
      </c>
      <c r="D5614" s="218"/>
      <c r="E5614" s="218" t="s">
        <v>114</v>
      </c>
      <c r="F5614" s="218">
        <v>2006</v>
      </c>
    </row>
    <row r="5615" spans="1:6" x14ac:dyDescent="0.45">
      <c r="A5615" s="218">
        <v>12146</v>
      </c>
      <c r="B5615" s="218">
        <v>200</v>
      </c>
      <c r="C5615" s="219">
        <v>34.490109545994152</v>
      </c>
      <c r="D5615" s="218"/>
      <c r="E5615" s="218" t="s">
        <v>114</v>
      </c>
      <c r="F5615" s="218">
        <v>2006</v>
      </c>
    </row>
    <row r="5616" spans="1:6" x14ac:dyDescent="0.45">
      <c r="A5616" s="218">
        <v>12146</v>
      </c>
      <c r="B5616" s="218">
        <v>200</v>
      </c>
      <c r="C5616" s="219">
        <v>20.139206201244281</v>
      </c>
      <c r="D5616" s="218"/>
      <c r="E5616" s="218" t="s">
        <v>114</v>
      </c>
      <c r="F5616" s="218">
        <v>2006</v>
      </c>
    </row>
    <row r="5617" spans="1:6" x14ac:dyDescent="0.45">
      <c r="A5617" s="218">
        <v>12146</v>
      </c>
      <c r="B5617" s="218">
        <v>200</v>
      </c>
      <c r="C5617" s="219">
        <v>27.50975325092908</v>
      </c>
      <c r="D5617" s="218"/>
      <c r="E5617" s="218" t="s">
        <v>114</v>
      </c>
      <c r="F5617" s="218">
        <v>2006</v>
      </c>
    </row>
    <row r="5618" spans="1:6" x14ac:dyDescent="0.45">
      <c r="A5618" s="218">
        <v>12146</v>
      </c>
      <c r="B5618" s="218">
        <v>200</v>
      </c>
      <c r="C5618" s="219">
        <v>18.164714769219099</v>
      </c>
      <c r="D5618" s="218"/>
      <c r="E5618" s="218" t="s">
        <v>114</v>
      </c>
      <c r="F5618" s="218">
        <v>2006</v>
      </c>
    </row>
    <row r="5619" spans="1:6" x14ac:dyDescent="0.45">
      <c r="A5619" s="218">
        <v>12146</v>
      </c>
      <c r="B5619" s="218">
        <v>200</v>
      </c>
      <c r="C5619" s="219">
        <v>24.546311584480289</v>
      </c>
      <c r="D5619" s="218"/>
      <c r="E5619" s="218" t="s">
        <v>114</v>
      </c>
      <c r="F5619" s="218">
        <v>2006</v>
      </c>
    </row>
    <row r="5620" spans="1:6" x14ac:dyDescent="0.45">
      <c r="A5620" s="218">
        <v>12146</v>
      </c>
      <c r="B5620" s="218">
        <v>200</v>
      </c>
      <c r="C5620" s="219">
        <v>7.8936430800959876</v>
      </c>
      <c r="D5620" s="218"/>
      <c r="E5620" s="218" t="s">
        <v>114</v>
      </c>
      <c r="F5620" s="218">
        <v>2006</v>
      </c>
    </row>
    <row r="5621" spans="1:6" x14ac:dyDescent="0.45">
      <c r="A5621" s="218">
        <v>12146</v>
      </c>
      <c r="B5621" s="218">
        <v>200</v>
      </c>
      <c r="C5621" s="219">
        <v>4.0723680154017252</v>
      </c>
      <c r="D5621" s="218"/>
      <c r="E5621" s="218" t="s">
        <v>114</v>
      </c>
      <c r="F5621" s="218">
        <v>2006</v>
      </c>
    </row>
    <row r="5622" spans="1:6" x14ac:dyDescent="0.45">
      <c r="A5622" s="218">
        <v>12146</v>
      </c>
      <c r="B5622" s="218">
        <v>200</v>
      </c>
      <c r="C5622" s="219">
        <v>2.7711318412165298</v>
      </c>
      <c r="D5622" s="218"/>
      <c r="E5622" s="218" t="s">
        <v>114</v>
      </c>
      <c r="F5622" s="218">
        <v>2006</v>
      </c>
    </row>
    <row r="5623" spans="1:6" x14ac:dyDescent="0.45">
      <c r="A5623" s="218">
        <v>12146</v>
      </c>
      <c r="B5623" s="218">
        <v>200</v>
      </c>
      <c r="C5623" s="219">
        <v>9.1849100170759641</v>
      </c>
      <c r="D5623" s="218"/>
      <c r="E5623" s="218" t="s">
        <v>114</v>
      </c>
      <c r="F5623" s="218">
        <v>2006</v>
      </c>
    </row>
    <row r="5624" spans="1:6" x14ac:dyDescent="0.45">
      <c r="A5624" s="218">
        <v>12146</v>
      </c>
      <c r="B5624" s="218">
        <v>200</v>
      </c>
      <c r="C5624" s="219">
        <v>59.004094963731148</v>
      </c>
      <c r="D5624" s="218"/>
      <c r="E5624" s="218" t="s">
        <v>114</v>
      </c>
      <c r="F5624" s="218">
        <v>2006</v>
      </c>
    </row>
    <row r="5625" spans="1:6" x14ac:dyDescent="0.45">
      <c r="A5625" s="218">
        <v>12144</v>
      </c>
      <c r="B5625" s="218">
        <v>250</v>
      </c>
      <c r="C5625" s="219">
        <v>12.90432838056762</v>
      </c>
      <c r="D5625" s="218"/>
      <c r="E5625" s="218" t="s">
        <v>114</v>
      </c>
      <c r="F5625" s="218">
        <v>2006</v>
      </c>
    </row>
    <row r="5626" spans="1:6" x14ac:dyDescent="0.45">
      <c r="A5626" s="218">
        <v>12144</v>
      </c>
      <c r="B5626" s="218">
        <v>250</v>
      </c>
      <c r="C5626" s="219">
        <v>22.666282446793389</v>
      </c>
      <c r="D5626" s="218"/>
      <c r="E5626" s="218" t="s">
        <v>114</v>
      </c>
      <c r="F5626" s="218">
        <v>2006</v>
      </c>
    </row>
    <row r="5627" spans="1:6" x14ac:dyDescent="0.45">
      <c r="A5627" s="218">
        <v>12144</v>
      </c>
      <c r="B5627" s="218">
        <v>250</v>
      </c>
      <c r="C5627" s="219">
        <v>12.865547640820161</v>
      </c>
      <c r="D5627" s="218"/>
      <c r="E5627" s="218" t="s">
        <v>114</v>
      </c>
      <c r="F5627" s="218">
        <v>2006</v>
      </c>
    </row>
    <row r="5628" spans="1:6" x14ac:dyDescent="0.45">
      <c r="A5628" s="218">
        <v>12144</v>
      </c>
      <c r="B5628" s="218">
        <v>250</v>
      </c>
      <c r="C5628" s="219">
        <v>19.969141321739471</v>
      </c>
      <c r="D5628" s="218"/>
      <c r="E5628" s="218" t="s">
        <v>114</v>
      </c>
      <c r="F5628" s="218">
        <v>2006</v>
      </c>
    </row>
    <row r="5629" spans="1:6" x14ac:dyDescent="0.45">
      <c r="A5629" s="218">
        <v>12144</v>
      </c>
      <c r="B5629" s="218">
        <v>250</v>
      </c>
      <c r="C5629" s="219">
        <v>75.380300327892371</v>
      </c>
      <c r="D5629" s="218"/>
      <c r="E5629" s="218" t="s">
        <v>114</v>
      </c>
      <c r="F5629" s="218">
        <v>2006</v>
      </c>
    </row>
    <row r="5630" spans="1:6" x14ac:dyDescent="0.45">
      <c r="A5630" s="218">
        <v>12144</v>
      </c>
      <c r="B5630" s="218">
        <v>250</v>
      </c>
      <c r="C5630" s="219">
        <v>28.282872879571759</v>
      </c>
      <c r="D5630" s="218"/>
      <c r="E5630" s="218" t="s">
        <v>207</v>
      </c>
      <c r="F5630" s="218">
        <v>1901</v>
      </c>
    </row>
    <row r="5631" spans="1:6" x14ac:dyDescent="0.45">
      <c r="A5631" s="218">
        <v>12144</v>
      </c>
      <c r="B5631" s="218">
        <v>250</v>
      </c>
      <c r="C5631" s="219">
        <v>17.182754155507681</v>
      </c>
      <c r="D5631" s="218"/>
      <c r="E5631" s="218" t="s">
        <v>114</v>
      </c>
      <c r="F5631" s="218">
        <v>1901</v>
      </c>
    </row>
    <row r="5632" spans="1:6" x14ac:dyDescent="0.45">
      <c r="A5632" s="218">
        <v>12144</v>
      </c>
      <c r="B5632" s="218">
        <v>250</v>
      </c>
      <c r="C5632" s="219">
        <v>19.105533121835489</v>
      </c>
      <c r="D5632" s="218"/>
      <c r="E5632" s="218" t="s">
        <v>207</v>
      </c>
      <c r="F5632" s="218">
        <v>1901</v>
      </c>
    </row>
    <row r="5633" spans="1:6" x14ac:dyDescent="0.45">
      <c r="A5633" s="218">
        <v>12142</v>
      </c>
      <c r="B5633" s="218">
        <v>200</v>
      </c>
      <c r="C5633" s="219">
        <v>34.949035227756227</v>
      </c>
      <c r="D5633" s="218"/>
      <c r="E5633" s="218" t="s">
        <v>114</v>
      </c>
      <c r="F5633" s="218">
        <v>2006</v>
      </c>
    </row>
    <row r="5634" spans="1:6" x14ac:dyDescent="0.45">
      <c r="A5634" s="218">
        <v>12140</v>
      </c>
      <c r="B5634" s="218">
        <v>160</v>
      </c>
      <c r="C5634" s="219">
        <v>23.795222123017819</v>
      </c>
      <c r="D5634" s="218"/>
      <c r="E5634" s="218" t="s">
        <v>114</v>
      </c>
      <c r="F5634" s="218">
        <v>2007</v>
      </c>
    </row>
    <row r="5635" spans="1:6" x14ac:dyDescent="0.45">
      <c r="A5635" s="218">
        <v>12140</v>
      </c>
      <c r="B5635" s="218">
        <v>160</v>
      </c>
      <c r="C5635" s="219">
        <v>20.10929177599731</v>
      </c>
      <c r="D5635" s="218"/>
      <c r="E5635" s="218" t="s">
        <v>114</v>
      </c>
      <c r="F5635" s="218">
        <v>2007</v>
      </c>
    </row>
    <row r="5636" spans="1:6" x14ac:dyDescent="0.45">
      <c r="A5636" s="218">
        <v>12138</v>
      </c>
      <c r="B5636" s="218">
        <v>160</v>
      </c>
      <c r="C5636" s="219">
        <v>26.36980971345103</v>
      </c>
      <c r="D5636" s="218"/>
      <c r="E5636" s="218" t="s">
        <v>114</v>
      </c>
      <c r="F5636" s="218">
        <v>2007</v>
      </c>
    </row>
    <row r="5637" spans="1:6" x14ac:dyDescent="0.45">
      <c r="A5637" s="218">
        <v>12136</v>
      </c>
      <c r="B5637" s="218">
        <v>200</v>
      </c>
      <c r="C5637" s="219">
        <v>25.24354926798301</v>
      </c>
      <c r="D5637" s="218"/>
      <c r="E5637" s="218" t="s">
        <v>114</v>
      </c>
      <c r="F5637" s="218">
        <v>2007</v>
      </c>
    </row>
    <row r="5638" spans="1:6" x14ac:dyDescent="0.45">
      <c r="A5638" s="218">
        <v>12136</v>
      </c>
      <c r="B5638" s="218">
        <v>200</v>
      </c>
      <c r="C5638" s="219">
        <v>46.751501665701767</v>
      </c>
      <c r="D5638" s="218"/>
      <c r="E5638" s="218" t="s">
        <v>114</v>
      </c>
      <c r="F5638" s="218">
        <v>2007</v>
      </c>
    </row>
    <row r="5639" spans="1:6" x14ac:dyDescent="0.45">
      <c r="A5639" s="218">
        <v>12134</v>
      </c>
      <c r="B5639" s="218">
        <v>200</v>
      </c>
      <c r="C5639" s="219">
        <v>19.951483215072479</v>
      </c>
      <c r="D5639" s="218"/>
      <c r="E5639" s="218" t="s">
        <v>114</v>
      </c>
      <c r="F5639" s="218">
        <v>2007</v>
      </c>
    </row>
    <row r="5640" spans="1:6" x14ac:dyDescent="0.45">
      <c r="A5640" s="218">
        <v>12134</v>
      </c>
      <c r="B5640" s="218">
        <v>200</v>
      </c>
      <c r="C5640" s="219">
        <v>31.33433051501579</v>
      </c>
      <c r="D5640" s="218"/>
      <c r="E5640" s="218" t="s">
        <v>114</v>
      </c>
      <c r="F5640" s="218">
        <v>2007</v>
      </c>
    </row>
    <row r="5641" spans="1:6" x14ac:dyDescent="0.45">
      <c r="A5641" s="218">
        <v>12134</v>
      </c>
      <c r="B5641" s="218">
        <v>200</v>
      </c>
      <c r="C5641" s="219">
        <v>9.6692382027237862</v>
      </c>
      <c r="D5641" s="218"/>
      <c r="E5641" s="218" t="s">
        <v>114</v>
      </c>
      <c r="F5641" s="218">
        <v>2007</v>
      </c>
    </row>
    <row r="5642" spans="1:6" x14ac:dyDescent="0.45">
      <c r="A5642" s="218">
        <v>12132</v>
      </c>
      <c r="B5642" s="218">
        <v>160</v>
      </c>
      <c r="C5642" s="219">
        <v>7.0623465034485244</v>
      </c>
      <c r="D5642" s="218"/>
      <c r="E5642" s="218" t="s">
        <v>114</v>
      </c>
      <c r="F5642" s="218">
        <v>2007</v>
      </c>
    </row>
    <row r="5643" spans="1:6" x14ac:dyDescent="0.45">
      <c r="A5643" s="218">
        <v>12130</v>
      </c>
      <c r="B5643" s="218">
        <v>315</v>
      </c>
      <c r="C5643" s="219">
        <v>21.316848193248759</v>
      </c>
      <c r="D5643" s="218"/>
      <c r="E5643" s="218" t="s">
        <v>114</v>
      </c>
      <c r="F5643" s="218">
        <v>1901</v>
      </c>
    </row>
    <row r="5644" spans="1:6" x14ac:dyDescent="0.45">
      <c r="A5644" s="218">
        <v>12128</v>
      </c>
      <c r="B5644" s="218">
        <v>0</v>
      </c>
      <c r="C5644" s="219">
        <v>20.80312363030545</v>
      </c>
      <c r="D5644" s="218"/>
      <c r="E5644" s="218"/>
      <c r="F5644" s="218">
        <v>1901</v>
      </c>
    </row>
    <row r="5645" spans="1:6" x14ac:dyDescent="0.45">
      <c r="A5645" s="218">
        <v>12126</v>
      </c>
      <c r="B5645" s="218">
        <v>160</v>
      </c>
      <c r="C5645" s="219">
        <v>24.323488182079519</v>
      </c>
      <c r="D5645" s="218"/>
      <c r="E5645" s="218" t="s">
        <v>114</v>
      </c>
      <c r="F5645" s="218">
        <v>2007</v>
      </c>
    </row>
    <row r="5646" spans="1:6" x14ac:dyDescent="0.45">
      <c r="A5646" s="218">
        <v>12126</v>
      </c>
      <c r="B5646" s="218">
        <v>160</v>
      </c>
      <c r="C5646" s="219">
        <v>31.506831724460231</v>
      </c>
      <c r="D5646" s="218"/>
      <c r="E5646" s="218" t="s">
        <v>114</v>
      </c>
      <c r="F5646" s="218">
        <v>2007</v>
      </c>
    </row>
    <row r="5647" spans="1:6" x14ac:dyDescent="0.45">
      <c r="A5647" s="218">
        <v>12124</v>
      </c>
      <c r="B5647" s="218">
        <v>400</v>
      </c>
      <c r="C5647" s="219">
        <v>12.73175782898873</v>
      </c>
      <c r="D5647" s="218"/>
      <c r="E5647" s="218" t="s">
        <v>205</v>
      </c>
      <c r="F5647" s="218">
        <v>1901</v>
      </c>
    </row>
    <row r="5648" spans="1:6" x14ac:dyDescent="0.45">
      <c r="A5648" s="218">
        <v>12124</v>
      </c>
      <c r="B5648" s="218">
        <v>400</v>
      </c>
      <c r="C5648" s="219">
        <v>16.473298603276639</v>
      </c>
      <c r="D5648" s="218"/>
      <c r="E5648" s="218" t="s">
        <v>205</v>
      </c>
      <c r="F5648" s="218">
        <v>1901</v>
      </c>
    </row>
    <row r="5649" spans="1:6" x14ac:dyDescent="0.45">
      <c r="A5649" s="218">
        <v>12122</v>
      </c>
      <c r="B5649" s="218">
        <v>0</v>
      </c>
      <c r="C5649" s="219">
        <v>45.187272658656667</v>
      </c>
      <c r="D5649" s="218"/>
      <c r="E5649" s="218"/>
      <c r="F5649" s="218">
        <v>1901</v>
      </c>
    </row>
    <row r="5650" spans="1:6" x14ac:dyDescent="0.45">
      <c r="A5650" s="218">
        <v>12122</v>
      </c>
      <c r="B5650" s="218">
        <v>0</v>
      </c>
      <c r="C5650" s="219">
        <v>46.917261733192049</v>
      </c>
      <c r="D5650" s="218"/>
      <c r="E5650" s="218"/>
      <c r="F5650" s="218">
        <v>1901</v>
      </c>
    </row>
    <row r="5651" spans="1:6" x14ac:dyDescent="0.45">
      <c r="A5651" s="218">
        <v>12120</v>
      </c>
      <c r="B5651" s="218">
        <v>400</v>
      </c>
      <c r="C5651" s="219">
        <v>12.09564907265783</v>
      </c>
      <c r="D5651" s="218"/>
      <c r="E5651" s="218" t="s">
        <v>114</v>
      </c>
      <c r="F5651" s="218">
        <v>1901</v>
      </c>
    </row>
    <row r="5652" spans="1:6" x14ac:dyDescent="0.45">
      <c r="A5652" s="218">
        <v>12120</v>
      </c>
      <c r="B5652" s="218">
        <v>400</v>
      </c>
      <c r="C5652" s="219">
        <v>36.522965063007689</v>
      </c>
      <c r="D5652" s="218"/>
      <c r="E5652" s="218" t="s">
        <v>114</v>
      </c>
      <c r="F5652" s="218">
        <v>1901</v>
      </c>
    </row>
    <row r="5653" spans="1:6" x14ac:dyDescent="0.45">
      <c r="A5653" s="218">
        <v>12118</v>
      </c>
      <c r="B5653" s="218">
        <v>160</v>
      </c>
      <c r="C5653" s="219">
        <v>30.705445263212582</v>
      </c>
      <c r="D5653" s="218"/>
      <c r="E5653" s="218" t="s">
        <v>114</v>
      </c>
      <c r="F5653" s="218">
        <v>2005</v>
      </c>
    </row>
    <row r="5654" spans="1:6" x14ac:dyDescent="0.45">
      <c r="A5654" s="218">
        <v>12118</v>
      </c>
      <c r="B5654" s="218">
        <v>160</v>
      </c>
      <c r="C5654" s="219">
        <v>23.364380849516291</v>
      </c>
      <c r="D5654" s="218"/>
      <c r="E5654" s="218" t="s">
        <v>114</v>
      </c>
      <c r="F5654" s="218">
        <v>2005</v>
      </c>
    </row>
    <row r="5655" spans="1:6" x14ac:dyDescent="0.45">
      <c r="A5655" s="218">
        <v>12118</v>
      </c>
      <c r="B5655" s="218">
        <v>160</v>
      </c>
      <c r="C5655" s="219">
        <v>27.6472012297878</v>
      </c>
      <c r="D5655" s="218"/>
      <c r="E5655" s="218" t="s">
        <v>114</v>
      </c>
      <c r="F5655" s="218">
        <v>2005</v>
      </c>
    </row>
    <row r="5656" spans="1:6" x14ac:dyDescent="0.45">
      <c r="A5656" s="218">
        <v>12118</v>
      </c>
      <c r="B5656" s="218">
        <v>160</v>
      </c>
      <c r="C5656" s="219">
        <v>29.09464515272856</v>
      </c>
      <c r="D5656" s="218"/>
      <c r="E5656" s="218" t="s">
        <v>114</v>
      </c>
      <c r="F5656" s="218">
        <v>2005</v>
      </c>
    </row>
    <row r="5657" spans="1:6" x14ac:dyDescent="0.45">
      <c r="A5657" s="218">
        <v>12118</v>
      </c>
      <c r="B5657" s="218">
        <v>160</v>
      </c>
      <c r="C5657" s="219">
        <v>23.420318746254178</v>
      </c>
      <c r="D5657" s="218"/>
      <c r="E5657" s="218" t="s">
        <v>114</v>
      </c>
      <c r="F5657" s="218">
        <v>2005</v>
      </c>
    </row>
    <row r="5658" spans="1:6" x14ac:dyDescent="0.45">
      <c r="A5658" s="218">
        <v>12118</v>
      </c>
      <c r="B5658" s="218">
        <v>160</v>
      </c>
      <c r="C5658" s="219">
        <v>31.65909274754824</v>
      </c>
      <c r="D5658" s="218"/>
      <c r="E5658" s="218" t="s">
        <v>114</v>
      </c>
      <c r="F5658" s="218">
        <v>2005</v>
      </c>
    </row>
    <row r="5659" spans="1:6" x14ac:dyDescent="0.45">
      <c r="A5659" s="218">
        <v>12118</v>
      </c>
      <c r="B5659" s="218">
        <v>160</v>
      </c>
      <c r="C5659" s="219">
        <v>26.561361280744549</v>
      </c>
      <c r="D5659" s="218"/>
      <c r="E5659" s="218" t="s">
        <v>114</v>
      </c>
      <c r="F5659" s="218">
        <v>2005</v>
      </c>
    </row>
    <row r="5660" spans="1:6" x14ac:dyDescent="0.45">
      <c r="A5660" s="218">
        <v>12114</v>
      </c>
      <c r="B5660" s="218">
        <v>0</v>
      </c>
      <c r="C5660" s="219">
        <v>43.496886984182993</v>
      </c>
      <c r="D5660" s="218"/>
      <c r="E5660" s="218"/>
      <c r="F5660" s="218">
        <v>1901</v>
      </c>
    </row>
    <row r="5661" spans="1:6" x14ac:dyDescent="0.45">
      <c r="A5661" s="218">
        <v>12112</v>
      </c>
      <c r="B5661" s="218">
        <v>300</v>
      </c>
      <c r="C5661" s="219">
        <v>7.2805684769918004</v>
      </c>
      <c r="D5661" s="218"/>
      <c r="E5661" s="218" t="s">
        <v>111</v>
      </c>
      <c r="F5661" s="218">
        <v>1995</v>
      </c>
    </row>
    <row r="5662" spans="1:6" x14ac:dyDescent="0.45">
      <c r="A5662" s="218">
        <v>12112</v>
      </c>
      <c r="B5662" s="218">
        <v>300</v>
      </c>
      <c r="C5662" s="219">
        <v>26.662991605345269</v>
      </c>
      <c r="D5662" s="218"/>
      <c r="E5662" s="218" t="s">
        <v>111</v>
      </c>
      <c r="F5662" s="218">
        <v>1995</v>
      </c>
    </row>
    <row r="5663" spans="1:6" x14ac:dyDescent="0.45">
      <c r="A5663" s="218">
        <v>12112</v>
      </c>
      <c r="B5663" s="218">
        <v>300</v>
      </c>
      <c r="C5663" s="219">
        <v>19.919805248022691</v>
      </c>
      <c r="D5663" s="218"/>
      <c r="E5663" s="218" t="s">
        <v>111</v>
      </c>
      <c r="F5663" s="218">
        <v>1995</v>
      </c>
    </row>
    <row r="5664" spans="1:6" x14ac:dyDescent="0.45">
      <c r="A5664" s="218">
        <v>12112</v>
      </c>
      <c r="B5664" s="218">
        <v>300</v>
      </c>
      <c r="C5664" s="219">
        <v>16.674796734720012</v>
      </c>
      <c r="D5664" s="218"/>
      <c r="E5664" s="218" t="s">
        <v>111</v>
      </c>
      <c r="F5664" s="218">
        <v>1995</v>
      </c>
    </row>
    <row r="5665" spans="1:6" x14ac:dyDescent="0.45">
      <c r="A5665" s="218">
        <v>12112</v>
      </c>
      <c r="B5665" s="218">
        <v>300</v>
      </c>
      <c r="C5665" s="219">
        <v>32.08767124432709</v>
      </c>
      <c r="D5665" s="218"/>
      <c r="E5665" s="218" t="s">
        <v>111</v>
      </c>
      <c r="F5665" s="218">
        <v>1995</v>
      </c>
    </row>
    <row r="5666" spans="1:6" x14ac:dyDescent="0.45">
      <c r="A5666" s="218">
        <v>12112</v>
      </c>
      <c r="B5666" s="218">
        <v>300</v>
      </c>
      <c r="C5666" s="219">
        <v>20.19191512173056</v>
      </c>
      <c r="D5666" s="218"/>
      <c r="E5666" s="218" t="s">
        <v>111</v>
      </c>
      <c r="F5666" s="218">
        <v>1995</v>
      </c>
    </row>
    <row r="5667" spans="1:6" x14ac:dyDescent="0.45">
      <c r="A5667" s="218">
        <v>12110</v>
      </c>
      <c r="B5667" s="218">
        <v>315</v>
      </c>
      <c r="C5667" s="219">
        <v>37.224228461798688</v>
      </c>
      <c r="D5667" s="218"/>
      <c r="E5667" s="218" t="s">
        <v>209</v>
      </c>
      <c r="F5667" s="218">
        <v>1994</v>
      </c>
    </row>
    <row r="5668" spans="1:6" x14ac:dyDescent="0.45">
      <c r="A5668" s="218">
        <v>12110</v>
      </c>
      <c r="B5668" s="218">
        <v>315</v>
      </c>
      <c r="C5668" s="219">
        <v>24.630018784581889</v>
      </c>
      <c r="D5668" s="218"/>
      <c r="E5668" s="218" t="s">
        <v>209</v>
      </c>
      <c r="F5668" s="218">
        <v>1994</v>
      </c>
    </row>
    <row r="5669" spans="1:6" x14ac:dyDescent="0.45">
      <c r="A5669" s="218">
        <v>12110</v>
      </c>
      <c r="B5669" s="218">
        <v>315</v>
      </c>
      <c r="C5669" s="219">
        <v>21.972117612552111</v>
      </c>
      <c r="D5669" s="218"/>
      <c r="E5669" s="218" t="s">
        <v>209</v>
      </c>
      <c r="F5669" s="218">
        <v>1994</v>
      </c>
    </row>
    <row r="5670" spans="1:6" x14ac:dyDescent="0.45">
      <c r="A5670" s="218">
        <v>12108</v>
      </c>
      <c r="B5670" s="218">
        <v>160</v>
      </c>
      <c r="C5670" s="219">
        <v>28.559009016902689</v>
      </c>
      <c r="D5670" s="218"/>
      <c r="E5670" s="218" t="s">
        <v>114</v>
      </c>
      <c r="F5670" s="218">
        <v>2007</v>
      </c>
    </row>
    <row r="5671" spans="1:6" x14ac:dyDescent="0.45">
      <c r="A5671" s="218">
        <v>12106</v>
      </c>
      <c r="B5671" s="218">
        <v>200</v>
      </c>
      <c r="C5671" s="219">
        <v>8.5661217711423028</v>
      </c>
      <c r="D5671" s="218"/>
      <c r="E5671" s="218" t="s">
        <v>114</v>
      </c>
      <c r="F5671" s="218">
        <v>2007</v>
      </c>
    </row>
    <row r="5672" spans="1:6" x14ac:dyDescent="0.45">
      <c r="A5672" s="218">
        <v>12106</v>
      </c>
      <c r="B5672" s="218">
        <v>200</v>
      </c>
      <c r="C5672" s="219">
        <v>23.06709625324865</v>
      </c>
      <c r="D5672" s="218"/>
      <c r="E5672" s="218" t="s">
        <v>114</v>
      </c>
      <c r="F5672" s="218">
        <v>2007</v>
      </c>
    </row>
    <row r="5673" spans="1:6" x14ac:dyDescent="0.45">
      <c r="A5673" s="218">
        <v>12104</v>
      </c>
      <c r="B5673" s="218">
        <v>200</v>
      </c>
      <c r="C5673" s="219">
        <v>23.904608258895799</v>
      </c>
      <c r="D5673" s="218"/>
      <c r="E5673" s="218" t="s">
        <v>114</v>
      </c>
      <c r="F5673" s="218">
        <v>2007</v>
      </c>
    </row>
    <row r="5674" spans="1:6" x14ac:dyDescent="0.45">
      <c r="A5674" s="218">
        <v>12104</v>
      </c>
      <c r="B5674" s="218">
        <v>200</v>
      </c>
      <c r="C5674" s="219">
        <v>22.48600427340844</v>
      </c>
      <c r="D5674" s="218"/>
      <c r="E5674" s="218" t="s">
        <v>114</v>
      </c>
      <c r="F5674" s="218">
        <v>2007</v>
      </c>
    </row>
    <row r="5675" spans="1:6" x14ac:dyDescent="0.45">
      <c r="A5675" s="218">
        <v>12104</v>
      </c>
      <c r="B5675" s="218">
        <v>200</v>
      </c>
      <c r="C5675" s="219">
        <v>20.039438787909418</v>
      </c>
      <c r="D5675" s="218"/>
      <c r="E5675" s="218" t="s">
        <v>114</v>
      </c>
      <c r="F5675" s="218">
        <v>2007</v>
      </c>
    </row>
    <row r="5676" spans="1:6" x14ac:dyDescent="0.45">
      <c r="A5676" s="218">
        <v>12104</v>
      </c>
      <c r="B5676" s="218">
        <v>200</v>
      </c>
      <c r="C5676" s="219">
        <v>13.6612571753188</v>
      </c>
      <c r="D5676" s="218"/>
      <c r="E5676" s="218" t="s">
        <v>114</v>
      </c>
      <c r="F5676" s="218">
        <v>2007</v>
      </c>
    </row>
    <row r="5677" spans="1:6" x14ac:dyDescent="0.45">
      <c r="A5677" s="218">
        <v>12104</v>
      </c>
      <c r="B5677" s="218">
        <v>200</v>
      </c>
      <c r="C5677" s="219">
        <v>27.572055555628179</v>
      </c>
      <c r="D5677" s="218"/>
      <c r="E5677" s="218" t="s">
        <v>114</v>
      </c>
      <c r="F5677" s="218">
        <v>2007</v>
      </c>
    </row>
    <row r="5678" spans="1:6" x14ac:dyDescent="0.45">
      <c r="A5678" s="218">
        <v>12104</v>
      </c>
      <c r="B5678" s="218">
        <v>200</v>
      </c>
      <c r="C5678" s="219">
        <v>20.66848857851727</v>
      </c>
      <c r="D5678" s="218"/>
      <c r="E5678" s="218" t="s">
        <v>114</v>
      </c>
      <c r="F5678" s="218">
        <v>2007</v>
      </c>
    </row>
    <row r="5679" spans="1:6" x14ac:dyDescent="0.45">
      <c r="A5679" s="218">
        <v>12104</v>
      </c>
      <c r="B5679" s="218">
        <v>200</v>
      </c>
      <c r="C5679" s="219">
        <v>18.799669687829599</v>
      </c>
      <c r="D5679" s="218"/>
      <c r="E5679" s="218" t="s">
        <v>114</v>
      </c>
      <c r="F5679" s="218">
        <v>2007</v>
      </c>
    </row>
    <row r="5680" spans="1:6" x14ac:dyDescent="0.45">
      <c r="A5680" s="218">
        <v>12104</v>
      </c>
      <c r="B5680" s="218">
        <v>200</v>
      </c>
      <c r="C5680" s="219">
        <v>7.8870785564047043</v>
      </c>
      <c r="D5680" s="218"/>
      <c r="E5680" s="218" t="s">
        <v>114</v>
      </c>
      <c r="F5680" s="218">
        <v>2007</v>
      </c>
    </row>
    <row r="5681" spans="1:6" x14ac:dyDescent="0.45">
      <c r="A5681" s="218">
        <v>12104</v>
      </c>
      <c r="B5681" s="218">
        <v>200</v>
      </c>
      <c r="C5681" s="219">
        <v>11.504817520149309</v>
      </c>
      <c r="D5681" s="218"/>
      <c r="E5681" s="218" t="s">
        <v>114</v>
      </c>
      <c r="F5681" s="218">
        <v>2007</v>
      </c>
    </row>
    <row r="5682" spans="1:6" x14ac:dyDescent="0.45">
      <c r="A5682" s="218">
        <v>12104</v>
      </c>
      <c r="B5682" s="218">
        <v>200</v>
      </c>
      <c r="C5682" s="219">
        <v>18.75865075702194</v>
      </c>
      <c r="D5682" s="218"/>
      <c r="E5682" s="218" t="s">
        <v>114</v>
      </c>
      <c r="F5682" s="218">
        <v>2007</v>
      </c>
    </row>
    <row r="5683" spans="1:6" x14ac:dyDescent="0.45">
      <c r="A5683" s="218">
        <v>12104</v>
      </c>
      <c r="B5683" s="218">
        <v>200</v>
      </c>
      <c r="C5683" s="219">
        <v>22.593063181150139</v>
      </c>
      <c r="D5683" s="218"/>
      <c r="E5683" s="218" t="s">
        <v>114</v>
      </c>
      <c r="F5683" s="218">
        <v>2007</v>
      </c>
    </row>
    <row r="5684" spans="1:6" x14ac:dyDescent="0.45">
      <c r="A5684" s="218">
        <v>12104</v>
      </c>
      <c r="B5684" s="218">
        <v>200</v>
      </c>
      <c r="C5684" s="219">
        <v>14.92459212338183</v>
      </c>
      <c r="D5684" s="218"/>
      <c r="E5684" s="218" t="s">
        <v>114</v>
      </c>
      <c r="F5684" s="218">
        <v>2007</v>
      </c>
    </row>
    <row r="5685" spans="1:6" x14ac:dyDescent="0.45">
      <c r="A5685" s="218">
        <v>12104</v>
      </c>
      <c r="B5685" s="218">
        <v>200</v>
      </c>
      <c r="C5685" s="219">
        <v>15.52242170966688</v>
      </c>
      <c r="D5685" s="218"/>
      <c r="E5685" s="218" t="s">
        <v>114</v>
      </c>
      <c r="F5685" s="218">
        <v>2007</v>
      </c>
    </row>
    <row r="5686" spans="1:6" x14ac:dyDescent="0.45">
      <c r="A5686" s="218">
        <v>12104</v>
      </c>
      <c r="B5686" s="218">
        <v>200</v>
      </c>
      <c r="C5686" s="219">
        <v>10.176740186394341</v>
      </c>
      <c r="D5686" s="218"/>
      <c r="E5686" s="218" t="s">
        <v>114</v>
      </c>
      <c r="F5686" s="218">
        <v>2007</v>
      </c>
    </row>
    <row r="5687" spans="1:6" x14ac:dyDescent="0.45">
      <c r="A5687" s="218">
        <v>12104</v>
      </c>
      <c r="B5687" s="218">
        <v>200</v>
      </c>
      <c r="C5687" s="219">
        <v>7.9817812568986461</v>
      </c>
      <c r="D5687" s="218"/>
      <c r="E5687" s="218" t="s">
        <v>114</v>
      </c>
      <c r="F5687" s="218">
        <v>2007</v>
      </c>
    </row>
    <row r="5688" spans="1:6" x14ac:dyDescent="0.45">
      <c r="A5688" s="218">
        <v>12104</v>
      </c>
      <c r="B5688" s="218">
        <v>200</v>
      </c>
      <c r="C5688" s="219">
        <v>8.6523106081394605</v>
      </c>
      <c r="D5688" s="218"/>
      <c r="E5688" s="218" t="s">
        <v>114</v>
      </c>
      <c r="F5688" s="218">
        <v>2007</v>
      </c>
    </row>
    <row r="5689" spans="1:6" x14ac:dyDescent="0.45">
      <c r="A5689" s="218">
        <v>12104</v>
      </c>
      <c r="B5689" s="218">
        <v>200</v>
      </c>
      <c r="C5689" s="219">
        <v>23.945322444969712</v>
      </c>
      <c r="D5689" s="218"/>
      <c r="E5689" s="218" t="s">
        <v>114</v>
      </c>
      <c r="F5689" s="218">
        <v>2007</v>
      </c>
    </row>
    <row r="5690" spans="1:6" x14ac:dyDescent="0.45">
      <c r="A5690" s="218">
        <v>12104</v>
      </c>
      <c r="B5690" s="218">
        <v>200</v>
      </c>
      <c r="C5690" s="219">
        <v>14.060471645407789</v>
      </c>
      <c r="D5690" s="218"/>
      <c r="E5690" s="218" t="s">
        <v>114</v>
      </c>
      <c r="F5690" s="218">
        <v>2007</v>
      </c>
    </row>
    <row r="5691" spans="1:6" x14ac:dyDescent="0.45">
      <c r="A5691" s="218">
        <v>12102</v>
      </c>
      <c r="B5691" s="218">
        <v>250</v>
      </c>
      <c r="C5691" s="219">
        <v>42.27525971773936</v>
      </c>
      <c r="D5691" s="218"/>
      <c r="E5691" s="218" t="s">
        <v>114</v>
      </c>
      <c r="F5691" s="218">
        <v>2016</v>
      </c>
    </row>
    <row r="5692" spans="1:6" x14ac:dyDescent="0.45">
      <c r="A5692" s="218">
        <v>12102</v>
      </c>
      <c r="B5692" s="218">
        <v>250</v>
      </c>
      <c r="C5692" s="219">
        <v>37.038319937320999</v>
      </c>
      <c r="D5692" s="218"/>
      <c r="E5692" s="218" t="s">
        <v>114</v>
      </c>
      <c r="F5692" s="218">
        <v>2016</v>
      </c>
    </row>
    <row r="5693" spans="1:6" x14ac:dyDescent="0.45">
      <c r="A5693" s="218">
        <v>12102</v>
      </c>
      <c r="B5693" s="218">
        <v>250</v>
      </c>
      <c r="C5693" s="219">
        <v>15.14811014870757</v>
      </c>
      <c r="D5693" s="218"/>
      <c r="E5693" s="218" t="s">
        <v>114</v>
      </c>
      <c r="F5693" s="218">
        <v>2016</v>
      </c>
    </row>
    <row r="5694" spans="1:6" x14ac:dyDescent="0.45">
      <c r="A5694" s="218">
        <v>12102</v>
      </c>
      <c r="B5694" s="218">
        <v>250</v>
      </c>
      <c r="C5694" s="219">
        <v>6.8941489716509281</v>
      </c>
      <c r="D5694" s="218"/>
      <c r="E5694" s="218" t="s">
        <v>114</v>
      </c>
      <c r="F5694" s="218">
        <v>2016</v>
      </c>
    </row>
    <row r="5695" spans="1:6" x14ac:dyDescent="0.45">
      <c r="A5695" s="218">
        <v>12102</v>
      </c>
      <c r="B5695" s="218">
        <v>250</v>
      </c>
      <c r="C5695" s="219">
        <v>15.3855124402809</v>
      </c>
      <c r="D5695" s="218"/>
      <c r="E5695" s="218" t="s">
        <v>114</v>
      </c>
      <c r="F5695" s="218">
        <v>2016</v>
      </c>
    </row>
    <row r="5696" spans="1:6" x14ac:dyDescent="0.45">
      <c r="A5696" s="218">
        <v>12100</v>
      </c>
      <c r="B5696" s="218">
        <v>160</v>
      </c>
      <c r="C5696" s="219">
        <v>13.26221841865927</v>
      </c>
      <c r="D5696" s="218"/>
      <c r="E5696" s="218" t="s">
        <v>114</v>
      </c>
      <c r="F5696" s="218">
        <v>2017</v>
      </c>
    </row>
    <row r="5697" spans="1:6" x14ac:dyDescent="0.45">
      <c r="A5697" s="218">
        <v>12100</v>
      </c>
      <c r="B5697" s="218">
        <v>160</v>
      </c>
      <c r="C5697" s="219">
        <v>0.36078476533798998</v>
      </c>
      <c r="D5697" s="218"/>
      <c r="E5697" s="218" t="s">
        <v>114</v>
      </c>
      <c r="F5697" s="218">
        <v>2017</v>
      </c>
    </row>
    <row r="5698" spans="1:6" x14ac:dyDescent="0.45">
      <c r="A5698" s="218">
        <v>12098</v>
      </c>
      <c r="B5698" s="218">
        <v>160</v>
      </c>
      <c r="C5698" s="219">
        <v>8.3893783860230684</v>
      </c>
      <c r="D5698" s="218"/>
      <c r="E5698" s="218" t="s">
        <v>114</v>
      </c>
      <c r="F5698" s="218">
        <v>2001</v>
      </c>
    </row>
    <row r="5699" spans="1:6" x14ac:dyDescent="0.45">
      <c r="A5699" s="218">
        <v>12098</v>
      </c>
      <c r="B5699" s="218">
        <v>160</v>
      </c>
      <c r="C5699" s="219">
        <v>11.3926013597722</v>
      </c>
      <c r="D5699" s="218"/>
      <c r="E5699" s="218" t="s">
        <v>114</v>
      </c>
      <c r="F5699" s="218">
        <v>2001</v>
      </c>
    </row>
    <row r="5700" spans="1:6" x14ac:dyDescent="0.45">
      <c r="A5700" s="218">
        <v>12096</v>
      </c>
      <c r="B5700" s="218">
        <v>315</v>
      </c>
      <c r="C5700" s="219">
        <v>11.207064825715671</v>
      </c>
      <c r="D5700" s="218"/>
      <c r="E5700" s="218" t="s">
        <v>114</v>
      </c>
      <c r="F5700" s="218">
        <v>2007</v>
      </c>
    </row>
    <row r="5701" spans="1:6" x14ac:dyDescent="0.45">
      <c r="A5701" s="218">
        <v>12096</v>
      </c>
      <c r="B5701" s="218">
        <v>315</v>
      </c>
      <c r="C5701" s="219">
        <v>5.2442438111906799</v>
      </c>
      <c r="D5701" s="218"/>
      <c r="E5701" s="218" t="s">
        <v>114</v>
      </c>
      <c r="F5701" s="218">
        <v>2007</v>
      </c>
    </row>
    <row r="5702" spans="1:6" x14ac:dyDescent="0.45">
      <c r="A5702" s="218">
        <v>12096</v>
      </c>
      <c r="B5702" s="218">
        <v>315</v>
      </c>
      <c r="C5702" s="219">
        <v>5.2098416848374942</v>
      </c>
      <c r="D5702" s="218"/>
      <c r="E5702" s="218" t="s">
        <v>114</v>
      </c>
      <c r="F5702" s="218">
        <v>2007</v>
      </c>
    </row>
    <row r="5703" spans="1:6" x14ac:dyDescent="0.45">
      <c r="A5703" s="218">
        <v>12096</v>
      </c>
      <c r="B5703" s="218">
        <v>315</v>
      </c>
      <c r="C5703" s="219">
        <v>4.6924438829844144</v>
      </c>
      <c r="D5703" s="218"/>
      <c r="E5703" s="218" t="s">
        <v>114</v>
      </c>
      <c r="F5703" s="218">
        <v>2007</v>
      </c>
    </row>
    <row r="5704" spans="1:6" x14ac:dyDescent="0.45">
      <c r="A5704" s="218">
        <v>12096</v>
      </c>
      <c r="B5704" s="218">
        <v>315</v>
      </c>
      <c r="C5704" s="219">
        <v>6.1649218880020022</v>
      </c>
      <c r="D5704" s="218"/>
      <c r="E5704" s="218" t="s">
        <v>114</v>
      </c>
      <c r="F5704" s="218">
        <v>2007</v>
      </c>
    </row>
    <row r="5705" spans="1:6" x14ac:dyDescent="0.45">
      <c r="A5705" s="218">
        <v>12096</v>
      </c>
      <c r="B5705" s="218">
        <v>315</v>
      </c>
      <c r="C5705" s="219">
        <v>4.2572970581413347</v>
      </c>
      <c r="D5705" s="218"/>
      <c r="E5705" s="218" t="s">
        <v>114</v>
      </c>
      <c r="F5705" s="218">
        <v>2007</v>
      </c>
    </row>
    <row r="5706" spans="1:6" x14ac:dyDescent="0.45">
      <c r="A5706" s="218">
        <v>12096</v>
      </c>
      <c r="B5706" s="218">
        <v>315</v>
      </c>
      <c r="C5706" s="219">
        <v>4.5112918986244104</v>
      </c>
      <c r="D5706" s="218"/>
      <c r="E5706" s="218" t="s">
        <v>114</v>
      </c>
      <c r="F5706" s="218">
        <v>2007</v>
      </c>
    </row>
    <row r="5707" spans="1:6" x14ac:dyDescent="0.45">
      <c r="A5707" s="218">
        <v>12096</v>
      </c>
      <c r="B5707" s="218">
        <v>315</v>
      </c>
      <c r="C5707" s="219">
        <v>9.1879742446859503</v>
      </c>
      <c r="D5707" s="218"/>
      <c r="E5707" s="218" t="s">
        <v>114</v>
      </c>
      <c r="F5707" s="218">
        <v>2007</v>
      </c>
    </row>
    <row r="5708" spans="1:6" x14ac:dyDescent="0.45">
      <c r="A5708" s="218">
        <v>12096</v>
      </c>
      <c r="B5708" s="218">
        <v>315</v>
      </c>
      <c r="C5708" s="219">
        <v>17.36734277372236</v>
      </c>
      <c r="D5708" s="218"/>
      <c r="E5708" s="218" t="s">
        <v>114</v>
      </c>
      <c r="F5708" s="218">
        <v>2014</v>
      </c>
    </row>
    <row r="5709" spans="1:6" x14ac:dyDescent="0.45">
      <c r="A5709" s="218">
        <v>12096</v>
      </c>
      <c r="B5709" s="218">
        <v>315</v>
      </c>
      <c r="C5709" s="219">
        <v>9.1710321991217647</v>
      </c>
      <c r="D5709" s="218"/>
      <c r="E5709" s="218" t="s">
        <v>114</v>
      </c>
      <c r="F5709" s="218">
        <v>2007</v>
      </c>
    </row>
    <row r="5710" spans="1:6" x14ac:dyDescent="0.45">
      <c r="A5710" s="218">
        <v>12096</v>
      </c>
      <c r="B5710" s="218">
        <v>315</v>
      </c>
      <c r="C5710" s="219">
        <v>22.510637884554949</v>
      </c>
      <c r="D5710" s="218"/>
      <c r="E5710" s="218" t="s">
        <v>204</v>
      </c>
      <c r="F5710" s="218">
        <v>2014</v>
      </c>
    </row>
    <row r="5711" spans="1:6" x14ac:dyDescent="0.45">
      <c r="A5711" s="218">
        <v>12096</v>
      </c>
      <c r="B5711" s="218">
        <v>315</v>
      </c>
      <c r="C5711" s="219">
        <v>5.217253005177156</v>
      </c>
      <c r="D5711" s="218"/>
      <c r="E5711" s="218" t="s">
        <v>114</v>
      </c>
      <c r="F5711" s="218">
        <v>2017</v>
      </c>
    </row>
    <row r="5712" spans="1:6" x14ac:dyDescent="0.45">
      <c r="A5712" s="218">
        <v>12096</v>
      </c>
      <c r="B5712" s="218">
        <v>315</v>
      </c>
      <c r="C5712" s="219">
        <v>5.1759675634814641</v>
      </c>
      <c r="D5712" s="218"/>
      <c r="E5712" s="218" t="s">
        <v>114</v>
      </c>
      <c r="F5712" s="218">
        <v>2017</v>
      </c>
    </row>
    <row r="5713" spans="1:6" x14ac:dyDescent="0.45">
      <c r="A5713" s="218">
        <v>12096</v>
      </c>
      <c r="B5713" s="218">
        <v>315</v>
      </c>
      <c r="C5713" s="219">
        <v>5.2385389979370061</v>
      </c>
      <c r="D5713" s="218"/>
      <c r="E5713" s="218" t="s">
        <v>114</v>
      </c>
      <c r="F5713" s="218">
        <v>2017</v>
      </c>
    </row>
    <row r="5714" spans="1:6" x14ac:dyDescent="0.45">
      <c r="A5714" s="218">
        <v>12096</v>
      </c>
      <c r="B5714" s="218">
        <v>315</v>
      </c>
      <c r="C5714" s="219">
        <v>4.8526623888534619</v>
      </c>
      <c r="D5714" s="218"/>
      <c r="E5714" s="218" t="s">
        <v>114</v>
      </c>
      <c r="F5714" s="218">
        <v>2017</v>
      </c>
    </row>
    <row r="5715" spans="1:6" x14ac:dyDescent="0.45">
      <c r="A5715" s="218">
        <v>12096</v>
      </c>
      <c r="B5715" s="218">
        <v>315</v>
      </c>
      <c r="C5715" s="219">
        <v>5.1323958276721902</v>
      </c>
      <c r="D5715" s="218"/>
      <c r="E5715" s="218" t="s">
        <v>114</v>
      </c>
      <c r="F5715" s="218">
        <v>2017</v>
      </c>
    </row>
    <row r="5716" spans="1:6" x14ac:dyDescent="0.45">
      <c r="A5716" s="218">
        <v>12096</v>
      </c>
      <c r="B5716" s="218">
        <v>315</v>
      </c>
      <c r="C5716" s="219">
        <v>5.2042015687961882</v>
      </c>
      <c r="D5716" s="218"/>
      <c r="E5716" s="218" t="s">
        <v>114</v>
      </c>
      <c r="F5716" s="218">
        <v>2017</v>
      </c>
    </row>
    <row r="5717" spans="1:6" x14ac:dyDescent="0.45">
      <c r="A5717" s="218">
        <v>12096</v>
      </c>
      <c r="B5717" s="218">
        <v>315</v>
      </c>
      <c r="C5717" s="219">
        <v>5.1652564642563137</v>
      </c>
      <c r="D5717" s="218"/>
      <c r="E5717" s="218" t="s">
        <v>114</v>
      </c>
      <c r="F5717" s="218">
        <v>2017</v>
      </c>
    </row>
    <row r="5718" spans="1:6" x14ac:dyDescent="0.45">
      <c r="A5718" s="218">
        <v>12096</v>
      </c>
      <c r="B5718" s="218">
        <v>315</v>
      </c>
      <c r="C5718" s="219">
        <v>16.12217744762836</v>
      </c>
      <c r="D5718" s="218"/>
      <c r="E5718" s="218" t="s">
        <v>114</v>
      </c>
      <c r="F5718" s="218">
        <v>2017</v>
      </c>
    </row>
    <row r="5719" spans="1:6" x14ac:dyDescent="0.45">
      <c r="A5719" s="218">
        <v>12094</v>
      </c>
      <c r="B5719" s="218">
        <v>0</v>
      </c>
      <c r="C5719" s="219">
        <v>12.98880096270557</v>
      </c>
      <c r="D5719" s="218"/>
      <c r="E5719" s="218"/>
      <c r="F5719" s="218">
        <v>1901</v>
      </c>
    </row>
    <row r="5720" spans="1:6" x14ac:dyDescent="0.45">
      <c r="A5720" s="218">
        <v>12094</v>
      </c>
      <c r="B5720" s="218">
        <v>0</v>
      </c>
      <c r="C5720" s="219">
        <v>8.323425105885752</v>
      </c>
      <c r="D5720" s="218"/>
      <c r="E5720" s="218"/>
      <c r="F5720" s="218">
        <v>1901</v>
      </c>
    </row>
    <row r="5721" spans="1:6" x14ac:dyDescent="0.45">
      <c r="A5721" s="218">
        <v>12094</v>
      </c>
      <c r="B5721" s="218">
        <v>0</v>
      </c>
      <c r="C5721" s="219">
        <v>28.667988753178609</v>
      </c>
      <c r="D5721" s="218"/>
      <c r="E5721" s="218"/>
      <c r="F5721" s="218">
        <v>1901</v>
      </c>
    </row>
    <row r="5722" spans="1:6" x14ac:dyDescent="0.45">
      <c r="A5722" s="218">
        <v>12094</v>
      </c>
      <c r="B5722" s="218">
        <v>0</v>
      </c>
      <c r="C5722" s="219">
        <v>26.266637816068879</v>
      </c>
      <c r="D5722" s="218"/>
      <c r="E5722" s="218"/>
      <c r="F5722" s="218">
        <v>1901</v>
      </c>
    </row>
    <row r="5723" spans="1:6" x14ac:dyDescent="0.45">
      <c r="A5723" s="218">
        <v>12094</v>
      </c>
      <c r="B5723" s="218">
        <v>0</v>
      </c>
      <c r="C5723" s="219">
        <v>20.72226813237824</v>
      </c>
      <c r="D5723" s="218"/>
      <c r="E5723" s="218"/>
      <c r="F5723" s="218">
        <v>1901</v>
      </c>
    </row>
    <row r="5724" spans="1:6" x14ac:dyDescent="0.45">
      <c r="A5724" s="218">
        <v>12094</v>
      </c>
      <c r="B5724" s="218">
        <v>0</v>
      </c>
      <c r="C5724" s="219">
        <v>10.407953065870201</v>
      </c>
      <c r="D5724" s="218"/>
      <c r="E5724" s="218"/>
      <c r="F5724" s="218">
        <v>1901</v>
      </c>
    </row>
    <row r="5725" spans="1:6" x14ac:dyDescent="0.45">
      <c r="A5725" s="218">
        <v>12094</v>
      </c>
      <c r="B5725" s="218">
        <v>0</v>
      </c>
      <c r="C5725" s="219">
        <v>27.468360771520711</v>
      </c>
      <c r="D5725" s="218"/>
      <c r="E5725" s="218"/>
      <c r="F5725" s="218">
        <v>1901</v>
      </c>
    </row>
    <row r="5726" spans="1:6" x14ac:dyDescent="0.45">
      <c r="A5726" s="218">
        <v>12094</v>
      </c>
      <c r="B5726" s="218">
        <v>0</v>
      </c>
      <c r="C5726" s="219">
        <v>23.97216980776113</v>
      </c>
      <c r="D5726" s="218"/>
      <c r="E5726" s="218"/>
      <c r="F5726" s="218">
        <v>1901</v>
      </c>
    </row>
    <row r="5727" spans="1:6" x14ac:dyDescent="0.45">
      <c r="A5727" s="218">
        <v>12094</v>
      </c>
      <c r="B5727" s="218">
        <v>0</v>
      </c>
      <c r="C5727" s="219">
        <v>21.42501972274362</v>
      </c>
      <c r="D5727" s="218"/>
      <c r="E5727" s="218"/>
      <c r="F5727" s="218">
        <v>1901</v>
      </c>
    </row>
    <row r="5728" spans="1:6" x14ac:dyDescent="0.45">
      <c r="A5728" s="218">
        <v>12094</v>
      </c>
      <c r="B5728" s="218">
        <v>0</v>
      </c>
      <c r="C5728" s="219">
        <v>27.65996968294375</v>
      </c>
      <c r="D5728" s="218"/>
      <c r="E5728" s="218"/>
      <c r="F5728" s="218">
        <v>1901</v>
      </c>
    </row>
    <row r="5729" spans="1:6" x14ac:dyDescent="0.45">
      <c r="A5729" s="218">
        <v>12094</v>
      </c>
      <c r="B5729" s="218">
        <v>0</v>
      </c>
      <c r="C5729" s="219">
        <v>23.281929074054862</v>
      </c>
      <c r="D5729" s="218"/>
      <c r="E5729" s="218"/>
      <c r="F5729" s="218">
        <v>1901</v>
      </c>
    </row>
    <row r="5730" spans="1:6" x14ac:dyDescent="0.45">
      <c r="A5730" s="218">
        <v>12094</v>
      </c>
      <c r="B5730" s="218">
        <v>0</v>
      </c>
      <c r="C5730" s="219">
        <v>26.620472370404752</v>
      </c>
      <c r="D5730" s="218"/>
      <c r="E5730" s="218"/>
      <c r="F5730" s="218">
        <v>1901</v>
      </c>
    </row>
    <row r="5731" spans="1:6" x14ac:dyDescent="0.45">
      <c r="A5731" s="218">
        <v>12092</v>
      </c>
      <c r="B5731" s="218">
        <v>160</v>
      </c>
      <c r="C5731" s="219">
        <v>27.936122053414131</v>
      </c>
      <c r="D5731" s="218"/>
      <c r="E5731" s="218" t="s">
        <v>114</v>
      </c>
      <c r="F5731" s="218">
        <v>1901</v>
      </c>
    </row>
    <row r="5732" spans="1:6" x14ac:dyDescent="0.45">
      <c r="A5732" s="218">
        <v>12092</v>
      </c>
      <c r="B5732" s="218">
        <v>160</v>
      </c>
      <c r="C5732" s="219">
        <v>15.131152798332771</v>
      </c>
      <c r="D5732" s="218"/>
      <c r="E5732" s="218" t="s">
        <v>114</v>
      </c>
      <c r="F5732" s="218">
        <v>2020</v>
      </c>
    </row>
    <row r="5733" spans="1:6" x14ac:dyDescent="0.45">
      <c r="A5733" s="218">
        <v>12090</v>
      </c>
      <c r="B5733" s="218">
        <v>0</v>
      </c>
      <c r="C5733" s="219">
        <v>11.58895326571</v>
      </c>
      <c r="D5733" s="218"/>
      <c r="E5733" s="218"/>
      <c r="F5733" s="218">
        <v>1901</v>
      </c>
    </row>
    <row r="5734" spans="1:6" x14ac:dyDescent="0.45">
      <c r="A5734" s="218">
        <v>12090</v>
      </c>
      <c r="B5734" s="218">
        <v>0</v>
      </c>
      <c r="C5734" s="219">
        <v>45.990823762808233</v>
      </c>
      <c r="D5734" s="218"/>
      <c r="E5734" s="218"/>
      <c r="F5734" s="218">
        <v>1901</v>
      </c>
    </row>
    <row r="5735" spans="1:6" x14ac:dyDescent="0.45">
      <c r="A5735" s="218">
        <v>12088</v>
      </c>
      <c r="B5735" s="218">
        <v>250</v>
      </c>
      <c r="C5735" s="219">
        <v>30.851090069828238</v>
      </c>
      <c r="D5735" s="218"/>
      <c r="E5735" s="218" t="s">
        <v>204</v>
      </c>
      <c r="F5735" s="218">
        <v>1901</v>
      </c>
    </row>
    <row r="5736" spans="1:6" x14ac:dyDescent="0.45">
      <c r="A5736" s="218">
        <v>12086</v>
      </c>
      <c r="B5736" s="218">
        <v>200</v>
      </c>
      <c r="C5736" s="219">
        <v>25.38505376552618</v>
      </c>
      <c r="D5736" s="218"/>
      <c r="E5736" s="218" t="s">
        <v>114</v>
      </c>
      <c r="F5736" s="218">
        <v>2007</v>
      </c>
    </row>
    <row r="5737" spans="1:6" x14ac:dyDescent="0.45">
      <c r="A5737" s="218">
        <v>12086</v>
      </c>
      <c r="B5737" s="218">
        <v>200</v>
      </c>
      <c r="C5737" s="219">
        <v>22.861519117343779</v>
      </c>
      <c r="D5737" s="218"/>
      <c r="E5737" s="218" t="s">
        <v>114</v>
      </c>
      <c r="F5737" s="218">
        <v>2007</v>
      </c>
    </row>
    <row r="5738" spans="1:6" x14ac:dyDescent="0.45">
      <c r="A5738" s="218">
        <v>12084</v>
      </c>
      <c r="B5738" s="218">
        <v>200</v>
      </c>
      <c r="C5738" s="219">
        <v>21.672896542294261</v>
      </c>
      <c r="D5738" s="218"/>
      <c r="E5738" s="218" t="s">
        <v>205</v>
      </c>
      <c r="F5738" s="218">
        <v>1901</v>
      </c>
    </row>
    <row r="5739" spans="1:6" x14ac:dyDescent="0.45">
      <c r="A5739" s="218">
        <v>12082</v>
      </c>
      <c r="B5739" s="218">
        <v>200</v>
      </c>
      <c r="C5739" s="219">
        <v>14.767900469898469</v>
      </c>
      <c r="D5739" s="218"/>
      <c r="E5739" s="218" t="s">
        <v>114</v>
      </c>
      <c r="F5739" s="218">
        <v>2006</v>
      </c>
    </row>
    <row r="5740" spans="1:6" x14ac:dyDescent="0.45">
      <c r="A5740" s="218">
        <v>12082</v>
      </c>
      <c r="B5740" s="218">
        <v>200</v>
      </c>
      <c r="C5740" s="219">
        <v>16.93317327120339</v>
      </c>
      <c r="D5740" s="218"/>
      <c r="E5740" s="218" t="s">
        <v>114</v>
      </c>
      <c r="F5740" s="218">
        <v>2006</v>
      </c>
    </row>
    <row r="5741" spans="1:6" x14ac:dyDescent="0.45">
      <c r="A5741" s="218">
        <v>12082</v>
      </c>
      <c r="B5741" s="218">
        <v>200</v>
      </c>
      <c r="C5741" s="219">
        <v>19.95496262833079</v>
      </c>
      <c r="D5741" s="218"/>
      <c r="E5741" s="218" t="s">
        <v>114</v>
      </c>
      <c r="F5741" s="218">
        <v>2006</v>
      </c>
    </row>
    <row r="5742" spans="1:6" x14ac:dyDescent="0.45">
      <c r="A5742" s="218">
        <v>12082</v>
      </c>
      <c r="B5742" s="218">
        <v>200</v>
      </c>
      <c r="C5742" s="219">
        <v>9.8847549227747233</v>
      </c>
      <c r="D5742" s="218"/>
      <c r="E5742" s="218" t="s">
        <v>114</v>
      </c>
      <c r="F5742" s="218">
        <v>2006</v>
      </c>
    </row>
    <row r="5743" spans="1:6" x14ac:dyDescent="0.45">
      <c r="A5743" s="218">
        <v>12082</v>
      </c>
      <c r="B5743" s="218">
        <v>200</v>
      </c>
      <c r="C5743" s="219">
        <v>15.079446327694219</v>
      </c>
      <c r="D5743" s="218"/>
      <c r="E5743" s="218" t="s">
        <v>114</v>
      </c>
      <c r="F5743" s="218">
        <v>2006</v>
      </c>
    </row>
    <row r="5744" spans="1:6" x14ac:dyDescent="0.45">
      <c r="A5744" s="218">
        <v>12082</v>
      </c>
      <c r="B5744" s="218">
        <v>200</v>
      </c>
      <c r="C5744" s="219">
        <v>16.230540656018089</v>
      </c>
      <c r="D5744" s="218"/>
      <c r="E5744" s="218" t="s">
        <v>114</v>
      </c>
      <c r="F5744" s="218">
        <v>2006</v>
      </c>
    </row>
    <row r="5745" spans="1:6" x14ac:dyDescent="0.45">
      <c r="A5745" s="218">
        <v>12082</v>
      </c>
      <c r="B5745" s="218">
        <v>200</v>
      </c>
      <c r="C5745" s="219">
        <v>40.508832866585699</v>
      </c>
      <c r="D5745" s="218"/>
      <c r="E5745" s="218" t="s">
        <v>114</v>
      </c>
      <c r="F5745" s="218">
        <v>2006</v>
      </c>
    </row>
    <row r="5746" spans="1:6" x14ac:dyDescent="0.45">
      <c r="A5746" s="218">
        <v>12082</v>
      </c>
      <c r="B5746" s="218">
        <v>200</v>
      </c>
      <c r="C5746" s="219">
        <v>10.552045205697461</v>
      </c>
      <c r="D5746" s="218"/>
      <c r="E5746" s="218" t="s">
        <v>114</v>
      </c>
      <c r="F5746" s="218">
        <v>2018</v>
      </c>
    </row>
    <row r="5747" spans="1:6" x14ac:dyDescent="0.45">
      <c r="A5747" s="218">
        <v>12082</v>
      </c>
      <c r="B5747" s="218">
        <v>200</v>
      </c>
      <c r="C5747" s="219">
        <v>8.9999769993738923</v>
      </c>
      <c r="D5747" s="218"/>
      <c r="E5747" s="218" t="s">
        <v>114</v>
      </c>
      <c r="F5747" s="218">
        <v>2018</v>
      </c>
    </row>
    <row r="5748" spans="1:6" x14ac:dyDescent="0.45">
      <c r="A5748" s="218">
        <v>12082</v>
      </c>
      <c r="B5748" s="218">
        <v>200</v>
      </c>
      <c r="C5748" s="219">
        <v>12.977939165251531</v>
      </c>
      <c r="D5748" s="218"/>
      <c r="E5748" s="218" t="s">
        <v>114</v>
      </c>
      <c r="F5748" s="218">
        <v>2018</v>
      </c>
    </row>
    <row r="5749" spans="1:6" x14ac:dyDescent="0.45">
      <c r="A5749" s="218">
        <v>12082</v>
      </c>
      <c r="B5749" s="218">
        <v>200</v>
      </c>
      <c r="C5749" s="219">
        <v>10.42730885745898</v>
      </c>
      <c r="D5749" s="218"/>
      <c r="E5749" s="218" t="s">
        <v>114</v>
      </c>
      <c r="F5749" s="218">
        <v>2018</v>
      </c>
    </row>
    <row r="5750" spans="1:6" x14ac:dyDescent="0.45">
      <c r="A5750" s="218">
        <v>12082</v>
      </c>
      <c r="B5750" s="218">
        <v>200</v>
      </c>
      <c r="C5750" s="219">
        <v>13.183578042689</v>
      </c>
      <c r="D5750" s="218"/>
      <c r="E5750" s="218" t="s">
        <v>114</v>
      </c>
      <c r="F5750" s="218">
        <v>2018</v>
      </c>
    </row>
    <row r="5751" spans="1:6" x14ac:dyDescent="0.45">
      <c r="A5751" s="218">
        <v>12082</v>
      </c>
      <c r="B5751" s="218">
        <v>200</v>
      </c>
      <c r="C5751" s="219">
        <v>22.685630076517871</v>
      </c>
      <c r="D5751" s="218"/>
      <c r="E5751" s="218" t="s">
        <v>114</v>
      </c>
      <c r="F5751" s="218">
        <v>2018</v>
      </c>
    </row>
    <row r="5752" spans="1:6" x14ac:dyDescent="0.45">
      <c r="A5752" s="218">
        <v>12082</v>
      </c>
      <c r="B5752" s="218">
        <v>200</v>
      </c>
      <c r="C5752" s="219">
        <v>34.281974796509509</v>
      </c>
      <c r="D5752" s="218"/>
      <c r="E5752" s="218" t="s">
        <v>114</v>
      </c>
      <c r="F5752" s="218">
        <v>2018</v>
      </c>
    </row>
    <row r="5753" spans="1:6" x14ac:dyDescent="0.45">
      <c r="A5753" s="218">
        <v>12082</v>
      </c>
      <c r="B5753" s="218">
        <v>200</v>
      </c>
      <c r="C5753" s="219">
        <v>96.318968874898133</v>
      </c>
      <c r="D5753" s="218"/>
      <c r="E5753" s="218" t="s">
        <v>114</v>
      </c>
      <c r="F5753" s="218">
        <v>2018</v>
      </c>
    </row>
    <row r="5754" spans="1:6" x14ac:dyDescent="0.45">
      <c r="A5754" s="218">
        <v>12082</v>
      </c>
      <c r="B5754" s="218">
        <v>200</v>
      </c>
      <c r="C5754" s="219">
        <v>8.1237091289423145</v>
      </c>
      <c r="D5754" s="218"/>
      <c r="E5754" s="218" t="s">
        <v>114</v>
      </c>
      <c r="F5754" s="218">
        <v>2006</v>
      </c>
    </row>
    <row r="5755" spans="1:6" x14ac:dyDescent="0.45">
      <c r="A5755" s="218">
        <v>12082</v>
      </c>
      <c r="B5755" s="218">
        <v>200</v>
      </c>
      <c r="C5755" s="219">
        <v>25.966563000555201</v>
      </c>
      <c r="D5755" s="218"/>
      <c r="E5755" s="218" t="s">
        <v>114</v>
      </c>
      <c r="F5755" s="218">
        <v>2006</v>
      </c>
    </row>
    <row r="5756" spans="1:6" x14ac:dyDescent="0.45">
      <c r="A5756" s="218">
        <v>12080</v>
      </c>
      <c r="B5756" s="218">
        <v>160</v>
      </c>
      <c r="C5756" s="219">
        <v>8.7315658332332582</v>
      </c>
      <c r="D5756" s="218"/>
      <c r="E5756" s="218" t="s">
        <v>114</v>
      </c>
      <c r="F5756" s="218">
        <v>2007</v>
      </c>
    </row>
    <row r="5757" spans="1:6" x14ac:dyDescent="0.45">
      <c r="A5757" s="218">
        <v>12080</v>
      </c>
      <c r="B5757" s="218">
        <v>160</v>
      </c>
      <c r="C5757" s="219">
        <v>14.33872662120524</v>
      </c>
      <c r="D5757" s="218"/>
      <c r="E5757" s="218" t="s">
        <v>114</v>
      </c>
      <c r="F5757" s="218">
        <v>2008</v>
      </c>
    </row>
    <row r="5758" spans="1:6" x14ac:dyDescent="0.45">
      <c r="A5758" s="218">
        <v>12080</v>
      </c>
      <c r="B5758" s="218">
        <v>160</v>
      </c>
      <c r="C5758" s="219">
        <v>12.12270615158657</v>
      </c>
      <c r="D5758" s="218"/>
      <c r="E5758" s="218" t="s">
        <v>114</v>
      </c>
      <c r="F5758" s="218">
        <v>2007</v>
      </c>
    </row>
    <row r="5759" spans="1:6" x14ac:dyDescent="0.45">
      <c r="A5759" s="218">
        <v>12078</v>
      </c>
      <c r="B5759" s="218">
        <v>200</v>
      </c>
      <c r="C5759" s="219">
        <v>35.423195550653539</v>
      </c>
      <c r="D5759" s="218"/>
      <c r="E5759" s="218" t="s">
        <v>114</v>
      </c>
      <c r="F5759" s="218">
        <v>2006</v>
      </c>
    </row>
    <row r="5760" spans="1:6" x14ac:dyDescent="0.45">
      <c r="A5760" s="218">
        <v>12074</v>
      </c>
      <c r="B5760" s="218">
        <v>200</v>
      </c>
      <c r="C5760" s="219">
        <v>13.401013271442361</v>
      </c>
      <c r="D5760" s="218"/>
      <c r="E5760" s="218" t="s">
        <v>207</v>
      </c>
      <c r="F5760" s="218">
        <v>1901</v>
      </c>
    </row>
    <row r="5761" spans="1:6" x14ac:dyDescent="0.45">
      <c r="A5761" s="218">
        <v>12072</v>
      </c>
      <c r="B5761" s="218">
        <v>270</v>
      </c>
      <c r="C5761" s="219">
        <v>13.143065630582219</v>
      </c>
      <c r="D5761" s="218"/>
      <c r="E5761" s="218" t="s">
        <v>204</v>
      </c>
      <c r="F5761" s="218">
        <v>2003</v>
      </c>
    </row>
    <row r="5762" spans="1:6" x14ac:dyDescent="0.45">
      <c r="A5762" s="218">
        <v>12072</v>
      </c>
      <c r="B5762" s="218">
        <v>270</v>
      </c>
      <c r="C5762" s="219">
        <v>23.811308537015559</v>
      </c>
      <c r="D5762" s="218"/>
      <c r="E5762" s="218" t="s">
        <v>109</v>
      </c>
      <c r="F5762" s="218">
        <v>2003</v>
      </c>
    </row>
    <row r="5763" spans="1:6" x14ac:dyDescent="0.45">
      <c r="A5763" s="218">
        <v>12072</v>
      </c>
      <c r="B5763" s="218">
        <v>270</v>
      </c>
      <c r="C5763" s="219">
        <v>38.44166052115952</v>
      </c>
      <c r="D5763" s="218"/>
      <c r="E5763" s="218" t="s">
        <v>109</v>
      </c>
      <c r="F5763" s="218">
        <v>2003</v>
      </c>
    </row>
    <row r="5764" spans="1:6" x14ac:dyDescent="0.45">
      <c r="A5764" s="218">
        <v>12070</v>
      </c>
      <c r="B5764" s="218">
        <v>280</v>
      </c>
      <c r="C5764" s="219">
        <v>7.7426509222880258</v>
      </c>
      <c r="D5764" s="218"/>
      <c r="E5764" s="218" t="s">
        <v>209</v>
      </c>
      <c r="F5764" s="218">
        <v>1999</v>
      </c>
    </row>
    <row r="5765" spans="1:6" x14ac:dyDescent="0.45">
      <c r="A5765" s="218">
        <v>12070</v>
      </c>
      <c r="B5765" s="218">
        <v>280</v>
      </c>
      <c r="C5765" s="219">
        <v>23.422012777301809</v>
      </c>
      <c r="D5765" s="218"/>
      <c r="E5765" s="218" t="s">
        <v>209</v>
      </c>
      <c r="F5765" s="218">
        <v>1998</v>
      </c>
    </row>
    <row r="5766" spans="1:6" x14ac:dyDescent="0.45">
      <c r="A5766" s="218">
        <v>12070</v>
      </c>
      <c r="B5766" s="218">
        <v>280</v>
      </c>
      <c r="C5766" s="219">
        <v>19.70597740555932</v>
      </c>
      <c r="D5766" s="218"/>
      <c r="E5766" s="218" t="s">
        <v>209</v>
      </c>
      <c r="F5766" s="218">
        <v>1998</v>
      </c>
    </row>
    <row r="5767" spans="1:6" x14ac:dyDescent="0.45">
      <c r="A5767" s="218">
        <v>12070</v>
      </c>
      <c r="B5767" s="218">
        <v>280</v>
      </c>
      <c r="C5767" s="219">
        <v>18.57058688054537</v>
      </c>
      <c r="D5767" s="218"/>
      <c r="E5767" s="218" t="s">
        <v>209</v>
      </c>
      <c r="F5767" s="218">
        <v>1998</v>
      </c>
    </row>
    <row r="5768" spans="1:6" x14ac:dyDescent="0.45">
      <c r="A5768" s="218">
        <v>12070</v>
      </c>
      <c r="B5768" s="218">
        <v>280</v>
      </c>
      <c r="C5768" s="219">
        <v>25.04174661904587</v>
      </c>
      <c r="D5768" s="218"/>
      <c r="E5768" s="218" t="s">
        <v>209</v>
      </c>
      <c r="F5768" s="218">
        <v>1998</v>
      </c>
    </row>
    <row r="5769" spans="1:6" x14ac:dyDescent="0.45">
      <c r="A5769" s="218">
        <v>12070</v>
      </c>
      <c r="B5769" s="218">
        <v>280</v>
      </c>
      <c r="C5769" s="219">
        <v>26.705974738247249</v>
      </c>
      <c r="D5769" s="218"/>
      <c r="E5769" s="218" t="s">
        <v>209</v>
      </c>
      <c r="F5769" s="218">
        <v>1998</v>
      </c>
    </row>
    <row r="5770" spans="1:6" x14ac:dyDescent="0.45">
      <c r="A5770" s="218">
        <v>12068</v>
      </c>
      <c r="B5770" s="218">
        <v>400</v>
      </c>
      <c r="C5770" s="219">
        <v>35.604648055454717</v>
      </c>
      <c r="D5770" s="218"/>
      <c r="E5770" s="218" t="s">
        <v>212</v>
      </c>
      <c r="F5770" s="218">
        <v>2013</v>
      </c>
    </row>
    <row r="5771" spans="1:6" x14ac:dyDescent="0.45">
      <c r="A5771" s="218">
        <v>12068</v>
      </c>
      <c r="B5771" s="218">
        <v>400</v>
      </c>
      <c r="C5771" s="219">
        <v>16.15166250381332</v>
      </c>
      <c r="D5771" s="218"/>
      <c r="E5771" s="218" t="s">
        <v>212</v>
      </c>
      <c r="F5771" s="218">
        <v>2013</v>
      </c>
    </row>
    <row r="5772" spans="1:6" x14ac:dyDescent="0.45">
      <c r="A5772" s="218">
        <v>12068</v>
      </c>
      <c r="B5772" s="218">
        <v>400</v>
      </c>
      <c r="C5772" s="219">
        <v>20.504918473720451</v>
      </c>
      <c r="D5772" s="218"/>
      <c r="E5772" s="218" t="s">
        <v>212</v>
      </c>
      <c r="F5772" s="218">
        <v>2013</v>
      </c>
    </row>
    <row r="5773" spans="1:6" x14ac:dyDescent="0.45">
      <c r="A5773" s="218">
        <v>12068</v>
      </c>
      <c r="B5773" s="218">
        <v>400</v>
      </c>
      <c r="C5773" s="219">
        <v>10.94551422816804</v>
      </c>
      <c r="D5773" s="218"/>
      <c r="E5773" s="218" t="s">
        <v>204</v>
      </c>
      <c r="F5773" s="218">
        <v>2013</v>
      </c>
    </row>
    <row r="5774" spans="1:6" x14ac:dyDescent="0.45">
      <c r="A5774" s="218">
        <v>12066</v>
      </c>
      <c r="B5774" s="218">
        <v>160</v>
      </c>
      <c r="C5774" s="219">
        <v>25.275944919476029</v>
      </c>
      <c r="D5774" s="218"/>
      <c r="E5774" s="218" t="s">
        <v>114</v>
      </c>
      <c r="F5774" s="218">
        <v>2006</v>
      </c>
    </row>
    <row r="5775" spans="1:6" x14ac:dyDescent="0.45">
      <c r="A5775" s="218">
        <v>12064</v>
      </c>
      <c r="B5775" s="218">
        <v>200</v>
      </c>
      <c r="C5775" s="219">
        <v>10.573404455041761</v>
      </c>
      <c r="D5775" s="218"/>
      <c r="E5775" s="218" t="s">
        <v>114</v>
      </c>
      <c r="F5775" s="218">
        <v>2006</v>
      </c>
    </row>
    <row r="5776" spans="1:6" x14ac:dyDescent="0.45">
      <c r="A5776" s="218">
        <v>12064</v>
      </c>
      <c r="B5776" s="218">
        <v>200</v>
      </c>
      <c r="C5776" s="219">
        <v>42.47777788510048</v>
      </c>
      <c r="D5776" s="218"/>
      <c r="E5776" s="218" t="s">
        <v>114</v>
      </c>
      <c r="F5776" s="218">
        <v>2006</v>
      </c>
    </row>
    <row r="5777" spans="1:6" x14ac:dyDescent="0.45">
      <c r="A5777" s="218">
        <v>12064</v>
      </c>
      <c r="B5777" s="218">
        <v>200</v>
      </c>
      <c r="C5777" s="219">
        <v>10.357457522969019</v>
      </c>
      <c r="D5777" s="218"/>
      <c r="E5777" s="218" t="s">
        <v>114</v>
      </c>
      <c r="F5777" s="218">
        <v>2006</v>
      </c>
    </row>
    <row r="5778" spans="1:6" x14ac:dyDescent="0.45">
      <c r="A5778" s="218">
        <v>12064</v>
      </c>
      <c r="B5778" s="218">
        <v>200</v>
      </c>
      <c r="C5778" s="219">
        <v>1.7597606039466951</v>
      </c>
      <c r="D5778" s="218"/>
      <c r="E5778" s="218" t="s">
        <v>114</v>
      </c>
      <c r="F5778" s="218">
        <v>2006</v>
      </c>
    </row>
    <row r="5779" spans="1:6" x14ac:dyDescent="0.45">
      <c r="A5779" s="218">
        <v>12064</v>
      </c>
      <c r="B5779" s="218">
        <v>200</v>
      </c>
      <c r="C5779" s="219">
        <v>13.229282225386349</v>
      </c>
      <c r="D5779" s="218"/>
      <c r="E5779" s="218" t="s">
        <v>114</v>
      </c>
      <c r="F5779" s="218">
        <v>2006</v>
      </c>
    </row>
    <row r="5780" spans="1:6" x14ac:dyDescent="0.45">
      <c r="A5780" s="218">
        <v>12062</v>
      </c>
      <c r="B5780" s="218">
        <v>200</v>
      </c>
      <c r="C5780" s="219">
        <v>23.768704521766129</v>
      </c>
      <c r="D5780" s="218"/>
      <c r="E5780" s="218" t="s">
        <v>114</v>
      </c>
      <c r="F5780" s="218">
        <v>1995</v>
      </c>
    </row>
    <row r="5781" spans="1:6" x14ac:dyDescent="0.45">
      <c r="A5781" s="218">
        <v>12062</v>
      </c>
      <c r="B5781" s="218">
        <v>200</v>
      </c>
      <c r="C5781" s="219">
        <v>15.89387630307175</v>
      </c>
      <c r="D5781" s="218"/>
      <c r="E5781" s="218" t="s">
        <v>114</v>
      </c>
      <c r="F5781" s="218">
        <v>1995</v>
      </c>
    </row>
    <row r="5782" spans="1:6" x14ac:dyDescent="0.45">
      <c r="A5782" s="218">
        <v>12060</v>
      </c>
      <c r="B5782" s="218">
        <v>200</v>
      </c>
      <c r="C5782" s="219">
        <v>19.158775838983981</v>
      </c>
      <c r="D5782" s="218"/>
      <c r="E5782" s="218" t="s">
        <v>205</v>
      </c>
      <c r="F5782" s="218">
        <v>1901</v>
      </c>
    </row>
    <row r="5783" spans="1:6" x14ac:dyDescent="0.45">
      <c r="A5783" s="218">
        <v>12060</v>
      </c>
      <c r="B5783" s="218">
        <v>200</v>
      </c>
      <c r="C5783" s="219">
        <v>9.0707845855893243</v>
      </c>
      <c r="D5783" s="218"/>
      <c r="E5783" s="218" t="s">
        <v>114</v>
      </c>
      <c r="F5783" s="218">
        <v>2018</v>
      </c>
    </row>
    <row r="5784" spans="1:6" x14ac:dyDescent="0.45">
      <c r="A5784" s="218">
        <v>12060</v>
      </c>
      <c r="B5784" s="218">
        <v>200</v>
      </c>
      <c r="C5784" s="219">
        <v>23.05326920315575</v>
      </c>
      <c r="D5784" s="218"/>
      <c r="E5784" s="218" t="s">
        <v>114</v>
      </c>
      <c r="F5784" s="218">
        <v>2018</v>
      </c>
    </row>
    <row r="5785" spans="1:6" x14ac:dyDescent="0.45">
      <c r="A5785" s="218">
        <v>12060</v>
      </c>
      <c r="B5785" s="218">
        <v>200</v>
      </c>
      <c r="C5785" s="219">
        <v>19.094491142712659</v>
      </c>
      <c r="D5785" s="218"/>
      <c r="E5785" s="218" t="s">
        <v>114</v>
      </c>
      <c r="F5785" s="218">
        <v>2018</v>
      </c>
    </row>
    <row r="5786" spans="1:6" x14ac:dyDescent="0.45">
      <c r="A5786" s="218">
        <v>12060</v>
      </c>
      <c r="B5786" s="218">
        <v>200</v>
      </c>
      <c r="C5786" s="219">
        <v>19.15851794888199</v>
      </c>
      <c r="D5786" s="218"/>
      <c r="E5786" s="218" t="s">
        <v>114</v>
      </c>
      <c r="F5786" s="218">
        <v>2018</v>
      </c>
    </row>
    <row r="5787" spans="1:6" x14ac:dyDescent="0.45">
      <c r="A5787" s="218">
        <v>12060</v>
      </c>
      <c r="B5787" s="218">
        <v>200</v>
      </c>
      <c r="C5787" s="219">
        <v>8.9953335124960496</v>
      </c>
      <c r="D5787" s="218"/>
      <c r="E5787" s="218" t="s">
        <v>114</v>
      </c>
      <c r="F5787" s="218">
        <v>2018</v>
      </c>
    </row>
    <row r="5788" spans="1:6" x14ac:dyDescent="0.45">
      <c r="A5788" s="218">
        <v>12060</v>
      </c>
      <c r="B5788" s="218">
        <v>200</v>
      </c>
      <c r="C5788" s="219">
        <v>7.6193325823922518</v>
      </c>
      <c r="D5788" s="218"/>
      <c r="E5788" s="218" t="s">
        <v>114</v>
      </c>
      <c r="F5788" s="218">
        <v>2018</v>
      </c>
    </row>
    <row r="5789" spans="1:6" x14ac:dyDescent="0.45">
      <c r="A5789" s="218">
        <v>12060</v>
      </c>
      <c r="B5789" s="218">
        <v>200</v>
      </c>
      <c r="C5789" s="219">
        <v>19.242951229069519</v>
      </c>
      <c r="D5789" s="218"/>
      <c r="E5789" s="218" t="s">
        <v>114</v>
      </c>
      <c r="F5789" s="218">
        <v>2018</v>
      </c>
    </row>
    <row r="5790" spans="1:6" x14ac:dyDescent="0.45">
      <c r="A5790" s="218">
        <v>12060</v>
      </c>
      <c r="B5790" s="218">
        <v>200</v>
      </c>
      <c r="C5790" s="219">
        <v>19.39348150780156</v>
      </c>
      <c r="D5790" s="218"/>
      <c r="E5790" s="218" t="s">
        <v>114</v>
      </c>
      <c r="F5790" s="218">
        <v>2018</v>
      </c>
    </row>
    <row r="5791" spans="1:6" x14ac:dyDescent="0.45">
      <c r="A5791" s="218">
        <v>12060</v>
      </c>
      <c r="B5791" s="218">
        <v>200</v>
      </c>
      <c r="C5791" s="219">
        <v>9.6959629226711925</v>
      </c>
      <c r="D5791" s="218"/>
      <c r="E5791" s="218" t="s">
        <v>114</v>
      </c>
      <c r="F5791" s="218">
        <v>2018</v>
      </c>
    </row>
    <row r="5792" spans="1:6" x14ac:dyDescent="0.45">
      <c r="A5792" s="218">
        <v>12060</v>
      </c>
      <c r="B5792" s="218">
        <v>200</v>
      </c>
      <c r="C5792" s="219">
        <v>21.30139997775338</v>
      </c>
      <c r="D5792" s="218"/>
      <c r="E5792" s="218" t="s">
        <v>114</v>
      </c>
      <c r="F5792" s="218">
        <v>2018</v>
      </c>
    </row>
    <row r="5793" spans="1:6" x14ac:dyDescent="0.45">
      <c r="A5793" s="218">
        <v>12058</v>
      </c>
      <c r="B5793" s="218">
        <v>150</v>
      </c>
      <c r="C5793" s="219">
        <v>4.6306157416068237</v>
      </c>
      <c r="D5793" s="218"/>
      <c r="E5793" s="218" t="s">
        <v>112</v>
      </c>
      <c r="F5793" s="218">
        <v>1992</v>
      </c>
    </row>
    <row r="5794" spans="1:6" x14ac:dyDescent="0.45">
      <c r="A5794" s="218">
        <v>12056</v>
      </c>
      <c r="B5794" s="218">
        <v>160</v>
      </c>
      <c r="C5794" s="219">
        <v>27.07932724769746</v>
      </c>
      <c r="D5794" s="218"/>
      <c r="E5794" s="218" t="s">
        <v>114</v>
      </c>
      <c r="F5794" s="218">
        <v>2007</v>
      </c>
    </row>
    <row r="5795" spans="1:6" x14ac:dyDescent="0.45">
      <c r="A5795" s="218">
        <v>12054</v>
      </c>
      <c r="B5795" s="218">
        <v>160</v>
      </c>
      <c r="C5795" s="219">
        <v>17.05400924561517</v>
      </c>
      <c r="D5795" s="218"/>
      <c r="E5795" s="218" t="s">
        <v>114</v>
      </c>
      <c r="F5795" s="218">
        <v>2007</v>
      </c>
    </row>
    <row r="5796" spans="1:6" x14ac:dyDescent="0.45">
      <c r="A5796" s="218">
        <v>12052</v>
      </c>
      <c r="B5796" s="218">
        <v>200</v>
      </c>
      <c r="C5796" s="219">
        <v>18.485995932212539</v>
      </c>
      <c r="D5796" s="218"/>
      <c r="E5796" s="218" t="s">
        <v>114</v>
      </c>
      <c r="F5796" s="218">
        <v>2007</v>
      </c>
    </row>
    <row r="5797" spans="1:6" x14ac:dyDescent="0.45">
      <c r="A5797" s="218">
        <v>12052</v>
      </c>
      <c r="B5797" s="218">
        <v>200</v>
      </c>
      <c r="C5797" s="219">
        <v>18.279732915191911</v>
      </c>
      <c r="D5797" s="218"/>
      <c r="E5797" s="218" t="s">
        <v>114</v>
      </c>
      <c r="F5797" s="218">
        <v>2007</v>
      </c>
    </row>
    <row r="5798" spans="1:6" x14ac:dyDescent="0.45">
      <c r="A5798" s="218">
        <v>12052</v>
      </c>
      <c r="B5798" s="218">
        <v>200</v>
      </c>
      <c r="C5798" s="219">
        <v>8.8816651634588357</v>
      </c>
      <c r="D5798" s="218"/>
      <c r="E5798" s="218" t="s">
        <v>114</v>
      </c>
      <c r="F5798" s="218">
        <v>2007</v>
      </c>
    </row>
    <row r="5799" spans="1:6" x14ac:dyDescent="0.45">
      <c r="A5799" s="218">
        <v>12052</v>
      </c>
      <c r="B5799" s="218">
        <v>200</v>
      </c>
      <c r="C5799" s="219">
        <v>31.01493574488816</v>
      </c>
      <c r="D5799" s="218"/>
      <c r="E5799" s="218" t="s">
        <v>114</v>
      </c>
      <c r="F5799" s="218">
        <v>2007</v>
      </c>
    </row>
    <row r="5800" spans="1:6" x14ac:dyDescent="0.45">
      <c r="A5800" s="218">
        <v>12052</v>
      </c>
      <c r="B5800" s="218">
        <v>200</v>
      </c>
      <c r="C5800" s="219">
        <v>17.04194103242251</v>
      </c>
      <c r="D5800" s="218"/>
      <c r="E5800" s="218" t="s">
        <v>114</v>
      </c>
      <c r="F5800" s="218">
        <v>2007</v>
      </c>
    </row>
    <row r="5801" spans="1:6" x14ac:dyDescent="0.45">
      <c r="A5801" s="218">
        <v>12050</v>
      </c>
      <c r="B5801" s="218">
        <v>160</v>
      </c>
      <c r="C5801" s="219">
        <v>31.384976854515031</v>
      </c>
      <c r="D5801" s="218"/>
      <c r="E5801" s="218" t="s">
        <v>114</v>
      </c>
      <c r="F5801" s="218">
        <v>2007</v>
      </c>
    </row>
    <row r="5802" spans="1:6" x14ac:dyDescent="0.45">
      <c r="A5802" s="218">
        <v>12048</v>
      </c>
      <c r="B5802" s="218">
        <v>500</v>
      </c>
      <c r="C5802" s="219">
        <v>4.0921048820031212</v>
      </c>
      <c r="D5802" s="218"/>
      <c r="E5802" s="218" t="s">
        <v>203</v>
      </c>
      <c r="F5802" s="218">
        <v>1901</v>
      </c>
    </row>
    <row r="5803" spans="1:6" x14ac:dyDescent="0.45">
      <c r="A5803" s="218">
        <v>12048</v>
      </c>
      <c r="B5803" s="218">
        <v>500</v>
      </c>
      <c r="C5803" s="219">
        <v>30.71123473890399</v>
      </c>
      <c r="D5803" s="218"/>
      <c r="E5803" s="218" t="s">
        <v>203</v>
      </c>
      <c r="F5803" s="218">
        <v>1901</v>
      </c>
    </row>
    <row r="5804" spans="1:6" x14ac:dyDescent="0.45">
      <c r="A5804" s="218">
        <v>12044</v>
      </c>
      <c r="B5804" s="218">
        <v>300</v>
      </c>
      <c r="C5804" s="219">
        <v>12.545336832092209</v>
      </c>
      <c r="D5804" s="218"/>
      <c r="E5804" s="218" t="s">
        <v>212</v>
      </c>
      <c r="F5804" s="218">
        <v>2019</v>
      </c>
    </row>
    <row r="5805" spans="1:6" x14ac:dyDescent="0.45">
      <c r="A5805" s="218">
        <v>12044</v>
      </c>
      <c r="B5805" s="218">
        <v>300</v>
      </c>
      <c r="C5805" s="219">
        <v>19.776429368843161</v>
      </c>
      <c r="D5805" s="218"/>
      <c r="E5805" s="218" t="s">
        <v>205</v>
      </c>
      <c r="F5805" s="218">
        <v>1985</v>
      </c>
    </row>
    <row r="5806" spans="1:6" x14ac:dyDescent="0.45">
      <c r="A5806" s="218">
        <v>12044</v>
      </c>
      <c r="B5806" s="218">
        <v>300</v>
      </c>
      <c r="C5806" s="219">
        <v>3.4128777938484558</v>
      </c>
      <c r="D5806" s="218"/>
      <c r="E5806" s="218" t="s">
        <v>205</v>
      </c>
      <c r="F5806" s="218">
        <v>1985</v>
      </c>
    </row>
    <row r="5807" spans="1:6" x14ac:dyDescent="0.45">
      <c r="A5807" s="218">
        <v>12044</v>
      </c>
      <c r="B5807" s="218">
        <v>300</v>
      </c>
      <c r="C5807" s="219">
        <v>10.56243292269485</v>
      </c>
      <c r="D5807" s="218"/>
      <c r="E5807" s="218" t="s">
        <v>205</v>
      </c>
      <c r="F5807" s="218">
        <v>1985</v>
      </c>
    </row>
    <row r="5808" spans="1:6" x14ac:dyDescent="0.45">
      <c r="A5808" s="218">
        <v>12044</v>
      </c>
      <c r="B5808" s="218">
        <v>300</v>
      </c>
      <c r="C5808" s="219">
        <v>60.000323192282387</v>
      </c>
      <c r="D5808" s="218"/>
      <c r="E5808" s="218" t="s">
        <v>212</v>
      </c>
      <c r="F5808" s="218">
        <v>2019</v>
      </c>
    </row>
    <row r="5809" spans="1:6" x14ac:dyDescent="0.45">
      <c r="A5809" s="218">
        <v>12042</v>
      </c>
      <c r="B5809" s="218">
        <v>315</v>
      </c>
      <c r="C5809" s="219">
        <v>5.0949011117064176</v>
      </c>
      <c r="D5809" s="218"/>
      <c r="E5809" s="218" t="s">
        <v>114</v>
      </c>
      <c r="F5809" s="218">
        <v>2007</v>
      </c>
    </row>
    <row r="5810" spans="1:6" x14ac:dyDescent="0.45">
      <c r="A5810" s="218">
        <v>12042</v>
      </c>
      <c r="B5810" s="218">
        <v>315</v>
      </c>
      <c r="C5810" s="219">
        <v>22.742788713764782</v>
      </c>
      <c r="D5810" s="218"/>
      <c r="E5810" s="218" t="s">
        <v>114</v>
      </c>
      <c r="F5810" s="218">
        <v>2007</v>
      </c>
    </row>
    <row r="5811" spans="1:6" x14ac:dyDescent="0.45">
      <c r="A5811" s="218">
        <v>12042</v>
      </c>
      <c r="B5811" s="218">
        <v>315</v>
      </c>
      <c r="C5811" s="219">
        <v>13.07576578562364</v>
      </c>
      <c r="D5811" s="218"/>
      <c r="E5811" s="218" t="s">
        <v>114</v>
      </c>
      <c r="F5811" s="218">
        <v>2007</v>
      </c>
    </row>
    <row r="5812" spans="1:6" x14ac:dyDescent="0.45">
      <c r="A5812" s="218">
        <v>11864</v>
      </c>
      <c r="B5812" s="218">
        <v>225</v>
      </c>
      <c r="C5812" s="219">
        <v>20.754028524041839</v>
      </c>
      <c r="D5812" s="218"/>
      <c r="E5812" s="218" t="s">
        <v>212</v>
      </c>
      <c r="F5812" s="218">
        <v>2007</v>
      </c>
    </row>
    <row r="5813" spans="1:6" x14ac:dyDescent="0.45">
      <c r="A5813" s="218">
        <v>11864</v>
      </c>
      <c r="B5813" s="218">
        <v>225</v>
      </c>
      <c r="C5813" s="219">
        <v>11.900754852737689</v>
      </c>
      <c r="D5813" s="218"/>
      <c r="E5813" s="218" t="s">
        <v>212</v>
      </c>
      <c r="F5813" s="218">
        <v>2007</v>
      </c>
    </row>
    <row r="5814" spans="1:6" x14ac:dyDescent="0.45">
      <c r="A5814" s="218">
        <v>11864</v>
      </c>
      <c r="B5814" s="218">
        <v>225</v>
      </c>
      <c r="C5814" s="219">
        <v>12.909804304032029</v>
      </c>
      <c r="D5814" s="218"/>
      <c r="E5814" s="218" t="s">
        <v>212</v>
      </c>
      <c r="F5814" s="218">
        <v>2007</v>
      </c>
    </row>
    <row r="5815" spans="1:6" x14ac:dyDescent="0.45">
      <c r="A5815" s="218">
        <v>11864</v>
      </c>
      <c r="B5815" s="218">
        <v>225</v>
      </c>
      <c r="C5815" s="219">
        <v>12.5867078151434</v>
      </c>
      <c r="D5815" s="218"/>
      <c r="E5815" s="218" t="s">
        <v>212</v>
      </c>
      <c r="F5815" s="218">
        <v>2007</v>
      </c>
    </row>
    <row r="5816" spans="1:6" x14ac:dyDescent="0.45">
      <c r="A5816" s="218">
        <v>11864</v>
      </c>
      <c r="B5816" s="218">
        <v>225</v>
      </c>
      <c r="C5816" s="219">
        <v>41.132351138805163</v>
      </c>
      <c r="D5816" s="218"/>
      <c r="E5816" s="218" t="s">
        <v>212</v>
      </c>
      <c r="F5816" s="218">
        <v>2007</v>
      </c>
    </row>
    <row r="5817" spans="1:6" x14ac:dyDescent="0.45">
      <c r="A5817" s="218">
        <v>11864</v>
      </c>
      <c r="B5817" s="218">
        <v>225</v>
      </c>
      <c r="C5817" s="219">
        <v>29.503664516813249</v>
      </c>
      <c r="D5817" s="218"/>
      <c r="E5817" s="218" t="s">
        <v>109</v>
      </c>
      <c r="F5817" s="218">
        <v>2007</v>
      </c>
    </row>
    <row r="5818" spans="1:6" x14ac:dyDescent="0.45">
      <c r="A5818" s="218">
        <v>11862</v>
      </c>
      <c r="B5818" s="218">
        <v>300</v>
      </c>
      <c r="C5818" s="219">
        <v>27.95861324879424</v>
      </c>
      <c r="D5818" s="218"/>
      <c r="E5818" s="218" t="s">
        <v>212</v>
      </c>
      <c r="F5818" s="218">
        <v>2007</v>
      </c>
    </row>
    <row r="5819" spans="1:6" x14ac:dyDescent="0.45">
      <c r="A5819" s="218">
        <v>11862</v>
      </c>
      <c r="B5819" s="218">
        <v>300</v>
      </c>
      <c r="C5819" s="219">
        <v>41.407734233417621</v>
      </c>
      <c r="D5819" s="218"/>
      <c r="E5819" s="218" t="s">
        <v>212</v>
      </c>
      <c r="F5819" s="218">
        <v>2007</v>
      </c>
    </row>
    <row r="5820" spans="1:6" x14ac:dyDescent="0.45">
      <c r="A5820" s="218">
        <v>11860</v>
      </c>
      <c r="B5820" s="218">
        <v>225</v>
      </c>
      <c r="C5820" s="219">
        <v>21.81603047568947</v>
      </c>
      <c r="D5820" s="218"/>
      <c r="E5820" s="218" t="s">
        <v>212</v>
      </c>
      <c r="F5820" s="218">
        <v>2007</v>
      </c>
    </row>
    <row r="5821" spans="1:6" x14ac:dyDescent="0.45">
      <c r="A5821" s="218">
        <v>11860</v>
      </c>
      <c r="B5821" s="218">
        <v>225</v>
      </c>
      <c r="C5821" s="219">
        <v>32.824383439653353</v>
      </c>
      <c r="D5821" s="218"/>
      <c r="E5821" s="218" t="s">
        <v>212</v>
      </c>
      <c r="F5821" s="218">
        <v>2007</v>
      </c>
    </row>
    <row r="5822" spans="1:6" x14ac:dyDescent="0.45">
      <c r="A5822" s="218">
        <v>11860</v>
      </c>
      <c r="B5822" s="218">
        <v>225</v>
      </c>
      <c r="C5822" s="219">
        <v>21.350857974124679</v>
      </c>
      <c r="D5822" s="218"/>
      <c r="E5822" s="218" t="s">
        <v>212</v>
      </c>
      <c r="F5822" s="218">
        <v>2007</v>
      </c>
    </row>
    <row r="5823" spans="1:6" x14ac:dyDescent="0.45">
      <c r="A5823" s="218">
        <v>11860</v>
      </c>
      <c r="B5823" s="218">
        <v>225</v>
      </c>
      <c r="C5823" s="219">
        <v>39.825724621870627</v>
      </c>
      <c r="D5823" s="218"/>
      <c r="E5823" s="218" t="s">
        <v>212</v>
      </c>
      <c r="F5823" s="218">
        <v>2007</v>
      </c>
    </row>
    <row r="5824" spans="1:6" x14ac:dyDescent="0.45">
      <c r="A5824" s="218">
        <v>11858</v>
      </c>
      <c r="B5824" s="218">
        <v>315</v>
      </c>
      <c r="C5824" s="219">
        <v>33.645460106550637</v>
      </c>
      <c r="D5824" s="218"/>
      <c r="E5824" s="218" t="s">
        <v>209</v>
      </c>
      <c r="F5824" s="218">
        <v>1995</v>
      </c>
    </row>
    <row r="5825" spans="1:6" x14ac:dyDescent="0.45">
      <c r="A5825" s="218">
        <v>11856</v>
      </c>
      <c r="B5825" s="218">
        <v>250</v>
      </c>
      <c r="C5825" s="219">
        <v>35.074303783413932</v>
      </c>
      <c r="D5825" s="218"/>
      <c r="E5825" s="218" t="s">
        <v>114</v>
      </c>
      <c r="F5825" s="218">
        <v>2007</v>
      </c>
    </row>
    <row r="5826" spans="1:6" x14ac:dyDescent="0.45">
      <c r="A5826" s="218">
        <v>11842</v>
      </c>
      <c r="B5826" s="218">
        <v>250</v>
      </c>
      <c r="C5826" s="219">
        <v>25.549240472100831</v>
      </c>
      <c r="D5826" s="218"/>
      <c r="E5826" s="218" t="s">
        <v>205</v>
      </c>
      <c r="F5826" s="218">
        <v>1974</v>
      </c>
    </row>
    <row r="5827" spans="1:6" x14ac:dyDescent="0.45">
      <c r="A5827" s="218">
        <v>11842</v>
      </c>
      <c r="B5827" s="218">
        <v>250</v>
      </c>
      <c r="C5827" s="219">
        <v>18.847733404861419</v>
      </c>
      <c r="D5827" s="218"/>
      <c r="E5827" s="218" t="s">
        <v>205</v>
      </c>
      <c r="F5827" s="218">
        <v>1974</v>
      </c>
    </row>
    <row r="5828" spans="1:6" x14ac:dyDescent="0.45">
      <c r="A5828" s="218">
        <v>11842</v>
      </c>
      <c r="B5828" s="218">
        <v>250</v>
      </c>
      <c r="C5828" s="219">
        <v>12.85840753574546</v>
      </c>
      <c r="D5828" s="218"/>
      <c r="E5828" s="218" t="s">
        <v>114</v>
      </c>
      <c r="F5828" s="218">
        <v>2016</v>
      </c>
    </row>
    <row r="5829" spans="1:6" x14ac:dyDescent="0.45">
      <c r="A5829" s="218">
        <v>11842</v>
      </c>
      <c r="B5829" s="218">
        <v>250</v>
      </c>
      <c r="C5829" s="219">
        <v>17.319116060236439</v>
      </c>
      <c r="D5829" s="218"/>
      <c r="E5829" s="218" t="s">
        <v>114</v>
      </c>
      <c r="F5829" s="218">
        <v>2016</v>
      </c>
    </row>
    <row r="5830" spans="1:6" x14ac:dyDescent="0.45">
      <c r="A5830" s="218">
        <v>11842</v>
      </c>
      <c r="B5830" s="218">
        <v>250</v>
      </c>
      <c r="C5830" s="219">
        <v>9.6022796918476505</v>
      </c>
      <c r="D5830" s="218"/>
      <c r="E5830" s="218" t="s">
        <v>114</v>
      </c>
      <c r="F5830" s="218">
        <v>2016</v>
      </c>
    </row>
    <row r="5831" spans="1:6" x14ac:dyDescent="0.45">
      <c r="A5831" s="218">
        <v>11842</v>
      </c>
      <c r="B5831" s="218">
        <v>250</v>
      </c>
      <c r="C5831" s="219">
        <v>13.54905570377711</v>
      </c>
      <c r="D5831" s="218"/>
      <c r="E5831" s="218" t="s">
        <v>114</v>
      </c>
      <c r="F5831" s="218">
        <v>2016</v>
      </c>
    </row>
    <row r="5832" spans="1:6" x14ac:dyDescent="0.45">
      <c r="A5832" s="218">
        <v>11842</v>
      </c>
      <c r="B5832" s="218">
        <v>250</v>
      </c>
      <c r="C5832" s="219">
        <v>5.4401357377644697</v>
      </c>
      <c r="D5832" s="218"/>
      <c r="E5832" s="218" t="s">
        <v>114</v>
      </c>
      <c r="F5832" s="218">
        <v>2016</v>
      </c>
    </row>
    <row r="5833" spans="1:6" x14ac:dyDescent="0.45">
      <c r="A5833" s="218">
        <v>11842</v>
      </c>
      <c r="B5833" s="218">
        <v>250</v>
      </c>
      <c r="C5833" s="219">
        <v>3.6781729074316312</v>
      </c>
      <c r="D5833" s="218"/>
      <c r="E5833" s="218" t="s">
        <v>114</v>
      </c>
      <c r="F5833" s="218">
        <v>2016</v>
      </c>
    </row>
    <row r="5834" spans="1:6" x14ac:dyDescent="0.45">
      <c r="A5834" s="218">
        <v>11842</v>
      </c>
      <c r="B5834" s="218">
        <v>250</v>
      </c>
      <c r="C5834" s="219">
        <v>8.4400581264056118</v>
      </c>
      <c r="D5834" s="218"/>
      <c r="E5834" s="218" t="s">
        <v>114</v>
      </c>
      <c r="F5834" s="218">
        <v>2016</v>
      </c>
    </row>
    <row r="5835" spans="1:6" x14ac:dyDescent="0.45">
      <c r="A5835" s="218">
        <v>11842</v>
      </c>
      <c r="B5835" s="218">
        <v>250</v>
      </c>
      <c r="C5835" s="219">
        <v>16.023571897425249</v>
      </c>
      <c r="D5835" s="218"/>
      <c r="E5835" s="218" t="s">
        <v>114</v>
      </c>
      <c r="F5835" s="218">
        <v>2016</v>
      </c>
    </row>
    <row r="5836" spans="1:6" x14ac:dyDescent="0.45">
      <c r="A5836" s="218">
        <v>11842</v>
      </c>
      <c r="B5836" s="218">
        <v>250</v>
      </c>
      <c r="C5836" s="219">
        <v>9.2748857803117915</v>
      </c>
      <c r="D5836" s="218"/>
      <c r="E5836" s="218" t="s">
        <v>114</v>
      </c>
      <c r="F5836" s="218">
        <v>2016</v>
      </c>
    </row>
    <row r="5837" spans="1:6" x14ac:dyDescent="0.45">
      <c r="A5837" s="218">
        <v>11842</v>
      </c>
      <c r="B5837" s="218">
        <v>250</v>
      </c>
      <c r="C5837" s="219">
        <v>18.758967338614241</v>
      </c>
      <c r="D5837" s="218"/>
      <c r="E5837" s="218" t="s">
        <v>114</v>
      </c>
      <c r="F5837" s="218">
        <v>2016</v>
      </c>
    </row>
    <row r="5838" spans="1:6" x14ac:dyDescent="0.45">
      <c r="A5838" s="218">
        <v>11842</v>
      </c>
      <c r="B5838" s="218">
        <v>250</v>
      </c>
      <c r="C5838" s="219">
        <v>4.4485400009729421</v>
      </c>
      <c r="D5838" s="218"/>
      <c r="E5838" s="218" t="s">
        <v>114</v>
      </c>
      <c r="F5838" s="218">
        <v>2016</v>
      </c>
    </row>
    <row r="5839" spans="1:6" x14ac:dyDescent="0.45">
      <c r="A5839" s="218">
        <v>11840</v>
      </c>
      <c r="B5839" s="218">
        <v>315</v>
      </c>
      <c r="C5839" s="219">
        <v>3.7995118160906172</v>
      </c>
      <c r="D5839" s="218"/>
      <c r="E5839" s="218" t="s">
        <v>204</v>
      </c>
      <c r="F5839" s="218">
        <v>2003</v>
      </c>
    </row>
    <row r="5840" spans="1:6" x14ac:dyDescent="0.45">
      <c r="A5840" s="218">
        <v>11840</v>
      </c>
      <c r="B5840" s="218">
        <v>315</v>
      </c>
      <c r="C5840" s="219">
        <v>8.8856578227154213</v>
      </c>
      <c r="D5840" s="218"/>
      <c r="E5840" s="218" t="s">
        <v>204</v>
      </c>
      <c r="F5840" s="218">
        <v>2003</v>
      </c>
    </row>
    <row r="5841" spans="1:6" x14ac:dyDescent="0.45">
      <c r="A5841" s="218">
        <v>11838</v>
      </c>
      <c r="B5841" s="218">
        <v>200</v>
      </c>
      <c r="C5841" s="219">
        <v>27.39013152900672</v>
      </c>
      <c r="D5841" s="218"/>
      <c r="E5841" s="218" t="s">
        <v>114</v>
      </c>
      <c r="F5841" s="218">
        <v>2007</v>
      </c>
    </row>
    <row r="5842" spans="1:6" x14ac:dyDescent="0.45">
      <c r="A5842" s="218">
        <v>11838</v>
      </c>
      <c r="B5842" s="218">
        <v>200</v>
      </c>
      <c r="C5842" s="219">
        <v>4.2940907686855043</v>
      </c>
      <c r="D5842" s="218"/>
      <c r="E5842" s="218" t="s">
        <v>114</v>
      </c>
      <c r="F5842" s="218">
        <v>2007</v>
      </c>
    </row>
    <row r="5843" spans="1:6" x14ac:dyDescent="0.45">
      <c r="A5843" s="218">
        <v>11838</v>
      </c>
      <c r="B5843" s="218">
        <v>200</v>
      </c>
      <c r="C5843" s="219">
        <v>39.509019890234981</v>
      </c>
      <c r="D5843" s="218"/>
      <c r="E5843" s="218" t="s">
        <v>114</v>
      </c>
      <c r="F5843" s="218">
        <v>2007</v>
      </c>
    </row>
    <row r="5844" spans="1:6" x14ac:dyDescent="0.45">
      <c r="A5844" s="218">
        <v>11838</v>
      </c>
      <c r="B5844" s="218">
        <v>200</v>
      </c>
      <c r="C5844" s="219">
        <v>5.7364537189932197</v>
      </c>
      <c r="D5844" s="218"/>
      <c r="E5844" s="218" t="s">
        <v>114</v>
      </c>
      <c r="F5844" s="218">
        <v>2007</v>
      </c>
    </row>
    <row r="5845" spans="1:6" x14ac:dyDescent="0.45">
      <c r="A5845" s="218">
        <v>11838</v>
      </c>
      <c r="B5845" s="218">
        <v>200</v>
      </c>
      <c r="C5845" s="219">
        <v>11.67378734270682</v>
      </c>
      <c r="D5845" s="218"/>
      <c r="E5845" s="218" t="s">
        <v>114</v>
      </c>
      <c r="F5845" s="218">
        <v>2007</v>
      </c>
    </row>
    <row r="5846" spans="1:6" x14ac:dyDescent="0.45">
      <c r="A5846" s="218">
        <v>11838</v>
      </c>
      <c r="B5846" s="218">
        <v>200</v>
      </c>
      <c r="C5846" s="219">
        <v>28.954833902290769</v>
      </c>
      <c r="D5846" s="218"/>
      <c r="E5846" s="218" t="s">
        <v>114</v>
      </c>
      <c r="F5846" s="218">
        <v>2007</v>
      </c>
    </row>
    <row r="5847" spans="1:6" x14ac:dyDescent="0.45">
      <c r="A5847" s="218">
        <v>11838</v>
      </c>
      <c r="B5847" s="218">
        <v>200</v>
      </c>
      <c r="C5847" s="219">
        <v>28.81495314911308</v>
      </c>
      <c r="D5847" s="218"/>
      <c r="E5847" s="218" t="s">
        <v>114</v>
      </c>
      <c r="F5847" s="218">
        <v>2007</v>
      </c>
    </row>
    <row r="5848" spans="1:6" x14ac:dyDescent="0.45">
      <c r="A5848" s="218">
        <v>11838</v>
      </c>
      <c r="B5848" s="218">
        <v>200</v>
      </c>
      <c r="C5848" s="219">
        <v>25.676318111520619</v>
      </c>
      <c r="D5848" s="218"/>
      <c r="E5848" s="218" t="s">
        <v>114</v>
      </c>
      <c r="F5848" s="218">
        <v>2007</v>
      </c>
    </row>
    <row r="5849" spans="1:6" x14ac:dyDescent="0.45">
      <c r="A5849" s="218">
        <v>11838</v>
      </c>
      <c r="B5849" s="218">
        <v>200</v>
      </c>
      <c r="C5849" s="219">
        <v>35.821450370345723</v>
      </c>
      <c r="D5849" s="218"/>
      <c r="E5849" s="218" t="s">
        <v>114</v>
      </c>
      <c r="F5849" s="218">
        <v>2007</v>
      </c>
    </row>
    <row r="5850" spans="1:6" x14ac:dyDescent="0.45">
      <c r="A5850" s="218">
        <v>11836</v>
      </c>
      <c r="B5850" s="218">
        <v>250</v>
      </c>
      <c r="C5850" s="219">
        <v>28.448518129112031</v>
      </c>
      <c r="D5850" s="218"/>
      <c r="E5850" s="218" t="s">
        <v>114</v>
      </c>
      <c r="F5850" s="218">
        <v>2006</v>
      </c>
    </row>
    <row r="5851" spans="1:6" x14ac:dyDescent="0.45">
      <c r="A5851" s="218">
        <v>11836</v>
      </c>
      <c r="B5851" s="218">
        <v>250</v>
      </c>
      <c r="C5851" s="219">
        <v>10.19475389992853</v>
      </c>
      <c r="D5851" s="218"/>
      <c r="E5851" s="218" t="s">
        <v>114</v>
      </c>
      <c r="F5851" s="218">
        <v>2006</v>
      </c>
    </row>
    <row r="5852" spans="1:6" x14ac:dyDescent="0.45">
      <c r="A5852" s="218">
        <v>11836</v>
      </c>
      <c r="B5852" s="218">
        <v>250</v>
      </c>
      <c r="C5852" s="219">
        <v>9.8028662327458136</v>
      </c>
      <c r="D5852" s="218"/>
      <c r="E5852" s="218" t="s">
        <v>114</v>
      </c>
      <c r="F5852" s="218">
        <v>2006</v>
      </c>
    </row>
    <row r="5853" spans="1:6" x14ac:dyDescent="0.45">
      <c r="A5853" s="218">
        <v>11834</v>
      </c>
      <c r="B5853" s="218">
        <v>315</v>
      </c>
      <c r="C5853" s="219">
        <v>11.652548275858869</v>
      </c>
      <c r="D5853" s="218"/>
      <c r="E5853" s="218" t="s">
        <v>114</v>
      </c>
      <c r="F5853" s="218">
        <v>2007</v>
      </c>
    </row>
    <row r="5854" spans="1:6" x14ac:dyDescent="0.45">
      <c r="A5854" s="218">
        <v>11834</v>
      </c>
      <c r="B5854" s="218">
        <v>315</v>
      </c>
      <c r="C5854" s="219">
        <v>50.407739811562827</v>
      </c>
      <c r="D5854" s="218"/>
      <c r="E5854" s="218" t="s">
        <v>114</v>
      </c>
      <c r="F5854" s="218">
        <v>2006</v>
      </c>
    </row>
    <row r="5855" spans="1:6" x14ac:dyDescent="0.45">
      <c r="A5855" s="218">
        <v>11834</v>
      </c>
      <c r="B5855" s="218">
        <v>315</v>
      </c>
      <c r="C5855" s="219">
        <v>41.396307549275583</v>
      </c>
      <c r="D5855" s="218"/>
      <c r="E5855" s="218" t="s">
        <v>114</v>
      </c>
      <c r="F5855" s="218">
        <v>2007</v>
      </c>
    </row>
    <row r="5856" spans="1:6" x14ac:dyDescent="0.45">
      <c r="A5856" s="218">
        <v>11834</v>
      </c>
      <c r="B5856" s="218">
        <v>315</v>
      </c>
      <c r="C5856" s="219">
        <v>16.254248595763642</v>
      </c>
      <c r="D5856" s="218"/>
      <c r="E5856" s="218" t="s">
        <v>114</v>
      </c>
      <c r="F5856" s="218">
        <v>2006</v>
      </c>
    </row>
    <row r="5857" spans="1:6" x14ac:dyDescent="0.45">
      <c r="A5857" s="218">
        <v>11834</v>
      </c>
      <c r="B5857" s="218">
        <v>315</v>
      </c>
      <c r="C5857" s="219">
        <v>35.463685502295043</v>
      </c>
      <c r="D5857" s="218"/>
      <c r="E5857" s="218" t="s">
        <v>114</v>
      </c>
      <c r="F5857" s="218">
        <v>2006</v>
      </c>
    </row>
    <row r="5858" spans="1:6" x14ac:dyDescent="0.45">
      <c r="A5858" s="218">
        <v>11834</v>
      </c>
      <c r="B5858" s="218">
        <v>315</v>
      </c>
      <c r="C5858" s="219">
        <v>40.463774790105397</v>
      </c>
      <c r="D5858" s="218"/>
      <c r="E5858" s="218" t="s">
        <v>114</v>
      </c>
      <c r="F5858" s="218">
        <v>2006</v>
      </c>
    </row>
    <row r="5859" spans="1:6" x14ac:dyDescent="0.45">
      <c r="A5859" s="218">
        <v>11834</v>
      </c>
      <c r="B5859" s="218">
        <v>315</v>
      </c>
      <c r="C5859" s="219">
        <v>36.533218469083742</v>
      </c>
      <c r="D5859" s="218"/>
      <c r="E5859" s="218" t="s">
        <v>114</v>
      </c>
      <c r="F5859" s="218">
        <v>2006</v>
      </c>
    </row>
    <row r="5860" spans="1:6" x14ac:dyDescent="0.45">
      <c r="A5860" s="218">
        <v>11834</v>
      </c>
      <c r="B5860" s="218">
        <v>315</v>
      </c>
      <c r="C5860" s="219">
        <v>53.060633166149593</v>
      </c>
      <c r="D5860" s="218"/>
      <c r="E5860" s="218" t="s">
        <v>114</v>
      </c>
      <c r="F5860" s="218">
        <v>2006</v>
      </c>
    </row>
    <row r="5861" spans="1:6" x14ac:dyDescent="0.45">
      <c r="A5861" s="218">
        <v>11832</v>
      </c>
      <c r="B5861" s="218">
        <v>315</v>
      </c>
      <c r="C5861" s="219">
        <v>25.96607089632818</v>
      </c>
      <c r="D5861" s="218"/>
      <c r="E5861" s="218" t="s">
        <v>114</v>
      </c>
      <c r="F5861" s="218">
        <v>2007</v>
      </c>
    </row>
    <row r="5862" spans="1:6" x14ac:dyDescent="0.45">
      <c r="A5862" s="218">
        <v>11832</v>
      </c>
      <c r="B5862" s="218">
        <v>315</v>
      </c>
      <c r="C5862" s="219">
        <v>19.326134513772601</v>
      </c>
      <c r="D5862" s="218"/>
      <c r="E5862" s="218" t="s">
        <v>114</v>
      </c>
      <c r="F5862" s="218">
        <v>2007</v>
      </c>
    </row>
    <row r="5863" spans="1:6" x14ac:dyDescent="0.45">
      <c r="A5863" s="218">
        <v>11832</v>
      </c>
      <c r="B5863" s="218">
        <v>315</v>
      </c>
      <c r="C5863" s="219">
        <v>12.857468798646069</v>
      </c>
      <c r="D5863" s="218"/>
      <c r="E5863" s="218" t="s">
        <v>114</v>
      </c>
      <c r="F5863" s="218">
        <v>2007</v>
      </c>
    </row>
    <row r="5864" spans="1:6" x14ac:dyDescent="0.45">
      <c r="A5864" s="218">
        <v>11832</v>
      </c>
      <c r="B5864" s="218">
        <v>315</v>
      </c>
      <c r="C5864" s="219">
        <v>17.24103381677147</v>
      </c>
      <c r="D5864" s="218"/>
      <c r="E5864" s="218" t="s">
        <v>114</v>
      </c>
      <c r="F5864" s="218">
        <v>2007</v>
      </c>
    </row>
    <row r="5865" spans="1:6" x14ac:dyDescent="0.45">
      <c r="A5865" s="218">
        <v>11832</v>
      </c>
      <c r="B5865" s="218">
        <v>315</v>
      </c>
      <c r="C5865" s="219">
        <v>39.254229463358293</v>
      </c>
      <c r="D5865" s="218"/>
      <c r="E5865" s="218" t="s">
        <v>114</v>
      </c>
      <c r="F5865" s="218">
        <v>2007</v>
      </c>
    </row>
    <row r="5866" spans="1:6" x14ac:dyDescent="0.45">
      <c r="A5866" s="218">
        <v>11832</v>
      </c>
      <c r="B5866" s="218">
        <v>315</v>
      </c>
      <c r="C5866" s="219">
        <v>6.8709394970050921</v>
      </c>
      <c r="D5866" s="218"/>
      <c r="E5866" s="218" t="s">
        <v>114</v>
      </c>
      <c r="F5866" s="218">
        <v>2007</v>
      </c>
    </row>
    <row r="5867" spans="1:6" x14ac:dyDescent="0.45">
      <c r="A5867" s="218">
        <v>11832</v>
      </c>
      <c r="B5867" s="218">
        <v>315</v>
      </c>
      <c r="C5867" s="219">
        <v>6.3056330417923396</v>
      </c>
      <c r="D5867" s="218"/>
      <c r="E5867" s="218" t="s">
        <v>114</v>
      </c>
      <c r="F5867" s="218">
        <v>2007</v>
      </c>
    </row>
    <row r="5868" spans="1:6" x14ac:dyDescent="0.45">
      <c r="A5868" s="218">
        <v>11830</v>
      </c>
      <c r="B5868" s="218">
        <v>300</v>
      </c>
      <c r="C5868" s="219">
        <v>12.890345197733151</v>
      </c>
      <c r="D5868" s="218"/>
      <c r="E5868" s="218" t="s">
        <v>203</v>
      </c>
      <c r="F5868" s="218">
        <v>1901</v>
      </c>
    </row>
    <row r="5869" spans="1:6" x14ac:dyDescent="0.45">
      <c r="A5869" s="218">
        <v>11830</v>
      </c>
      <c r="B5869" s="218">
        <v>300</v>
      </c>
      <c r="C5869" s="219">
        <v>15.81642284983289</v>
      </c>
      <c r="D5869" s="218"/>
      <c r="E5869" s="218" t="s">
        <v>203</v>
      </c>
      <c r="F5869" s="218">
        <v>1901</v>
      </c>
    </row>
    <row r="5870" spans="1:6" x14ac:dyDescent="0.45">
      <c r="A5870" s="218">
        <v>11830</v>
      </c>
      <c r="B5870" s="218">
        <v>300</v>
      </c>
      <c r="C5870" s="219">
        <v>26.966777455387898</v>
      </c>
      <c r="D5870" s="218"/>
      <c r="E5870" s="218" t="s">
        <v>203</v>
      </c>
      <c r="F5870" s="218">
        <v>1901</v>
      </c>
    </row>
    <row r="5871" spans="1:6" x14ac:dyDescent="0.45">
      <c r="A5871" s="218">
        <v>11828</v>
      </c>
      <c r="B5871" s="218">
        <v>250</v>
      </c>
      <c r="C5871" s="219">
        <v>27.81872362846347</v>
      </c>
      <c r="D5871" s="218"/>
      <c r="E5871" s="218" t="s">
        <v>204</v>
      </c>
      <c r="F5871" s="218">
        <v>2001</v>
      </c>
    </row>
    <row r="5872" spans="1:6" x14ac:dyDescent="0.45">
      <c r="A5872" s="218">
        <v>11828</v>
      </c>
      <c r="B5872" s="218">
        <v>250</v>
      </c>
      <c r="C5872" s="219">
        <v>10.348868527832289</v>
      </c>
      <c r="D5872" s="218"/>
      <c r="E5872" s="218" t="s">
        <v>204</v>
      </c>
      <c r="F5872" s="218">
        <v>2001</v>
      </c>
    </row>
    <row r="5873" spans="1:6" x14ac:dyDescent="0.45">
      <c r="A5873" s="218">
        <v>11828</v>
      </c>
      <c r="B5873" s="218">
        <v>250</v>
      </c>
      <c r="C5873" s="219">
        <v>14.425106395881921</v>
      </c>
      <c r="D5873" s="218"/>
      <c r="E5873" s="218" t="s">
        <v>204</v>
      </c>
      <c r="F5873" s="218">
        <v>2001</v>
      </c>
    </row>
    <row r="5874" spans="1:6" x14ac:dyDescent="0.45">
      <c r="A5874" s="218">
        <v>11828</v>
      </c>
      <c r="B5874" s="218">
        <v>250</v>
      </c>
      <c r="C5874" s="219">
        <v>10.393484547622201</v>
      </c>
      <c r="D5874" s="218"/>
      <c r="E5874" s="218" t="s">
        <v>114</v>
      </c>
      <c r="F5874" s="218">
        <v>2001</v>
      </c>
    </row>
    <row r="5875" spans="1:6" x14ac:dyDescent="0.45">
      <c r="A5875" s="218">
        <v>11828</v>
      </c>
      <c r="B5875" s="218">
        <v>250</v>
      </c>
      <c r="C5875" s="219">
        <v>13.63499014453323</v>
      </c>
      <c r="D5875" s="218"/>
      <c r="E5875" s="218" t="s">
        <v>204</v>
      </c>
      <c r="F5875" s="218">
        <v>2001</v>
      </c>
    </row>
    <row r="5876" spans="1:6" x14ac:dyDescent="0.45">
      <c r="A5876" s="218">
        <v>11828</v>
      </c>
      <c r="B5876" s="218">
        <v>250</v>
      </c>
      <c r="C5876" s="219">
        <v>31.626280549770371</v>
      </c>
      <c r="D5876" s="218"/>
      <c r="E5876" s="218" t="s">
        <v>204</v>
      </c>
      <c r="F5876" s="218">
        <v>2001</v>
      </c>
    </row>
    <row r="5877" spans="1:6" x14ac:dyDescent="0.45">
      <c r="A5877" s="218">
        <v>11828</v>
      </c>
      <c r="B5877" s="218">
        <v>250</v>
      </c>
      <c r="C5877" s="219">
        <v>24.363974749279219</v>
      </c>
      <c r="D5877" s="218"/>
      <c r="E5877" s="218" t="s">
        <v>204</v>
      </c>
      <c r="F5877" s="218">
        <v>2001</v>
      </c>
    </row>
    <row r="5878" spans="1:6" x14ac:dyDescent="0.45">
      <c r="A5878" s="218">
        <v>11828</v>
      </c>
      <c r="B5878" s="218">
        <v>250</v>
      </c>
      <c r="C5878" s="219">
        <v>24.741538620836529</v>
      </c>
      <c r="D5878" s="218"/>
      <c r="E5878" s="218" t="s">
        <v>204</v>
      </c>
      <c r="F5878" s="218">
        <v>2001</v>
      </c>
    </row>
    <row r="5879" spans="1:6" x14ac:dyDescent="0.45">
      <c r="A5879" s="218">
        <v>11828</v>
      </c>
      <c r="B5879" s="218">
        <v>250</v>
      </c>
      <c r="C5879" s="219">
        <v>23.927589087402879</v>
      </c>
      <c r="D5879" s="218"/>
      <c r="E5879" s="218" t="s">
        <v>204</v>
      </c>
      <c r="F5879" s="218">
        <v>2001</v>
      </c>
    </row>
    <row r="5880" spans="1:6" x14ac:dyDescent="0.45">
      <c r="A5880" s="218">
        <v>11828</v>
      </c>
      <c r="B5880" s="218">
        <v>250</v>
      </c>
      <c r="C5880" s="219">
        <v>22.586323580498391</v>
      </c>
      <c r="D5880" s="218"/>
      <c r="E5880" s="218" t="s">
        <v>204</v>
      </c>
      <c r="F5880" s="218">
        <v>2001</v>
      </c>
    </row>
    <row r="5881" spans="1:6" x14ac:dyDescent="0.45">
      <c r="A5881" s="218">
        <v>11828</v>
      </c>
      <c r="B5881" s="218">
        <v>250</v>
      </c>
      <c r="C5881" s="219">
        <v>28.07240764521217</v>
      </c>
      <c r="D5881" s="218"/>
      <c r="E5881" s="218" t="s">
        <v>204</v>
      </c>
      <c r="F5881" s="218">
        <v>2001</v>
      </c>
    </row>
    <row r="5882" spans="1:6" x14ac:dyDescent="0.45">
      <c r="A5882" s="218">
        <v>11828</v>
      </c>
      <c r="B5882" s="218">
        <v>250</v>
      </c>
      <c r="C5882" s="219">
        <v>24.37432340957546</v>
      </c>
      <c r="D5882" s="218"/>
      <c r="E5882" s="218" t="s">
        <v>204</v>
      </c>
      <c r="F5882" s="218">
        <v>2001</v>
      </c>
    </row>
    <row r="5883" spans="1:6" x14ac:dyDescent="0.45">
      <c r="A5883" s="218">
        <v>11826</v>
      </c>
      <c r="B5883" s="218">
        <v>300</v>
      </c>
      <c r="C5883" s="219">
        <v>13.60550582920666</v>
      </c>
      <c r="D5883" s="218"/>
      <c r="E5883" s="218" t="s">
        <v>204</v>
      </c>
      <c r="F5883" s="218">
        <v>1993</v>
      </c>
    </row>
    <row r="5884" spans="1:6" x14ac:dyDescent="0.45">
      <c r="A5884" s="218">
        <v>11824</v>
      </c>
      <c r="B5884" s="218">
        <v>500</v>
      </c>
      <c r="C5884" s="219">
        <v>10.35813962227469</v>
      </c>
      <c r="D5884" s="218"/>
      <c r="E5884" s="218" t="s">
        <v>203</v>
      </c>
      <c r="F5884" s="218">
        <v>1901</v>
      </c>
    </row>
    <row r="5885" spans="1:6" x14ac:dyDescent="0.45">
      <c r="A5885" s="218">
        <v>11824</v>
      </c>
      <c r="B5885" s="218">
        <v>500</v>
      </c>
      <c r="C5885" s="219">
        <v>8.9949985397959527</v>
      </c>
      <c r="D5885" s="218"/>
      <c r="E5885" s="218" t="s">
        <v>203</v>
      </c>
      <c r="F5885" s="218">
        <v>1984</v>
      </c>
    </row>
    <row r="5886" spans="1:6" x14ac:dyDescent="0.45">
      <c r="A5886" s="218">
        <v>11824</v>
      </c>
      <c r="B5886" s="218">
        <v>500</v>
      </c>
      <c r="C5886" s="219">
        <v>23.63487366838493</v>
      </c>
      <c r="D5886" s="218"/>
      <c r="E5886" s="218" t="s">
        <v>203</v>
      </c>
      <c r="F5886" s="218">
        <v>1901</v>
      </c>
    </row>
    <row r="5887" spans="1:6" x14ac:dyDescent="0.45">
      <c r="A5887" s="218">
        <v>11824</v>
      </c>
      <c r="B5887" s="218">
        <v>500</v>
      </c>
      <c r="C5887" s="219">
        <v>20.570959347563679</v>
      </c>
      <c r="D5887" s="218"/>
      <c r="E5887" s="218" t="s">
        <v>203</v>
      </c>
      <c r="F5887" s="218">
        <v>1901</v>
      </c>
    </row>
    <row r="5888" spans="1:6" x14ac:dyDescent="0.45">
      <c r="A5888" s="218">
        <v>11824</v>
      </c>
      <c r="B5888" s="218">
        <v>500</v>
      </c>
      <c r="C5888" s="219">
        <v>34.078001712907088</v>
      </c>
      <c r="D5888" s="218"/>
      <c r="E5888" s="218" t="s">
        <v>203</v>
      </c>
      <c r="F5888" s="218">
        <v>1901</v>
      </c>
    </row>
    <row r="5889" spans="1:6" x14ac:dyDescent="0.45">
      <c r="A5889" s="218">
        <v>11824</v>
      </c>
      <c r="B5889" s="218">
        <v>500</v>
      </c>
      <c r="C5889" s="219">
        <v>35.898424306539617</v>
      </c>
      <c r="D5889" s="218"/>
      <c r="E5889" s="218" t="s">
        <v>203</v>
      </c>
      <c r="F5889" s="218">
        <v>1901</v>
      </c>
    </row>
    <row r="5890" spans="1:6" x14ac:dyDescent="0.45">
      <c r="A5890" s="218">
        <v>11824</v>
      </c>
      <c r="B5890" s="218">
        <v>500</v>
      </c>
      <c r="C5890" s="219">
        <v>25.18951029871312</v>
      </c>
      <c r="D5890" s="218"/>
      <c r="E5890" s="218" t="s">
        <v>203</v>
      </c>
      <c r="F5890" s="218">
        <v>1901</v>
      </c>
    </row>
    <row r="5891" spans="1:6" x14ac:dyDescent="0.45">
      <c r="A5891" s="218">
        <v>11824</v>
      </c>
      <c r="B5891" s="218">
        <v>500</v>
      </c>
      <c r="C5891" s="219">
        <v>25.408783584434829</v>
      </c>
      <c r="D5891" s="218"/>
      <c r="E5891" s="218" t="s">
        <v>203</v>
      </c>
      <c r="F5891" s="218">
        <v>1984</v>
      </c>
    </row>
    <row r="5892" spans="1:6" x14ac:dyDescent="0.45">
      <c r="A5892" s="218">
        <v>11824</v>
      </c>
      <c r="B5892" s="218">
        <v>500</v>
      </c>
      <c r="C5892" s="219">
        <v>17.56421759605163</v>
      </c>
      <c r="D5892" s="218"/>
      <c r="E5892" s="218"/>
      <c r="F5892" s="218">
        <v>1901</v>
      </c>
    </row>
    <row r="5893" spans="1:6" x14ac:dyDescent="0.45">
      <c r="A5893" s="218">
        <v>11824</v>
      </c>
      <c r="B5893" s="218">
        <v>500</v>
      </c>
      <c r="C5893" s="219">
        <v>29.370676608091021</v>
      </c>
      <c r="D5893" s="218"/>
      <c r="E5893" s="218"/>
      <c r="F5893" s="218">
        <v>1901</v>
      </c>
    </row>
    <row r="5894" spans="1:6" x14ac:dyDescent="0.45">
      <c r="A5894" s="218">
        <v>11824</v>
      </c>
      <c r="B5894" s="218">
        <v>500</v>
      </c>
      <c r="C5894" s="219">
        <v>26.474458038311919</v>
      </c>
      <c r="D5894" s="218"/>
      <c r="E5894" s="218" t="s">
        <v>203</v>
      </c>
      <c r="F5894" s="218">
        <v>1901</v>
      </c>
    </row>
    <row r="5895" spans="1:6" x14ac:dyDescent="0.45">
      <c r="A5895" s="218">
        <v>11824</v>
      </c>
      <c r="B5895" s="218">
        <v>500</v>
      </c>
      <c r="C5895" s="219">
        <v>25.102411935436521</v>
      </c>
      <c r="D5895" s="218"/>
      <c r="E5895" s="218" t="s">
        <v>203</v>
      </c>
      <c r="F5895" s="218">
        <v>1901</v>
      </c>
    </row>
    <row r="5896" spans="1:6" x14ac:dyDescent="0.45">
      <c r="A5896" s="218">
        <v>11824</v>
      </c>
      <c r="B5896" s="218">
        <v>500</v>
      </c>
      <c r="C5896" s="219">
        <v>40.379322793565002</v>
      </c>
      <c r="D5896" s="218"/>
      <c r="E5896" s="218" t="s">
        <v>203</v>
      </c>
      <c r="F5896" s="218">
        <v>1984</v>
      </c>
    </row>
    <row r="5897" spans="1:6" x14ac:dyDescent="0.45">
      <c r="A5897" s="218">
        <v>11824</v>
      </c>
      <c r="B5897" s="218">
        <v>500</v>
      </c>
      <c r="C5897" s="219">
        <v>38.358408724283571</v>
      </c>
      <c r="D5897" s="218"/>
      <c r="E5897" s="218" t="s">
        <v>207</v>
      </c>
      <c r="F5897" s="218">
        <v>1984</v>
      </c>
    </row>
    <row r="5898" spans="1:6" x14ac:dyDescent="0.45">
      <c r="A5898" s="218">
        <v>11824</v>
      </c>
      <c r="B5898" s="218">
        <v>500</v>
      </c>
      <c r="C5898" s="219">
        <v>15.70575817257332</v>
      </c>
      <c r="D5898" s="218"/>
      <c r="E5898" s="218" t="s">
        <v>203</v>
      </c>
      <c r="F5898" s="218">
        <v>1901</v>
      </c>
    </row>
    <row r="5899" spans="1:6" x14ac:dyDescent="0.45">
      <c r="A5899" s="218">
        <v>11822</v>
      </c>
      <c r="B5899" s="218">
        <v>200</v>
      </c>
      <c r="C5899" s="219">
        <v>21.748478768868839</v>
      </c>
      <c r="D5899" s="218"/>
      <c r="E5899" s="218" t="s">
        <v>114</v>
      </c>
      <c r="F5899" s="218">
        <v>2008</v>
      </c>
    </row>
    <row r="5900" spans="1:6" x14ac:dyDescent="0.45">
      <c r="A5900" s="218">
        <v>11822</v>
      </c>
      <c r="B5900" s="218">
        <v>200</v>
      </c>
      <c r="C5900" s="219">
        <v>37.452260085040912</v>
      </c>
      <c r="D5900" s="218"/>
      <c r="E5900" s="218" t="s">
        <v>114</v>
      </c>
      <c r="F5900" s="218">
        <v>2008</v>
      </c>
    </row>
    <row r="5901" spans="1:6" x14ac:dyDescent="0.45">
      <c r="A5901" s="218">
        <v>11822</v>
      </c>
      <c r="B5901" s="218">
        <v>200</v>
      </c>
      <c r="C5901" s="219">
        <v>5.4307480417833141</v>
      </c>
      <c r="D5901" s="218"/>
      <c r="E5901" s="218" t="s">
        <v>114</v>
      </c>
      <c r="F5901" s="218">
        <v>2008</v>
      </c>
    </row>
    <row r="5902" spans="1:6" x14ac:dyDescent="0.45">
      <c r="A5902" s="218">
        <v>11822</v>
      </c>
      <c r="B5902" s="218">
        <v>200</v>
      </c>
      <c r="C5902" s="219">
        <v>32.733377597380773</v>
      </c>
      <c r="D5902" s="218"/>
      <c r="E5902" s="218" t="s">
        <v>114</v>
      </c>
      <c r="F5902" s="218">
        <v>2008</v>
      </c>
    </row>
    <row r="5903" spans="1:6" x14ac:dyDescent="0.45">
      <c r="A5903" s="218">
        <v>11822</v>
      </c>
      <c r="B5903" s="218">
        <v>200</v>
      </c>
      <c r="C5903" s="219">
        <v>17.11363427630252</v>
      </c>
      <c r="D5903" s="218"/>
      <c r="E5903" s="218" t="s">
        <v>114</v>
      </c>
      <c r="F5903" s="218">
        <v>2008</v>
      </c>
    </row>
    <row r="5904" spans="1:6" x14ac:dyDescent="0.45">
      <c r="A5904" s="218">
        <v>11822</v>
      </c>
      <c r="B5904" s="218">
        <v>200</v>
      </c>
      <c r="C5904" s="219">
        <v>23.000379209803409</v>
      </c>
      <c r="D5904" s="218"/>
      <c r="E5904" s="218" t="s">
        <v>114</v>
      </c>
      <c r="F5904" s="218">
        <v>2008</v>
      </c>
    </row>
    <row r="5905" spans="1:6" x14ac:dyDescent="0.45">
      <c r="A5905" s="218">
        <v>11822</v>
      </c>
      <c r="B5905" s="218">
        <v>200</v>
      </c>
      <c r="C5905" s="219">
        <v>10.530939927474551</v>
      </c>
      <c r="D5905" s="218"/>
      <c r="E5905" s="218" t="s">
        <v>114</v>
      </c>
      <c r="F5905" s="218">
        <v>2008</v>
      </c>
    </row>
    <row r="5906" spans="1:6" x14ac:dyDescent="0.45">
      <c r="A5906" s="218">
        <v>11822</v>
      </c>
      <c r="B5906" s="218">
        <v>200</v>
      </c>
      <c r="C5906" s="219">
        <v>9.8546441731514332</v>
      </c>
      <c r="D5906" s="218"/>
      <c r="E5906" s="218" t="s">
        <v>114</v>
      </c>
      <c r="F5906" s="218">
        <v>2008</v>
      </c>
    </row>
    <row r="5907" spans="1:6" x14ac:dyDescent="0.45">
      <c r="A5907" s="218">
        <v>11822</v>
      </c>
      <c r="B5907" s="218">
        <v>200</v>
      </c>
      <c r="C5907" s="219">
        <v>25.966217009865389</v>
      </c>
      <c r="D5907" s="218"/>
      <c r="E5907" s="218" t="s">
        <v>114</v>
      </c>
      <c r="F5907" s="218">
        <v>2008</v>
      </c>
    </row>
    <row r="5908" spans="1:6" x14ac:dyDescent="0.45">
      <c r="A5908" s="218">
        <v>11822</v>
      </c>
      <c r="B5908" s="218">
        <v>200</v>
      </c>
      <c r="C5908" s="219">
        <v>16.818281564143788</v>
      </c>
      <c r="D5908" s="218"/>
      <c r="E5908" s="218" t="s">
        <v>114</v>
      </c>
      <c r="F5908" s="218">
        <v>2008</v>
      </c>
    </row>
    <row r="5909" spans="1:6" x14ac:dyDescent="0.45">
      <c r="A5909" s="218">
        <v>11822</v>
      </c>
      <c r="B5909" s="218">
        <v>200</v>
      </c>
      <c r="C5909" s="219">
        <v>17.61091703749727</v>
      </c>
      <c r="D5909" s="218"/>
      <c r="E5909" s="218" t="s">
        <v>114</v>
      </c>
      <c r="F5909" s="218">
        <v>2008</v>
      </c>
    </row>
    <row r="5910" spans="1:6" x14ac:dyDescent="0.45">
      <c r="A5910" s="218">
        <v>11822</v>
      </c>
      <c r="B5910" s="218">
        <v>200</v>
      </c>
      <c r="C5910" s="219">
        <v>27.055446382578712</v>
      </c>
      <c r="D5910" s="218"/>
      <c r="E5910" s="218" t="s">
        <v>114</v>
      </c>
      <c r="F5910" s="218">
        <v>2008</v>
      </c>
    </row>
    <row r="5911" spans="1:6" x14ac:dyDescent="0.45">
      <c r="A5911" s="218">
        <v>11822</v>
      </c>
      <c r="B5911" s="218">
        <v>200</v>
      </c>
      <c r="C5911" s="219">
        <v>15.623778301638071</v>
      </c>
      <c r="D5911" s="218"/>
      <c r="E5911" s="218" t="s">
        <v>114</v>
      </c>
      <c r="F5911" s="218">
        <v>2008</v>
      </c>
    </row>
    <row r="5912" spans="1:6" x14ac:dyDescent="0.45">
      <c r="A5912" s="218">
        <v>11822</v>
      </c>
      <c r="B5912" s="218">
        <v>200</v>
      </c>
      <c r="C5912" s="219">
        <v>24.756524834200398</v>
      </c>
      <c r="D5912" s="218"/>
      <c r="E5912" s="218" t="s">
        <v>114</v>
      </c>
      <c r="F5912" s="218">
        <v>2008</v>
      </c>
    </row>
    <row r="5913" spans="1:6" x14ac:dyDescent="0.45">
      <c r="A5913" s="218">
        <v>11822</v>
      </c>
      <c r="B5913" s="218">
        <v>200</v>
      </c>
      <c r="C5913" s="219">
        <v>16.65625853855888</v>
      </c>
      <c r="D5913" s="218"/>
      <c r="E5913" s="218" t="s">
        <v>114</v>
      </c>
      <c r="F5913" s="218">
        <v>2008</v>
      </c>
    </row>
    <row r="5914" spans="1:6" x14ac:dyDescent="0.45">
      <c r="A5914" s="218">
        <v>11822</v>
      </c>
      <c r="B5914" s="218">
        <v>200</v>
      </c>
      <c r="C5914" s="219">
        <v>26.213293755900981</v>
      </c>
      <c r="D5914" s="218"/>
      <c r="E5914" s="218" t="s">
        <v>114</v>
      </c>
      <c r="F5914" s="218">
        <v>2008</v>
      </c>
    </row>
    <row r="5915" spans="1:6" x14ac:dyDescent="0.45">
      <c r="A5915" s="218">
        <v>11822</v>
      </c>
      <c r="B5915" s="218">
        <v>200</v>
      </c>
      <c r="C5915" s="219">
        <v>14.04658806110498</v>
      </c>
      <c r="D5915" s="218"/>
      <c r="E5915" s="218" t="s">
        <v>114</v>
      </c>
      <c r="F5915" s="218">
        <v>2008</v>
      </c>
    </row>
    <row r="5916" spans="1:6" x14ac:dyDescent="0.45">
      <c r="A5916" s="218">
        <v>11822</v>
      </c>
      <c r="B5916" s="218">
        <v>200</v>
      </c>
      <c r="C5916" s="219">
        <v>13.14498386949978</v>
      </c>
      <c r="D5916" s="218"/>
      <c r="E5916" s="218" t="s">
        <v>114</v>
      </c>
      <c r="F5916" s="218">
        <v>2008</v>
      </c>
    </row>
    <row r="5917" spans="1:6" x14ac:dyDescent="0.45">
      <c r="A5917" s="218">
        <v>11822</v>
      </c>
      <c r="B5917" s="218">
        <v>200</v>
      </c>
      <c r="C5917" s="219">
        <v>31.002942680622681</v>
      </c>
      <c r="D5917" s="218"/>
      <c r="E5917" s="218" t="s">
        <v>114</v>
      </c>
      <c r="F5917" s="218">
        <v>2008</v>
      </c>
    </row>
    <row r="5918" spans="1:6" x14ac:dyDescent="0.45">
      <c r="A5918" s="218">
        <v>11822</v>
      </c>
      <c r="B5918" s="218">
        <v>200</v>
      </c>
      <c r="C5918" s="219">
        <v>20.19034309507019</v>
      </c>
      <c r="D5918" s="218"/>
      <c r="E5918" s="218" t="s">
        <v>114</v>
      </c>
      <c r="F5918" s="218">
        <v>2008</v>
      </c>
    </row>
    <row r="5919" spans="1:6" x14ac:dyDescent="0.45">
      <c r="A5919" s="218">
        <v>11822</v>
      </c>
      <c r="B5919" s="218">
        <v>200</v>
      </c>
      <c r="C5919" s="219">
        <v>25.128115850812119</v>
      </c>
      <c r="D5919" s="218"/>
      <c r="E5919" s="218" t="s">
        <v>114</v>
      </c>
      <c r="F5919" s="218">
        <v>2008</v>
      </c>
    </row>
    <row r="5920" spans="1:6" x14ac:dyDescent="0.45">
      <c r="A5920" s="218">
        <v>11822</v>
      </c>
      <c r="B5920" s="218">
        <v>200</v>
      </c>
      <c r="C5920" s="219">
        <v>1.8661366662018459</v>
      </c>
      <c r="D5920" s="218"/>
      <c r="E5920" s="218" t="s">
        <v>114</v>
      </c>
      <c r="F5920" s="218">
        <v>2008</v>
      </c>
    </row>
    <row r="5921" spans="1:6" x14ac:dyDescent="0.45">
      <c r="A5921" s="218">
        <v>11820</v>
      </c>
      <c r="B5921" s="218">
        <v>0</v>
      </c>
      <c r="C5921" s="219">
        <v>12.56059332942662</v>
      </c>
      <c r="D5921" s="218"/>
      <c r="E5921" s="218"/>
      <c r="F5921" s="218">
        <v>1901</v>
      </c>
    </row>
    <row r="5922" spans="1:6" x14ac:dyDescent="0.45">
      <c r="A5922" s="218">
        <v>11818</v>
      </c>
      <c r="B5922" s="218">
        <v>315</v>
      </c>
      <c r="C5922" s="219">
        <v>19.01991663648316</v>
      </c>
      <c r="D5922" s="218"/>
      <c r="E5922" s="218" t="s">
        <v>114</v>
      </c>
      <c r="F5922" s="218">
        <v>2007</v>
      </c>
    </row>
    <row r="5923" spans="1:6" x14ac:dyDescent="0.45">
      <c r="A5923" s="218">
        <v>11816</v>
      </c>
      <c r="B5923" s="218">
        <v>400</v>
      </c>
      <c r="C5923" s="219">
        <v>32.044982422770133</v>
      </c>
      <c r="D5923" s="218"/>
      <c r="E5923" s="218" t="s">
        <v>114</v>
      </c>
      <c r="F5923" s="218">
        <v>2000</v>
      </c>
    </row>
    <row r="5924" spans="1:6" x14ac:dyDescent="0.45">
      <c r="A5924" s="218">
        <v>11816</v>
      </c>
      <c r="B5924" s="218">
        <v>400</v>
      </c>
      <c r="C5924" s="219">
        <v>49.946466248615621</v>
      </c>
      <c r="D5924" s="218"/>
      <c r="E5924" s="218" t="s">
        <v>114</v>
      </c>
      <c r="F5924" s="218">
        <v>2000</v>
      </c>
    </row>
    <row r="5925" spans="1:6" x14ac:dyDescent="0.45">
      <c r="A5925" s="218">
        <v>11816</v>
      </c>
      <c r="B5925" s="218">
        <v>400</v>
      </c>
      <c r="C5925" s="219">
        <v>48.282883854916037</v>
      </c>
      <c r="D5925" s="218"/>
      <c r="E5925" s="218" t="s">
        <v>114</v>
      </c>
      <c r="F5925" s="218">
        <v>2000</v>
      </c>
    </row>
    <row r="5926" spans="1:6" x14ac:dyDescent="0.45">
      <c r="A5926" s="218">
        <v>11816</v>
      </c>
      <c r="B5926" s="218">
        <v>400</v>
      </c>
      <c r="C5926" s="219">
        <v>51.193971682461097</v>
      </c>
      <c r="D5926" s="218"/>
      <c r="E5926" s="218" t="s">
        <v>114</v>
      </c>
      <c r="F5926" s="218">
        <v>2000</v>
      </c>
    </row>
    <row r="5927" spans="1:6" x14ac:dyDescent="0.45">
      <c r="A5927" s="218">
        <v>11816</v>
      </c>
      <c r="B5927" s="218">
        <v>400</v>
      </c>
      <c r="C5927" s="219">
        <v>40.44170690366893</v>
      </c>
      <c r="D5927" s="218"/>
      <c r="E5927" s="218" t="s">
        <v>114</v>
      </c>
      <c r="F5927" s="218">
        <v>2000</v>
      </c>
    </row>
    <row r="5928" spans="1:6" x14ac:dyDescent="0.45">
      <c r="A5928" s="218">
        <v>11814</v>
      </c>
      <c r="B5928" s="218">
        <v>250</v>
      </c>
      <c r="C5928" s="219">
        <v>45.148287770821241</v>
      </c>
      <c r="D5928" s="218"/>
      <c r="E5928" s="218" t="s">
        <v>114</v>
      </c>
      <c r="F5928" s="218">
        <v>2009</v>
      </c>
    </row>
    <row r="5929" spans="1:6" x14ac:dyDescent="0.45">
      <c r="A5929" s="218">
        <v>11814</v>
      </c>
      <c r="B5929" s="218">
        <v>250</v>
      </c>
      <c r="C5929" s="219">
        <v>45.067166887751497</v>
      </c>
      <c r="D5929" s="218"/>
      <c r="E5929" s="218" t="s">
        <v>114</v>
      </c>
      <c r="F5929" s="218">
        <v>2009</v>
      </c>
    </row>
    <row r="5930" spans="1:6" x14ac:dyDescent="0.45">
      <c r="A5930" s="218">
        <v>11814</v>
      </c>
      <c r="B5930" s="218">
        <v>250</v>
      </c>
      <c r="C5930" s="219">
        <v>40.568419289495331</v>
      </c>
      <c r="D5930" s="218"/>
      <c r="E5930" s="218" t="s">
        <v>114</v>
      </c>
      <c r="F5930" s="218">
        <v>2009</v>
      </c>
    </row>
    <row r="5931" spans="1:6" x14ac:dyDescent="0.45">
      <c r="A5931" s="218">
        <v>11812</v>
      </c>
      <c r="B5931" s="218">
        <v>0</v>
      </c>
      <c r="C5931" s="219">
        <v>27.484857584380009</v>
      </c>
      <c r="D5931" s="218"/>
      <c r="E5931" s="218"/>
      <c r="F5931" s="218">
        <v>1901</v>
      </c>
    </row>
    <row r="5932" spans="1:6" x14ac:dyDescent="0.45">
      <c r="A5932" s="218">
        <v>11810</v>
      </c>
      <c r="B5932" s="218">
        <v>500</v>
      </c>
      <c r="C5932" s="219">
        <v>7.3088116522189956</v>
      </c>
      <c r="D5932" s="218"/>
      <c r="E5932" s="218" t="s">
        <v>204</v>
      </c>
      <c r="F5932" s="218">
        <v>1998</v>
      </c>
    </row>
    <row r="5933" spans="1:6" x14ac:dyDescent="0.45">
      <c r="A5933" s="218">
        <v>11810</v>
      </c>
      <c r="B5933" s="218">
        <v>500</v>
      </c>
      <c r="C5933" s="219">
        <v>18.57401749411715</v>
      </c>
      <c r="D5933" s="218"/>
      <c r="E5933" s="218" t="s">
        <v>204</v>
      </c>
      <c r="F5933" s="218">
        <v>1998</v>
      </c>
    </row>
    <row r="5934" spans="1:6" x14ac:dyDescent="0.45">
      <c r="A5934" s="218">
        <v>11810</v>
      </c>
      <c r="B5934" s="218">
        <v>500</v>
      </c>
      <c r="C5934" s="219">
        <v>13.06585603946864</v>
      </c>
      <c r="D5934" s="218"/>
      <c r="E5934" s="218" t="s">
        <v>204</v>
      </c>
      <c r="F5934" s="218">
        <v>1998</v>
      </c>
    </row>
    <row r="5935" spans="1:6" x14ac:dyDescent="0.45">
      <c r="A5935" s="218">
        <v>11810</v>
      </c>
      <c r="B5935" s="218">
        <v>500</v>
      </c>
      <c r="C5935" s="219">
        <v>45.275902724379641</v>
      </c>
      <c r="D5935" s="218"/>
      <c r="E5935" s="218" t="s">
        <v>204</v>
      </c>
      <c r="F5935" s="218">
        <v>1998</v>
      </c>
    </row>
    <row r="5936" spans="1:6" x14ac:dyDescent="0.45">
      <c r="A5936" s="218">
        <v>11808</v>
      </c>
      <c r="B5936" s="218">
        <v>200</v>
      </c>
      <c r="C5936" s="219">
        <v>18.56375771784765</v>
      </c>
      <c r="D5936" s="218"/>
      <c r="E5936" s="218" t="s">
        <v>114</v>
      </c>
      <c r="F5936" s="218">
        <v>2008</v>
      </c>
    </row>
    <row r="5937" spans="1:6" x14ac:dyDescent="0.45">
      <c r="A5937" s="218">
        <v>11808</v>
      </c>
      <c r="B5937" s="218">
        <v>200</v>
      </c>
      <c r="C5937" s="219">
        <v>32.838362253523577</v>
      </c>
      <c r="D5937" s="218"/>
      <c r="E5937" s="218" t="s">
        <v>114</v>
      </c>
      <c r="F5937" s="218">
        <v>2008</v>
      </c>
    </row>
    <row r="5938" spans="1:6" x14ac:dyDescent="0.45">
      <c r="A5938" s="218">
        <v>11808</v>
      </c>
      <c r="B5938" s="218">
        <v>200</v>
      </c>
      <c r="C5938" s="219">
        <v>9.0100235390438357</v>
      </c>
      <c r="D5938" s="218"/>
      <c r="E5938" s="218" t="s">
        <v>114</v>
      </c>
      <c r="F5938" s="218">
        <v>2008</v>
      </c>
    </row>
    <row r="5939" spans="1:6" x14ac:dyDescent="0.45">
      <c r="A5939" s="218">
        <v>11808</v>
      </c>
      <c r="B5939" s="218">
        <v>200</v>
      </c>
      <c r="C5939" s="219">
        <v>20.45160498637253</v>
      </c>
      <c r="D5939" s="218"/>
      <c r="E5939" s="218" t="s">
        <v>114</v>
      </c>
      <c r="F5939" s="218">
        <v>2008</v>
      </c>
    </row>
    <row r="5940" spans="1:6" x14ac:dyDescent="0.45">
      <c r="A5940" s="218">
        <v>11808</v>
      </c>
      <c r="B5940" s="218">
        <v>200</v>
      </c>
      <c r="C5940" s="219">
        <v>6.7846593356412184</v>
      </c>
      <c r="D5940" s="218"/>
      <c r="E5940" s="218" t="s">
        <v>114</v>
      </c>
      <c r="F5940" s="218">
        <v>2008</v>
      </c>
    </row>
    <row r="5941" spans="1:6" x14ac:dyDescent="0.45">
      <c r="A5941" s="218">
        <v>11808</v>
      </c>
      <c r="B5941" s="218">
        <v>200</v>
      </c>
      <c r="C5941" s="219">
        <v>13.631750830871029</v>
      </c>
      <c r="D5941" s="218"/>
      <c r="E5941" s="218" t="s">
        <v>114</v>
      </c>
      <c r="F5941" s="218">
        <v>2008</v>
      </c>
    </row>
    <row r="5942" spans="1:6" x14ac:dyDescent="0.45">
      <c r="A5942" s="218">
        <v>11808</v>
      </c>
      <c r="B5942" s="218">
        <v>200</v>
      </c>
      <c r="C5942" s="219">
        <v>25.782065809014661</v>
      </c>
      <c r="D5942" s="218"/>
      <c r="E5942" s="218" t="s">
        <v>114</v>
      </c>
      <c r="F5942" s="218">
        <v>2008</v>
      </c>
    </row>
    <row r="5943" spans="1:6" x14ac:dyDescent="0.45">
      <c r="A5943" s="218">
        <v>11808</v>
      </c>
      <c r="B5943" s="218">
        <v>200</v>
      </c>
      <c r="C5943" s="219">
        <v>38.496393322081431</v>
      </c>
      <c r="D5943" s="218"/>
      <c r="E5943" s="218" t="s">
        <v>114</v>
      </c>
      <c r="F5943" s="218">
        <v>2008</v>
      </c>
    </row>
    <row r="5944" spans="1:6" x14ac:dyDescent="0.45">
      <c r="A5944" s="218">
        <v>11808</v>
      </c>
      <c r="B5944" s="218">
        <v>200</v>
      </c>
      <c r="C5944" s="219">
        <v>17.2611494811051</v>
      </c>
      <c r="D5944" s="218"/>
      <c r="E5944" s="218" t="s">
        <v>114</v>
      </c>
      <c r="F5944" s="218">
        <v>2008</v>
      </c>
    </row>
    <row r="5945" spans="1:6" x14ac:dyDescent="0.45">
      <c r="A5945" s="218">
        <v>11808</v>
      </c>
      <c r="B5945" s="218">
        <v>200</v>
      </c>
      <c r="C5945" s="219">
        <v>22.31894722739629</v>
      </c>
      <c r="D5945" s="218"/>
      <c r="E5945" s="218" t="s">
        <v>114</v>
      </c>
      <c r="F5945" s="218">
        <v>2008</v>
      </c>
    </row>
    <row r="5946" spans="1:6" x14ac:dyDescent="0.45">
      <c r="A5946" s="218">
        <v>11806</v>
      </c>
      <c r="B5946" s="218">
        <v>200</v>
      </c>
      <c r="C5946" s="219">
        <v>48.627300704242131</v>
      </c>
      <c r="D5946" s="218"/>
      <c r="E5946" s="218" t="s">
        <v>114</v>
      </c>
      <c r="F5946" s="218">
        <v>2008</v>
      </c>
    </row>
    <row r="5947" spans="1:6" x14ac:dyDescent="0.45">
      <c r="A5947" s="218">
        <v>11806</v>
      </c>
      <c r="B5947" s="218">
        <v>200</v>
      </c>
      <c r="C5947" s="219">
        <v>35.016406371683317</v>
      </c>
      <c r="D5947" s="218"/>
      <c r="E5947" s="218" t="s">
        <v>114</v>
      </c>
      <c r="F5947" s="218">
        <v>2008</v>
      </c>
    </row>
    <row r="5948" spans="1:6" x14ac:dyDescent="0.45">
      <c r="A5948" s="218">
        <v>11806</v>
      </c>
      <c r="B5948" s="218">
        <v>200</v>
      </c>
      <c r="C5948" s="219">
        <v>62.977174013919438</v>
      </c>
      <c r="D5948" s="218"/>
      <c r="E5948" s="218" t="s">
        <v>114</v>
      </c>
      <c r="F5948" s="218">
        <v>2006</v>
      </c>
    </row>
    <row r="5949" spans="1:6" x14ac:dyDescent="0.45">
      <c r="A5949" s="218">
        <v>11806</v>
      </c>
      <c r="B5949" s="218">
        <v>200</v>
      </c>
      <c r="C5949" s="219">
        <v>53.875987188251791</v>
      </c>
      <c r="D5949" s="218"/>
      <c r="E5949" s="218" t="s">
        <v>114</v>
      </c>
      <c r="F5949" s="218">
        <v>2006</v>
      </c>
    </row>
    <row r="5950" spans="1:6" x14ac:dyDescent="0.45">
      <c r="A5950" s="218">
        <v>11806</v>
      </c>
      <c r="B5950" s="218">
        <v>200</v>
      </c>
      <c r="C5950" s="219">
        <v>30.034955644204281</v>
      </c>
      <c r="D5950" s="218"/>
      <c r="E5950" s="218" t="s">
        <v>114</v>
      </c>
      <c r="F5950" s="218">
        <v>2006</v>
      </c>
    </row>
    <row r="5951" spans="1:6" x14ac:dyDescent="0.45">
      <c r="A5951" s="218">
        <v>11806</v>
      </c>
      <c r="B5951" s="218">
        <v>200</v>
      </c>
      <c r="C5951" s="219">
        <v>51.053467518423119</v>
      </c>
      <c r="D5951" s="218"/>
      <c r="E5951" s="218" t="s">
        <v>114</v>
      </c>
      <c r="F5951" s="218">
        <v>2006</v>
      </c>
    </row>
    <row r="5952" spans="1:6" x14ac:dyDescent="0.45">
      <c r="A5952" s="218">
        <v>11806</v>
      </c>
      <c r="B5952" s="218">
        <v>200</v>
      </c>
      <c r="C5952" s="219">
        <v>49.324800041923169</v>
      </c>
      <c r="D5952" s="218"/>
      <c r="E5952" s="218" t="s">
        <v>114</v>
      </c>
      <c r="F5952" s="218">
        <v>2006</v>
      </c>
    </row>
    <row r="5953" spans="1:6" x14ac:dyDescent="0.45">
      <c r="A5953" s="218">
        <v>11806</v>
      </c>
      <c r="B5953" s="218">
        <v>200</v>
      </c>
      <c r="C5953" s="219">
        <v>50.877032855390702</v>
      </c>
      <c r="D5953" s="218"/>
      <c r="E5953" s="218" t="s">
        <v>114</v>
      </c>
      <c r="F5953" s="218">
        <v>2006</v>
      </c>
    </row>
    <row r="5954" spans="1:6" x14ac:dyDescent="0.45">
      <c r="A5954" s="218">
        <v>11806</v>
      </c>
      <c r="B5954" s="218">
        <v>200</v>
      </c>
      <c r="C5954" s="219">
        <v>48.02689295666157</v>
      </c>
      <c r="D5954" s="218"/>
      <c r="E5954" s="218" t="s">
        <v>114</v>
      </c>
      <c r="F5954" s="218">
        <v>2006</v>
      </c>
    </row>
    <row r="5955" spans="1:6" x14ac:dyDescent="0.45">
      <c r="A5955" s="218">
        <v>11806</v>
      </c>
      <c r="B5955" s="218">
        <v>200</v>
      </c>
      <c r="C5955" s="219">
        <v>18.010573069425799</v>
      </c>
      <c r="D5955" s="218"/>
      <c r="E5955" s="218" t="s">
        <v>114</v>
      </c>
      <c r="F5955" s="218">
        <v>2006</v>
      </c>
    </row>
    <row r="5956" spans="1:6" x14ac:dyDescent="0.45">
      <c r="A5956" s="218">
        <v>11920</v>
      </c>
      <c r="B5956" s="218">
        <v>250</v>
      </c>
      <c r="C5956" s="219">
        <v>18.597443422567199</v>
      </c>
      <c r="D5956" s="218"/>
      <c r="E5956" s="218" t="s">
        <v>114</v>
      </c>
      <c r="F5956" s="218">
        <v>2006</v>
      </c>
    </row>
    <row r="5957" spans="1:6" x14ac:dyDescent="0.45">
      <c r="A5957" s="218">
        <v>11920</v>
      </c>
      <c r="B5957" s="218">
        <v>250</v>
      </c>
      <c r="C5957" s="219">
        <v>27.86805292408059</v>
      </c>
      <c r="D5957" s="218"/>
      <c r="E5957" s="218" t="s">
        <v>114</v>
      </c>
      <c r="F5957" s="218">
        <v>2006</v>
      </c>
    </row>
    <row r="5958" spans="1:6" x14ac:dyDescent="0.45">
      <c r="A5958" s="218">
        <v>11920</v>
      </c>
      <c r="B5958" s="218">
        <v>250</v>
      </c>
      <c r="C5958" s="219">
        <v>35.983354740207908</v>
      </c>
      <c r="D5958" s="218"/>
      <c r="E5958" s="218" t="s">
        <v>114</v>
      </c>
      <c r="F5958" s="218">
        <v>2006</v>
      </c>
    </row>
    <row r="5959" spans="1:6" x14ac:dyDescent="0.45">
      <c r="A5959" s="218">
        <v>11920</v>
      </c>
      <c r="B5959" s="218">
        <v>250</v>
      </c>
      <c r="C5959" s="219">
        <v>9.8022230244480273</v>
      </c>
      <c r="D5959" s="218"/>
      <c r="E5959" s="218" t="s">
        <v>114</v>
      </c>
      <c r="F5959" s="218">
        <v>2006</v>
      </c>
    </row>
    <row r="5960" spans="1:6" x14ac:dyDescent="0.45">
      <c r="A5960" s="218">
        <v>11920</v>
      </c>
      <c r="B5960" s="218">
        <v>250</v>
      </c>
      <c r="C5960" s="219">
        <v>3.5932107240915312</v>
      </c>
      <c r="D5960" s="218"/>
      <c r="E5960" s="218" t="s">
        <v>114</v>
      </c>
      <c r="F5960" s="218">
        <v>2006</v>
      </c>
    </row>
    <row r="5961" spans="1:6" x14ac:dyDescent="0.45">
      <c r="A5961" s="218">
        <v>11918</v>
      </c>
      <c r="B5961" s="218">
        <v>250</v>
      </c>
      <c r="C5961" s="219">
        <v>17.571634565666869</v>
      </c>
      <c r="D5961" s="218"/>
      <c r="E5961" s="218" t="s">
        <v>114</v>
      </c>
      <c r="F5961" s="218">
        <v>2006</v>
      </c>
    </row>
    <row r="5962" spans="1:6" x14ac:dyDescent="0.45">
      <c r="A5962" s="218">
        <v>11918</v>
      </c>
      <c r="B5962" s="218">
        <v>250</v>
      </c>
      <c r="C5962" s="219">
        <v>16.552406578081559</v>
      </c>
      <c r="D5962" s="218"/>
      <c r="E5962" s="218" t="s">
        <v>114</v>
      </c>
      <c r="F5962" s="218">
        <v>2006</v>
      </c>
    </row>
    <row r="5963" spans="1:6" x14ac:dyDescent="0.45">
      <c r="A5963" s="218">
        <v>11918</v>
      </c>
      <c r="B5963" s="218">
        <v>250</v>
      </c>
      <c r="C5963" s="219">
        <v>33.596128958646887</v>
      </c>
      <c r="D5963" s="218"/>
      <c r="E5963" s="218" t="s">
        <v>114</v>
      </c>
      <c r="F5963" s="218">
        <v>2006</v>
      </c>
    </row>
    <row r="5964" spans="1:6" x14ac:dyDescent="0.45">
      <c r="A5964" s="218">
        <v>11918</v>
      </c>
      <c r="B5964" s="218">
        <v>250</v>
      </c>
      <c r="C5964" s="219">
        <v>37.106807230903598</v>
      </c>
      <c r="D5964" s="218"/>
      <c r="E5964" s="218" t="s">
        <v>114</v>
      </c>
      <c r="F5964" s="218">
        <v>2006</v>
      </c>
    </row>
    <row r="5965" spans="1:6" x14ac:dyDescent="0.45">
      <c r="A5965" s="218">
        <v>11918</v>
      </c>
      <c r="B5965" s="218">
        <v>250</v>
      </c>
      <c r="C5965" s="219">
        <v>33.919510972484183</v>
      </c>
      <c r="D5965" s="218"/>
      <c r="E5965" s="218" t="s">
        <v>114</v>
      </c>
      <c r="F5965" s="218">
        <v>2006</v>
      </c>
    </row>
    <row r="5966" spans="1:6" x14ac:dyDescent="0.45">
      <c r="A5966" s="218">
        <v>11918</v>
      </c>
      <c r="B5966" s="218">
        <v>250</v>
      </c>
      <c r="C5966" s="219">
        <v>33.543345159542348</v>
      </c>
      <c r="D5966" s="218"/>
      <c r="E5966" s="218" t="s">
        <v>114</v>
      </c>
      <c r="F5966" s="218">
        <v>2006</v>
      </c>
    </row>
    <row r="5967" spans="1:6" x14ac:dyDescent="0.45">
      <c r="A5967" s="218">
        <v>11918</v>
      </c>
      <c r="B5967" s="218">
        <v>250</v>
      </c>
      <c r="C5967" s="219">
        <v>34.968356672329989</v>
      </c>
      <c r="D5967" s="218"/>
      <c r="E5967" s="218" t="s">
        <v>114</v>
      </c>
      <c r="F5967" s="218">
        <v>2006</v>
      </c>
    </row>
    <row r="5968" spans="1:6" x14ac:dyDescent="0.45">
      <c r="A5968" s="218">
        <v>11918</v>
      </c>
      <c r="B5968" s="218">
        <v>250</v>
      </c>
      <c r="C5968" s="219">
        <v>9.302150026597964</v>
      </c>
      <c r="D5968" s="218"/>
      <c r="E5968" s="218" t="s">
        <v>114</v>
      </c>
      <c r="F5968" s="218">
        <v>2006</v>
      </c>
    </row>
    <row r="5969" spans="1:6" x14ac:dyDescent="0.45">
      <c r="A5969" s="218">
        <v>11916</v>
      </c>
      <c r="B5969" s="218">
        <v>400</v>
      </c>
      <c r="C5969" s="219">
        <v>3.7001088258890378</v>
      </c>
      <c r="D5969" s="218"/>
      <c r="E5969" s="218" t="s">
        <v>114</v>
      </c>
      <c r="F5969" s="218">
        <v>2006</v>
      </c>
    </row>
    <row r="5970" spans="1:6" x14ac:dyDescent="0.45">
      <c r="A5970" s="218">
        <v>11914</v>
      </c>
      <c r="B5970" s="218">
        <v>200</v>
      </c>
      <c r="C5970" s="219">
        <v>9.9532772753219181</v>
      </c>
      <c r="D5970" s="218"/>
      <c r="E5970" s="218" t="s">
        <v>114</v>
      </c>
      <c r="F5970" s="218">
        <v>2007</v>
      </c>
    </row>
    <row r="5971" spans="1:6" x14ac:dyDescent="0.45">
      <c r="A5971" s="218">
        <v>11914</v>
      </c>
      <c r="B5971" s="218">
        <v>200</v>
      </c>
      <c r="C5971" s="219">
        <v>35.375437055676862</v>
      </c>
      <c r="D5971" s="218"/>
      <c r="E5971" s="218" t="s">
        <v>114</v>
      </c>
      <c r="F5971" s="218">
        <v>2007</v>
      </c>
    </row>
    <row r="5972" spans="1:6" x14ac:dyDescent="0.45">
      <c r="A5972" s="218">
        <v>11914</v>
      </c>
      <c r="B5972" s="218">
        <v>200</v>
      </c>
      <c r="C5972" s="219">
        <v>31.81026398239079</v>
      </c>
      <c r="D5972" s="218"/>
      <c r="E5972" s="218" t="s">
        <v>114</v>
      </c>
      <c r="F5972" s="218">
        <v>2007</v>
      </c>
    </row>
    <row r="5973" spans="1:6" x14ac:dyDescent="0.45">
      <c r="A5973" s="218">
        <v>11912</v>
      </c>
      <c r="B5973" s="218">
        <v>250</v>
      </c>
      <c r="C5973" s="219">
        <v>24.497547808565692</v>
      </c>
      <c r="D5973" s="218"/>
      <c r="E5973" s="218" t="s">
        <v>114</v>
      </c>
      <c r="F5973" s="218">
        <v>2007</v>
      </c>
    </row>
    <row r="5974" spans="1:6" x14ac:dyDescent="0.45">
      <c r="A5974" s="218">
        <v>11912</v>
      </c>
      <c r="B5974" s="218">
        <v>250</v>
      </c>
      <c r="C5974" s="219">
        <v>39.581135169803389</v>
      </c>
      <c r="D5974" s="218"/>
      <c r="E5974" s="218" t="s">
        <v>114</v>
      </c>
      <c r="F5974" s="218">
        <v>2007</v>
      </c>
    </row>
    <row r="5975" spans="1:6" x14ac:dyDescent="0.45">
      <c r="A5975" s="218">
        <v>11912</v>
      </c>
      <c r="B5975" s="218">
        <v>250</v>
      </c>
      <c r="C5975" s="219">
        <v>37.347581473170827</v>
      </c>
      <c r="D5975" s="218"/>
      <c r="E5975" s="218" t="s">
        <v>114</v>
      </c>
      <c r="F5975" s="218">
        <v>2007</v>
      </c>
    </row>
    <row r="5976" spans="1:6" x14ac:dyDescent="0.45">
      <c r="A5976" s="218">
        <v>11912</v>
      </c>
      <c r="B5976" s="218">
        <v>250</v>
      </c>
      <c r="C5976" s="219">
        <v>14.383154670752029</v>
      </c>
      <c r="D5976" s="218"/>
      <c r="E5976" s="218" t="s">
        <v>114</v>
      </c>
      <c r="F5976" s="218">
        <v>2007</v>
      </c>
    </row>
    <row r="5977" spans="1:6" x14ac:dyDescent="0.45">
      <c r="A5977" s="218">
        <v>11912</v>
      </c>
      <c r="B5977" s="218">
        <v>250</v>
      </c>
      <c r="C5977" s="219">
        <v>30.951505675760291</v>
      </c>
      <c r="D5977" s="218"/>
      <c r="E5977" s="218" t="s">
        <v>114</v>
      </c>
      <c r="F5977" s="218">
        <v>2006</v>
      </c>
    </row>
    <row r="5978" spans="1:6" x14ac:dyDescent="0.45">
      <c r="A5978" s="218">
        <v>11912</v>
      </c>
      <c r="B5978" s="218">
        <v>250</v>
      </c>
      <c r="C5978" s="219">
        <v>49.569608062371152</v>
      </c>
      <c r="D5978" s="218"/>
      <c r="E5978" s="218" t="s">
        <v>114</v>
      </c>
      <c r="F5978" s="218">
        <v>2006</v>
      </c>
    </row>
    <row r="5979" spans="1:6" x14ac:dyDescent="0.45">
      <c r="A5979" s="218">
        <v>11912</v>
      </c>
      <c r="B5979" s="218">
        <v>250</v>
      </c>
      <c r="C5979" s="219">
        <v>30.277289530964289</v>
      </c>
      <c r="D5979" s="218"/>
      <c r="E5979" s="218" t="s">
        <v>114</v>
      </c>
      <c r="F5979" s="218">
        <v>2006</v>
      </c>
    </row>
    <row r="5980" spans="1:6" x14ac:dyDescent="0.45">
      <c r="A5980" s="218">
        <v>11912</v>
      </c>
      <c r="B5980" s="218">
        <v>250</v>
      </c>
      <c r="C5980" s="219">
        <v>17.830520098311879</v>
      </c>
      <c r="D5980" s="218"/>
      <c r="E5980" s="218" t="s">
        <v>114</v>
      </c>
      <c r="F5980" s="218">
        <v>2006</v>
      </c>
    </row>
    <row r="5981" spans="1:6" x14ac:dyDescent="0.45">
      <c r="A5981" s="218">
        <v>11912</v>
      </c>
      <c r="B5981" s="218">
        <v>250</v>
      </c>
      <c r="C5981" s="219">
        <v>46.678634606182477</v>
      </c>
      <c r="D5981" s="218"/>
      <c r="E5981" s="218" t="s">
        <v>114</v>
      </c>
      <c r="F5981" s="218">
        <v>2006</v>
      </c>
    </row>
    <row r="5982" spans="1:6" x14ac:dyDescent="0.45">
      <c r="A5982" s="218">
        <v>11912</v>
      </c>
      <c r="B5982" s="218">
        <v>250</v>
      </c>
      <c r="C5982" s="219">
        <v>30.46190800971107</v>
      </c>
      <c r="D5982" s="218"/>
      <c r="E5982" s="218" t="s">
        <v>114</v>
      </c>
      <c r="F5982" s="218">
        <v>2006</v>
      </c>
    </row>
    <row r="5983" spans="1:6" x14ac:dyDescent="0.45">
      <c r="A5983" s="218">
        <v>11912</v>
      </c>
      <c r="B5983" s="218">
        <v>250</v>
      </c>
      <c r="C5983" s="219">
        <v>30.431594467783071</v>
      </c>
      <c r="D5983" s="218"/>
      <c r="E5983" s="218" t="s">
        <v>114</v>
      </c>
      <c r="F5983" s="218">
        <v>2006</v>
      </c>
    </row>
    <row r="5984" spans="1:6" x14ac:dyDescent="0.45">
      <c r="A5984" s="218">
        <v>11912</v>
      </c>
      <c r="B5984" s="218">
        <v>250</v>
      </c>
      <c r="C5984" s="219">
        <v>15.327395797172329</v>
      </c>
      <c r="D5984" s="218"/>
      <c r="E5984" s="218" t="s">
        <v>114</v>
      </c>
      <c r="F5984" s="218">
        <v>2006</v>
      </c>
    </row>
    <row r="5985" spans="1:6" x14ac:dyDescent="0.45">
      <c r="A5985" s="218">
        <v>11912</v>
      </c>
      <c r="B5985" s="218">
        <v>250</v>
      </c>
      <c r="C5985" s="219">
        <v>4.0930314498106561</v>
      </c>
      <c r="D5985" s="218"/>
      <c r="E5985" s="218" t="s">
        <v>114</v>
      </c>
      <c r="F5985" s="218">
        <v>2006</v>
      </c>
    </row>
    <row r="5986" spans="1:6" x14ac:dyDescent="0.45">
      <c r="A5986" s="218">
        <v>11910</v>
      </c>
      <c r="B5986" s="218">
        <v>250</v>
      </c>
      <c r="C5986" s="219">
        <v>29.28697604813873</v>
      </c>
      <c r="D5986" s="218"/>
      <c r="E5986" s="218" t="s">
        <v>114</v>
      </c>
      <c r="F5986" s="218">
        <v>2006</v>
      </c>
    </row>
    <row r="5987" spans="1:6" x14ac:dyDescent="0.45">
      <c r="A5987" s="218">
        <v>11910</v>
      </c>
      <c r="B5987" s="218">
        <v>250</v>
      </c>
      <c r="C5987" s="219">
        <v>31.70222521836871</v>
      </c>
      <c r="D5987" s="218"/>
      <c r="E5987" s="218" t="s">
        <v>114</v>
      </c>
      <c r="F5987" s="218">
        <v>2007</v>
      </c>
    </row>
    <row r="5988" spans="1:6" x14ac:dyDescent="0.45">
      <c r="A5988" s="218">
        <v>11910</v>
      </c>
      <c r="B5988" s="218">
        <v>250</v>
      </c>
      <c r="C5988" s="219">
        <v>32.269285302967518</v>
      </c>
      <c r="D5988" s="218"/>
      <c r="E5988" s="218" t="s">
        <v>114</v>
      </c>
      <c r="F5988" s="218">
        <v>2006</v>
      </c>
    </row>
    <row r="5989" spans="1:6" x14ac:dyDescent="0.45">
      <c r="A5989" s="218">
        <v>11910</v>
      </c>
      <c r="B5989" s="218">
        <v>250</v>
      </c>
      <c r="C5989" s="219">
        <v>22.43660637675201</v>
      </c>
      <c r="D5989" s="218"/>
      <c r="E5989" s="218" t="s">
        <v>114</v>
      </c>
      <c r="F5989" s="218">
        <v>2006</v>
      </c>
    </row>
    <row r="5990" spans="1:6" x14ac:dyDescent="0.45">
      <c r="A5990" s="218">
        <v>11910</v>
      </c>
      <c r="B5990" s="218">
        <v>250</v>
      </c>
      <c r="C5990" s="219">
        <v>18.841525444008521</v>
      </c>
      <c r="D5990" s="218"/>
      <c r="E5990" s="218" t="s">
        <v>114</v>
      </c>
      <c r="F5990" s="218">
        <v>2006</v>
      </c>
    </row>
    <row r="5991" spans="1:6" x14ac:dyDescent="0.45">
      <c r="A5991" s="218">
        <v>11908</v>
      </c>
      <c r="B5991" s="218">
        <v>200</v>
      </c>
      <c r="C5991" s="219">
        <v>29.149141400021861</v>
      </c>
      <c r="D5991" s="218"/>
      <c r="E5991" s="218" t="s">
        <v>114</v>
      </c>
      <c r="F5991" s="218">
        <v>2006</v>
      </c>
    </row>
    <row r="5992" spans="1:6" x14ac:dyDescent="0.45">
      <c r="A5992" s="218">
        <v>11906</v>
      </c>
      <c r="B5992" s="218">
        <v>250</v>
      </c>
      <c r="C5992" s="219">
        <v>15.545167720205599</v>
      </c>
      <c r="D5992" s="218"/>
      <c r="E5992" s="218" t="s">
        <v>114</v>
      </c>
      <c r="F5992" s="218">
        <v>2006</v>
      </c>
    </row>
    <row r="5993" spans="1:6" x14ac:dyDescent="0.45">
      <c r="A5993" s="218">
        <v>11906</v>
      </c>
      <c r="B5993" s="218">
        <v>250</v>
      </c>
      <c r="C5993" s="219">
        <v>28.34175635114045</v>
      </c>
      <c r="D5993" s="218"/>
      <c r="E5993" s="218" t="s">
        <v>114</v>
      </c>
      <c r="F5993" s="218">
        <v>2006</v>
      </c>
    </row>
    <row r="5994" spans="1:6" x14ac:dyDescent="0.45">
      <c r="A5994" s="218">
        <v>11906</v>
      </c>
      <c r="B5994" s="218">
        <v>250</v>
      </c>
      <c r="C5994" s="219">
        <v>49.379226609446128</v>
      </c>
      <c r="D5994" s="218"/>
      <c r="E5994" s="218" t="s">
        <v>114</v>
      </c>
      <c r="F5994" s="218">
        <v>2006</v>
      </c>
    </row>
    <row r="5995" spans="1:6" x14ac:dyDescent="0.45">
      <c r="A5995" s="218">
        <v>11906</v>
      </c>
      <c r="B5995" s="218">
        <v>250</v>
      </c>
      <c r="C5995" s="219">
        <v>44.947801162049913</v>
      </c>
      <c r="D5995" s="218"/>
      <c r="E5995" s="218" t="s">
        <v>114</v>
      </c>
      <c r="F5995" s="218">
        <v>2006</v>
      </c>
    </row>
    <row r="5996" spans="1:6" x14ac:dyDescent="0.45">
      <c r="A5996" s="218">
        <v>11906</v>
      </c>
      <c r="B5996" s="218">
        <v>250</v>
      </c>
      <c r="C5996" s="219">
        <v>16.218993806430571</v>
      </c>
      <c r="D5996" s="218"/>
      <c r="E5996" s="218" t="s">
        <v>114</v>
      </c>
      <c r="F5996" s="218">
        <v>2006</v>
      </c>
    </row>
    <row r="5997" spans="1:6" x14ac:dyDescent="0.45">
      <c r="A5997" s="218">
        <v>11906</v>
      </c>
      <c r="B5997" s="218">
        <v>250</v>
      </c>
      <c r="C5997" s="219">
        <v>3.0915248875319179</v>
      </c>
      <c r="D5997" s="218"/>
      <c r="E5997" s="218" t="s">
        <v>114</v>
      </c>
      <c r="F5997" s="218">
        <v>2006</v>
      </c>
    </row>
    <row r="5998" spans="1:6" x14ac:dyDescent="0.45">
      <c r="A5998" s="218">
        <v>11904</v>
      </c>
      <c r="B5998" s="218">
        <v>200</v>
      </c>
      <c r="C5998" s="219">
        <v>20.66049585714217</v>
      </c>
      <c r="D5998" s="218"/>
      <c r="E5998" s="218" t="s">
        <v>114</v>
      </c>
      <c r="F5998" s="218">
        <v>2007</v>
      </c>
    </row>
    <row r="5999" spans="1:6" x14ac:dyDescent="0.45">
      <c r="A5999" s="218">
        <v>11904</v>
      </c>
      <c r="B5999" s="218">
        <v>200</v>
      </c>
      <c r="C5999" s="219">
        <v>34.928787405261119</v>
      </c>
      <c r="D5999" s="218"/>
      <c r="E5999" s="218" t="s">
        <v>114</v>
      </c>
      <c r="F5999" s="218">
        <v>2007</v>
      </c>
    </row>
    <row r="6000" spans="1:6" x14ac:dyDescent="0.45">
      <c r="A6000" s="218">
        <v>11904</v>
      </c>
      <c r="B6000" s="218">
        <v>200</v>
      </c>
      <c r="C6000" s="219">
        <v>40.647607710651933</v>
      </c>
      <c r="D6000" s="218"/>
      <c r="E6000" s="218" t="s">
        <v>114</v>
      </c>
      <c r="F6000" s="218">
        <v>2007</v>
      </c>
    </row>
    <row r="6001" spans="1:6" x14ac:dyDescent="0.45">
      <c r="A6001" s="218">
        <v>11904</v>
      </c>
      <c r="B6001" s="218">
        <v>200</v>
      </c>
      <c r="C6001" s="219">
        <v>38.417358189420959</v>
      </c>
      <c r="D6001" s="218"/>
      <c r="E6001" s="218" t="s">
        <v>114</v>
      </c>
      <c r="F6001" s="218">
        <v>2007</v>
      </c>
    </row>
    <row r="6002" spans="1:6" x14ac:dyDescent="0.45">
      <c r="A6002" s="218">
        <v>11904</v>
      </c>
      <c r="B6002" s="218">
        <v>200</v>
      </c>
      <c r="C6002" s="219">
        <v>4.2212158189181253</v>
      </c>
      <c r="D6002" s="218"/>
      <c r="E6002" s="218" t="s">
        <v>114</v>
      </c>
      <c r="F6002" s="218">
        <v>2007</v>
      </c>
    </row>
    <row r="6003" spans="1:6" x14ac:dyDescent="0.45">
      <c r="A6003" s="218">
        <v>11904</v>
      </c>
      <c r="B6003" s="218">
        <v>200</v>
      </c>
      <c r="C6003" s="219">
        <v>14.71011867576641</v>
      </c>
      <c r="D6003" s="218"/>
      <c r="E6003" s="218" t="s">
        <v>114</v>
      </c>
      <c r="F6003" s="218">
        <v>2007</v>
      </c>
    </row>
    <row r="6004" spans="1:6" x14ac:dyDescent="0.45">
      <c r="A6004" s="218">
        <v>11904</v>
      </c>
      <c r="B6004" s="218">
        <v>200</v>
      </c>
      <c r="C6004" s="219">
        <v>5.1683322257056359</v>
      </c>
      <c r="D6004" s="218"/>
      <c r="E6004" s="218" t="s">
        <v>114</v>
      </c>
      <c r="F6004" s="218">
        <v>2018</v>
      </c>
    </row>
    <row r="6005" spans="1:6" x14ac:dyDescent="0.45">
      <c r="A6005" s="218">
        <v>11904</v>
      </c>
      <c r="B6005" s="218">
        <v>200</v>
      </c>
      <c r="C6005" s="219">
        <v>42.702263359564199</v>
      </c>
      <c r="D6005" s="218"/>
      <c r="E6005" s="218" t="s">
        <v>114</v>
      </c>
      <c r="F6005" s="218">
        <v>2018</v>
      </c>
    </row>
    <row r="6006" spans="1:6" x14ac:dyDescent="0.45">
      <c r="A6006" s="218">
        <v>11904</v>
      </c>
      <c r="B6006" s="218">
        <v>200</v>
      </c>
      <c r="C6006" s="219">
        <v>24.918103460238331</v>
      </c>
      <c r="D6006" s="218"/>
      <c r="E6006" s="218" t="s">
        <v>114</v>
      </c>
      <c r="F6006" s="218">
        <v>2018</v>
      </c>
    </row>
    <row r="6007" spans="1:6" x14ac:dyDescent="0.45">
      <c r="A6007" s="218">
        <v>11904</v>
      </c>
      <c r="B6007" s="218">
        <v>200</v>
      </c>
      <c r="C6007" s="219">
        <v>48.27922406002353</v>
      </c>
      <c r="D6007" s="218"/>
      <c r="E6007" s="218" t="s">
        <v>114</v>
      </c>
      <c r="F6007" s="218">
        <v>2018</v>
      </c>
    </row>
    <row r="6008" spans="1:6" x14ac:dyDescent="0.45">
      <c r="A6008" s="218">
        <v>11904</v>
      </c>
      <c r="B6008" s="218">
        <v>200</v>
      </c>
      <c r="C6008" s="219">
        <v>18.199485047805489</v>
      </c>
      <c r="D6008" s="218"/>
      <c r="E6008" s="218" t="s">
        <v>114</v>
      </c>
      <c r="F6008" s="218">
        <v>2018</v>
      </c>
    </row>
    <row r="6009" spans="1:6" x14ac:dyDescent="0.45">
      <c r="A6009" s="218">
        <v>11904</v>
      </c>
      <c r="B6009" s="218">
        <v>200</v>
      </c>
      <c r="C6009" s="219">
        <v>12.468826408916341</v>
      </c>
      <c r="D6009" s="218"/>
      <c r="E6009" s="218" t="s">
        <v>114</v>
      </c>
      <c r="F6009" s="218">
        <v>2018</v>
      </c>
    </row>
    <row r="6010" spans="1:6" x14ac:dyDescent="0.45">
      <c r="A6010" s="218">
        <v>11904</v>
      </c>
      <c r="B6010" s="218">
        <v>200</v>
      </c>
      <c r="C6010" s="219">
        <v>14.504575623098919</v>
      </c>
      <c r="D6010" s="218"/>
      <c r="E6010" s="218" t="s">
        <v>114</v>
      </c>
      <c r="F6010" s="218">
        <v>2018</v>
      </c>
    </row>
    <row r="6011" spans="1:6" x14ac:dyDescent="0.45">
      <c r="A6011" s="218">
        <v>11904</v>
      </c>
      <c r="B6011" s="218">
        <v>200</v>
      </c>
      <c r="C6011" s="219">
        <v>35.889696195702122</v>
      </c>
      <c r="D6011" s="218"/>
      <c r="E6011" s="218" t="s">
        <v>114</v>
      </c>
      <c r="F6011" s="218">
        <v>2018</v>
      </c>
    </row>
    <row r="6012" spans="1:6" x14ac:dyDescent="0.45">
      <c r="A6012" s="218">
        <v>11902</v>
      </c>
      <c r="B6012" s="218">
        <v>893</v>
      </c>
      <c r="C6012" s="219">
        <v>25.566314428775112</v>
      </c>
      <c r="D6012" s="218"/>
      <c r="E6012" s="218" t="s">
        <v>204</v>
      </c>
      <c r="F6012" s="218">
        <v>2001</v>
      </c>
    </row>
    <row r="6013" spans="1:6" x14ac:dyDescent="0.45">
      <c r="A6013" s="218">
        <v>11900</v>
      </c>
      <c r="B6013" s="218">
        <v>630</v>
      </c>
      <c r="C6013" s="219">
        <v>24.959358980893221</v>
      </c>
      <c r="D6013" s="218"/>
      <c r="E6013" s="218" t="s">
        <v>204</v>
      </c>
      <c r="F6013" s="218">
        <v>2001</v>
      </c>
    </row>
    <row r="6014" spans="1:6" x14ac:dyDescent="0.45">
      <c r="A6014" s="218">
        <v>11898</v>
      </c>
      <c r="B6014" s="218">
        <v>1200</v>
      </c>
      <c r="C6014" s="219">
        <v>6.2849831115697583</v>
      </c>
      <c r="D6014" s="218"/>
      <c r="E6014" s="218" t="s">
        <v>203</v>
      </c>
      <c r="F6014" s="218">
        <v>1901</v>
      </c>
    </row>
    <row r="6015" spans="1:6" x14ac:dyDescent="0.45">
      <c r="A6015" s="218">
        <v>11898</v>
      </c>
      <c r="B6015" s="218">
        <v>1200</v>
      </c>
      <c r="C6015" s="219">
        <v>5.8095170725737724</v>
      </c>
      <c r="D6015" s="218"/>
      <c r="E6015" s="218" t="s">
        <v>203</v>
      </c>
      <c r="F6015" s="218">
        <v>1901</v>
      </c>
    </row>
    <row r="6016" spans="1:6" x14ac:dyDescent="0.45">
      <c r="A6016" s="218">
        <v>11896</v>
      </c>
      <c r="B6016" s="218">
        <v>500</v>
      </c>
      <c r="C6016" s="219">
        <v>23.804213439410699</v>
      </c>
      <c r="D6016" s="218"/>
      <c r="E6016" s="218" t="s">
        <v>203</v>
      </c>
      <c r="F6016" s="218">
        <v>1989</v>
      </c>
    </row>
    <row r="6017" spans="1:6" x14ac:dyDescent="0.45">
      <c r="A6017" s="218">
        <v>11896</v>
      </c>
      <c r="B6017" s="218">
        <v>500</v>
      </c>
      <c r="C6017" s="219">
        <v>28.838142940155048</v>
      </c>
      <c r="D6017" s="218"/>
      <c r="E6017" s="218" t="s">
        <v>203</v>
      </c>
      <c r="F6017" s="218">
        <v>1989</v>
      </c>
    </row>
    <row r="6018" spans="1:6" x14ac:dyDescent="0.45">
      <c r="A6018" s="218">
        <v>11896</v>
      </c>
      <c r="B6018" s="218">
        <v>500</v>
      </c>
      <c r="C6018" s="219">
        <v>0.98796050140216995</v>
      </c>
      <c r="D6018" s="218"/>
      <c r="E6018" s="218" t="s">
        <v>111</v>
      </c>
      <c r="F6018" s="218">
        <v>1997</v>
      </c>
    </row>
    <row r="6019" spans="1:6" x14ac:dyDescent="0.45">
      <c r="A6019" s="218">
        <v>11896</v>
      </c>
      <c r="B6019" s="218">
        <v>500</v>
      </c>
      <c r="C6019" s="219">
        <v>35.473125493411899</v>
      </c>
      <c r="D6019" s="218"/>
      <c r="E6019" s="218" t="s">
        <v>203</v>
      </c>
      <c r="F6019" s="218">
        <v>1989</v>
      </c>
    </row>
    <row r="6020" spans="1:6" x14ac:dyDescent="0.45">
      <c r="A6020" s="218">
        <v>11896</v>
      </c>
      <c r="B6020" s="218">
        <v>500</v>
      </c>
      <c r="C6020" s="219">
        <v>18.359207406192159</v>
      </c>
      <c r="D6020" s="218"/>
      <c r="E6020" s="218" t="s">
        <v>203</v>
      </c>
      <c r="F6020" s="218">
        <v>1989</v>
      </c>
    </row>
    <row r="6021" spans="1:6" x14ac:dyDescent="0.45">
      <c r="A6021" s="218">
        <v>11896</v>
      </c>
      <c r="B6021" s="218">
        <v>500</v>
      </c>
      <c r="C6021" s="219">
        <v>55.033813042547678</v>
      </c>
      <c r="D6021" s="218"/>
      <c r="E6021" s="218" t="s">
        <v>111</v>
      </c>
      <c r="F6021" s="218">
        <v>1997</v>
      </c>
    </row>
    <row r="6022" spans="1:6" x14ac:dyDescent="0.45">
      <c r="A6022" s="218">
        <v>11896</v>
      </c>
      <c r="B6022" s="218">
        <v>500</v>
      </c>
      <c r="C6022" s="219">
        <v>27.35416536638806</v>
      </c>
      <c r="D6022" s="218"/>
      <c r="E6022" s="218" t="s">
        <v>203</v>
      </c>
      <c r="F6022" s="218">
        <v>1989</v>
      </c>
    </row>
    <row r="6023" spans="1:6" x14ac:dyDescent="0.45">
      <c r="A6023" s="218">
        <v>11896</v>
      </c>
      <c r="B6023" s="218">
        <v>500</v>
      </c>
      <c r="C6023" s="219">
        <v>21.45234888720908</v>
      </c>
      <c r="D6023" s="218"/>
      <c r="E6023" s="218" t="s">
        <v>203</v>
      </c>
      <c r="F6023" s="218">
        <v>1989</v>
      </c>
    </row>
    <row r="6024" spans="1:6" x14ac:dyDescent="0.45">
      <c r="A6024" s="218">
        <v>11896</v>
      </c>
      <c r="B6024" s="218">
        <v>500</v>
      </c>
      <c r="C6024" s="219">
        <v>35.403527741698802</v>
      </c>
      <c r="D6024" s="218"/>
      <c r="E6024" s="218" t="s">
        <v>203</v>
      </c>
      <c r="F6024" s="218">
        <v>1989</v>
      </c>
    </row>
    <row r="6025" spans="1:6" x14ac:dyDescent="0.45">
      <c r="A6025" s="218">
        <v>11896</v>
      </c>
      <c r="B6025" s="218">
        <v>500</v>
      </c>
      <c r="C6025" s="219">
        <v>6.9247476580521097</v>
      </c>
      <c r="D6025" s="218"/>
      <c r="E6025" s="218" t="s">
        <v>203</v>
      </c>
      <c r="F6025" s="218">
        <v>1989</v>
      </c>
    </row>
    <row r="6026" spans="1:6" x14ac:dyDescent="0.45">
      <c r="A6026" s="218">
        <v>11896</v>
      </c>
      <c r="B6026" s="218">
        <v>500</v>
      </c>
      <c r="C6026" s="219">
        <v>5.8619447493097097</v>
      </c>
      <c r="D6026" s="218"/>
      <c r="E6026" s="218" t="s">
        <v>203</v>
      </c>
      <c r="F6026" s="218">
        <v>1989</v>
      </c>
    </row>
    <row r="6027" spans="1:6" x14ac:dyDescent="0.45">
      <c r="A6027" s="218">
        <v>11896</v>
      </c>
      <c r="B6027" s="218">
        <v>500</v>
      </c>
      <c r="C6027" s="219">
        <v>16.30611167270953</v>
      </c>
      <c r="D6027" s="218"/>
      <c r="E6027" s="218" t="s">
        <v>203</v>
      </c>
      <c r="F6027" s="218">
        <v>1989</v>
      </c>
    </row>
    <row r="6028" spans="1:6" x14ac:dyDescent="0.45">
      <c r="A6028" s="218">
        <v>11896</v>
      </c>
      <c r="B6028" s="218">
        <v>500</v>
      </c>
      <c r="C6028" s="219">
        <v>60.058183256529738</v>
      </c>
      <c r="D6028" s="218"/>
      <c r="E6028" s="218" t="s">
        <v>111</v>
      </c>
      <c r="F6028" s="218">
        <v>1997</v>
      </c>
    </row>
    <row r="6029" spans="1:6" x14ac:dyDescent="0.45">
      <c r="A6029" s="218">
        <v>11896</v>
      </c>
      <c r="B6029" s="218">
        <v>500</v>
      </c>
      <c r="C6029" s="219">
        <v>37.035348392042863</v>
      </c>
      <c r="D6029" s="218"/>
      <c r="E6029" s="218" t="s">
        <v>111</v>
      </c>
      <c r="F6029" s="218">
        <v>1997</v>
      </c>
    </row>
    <row r="6030" spans="1:6" x14ac:dyDescent="0.45">
      <c r="A6030" s="218">
        <v>11896</v>
      </c>
      <c r="B6030" s="218">
        <v>500</v>
      </c>
      <c r="C6030" s="219">
        <v>24.207885921158631</v>
      </c>
      <c r="D6030" s="218"/>
      <c r="E6030" s="218" t="s">
        <v>111</v>
      </c>
      <c r="F6030" s="218">
        <v>1997</v>
      </c>
    </row>
    <row r="6031" spans="1:6" x14ac:dyDescent="0.45">
      <c r="A6031" s="218">
        <v>11896</v>
      </c>
      <c r="B6031" s="218">
        <v>500</v>
      </c>
      <c r="C6031" s="219">
        <v>42.215505961884922</v>
      </c>
      <c r="D6031" s="218"/>
      <c r="E6031" s="218" t="s">
        <v>111</v>
      </c>
      <c r="F6031" s="218">
        <v>1997</v>
      </c>
    </row>
    <row r="6032" spans="1:6" x14ac:dyDescent="0.45">
      <c r="A6032" s="218">
        <v>11896</v>
      </c>
      <c r="B6032" s="218">
        <v>500</v>
      </c>
      <c r="C6032" s="219">
        <v>57.366912684054448</v>
      </c>
      <c r="D6032" s="218"/>
      <c r="E6032" s="218" t="s">
        <v>114</v>
      </c>
      <c r="F6032" s="218">
        <v>1997</v>
      </c>
    </row>
    <row r="6033" spans="1:6" x14ac:dyDescent="0.45">
      <c r="A6033" s="218">
        <v>11896</v>
      </c>
      <c r="B6033" s="218">
        <v>500</v>
      </c>
      <c r="C6033" s="219">
        <v>49.220875421378928</v>
      </c>
      <c r="D6033" s="218"/>
      <c r="E6033" s="218" t="s">
        <v>111</v>
      </c>
      <c r="F6033" s="218">
        <v>1997</v>
      </c>
    </row>
    <row r="6034" spans="1:6" x14ac:dyDescent="0.45">
      <c r="A6034" s="218">
        <v>11896</v>
      </c>
      <c r="B6034" s="218">
        <v>500</v>
      </c>
      <c r="C6034" s="219">
        <v>50.768686086652757</v>
      </c>
      <c r="D6034" s="218"/>
      <c r="E6034" s="218" t="s">
        <v>111</v>
      </c>
      <c r="F6034" s="218">
        <v>1997</v>
      </c>
    </row>
    <row r="6035" spans="1:6" x14ac:dyDescent="0.45">
      <c r="A6035" s="218">
        <v>11896</v>
      </c>
      <c r="B6035" s="218">
        <v>500</v>
      </c>
      <c r="C6035" s="219">
        <v>59.049824908540103</v>
      </c>
      <c r="D6035" s="218"/>
      <c r="E6035" s="218" t="s">
        <v>111</v>
      </c>
      <c r="F6035" s="218">
        <v>1997</v>
      </c>
    </row>
    <row r="6036" spans="1:6" x14ac:dyDescent="0.45">
      <c r="A6036" s="218">
        <v>11896</v>
      </c>
      <c r="B6036" s="218">
        <v>500</v>
      </c>
      <c r="C6036" s="219">
        <v>75.303319031210975</v>
      </c>
      <c r="D6036" s="218"/>
      <c r="E6036" s="218" t="s">
        <v>111</v>
      </c>
      <c r="F6036" s="218">
        <v>1997</v>
      </c>
    </row>
    <row r="6037" spans="1:6" x14ac:dyDescent="0.45">
      <c r="A6037" s="218">
        <v>11896</v>
      </c>
      <c r="B6037" s="218">
        <v>500</v>
      </c>
      <c r="C6037" s="219">
        <v>47.004779150545403</v>
      </c>
      <c r="D6037" s="218"/>
      <c r="E6037" s="218" t="s">
        <v>203</v>
      </c>
      <c r="F6037" s="218">
        <v>1989</v>
      </c>
    </row>
    <row r="6038" spans="1:6" x14ac:dyDescent="0.45">
      <c r="A6038" s="218">
        <v>11896</v>
      </c>
      <c r="B6038" s="218">
        <v>500</v>
      </c>
      <c r="C6038" s="219">
        <v>20.589886548419919</v>
      </c>
      <c r="D6038" s="218"/>
      <c r="E6038" s="218"/>
      <c r="F6038" s="218">
        <v>1989</v>
      </c>
    </row>
    <row r="6039" spans="1:6" x14ac:dyDescent="0.45">
      <c r="A6039" s="218">
        <v>11896</v>
      </c>
      <c r="B6039" s="218">
        <v>500</v>
      </c>
      <c r="C6039" s="219">
        <v>31.337088144654501</v>
      </c>
      <c r="D6039" s="218"/>
      <c r="E6039" s="218" t="s">
        <v>203</v>
      </c>
      <c r="F6039" s="218">
        <v>1989</v>
      </c>
    </row>
    <row r="6040" spans="1:6" x14ac:dyDescent="0.45">
      <c r="A6040" s="218">
        <v>11896</v>
      </c>
      <c r="B6040" s="218">
        <v>500</v>
      </c>
      <c r="C6040" s="219">
        <v>19.932239558703191</v>
      </c>
      <c r="D6040" s="218"/>
      <c r="E6040" s="218" t="s">
        <v>203</v>
      </c>
      <c r="F6040" s="218">
        <v>1989</v>
      </c>
    </row>
    <row r="6041" spans="1:6" x14ac:dyDescent="0.45">
      <c r="A6041" s="218">
        <v>11894</v>
      </c>
      <c r="B6041" s="218">
        <v>315</v>
      </c>
      <c r="C6041" s="219">
        <v>16.432297653226371</v>
      </c>
      <c r="D6041" s="218"/>
      <c r="E6041" s="218" t="s">
        <v>114</v>
      </c>
      <c r="F6041" s="218">
        <v>2007</v>
      </c>
    </row>
    <row r="6042" spans="1:6" x14ac:dyDescent="0.45">
      <c r="A6042" s="218">
        <v>11894</v>
      </c>
      <c r="B6042" s="218">
        <v>315</v>
      </c>
      <c r="C6042" s="219">
        <v>34.062116948541863</v>
      </c>
      <c r="D6042" s="218"/>
      <c r="E6042" s="218" t="s">
        <v>114</v>
      </c>
      <c r="F6042" s="218">
        <v>2007</v>
      </c>
    </row>
    <row r="6043" spans="1:6" x14ac:dyDescent="0.45">
      <c r="A6043" s="218">
        <v>11894</v>
      </c>
      <c r="B6043" s="218">
        <v>315</v>
      </c>
      <c r="C6043" s="219">
        <v>25.941852483959611</v>
      </c>
      <c r="D6043" s="218"/>
      <c r="E6043" s="218" t="s">
        <v>114</v>
      </c>
      <c r="F6043" s="218">
        <v>2007</v>
      </c>
    </row>
    <row r="6044" spans="1:6" x14ac:dyDescent="0.45">
      <c r="A6044" s="218">
        <v>11892</v>
      </c>
      <c r="B6044" s="218">
        <v>160</v>
      </c>
      <c r="C6044" s="219">
        <v>16.601382675206761</v>
      </c>
      <c r="D6044" s="218"/>
      <c r="E6044" s="218" t="s">
        <v>114</v>
      </c>
      <c r="F6044" s="218">
        <v>2003</v>
      </c>
    </row>
    <row r="6045" spans="1:6" x14ac:dyDescent="0.45">
      <c r="A6045" s="218">
        <v>11890</v>
      </c>
      <c r="B6045" s="218">
        <v>300</v>
      </c>
      <c r="C6045" s="219">
        <v>18.05490483832434</v>
      </c>
      <c r="D6045" s="218"/>
      <c r="E6045" s="218" t="s">
        <v>205</v>
      </c>
      <c r="F6045" s="218">
        <v>1977</v>
      </c>
    </row>
    <row r="6046" spans="1:6" x14ac:dyDescent="0.45">
      <c r="A6046" s="218">
        <v>11890</v>
      </c>
      <c r="B6046" s="218">
        <v>300</v>
      </c>
      <c r="C6046" s="219">
        <v>26.743147994380159</v>
      </c>
      <c r="D6046" s="218"/>
      <c r="E6046" s="218" t="s">
        <v>205</v>
      </c>
      <c r="F6046" s="218">
        <v>1977</v>
      </c>
    </row>
    <row r="6047" spans="1:6" x14ac:dyDescent="0.45">
      <c r="A6047" s="218">
        <v>11890</v>
      </c>
      <c r="B6047" s="218">
        <v>300</v>
      </c>
      <c r="C6047" s="219">
        <v>20.124501357376111</v>
      </c>
      <c r="D6047" s="218"/>
      <c r="E6047" s="218" t="s">
        <v>205</v>
      </c>
      <c r="F6047" s="218">
        <v>1977</v>
      </c>
    </row>
    <row r="6048" spans="1:6" x14ac:dyDescent="0.45">
      <c r="A6048" s="218">
        <v>11890</v>
      </c>
      <c r="B6048" s="218">
        <v>300</v>
      </c>
      <c r="C6048" s="219">
        <v>9.1331884359400934</v>
      </c>
      <c r="D6048" s="218"/>
      <c r="E6048" s="218" t="s">
        <v>205</v>
      </c>
      <c r="F6048" s="218">
        <v>1977</v>
      </c>
    </row>
    <row r="6049" spans="1:6" x14ac:dyDescent="0.45">
      <c r="A6049" s="218">
        <v>11890</v>
      </c>
      <c r="B6049" s="218">
        <v>300</v>
      </c>
      <c r="C6049" s="219">
        <v>28.529971534898319</v>
      </c>
      <c r="D6049" s="218"/>
      <c r="E6049" s="218" t="s">
        <v>205</v>
      </c>
      <c r="F6049" s="218">
        <v>1977</v>
      </c>
    </row>
    <row r="6050" spans="1:6" x14ac:dyDescent="0.45">
      <c r="A6050" s="218">
        <v>11890</v>
      </c>
      <c r="B6050" s="218">
        <v>300</v>
      </c>
      <c r="C6050" s="219">
        <v>19.055459975592139</v>
      </c>
      <c r="D6050" s="218"/>
      <c r="E6050" s="218" t="s">
        <v>205</v>
      </c>
      <c r="F6050" s="218">
        <v>1977</v>
      </c>
    </row>
    <row r="6051" spans="1:6" x14ac:dyDescent="0.45">
      <c r="A6051" s="218">
        <v>11888</v>
      </c>
      <c r="B6051" s="218">
        <v>300</v>
      </c>
      <c r="C6051" s="219">
        <v>22.94376915578502</v>
      </c>
      <c r="D6051" s="218"/>
      <c r="E6051" s="218" t="s">
        <v>208</v>
      </c>
      <c r="F6051" s="218">
        <v>2018</v>
      </c>
    </row>
    <row r="6052" spans="1:6" x14ac:dyDescent="0.45">
      <c r="A6052" s="218">
        <v>11888</v>
      </c>
      <c r="B6052" s="218">
        <v>300</v>
      </c>
      <c r="C6052" s="219">
        <v>19.700176134527059</v>
      </c>
      <c r="D6052" s="218"/>
      <c r="E6052" s="218" t="s">
        <v>205</v>
      </c>
      <c r="F6052" s="218">
        <v>1989</v>
      </c>
    </row>
    <row r="6053" spans="1:6" x14ac:dyDescent="0.45">
      <c r="A6053" s="218">
        <v>11888</v>
      </c>
      <c r="B6053" s="218">
        <v>300</v>
      </c>
      <c r="C6053" s="219">
        <v>46.694691073248947</v>
      </c>
      <c r="D6053" s="218"/>
      <c r="E6053" s="218" t="s">
        <v>208</v>
      </c>
      <c r="F6053" s="218">
        <v>2018</v>
      </c>
    </row>
    <row r="6054" spans="1:6" x14ac:dyDescent="0.45">
      <c r="A6054" s="218">
        <v>11888</v>
      </c>
      <c r="B6054" s="218">
        <v>300</v>
      </c>
      <c r="C6054" s="219">
        <v>34.327461231671222</v>
      </c>
      <c r="D6054" s="218"/>
      <c r="E6054" s="218" t="s">
        <v>208</v>
      </c>
      <c r="F6054" s="218">
        <v>2018</v>
      </c>
    </row>
    <row r="6055" spans="1:6" x14ac:dyDescent="0.45">
      <c r="A6055" s="218">
        <v>11888</v>
      </c>
      <c r="B6055" s="218">
        <v>300</v>
      </c>
      <c r="C6055" s="219">
        <v>20.490328481528021</v>
      </c>
      <c r="D6055" s="218"/>
      <c r="E6055" s="218" t="s">
        <v>208</v>
      </c>
      <c r="F6055" s="218">
        <v>2018</v>
      </c>
    </row>
    <row r="6056" spans="1:6" x14ac:dyDescent="0.45">
      <c r="A6056" s="218">
        <v>11888</v>
      </c>
      <c r="B6056" s="218">
        <v>300</v>
      </c>
      <c r="C6056" s="219">
        <v>23.510036713502231</v>
      </c>
      <c r="D6056" s="218"/>
      <c r="E6056" s="218" t="s">
        <v>208</v>
      </c>
      <c r="F6056" s="218">
        <v>2018</v>
      </c>
    </row>
    <row r="6057" spans="1:6" x14ac:dyDescent="0.45">
      <c r="A6057" s="218">
        <v>11888</v>
      </c>
      <c r="B6057" s="218">
        <v>300</v>
      </c>
      <c r="C6057" s="219">
        <v>7.6053290226938657</v>
      </c>
      <c r="D6057" s="218"/>
      <c r="E6057" s="218" t="s">
        <v>205</v>
      </c>
      <c r="F6057" s="218">
        <v>1989</v>
      </c>
    </row>
    <row r="6058" spans="1:6" x14ac:dyDescent="0.45">
      <c r="A6058" s="218">
        <v>11888</v>
      </c>
      <c r="B6058" s="218">
        <v>300</v>
      </c>
      <c r="C6058" s="219">
        <v>16.403782898033558</v>
      </c>
      <c r="D6058" s="218"/>
      <c r="E6058" s="218" t="s">
        <v>205</v>
      </c>
      <c r="F6058" s="218">
        <v>1989</v>
      </c>
    </row>
    <row r="6059" spans="1:6" x14ac:dyDescent="0.45">
      <c r="A6059" s="218">
        <v>11888</v>
      </c>
      <c r="B6059" s="218">
        <v>300</v>
      </c>
      <c r="C6059" s="219">
        <v>48.214904856239393</v>
      </c>
      <c r="D6059" s="218"/>
      <c r="E6059" s="218" t="s">
        <v>205</v>
      </c>
      <c r="F6059" s="218">
        <v>1989</v>
      </c>
    </row>
    <row r="6060" spans="1:6" x14ac:dyDescent="0.45">
      <c r="A6060" s="218">
        <v>11888</v>
      </c>
      <c r="B6060" s="218">
        <v>300</v>
      </c>
      <c r="C6060" s="219">
        <v>28.427697203561738</v>
      </c>
      <c r="D6060" s="218"/>
      <c r="E6060" s="218" t="s">
        <v>205</v>
      </c>
      <c r="F6060" s="218">
        <v>1989</v>
      </c>
    </row>
    <row r="6061" spans="1:6" x14ac:dyDescent="0.45">
      <c r="A6061" s="218">
        <v>11888</v>
      </c>
      <c r="B6061" s="218">
        <v>300</v>
      </c>
      <c r="C6061" s="219">
        <v>33.341975193464137</v>
      </c>
      <c r="D6061" s="218"/>
      <c r="E6061" s="218" t="s">
        <v>205</v>
      </c>
      <c r="F6061" s="218">
        <v>1989</v>
      </c>
    </row>
    <row r="6062" spans="1:6" x14ac:dyDescent="0.45">
      <c r="A6062" s="218">
        <v>11888</v>
      </c>
      <c r="B6062" s="218">
        <v>300</v>
      </c>
      <c r="C6062" s="219">
        <v>34.247568315872179</v>
      </c>
      <c r="D6062" s="218"/>
      <c r="E6062" s="218" t="s">
        <v>205</v>
      </c>
      <c r="F6062" s="218">
        <v>1989</v>
      </c>
    </row>
    <row r="6063" spans="1:6" x14ac:dyDescent="0.45">
      <c r="A6063" s="218">
        <v>11888</v>
      </c>
      <c r="B6063" s="218">
        <v>300</v>
      </c>
      <c r="C6063" s="219">
        <v>14.694329757724301</v>
      </c>
      <c r="D6063" s="218"/>
      <c r="E6063" s="218" t="s">
        <v>208</v>
      </c>
      <c r="F6063" s="218">
        <v>2018</v>
      </c>
    </row>
    <row r="6064" spans="1:6" x14ac:dyDescent="0.45">
      <c r="A6064" s="218">
        <v>11888</v>
      </c>
      <c r="B6064" s="218">
        <v>300</v>
      </c>
      <c r="C6064" s="219">
        <v>12.685005843929829</v>
      </c>
      <c r="D6064" s="218"/>
      <c r="E6064" s="218" t="s">
        <v>208</v>
      </c>
      <c r="F6064" s="218">
        <v>2018</v>
      </c>
    </row>
    <row r="6065" spans="1:6" x14ac:dyDescent="0.45">
      <c r="A6065" s="218">
        <v>11888</v>
      </c>
      <c r="B6065" s="218">
        <v>300</v>
      </c>
      <c r="C6065" s="219">
        <v>19.453141308249059</v>
      </c>
      <c r="D6065" s="218"/>
      <c r="E6065" s="218" t="s">
        <v>208</v>
      </c>
      <c r="F6065" s="218">
        <v>2018</v>
      </c>
    </row>
    <row r="6066" spans="1:6" x14ac:dyDescent="0.45">
      <c r="A6066" s="218">
        <v>11888</v>
      </c>
      <c r="B6066" s="218">
        <v>300</v>
      </c>
      <c r="C6066" s="219">
        <v>9.4414600526223431</v>
      </c>
      <c r="D6066" s="218"/>
      <c r="E6066" s="218" t="s">
        <v>208</v>
      </c>
      <c r="F6066" s="218">
        <v>2018</v>
      </c>
    </row>
    <row r="6067" spans="1:6" x14ac:dyDescent="0.45">
      <c r="A6067" s="218">
        <v>11888</v>
      </c>
      <c r="B6067" s="218">
        <v>300</v>
      </c>
      <c r="C6067" s="219">
        <v>19.602341133316411</v>
      </c>
      <c r="D6067" s="218"/>
      <c r="E6067" s="218" t="s">
        <v>208</v>
      </c>
      <c r="F6067" s="218">
        <v>2018</v>
      </c>
    </row>
    <row r="6068" spans="1:6" x14ac:dyDescent="0.45">
      <c r="A6068" s="218">
        <v>11888</v>
      </c>
      <c r="B6068" s="218">
        <v>300</v>
      </c>
      <c r="C6068" s="219">
        <v>42.552904271306573</v>
      </c>
      <c r="D6068" s="218"/>
      <c r="E6068" s="218" t="s">
        <v>208</v>
      </c>
      <c r="F6068" s="218">
        <v>2018</v>
      </c>
    </row>
    <row r="6069" spans="1:6" x14ac:dyDescent="0.45">
      <c r="A6069" s="218">
        <v>11888</v>
      </c>
      <c r="B6069" s="218">
        <v>300</v>
      </c>
      <c r="C6069" s="219">
        <v>15.681501026258649</v>
      </c>
      <c r="D6069" s="218"/>
      <c r="E6069" s="218" t="s">
        <v>208</v>
      </c>
      <c r="F6069" s="218">
        <v>2018</v>
      </c>
    </row>
    <row r="6070" spans="1:6" x14ac:dyDescent="0.45">
      <c r="A6070" s="218">
        <v>11888</v>
      </c>
      <c r="B6070" s="218">
        <v>300</v>
      </c>
      <c r="C6070" s="219">
        <v>12.96731702467997</v>
      </c>
      <c r="D6070" s="218"/>
      <c r="E6070" s="218" t="s">
        <v>208</v>
      </c>
      <c r="F6070" s="218">
        <v>2018</v>
      </c>
    </row>
    <row r="6071" spans="1:6" x14ac:dyDescent="0.45">
      <c r="A6071" s="218">
        <v>11886</v>
      </c>
      <c r="B6071" s="218">
        <v>250</v>
      </c>
      <c r="C6071" s="219">
        <v>18.017246971602059</v>
      </c>
      <c r="D6071" s="218"/>
      <c r="E6071" s="218" t="s">
        <v>114</v>
      </c>
      <c r="F6071" s="218">
        <v>2007</v>
      </c>
    </row>
    <row r="6072" spans="1:6" x14ac:dyDescent="0.45">
      <c r="A6072" s="218">
        <v>11886</v>
      </c>
      <c r="B6072" s="218">
        <v>250</v>
      </c>
      <c r="C6072" s="219">
        <v>49.240975484785743</v>
      </c>
      <c r="D6072" s="218"/>
      <c r="E6072" s="218" t="s">
        <v>114</v>
      </c>
      <c r="F6072" s="218">
        <v>2007</v>
      </c>
    </row>
    <row r="6073" spans="1:6" x14ac:dyDescent="0.45">
      <c r="A6073" s="218">
        <v>11886</v>
      </c>
      <c r="B6073" s="218">
        <v>250</v>
      </c>
      <c r="C6073" s="219">
        <v>49.15697733001636</v>
      </c>
      <c r="D6073" s="218"/>
      <c r="E6073" s="218" t="s">
        <v>114</v>
      </c>
      <c r="F6073" s="218">
        <v>2007</v>
      </c>
    </row>
    <row r="6074" spans="1:6" x14ac:dyDescent="0.45">
      <c r="A6074" s="218">
        <v>11886</v>
      </c>
      <c r="B6074" s="218">
        <v>250</v>
      </c>
      <c r="C6074" s="219">
        <v>51.048561796969253</v>
      </c>
      <c r="D6074" s="218"/>
      <c r="E6074" s="218" t="s">
        <v>114</v>
      </c>
      <c r="F6074" s="218">
        <v>2007</v>
      </c>
    </row>
    <row r="6075" spans="1:6" x14ac:dyDescent="0.45">
      <c r="A6075" s="218">
        <v>11886</v>
      </c>
      <c r="B6075" s="218">
        <v>250</v>
      </c>
      <c r="C6075" s="219">
        <v>50.460467377308127</v>
      </c>
      <c r="D6075" s="218"/>
      <c r="E6075" s="218" t="s">
        <v>114</v>
      </c>
      <c r="F6075" s="218">
        <v>2007</v>
      </c>
    </row>
    <row r="6076" spans="1:6" x14ac:dyDescent="0.45">
      <c r="A6076" s="218">
        <v>11886</v>
      </c>
      <c r="B6076" s="218">
        <v>250</v>
      </c>
      <c r="C6076" s="219">
        <v>4.4969633671638682</v>
      </c>
      <c r="D6076" s="218"/>
      <c r="E6076" s="218" t="s">
        <v>114</v>
      </c>
      <c r="F6076" s="218">
        <v>2007</v>
      </c>
    </row>
    <row r="6077" spans="1:6" x14ac:dyDescent="0.45">
      <c r="A6077" s="218">
        <v>11886</v>
      </c>
      <c r="B6077" s="218">
        <v>250</v>
      </c>
      <c r="C6077" s="219">
        <v>7.8654676397577417</v>
      </c>
      <c r="D6077" s="218"/>
      <c r="E6077" s="218" t="s">
        <v>114</v>
      </c>
      <c r="F6077" s="218">
        <v>2007</v>
      </c>
    </row>
    <row r="6078" spans="1:6" x14ac:dyDescent="0.45">
      <c r="A6078" s="218">
        <v>11884</v>
      </c>
      <c r="B6078" s="218">
        <v>250</v>
      </c>
      <c r="C6078" s="219">
        <v>25.042226145258049</v>
      </c>
      <c r="D6078" s="218"/>
      <c r="E6078" s="218" t="s">
        <v>203</v>
      </c>
      <c r="F6078" s="218">
        <v>1959</v>
      </c>
    </row>
    <row r="6079" spans="1:6" x14ac:dyDescent="0.45">
      <c r="A6079" s="218">
        <v>11884</v>
      </c>
      <c r="B6079" s="218">
        <v>250</v>
      </c>
      <c r="C6079" s="219">
        <v>13.886982915138921</v>
      </c>
      <c r="D6079" s="218"/>
      <c r="E6079" s="218" t="s">
        <v>203</v>
      </c>
      <c r="F6079" s="218">
        <v>1959</v>
      </c>
    </row>
    <row r="6080" spans="1:6" x14ac:dyDescent="0.45">
      <c r="A6080" s="218">
        <v>11884</v>
      </c>
      <c r="B6080" s="218">
        <v>250</v>
      </c>
      <c r="C6080" s="219">
        <v>18.82100315259828</v>
      </c>
      <c r="D6080" s="218"/>
      <c r="E6080" s="218" t="s">
        <v>203</v>
      </c>
      <c r="F6080" s="218">
        <v>1959</v>
      </c>
    </row>
    <row r="6081" spans="1:6" x14ac:dyDescent="0.45">
      <c r="A6081" s="218">
        <v>11884</v>
      </c>
      <c r="B6081" s="218">
        <v>250</v>
      </c>
      <c r="C6081" s="219">
        <v>32.362240480022983</v>
      </c>
      <c r="D6081" s="218"/>
      <c r="E6081" s="218" t="s">
        <v>203</v>
      </c>
      <c r="F6081" s="218">
        <v>1959</v>
      </c>
    </row>
    <row r="6082" spans="1:6" x14ac:dyDescent="0.45">
      <c r="A6082" s="218">
        <v>11884</v>
      </c>
      <c r="B6082" s="218">
        <v>250</v>
      </c>
      <c r="C6082" s="219">
        <v>51.025287123762233</v>
      </c>
      <c r="D6082" s="218"/>
      <c r="E6082" s="218" t="s">
        <v>203</v>
      </c>
      <c r="F6082" s="218">
        <v>1959</v>
      </c>
    </row>
    <row r="6083" spans="1:6" x14ac:dyDescent="0.45">
      <c r="A6083" s="218">
        <v>11878</v>
      </c>
      <c r="B6083" s="218">
        <v>450</v>
      </c>
      <c r="C6083" s="219">
        <v>8.7731618423925504</v>
      </c>
      <c r="D6083" s="218"/>
      <c r="E6083" s="218" t="s">
        <v>204</v>
      </c>
      <c r="F6083" s="218">
        <v>1901</v>
      </c>
    </row>
    <row r="6084" spans="1:6" x14ac:dyDescent="0.45">
      <c r="A6084" s="218">
        <v>11878</v>
      </c>
      <c r="B6084" s="218">
        <v>450</v>
      </c>
      <c r="C6084" s="219">
        <v>70.312211392975939</v>
      </c>
      <c r="D6084" s="218"/>
      <c r="E6084" s="218" t="s">
        <v>114</v>
      </c>
      <c r="F6084" s="218">
        <v>2010</v>
      </c>
    </row>
    <row r="6085" spans="1:6" x14ac:dyDescent="0.45">
      <c r="A6085" s="218">
        <v>11878</v>
      </c>
      <c r="B6085" s="218">
        <v>450</v>
      </c>
      <c r="C6085" s="219">
        <v>27.552060324390961</v>
      </c>
      <c r="D6085" s="218"/>
      <c r="E6085" s="218" t="s">
        <v>114</v>
      </c>
      <c r="F6085" s="218">
        <v>1901</v>
      </c>
    </row>
    <row r="6086" spans="1:6" x14ac:dyDescent="0.45">
      <c r="A6086" s="218">
        <v>11878</v>
      </c>
      <c r="B6086" s="218">
        <v>450</v>
      </c>
      <c r="C6086" s="219">
        <v>11.286667884137209</v>
      </c>
      <c r="D6086" s="218"/>
      <c r="E6086" s="218" t="s">
        <v>114</v>
      </c>
      <c r="F6086" s="218">
        <v>2009</v>
      </c>
    </row>
    <row r="6087" spans="1:6" x14ac:dyDescent="0.45">
      <c r="A6087" s="218">
        <v>11878</v>
      </c>
      <c r="B6087" s="218">
        <v>450</v>
      </c>
      <c r="C6087" s="219">
        <v>47.785565342411431</v>
      </c>
      <c r="D6087" s="218"/>
      <c r="E6087" s="218" t="s">
        <v>204</v>
      </c>
      <c r="F6087" s="218">
        <v>2009</v>
      </c>
    </row>
    <row r="6088" spans="1:6" x14ac:dyDescent="0.45">
      <c r="A6088" s="218">
        <v>11878</v>
      </c>
      <c r="B6088" s="218">
        <v>450</v>
      </c>
      <c r="C6088" s="219">
        <v>73.104581372065198</v>
      </c>
      <c r="D6088" s="218"/>
      <c r="E6088" s="218" t="s">
        <v>204</v>
      </c>
      <c r="F6088" s="218">
        <v>2009</v>
      </c>
    </row>
    <row r="6089" spans="1:6" x14ac:dyDescent="0.45">
      <c r="A6089" s="218">
        <v>11878</v>
      </c>
      <c r="B6089" s="218">
        <v>450</v>
      </c>
      <c r="C6089" s="219">
        <v>73.177748033181871</v>
      </c>
      <c r="D6089" s="218"/>
      <c r="E6089" s="218" t="s">
        <v>204</v>
      </c>
      <c r="F6089" s="218">
        <v>2009</v>
      </c>
    </row>
    <row r="6090" spans="1:6" x14ac:dyDescent="0.45">
      <c r="A6090" s="218">
        <v>11878</v>
      </c>
      <c r="B6090" s="218">
        <v>450</v>
      </c>
      <c r="C6090" s="219">
        <v>73.337267640226102</v>
      </c>
      <c r="D6090" s="218"/>
      <c r="E6090" s="218" t="s">
        <v>204</v>
      </c>
      <c r="F6090" s="218">
        <v>2009</v>
      </c>
    </row>
    <row r="6091" spans="1:6" x14ac:dyDescent="0.45">
      <c r="A6091" s="218">
        <v>11878</v>
      </c>
      <c r="B6091" s="218">
        <v>450</v>
      </c>
      <c r="C6091" s="219">
        <v>79.067264328945981</v>
      </c>
      <c r="D6091" s="218"/>
      <c r="E6091" s="218" t="s">
        <v>204</v>
      </c>
      <c r="F6091" s="218">
        <v>2009</v>
      </c>
    </row>
    <row r="6092" spans="1:6" x14ac:dyDescent="0.45">
      <c r="A6092" s="218">
        <v>11878</v>
      </c>
      <c r="B6092" s="218">
        <v>450</v>
      </c>
      <c r="C6092" s="219">
        <v>31.727989417198021</v>
      </c>
      <c r="D6092" s="218"/>
      <c r="E6092" s="218" t="s">
        <v>204</v>
      </c>
      <c r="F6092" s="218">
        <v>2009</v>
      </c>
    </row>
    <row r="6093" spans="1:6" x14ac:dyDescent="0.45">
      <c r="A6093" s="218">
        <v>11878</v>
      </c>
      <c r="B6093" s="218">
        <v>450</v>
      </c>
      <c r="C6093" s="219">
        <v>88.703295924117953</v>
      </c>
      <c r="D6093" s="218"/>
      <c r="E6093" s="218" t="s">
        <v>204</v>
      </c>
      <c r="F6093" s="218">
        <v>2009</v>
      </c>
    </row>
    <row r="6094" spans="1:6" x14ac:dyDescent="0.45">
      <c r="A6094" s="218">
        <v>11878</v>
      </c>
      <c r="B6094" s="218">
        <v>450</v>
      </c>
      <c r="C6094" s="219">
        <v>72.605039708733443</v>
      </c>
      <c r="D6094" s="218"/>
      <c r="E6094" s="218" t="s">
        <v>204</v>
      </c>
      <c r="F6094" s="218">
        <v>2009</v>
      </c>
    </row>
    <row r="6095" spans="1:6" x14ac:dyDescent="0.45">
      <c r="A6095" s="218">
        <v>11878</v>
      </c>
      <c r="B6095" s="218">
        <v>450</v>
      </c>
      <c r="C6095" s="219">
        <v>74.986653935212942</v>
      </c>
      <c r="D6095" s="218"/>
      <c r="E6095" s="218" t="s">
        <v>204</v>
      </c>
      <c r="F6095" s="218">
        <v>2009</v>
      </c>
    </row>
    <row r="6096" spans="1:6" x14ac:dyDescent="0.45">
      <c r="A6096" s="218">
        <v>11878</v>
      </c>
      <c r="B6096" s="218">
        <v>450</v>
      </c>
      <c r="C6096" s="219">
        <v>42.99390536066165</v>
      </c>
      <c r="D6096" s="218"/>
      <c r="E6096" s="218" t="s">
        <v>204</v>
      </c>
      <c r="F6096" s="218">
        <v>2009</v>
      </c>
    </row>
    <row r="6097" spans="1:6" x14ac:dyDescent="0.45">
      <c r="A6097" s="218">
        <v>11878</v>
      </c>
      <c r="B6097" s="218">
        <v>450</v>
      </c>
      <c r="C6097" s="219">
        <v>46.979372732578653</v>
      </c>
      <c r="D6097" s="218"/>
      <c r="E6097" s="218"/>
      <c r="F6097" s="218">
        <v>1901</v>
      </c>
    </row>
    <row r="6098" spans="1:6" x14ac:dyDescent="0.45">
      <c r="A6098" s="218">
        <v>11874</v>
      </c>
      <c r="B6098" s="218">
        <v>200</v>
      </c>
      <c r="C6098" s="219">
        <v>23.02067345873667</v>
      </c>
      <c r="D6098" s="218"/>
      <c r="E6098" s="218" t="s">
        <v>114</v>
      </c>
      <c r="F6098" s="218">
        <v>2008</v>
      </c>
    </row>
    <row r="6099" spans="1:6" x14ac:dyDescent="0.45">
      <c r="A6099" s="218">
        <v>11874</v>
      </c>
      <c r="B6099" s="218">
        <v>200</v>
      </c>
      <c r="C6099" s="219">
        <v>5.1601131449681477</v>
      </c>
      <c r="D6099" s="218"/>
      <c r="E6099" s="218" t="s">
        <v>114</v>
      </c>
      <c r="F6099" s="218">
        <v>2008</v>
      </c>
    </row>
    <row r="6100" spans="1:6" x14ac:dyDescent="0.45">
      <c r="A6100" s="218">
        <v>11874</v>
      </c>
      <c r="B6100" s="218">
        <v>200</v>
      </c>
      <c r="C6100" s="219">
        <v>9.9520384773361226</v>
      </c>
      <c r="D6100" s="218"/>
      <c r="E6100" s="218" t="s">
        <v>114</v>
      </c>
      <c r="F6100" s="218">
        <v>2008</v>
      </c>
    </row>
    <row r="6101" spans="1:6" x14ac:dyDescent="0.45">
      <c r="A6101" s="218">
        <v>11874</v>
      </c>
      <c r="B6101" s="218">
        <v>200</v>
      </c>
      <c r="C6101" s="219">
        <v>12.40989664509852</v>
      </c>
      <c r="D6101" s="218"/>
      <c r="E6101" s="218" t="s">
        <v>114</v>
      </c>
      <c r="F6101" s="218">
        <v>2008</v>
      </c>
    </row>
    <row r="6102" spans="1:6" x14ac:dyDescent="0.45">
      <c r="A6102" s="218">
        <v>11874</v>
      </c>
      <c r="B6102" s="218">
        <v>200</v>
      </c>
      <c r="C6102" s="219">
        <v>18.826464811017491</v>
      </c>
      <c r="D6102" s="218"/>
      <c r="E6102" s="218" t="s">
        <v>114</v>
      </c>
      <c r="F6102" s="218">
        <v>2008</v>
      </c>
    </row>
    <row r="6103" spans="1:6" x14ac:dyDescent="0.45">
      <c r="A6103" s="218">
        <v>11874</v>
      </c>
      <c r="B6103" s="218">
        <v>200</v>
      </c>
      <c r="C6103" s="219">
        <v>8.9133077123457962</v>
      </c>
      <c r="D6103" s="218"/>
      <c r="E6103" s="218" t="s">
        <v>114</v>
      </c>
      <c r="F6103" s="218">
        <v>2008</v>
      </c>
    </row>
    <row r="6104" spans="1:6" x14ac:dyDescent="0.45">
      <c r="A6104" s="218">
        <v>11874</v>
      </c>
      <c r="B6104" s="218">
        <v>200</v>
      </c>
      <c r="C6104" s="219">
        <v>29.954234195721899</v>
      </c>
      <c r="D6104" s="218"/>
      <c r="E6104" s="218" t="s">
        <v>114</v>
      </c>
      <c r="F6104" s="218">
        <v>2008</v>
      </c>
    </row>
    <row r="6105" spans="1:6" x14ac:dyDescent="0.45">
      <c r="A6105" s="218">
        <v>11874</v>
      </c>
      <c r="B6105" s="218">
        <v>200</v>
      </c>
      <c r="C6105" s="219">
        <v>10.44042665547355</v>
      </c>
      <c r="D6105" s="218"/>
      <c r="E6105" s="218" t="s">
        <v>114</v>
      </c>
      <c r="F6105" s="218">
        <v>2008</v>
      </c>
    </row>
    <row r="6106" spans="1:6" x14ac:dyDescent="0.45">
      <c r="A6106" s="218">
        <v>11874</v>
      </c>
      <c r="B6106" s="218">
        <v>200</v>
      </c>
      <c r="C6106" s="219">
        <v>5.1805535717254561</v>
      </c>
      <c r="D6106" s="218"/>
      <c r="E6106" s="218" t="s">
        <v>114</v>
      </c>
      <c r="F6106" s="218">
        <v>2008</v>
      </c>
    </row>
    <row r="6107" spans="1:6" x14ac:dyDescent="0.45">
      <c r="A6107" s="218">
        <v>11874</v>
      </c>
      <c r="B6107" s="218">
        <v>200</v>
      </c>
      <c r="C6107" s="219">
        <v>24.307308383718208</v>
      </c>
      <c r="D6107" s="218"/>
      <c r="E6107" s="218" t="s">
        <v>114</v>
      </c>
      <c r="F6107" s="218">
        <v>2008</v>
      </c>
    </row>
    <row r="6108" spans="1:6" x14ac:dyDescent="0.45">
      <c r="A6108" s="218">
        <v>11874</v>
      </c>
      <c r="B6108" s="218">
        <v>200</v>
      </c>
      <c r="C6108" s="219">
        <v>18.332935864482071</v>
      </c>
      <c r="D6108" s="218"/>
      <c r="E6108" s="218" t="s">
        <v>114</v>
      </c>
      <c r="F6108" s="218">
        <v>2008</v>
      </c>
    </row>
    <row r="6109" spans="1:6" x14ac:dyDescent="0.45">
      <c r="A6109" s="218">
        <v>11874</v>
      </c>
      <c r="B6109" s="218">
        <v>200</v>
      </c>
      <c r="C6109" s="219">
        <v>12.06968455239809</v>
      </c>
      <c r="D6109" s="218"/>
      <c r="E6109" s="218" t="s">
        <v>114</v>
      </c>
      <c r="F6109" s="218">
        <v>2008</v>
      </c>
    </row>
    <row r="6110" spans="1:6" x14ac:dyDescent="0.45">
      <c r="A6110" s="218">
        <v>11874</v>
      </c>
      <c r="B6110" s="218">
        <v>200</v>
      </c>
      <c r="C6110" s="219">
        <v>12.65656472774354</v>
      </c>
      <c r="D6110" s="218"/>
      <c r="E6110" s="218" t="s">
        <v>114</v>
      </c>
      <c r="F6110" s="218">
        <v>2008</v>
      </c>
    </row>
    <row r="6111" spans="1:6" x14ac:dyDescent="0.45">
      <c r="A6111" s="218">
        <v>11874</v>
      </c>
      <c r="B6111" s="218">
        <v>200</v>
      </c>
      <c r="C6111" s="219">
        <v>14.315253883238389</v>
      </c>
      <c r="D6111" s="218"/>
      <c r="E6111" s="218" t="s">
        <v>114</v>
      </c>
      <c r="F6111" s="218">
        <v>2008</v>
      </c>
    </row>
    <row r="6112" spans="1:6" x14ac:dyDescent="0.45">
      <c r="A6112" s="218">
        <v>11874</v>
      </c>
      <c r="B6112" s="218">
        <v>200</v>
      </c>
      <c r="C6112" s="219">
        <v>30.131856418665091</v>
      </c>
      <c r="D6112" s="218"/>
      <c r="E6112" s="218" t="s">
        <v>114</v>
      </c>
      <c r="F6112" s="218">
        <v>2008</v>
      </c>
    </row>
    <row r="6113" spans="1:6" x14ac:dyDescent="0.45">
      <c r="A6113" s="218">
        <v>11874</v>
      </c>
      <c r="B6113" s="218">
        <v>200</v>
      </c>
      <c r="C6113" s="219">
        <v>8.9999213355984349</v>
      </c>
      <c r="D6113" s="218"/>
      <c r="E6113" s="218" t="s">
        <v>114</v>
      </c>
      <c r="F6113" s="218">
        <v>2008</v>
      </c>
    </row>
    <row r="6114" spans="1:6" x14ac:dyDescent="0.45">
      <c r="A6114" s="218">
        <v>11874</v>
      </c>
      <c r="B6114" s="218">
        <v>200</v>
      </c>
      <c r="C6114" s="219">
        <v>21.00389280260254</v>
      </c>
      <c r="D6114" s="218"/>
      <c r="E6114" s="218" t="s">
        <v>114</v>
      </c>
      <c r="F6114" s="218">
        <v>2008</v>
      </c>
    </row>
    <row r="6115" spans="1:6" x14ac:dyDescent="0.45">
      <c r="A6115" s="218">
        <v>11874</v>
      </c>
      <c r="B6115" s="218">
        <v>200</v>
      </c>
      <c r="C6115" s="219">
        <v>27.383198214397851</v>
      </c>
      <c r="D6115" s="218"/>
      <c r="E6115" s="218" t="s">
        <v>114</v>
      </c>
      <c r="F6115" s="218">
        <v>2008</v>
      </c>
    </row>
    <row r="6116" spans="1:6" x14ac:dyDescent="0.45">
      <c r="A6116" s="218">
        <v>11872</v>
      </c>
      <c r="B6116" s="218">
        <v>200</v>
      </c>
      <c r="C6116" s="219">
        <v>11.23633950145191</v>
      </c>
      <c r="D6116" s="218"/>
      <c r="E6116" s="218" t="s">
        <v>114</v>
      </c>
      <c r="F6116" s="218">
        <v>2008</v>
      </c>
    </row>
    <row r="6117" spans="1:6" x14ac:dyDescent="0.45">
      <c r="A6117" s="218">
        <v>11872</v>
      </c>
      <c r="B6117" s="218">
        <v>200</v>
      </c>
      <c r="C6117" s="219">
        <v>12.960261930607061</v>
      </c>
      <c r="D6117" s="218"/>
      <c r="E6117" s="218" t="s">
        <v>114</v>
      </c>
      <c r="F6117" s="218">
        <v>2008</v>
      </c>
    </row>
    <row r="6118" spans="1:6" x14ac:dyDescent="0.45">
      <c r="A6118" s="218">
        <v>11872</v>
      </c>
      <c r="B6118" s="218">
        <v>200</v>
      </c>
      <c r="C6118" s="219">
        <v>20.538952702736289</v>
      </c>
      <c r="D6118" s="218"/>
      <c r="E6118" s="218" t="s">
        <v>114</v>
      </c>
      <c r="F6118" s="218">
        <v>2008</v>
      </c>
    </row>
    <row r="6119" spans="1:6" x14ac:dyDescent="0.45">
      <c r="A6119" s="218">
        <v>11872</v>
      </c>
      <c r="B6119" s="218">
        <v>200</v>
      </c>
      <c r="C6119" s="219">
        <v>18.58899388752338</v>
      </c>
      <c r="D6119" s="218"/>
      <c r="E6119" s="218" t="s">
        <v>114</v>
      </c>
      <c r="F6119" s="218">
        <v>2008</v>
      </c>
    </row>
    <row r="6120" spans="1:6" x14ac:dyDescent="0.45">
      <c r="A6120" s="218">
        <v>11872</v>
      </c>
      <c r="B6120" s="218">
        <v>200</v>
      </c>
      <c r="C6120" s="219">
        <v>16.452710479738538</v>
      </c>
      <c r="D6120" s="218"/>
      <c r="E6120" s="218" t="s">
        <v>114</v>
      </c>
      <c r="F6120" s="218">
        <v>2008</v>
      </c>
    </row>
    <row r="6121" spans="1:6" x14ac:dyDescent="0.45">
      <c r="A6121" s="218">
        <v>11870</v>
      </c>
      <c r="B6121" s="218">
        <v>200</v>
      </c>
      <c r="C6121" s="219">
        <v>24.376900947551029</v>
      </c>
      <c r="D6121" s="218"/>
      <c r="E6121" s="218" t="s">
        <v>114</v>
      </c>
      <c r="F6121" s="218">
        <v>2006</v>
      </c>
    </row>
    <row r="6122" spans="1:6" x14ac:dyDescent="0.45">
      <c r="A6122" s="218">
        <v>11870</v>
      </c>
      <c r="B6122" s="218">
        <v>200</v>
      </c>
      <c r="C6122" s="219">
        <v>30.118511120398459</v>
      </c>
      <c r="D6122" s="218"/>
      <c r="E6122" s="218" t="s">
        <v>114</v>
      </c>
      <c r="F6122" s="218">
        <v>2006</v>
      </c>
    </row>
    <row r="6123" spans="1:6" x14ac:dyDescent="0.45">
      <c r="A6123" s="218">
        <v>11870</v>
      </c>
      <c r="B6123" s="218">
        <v>200</v>
      </c>
      <c r="C6123" s="219">
        <v>11.13271956321339</v>
      </c>
      <c r="D6123" s="218"/>
      <c r="E6123" s="218" t="s">
        <v>114</v>
      </c>
      <c r="F6123" s="218">
        <v>2006</v>
      </c>
    </row>
    <row r="6124" spans="1:6" x14ac:dyDescent="0.45">
      <c r="A6124" s="218">
        <v>11870</v>
      </c>
      <c r="B6124" s="218">
        <v>200</v>
      </c>
      <c r="C6124" s="219">
        <v>8.5235383530846764</v>
      </c>
      <c r="D6124" s="218"/>
      <c r="E6124" s="218" t="s">
        <v>114</v>
      </c>
      <c r="F6124" s="218">
        <v>2006</v>
      </c>
    </row>
    <row r="6125" spans="1:6" x14ac:dyDescent="0.45">
      <c r="A6125" s="218">
        <v>11870</v>
      </c>
      <c r="B6125" s="218">
        <v>200</v>
      </c>
      <c r="C6125" s="219">
        <v>17.1299307611398</v>
      </c>
      <c r="D6125" s="218"/>
      <c r="E6125" s="218" t="s">
        <v>114</v>
      </c>
      <c r="F6125" s="218">
        <v>2006</v>
      </c>
    </row>
    <row r="6126" spans="1:6" x14ac:dyDescent="0.45">
      <c r="A6126" s="218">
        <v>11868</v>
      </c>
      <c r="B6126" s="218">
        <v>500</v>
      </c>
      <c r="C6126" s="219">
        <v>11.2881611997162</v>
      </c>
      <c r="D6126" s="218"/>
      <c r="E6126" s="218" t="s">
        <v>203</v>
      </c>
      <c r="F6126" s="218">
        <v>1986</v>
      </c>
    </row>
    <row r="6127" spans="1:6" x14ac:dyDescent="0.45">
      <c r="A6127" s="218">
        <v>11868</v>
      </c>
      <c r="B6127" s="218">
        <v>500</v>
      </c>
      <c r="C6127" s="219">
        <v>19.814830682897831</v>
      </c>
      <c r="D6127" s="218"/>
      <c r="E6127" s="218" t="s">
        <v>203</v>
      </c>
      <c r="F6127" s="218">
        <v>1986</v>
      </c>
    </row>
    <row r="6128" spans="1:6" x14ac:dyDescent="0.45">
      <c r="A6128" s="218">
        <v>11866</v>
      </c>
      <c r="B6128" s="218">
        <v>200</v>
      </c>
      <c r="C6128" s="219">
        <v>33.498066124524932</v>
      </c>
      <c r="D6128" s="218"/>
      <c r="E6128" s="218" t="s">
        <v>114</v>
      </c>
      <c r="F6128" s="218">
        <v>2007</v>
      </c>
    </row>
    <row r="6129" spans="1:6" x14ac:dyDescent="0.45">
      <c r="A6129" s="218">
        <v>11866</v>
      </c>
      <c r="B6129" s="218">
        <v>200</v>
      </c>
      <c r="C6129" s="219">
        <v>38.056109165634133</v>
      </c>
      <c r="D6129" s="218"/>
      <c r="E6129" s="218" t="s">
        <v>114</v>
      </c>
      <c r="F6129" s="218">
        <v>2007</v>
      </c>
    </row>
    <row r="6130" spans="1:6" x14ac:dyDescent="0.45">
      <c r="A6130" s="218">
        <v>11866</v>
      </c>
      <c r="B6130" s="218">
        <v>200</v>
      </c>
      <c r="C6130" s="219">
        <v>55.743462224825763</v>
      </c>
      <c r="D6130" s="218"/>
      <c r="E6130" s="218" t="s">
        <v>114</v>
      </c>
      <c r="F6130" s="218">
        <v>2007</v>
      </c>
    </row>
    <row r="6131" spans="1:6" x14ac:dyDescent="0.45">
      <c r="A6131" s="218">
        <v>11866</v>
      </c>
      <c r="B6131" s="218">
        <v>200</v>
      </c>
      <c r="C6131" s="219">
        <v>20.11727366243818</v>
      </c>
      <c r="D6131" s="218"/>
      <c r="E6131" s="218" t="s">
        <v>114</v>
      </c>
      <c r="F6131" s="218">
        <v>2007</v>
      </c>
    </row>
    <row r="6132" spans="1:6" x14ac:dyDescent="0.45">
      <c r="A6132" s="218">
        <v>11866</v>
      </c>
      <c r="B6132" s="218">
        <v>200</v>
      </c>
      <c r="C6132" s="219">
        <v>29.927907759185299</v>
      </c>
      <c r="D6132" s="218"/>
      <c r="E6132" s="218" t="s">
        <v>114</v>
      </c>
      <c r="F6132" s="218">
        <v>2007</v>
      </c>
    </row>
    <row r="6133" spans="1:6" x14ac:dyDescent="0.45">
      <c r="A6133" s="218">
        <v>11866</v>
      </c>
      <c r="B6133" s="218">
        <v>200</v>
      </c>
      <c r="C6133" s="219">
        <v>29.916795521870011</v>
      </c>
      <c r="D6133" s="218"/>
      <c r="E6133" s="218" t="s">
        <v>114</v>
      </c>
      <c r="F6133" s="218">
        <v>2007</v>
      </c>
    </row>
    <row r="6134" spans="1:6" x14ac:dyDescent="0.45">
      <c r="A6134" s="218">
        <v>11866</v>
      </c>
      <c r="B6134" s="218">
        <v>200</v>
      </c>
      <c r="C6134" s="219">
        <v>29.903271051526179</v>
      </c>
      <c r="D6134" s="218"/>
      <c r="E6134" s="218" t="s">
        <v>114</v>
      </c>
      <c r="F6134" s="218">
        <v>2007</v>
      </c>
    </row>
    <row r="6135" spans="1:6" x14ac:dyDescent="0.45">
      <c r="A6135" s="218">
        <v>11866</v>
      </c>
      <c r="B6135" s="218">
        <v>200</v>
      </c>
      <c r="C6135" s="219">
        <v>24.14457134818386</v>
      </c>
      <c r="D6135" s="218"/>
      <c r="E6135" s="218" t="s">
        <v>114</v>
      </c>
      <c r="F6135" s="218">
        <v>2007</v>
      </c>
    </row>
    <row r="6136" spans="1:6" x14ac:dyDescent="0.45">
      <c r="A6136" s="218">
        <v>11390</v>
      </c>
      <c r="B6136" s="218">
        <v>250</v>
      </c>
      <c r="C6136" s="219">
        <v>18.206242529525099</v>
      </c>
      <c r="D6136" s="218"/>
      <c r="E6136" s="218" t="s">
        <v>114</v>
      </c>
      <c r="F6136" s="218">
        <v>2007</v>
      </c>
    </row>
    <row r="6137" spans="1:6" x14ac:dyDescent="0.45">
      <c r="A6137" s="218">
        <v>11390</v>
      </c>
      <c r="B6137" s="218">
        <v>250</v>
      </c>
      <c r="C6137" s="219">
        <v>29.673053063767281</v>
      </c>
      <c r="D6137" s="218"/>
      <c r="E6137" s="218" t="s">
        <v>114</v>
      </c>
      <c r="F6137" s="218">
        <v>2007</v>
      </c>
    </row>
    <row r="6138" spans="1:6" x14ac:dyDescent="0.45">
      <c r="A6138" s="218">
        <v>11390</v>
      </c>
      <c r="B6138" s="218">
        <v>250</v>
      </c>
      <c r="C6138" s="219">
        <v>7.9903888678132224</v>
      </c>
      <c r="D6138" s="218"/>
      <c r="E6138" s="218" t="s">
        <v>114</v>
      </c>
      <c r="F6138" s="218">
        <v>2007</v>
      </c>
    </row>
    <row r="6139" spans="1:6" x14ac:dyDescent="0.45">
      <c r="A6139" s="218">
        <v>11390</v>
      </c>
      <c r="B6139" s="218">
        <v>250</v>
      </c>
      <c r="C6139" s="219">
        <v>32.383992036750662</v>
      </c>
      <c r="D6139" s="218"/>
      <c r="E6139" s="218" t="s">
        <v>114</v>
      </c>
      <c r="F6139" s="218">
        <v>2007</v>
      </c>
    </row>
    <row r="6140" spans="1:6" x14ac:dyDescent="0.45">
      <c r="A6140" s="218">
        <v>11390</v>
      </c>
      <c r="B6140" s="218">
        <v>250</v>
      </c>
      <c r="C6140" s="219">
        <v>32.945727162762779</v>
      </c>
      <c r="D6140" s="218"/>
      <c r="E6140" s="218" t="s">
        <v>114</v>
      </c>
      <c r="F6140" s="218">
        <v>2007</v>
      </c>
    </row>
    <row r="6141" spans="1:6" x14ac:dyDescent="0.45">
      <c r="A6141" s="218">
        <v>11390</v>
      </c>
      <c r="B6141" s="218">
        <v>250</v>
      </c>
      <c r="C6141" s="219">
        <v>26.89135697725931</v>
      </c>
      <c r="D6141" s="218"/>
      <c r="E6141" s="218" t="s">
        <v>114</v>
      </c>
      <c r="F6141" s="218">
        <v>2007</v>
      </c>
    </row>
    <row r="6142" spans="1:6" x14ac:dyDescent="0.45">
      <c r="A6142" s="218">
        <v>11390</v>
      </c>
      <c r="B6142" s="218">
        <v>250</v>
      </c>
      <c r="C6142" s="219">
        <v>26.593678079019249</v>
      </c>
      <c r="D6142" s="218"/>
      <c r="E6142" s="218" t="s">
        <v>114</v>
      </c>
      <c r="F6142" s="218">
        <v>2007</v>
      </c>
    </row>
    <row r="6143" spans="1:6" x14ac:dyDescent="0.45">
      <c r="A6143" s="218">
        <v>11390</v>
      </c>
      <c r="B6143" s="218">
        <v>250</v>
      </c>
      <c r="C6143" s="219">
        <v>43.076633072327617</v>
      </c>
      <c r="D6143" s="218"/>
      <c r="E6143" s="218" t="s">
        <v>114</v>
      </c>
      <c r="F6143" s="218">
        <v>2007</v>
      </c>
    </row>
    <row r="6144" spans="1:6" x14ac:dyDescent="0.45">
      <c r="A6144" s="218">
        <v>11390</v>
      </c>
      <c r="B6144" s="218">
        <v>250</v>
      </c>
      <c r="C6144" s="219">
        <v>30.82746047500304</v>
      </c>
      <c r="D6144" s="218"/>
      <c r="E6144" s="218" t="s">
        <v>114</v>
      </c>
      <c r="F6144" s="218">
        <v>2007</v>
      </c>
    </row>
    <row r="6145" spans="1:6" x14ac:dyDescent="0.45">
      <c r="A6145" s="218">
        <v>11390</v>
      </c>
      <c r="B6145" s="218">
        <v>250</v>
      </c>
      <c r="C6145" s="219">
        <v>30.767138212712361</v>
      </c>
      <c r="D6145" s="218"/>
      <c r="E6145" s="218" t="s">
        <v>114</v>
      </c>
      <c r="F6145" s="218">
        <v>2007</v>
      </c>
    </row>
    <row r="6146" spans="1:6" x14ac:dyDescent="0.45">
      <c r="A6146" s="218">
        <v>11390</v>
      </c>
      <c r="B6146" s="218">
        <v>250</v>
      </c>
      <c r="C6146" s="219">
        <v>19.1401073157116</v>
      </c>
      <c r="D6146" s="218"/>
      <c r="E6146" s="218" t="s">
        <v>114</v>
      </c>
      <c r="F6146" s="218">
        <v>2007</v>
      </c>
    </row>
    <row r="6147" spans="1:6" x14ac:dyDescent="0.45">
      <c r="A6147" s="218">
        <v>11390</v>
      </c>
      <c r="B6147" s="218">
        <v>250</v>
      </c>
      <c r="C6147" s="219">
        <v>32.367481247160327</v>
      </c>
      <c r="D6147" s="218"/>
      <c r="E6147" s="218" t="s">
        <v>114</v>
      </c>
      <c r="F6147" s="218">
        <v>2007</v>
      </c>
    </row>
    <row r="6148" spans="1:6" x14ac:dyDescent="0.45">
      <c r="A6148" s="218">
        <v>11390</v>
      </c>
      <c r="B6148" s="218">
        <v>250</v>
      </c>
      <c r="C6148" s="219">
        <v>37.010511627743341</v>
      </c>
      <c r="D6148" s="218"/>
      <c r="E6148" s="218" t="s">
        <v>114</v>
      </c>
      <c r="F6148" s="218">
        <v>2007</v>
      </c>
    </row>
    <row r="6149" spans="1:6" x14ac:dyDescent="0.45">
      <c r="A6149" s="218">
        <v>11390</v>
      </c>
      <c r="B6149" s="218">
        <v>250</v>
      </c>
      <c r="C6149" s="219">
        <v>43.520584721873391</v>
      </c>
      <c r="D6149" s="218"/>
      <c r="E6149" s="218" t="s">
        <v>114</v>
      </c>
      <c r="F6149" s="218">
        <v>2007</v>
      </c>
    </row>
    <row r="6150" spans="1:6" x14ac:dyDescent="0.45">
      <c r="A6150" s="218">
        <v>11390</v>
      </c>
      <c r="B6150" s="218">
        <v>250</v>
      </c>
      <c r="C6150" s="219">
        <v>33.383011039593882</v>
      </c>
      <c r="D6150" s="218"/>
      <c r="E6150" s="218" t="s">
        <v>114</v>
      </c>
      <c r="F6150" s="218">
        <v>2007</v>
      </c>
    </row>
    <row r="6151" spans="1:6" x14ac:dyDescent="0.45">
      <c r="A6151" s="218">
        <v>11390</v>
      </c>
      <c r="B6151" s="218">
        <v>250</v>
      </c>
      <c r="C6151" s="219">
        <v>30.14472447823146</v>
      </c>
      <c r="D6151" s="218"/>
      <c r="E6151" s="218" t="s">
        <v>114</v>
      </c>
      <c r="F6151" s="218">
        <v>2007</v>
      </c>
    </row>
    <row r="6152" spans="1:6" x14ac:dyDescent="0.45">
      <c r="A6152" s="218">
        <v>11390</v>
      </c>
      <c r="B6152" s="218">
        <v>250</v>
      </c>
      <c r="C6152" s="219">
        <v>17.689585223825588</v>
      </c>
      <c r="D6152" s="218"/>
      <c r="E6152" s="218" t="s">
        <v>114</v>
      </c>
      <c r="F6152" s="218">
        <v>2007</v>
      </c>
    </row>
    <row r="6153" spans="1:6" x14ac:dyDescent="0.45">
      <c r="A6153" s="218">
        <v>11390</v>
      </c>
      <c r="B6153" s="218">
        <v>250</v>
      </c>
      <c r="C6153" s="219">
        <v>26.083593369527161</v>
      </c>
      <c r="D6153" s="218"/>
      <c r="E6153" s="218" t="s">
        <v>114</v>
      </c>
      <c r="F6153" s="218">
        <v>2007</v>
      </c>
    </row>
    <row r="6154" spans="1:6" x14ac:dyDescent="0.45">
      <c r="A6154" s="218">
        <v>11390</v>
      </c>
      <c r="B6154" s="218">
        <v>250</v>
      </c>
      <c r="C6154" s="219">
        <v>24.131515621523061</v>
      </c>
      <c r="D6154" s="218"/>
      <c r="E6154" s="218" t="s">
        <v>114</v>
      </c>
      <c r="F6154" s="218">
        <v>2007</v>
      </c>
    </row>
    <row r="6155" spans="1:6" x14ac:dyDescent="0.45">
      <c r="A6155" s="218">
        <v>11390</v>
      </c>
      <c r="B6155" s="218">
        <v>250</v>
      </c>
      <c r="C6155" s="219">
        <v>17.741751703699389</v>
      </c>
      <c r="D6155" s="218"/>
      <c r="E6155" s="218" t="s">
        <v>114</v>
      </c>
      <c r="F6155" s="218">
        <v>2007</v>
      </c>
    </row>
    <row r="6156" spans="1:6" x14ac:dyDescent="0.45">
      <c r="A6156" s="218">
        <v>11390</v>
      </c>
      <c r="B6156" s="218">
        <v>250</v>
      </c>
      <c r="C6156" s="219">
        <v>33.29472390987226</v>
      </c>
      <c r="D6156" s="218"/>
      <c r="E6156" s="218" t="s">
        <v>114</v>
      </c>
      <c r="F6156" s="218">
        <v>2007</v>
      </c>
    </row>
    <row r="6157" spans="1:6" x14ac:dyDescent="0.45">
      <c r="A6157" s="218">
        <v>11390</v>
      </c>
      <c r="B6157" s="218">
        <v>250</v>
      </c>
      <c r="C6157" s="219">
        <v>21.139875425571379</v>
      </c>
      <c r="D6157" s="218"/>
      <c r="E6157" s="218" t="s">
        <v>114</v>
      </c>
      <c r="F6157" s="218">
        <v>2007</v>
      </c>
    </row>
    <row r="6158" spans="1:6" x14ac:dyDescent="0.45">
      <c r="A6158" s="218">
        <v>11390</v>
      </c>
      <c r="B6158" s="218">
        <v>250</v>
      </c>
      <c r="C6158" s="219">
        <v>10.05924336381945</v>
      </c>
      <c r="D6158" s="218"/>
      <c r="E6158" s="218" t="s">
        <v>114</v>
      </c>
      <c r="F6158" s="218">
        <v>2007</v>
      </c>
    </row>
    <row r="6159" spans="1:6" x14ac:dyDescent="0.45">
      <c r="A6159" s="218">
        <v>11390</v>
      </c>
      <c r="B6159" s="218">
        <v>250</v>
      </c>
      <c r="C6159" s="219">
        <v>18.036213252159641</v>
      </c>
      <c r="D6159" s="218"/>
      <c r="E6159" s="218" t="s">
        <v>114</v>
      </c>
      <c r="F6159" s="218">
        <v>2007</v>
      </c>
    </row>
    <row r="6160" spans="1:6" x14ac:dyDescent="0.45">
      <c r="A6160" s="218">
        <v>11390</v>
      </c>
      <c r="B6160" s="218">
        <v>250</v>
      </c>
      <c r="C6160" s="219">
        <v>35.858280001026337</v>
      </c>
      <c r="D6160" s="218"/>
      <c r="E6160" s="218" t="s">
        <v>114</v>
      </c>
      <c r="F6160" s="218">
        <v>2007</v>
      </c>
    </row>
    <row r="6161" spans="1:6" x14ac:dyDescent="0.45">
      <c r="A6161" s="218">
        <v>11390</v>
      </c>
      <c r="B6161" s="218">
        <v>250</v>
      </c>
      <c r="C6161" s="219">
        <v>20.545259596776621</v>
      </c>
      <c r="D6161" s="218"/>
      <c r="E6161" s="218" t="s">
        <v>114</v>
      </c>
      <c r="F6161" s="218">
        <v>2007</v>
      </c>
    </row>
    <row r="6162" spans="1:6" x14ac:dyDescent="0.45">
      <c r="A6162" s="218">
        <v>11390</v>
      </c>
      <c r="B6162" s="218">
        <v>250</v>
      </c>
      <c r="C6162" s="219">
        <v>19.700014719142171</v>
      </c>
      <c r="D6162" s="218"/>
      <c r="E6162" s="218" t="s">
        <v>114</v>
      </c>
      <c r="F6162" s="218">
        <v>2007</v>
      </c>
    </row>
    <row r="6163" spans="1:6" x14ac:dyDescent="0.45">
      <c r="A6163" s="218">
        <v>11390</v>
      </c>
      <c r="B6163" s="218">
        <v>250</v>
      </c>
      <c r="C6163" s="219">
        <v>21.25003760567661</v>
      </c>
      <c r="D6163" s="218"/>
      <c r="E6163" s="218" t="s">
        <v>114</v>
      </c>
      <c r="F6163" s="218">
        <v>2007</v>
      </c>
    </row>
    <row r="6164" spans="1:6" x14ac:dyDescent="0.45">
      <c r="A6164" s="218">
        <v>11388</v>
      </c>
      <c r="B6164" s="218">
        <v>200</v>
      </c>
      <c r="C6164" s="219">
        <v>47.389255525983302</v>
      </c>
      <c r="D6164" s="218"/>
      <c r="E6164" s="218" t="s">
        <v>114</v>
      </c>
      <c r="F6164" s="218">
        <v>2007</v>
      </c>
    </row>
    <row r="6165" spans="1:6" x14ac:dyDescent="0.45">
      <c r="A6165" s="218">
        <v>11388</v>
      </c>
      <c r="B6165" s="218">
        <v>200</v>
      </c>
      <c r="C6165" s="219">
        <v>48.115264083678149</v>
      </c>
      <c r="D6165" s="218"/>
      <c r="E6165" s="218" t="s">
        <v>114</v>
      </c>
      <c r="F6165" s="218">
        <v>2007</v>
      </c>
    </row>
    <row r="6166" spans="1:6" x14ac:dyDescent="0.45">
      <c r="A6166" s="218">
        <v>11388</v>
      </c>
      <c r="B6166" s="218">
        <v>200</v>
      </c>
      <c r="C6166" s="219">
        <v>48.273783207515322</v>
      </c>
      <c r="D6166" s="218"/>
      <c r="E6166" s="218" t="s">
        <v>114</v>
      </c>
      <c r="F6166" s="218">
        <v>2007</v>
      </c>
    </row>
    <row r="6167" spans="1:6" x14ac:dyDescent="0.45">
      <c r="A6167" s="218">
        <v>11388</v>
      </c>
      <c r="B6167" s="218">
        <v>200</v>
      </c>
      <c r="C6167" s="219">
        <v>11.9153386898994</v>
      </c>
      <c r="D6167" s="218"/>
      <c r="E6167" s="218" t="s">
        <v>114</v>
      </c>
      <c r="F6167" s="218">
        <v>2007</v>
      </c>
    </row>
    <row r="6168" spans="1:6" x14ac:dyDescent="0.45">
      <c r="A6168" s="218">
        <v>11386</v>
      </c>
      <c r="B6168" s="218">
        <v>160</v>
      </c>
      <c r="C6168" s="219">
        <v>7.3567942330598743</v>
      </c>
      <c r="D6168" s="218"/>
      <c r="E6168" s="218" t="s">
        <v>114</v>
      </c>
      <c r="F6168" s="218">
        <v>2007</v>
      </c>
    </row>
    <row r="6169" spans="1:6" x14ac:dyDescent="0.45">
      <c r="A6169" s="218">
        <v>11384</v>
      </c>
      <c r="B6169" s="218">
        <v>200</v>
      </c>
      <c r="C6169" s="219">
        <v>24.055276667450041</v>
      </c>
      <c r="D6169" s="218"/>
      <c r="E6169" s="218" t="s">
        <v>114</v>
      </c>
      <c r="F6169" s="218">
        <v>2007</v>
      </c>
    </row>
    <row r="6170" spans="1:6" x14ac:dyDescent="0.45">
      <c r="A6170" s="218">
        <v>11384</v>
      </c>
      <c r="B6170" s="218">
        <v>200</v>
      </c>
      <c r="C6170" s="219">
        <v>17.827541120786439</v>
      </c>
      <c r="D6170" s="218"/>
      <c r="E6170" s="218" t="s">
        <v>114</v>
      </c>
      <c r="F6170" s="218">
        <v>2007</v>
      </c>
    </row>
    <row r="6171" spans="1:6" x14ac:dyDescent="0.45">
      <c r="A6171" s="218">
        <v>11384</v>
      </c>
      <c r="B6171" s="218">
        <v>200</v>
      </c>
      <c r="C6171" s="219">
        <v>23.950469723994981</v>
      </c>
      <c r="D6171" s="218"/>
      <c r="E6171" s="218" t="s">
        <v>114</v>
      </c>
      <c r="F6171" s="218">
        <v>2007</v>
      </c>
    </row>
    <row r="6172" spans="1:6" x14ac:dyDescent="0.45">
      <c r="A6172" s="218">
        <v>11384</v>
      </c>
      <c r="B6172" s="218">
        <v>200</v>
      </c>
      <c r="C6172" s="219">
        <v>15.23621363108423</v>
      </c>
      <c r="D6172" s="218"/>
      <c r="E6172" s="218" t="s">
        <v>114</v>
      </c>
      <c r="F6172" s="218">
        <v>2007</v>
      </c>
    </row>
    <row r="6173" spans="1:6" x14ac:dyDescent="0.45">
      <c r="A6173" s="218">
        <v>11382</v>
      </c>
      <c r="B6173" s="218">
        <v>250</v>
      </c>
      <c r="C6173" s="219">
        <v>42.930003178445062</v>
      </c>
      <c r="D6173" s="218"/>
      <c r="E6173" s="218" t="s">
        <v>114</v>
      </c>
      <c r="F6173" s="218">
        <v>2007</v>
      </c>
    </row>
    <row r="6174" spans="1:6" x14ac:dyDescent="0.45">
      <c r="A6174" s="218">
        <v>11382</v>
      </c>
      <c r="B6174" s="218">
        <v>250</v>
      </c>
      <c r="C6174" s="219">
        <v>20.34919246640472</v>
      </c>
      <c r="D6174" s="218"/>
      <c r="E6174" s="218" t="s">
        <v>114</v>
      </c>
      <c r="F6174" s="218">
        <v>2007</v>
      </c>
    </row>
    <row r="6175" spans="1:6" x14ac:dyDescent="0.45">
      <c r="A6175" s="218">
        <v>11382</v>
      </c>
      <c r="B6175" s="218">
        <v>250</v>
      </c>
      <c r="C6175" s="219">
        <v>8.6767473558868442</v>
      </c>
      <c r="D6175" s="218"/>
      <c r="E6175" s="218" t="s">
        <v>114</v>
      </c>
      <c r="F6175" s="218">
        <v>2007</v>
      </c>
    </row>
    <row r="6176" spans="1:6" x14ac:dyDescent="0.45">
      <c r="A6176" s="218">
        <v>11372</v>
      </c>
      <c r="B6176" s="218">
        <v>500</v>
      </c>
      <c r="C6176" s="219">
        <v>2.4773050633339571</v>
      </c>
      <c r="D6176" s="218"/>
      <c r="E6176" s="218" t="s">
        <v>203</v>
      </c>
      <c r="F6176" s="218">
        <v>1901</v>
      </c>
    </row>
    <row r="6177" spans="1:6" x14ac:dyDescent="0.45">
      <c r="A6177" s="218">
        <v>11372</v>
      </c>
      <c r="B6177" s="218">
        <v>500</v>
      </c>
      <c r="C6177" s="219">
        <v>22.073065642967499</v>
      </c>
      <c r="D6177" s="218"/>
      <c r="E6177" s="218" t="s">
        <v>203</v>
      </c>
      <c r="F6177" s="218">
        <v>1973</v>
      </c>
    </row>
    <row r="6178" spans="1:6" x14ac:dyDescent="0.45">
      <c r="A6178" s="218">
        <v>11372</v>
      </c>
      <c r="B6178" s="218">
        <v>500</v>
      </c>
      <c r="C6178" s="219">
        <v>46.080992708942873</v>
      </c>
      <c r="D6178" s="218"/>
      <c r="E6178" s="218" t="s">
        <v>203</v>
      </c>
      <c r="F6178" s="218">
        <v>1973</v>
      </c>
    </row>
    <row r="6179" spans="1:6" x14ac:dyDescent="0.45">
      <c r="A6179" s="218">
        <v>11372</v>
      </c>
      <c r="B6179" s="218">
        <v>500</v>
      </c>
      <c r="C6179" s="219">
        <v>28.83233792049257</v>
      </c>
      <c r="D6179" s="218"/>
      <c r="E6179" s="218" t="s">
        <v>203</v>
      </c>
      <c r="F6179" s="218">
        <v>1973</v>
      </c>
    </row>
    <row r="6180" spans="1:6" x14ac:dyDescent="0.45">
      <c r="A6180" s="218">
        <v>11372</v>
      </c>
      <c r="B6180" s="218">
        <v>500</v>
      </c>
      <c r="C6180" s="219">
        <v>24.032554381867271</v>
      </c>
      <c r="D6180" s="218"/>
      <c r="E6180" s="218" t="s">
        <v>203</v>
      </c>
      <c r="F6180" s="218">
        <v>1973</v>
      </c>
    </row>
    <row r="6181" spans="1:6" x14ac:dyDescent="0.45">
      <c r="A6181" s="218">
        <v>11372</v>
      </c>
      <c r="B6181" s="218">
        <v>500</v>
      </c>
      <c r="C6181" s="219">
        <v>34.53270234559249</v>
      </c>
      <c r="D6181" s="218"/>
      <c r="E6181" s="218" t="s">
        <v>203</v>
      </c>
      <c r="F6181" s="218">
        <v>1973</v>
      </c>
    </row>
    <row r="6182" spans="1:6" x14ac:dyDescent="0.45">
      <c r="A6182" s="218">
        <v>11372</v>
      </c>
      <c r="B6182" s="218">
        <v>500</v>
      </c>
      <c r="C6182" s="219">
        <v>54.799680192675623</v>
      </c>
      <c r="D6182" s="218"/>
      <c r="E6182" s="218" t="s">
        <v>203</v>
      </c>
      <c r="F6182" s="218">
        <v>1973</v>
      </c>
    </row>
    <row r="6183" spans="1:6" x14ac:dyDescent="0.45">
      <c r="A6183" s="218">
        <v>11372</v>
      </c>
      <c r="B6183" s="218">
        <v>500</v>
      </c>
      <c r="C6183" s="219">
        <v>61.217255512408109</v>
      </c>
      <c r="D6183" s="218"/>
      <c r="E6183" s="218" t="s">
        <v>203</v>
      </c>
      <c r="F6183" s="218">
        <v>1973</v>
      </c>
    </row>
    <row r="6184" spans="1:6" x14ac:dyDescent="0.45">
      <c r="A6184" s="218">
        <v>11372</v>
      </c>
      <c r="B6184" s="218">
        <v>500</v>
      </c>
      <c r="C6184" s="219">
        <v>23.42241841540573</v>
      </c>
      <c r="D6184" s="218"/>
      <c r="E6184" s="218" t="s">
        <v>203</v>
      </c>
      <c r="F6184" s="218">
        <v>1901</v>
      </c>
    </row>
    <row r="6185" spans="1:6" x14ac:dyDescent="0.45">
      <c r="A6185" s="218">
        <v>11372</v>
      </c>
      <c r="B6185" s="218">
        <v>500</v>
      </c>
      <c r="C6185" s="219">
        <v>34.278244153067462</v>
      </c>
      <c r="D6185" s="218"/>
      <c r="E6185" s="218" t="s">
        <v>203</v>
      </c>
      <c r="F6185" s="218">
        <v>1979</v>
      </c>
    </row>
    <row r="6186" spans="1:6" x14ac:dyDescent="0.45">
      <c r="A6186" s="218">
        <v>11370</v>
      </c>
      <c r="B6186" s="218">
        <v>250</v>
      </c>
      <c r="C6186" s="219">
        <v>39.47026519748583</v>
      </c>
      <c r="D6186" s="218"/>
      <c r="E6186" s="218" t="s">
        <v>114</v>
      </c>
      <c r="F6186" s="218">
        <v>2007</v>
      </c>
    </row>
    <row r="6187" spans="1:6" x14ac:dyDescent="0.45">
      <c r="A6187" s="218">
        <v>11370</v>
      </c>
      <c r="B6187" s="218">
        <v>250</v>
      </c>
      <c r="C6187" s="219">
        <v>15.37286270570702</v>
      </c>
      <c r="D6187" s="218"/>
      <c r="E6187" s="218" t="s">
        <v>114</v>
      </c>
      <c r="F6187" s="218">
        <v>2007</v>
      </c>
    </row>
    <row r="6188" spans="1:6" x14ac:dyDescent="0.45">
      <c r="A6188" s="218">
        <v>11368</v>
      </c>
      <c r="B6188" s="218">
        <v>200</v>
      </c>
      <c r="C6188" s="219">
        <v>4.8177492298933542</v>
      </c>
      <c r="D6188" s="218"/>
      <c r="E6188" s="218" t="s">
        <v>114</v>
      </c>
      <c r="F6188" s="218">
        <v>2007</v>
      </c>
    </row>
    <row r="6189" spans="1:6" x14ac:dyDescent="0.45">
      <c r="A6189" s="218">
        <v>11366</v>
      </c>
      <c r="B6189" s="218">
        <v>315</v>
      </c>
      <c r="C6189" s="219">
        <v>77.138797619927828</v>
      </c>
      <c r="D6189" s="218"/>
      <c r="E6189" s="218" t="s">
        <v>114</v>
      </c>
      <c r="F6189" s="218">
        <v>2007</v>
      </c>
    </row>
    <row r="6190" spans="1:6" x14ac:dyDescent="0.45">
      <c r="A6190" s="218">
        <v>11366</v>
      </c>
      <c r="B6190" s="218">
        <v>315</v>
      </c>
      <c r="C6190" s="219">
        <v>43.619029620383643</v>
      </c>
      <c r="D6190" s="218"/>
      <c r="E6190" s="218" t="s">
        <v>114</v>
      </c>
      <c r="F6190" s="218">
        <v>2017</v>
      </c>
    </row>
    <row r="6191" spans="1:6" x14ac:dyDescent="0.45">
      <c r="A6191" s="218">
        <v>11366</v>
      </c>
      <c r="B6191" s="218">
        <v>315</v>
      </c>
      <c r="C6191" s="219">
        <v>60.852117991024542</v>
      </c>
      <c r="D6191" s="218"/>
      <c r="E6191" s="218" t="s">
        <v>114</v>
      </c>
      <c r="F6191" s="218">
        <v>2017</v>
      </c>
    </row>
    <row r="6192" spans="1:6" x14ac:dyDescent="0.45">
      <c r="A6192" s="218">
        <v>11366</v>
      </c>
      <c r="B6192" s="218">
        <v>315</v>
      </c>
      <c r="C6192" s="219">
        <v>59.823084507279127</v>
      </c>
      <c r="D6192" s="218"/>
      <c r="E6192" s="218" t="s">
        <v>114</v>
      </c>
      <c r="F6192" s="218">
        <v>2017</v>
      </c>
    </row>
    <row r="6193" spans="1:6" x14ac:dyDescent="0.45">
      <c r="A6193" s="218">
        <v>11366</v>
      </c>
      <c r="B6193" s="218">
        <v>315</v>
      </c>
      <c r="C6193" s="219">
        <v>73.186497252393494</v>
      </c>
      <c r="D6193" s="218"/>
      <c r="E6193" s="218" t="s">
        <v>114</v>
      </c>
      <c r="F6193" s="218">
        <v>2017</v>
      </c>
    </row>
    <row r="6194" spans="1:6" x14ac:dyDescent="0.45">
      <c r="A6194" s="218">
        <v>11366</v>
      </c>
      <c r="B6194" s="218">
        <v>315</v>
      </c>
      <c r="C6194" s="219">
        <v>69.136492483845444</v>
      </c>
      <c r="D6194" s="218"/>
      <c r="E6194" s="218" t="s">
        <v>114</v>
      </c>
      <c r="F6194" s="218">
        <v>2017</v>
      </c>
    </row>
    <row r="6195" spans="1:6" x14ac:dyDescent="0.45">
      <c r="A6195" s="218">
        <v>11366</v>
      </c>
      <c r="B6195" s="218">
        <v>315</v>
      </c>
      <c r="C6195" s="219">
        <v>71.019537515888175</v>
      </c>
      <c r="D6195" s="218"/>
      <c r="E6195" s="218" t="s">
        <v>114</v>
      </c>
      <c r="F6195" s="218">
        <v>2017</v>
      </c>
    </row>
    <row r="6196" spans="1:6" x14ac:dyDescent="0.45">
      <c r="A6196" s="218">
        <v>11366</v>
      </c>
      <c r="B6196" s="218">
        <v>315</v>
      </c>
      <c r="C6196" s="219">
        <v>52.496043632081047</v>
      </c>
      <c r="D6196" s="218"/>
      <c r="E6196" s="218" t="s">
        <v>114</v>
      </c>
      <c r="F6196" s="218">
        <v>2017</v>
      </c>
    </row>
    <row r="6197" spans="1:6" x14ac:dyDescent="0.45">
      <c r="A6197" s="218">
        <v>11366</v>
      </c>
      <c r="B6197" s="218">
        <v>315</v>
      </c>
      <c r="C6197" s="219">
        <v>51.093273215623327</v>
      </c>
      <c r="D6197" s="218"/>
      <c r="E6197" s="218" t="s">
        <v>114</v>
      </c>
      <c r="F6197" s="218">
        <v>2017</v>
      </c>
    </row>
    <row r="6198" spans="1:6" x14ac:dyDescent="0.45">
      <c r="A6198" s="218">
        <v>11364</v>
      </c>
      <c r="B6198" s="218">
        <v>315</v>
      </c>
      <c r="C6198" s="219">
        <v>45.160394550948361</v>
      </c>
      <c r="D6198" s="218"/>
      <c r="E6198" s="218" t="s">
        <v>114</v>
      </c>
      <c r="F6198" s="218">
        <v>2017</v>
      </c>
    </row>
    <row r="6199" spans="1:6" x14ac:dyDescent="0.45">
      <c r="A6199" s="218">
        <v>11364</v>
      </c>
      <c r="B6199" s="218">
        <v>315</v>
      </c>
      <c r="C6199" s="219">
        <v>19.483193218808861</v>
      </c>
      <c r="D6199" s="218"/>
      <c r="E6199" s="218" t="s">
        <v>114</v>
      </c>
      <c r="F6199" s="218">
        <v>2017</v>
      </c>
    </row>
    <row r="6200" spans="1:6" x14ac:dyDescent="0.45">
      <c r="A6200" s="218">
        <v>11364</v>
      </c>
      <c r="B6200" s="218">
        <v>315</v>
      </c>
      <c r="C6200" s="219">
        <v>40.061034147981147</v>
      </c>
      <c r="D6200" s="218"/>
      <c r="E6200" s="218" t="s">
        <v>114</v>
      </c>
      <c r="F6200" s="218">
        <v>2017</v>
      </c>
    </row>
    <row r="6201" spans="1:6" x14ac:dyDescent="0.45">
      <c r="A6201" s="218">
        <v>11364</v>
      </c>
      <c r="B6201" s="218">
        <v>315</v>
      </c>
      <c r="C6201" s="219">
        <v>52.096930828947038</v>
      </c>
      <c r="D6201" s="218"/>
      <c r="E6201" s="218" t="s">
        <v>114</v>
      </c>
      <c r="F6201" s="218">
        <v>2017</v>
      </c>
    </row>
    <row r="6202" spans="1:6" x14ac:dyDescent="0.45">
      <c r="A6202" s="218">
        <v>11364</v>
      </c>
      <c r="B6202" s="218">
        <v>315</v>
      </c>
      <c r="C6202" s="219">
        <v>48.246008934147859</v>
      </c>
      <c r="D6202" s="218"/>
      <c r="E6202" s="218" t="s">
        <v>114</v>
      </c>
      <c r="F6202" s="218">
        <v>2017</v>
      </c>
    </row>
    <row r="6203" spans="1:6" x14ac:dyDescent="0.45">
      <c r="A6203" s="218">
        <v>11364</v>
      </c>
      <c r="B6203" s="218">
        <v>315</v>
      </c>
      <c r="C6203" s="219">
        <v>30.807009347528641</v>
      </c>
      <c r="D6203" s="218"/>
      <c r="E6203" s="218" t="s">
        <v>114</v>
      </c>
      <c r="F6203" s="218">
        <v>2017</v>
      </c>
    </row>
    <row r="6204" spans="1:6" x14ac:dyDescent="0.45">
      <c r="A6204" s="218">
        <v>11364</v>
      </c>
      <c r="B6204" s="218">
        <v>315</v>
      </c>
      <c r="C6204" s="219">
        <v>17.410696080309091</v>
      </c>
      <c r="D6204" s="218"/>
      <c r="E6204" s="218" t="s">
        <v>114</v>
      </c>
      <c r="F6204" s="218">
        <v>2017</v>
      </c>
    </row>
    <row r="6205" spans="1:6" x14ac:dyDescent="0.45">
      <c r="A6205" s="218">
        <v>11364</v>
      </c>
      <c r="B6205" s="218">
        <v>315</v>
      </c>
      <c r="C6205" s="219">
        <v>20.777419017609301</v>
      </c>
      <c r="D6205" s="218"/>
      <c r="E6205" s="218" t="s">
        <v>114</v>
      </c>
      <c r="F6205" s="218">
        <v>2017</v>
      </c>
    </row>
    <row r="6206" spans="1:6" x14ac:dyDescent="0.45">
      <c r="A6206" s="218">
        <v>11364</v>
      </c>
      <c r="B6206" s="218">
        <v>315</v>
      </c>
      <c r="C6206" s="219">
        <v>30.129243370220859</v>
      </c>
      <c r="D6206" s="218"/>
      <c r="E6206" s="218" t="s">
        <v>114</v>
      </c>
      <c r="F6206" s="218">
        <v>2017</v>
      </c>
    </row>
    <row r="6207" spans="1:6" x14ac:dyDescent="0.45">
      <c r="A6207" s="218">
        <v>11362</v>
      </c>
      <c r="B6207" s="218">
        <v>200</v>
      </c>
      <c r="C6207" s="219">
        <v>66.716690063085878</v>
      </c>
      <c r="D6207" s="218"/>
      <c r="E6207" s="218" t="s">
        <v>114</v>
      </c>
      <c r="F6207" s="218">
        <v>2017</v>
      </c>
    </row>
    <row r="6208" spans="1:6" x14ac:dyDescent="0.45">
      <c r="A6208" s="218">
        <v>11362</v>
      </c>
      <c r="B6208" s="218">
        <v>200</v>
      </c>
      <c r="C6208" s="219">
        <v>12.847708939547379</v>
      </c>
      <c r="D6208" s="218"/>
      <c r="E6208" s="218" t="s">
        <v>114</v>
      </c>
      <c r="F6208" s="218">
        <v>2017</v>
      </c>
    </row>
    <row r="6209" spans="1:6" x14ac:dyDescent="0.45">
      <c r="A6209" s="218">
        <v>11362</v>
      </c>
      <c r="B6209" s="218">
        <v>200</v>
      </c>
      <c r="C6209" s="219">
        <v>57.520645554809157</v>
      </c>
      <c r="D6209" s="218"/>
      <c r="E6209" s="218" t="s">
        <v>114</v>
      </c>
      <c r="F6209" s="218">
        <v>2017</v>
      </c>
    </row>
    <row r="6210" spans="1:6" x14ac:dyDescent="0.45">
      <c r="A6210" s="218">
        <v>11360</v>
      </c>
      <c r="B6210" s="218">
        <v>250</v>
      </c>
      <c r="C6210" s="219">
        <v>23.385738517711619</v>
      </c>
      <c r="D6210" s="218"/>
      <c r="E6210" s="218" t="s">
        <v>114</v>
      </c>
      <c r="F6210" s="218">
        <v>2007</v>
      </c>
    </row>
    <row r="6211" spans="1:6" x14ac:dyDescent="0.45">
      <c r="A6211" s="218">
        <v>11358</v>
      </c>
      <c r="B6211" s="218">
        <v>200</v>
      </c>
      <c r="C6211" s="219">
        <v>61.252758065627283</v>
      </c>
      <c r="D6211" s="218"/>
      <c r="E6211" s="218" t="s">
        <v>114</v>
      </c>
      <c r="F6211" s="218">
        <v>2007</v>
      </c>
    </row>
    <row r="6212" spans="1:6" x14ac:dyDescent="0.45">
      <c r="A6212" s="218">
        <v>11358</v>
      </c>
      <c r="B6212" s="218">
        <v>200</v>
      </c>
      <c r="C6212" s="219">
        <v>60.727049096046287</v>
      </c>
      <c r="D6212" s="218"/>
      <c r="E6212" s="218" t="s">
        <v>114</v>
      </c>
      <c r="F6212" s="218">
        <v>2007</v>
      </c>
    </row>
    <row r="6213" spans="1:6" x14ac:dyDescent="0.45">
      <c r="A6213" s="218">
        <v>11358</v>
      </c>
      <c r="B6213" s="218">
        <v>200</v>
      </c>
      <c r="C6213" s="219">
        <v>35.774057227411078</v>
      </c>
      <c r="D6213" s="218"/>
      <c r="E6213" s="218" t="s">
        <v>114</v>
      </c>
      <c r="F6213" s="218">
        <v>2007</v>
      </c>
    </row>
    <row r="6214" spans="1:6" x14ac:dyDescent="0.45">
      <c r="A6214" s="218">
        <v>11358</v>
      </c>
      <c r="B6214" s="218">
        <v>200</v>
      </c>
      <c r="C6214" s="219">
        <v>60.38652395894605</v>
      </c>
      <c r="D6214" s="218"/>
      <c r="E6214" s="218" t="s">
        <v>114</v>
      </c>
      <c r="F6214" s="218">
        <v>2007</v>
      </c>
    </row>
    <row r="6215" spans="1:6" x14ac:dyDescent="0.45">
      <c r="A6215" s="218">
        <v>11358</v>
      </c>
      <c r="B6215" s="218">
        <v>200</v>
      </c>
      <c r="C6215" s="219">
        <v>52.686427886674593</v>
      </c>
      <c r="D6215" s="218"/>
      <c r="E6215" s="218" t="s">
        <v>114</v>
      </c>
      <c r="F6215" s="218">
        <v>2007</v>
      </c>
    </row>
    <row r="6216" spans="1:6" x14ac:dyDescent="0.45">
      <c r="A6216" s="218">
        <v>11356</v>
      </c>
      <c r="B6216" s="218">
        <v>200</v>
      </c>
      <c r="C6216" s="219">
        <v>35.514412986024603</v>
      </c>
      <c r="D6216" s="218"/>
      <c r="E6216" s="218" t="s">
        <v>114</v>
      </c>
      <c r="F6216" s="218">
        <v>2007</v>
      </c>
    </row>
    <row r="6217" spans="1:6" x14ac:dyDescent="0.45">
      <c r="A6217" s="218">
        <v>11356</v>
      </c>
      <c r="B6217" s="218">
        <v>200</v>
      </c>
      <c r="C6217" s="219">
        <v>32.928516226150712</v>
      </c>
      <c r="D6217" s="218"/>
      <c r="E6217" s="218" t="s">
        <v>114</v>
      </c>
      <c r="F6217" s="218">
        <v>2007</v>
      </c>
    </row>
    <row r="6218" spans="1:6" x14ac:dyDescent="0.45">
      <c r="A6218" s="218">
        <v>11356</v>
      </c>
      <c r="B6218" s="218">
        <v>200</v>
      </c>
      <c r="C6218" s="219">
        <v>28.302766434720631</v>
      </c>
      <c r="D6218" s="218"/>
      <c r="E6218" s="218" t="s">
        <v>114</v>
      </c>
      <c r="F6218" s="218">
        <v>2007</v>
      </c>
    </row>
    <row r="6219" spans="1:6" x14ac:dyDescent="0.45">
      <c r="A6219" s="218">
        <v>11356</v>
      </c>
      <c r="B6219" s="218">
        <v>200</v>
      </c>
      <c r="C6219" s="219">
        <v>30.97270589021786</v>
      </c>
      <c r="D6219" s="218"/>
      <c r="E6219" s="218" t="s">
        <v>114</v>
      </c>
      <c r="F6219" s="218">
        <v>2007</v>
      </c>
    </row>
    <row r="6220" spans="1:6" x14ac:dyDescent="0.45">
      <c r="A6220" s="218">
        <v>11356</v>
      </c>
      <c r="B6220" s="218">
        <v>200</v>
      </c>
      <c r="C6220" s="219">
        <v>6.4558379195022919</v>
      </c>
      <c r="D6220" s="218"/>
      <c r="E6220" s="218" t="s">
        <v>114</v>
      </c>
      <c r="F6220" s="218">
        <v>2007</v>
      </c>
    </row>
    <row r="6221" spans="1:6" x14ac:dyDescent="0.45">
      <c r="A6221" s="218">
        <v>11356</v>
      </c>
      <c r="B6221" s="218">
        <v>200</v>
      </c>
      <c r="C6221" s="219">
        <v>1.848074514089844</v>
      </c>
      <c r="D6221" s="218"/>
      <c r="E6221" s="218" t="s">
        <v>114</v>
      </c>
      <c r="F6221" s="218">
        <v>2007</v>
      </c>
    </row>
    <row r="6222" spans="1:6" x14ac:dyDescent="0.45">
      <c r="A6222" s="218">
        <v>11356</v>
      </c>
      <c r="B6222" s="218">
        <v>200</v>
      </c>
      <c r="C6222" s="219">
        <v>39.747340706096992</v>
      </c>
      <c r="D6222" s="218"/>
      <c r="E6222" s="218" t="s">
        <v>114</v>
      </c>
      <c r="F6222" s="218">
        <v>2007</v>
      </c>
    </row>
    <row r="6223" spans="1:6" x14ac:dyDescent="0.45">
      <c r="A6223" s="218">
        <v>11356</v>
      </c>
      <c r="B6223" s="218">
        <v>200</v>
      </c>
      <c r="C6223" s="219">
        <v>33.875404212810281</v>
      </c>
      <c r="D6223" s="218"/>
      <c r="E6223" s="218" t="s">
        <v>114</v>
      </c>
      <c r="F6223" s="218">
        <v>2007</v>
      </c>
    </row>
    <row r="6224" spans="1:6" x14ac:dyDescent="0.45">
      <c r="A6224" s="218">
        <v>11356</v>
      </c>
      <c r="B6224" s="218">
        <v>200</v>
      </c>
      <c r="C6224" s="219">
        <v>4.7224312792188456</v>
      </c>
      <c r="D6224" s="218"/>
      <c r="E6224" s="218" t="s">
        <v>114</v>
      </c>
      <c r="F6224" s="218">
        <v>2007</v>
      </c>
    </row>
    <row r="6225" spans="1:6" x14ac:dyDescent="0.45">
      <c r="A6225" s="218">
        <v>11354</v>
      </c>
      <c r="B6225" s="218">
        <v>600</v>
      </c>
      <c r="C6225" s="219">
        <v>6.8392701602903543</v>
      </c>
      <c r="D6225" s="218"/>
      <c r="E6225" s="218" t="s">
        <v>111</v>
      </c>
      <c r="F6225" s="218">
        <v>1998</v>
      </c>
    </row>
    <row r="6226" spans="1:6" x14ac:dyDescent="0.45">
      <c r="A6226" s="218">
        <v>11352</v>
      </c>
      <c r="B6226" s="218">
        <v>500</v>
      </c>
      <c r="C6226" s="219">
        <v>8.5899716524296466</v>
      </c>
      <c r="D6226" s="218"/>
      <c r="E6226" s="218" t="s">
        <v>203</v>
      </c>
      <c r="F6226" s="218">
        <v>1901</v>
      </c>
    </row>
    <row r="6227" spans="1:6" x14ac:dyDescent="0.45">
      <c r="A6227" s="218">
        <v>11352</v>
      </c>
      <c r="B6227" s="218">
        <v>500</v>
      </c>
      <c r="C6227" s="219">
        <v>135.93192761137959</v>
      </c>
      <c r="D6227" s="218"/>
      <c r="E6227" s="218" t="s">
        <v>203</v>
      </c>
      <c r="F6227" s="218">
        <v>1901</v>
      </c>
    </row>
    <row r="6228" spans="1:6" x14ac:dyDescent="0.45">
      <c r="A6228" s="218">
        <v>11352</v>
      </c>
      <c r="B6228" s="218">
        <v>500</v>
      </c>
      <c r="C6228" s="219">
        <v>31.73939842846028</v>
      </c>
      <c r="D6228" s="218"/>
      <c r="E6228" s="218" t="s">
        <v>203</v>
      </c>
      <c r="F6228" s="218">
        <v>1901</v>
      </c>
    </row>
    <row r="6229" spans="1:6" x14ac:dyDescent="0.45">
      <c r="A6229" s="218">
        <v>11346</v>
      </c>
      <c r="B6229" s="218">
        <v>250</v>
      </c>
      <c r="C6229" s="219">
        <v>46.709644885121541</v>
      </c>
      <c r="D6229" s="218"/>
      <c r="E6229" s="218" t="s">
        <v>204</v>
      </c>
      <c r="F6229" s="218">
        <v>2002</v>
      </c>
    </row>
    <row r="6230" spans="1:6" x14ac:dyDescent="0.45">
      <c r="A6230" s="218">
        <v>11344</v>
      </c>
      <c r="B6230" s="218">
        <v>160</v>
      </c>
      <c r="C6230" s="219">
        <v>9.1854071778948718</v>
      </c>
      <c r="D6230" s="218"/>
      <c r="E6230" s="218" t="s">
        <v>114</v>
      </c>
      <c r="F6230" s="218">
        <v>2002</v>
      </c>
    </row>
    <row r="6231" spans="1:6" x14ac:dyDescent="0.45">
      <c r="A6231" s="218">
        <v>11344</v>
      </c>
      <c r="B6231" s="218">
        <v>160</v>
      </c>
      <c r="C6231" s="219">
        <v>20.622721104582581</v>
      </c>
      <c r="D6231" s="218"/>
      <c r="E6231" s="218" t="s">
        <v>114</v>
      </c>
      <c r="F6231" s="218">
        <v>2002</v>
      </c>
    </row>
    <row r="6232" spans="1:6" x14ac:dyDescent="0.45">
      <c r="A6232" s="218">
        <v>11344</v>
      </c>
      <c r="B6232" s="218">
        <v>160</v>
      </c>
      <c r="C6232" s="219">
        <v>14.749044881043689</v>
      </c>
      <c r="D6232" s="218"/>
      <c r="E6232" s="218" t="s">
        <v>114</v>
      </c>
      <c r="F6232" s="218">
        <v>2006</v>
      </c>
    </row>
    <row r="6233" spans="1:6" x14ac:dyDescent="0.45">
      <c r="A6233" s="218">
        <v>11342</v>
      </c>
      <c r="B6233" s="218">
        <v>0</v>
      </c>
      <c r="C6233" s="219">
        <v>31.21776644635376</v>
      </c>
      <c r="D6233" s="218"/>
      <c r="E6233" s="218"/>
      <c r="F6233" s="218">
        <v>1901</v>
      </c>
    </row>
    <row r="6234" spans="1:6" x14ac:dyDescent="0.45">
      <c r="A6234" s="218">
        <v>11340</v>
      </c>
      <c r="B6234" s="218">
        <v>150</v>
      </c>
      <c r="C6234" s="219">
        <v>17.848622945975531</v>
      </c>
      <c r="D6234" s="218"/>
      <c r="E6234" s="218" t="s">
        <v>205</v>
      </c>
      <c r="F6234" s="218">
        <v>1979</v>
      </c>
    </row>
    <row r="6235" spans="1:6" x14ac:dyDescent="0.45">
      <c r="A6235" s="218">
        <v>11340</v>
      </c>
      <c r="B6235" s="218">
        <v>150</v>
      </c>
      <c r="C6235" s="219">
        <v>10.906637478342249</v>
      </c>
      <c r="D6235" s="218"/>
      <c r="E6235" s="218" t="s">
        <v>205</v>
      </c>
      <c r="F6235" s="218">
        <v>1979</v>
      </c>
    </row>
    <row r="6236" spans="1:6" x14ac:dyDescent="0.45">
      <c r="A6236" s="218">
        <v>11340</v>
      </c>
      <c r="B6236" s="218">
        <v>150</v>
      </c>
      <c r="C6236" s="219">
        <v>19.996842205716359</v>
      </c>
      <c r="D6236" s="218"/>
      <c r="E6236" s="218" t="s">
        <v>205</v>
      </c>
      <c r="F6236" s="218">
        <v>1979</v>
      </c>
    </row>
    <row r="6237" spans="1:6" x14ac:dyDescent="0.45">
      <c r="A6237" s="218">
        <v>11340</v>
      </c>
      <c r="B6237" s="218">
        <v>150</v>
      </c>
      <c r="C6237" s="219">
        <v>20.496096050093879</v>
      </c>
      <c r="D6237" s="218"/>
      <c r="E6237" s="218" t="s">
        <v>205</v>
      </c>
      <c r="F6237" s="218">
        <v>1978</v>
      </c>
    </row>
    <row r="6238" spans="1:6" x14ac:dyDescent="0.45">
      <c r="A6238" s="218">
        <v>11340</v>
      </c>
      <c r="B6238" s="218">
        <v>150</v>
      </c>
      <c r="C6238" s="219">
        <v>21.142227232842639</v>
      </c>
      <c r="D6238" s="218"/>
      <c r="E6238" s="218" t="s">
        <v>212</v>
      </c>
      <c r="F6238" s="218">
        <v>2011</v>
      </c>
    </row>
    <row r="6239" spans="1:6" x14ac:dyDescent="0.45">
      <c r="A6239" s="218">
        <v>11340</v>
      </c>
      <c r="B6239" s="218">
        <v>150</v>
      </c>
      <c r="C6239" s="219">
        <v>14.597099254399851</v>
      </c>
      <c r="D6239" s="218"/>
      <c r="E6239" s="218" t="s">
        <v>212</v>
      </c>
      <c r="F6239" s="218">
        <v>2011</v>
      </c>
    </row>
    <row r="6240" spans="1:6" x14ac:dyDescent="0.45">
      <c r="A6240" s="218">
        <v>11340</v>
      </c>
      <c r="B6240" s="218">
        <v>150</v>
      </c>
      <c r="C6240" s="219">
        <v>27.06750210881864</v>
      </c>
      <c r="D6240" s="218"/>
      <c r="E6240" s="218" t="s">
        <v>205</v>
      </c>
      <c r="F6240" s="218">
        <v>1978</v>
      </c>
    </row>
    <row r="6241" spans="1:6" x14ac:dyDescent="0.45">
      <c r="A6241" s="218">
        <v>11340</v>
      </c>
      <c r="B6241" s="218">
        <v>150</v>
      </c>
      <c r="C6241" s="219">
        <v>18.699297213006261</v>
      </c>
      <c r="D6241" s="218"/>
      <c r="E6241" s="218" t="s">
        <v>205</v>
      </c>
      <c r="F6241" s="218">
        <v>1979</v>
      </c>
    </row>
    <row r="6242" spans="1:6" x14ac:dyDescent="0.45">
      <c r="A6242" s="218">
        <v>11340</v>
      </c>
      <c r="B6242" s="218">
        <v>150</v>
      </c>
      <c r="C6242" s="219">
        <v>4.591476286856512</v>
      </c>
      <c r="D6242" s="218"/>
      <c r="E6242" s="218" t="s">
        <v>212</v>
      </c>
      <c r="F6242" s="218">
        <v>2011</v>
      </c>
    </row>
    <row r="6243" spans="1:6" x14ac:dyDescent="0.45">
      <c r="A6243" s="218">
        <v>11340</v>
      </c>
      <c r="B6243" s="218">
        <v>150</v>
      </c>
      <c r="C6243" s="219">
        <v>17.992718538645882</v>
      </c>
      <c r="D6243" s="218"/>
      <c r="E6243" s="218" t="s">
        <v>212</v>
      </c>
      <c r="F6243" s="218">
        <v>2011</v>
      </c>
    </row>
    <row r="6244" spans="1:6" x14ac:dyDescent="0.45">
      <c r="A6244" s="218">
        <v>11338</v>
      </c>
      <c r="B6244" s="218">
        <v>160</v>
      </c>
      <c r="C6244" s="219">
        <v>15.46754165023914</v>
      </c>
      <c r="D6244" s="218"/>
      <c r="E6244" s="218" t="s">
        <v>114</v>
      </c>
      <c r="F6244" s="218">
        <v>2003</v>
      </c>
    </row>
    <row r="6245" spans="1:6" x14ac:dyDescent="0.45">
      <c r="A6245" s="218">
        <v>11338</v>
      </c>
      <c r="B6245" s="218">
        <v>160</v>
      </c>
      <c r="C6245" s="219">
        <v>16.567423211252802</v>
      </c>
      <c r="D6245" s="218"/>
      <c r="E6245" s="218" t="s">
        <v>114</v>
      </c>
      <c r="F6245" s="218">
        <v>2003</v>
      </c>
    </row>
    <row r="6246" spans="1:6" x14ac:dyDescent="0.45">
      <c r="A6246" s="218">
        <v>11336</v>
      </c>
      <c r="B6246" s="218">
        <v>160</v>
      </c>
      <c r="C6246" s="219">
        <v>15.30570628149971</v>
      </c>
      <c r="D6246" s="218"/>
      <c r="E6246" s="218" t="s">
        <v>114</v>
      </c>
      <c r="F6246" s="218">
        <v>2006</v>
      </c>
    </row>
    <row r="6247" spans="1:6" x14ac:dyDescent="0.45">
      <c r="A6247" s="218">
        <v>11506</v>
      </c>
      <c r="B6247" s="218">
        <v>160</v>
      </c>
      <c r="C6247" s="219">
        <v>49.410780047606814</v>
      </c>
      <c r="D6247" s="218"/>
      <c r="E6247" s="218" t="s">
        <v>114</v>
      </c>
      <c r="F6247" s="218">
        <v>2006</v>
      </c>
    </row>
    <row r="6248" spans="1:6" x14ac:dyDescent="0.45">
      <c r="A6248" s="218">
        <v>11506</v>
      </c>
      <c r="B6248" s="218">
        <v>160</v>
      </c>
      <c r="C6248" s="219">
        <v>55.795025026230931</v>
      </c>
      <c r="D6248" s="218"/>
      <c r="E6248" s="218" t="s">
        <v>114</v>
      </c>
      <c r="F6248" s="218">
        <v>2006</v>
      </c>
    </row>
    <row r="6249" spans="1:6" x14ac:dyDescent="0.45">
      <c r="A6249" s="218">
        <v>11506</v>
      </c>
      <c r="B6249" s="218">
        <v>160</v>
      </c>
      <c r="C6249" s="219">
        <v>48.152604079020527</v>
      </c>
      <c r="D6249" s="218"/>
      <c r="E6249" s="218" t="s">
        <v>114</v>
      </c>
      <c r="F6249" s="218">
        <v>2006</v>
      </c>
    </row>
    <row r="6250" spans="1:6" x14ac:dyDescent="0.45">
      <c r="A6250" s="218">
        <v>11506</v>
      </c>
      <c r="B6250" s="218">
        <v>160</v>
      </c>
      <c r="C6250" s="219">
        <v>35.631548187963737</v>
      </c>
      <c r="D6250" s="218"/>
      <c r="E6250" s="218" t="s">
        <v>114</v>
      </c>
      <c r="F6250" s="218">
        <v>2006</v>
      </c>
    </row>
    <row r="6251" spans="1:6" x14ac:dyDescent="0.45">
      <c r="A6251" s="218">
        <v>11506</v>
      </c>
      <c r="B6251" s="218">
        <v>160</v>
      </c>
      <c r="C6251" s="219">
        <v>2.5093922096056609</v>
      </c>
      <c r="D6251" s="218"/>
      <c r="E6251" s="218" t="s">
        <v>114</v>
      </c>
      <c r="F6251" s="218">
        <v>2016</v>
      </c>
    </row>
    <row r="6252" spans="1:6" x14ac:dyDescent="0.45">
      <c r="A6252" s="218">
        <v>11504</v>
      </c>
      <c r="B6252" s="218">
        <v>160</v>
      </c>
      <c r="C6252" s="219">
        <v>35.930534849493633</v>
      </c>
      <c r="D6252" s="218"/>
      <c r="E6252" s="218" t="s">
        <v>114</v>
      </c>
      <c r="F6252" s="218">
        <v>2006</v>
      </c>
    </row>
    <row r="6253" spans="1:6" x14ac:dyDescent="0.45">
      <c r="A6253" s="218">
        <v>11504</v>
      </c>
      <c r="B6253" s="218">
        <v>160</v>
      </c>
      <c r="C6253" s="219">
        <v>26.80183558314641</v>
      </c>
      <c r="D6253" s="218"/>
      <c r="E6253" s="218" t="s">
        <v>114</v>
      </c>
      <c r="F6253" s="218">
        <v>2006</v>
      </c>
    </row>
    <row r="6254" spans="1:6" x14ac:dyDescent="0.45">
      <c r="A6254" s="218">
        <v>11504</v>
      </c>
      <c r="B6254" s="218">
        <v>160</v>
      </c>
      <c r="C6254" s="219">
        <v>38.396203850473754</v>
      </c>
      <c r="D6254" s="218"/>
      <c r="E6254" s="218" t="s">
        <v>114</v>
      </c>
      <c r="F6254" s="218">
        <v>2006</v>
      </c>
    </row>
    <row r="6255" spans="1:6" x14ac:dyDescent="0.45">
      <c r="A6255" s="218">
        <v>11504</v>
      </c>
      <c r="B6255" s="218">
        <v>160</v>
      </c>
      <c r="C6255" s="219">
        <v>9.5532196990548872</v>
      </c>
      <c r="D6255" s="218"/>
      <c r="E6255" s="218" t="s">
        <v>114</v>
      </c>
      <c r="F6255" s="218">
        <v>2006</v>
      </c>
    </row>
    <row r="6256" spans="1:6" x14ac:dyDescent="0.45">
      <c r="A6256" s="218">
        <v>11502</v>
      </c>
      <c r="B6256" s="218">
        <v>200</v>
      </c>
      <c r="C6256" s="219">
        <v>30.01870563646218</v>
      </c>
      <c r="D6256" s="218"/>
      <c r="E6256" s="218" t="s">
        <v>114</v>
      </c>
      <c r="F6256" s="218">
        <v>2006</v>
      </c>
    </row>
    <row r="6257" spans="1:6" x14ac:dyDescent="0.45">
      <c r="A6257" s="218">
        <v>11502</v>
      </c>
      <c r="B6257" s="218">
        <v>200</v>
      </c>
      <c r="C6257" s="219">
        <v>47.991795489740667</v>
      </c>
      <c r="D6257" s="218"/>
      <c r="E6257" s="218" t="s">
        <v>114</v>
      </c>
      <c r="F6257" s="218">
        <v>2006</v>
      </c>
    </row>
    <row r="6258" spans="1:6" x14ac:dyDescent="0.45">
      <c r="A6258" s="218">
        <v>11502</v>
      </c>
      <c r="B6258" s="218">
        <v>200</v>
      </c>
      <c r="C6258" s="219">
        <v>41.859421619527801</v>
      </c>
      <c r="D6258" s="218"/>
      <c r="E6258" s="218" t="s">
        <v>114</v>
      </c>
      <c r="F6258" s="218">
        <v>2006</v>
      </c>
    </row>
    <row r="6259" spans="1:6" x14ac:dyDescent="0.45">
      <c r="A6259" s="218">
        <v>11502</v>
      </c>
      <c r="B6259" s="218">
        <v>200</v>
      </c>
      <c r="C6259" s="219">
        <v>42.061932869628023</v>
      </c>
      <c r="D6259" s="218"/>
      <c r="E6259" s="218" t="s">
        <v>114</v>
      </c>
      <c r="F6259" s="218">
        <v>2006</v>
      </c>
    </row>
    <row r="6260" spans="1:6" x14ac:dyDescent="0.45">
      <c r="A6260" s="218">
        <v>11502</v>
      </c>
      <c r="B6260" s="218">
        <v>200</v>
      </c>
      <c r="C6260" s="219">
        <v>36.17795048195908</v>
      </c>
      <c r="D6260" s="218"/>
      <c r="E6260" s="218" t="s">
        <v>114</v>
      </c>
      <c r="F6260" s="218">
        <v>2006</v>
      </c>
    </row>
    <row r="6261" spans="1:6" x14ac:dyDescent="0.45">
      <c r="A6261" s="218">
        <v>11502</v>
      </c>
      <c r="B6261" s="218">
        <v>200</v>
      </c>
      <c r="C6261" s="219">
        <v>23.804828956366499</v>
      </c>
      <c r="D6261" s="218"/>
      <c r="E6261" s="218" t="s">
        <v>114</v>
      </c>
      <c r="F6261" s="218">
        <v>2006</v>
      </c>
    </row>
    <row r="6262" spans="1:6" x14ac:dyDescent="0.45">
      <c r="A6262" s="218">
        <v>11502</v>
      </c>
      <c r="B6262" s="218">
        <v>200</v>
      </c>
      <c r="C6262" s="219">
        <v>45.001098860836088</v>
      </c>
      <c r="D6262" s="218"/>
      <c r="E6262" s="218" t="s">
        <v>114</v>
      </c>
      <c r="F6262" s="218">
        <v>2006</v>
      </c>
    </row>
    <row r="6263" spans="1:6" x14ac:dyDescent="0.45">
      <c r="A6263" s="218">
        <v>11502</v>
      </c>
      <c r="B6263" s="218">
        <v>200</v>
      </c>
      <c r="C6263" s="219">
        <v>41.99088387572759</v>
      </c>
      <c r="D6263" s="218"/>
      <c r="E6263" s="218" t="s">
        <v>114</v>
      </c>
      <c r="F6263" s="218">
        <v>2006</v>
      </c>
    </row>
    <row r="6264" spans="1:6" x14ac:dyDescent="0.45">
      <c r="A6264" s="218">
        <v>11502</v>
      </c>
      <c r="B6264" s="218">
        <v>200</v>
      </c>
      <c r="C6264" s="219">
        <v>36.046238842874743</v>
      </c>
      <c r="D6264" s="218"/>
      <c r="E6264" s="218" t="s">
        <v>114</v>
      </c>
      <c r="F6264" s="218">
        <v>2006</v>
      </c>
    </row>
    <row r="6265" spans="1:6" x14ac:dyDescent="0.45">
      <c r="A6265" s="218">
        <v>11502</v>
      </c>
      <c r="B6265" s="218">
        <v>200</v>
      </c>
      <c r="C6265" s="219">
        <v>17.975456631605159</v>
      </c>
      <c r="D6265" s="218"/>
      <c r="E6265" s="218" t="s">
        <v>114</v>
      </c>
      <c r="F6265" s="218">
        <v>2006</v>
      </c>
    </row>
    <row r="6266" spans="1:6" x14ac:dyDescent="0.45">
      <c r="A6266" s="218">
        <v>11502</v>
      </c>
      <c r="B6266" s="218">
        <v>200</v>
      </c>
      <c r="C6266" s="219">
        <v>51.812383682699362</v>
      </c>
      <c r="D6266" s="218"/>
      <c r="E6266" s="218" t="s">
        <v>114</v>
      </c>
      <c r="F6266" s="218">
        <v>2006</v>
      </c>
    </row>
    <row r="6267" spans="1:6" x14ac:dyDescent="0.45">
      <c r="A6267" s="218">
        <v>11502</v>
      </c>
      <c r="B6267" s="218">
        <v>200</v>
      </c>
      <c r="C6267" s="219">
        <v>18.126789964266919</v>
      </c>
      <c r="D6267" s="218"/>
      <c r="E6267" s="218" t="s">
        <v>114</v>
      </c>
      <c r="F6267" s="218">
        <v>2006</v>
      </c>
    </row>
    <row r="6268" spans="1:6" x14ac:dyDescent="0.45">
      <c r="A6268" s="218">
        <v>11500</v>
      </c>
      <c r="B6268" s="218">
        <v>250</v>
      </c>
      <c r="C6268" s="219">
        <v>55.407996415664307</v>
      </c>
      <c r="D6268" s="218"/>
      <c r="E6268" s="218" t="s">
        <v>114</v>
      </c>
      <c r="F6268" s="218">
        <v>2006</v>
      </c>
    </row>
    <row r="6269" spans="1:6" x14ac:dyDescent="0.45">
      <c r="A6269" s="218">
        <v>11500</v>
      </c>
      <c r="B6269" s="218">
        <v>250</v>
      </c>
      <c r="C6269" s="219">
        <v>54.112266741158948</v>
      </c>
      <c r="D6269" s="218"/>
      <c r="E6269" s="218" t="s">
        <v>114</v>
      </c>
      <c r="F6269" s="218">
        <v>2006</v>
      </c>
    </row>
    <row r="6270" spans="1:6" x14ac:dyDescent="0.45">
      <c r="A6270" s="218">
        <v>11500</v>
      </c>
      <c r="B6270" s="218">
        <v>250</v>
      </c>
      <c r="C6270" s="219">
        <v>24.53801122491511</v>
      </c>
      <c r="D6270" s="218"/>
      <c r="E6270" s="218" t="s">
        <v>114</v>
      </c>
      <c r="F6270" s="218">
        <v>2006</v>
      </c>
    </row>
    <row r="6271" spans="1:6" x14ac:dyDescent="0.45">
      <c r="A6271" s="218">
        <v>11500</v>
      </c>
      <c r="B6271" s="218">
        <v>250</v>
      </c>
      <c r="C6271" s="219">
        <v>53.757265692194409</v>
      </c>
      <c r="D6271" s="218"/>
      <c r="E6271" s="218" t="s">
        <v>114</v>
      </c>
      <c r="F6271" s="218">
        <v>2006</v>
      </c>
    </row>
    <row r="6272" spans="1:6" x14ac:dyDescent="0.45">
      <c r="A6272" s="218">
        <v>11500</v>
      </c>
      <c r="B6272" s="218">
        <v>250</v>
      </c>
      <c r="C6272" s="219">
        <v>24.211873315073639</v>
      </c>
      <c r="D6272" s="218"/>
      <c r="E6272" s="218" t="s">
        <v>114</v>
      </c>
      <c r="F6272" s="218">
        <v>2006</v>
      </c>
    </row>
    <row r="6273" spans="1:6" x14ac:dyDescent="0.45">
      <c r="A6273" s="218">
        <v>11500</v>
      </c>
      <c r="B6273" s="218">
        <v>250</v>
      </c>
      <c r="C6273" s="219">
        <v>34.515439917179108</v>
      </c>
      <c r="D6273" s="218"/>
      <c r="E6273" s="218" t="s">
        <v>114</v>
      </c>
      <c r="F6273" s="218">
        <v>2006</v>
      </c>
    </row>
    <row r="6274" spans="1:6" x14ac:dyDescent="0.45">
      <c r="A6274" s="218">
        <v>11500</v>
      </c>
      <c r="B6274" s="218">
        <v>250</v>
      </c>
      <c r="C6274" s="219">
        <v>39.346782420748731</v>
      </c>
      <c r="D6274" s="218"/>
      <c r="E6274" s="218" t="s">
        <v>114</v>
      </c>
      <c r="F6274" s="218">
        <v>2006</v>
      </c>
    </row>
    <row r="6275" spans="1:6" x14ac:dyDescent="0.45">
      <c r="A6275" s="218">
        <v>11500</v>
      </c>
      <c r="B6275" s="218">
        <v>250</v>
      </c>
      <c r="C6275" s="219">
        <v>11.89938737993845</v>
      </c>
      <c r="D6275" s="218"/>
      <c r="E6275" s="218" t="s">
        <v>114</v>
      </c>
      <c r="F6275" s="218">
        <v>2006</v>
      </c>
    </row>
    <row r="6276" spans="1:6" x14ac:dyDescent="0.45">
      <c r="A6276" s="218">
        <v>11498</v>
      </c>
      <c r="B6276" s="218">
        <v>160</v>
      </c>
      <c r="C6276" s="219">
        <v>41.866078042680769</v>
      </c>
      <c r="D6276" s="218"/>
      <c r="E6276" s="218" t="s">
        <v>114</v>
      </c>
      <c r="F6276" s="218">
        <v>2006</v>
      </c>
    </row>
    <row r="6277" spans="1:6" x14ac:dyDescent="0.45">
      <c r="A6277" s="218">
        <v>11498</v>
      </c>
      <c r="B6277" s="218">
        <v>160</v>
      </c>
      <c r="C6277" s="219">
        <v>42.063046660181563</v>
      </c>
      <c r="D6277" s="218"/>
      <c r="E6277" s="218" t="s">
        <v>114</v>
      </c>
      <c r="F6277" s="218">
        <v>2006</v>
      </c>
    </row>
    <row r="6278" spans="1:6" x14ac:dyDescent="0.45">
      <c r="A6278" s="218">
        <v>11498</v>
      </c>
      <c r="B6278" s="218">
        <v>160</v>
      </c>
      <c r="C6278" s="219">
        <v>36.036430992023149</v>
      </c>
      <c r="D6278" s="218"/>
      <c r="E6278" s="218" t="s">
        <v>114</v>
      </c>
      <c r="F6278" s="218">
        <v>2006</v>
      </c>
    </row>
    <row r="6279" spans="1:6" x14ac:dyDescent="0.45">
      <c r="A6279" s="218">
        <v>11498</v>
      </c>
      <c r="B6279" s="218">
        <v>160</v>
      </c>
      <c r="C6279" s="219">
        <v>54.202891591110557</v>
      </c>
      <c r="D6279" s="218"/>
      <c r="E6279" s="218" t="s">
        <v>114</v>
      </c>
      <c r="F6279" s="218">
        <v>2006</v>
      </c>
    </row>
    <row r="6280" spans="1:6" x14ac:dyDescent="0.45">
      <c r="A6280" s="218">
        <v>11498</v>
      </c>
      <c r="B6280" s="218">
        <v>160</v>
      </c>
      <c r="C6280" s="219">
        <v>36.04985521657359</v>
      </c>
      <c r="D6280" s="218"/>
      <c r="E6280" s="218" t="s">
        <v>114</v>
      </c>
      <c r="F6280" s="218">
        <v>2006</v>
      </c>
    </row>
    <row r="6281" spans="1:6" x14ac:dyDescent="0.45">
      <c r="A6281" s="218">
        <v>11498</v>
      </c>
      <c r="B6281" s="218">
        <v>160</v>
      </c>
      <c r="C6281" s="219">
        <v>38.841430473057287</v>
      </c>
      <c r="D6281" s="218"/>
      <c r="E6281" s="218" t="s">
        <v>114</v>
      </c>
      <c r="F6281" s="218">
        <v>2006</v>
      </c>
    </row>
    <row r="6282" spans="1:6" x14ac:dyDescent="0.45">
      <c r="A6282" s="218">
        <v>11498</v>
      </c>
      <c r="B6282" s="218">
        <v>160</v>
      </c>
      <c r="C6282" s="219">
        <v>38.989521617343293</v>
      </c>
      <c r="D6282" s="218"/>
      <c r="E6282" s="218" t="s">
        <v>114</v>
      </c>
      <c r="F6282" s="218">
        <v>2006</v>
      </c>
    </row>
    <row r="6283" spans="1:6" x14ac:dyDescent="0.45">
      <c r="A6283" s="218">
        <v>11498</v>
      </c>
      <c r="B6283" s="218">
        <v>160</v>
      </c>
      <c r="C6283" s="219">
        <v>30.080834811375212</v>
      </c>
      <c r="D6283" s="218"/>
      <c r="E6283" s="218" t="s">
        <v>114</v>
      </c>
      <c r="F6283" s="218">
        <v>2006</v>
      </c>
    </row>
    <row r="6284" spans="1:6" x14ac:dyDescent="0.45">
      <c r="A6284" s="218">
        <v>11498</v>
      </c>
      <c r="B6284" s="218">
        <v>160</v>
      </c>
      <c r="C6284" s="219">
        <v>15.13300946729797</v>
      </c>
      <c r="D6284" s="218"/>
      <c r="E6284" s="218" t="s">
        <v>114</v>
      </c>
      <c r="F6284" s="218">
        <v>2006</v>
      </c>
    </row>
    <row r="6285" spans="1:6" x14ac:dyDescent="0.45">
      <c r="A6285" s="218">
        <v>11496</v>
      </c>
      <c r="B6285" s="218">
        <v>160</v>
      </c>
      <c r="C6285" s="219">
        <v>36.09014717679095</v>
      </c>
      <c r="D6285" s="218"/>
      <c r="E6285" s="218" t="s">
        <v>114</v>
      </c>
      <c r="F6285" s="218">
        <v>2006</v>
      </c>
    </row>
    <row r="6286" spans="1:6" x14ac:dyDescent="0.45">
      <c r="A6286" s="218">
        <v>11496</v>
      </c>
      <c r="B6286" s="218">
        <v>160</v>
      </c>
      <c r="C6286" s="219">
        <v>41.741954143827883</v>
      </c>
      <c r="D6286" s="218"/>
      <c r="E6286" s="218" t="s">
        <v>114</v>
      </c>
      <c r="F6286" s="218">
        <v>2006</v>
      </c>
    </row>
    <row r="6287" spans="1:6" x14ac:dyDescent="0.45">
      <c r="A6287" s="218">
        <v>11496</v>
      </c>
      <c r="B6287" s="218">
        <v>160</v>
      </c>
      <c r="C6287" s="219">
        <v>39.088098843480793</v>
      </c>
      <c r="D6287" s="218"/>
      <c r="E6287" s="218" t="s">
        <v>114</v>
      </c>
      <c r="F6287" s="218">
        <v>2006</v>
      </c>
    </row>
    <row r="6288" spans="1:6" x14ac:dyDescent="0.45">
      <c r="A6288" s="218">
        <v>11496</v>
      </c>
      <c r="B6288" s="218">
        <v>160</v>
      </c>
      <c r="C6288" s="219">
        <v>54.101508664713769</v>
      </c>
      <c r="D6288" s="218"/>
      <c r="E6288" s="218" t="s">
        <v>114</v>
      </c>
      <c r="F6288" s="218">
        <v>2006</v>
      </c>
    </row>
    <row r="6289" spans="1:6" x14ac:dyDescent="0.45">
      <c r="A6289" s="218">
        <v>11496</v>
      </c>
      <c r="B6289" s="218">
        <v>160</v>
      </c>
      <c r="C6289" s="219">
        <v>36.037113698554172</v>
      </c>
      <c r="D6289" s="218"/>
      <c r="E6289" s="218" t="s">
        <v>114</v>
      </c>
      <c r="F6289" s="218">
        <v>2006</v>
      </c>
    </row>
    <row r="6290" spans="1:6" x14ac:dyDescent="0.45">
      <c r="A6290" s="218">
        <v>11496</v>
      </c>
      <c r="B6290" s="218">
        <v>160</v>
      </c>
      <c r="C6290" s="219">
        <v>33.094529489501539</v>
      </c>
      <c r="D6290" s="218"/>
      <c r="E6290" s="218" t="s">
        <v>114</v>
      </c>
      <c r="F6290" s="218">
        <v>2006</v>
      </c>
    </row>
    <row r="6291" spans="1:6" x14ac:dyDescent="0.45">
      <c r="A6291" s="218">
        <v>11496</v>
      </c>
      <c r="B6291" s="218">
        <v>160</v>
      </c>
      <c r="C6291" s="219">
        <v>41.898320000908917</v>
      </c>
      <c r="D6291" s="218"/>
      <c r="E6291" s="218" t="s">
        <v>114</v>
      </c>
      <c r="F6291" s="218">
        <v>2006</v>
      </c>
    </row>
    <row r="6292" spans="1:6" x14ac:dyDescent="0.45">
      <c r="A6292" s="218">
        <v>11496</v>
      </c>
      <c r="B6292" s="218">
        <v>160</v>
      </c>
      <c r="C6292" s="219">
        <v>39.012073999274989</v>
      </c>
      <c r="D6292" s="218"/>
      <c r="E6292" s="218" t="s">
        <v>114</v>
      </c>
      <c r="F6292" s="218">
        <v>2006</v>
      </c>
    </row>
    <row r="6293" spans="1:6" x14ac:dyDescent="0.45">
      <c r="A6293" s="218">
        <v>11496</v>
      </c>
      <c r="B6293" s="218">
        <v>160</v>
      </c>
      <c r="C6293" s="219">
        <v>30.105507392222471</v>
      </c>
      <c r="D6293" s="218"/>
      <c r="E6293" s="218" t="s">
        <v>114</v>
      </c>
      <c r="F6293" s="218">
        <v>2006</v>
      </c>
    </row>
    <row r="6294" spans="1:6" x14ac:dyDescent="0.45">
      <c r="A6294" s="218">
        <v>11494</v>
      </c>
      <c r="B6294" s="218">
        <v>160</v>
      </c>
      <c r="C6294" s="219">
        <v>35.924399084233748</v>
      </c>
      <c r="D6294" s="218"/>
      <c r="E6294" s="218" t="s">
        <v>114</v>
      </c>
      <c r="F6294" s="218">
        <v>2006</v>
      </c>
    </row>
    <row r="6295" spans="1:6" x14ac:dyDescent="0.45">
      <c r="A6295" s="218">
        <v>11494</v>
      </c>
      <c r="B6295" s="218">
        <v>160</v>
      </c>
      <c r="C6295" s="219">
        <v>35.967828300543808</v>
      </c>
      <c r="D6295" s="218"/>
      <c r="E6295" s="218" t="s">
        <v>114</v>
      </c>
      <c r="F6295" s="218">
        <v>2006</v>
      </c>
    </row>
    <row r="6296" spans="1:6" x14ac:dyDescent="0.45">
      <c r="A6296" s="218">
        <v>11494</v>
      </c>
      <c r="B6296" s="218">
        <v>160</v>
      </c>
      <c r="C6296" s="219">
        <v>35.976182327011777</v>
      </c>
      <c r="D6296" s="218"/>
      <c r="E6296" s="218" t="s">
        <v>114</v>
      </c>
      <c r="F6296" s="218">
        <v>2006</v>
      </c>
    </row>
    <row r="6297" spans="1:6" x14ac:dyDescent="0.45">
      <c r="A6297" s="218">
        <v>11494</v>
      </c>
      <c r="B6297" s="218">
        <v>160</v>
      </c>
      <c r="C6297" s="219">
        <v>60.026728579003489</v>
      </c>
      <c r="D6297" s="218"/>
      <c r="E6297" s="218" t="s">
        <v>114</v>
      </c>
      <c r="F6297" s="218">
        <v>2006</v>
      </c>
    </row>
    <row r="6298" spans="1:6" x14ac:dyDescent="0.45">
      <c r="A6298" s="218">
        <v>11494</v>
      </c>
      <c r="B6298" s="218">
        <v>160</v>
      </c>
      <c r="C6298" s="219">
        <v>42.160840067022633</v>
      </c>
      <c r="D6298" s="218"/>
      <c r="E6298" s="218" t="s">
        <v>114</v>
      </c>
      <c r="F6298" s="218">
        <v>2006</v>
      </c>
    </row>
    <row r="6299" spans="1:6" x14ac:dyDescent="0.45">
      <c r="A6299" s="218">
        <v>11494</v>
      </c>
      <c r="B6299" s="218">
        <v>160</v>
      </c>
      <c r="C6299" s="219">
        <v>35.78889679344735</v>
      </c>
      <c r="D6299" s="218"/>
      <c r="E6299" s="218" t="s">
        <v>114</v>
      </c>
      <c r="F6299" s="218">
        <v>2006</v>
      </c>
    </row>
    <row r="6300" spans="1:6" x14ac:dyDescent="0.45">
      <c r="A6300" s="218">
        <v>11494</v>
      </c>
      <c r="B6300" s="218">
        <v>160</v>
      </c>
      <c r="C6300" s="219">
        <v>42.024716034332783</v>
      </c>
      <c r="D6300" s="218"/>
      <c r="E6300" s="218" t="s">
        <v>114</v>
      </c>
      <c r="F6300" s="218">
        <v>2006</v>
      </c>
    </row>
    <row r="6301" spans="1:6" x14ac:dyDescent="0.45">
      <c r="A6301" s="218">
        <v>11494</v>
      </c>
      <c r="B6301" s="218">
        <v>160</v>
      </c>
      <c r="C6301" s="219">
        <v>42.16310373311422</v>
      </c>
      <c r="D6301" s="218"/>
      <c r="E6301" s="218" t="s">
        <v>114</v>
      </c>
      <c r="F6301" s="218">
        <v>2006</v>
      </c>
    </row>
    <row r="6302" spans="1:6" x14ac:dyDescent="0.45">
      <c r="A6302" s="218">
        <v>11494</v>
      </c>
      <c r="B6302" s="218">
        <v>160</v>
      </c>
      <c r="C6302" s="219">
        <v>36.097073752565542</v>
      </c>
      <c r="D6302" s="218"/>
      <c r="E6302" s="218" t="s">
        <v>114</v>
      </c>
      <c r="F6302" s="218">
        <v>2006</v>
      </c>
    </row>
    <row r="6303" spans="1:6" x14ac:dyDescent="0.45">
      <c r="A6303" s="218">
        <v>11492</v>
      </c>
      <c r="B6303" s="218">
        <v>200</v>
      </c>
      <c r="C6303" s="219">
        <v>34.141170983961217</v>
      </c>
      <c r="D6303" s="218"/>
      <c r="E6303" s="218" t="s">
        <v>114</v>
      </c>
      <c r="F6303" s="218">
        <v>2006</v>
      </c>
    </row>
    <row r="6304" spans="1:6" x14ac:dyDescent="0.45">
      <c r="A6304" s="218">
        <v>11492</v>
      </c>
      <c r="B6304" s="218">
        <v>200</v>
      </c>
      <c r="C6304" s="219">
        <v>16.086277475164071</v>
      </c>
      <c r="D6304" s="218"/>
      <c r="E6304" s="218" t="s">
        <v>114</v>
      </c>
      <c r="F6304" s="218">
        <v>2006</v>
      </c>
    </row>
    <row r="6305" spans="1:6" x14ac:dyDescent="0.45">
      <c r="A6305" s="218">
        <v>11490</v>
      </c>
      <c r="B6305" s="218">
        <v>200</v>
      </c>
      <c r="C6305" s="219">
        <v>79.753784126952041</v>
      </c>
      <c r="D6305" s="218"/>
      <c r="E6305" s="218" t="s">
        <v>114</v>
      </c>
      <c r="F6305" s="218">
        <v>2007</v>
      </c>
    </row>
    <row r="6306" spans="1:6" x14ac:dyDescent="0.45">
      <c r="A6306" s="218">
        <v>11488</v>
      </c>
      <c r="B6306" s="218">
        <v>250</v>
      </c>
      <c r="C6306" s="219">
        <v>49.296041783313129</v>
      </c>
      <c r="D6306" s="218"/>
      <c r="E6306" s="218" t="s">
        <v>114</v>
      </c>
      <c r="F6306" s="218">
        <v>2007</v>
      </c>
    </row>
    <row r="6307" spans="1:6" x14ac:dyDescent="0.45">
      <c r="A6307" s="218">
        <v>11486</v>
      </c>
      <c r="B6307" s="218">
        <v>315</v>
      </c>
      <c r="C6307" s="219">
        <v>76.861711981988762</v>
      </c>
      <c r="D6307" s="218"/>
      <c r="E6307" s="218" t="s">
        <v>114</v>
      </c>
      <c r="F6307" s="218">
        <v>2007</v>
      </c>
    </row>
    <row r="6308" spans="1:6" x14ac:dyDescent="0.45">
      <c r="A6308" s="218">
        <v>11486</v>
      </c>
      <c r="B6308" s="218">
        <v>315</v>
      </c>
      <c r="C6308" s="219">
        <v>45.644317640980823</v>
      </c>
      <c r="D6308" s="218"/>
      <c r="E6308" s="218" t="s">
        <v>114</v>
      </c>
      <c r="F6308" s="218">
        <v>2007</v>
      </c>
    </row>
    <row r="6309" spans="1:6" x14ac:dyDescent="0.45">
      <c r="A6309" s="218">
        <v>11486</v>
      </c>
      <c r="B6309" s="218">
        <v>315</v>
      </c>
      <c r="C6309" s="219">
        <v>42.855960430093887</v>
      </c>
      <c r="D6309" s="218"/>
      <c r="E6309" s="218" t="s">
        <v>114</v>
      </c>
      <c r="F6309" s="218">
        <v>2007</v>
      </c>
    </row>
    <row r="6310" spans="1:6" x14ac:dyDescent="0.45">
      <c r="A6310" s="218">
        <v>11486</v>
      </c>
      <c r="B6310" s="218">
        <v>315</v>
      </c>
      <c r="C6310" s="219">
        <v>67.564577975968433</v>
      </c>
      <c r="D6310" s="218"/>
      <c r="E6310" s="218" t="s">
        <v>114</v>
      </c>
      <c r="F6310" s="218">
        <v>2007</v>
      </c>
    </row>
    <row r="6311" spans="1:6" x14ac:dyDescent="0.45">
      <c r="A6311" s="218">
        <v>11486</v>
      </c>
      <c r="B6311" s="218">
        <v>315</v>
      </c>
      <c r="C6311" s="219">
        <v>56.417730866754539</v>
      </c>
      <c r="D6311" s="218"/>
      <c r="E6311" s="218" t="s">
        <v>114</v>
      </c>
      <c r="F6311" s="218">
        <v>2007</v>
      </c>
    </row>
    <row r="6312" spans="1:6" x14ac:dyDescent="0.45">
      <c r="A6312" s="218">
        <v>11486</v>
      </c>
      <c r="B6312" s="218">
        <v>315</v>
      </c>
      <c r="C6312" s="219">
        <v>79.264802597203982</v>
      </c>
      <c r="D6312" s="218"/>
      <c r="E6312" s="218" t="s">
        <v>114</v>
      </c>
      <c r="F6312" s="218">
        <v>2018</v>
      </c>
    </row>
    <row r="6313" spans="1:6" x14ac:dyDescent="0.45">
      <c r="A6313" s="218">
        <v>11486</v>
      </c>
      <c r="B6313" s="218">
        <v>315</v>
      </c>
      <c r="C6313" s="219">
        <v>47.194619905237381</v>
      </c>
      <c r="D6313" s="218"/>
      <c r="E6313" s="218" t="s">
        <v>114</v>
      </c>
      <c r="F6313" s="218">
        <v>2018</v>
      </c>
    </row>
    <row r="6314" spans="1:6" x14ac:dyDescent="0.45">
      <c r="A6314" s="218">
        <v>11486</v>
      </c>
      <c r="B6314" s="218">
        <v>315</v>
      </c>
      <c r="C6314" s="219">
        <v>28.78290944293942</v>
      </c>
      <c r="D6314" s="218"/>
      <c r="E6314" s="218" t="s">
        <v>114</v>
      </c>
      <c r="F6314" s="218">
        <v>2018</v>
      </c>
    </row>
    <row r="6315" spans="1:6" x14ac:dyDescent="0.45">
      <c r="A6315" s="218">
        <v>11486</v>
      </c>
      <c r="B6315" s="218">
        <v>315</v>
      </c>
      <c r="C6315" s="219">
        <v>69.96176113414343</v>
      </c>
      <c r="D6315" s="218"/>
      <c r="E6315" s="218" t="s">
        <v>114</v>
      </c>
      <c r="F6315" s="218">
        <v>2018</v>
      </c>
    </row>
    <row r="6316" spans="1:6" x14ac:dyDescent="0.45">
      <c r="A6316" s="218">
        <v>11486</v>
      </c>
      <c r="B6316" s="218">
        <v>315</v>
      </c>
      <c r="C6316" s="219">
        <v>49.272027287345942</v>
      </c>
      <c r="D6316" s="218"/>
      <c r="E6316" s="218" t="s">
        <v>114</v>
      </c>
      <c r="F6316" s="218">
        <v>2018</v>
      </c>
    </row>
    <row r="6317" spans="1:6" x14ac:dyDescent="0.45">
      <c r="A6317" s="218">
        <v>11484</v>
      </c>
      <c r="B6317" s="218">
        <v>315</v>
      </c>
      <c r="C6317" s="219">
        <v>41.661540367018119</v>
      </c>
      <c r="D6317" s="218"/>
      <c r="E6317" s="218" t="s">
        <v>114</v>
      </c>
      <c r="F6317" s="218">
        <v>2007</v>
      </c>
    </row>
    <row r="6318" spans="1:6" x14ac:dyDescent="0.45">
      <c r="A6318" s="218">
        <v>11484</v>
      </c>
      <c r="B6318" s="218">
        <v>315</v>
      </c>
      <c r="C6318" s="219">
        <v>47.252465867460302</v>
      </c>
      <c r="D6318" s="218"/>
      <c r="E6318" s="218" t="s">
        <v>114</v>
      </c>
      <c r="F6318" s="218">
        <v>2007</v>
      </c>
    </row>
    <row r="6319" spans="1:6" x14ac:dyDescent="0.45">
      <c r="A6319" s="218">
        <v>11484</v>
      </c>
      <c r="B6319" s="218">
        <v>315</v>
      </c>
      <c r="C6319" s="219">
        <v>51.260617978180157</v>
      </c>
      <c r="D6319" s="218"/>
      <c r="E6319" s="218" t="s">
        <v>114</v>
      </c>
      <c r="F6319" s="218">
        <v>2007</v>
      </c>
    </row>
    <row r="6320" spans="1:6" x14ac:dyDescent="0.45">
      <c r="A6320" s="218">
        <v>11484</v>
      </c>
      <c r="B6320" s="218">
        <v>315</v>
      </c>
      <c r="C6320" s="219">
        <v>48.999176404875321</v>
      </c>
      <c r="D6320" s="218"/>
      <c r="E6320" s="218" t="s">
        <v>114</v>
      </c>
      <c r="F6320" s="218">
        <v>2007</v>
      </c>
    </row>
    <row r="6321" spans="1:6" x14ac:dyDescent="0.45">
      <c r="A6321" s="218">
        <v>11484</v>
      </c>
      <c r="B6321" s="218">
        <v>315</v>
      </c>
      <c r="C6321" s="219">
        <v>25.750422313673759</v>
      </c>
      <c r="D6321" s="218"/>
      <c r="E6321" s="218" t="s">
        <v>114</v>
      </c>
      <c r="F6321" s="218">
        <v>2007</v>
      </c>
    </row>
    <row r="6322" spans="1:6" x14ac:dyDescent="0.45">
      <c r="A6322" s="218">
        <v>11484</v>
      </c>
      <c r="B6322" s="218">
        <v>315</v>
      </c>
      <c r="C6322" s="219">
        <v>29.119460908703338</v>
      </c>
      <c r="D6322" s="218"/>
      <c r="E6322" s="218" t="s">
        <v>114</v>
      </c>
      <c r="F6322" s="218">
        <v>2007</v>
      </c>
    </row>
    <row r="6323" spans="1:6" x14ac:dyDescent="0.45">
      <c r="A6323" s="218">
        <v>11482</v>
      </c>
      <c r="B6323" s="218">
        <v>160</v>
      </c>
      <c r="C6323" s="219">
        <v>12.20161619594086</v>
      </c>
      <c r="D6323" s="218"/>
      <c r="E6323" s="218" t="s">
        <v>114</v>
      </c>
      <c r="F6323" s="218">
        <v>2005</v>
      </c>
    </row>
    <row r="6324" spans="1:6" x14ac:dyDescent="0.45">
      <c r="A6324" s="218">
        <v>11482</v>
      </c>
      <c r="B6324" s="218">
        <v>160</v>
      </c>
      <c r="C6324" s="219">
        <v>12.183893204335959</v>
      </c>
      <c r="D6324" s="218"/>
      <c r="E6324" s="218" t="s">
        <v>114</v>
      </c>
      <c r="F6324" s="218">
        <v>2005</v>
      </c>
    </row>
    <row r="6325" spans="1:6" x14ac:dyDescent="0.45">
      <c r="A6325" s="218">
        <v>11482</v>
      </c>
      <c r="B6325" s="218">
        <v>160</v>
      </c>
      <c r="C6325" s="219">
        <v>11.810654998178389</v>
      </c>
      <c r="D6325" s="218"/>
      <c r="E6325" s="218" t="s">
        <v>114</v>
      </c>
      <c r="F6325" s="218">
        <v>2005</v>
      </c>
    </row>
    <row r="6326" spans="1:6" x14ac:dyDescent="0.45">
      <c r="A6326" s="218">
        <v>11482</v>
      </c>
      <c r="B6326" s="218">
        <v>160</v>
      </c>
      <c r="C6326" s="219">
        <v>12.23815865825104</v>
      </c>
      <c r="D6326" s="218"/>
      <c r="E6326" s="218" t="s">
        <v>114</v>
      </c>
      <c r="F6326" s="218">
        <v>2005</v>
      </c>
    </row>
    <row r="6327" spans="1:6" x14ac:dyDescent="0.45">
      <c r="A6327" s="218">
        <v>11482</v>
      </c>
      <c r="B6327" s="218">
        <v>160</v>
      </c>
      <c r="C6327" s="219">
        <v>11.38676706143529</v>
      </c>
      <c r="D6327" s="218"/>
      <c r="E6327" s="218" t="s">
        <v>114</v>
      </c>
      <c r="F6327" s="218">
        <v>2005</v>
      </c>
    </row>
    <row r="6328" spans="1:6" x14ac:dyDescent="0.45">
      <c r="A6328" s="218">
        <v>11482</v>
      </c>
      <c r="B6328" s="218">
        <v>160</v>
      </c>
      <c r="C6328" s="219">
        <v>12.637784894191389</v>
      </c>
      <c r="D6328" s="218"/>
      <c r="E6328" s="218" t="s">
        <v>114</v>
      </c>
      <c r="F6328" s="218">
        <v>2005</v>
      </c>
    </row>
    <row r="6329" spans="1:6" x14ac:dyDescent="0.45">
      <c r="A6329" s="218">
        <v>11482</v>
      </c>
      <c r="B6329" s="218">
        <v>160</v>
      </c>
      <c r="C6329" s="219">
        <v>12.02296479946134</v>
      </c>
      <c r="D6329" s="218"/>
      <c r="E6329" s="218" t="s">
        <v>114</v>
      </c>
      <c r="F6329" s="218">
        <v>2005</v>
      </c>
    </row>
    <row r="6330" spans="1:6" x14ac:dyDescent="0.45">
      <c r="A6330" s="218">
        <v>11482</v>
      </c>
      <c r="B6330" s="218">
        <v>160</v>
      </c>
      <c r="C6330" s="219">
        <v>16.541779457700361</v>
      </c>
      <c r="D6330" s="218"/>
      <c r="E6330" s="218" t="s">
        <v>114</v>
      </c>
      <c r="F6330" s="218">
        <v>2005</v>
      </c>
    </row>
    <row r="6331" spans="1:6" x14ac:dyDescent="0.45">
      <c r="A6331" s="218">
        <v>11482</v>
      </c>
      <c r="B6331" s="218">
        <v>160</v>
      </c>
      <c r="C6331" s="219">
        <v>16.873247601440809</v>
      </c>
      <c r="D6331" s="218"/>
      <c r="E6331" s="218" t="s">
        <v>114</v>
      </c>
      <c r="F6331" s="218">
        <v>2005</v>
      </c>
    </row>
    <row r="6332" spans="1:6" x14ac:dyDescent="0.45">
      <c r="A6332" s="218">
        <v>11480</v>
      </c>
      <c r="B6332" s="218">
        <v>200</v>
      </c>
      <c r="C6332" s="219">
        <v>3.6217446657786838</v>
      </c>
      <c r="D6332" s="218"/>
      <c r="E6332" s="218" t="s">
        <v>114</v>
      </c>
      <c r="F6332" s="218">
        <v>2005</v>
      </c>
    </row>
    <row r="6333" spans="1:6" x14ac:dyDescent="0.45">
      <c r="A6333" s="218">
        <v>11480</v>
      </c>
      <c r="B6333" s="218">
        <v>200</v>
      </c>
      <c r="C6333" s="219">
        <v>5.0392205209868823</v>
      </c>
      <c r="D6333" s="218"/>
      <c r="E6333" s="218" t="s">
        <v>114</v>
      </c>
      <c r="F6333" s="218">
        <v>2005</v>
      </c>
    </row>
    <row r="6334" spans="1:6" x14ac:dyDescent="0.45">
      <c r="A6334" s="218">
        <v>11480</v>
      </c>
      <c r="B6334" s="218">
        <v>200</v>
      </c>
      <c r="C6334" s="219">
        <v>44.346583088131197</v>
      </c>
      <c r="D6334" s="218"/>
      <c r="E6334" s="218" t="s">
        <v>114</v>
      </c>
      <c r="F6334" s="218">
        <v>2005</v>
      </c>
    </row>
    <row r="6335" spans="1:6" x14ac:dyDescent="0.45">
      <c r="A6335" s="218">
        <v>11480</v>
      </c>
      <c r="B6335" s="218">
        <v>200</v>
      </c>
      <c r="C6335" s="219">
        <v>46.133077633723687</v>
      </c>
      <c r="D6335" s="218"/>
      <c r="E6335" s="218" t="s">
        <v>204</v>
      </c>
      <c r="F6335" s="218">
        <v>2005</v>
      </c>
    </row>
    <row r="6336" spans="1:6" x14ac:dyDescent="0.45">
      <c r="A6336" s="218">
        <v>11478</v>
      </c>
      <c r="B6336" s="218">
        <v>160</v>
      </c>
      <c r="C6336" s="219">
        <v>31.877235431039288</v>
      </c>
      <c r="D6336" s="218"/>
      <c r="E6336" s="218" t="s">
        <v>114</v>
      </c>
      <c r="F6336" s="218">
        <v>2005</v>
      </c>
    </row>
    <row r="6337" spans="1:6" x14ac:dyDescent="0.45">
      <c r="A6337" s="218">
        <v>11478</v>
      </c>
      <c r="B6337" s="218">
        <v>160</v>
      </c>
      <c r="C6337" s="219">
        <v>24.027715911271461</v>
      </c>
      <c r="D6337" s="218"/>
      <c r="E6337" s="218" t="s">
        <v>114</v>
      </c>
      <c r="F6337" s="218">
        <v>2005</v>
      </c>
    </row>
    <row r="6338" spans="1:6" x14ac:dyDescent="0.45">
      <c r="A6338" s="218">
        <v>11478</v>
      </c>
      <c r="B6338" s="218">
        <v>160</v>
      </c>
      <c r="C6338" s="219">
        <v>23.8467819429287</v>
      </c>
      <c r="D6338" s="218"/>
      <c r="E6338" s="218" t="s">
        <v>114</v>
      </c>
      <c r="F6338" s="218">
        <v>2005</v>
      </c>
    </row>
    <row r="6339" spans="1:6" x14ac:dyDescent="0.45">
      <c r="A6339" s="218">
        <v>11476</v>
      </c>
      <c r="B6339" s="218">
        <v>200</v>
      </c>
      <c r="C6339" s="219">
        <v>43.018051096798217</v>
      </c>
      <c r="D6339" s="218"/>
      <c r="E6339" s="218" t="s">
        <v>114</v>
      </c>
      <c r="F6339" s="218">
        <v>2005</v>
      </c>
    </row>
    <row r="6340" spans="1:6" x14ac:dyDescent="0.45">
      <c r="A6340" s="218">
        <v>11476</v>
      </c>
      <c r="B6340" s="218">
        <v>200</v>
      </c>
      <c r="C6340" s="219">
        <v>37.045105081482212</v>
      </c>
      <c r="D6340" s="218"/>
      <c r="E6340" s="218" t="s">
        <v>114</v>
      </c>
      <c r="F6340" s="218">
        <v>2005</v>
      </c>
    </row>
    <row r="6341" spans="1:6" x14ac:dyDescent="0.45">
      <c r="A6341" s="218">
        <v>11476</v>
      </c>
      <c r="B6341" s="218">
        <v>200</v>
      </c>
      <c r="C6341" s="219">
        <v>27.77252751414219</v>
      </c>
      <c r="D6341" s="218"/>
      <c r="E6341" s="218" t="s">
        <v>114</v>
      </c>
      <c r="F6341" s="218">
        <v>2005</v>
      </c>
    </row>
    <row r="6342" spans="1:6" x14ac:dyDescent="0.45">
      <c r="A6342" s="218">
        <v>11476</v>
      </c>
      <c r="B6342" s="218">
        <v>200</v>
      </c>
      <c r="C6342" s="219">
        <v>39.053063850939893</v>
      </c>
      <c r="D6342" s="218"/>
      <c r="E6342" s="218" t="s">
        <v>114</v>
      </c>
      <c r="F6342" s="218">
        <v>2005</v>
      </c>
    </row>
    <row r="6343" spans="1:6" x14ac:dyDescent="0.45">
      <c r="A6343" s="218">
        <v>11476</v>
      </c>
      <c r="B6343" s="218">
        <v>200</v>
      </c>
      <c r="C6343" s="219">
        <v>37.190774589305363</v>
      </c>
      <c r="D6343" s="218"/>
      <c r="E6343" s="218" t="s">
        <v>114</v>
      </c>
      <c r="F6343" s="218">
        <v>2005</v>
      </c>
    </row>
    <row r="6344" spans="1:6" x14ac:dyDescent="0.45">
      <c r="A6344" s="218">
        <v>11476</v>
      </c>
      <c r="B6344" s="218">
        <v>200</v>
      </c>
      <c r="C6344" s="219">
        <v>40.431626893718352</v>
      </c>
      <c r="D6344" s="218"/>
      <c r="E6344" s="218" t="s">
        <v>114</v>
      </c>
      <c r="F6344" s="218">
        <v>2005</v>
      </c>
    </row>
    <row r="6345" spans="1:6" x14ac:dyDescent="0.45">
      <c r="A6345" s="218">
        <v>11476</v>
      </c>
      <c r="B6345" s="218">
        <v>200</v>
      </c>
      <c r="C6345" s="219">
        <v>41.453600264672502</v>
      </c>
      <c r="D6345" s="218"/>
      <c r="E6345" s="218" t="s">
        <v>114</v>
      </c>
      <c r="F6345" s="218">
        <v>2005</v>
      </c>
    </row>
    <row r="6346" spans="1:6" x14ac:dyDescent="0.45">
      <c r="A6346" s="218">
        <v>11474</v>
      </c>
      <c r="B6346" s="218">
        <v>160</v>
      </c>
      <c r="C6346" s="219">
        <v>3.930074776019691</v>
      </c>
      <c r="D6346" s="218"/>
      <c r="E6346" s="218" t="s">
        <v>114</v>
      </c>
      <c r="F6346" s="218">
        <v>2005</v>
      </c>
    </row>
    <row r="6347" spans="1:6" x14ac:dyDescent="0.45">
      <c r="A6347" s="218">
        <v>11474</v>
      </c>
      <c r="B6347" s="218">
        <v>160</v>
      </c>
      <c r="C6347" s="219">
        <v>17.871868250380839</v>
      </c>
      <c r="D6347" s="218"/>
      <c r="E6347" s="218" t="s">
        <v>114</v>
      </c>
      <c r="F6347" s="218">
        <v>2005</v>
      </c>
    </row>
    <row r="6348" spans="1:6" x14ac:dyDescent="0.45">
      <c r="A6348" s="218">
        <v>11474</v>
      </c>
      <c r="B6348" s="218">
        <v>160</v>
      </c>
      <c r="C6348" s="219">
        <v>4.5205242562958077</v>
      </c>
      <c r="D6348" s="218"/>
      <c r="E6348" s="218" t="s">
        <v>114</v>
      </c>
      <c r="F6348" s="218">
        <v>2005</v>
      </c>
    </row>
    <row r="6349" spans="1:6" x14ac:dyDescent="0.45">
      <c r="A6349" s="218">
        <v>11474</v>
      </c>
      <c r="B6349" s="218">
        <v>160</v>
      </c>
      <c r="C6349" s="219">
        <v>14.582338709774319</v>
      </c>
      <c r="D6349" s="218"/>
      <c r="E6349" s="218" t="s">
        <v>114</v>
      </c>
      <c r="F6349" s="218">
        <v>2005</v>
      </c>
    </row>
    <row r="6350" spans="1:6" x14ac:dyDescent="0.45">
      <c r="A6350" s="218">
        <v>11474</v>
      </c>
      <c r="B6350" s="218">
        <v>160</v>
      </c>
      <c r="C6350" s="219">
        <v>9.3750694685587419</v>
      </c>
      <c r="D6350" s="218"/>
      <c r="E6350" s="218" t="s">
        <v>114</v>
      </c>
      <c r="F6350" s="218">
        <v>2005</v>
      </c>
    </row>
    <row r="6351" spans="1:6" x14ac:dyDescent="0.45">
      <c r="A6351" s="218">
        <v>11474</v>
      </c>
      <c r="B6351" s="218">
        <v>160</v>
      </c>
      <c r="C6351" s="219">
        <v>21.494169057387911</v>
      </c>
      <c r="D6351" s="218"/>
      <c r="E6351" s="218" t="s">
        <v>114</v>
      </c>
      <c r="F6351" s="218">
        <v>2005</v>
      </c>
    </row>
    <row r="6352" spans="1:6" x14ac:dyDescent="0.45">
      <c r="A6352" s="218">
        <v>11472</v>
      </c>
      <c r="B6352" s="218">
        <v>160</v>
      </c>
      <c r="C6352" s="219">
        <v>29.332804037908339</v>
      </c>
      <c r="D6352" s="218"/>
      <c r="E6352" s="218" t="s">
        <v>114</v>
      </c>
      <c r="F6352" s="218">
        <v>2005</v>
      </c>
    </row>
    <row r="6353" spans="1:6" x14ac:dyDescent="0.45">
      <c r="A6353" s="218">
        <v>11472</v>
      </c>
      <c r="B6353" s="218">
        <v>160</v>
      </c>
      <c r="C6353" s="219">
        <v>30.189810227182821</v>
      </c>
      <c r="D6353" s="218"/>
      <c r="E6353" s="218" t="s">
        <v>114</v>
      </c>
      <c r="F6353" s="218">
        <v>2005</v>
      </c>
    </row>
    <row r="6354" spans="1:6" x14ac:dyDescent="0.45">
      <c r="A6354" s="218">
        <v>11472</v>
      </c>
      <c r="B6354" s="218">
        <v>160</v>
      </c>
      <c r="C6354" s="219">
        <v>29.844203629591171</v>
      </c>
      <c r="D6354" s="218"/>
      <c r="E6354" s="218" t="s">
        <v>114</v>
      </c>
      <c r="F6354" s="218">
        <v>2005</v>
      </c>
    </row>
    <row r="6355" spans="1:6" x14ac:dyDescent="0.45">
      <c r="A6355" s="218">
        <v>11472</v>
      </c>
      <c r="B6355" s="218">
        <v>160</v>
      </c>
      <c r="C6355" s="219">
        <v>23.044897296555199</v>
      </c>
      <c r="D6355" s="218"/>
      <c r="E6355" s="218" t="s">
        <v>114</v>
      </c>
      <c r="F6355" s="218">
        <v>2005</v>
      </c>
    </row>
    <row r="6356" spans="1:6" x14ac:dyDescent="0.45">
      <c r="A6356" s="218">
        <v>11472</v>
      </c>
      <c r="B6356" s="218">
        <v>160</v>
      </c>
      <c r="C6356" s="219">
        <v>30.0395958259076</v>
      </c>
      <c r="D6356" s="218"/>
      <c r="E6356" s="218" t="s">
        <v>114</v>
      </c>
      <c r="F6356" s="218">
        <v>2005</v>
      </c>
    </row>
    <row r="6357" spans="1:6" x14ac:dyDescent="0.45">
      <c r="A6357" s="218">
        <v>11472</v>
      </c>
      <c r="B6357" s="218">
        <v>160</v>
      </c>
      <c r="C6357" s="219">
        <v>29.972543348631451</v>
      </c>
      <c r="D6357" s="218"/>
      <c r="E6357" s="218" t="s">
        <v>114</v>
      </c>
      <c r="F6357" s="218">
        <v>2005</v>
      </c>
    </row>
    <row r="6358" spans="1:6" x14ac:dyDescent="0.45">
      <c r="A6358" s="218">
        <v>11472</v>
      </c>
      <c r="B6358" s="218">
        <v>160</v>
      </c>
      <c r="C6358" s="219">
        <v>11.87987866070381</v>
      </c>
      <c r="D6358" s="218"/>
      <c r="E6358" s="218" t="s">
        <v>114</v>
      </c>
      <c r="F6358" s="218">
        <v>2005</v>
      </c>
    </row>
    <row r="6359" spans="1:6" x14ac:dyDescent="0.45">
      <c r="A6359" s="218">
        <v>11472</v>
      </c>
      <c r="B6359" s="218">
        <v>160</v>
      </c>
      <c r="C6359" s="219">
        <v>11.99346551220429</v>
      </c>
      <c r="D6359" s="218"/>
      <c r="E6359" s="218" t="s">
        <v>114</v>
      </c>
      <c r="F6359" s="218">
        <v>2005</v>
      </c>
    </row>
    <row r="6360" spans="1:6" x14ac:dyDescent="0.45">
      <c r="A6360" s="218">
        <v>11472</v>
      </c>
      <c r="B6360" s="218">
        <v>160</v>
      </c>
      <c r="C6360" s="219">
        <v>16.356444896388471</v>
      </c>
      <c r="D6360" s="218"/>
      <c r="E6360" s="218" t="s">
        <v>114</v>
      </c>
      <c r="F6360" s="218">
        <v>2005</v>
      </c>
    </row>
    <row r="6361" spans="1:6" x14ac:dyDescent="0.45">
      <c r="A6361" s="218">
        <v>11472</v>
      </c>
      <c r="B6361" s="218">
        <v>160</v>
      </c>
      <c r="C6361" s="219">
        <v>28.067504265702521</v>
      </c>
      <c r="D6361" s="218"/>
      <c r="E6361" s="218" t="s">
        <v>114</v>
      </c>
      <c r="F6361" s="218">
        <v>2005</v>
      </c>
    </row>
    <row r="6362" spans="1:6" x14ac:dyDescent="0.45">
      <c r="A6362" s="218">
        <v>11472</v>
      </c>
      <c r="B6362" s="218">
        <v>160</v>
      </c>
      <c r="C6362" s="219">
        <v>39.389242991305117</v>
      </c>
      <c r="D6362" s="218"/>
      <c r="E6362" s="218" t="s">
        <v>114</v>
      </c>
      <c r="F6362" s="218">
        <v>2005</v>
      </c>
    </row>
    <row r="6363" spans="1:6" x14ac:dyDescent="0.45">
      <c r="A6363" s="218">
        <v>11470</v>
      </c>
      <c r="B6363" s="218">
        <v>200</v>
      </c>
      <c r="C6363" s="219">
        <v>16.103087846245629</v>
      </c>
      <c r="D6363" s="218"/>
      <c r="E6363" s="218" t="s">
        <v>114</v>
      </c>
      <c r="F6363" s="218">
        <v>2005</v>
      </c>
    </row>
    <row r="6364" spans="1:6" x14ac:dyDescent="0.45">
      <c r="A6364" s="218">
        <v>11470</v>
      </c>
      <c r="B6364" s="218">
        <v>200</v>
      </c>
      <c r="C6364" s="219">
        <v>14.75748530278095</v>
      </c>
      <c r="D6364" s="218"/>
      <c r="E6364" s="218" t="s">
        <v>114</v>
      </c>
      <c r="F6364" s="218">
        <v>2005</v>
      </c>
    </row>
    <row r="6365" spans="1:6" x14ac:dyDescent="0.45">
      <c r="A6365" s="218">
        <v>11470</v>
      </c>
      <c r="B6365" s="218">
        <v>200</v>
      </c>
      <c r="C6365" s="219">
        <v>8.0257106384380155</v>
      </c>
      <c r="D6365" s="218"/>
      <c r="E6365" s="218" t="s">
        <v>114</v>
      </c>
      <c r="F6365" s="218">
        <v>2005</v>
      </c>
    </row>
    <row r="6366" spans="1:6" x14ac:dyDescent="0.45">
      <c r="A6366" s="218">
        <v>11470</v>
      </c>
      <c r="B6366" s="218">
        <v>200</v>
      </c>
      <c r="C6366" s="219">
        <v>32.062193428724761</v>
      </c>
      <c r="D6366" s="218"/>
      <c r="E6366" s="218" t="s">
        <v>114</v>
      </c>
      <c r="F6366" s="218">
        <v>2005</v>
      </c>
    </row>
    <row r="6367" spans="1:6" x14ac:dyDescent="0.45">
      <c r="A6367" s="218">
        <v>11470</v>
      </c>
      <c r="B6367" s="218">
        <v>200</v>
      </c>
      <c r="C6367" s="219">
        <v>22.11737248248361</v>
      </c>
      <c r="D6367" s="218"/>
      <c r="E6367" s="218" t="s">
        <v>114</v>
      </c>
      <c r="F6367" s="218">
        <v>2005</v>
      </c>
    </row>
    <row r="6368" spans="1:6" x14ac:dyDescent="0.45">
      <c r="A6368" s="218">
        <v>11470</v>
      </c>
      <c r="B6368" s="218">
        <v>200</v>
      </c>
      <c r="C6368" s="219">
        <v>79.772978251305261</v>
      </c>
      <c r="D6368" s="218"/>
      <c r="E6368" s="218" t="s">
        <v>114</v>
      </c>
      <c r="F6368" s="218">
        <v>2005</v>
      </c>
    </row>
    <row r="6369" spans="1:6" x14ac:dyDescent="0.45">
      <c r="A6369" s="218">
        <v>11470</v>
      </c>
      <c r="B6369" s="218">
        <v>200</v>
      </c>
      <c r="C6369" s="219">
        <v>70.034652499903672</v>
      </c>
      <c r="D6369" s="218"/>
      <c r="E6369" s="218" t="s">
        <v>114</v>
      </c>
      <c r="F6369" s="218">
        <v>2005</v>
      </c>
    </row>
    <row r="6370" spans="1:6" x14ac:dyDescent="0.45">
      <c r="A6370" s="218">
        <v>11468</v>
      </c>
      <c r="B6370" s="218">
        <v>160</v>
      </c>
      <c r="C6370" s="219">
        <v>20.23954625650056</v>
      </c>
      <c r="D6370" s="218"/>
      <c r="E6370" s="218" t="s">
        <v>114</v>
      </c>
      <c r="F6370" s="218">
        <v>2005</v>
      </c>
    </row>
    <row r="6371" spans="1:6" x14ac:dyDescent="0.45">
      <c r="A6371" s="218">
        <v>11468</v>
      </c>
      <c r="B6371" s="218">
        <v>160</v>
      </c>
      <c r="C6371" s="219">
        <v>32.94511813734443</v>
      </c>
      <c r="D6371" s="218"/>
      <c r="E6371" s="218" t="s">
        <v>114</v>
      </c>
      <c r="F6371" s="218">
        <v>2005</v>
      </c>
    </row>
    <row r="6372" spans="1:6" x14ac:dyDescent="0.45">
      <c r="A6372" s="218">
        <v>11468</v>
      </c>
      <c r="B6372" s="218">
        <v>160</v>
      </c>
      <c r="C6372" s="219">
        <v>14.402516873309571</v>
      </c>
      <c r="D6372" s="218"/>
      <c r="E6372" s="218" t="s">
        <v>114</v>
      </c>
      <c r="F6372" s="218">
        <v>2005</v>
      </c>
    </row>
    <row r="6373" spans="1:6" x14ac:dyDescent="0.45">
      <c r="A6373" s="218">
        <v>11468</v>
      </c>
      <c r="B6373" s="218">
        <v>160</v>
      </c>
      <c r="C6373" s="219">
        <v>15.331945935151669</v>
      </c>
      <c r="D6373" s="218"/>
      <c r="E6373" s="218" t="s">
        <v>114</v>
      </c>
      <c r="F6373" s="218">
        <v>2016</v>
      </c>
    </row>
    <row r="6374" spans="1:6" x14ac:dyDescent="0.45">
      <c r="A6374" s="218">
        <v>11468</v>
      </c>
      <c r="B6374" s="218">
        <v>160</v>
      </c>
      <c r="C6374" s="219">
        <v>28.87797691496413</v>
      </c>
      <c r="D6374" s="218"/>
      <c r="E6374" s="218" t="s">
        <v>114</v>
      </c>
      <c r="F6374" s="218">
        <v>2016</v>
      </c>
    </row>
    <row r="6375" spans="1:6" x14ac:dyDescent="0.45">
      <c r="A6375" s="218">
        <v>11468</v>
      </c>
      <c r="B6375" s="218">
        <v>160</v>
      </c>
      <c r="C6375" s="219">
        <v>30.040327863060529</v>
      </c>
      <c r="D6375" s="218"/>
      <c r="E6375" s="218" t="s">
        <v>114</v>
      </c>
      <c r="F6375" s="218">
        <v>2016</v>
      </c>
    </row>
    <row r="6376" spans="1:6" x14ac:dyDescent="0.45">
      <c r="A6376" s="218">
        <v>11468</v>
      </c>
      <c r="B6376" s="218">
        <v>160</v>
      </c>
      <c r="C6376" s="219">
        <v>15.961915713123741</v>
      </c>
      <c r="D6376" s="218"/>
      <c r="E6376" s="218" t="s">
        <v>114</v>
      </c>
      <c r="F6376" s="218">
        <v>2016</v>
      </c>
    </row>
    <row r="6377" spans="1:6" x14ac:dyDescent="0.45">
      <c r="A6377" s="218">
        <v>11468</v>
      </c>
      <c r="B6377" s="218">
        <v>160</v>
      </c>
      <c r="C6377" s="219">
        <v>33.83066019140341</v>
      </c>
      <c r="D6377" s="218"/>
      <c r="E6377" s="218" t="s">
        <v>114</v>
      </c>
      <c r="F6377" s="218">
        <v>2016</v>
      </c>
    </row>
    <row r="6378" spans="1:6" x14ac:dyDescent="0.45">
      <c r="A6378" s="218">
        <v>11468</v>
      </c>
      <c r="B6378" s="218">
        <v>160</v>
      </c>
      <c r="C6378" s="219">
        <v>14.57768066749726</v>
      </c>
      <c r="D6378" s="218"/>
      <c r="E6378" s="218" t="s">
        <v>114</v>
      </c>
      <c r="F6378" s="218">
        <v>2016</v>
      </c>
    </row>
    <row r="6379" spans="1:6" x14ac:dyDescent="0.45">
      <c r="A6379" s="218">
        <v>11468</v>
      </c>
      <c r="B6379" s="218">
        <v>160</v>
      </c>
      <c r="C6379" s="219">
        <v>12.865740046850799</v>
      </c>
      <c r="D6379" s="218"/>
      <c r="E6379" s="218" t="s">
        <v>114</v>
      </c>
      <c r="F6379" s="218">
        <v>2016</v>
      </c>
    </row>
    <row r="6380" spans="1:6" x14ac:dyDescent="0.45">
      <c r="A6380" s="218">
        <v>11468</v>
      </c>
      <c r="B6380" s="218">
        <v>160</v>
      </c>
      <c r="C6380" s="219">
        <v>36.631936151802137</v>
      </c>
      <c r="D6380" s="218"/>
      <c r="E6380" s="218" t="s">
        <v>114</v>
      </c>
      <c r="F6380" s="218">
        <v>2016</v>
      </c>
    </row>
    <row r="6381" spans="1:6" x14ac:dyDescent="0.45">
      <c r="A6381" s="218">
        <v>11466</v>
      </c>
      <c r="B6381" s="218">
        <v>160</v>
      </c>
      <c r="C6381" s="219">
        <v>22.753833715053091</v>
      </c>
      <c r="D6381" s="218"/>
      <c r="E6381" s="218" t="s">
        <v>114</v>
      </c>
      <c r="F6381" s="218">
        <v>2005</v>
      </c>
    </row>
    <row r="6382" spans="1:6" x14ac:dyDescent="0.45">
      <c r="A6382" s="218">
        <v>11466</v>
      </c>
      <c r="B6382" s="218">
        <v>160</v>
      </c>
      <c r="C6382" s="219">
        <v>37.211555994250958</v>
      </c>
      <c r="D6382" s="218"/>
      <c r="E6382" s="218" t="s">
        <v>114</v>
      </c>
      <c r="F6382" s="218">
        <v>2005</v>
      </c>
    </row>
    <row r="6383" spans="1:6" x14ac:dyDescent="0.45">
      <c r="A6383" s="218">
        <v>11466</v>
      </c>
      <c r="B6383" s="218">
        <v>160</v>
      </c>
      <c r="C6383" s="219">
        <v>23.410835148855512</v>
      </c>
      <c r="D6383" s="218"/>
      <c r="E6383" s="218" t="s">
        <v>114</v>
      </c>
      <c r="F6383" s="218">
        <v>2005</v>
      </c>
    </row>
    <row r="6384" spans="1:6" x14ac:dyDescent="0.45">
      <c r="A6384" s="218">
        <v>11466</v>
      </c>
      <c r="B6384" s="218">
        <v>160</v>
      </c>
      <c r="C6384" s="219">
        <v>13.891275302964241</v>
      </c>
      <c r="D6384" s="218"/>
      <c r="E6384" s="218" t="s">
        <v>114</v>
      </c>
      <c r="F6384" s="218">
        <v>2005</v>
      </c>
    </row>
    <row r="6385" spans="1:6" x14ac:dyDescent="0.45">
      <c r="A6385" s="218">
        <v>11466</v>
      </c>
      <c r="B6385" s="218">
        <v>160</v>
      </c>
      <c r="C6385" s="219">
        <v>36.804893301016143</v>
      </c>
      <c r="D6385" s="218"/>
      <c r="E6385" s="218" t="s">
        <v>114</v>
      </c>
      <c r="F6385" s="218">
        <v>2005</v>
      </c>
    </row>
    <row r="6386" spans="1:6" x14ac:dyDescent="0.45">
      <c r="A6386" s="218">
        <v>11466</v>
      </c>
      <c r="B6386" s="218">
        <v>160</v>
      </c>
      <c r="C6386" s="219">
        <v>33.49046759424926</v>
      </c>
      <c r="D6386" s="218"/>
      <c r="E6386" s="218" t="s">
        <v>114</v>
      </c>
      <c r="F6386" s="218">
        <v>2005</v>
      </c>
    </row>
    <row r="6387" spans="1:6" x14ac:dyDescent="0.45">
      <c r="A6387" s="218">
        <v>11466</v>
      </c>
      <c r="B6387" s="218">
        <v>160</v>
      </c>
      <c r="C6387" s="219">
        <v>32.706946052306819</v>
      </c>
      <c r="D6387" s="218"/>
      <c r="E6387" s="218" t="s">
        <v>114</v>
      </c>
      <c r="F6387" s="218">
        <v>2005</v>
      </c>
    </row>
    <row r="6388" spans="1:6" x14ac:dyDescent="0.45">
      <c r="A6388" s="218">
        <v>11466</v>
      </c>
      <c r="B6388" s="218">
        <v>160</v>
      </c>
      <c r="C6388" s="219">
        <v>12.711535836101159</v>
      </c>
      <c r="D6388" s="218"/>
      <c r="E6388" s="218" t="s">
        <v>114</v>
      </c>
      <c r="F6388" s="218">
        <v>2005</v>
      </c>
    </row>
    <row r="6389" spans="1:6" x14ac:dyDescent="0.45">
      <c r="A6389" s="218">
        <v>11466</v>
      </c>
      <c r="B6389" s="218">
        <v>160</v>
      </c>
      <c r="C6389" s="219">
        <v>8.2175623489803638</v>
      </c>
      <c r="D6389" s="218"/>
      <c r="E6389" s="218" t="s">
        <v>114</v>
      </c>
      <c r="F6389" s="218">
        <v>2005</v>
      </c>
    </row>
    <row r="6390" spans="1:6" x14ac:dyDescent="0.45">
      <c r="A6390" s="218">
        <v>11466</v>
      </c>
      <c r="B6390" s="218">
        <v>160</v>
      </c>
      <c r="C6390" s="219">
        <v>32.816935358741652</v>
      </c>
      <c r="D6390" s="218"/>
      <c r="E6390" s="218" t="s">
        <v>114</v>
      </c>
      <c r="F6390" s="218">
        <v>2005</v>
      </c>
    </row>
    <row r="6391" spans="1:6" x14ac:dyDescent="0.45">
      <c r="A6391" s="218">
        <v>11464</v>
      </c>
      <c r="B6391" s="218">
        <v>160</v>
      </c>
      <c r="C6391" s="219">
        <v>17.782077124055341</v>
      </c>
      <c r="D6391" s="218"/>
      <c r="E6391" s="218" t="s">
        <v>114</v>
      </c>
      <c r="F6391" s="218">
        <v>2005</v>
      </c>
    </row>
    <row r="6392" spans="1:6" x14ac:dyDescent="0.45">
      <c r="A6392" s="218">
        <v>11464</v>
      </c>
      <c r="B6392" s="218">
        <v>160</v>
      </c>
      <c r="C6392" s="219">
        <v>12.486144616156739</v>
      </c>
      <c r="D6392" s="218"/>
      <c r="E6392" s="218" t="s">
        <v>114</v>
      </c>
      <c r="F6392" s="218">
        <v>2005</v>
      </c>
    </row>
    <row r="6393" spans="1:6" x14ac:dyDescent="0.45">
      <c r="A6393" s="218">
        <v>11464</v>
      </c>
      <c r="B6393" s="218">
        <v>160</v>
      </c>
      <c r="C6393" s="219">
        <v>13.90883766835309</v>
      </c>
      <c r="D6393" s="218"/>
      <c r="E6393" s="218" t="s">
        <v>114</v>
      </c>
      <c r="F6393" s="218">
        <v>2005</v>
      </c>
    </row>
    <row r="6394" spans="1:6" x14ac:dyDescent="0.45">
      <c r="A6394" s="218">
        <v>11464</v>
      </c>
      <c r="B6394" s="218">
        <v>160</v>
      </c>
      <c r="C6394" s="219">
        <v>28.58875064308134</v>
      </c>
      <c r="D6394" s="218"/>
      <c r="E6394" s="218" t="s">
        <v>114</v>
      </c>
      <c r="F6394" s="218">
        <v>2005</v>
      </c>
    </row>
    <row r="6395" spans="1:6" x14ac:dyDescent="0.45">
      <c r="A6395" s="218">
        <v>11464</v>
      </c>
      <c r="B6395" s="218">
        <v>160</v>
      </c>
      <c r="C6395" s="219">
        <v>24.1972766033754</v>
      </c>
      <c r="D6395" s="218"/>
      <c r="E6395" s="218" t="s">
        <v>114</v>
      </c>
      <c r="F6395" s="218">
        <v>2005</v>
      </c>
    </row>
    <row r="6396" spans="1:6" x14ac:dyDescent="0.45">
      <c r="A6396" s="218">
        <v>11462</v>
      </c>
      <c r="B6396" s="218">
        <v>200</v>
      </c>
      <c r="C6396" s="219">
        <v>65.755640318106231</v>
      </c>
      <c r="D6396" s="218"/>
      <c r="E6396" s="218" t="s">
        <v>114</v>
      </c>
      <c r="F6396" s="218">
        <v>2005</v>
      </c>
    </row>
    <row r="6397" spans="1:6" x14ac:dyDescent="0.45">
      <c r="A6397" s="218">
        <v>11462</v>
      </c>
      <c r="B6397" s="218">
        <v>200</v>
      </c>
      <c r="C6397" s="219">
        <v>65.547124892259731</v>
      </c>
      <c r="D6397" s="218"/>
      <c r="E6397" s="218" t="s">
        <v>114</v>
      </c>
      <c r="F6397" s="218">
        <v>2005</v>
      </c>
    </row>
    <row r="6398" spans="1:6" x14ac:dyDescent="0.45">
      <c r="A6398" s="218">
        <v>11462</v>
      </c>
      <c r="B6398" s="218">
        <v>200</v>
      </c>
      <c r="C6398" s="219">
        <v>18.265341253683211</v>
      </c>
      <c r="D6398" s="218"/>
      <c r="E6398" s="218" t="s">
        <v>114</v>
      </c>
      <c r="F6398" s="218">
        <v>2005</v>
      </c>
    </row>
    <row r="6399" spans="1:6" x14ac:dyDescent="0.45">
      <c r="A6399" s="218">
        <v>11462</v>
      </c>
      <c r="B6399" s="218">
        <v>200</v>
      </c>
      <c r="C6399" s="219">
        <v>12.27540603248279</v>
      </c>
      <c r="D6399" s="218"/>
      <c r="E6399" s="218" t="s">
        <v>114</v>
      </c>
      <c r="F6399" s="218">
        <v>2005</v>
      </c>
    </row>
    <row r="6400" spans="1:6" x14ac:dyDescent="0.45">
      <c r="A6400" s="218">
        <v>11462</v>
      </c>
      <c r="B6400" s="218">
        <v>200</v>
      </c>
      <c r="C6400" s="219">
        <v>17.897280549721032</v>
      </c>
      <c r="D6400" s="218"/>
      <c r="E6400" s="218" t="s">
        <v>114</v>
      </c>
      <c r="F6400" s="218">
        <v>2005</v>
      </c>
    </row>
    <row r="6401" spans="1:6" x14ac:dyDescent="0.45">
      <c r="A6401" s="218">
        <v>11462</v>
      </c>
      <c r="B6401" s="218">
        <v>200</v>
      </c>
      <c r="C6401" s="219">
        <v>12.56585989939226</v>
      </c>
      <c r="D6401" s="218"/>
      <c r="E6401" s="218" t="s">
        <v>114</v>
      </c>
      <c r="F6401" s="218">
        <v>2005</v>
      </c>
    </row>
    <row r="6402" spans="1:6" x14ac:dyDescent="0.45">
      <c r="A6402" s="218">
        <v>11462</v>
      </c>
      <c r="B6402" s="218">
        <v>200</v>
      </c>
      <c r="C6402" s="219">
        <v>22.845719852736529</v>
      </c>
      <c r="D6402" s="218"/>
      <c r="E6402" s="218" t="s">
        <v>114</v>
      </c>
      <c r="F6402" s="218">
        <v>2005</v>
      </c>
    </row>
    <row r="6403" spans="1:6" x14ac:dyDescent="0.45">
      <c r="A6403" s="218">
        <v>11462</v>
      </c>
      <c r="B6403" s="218">
        <v>200</v>
      </c>
      <c r="C6403" s="219">
        <v>18.841100211089358</v>
      </c>
      <c r="D6403" s="218"/>
      <c r="E6403" s="218" t="s">
        <v>114</v>
      </c>
      <c r="F6403" s="218">
        <v>2005</v>
      </c>
    </row>
    <row r="6404" spans="1:6" x14ac:dyDescent="0.45">
      <c r="A6404" s="218">
        <v>11460</v>
      </c>
      <c r="B6404" s="218">
        <v>400</v>
      </c>
      <c r="C6404" s="219">
        <v>37.099580932964258</v>
      </c>
      <c r="D6404" s="218"/>
      <c r="E6404" s="218" t="s">
        <v>205</v>
      </c>
      <c r="F6404" s="218">
        <v>1972</v>
      </c>
    </row>
    <row r="6405" spans="1:6" x14ac:dyDescent="0.45">
      <c r="A6405" s="218">
        <v>11460</v>
      </c>
      <c r="B6405" s="218">
        <v>400</v>
      </c>
      <c r="C6405" s="219">
        <v>55.982356521503881</v>
      </c>
      <c r="D6405" s="218"/>
      <c r="E6405" s="218" t="s">
        <v>203</v>
      </c>
      <c r="F6405" s="218">
        <v>1972</v>
      </c>
    </row>
    <row r="6406" spans="1:6" x14ac:dyDescent="0.45">
      <c r="A6406" s="218">
        <v>11460</v>
      </c>
      <c r="B6406" s="218">
        <v>400</v>
      </c>
      <c r="C6406" s="219">
        <v>12.258066847285511</v>
      </c>
      <c r="D6406" s="218"/>
      <c r="E6406" s="218" t="s">
        <v>205</v>
      </c>
      <c r="F6406" s="218">
        <v>1901</v>
      </c>
    </row>
    <row r="6407" spans="1:6" x14ac:dyDescent="0.45">
      <c r="A6407" s="218">
        <v>11458</v>
      </c>
      <c r="B6407" s="218">
        <v>500</v>
      </c>
      <c r="C6407" s="219">
        <v>30.700387142562661</v>
      </c>
      <c r="D6407" s="218"/>
      <c r="E6407" s="218" t="s">
        <v>203</v>
      </c>
      <c r="F6407" s="218">
        <v>1983</v>
      </c>
    </row>
    <row r="6408" spans="1:6" x14ac:dyDescent="0.45">
      <c r="A6408" s="218">
        <v>11458</v>
      </c>
      <c r="B6408" s="218">
        <v>500</v>
      </c>
      <c r="C6408" s="219">
        <v>43.234937721096593</v>
      </c>
      <c r="D6408" s="218"/>
      <c r="E6408" s="218" t="s">
        <v>203</v>
      </c>
      <c r="F6408" s="218">
        <v>1983</v>
      </c>
    </row>
    <row r="6409" spans="1:6" x14ac:dyDescent="0.45">
      <c r="A6409" s="218">
        <v>11458</v>
      </c>
      <c r="B6409" s="218">
        <v>500</v>
      </c>
      <c r="C6409" s="219">
        <v>11.03802963589421</v>
      </c>
      <c r="D6409" s="218"/>
      <c r="E6409" s="218" t="s">
        <v>203</v>
      </c>
      <c r="F6409" s="218">
        <v>1983</v>
      </c>
    </row>
    <row r="6410" spans="1:6" x14ac:dyDescent="0.45">
      <c r="A6410" s="218">
        <v>11458</v>
      </c>
      <c r="B6410" s="218">
        <v>500</v>
      </c>
      <c r="C6410" s="219">
        <v>22.352334231700979</v>
      </c>
      <c r="D6410" s="218"/>
      <c r="E6410" s="218" t="s">
        <v>114</v>
      </c>
      <c r="F6410" s="218">
        <v>2007</v>
      </c>
    </row>
    <row r="6411" spans="1:6" x14ac:dyDescent="0.45">
      <c r="A6411" s="218">
        <v>11458</v>
      </c>
      <c r="B6411" s="218">
        <v>500</v>
      </c>
      <c r="C6411" s="219">
        <v>37.885343575251952</v>
      </c>
      <c r="D6411" s="218"/>
      <c r="E6411" s="218" t="s">
        <v>114</v>
      </c>
      <c r="F6411" s="218">
        <v>2007</v>
      </c>
    </row>
    <row r="6412" spans="1:6" x14ac:dyDescent="0.45">
      <c r="A6412" s="218">
        <v>11458</v>
      </c>
      <c r="B6412" s="218">
        <v>500</v>
      </c>
      <c r="C6412" s="219">
        <v>75.000296148148507</v>
      </c>
      <c r="D6412" s="218"/>
      <c r="E6412" s="218" t="s">
        <v>114</v>
      </c>
      <c r="F6412" s="218">
        <v>2007</v>
      </c>
    </row>
    <row r="6413" spans="1:6" x14ac:dyDescent="0.45">
      <c r="A6413" s="218">
        <v>11458</v>
      </c>
      <c r="B6413" s="218">
        <v>500</v>
      </c>
      <c r="C6413" s="219">
        <v>23.68084528265852</v>
      </c>
      <c r="D6413" s="218"/>
      <c r="E6413" s="218" t="s">
        <v>203</v>
      </c>
      <c r="F6413" s="218">
        <v>1983</v>
      </c>
    </row>
    <row r="6414" spans="1:6" x14ac:dyDescent="0.45">
      <c r="A6414" s="218">
        <v>11458</v>
      </c>
      <c r="B6414" s="218">
        <v>500</v>
      </c>
      <c r="C6414" s="219">
        <v>40.210692338852041</v>
      </c>
      <c r="D6414" s="218"/>
      <c r="E6414" s="218" t="s">
        <v>203</v>
      </c>
      <c r="F6414" s="218">
        <v>1901</v>
      </c>
    </row>
    <row r="6415" spans="1:6" x14ac:dyDescent="0.45">
      <c r="A6415" s="218">
        <v>11456</v>
      </c>
      <c r="B6415" s="218">
        <v>300</v>
      </c>
      <c r="C6415" s="219">
        <v>28.067564078853561</v>
      </c>
      <c r="D6415" s="218"/>
      <c r="E6415" s="218" t="s">
        <v>205</v>
      </c>
      <c r="F6415" s="218">
        <v>1901</v>
      </c>
    </row>
    <row r="6416" spans="1:6" x14ac:dyDescent="0.45">
      <c r="A6416" s="218">
        <v>11456</v>
      </c>
      <c r="B6416" s="218">
        <v>300</v>
      </c>
      <c r="C6416" s="219">
        <v>50.255621942891267</v>
      </c>
      <c r="D6416" s="218"/>
      <c r="E6416" s="218"/>
      <c r="F6416" s="218">
        <v>1901</v>
      </c>
    </row>
    <row r="6417" spans="1:6" x14ac:dyDescent="0.45">
      <c r="A6417" s="218">
        <v>11456</v>
      </c>
      <c r="B6417" s="218">
        <v>300</v>
      </c>
      <c r="C6417" s="219">
        <v>20.305778126728079</v>
      </c>
      <c r="D6417" s="218"/>
      <c r="E6417" s="218"/>
      <c r="F6417" s="218">
        <v>1984</v>
      </c>
    </row>
    <row r="6418" spans="1:6" x14ac:dyDescent="0.45">
      <c r="A6418" s="218">
        <v>11454</v>
      </c>
      <c r="B6418" s="218">
        <v>315</v>
      </c>
      <c r="C6418" s="219">
        <v>14.889991501855141</v>
      </c>
      <c r="D6418" s="218"/>
      <c r="E6418" s="218" t="s">
        <v>114</v>
      </c>
      <c r="F6418" s="218">
        <v>2008</v>
      </c>
    </row>
    <row r="6419" spans="1:6" x14ac:dyDescent="0.45">
      <c r="A6419" s="218">
        <v>11454</v>
      </c>
      <c r="B6419" s="218">
        <v>315</v>
      </c>
      <c r="C6419" s="219">
        <v>3.5261597721580551</v>
      </c>
      <c r="D6419" s="218"/>
      <c r="E6419" s="218" t="s">
        <v>114</v>
      </c>
      <c r="F6419" s="218">
        <v>2008</v>
      </c>
    </row>
    <row r="6420" spans="1:6" x14ac:dyDescent="0.45">
      <c r="A6420" s="218">
        <v>11454</v>
      </c>
      <c r="B6420" s="218">
        <v>315</v>
      </c>
      <c r="C6420" s="219">
        <v>49.002535978546597</v>
      </c>
      <c r="D6420" s="218"/>
      <c r="E6420" s="218" t="s">
        <v>114</v>
      </c>
      <c r="F6420" s="218">
        <v>2008</v>
      </c>
    </row>
    <row r="6421" spans="1:6" x14ac:dyDescent="0.45">
      <c r="A6421" s="218">
        <v>11454</v>
      </c>
      <c r="B6421" s="218">
        <v>315</v>
      </c>
      <c r="C6421" s="219">
        <v>8.1564783255272406</v>
      </c>
      <c r="D6421" s="218"/>
      <c r="E6421" s="218" t="s">
        <v>114</v>
      </c>
      <c r="F6421" s="218">
        <v>2008</v>
      </c>
    </row>
    <row r="6422" spans="1:6" x14ac:dyDescent="0.45">
      <c r="A6422" s="218">
        <v>11454</v>
      </c>
      <c r="B6422" s="218">
        <v>315</v>
      </c>
      <c r="C6422" s="219">
        <v>35.755945883423458</v>
      </c>
      <c r="D6422" s="218"/>
      <c r="E6422" s="218" t="s">
        <v>114</v>
      </c>
      <c r="F6422" s="218">
        <v>2008</v>
      </c>
    </row>
    <row r="6423" spans="1:6" x14ac:dyDescent="0.45">
      <c r="A6423" s="218">
        <v>11454</v>
      </c>
      <c r="B6423" s="218">
        <v>315</v>
      </c>
      <c r="C6423" s="219">
        <v>30.96553013266896</v>
      </c>
      <c r="D6423" s="218"/>
      <c r="E6423" s="218" t="s">
        <v>114</v>
      </c>
      <c r="F6423" s="218">
        <v>2008</v>
      </c>
    </row>
    <row r="6424" spans="1:6" x14ac:dyDescent="0.45">
      <c r="A6424" s="218">
        <v>11454</v>
      </c>
      <c r="B6424" s="218">
        <v>315</v>
      </c>
      <c r="C6424" s="219">
        <v>4.4825682393863291</v>
      </c>
      <c r="D6424" s="218"/>
      <c r="E6424" s="218" t="s">
        <v>114</v>
      </c>
      <c r="F6424" s="218">
        <v>2008</v>
      </c>
    </row>
    <row r="6425" spans="1:6" x14ac:dyDescent="0.45">
      <c r="A6425" s="218">
        <v>11452</v>
      </c>
      <c r="B6425" s="218">
        <v>200</v>
      </c>
      <c r="C6425" s="219">
        <v>54.640974124032262</v>
      </c>
      <c r="D6425" s="218"/>
      <c r="E6425" s="218" t="s">
        <v>204</v>
      </c>
      <c r="F6425" s="218">
        <v>2005</v>
      </c>
    </row>
    <row r="6426" spans="1:6" x14ac:dyDescent="0.45">
      <c r="A6426" s="218">
        <v>11452</v>
      </c>
      <c r="B6426" s="218">
        <v>200</v>
      </c>
      <c r="C6426" s="219">
        <v>55.805690276963951</v>
      </c>
      <c r="D6426" s="218"/>
      <c r="E6426" s="218" t="s">
        <v>204</v>
      </c>
      <c r="F6426" s="218">
        <v>2005</v>
      </c>
    </row>
    <row r="6427" spans="1:6" x14ac:dyDescent="0.45">
      <c r="A6427" s="218">
        <v>11450</v>
      </c>
      <c r="B6427" s="218">
        <v>250</v>
      </c>
      <c r="C6427" s="219">
        <v>73.618013879610544</v>
      </c>
      <c r="D6427" s="218"/>
      <c r="E6427" s="218" t="s">
        <v>204</v>
      </c>
      <c r="F6427" s="218">
        <v>2005</v>
      </c>
    </row>
    <row r="6428" spans="1:6" x14ac:dyDescent="0.45">
      <c r="A6428" s="218">
        <v>11450</v>
      </c>
      <c r="B6428" s="218">
        <v>250</v>
      </c>
      <c r="C6428" s="219">
        <v>22.973605330853129</v>
      </c>
      <c r="D6428" s="218"/>
      <c r="E6428" s="218" t="s">
        <v>114</v>
      </c>
      <c r="F6428" s="218">
        <v>2007</v>
      </c>
    </row>
    <row r="6429" spans="1:6" x14ac:dyDescent="0.45">
      <c r="A6429" s="218">
        <v>11450</v>
      </c>
      <c r="B6429" s="218">
        <v>250</v>
      </c>
      <c r="C6429" s="219">
        <v>17.10047228146826</v>
      </c>
      <c r="D6429" s="218"/>
      <c r="E6429" s="218" t="s">
        <v>114</v>
      </c>
      <c r="F6429" s="218">
        <v>2007</v>
      </c>
    </row>
    <row r="6430" spans="1:6" x14ac:dyDescent="0.45">
      <c r="A6430" s="218">
        <v>11450</v>
      </c>
      <c r="B6430" s="218">
        <v>250</v>
      </c>
      <c r="C6430" s="219">
        <v>42.502692127512681</v>
      </c>
      <c r="D6430" s="218"/>
      <c r="E6430" s="218" t="s">
        <v>114</v>
      </c>
      <c r="F6430" s="218">
        <v>2005</v>
      </c>
    </row>
    <row r="6431" spans="1:6" x14ac:dyDescent="0.45">
      <c r="A6431" s="218">
        <v>11450</v>
      </c>
      <c r="B6431" s="218">
        <v>250</v>
      </c>
      <c r="C6431" s="219">
        <v>11.011918647321179</v>
      </c>
      <c r="D6431" s="218"/>
      <c r="E6431" s="218" t="s">
        <v>204</v>
      </c>
      <c r="F6431" s="218">
        <v>2005</v>
      </c>
    </row>
    <row r="6432" spans="1:6" x14ac:dyDescent="0.45">
      <c r="A6432" s="218">
        <v>11450</v>
      </c>
      <c r="B6432" s="218">
        <v>250</v>
      </c>
      <c r="C6432" s="219">
        <v>11.954185614716151</v>
      </c>
      <c r="D6432" s="218"/>
      <c r="E6432" s="218" t="s">
        <v>204</v>
      </c>
      <c r="F6432" s="218">
        <v>2005</v>
      </c>
    </row>
    <row r="6433" spans="1:6" x14ac:dyDescent="0.45">
      <c r="A6433" s="218">
        <v>11450</v>
      </c>
      <c r="B6433" s="218">
        <v>250</v>
      </c>
      <c r="C6433" s="219">
        <v>18.380701044823692</v>
      </c>
      <c r="D6433" s="218"/>
      <c r="E6433" s="218" t="s">
        <v>204</v>
      </c>
      <c r="F6433" s="218">
        <v>2005</v>
      </c>
    </row>
    <row r="6434" spans="1:6" x14ac:dyDescent="0.45">
      <c r="A6434" s="218">
        <v>11804</v>
      </c>
      <c r="B6434" s="218">
        <v>0</v>
      </c>
      <c r="C6434" s="219">
        <v>24.554009158822961</v>
      </c>
      <c r="D6434" s="218"/>
      <c r="E6434" s="218"/>
      <c r="F6434" s="218">
        <v>1901</v>
      </c>
    </row>
    <row r="6435" spans="1:6" x14ac:dyDescent="0.45">
      <c r="A6435" s="218">
        <v>11802</v>
      </c>
      <c r="B6435" s="218">
        <v>500</v>
      </c>
      <c r="C6435" s="219">
        <v>16.60480460990464</v>
      </c>
      <c r="D6435" s="218"/>
      <c r="E6435" s="218" t="s">
        <v>114</v>
      </c>
      <c r="F6435" s="218">
        <v>1997</v>
      </c>
    </row>
    <row r="6436" spans="1:6" x14ac:dyDescent="0.45">
      <c r="A6436" s="218">
        <v>11800</v>
      </c>
      <c r="B6436" s="218">
        <v>400</v>
      </c>
      <c r="C6436" s="219">
        <v>45.119657477314121</v>
      </c>
      <c r="D6436" s="218"/>
      <c r="E6436" s="218" t="s">
        <v>203</v>
      </c>
      <c r="F6436" s="218">
        <v>1901</v>
      </c>
    </row>
    <row r="6437" spans="1:6" x14ac:dyDescent="0.45">
      <c r="A6437" s="218">
        <v>11798</v>
      </c>
      <c r="B6437" s="218">
        <v>560</v>
      </c>
      <c r="C6437" s="219">
        <v>22.555530352067532</v>
      </c>
      <c r="D6437" s="218"/>
      <c r="E6437" s="218" t="s">
        <v>111</v>
      </c>
      <c r="F6437" s="218">
        <v>1997</v>
      </c>
    </row>
    <row r="6438" spans="1:6" x14ac:dyDescent="0.45">
      <c r="A6438" s="218">
        <v>11798</v>
      </c>
      <c r="B6438" s="218">
        <v>560</v>
      </c>
      <c r="C6438" s="219">
        <v>16.64936090971359</v>
      </c>
      <c r="D6438" s="218"/>
      <c r="E6438" s="218" t="s">
        <v>111</v>
      </c>
      <c r="F6438" s="218">
        <v>1997</v>
      </c>
    </row>
    <row r="6439" spans="1:6" x14ac:dyDescent="0.45">
      <c r="A6439" s="218">
        <v>11798</v>
      </c>
      <c r="B6439" s="218">
        <v>560</v>
      </c>
      <c r="C6439" s="219">
        <v>7.8954427421856161</v>
      </c>
      <c r="D6439" s="218"/>
      <c r="E6439" s="218" t="s">
        <v>111</v>
      </c>
      <c r="F6439" s="218">
        <v>1997</v>
      </c>
    </row>
    <row r="6440" spans="1:6" x14ac:dyDescent="0.45">
      <c r="A6440" s="218">
        <v>11798</v>
      </c>
      <c r="B6440" s="218">
        <v>560</v>
      </c>
      <c r="C6440" s="219">
        <v>40.572179834758749</v>
      </c>
      <c r="D6440" s="218"/>
      <c r="E6440" s="218" t="s">
        <v>111</v>
      </c>
      <c r="F6440" s="218">
        <v>1997</v>
      </c>
    </row>
    <row r="6441" spans="1:6" x14ac:dyDescent="0.45">
      <c r="A6441" s="218">
        <v>11796</v>
      </c>
      <c r="B6441" s="218">
        <v>600</v>
      </c>
      <c r="C6441" s="219">
        <v>22.303540044955209</v>
      </c>
      <c r="D6441" s="218"/>
      <c r="E6441" s="218" t="s">
        <v>203</v>
      </c>
      <c r="F6441" s="218">
        <v>1901</v>
      </c>
    </row>
    <row r="6442" spans="1:6" x14ac:dyDescent="0.45">
      <c r="A6442" s="218">
        <v>11796</v>
      </c>
      <c r="B6442" s="218">
        <v>600</v>
      </c>
      <c r="C6442" s="219">
        <v>55.374798347196659</v>
      </c>
      <c r="D6442" s="218"/>
      <c r="E6442" s="218" t="s">
        <v>203</v>
      </c>
      <c r="F6442" s="218">
        <v>1995</v>
      </c>
    </row>
    <row r="6443" spans="1:6" x14ac:dyDescent="0.45">
      <c r="A6443" s="218">
        <v>11796</v>
      </c>
      <c r="B6443" s="218">
        <v>600</v>
      </c>
      <c r="C6443" s="219">
        <v>23.35281421015225</v>
      </c>
      <c r="D6443" s="218"/>
      <c r="E6443" s="218" t="s">
        <v>203</v>
      </c>
      <c r="F6443" s="218">
        <v>1995</v>
      </c>
    </row>
    <row r="6444" spans="1:6" x14ac:dyDescent="0.45">
      <c r="A6444" s="218">
        <v>11796</v>
      </c>
      <c r="B6444" s="218">
        <v>600</v>
      </c>
      <c r="C6444" s="219">
        <v>51.075224126581297</v>
      </c>
      <c r="D6444" s="218"/>
      <c r="E6444" s="218" t="s">
        <v>203</v>
      </c>
      <c r="F6444" s="218">
        <v>1995</v>
      </c>
    </row>
    <row r="6445" spans="1:6" x14ac:dyDescent="0.45">
      <c r="A6445" s="218">
        <v>11796</v>
      </c>
      <c r="B6445" s="218">
        <v>600</v>
      </c>
      <c r="C6445" s="219">
        <v>49.143808082033573</v>
      </c>
      <c r="D6445" s="218"/>
      <c r="E6445" s="218" t="s">
        <v>203</v>
      </c>
      <c r="F6445" s="218">
        <v>1995</v>
      </c>
    </row>
    <row r="6446" spans="1:6" x14ac:dyDescent="0.45">
      <c r="A6446" s="218">
        <v>11796</v>
      </c>
      <c r="B6446" s="218">
        <v>600</v>
      </c>
      <c r="C6446" s="219">
        <v>12.35641556864886</v>
      </c>
      <c r="D6446" s="218"/>
      <c r="E6446" s="218" t="s">
        <v>203</v>
      </c>
      <c r="F6446" s="218">
        <v>1995</v>
      </c>
    </row>
    <row r="6447" spans="1:6" x14ac:dyDescent="0.45">
      <c r="A6447" s="218">
        <v>11796</v>
      </c>
      <c r="B6447" s="218">
        <v>600</v>
      </c>
      <c r="C6447" s="219">
        <v>15.395833301359019</v>
      </c>
      <c r="D6447" s="218"/>
      <c r="E6447" s="218" t="s">
        <v>111</v>
      </c>
      <c r="F6447" s="218">
        <v>1998</v>
      </c>
    </row>
    <row r="6448" spans="1:6" x14ac:dyDescent="0.45">
      <c r="A6448" s="218">
        <v>11794</v>
      </c>
      <c r="B6448" s="218">
        <v>200</v>
      </c>
      <c r="C6448" s="219">
        <v>26.874891533258481</v>
      </c>
      <c r="D6448" s="218"/>
      <c r="E6448" s="218" t="s">
        <v>205</v>
      </c>
      <c r="F6448" s="218">
        <v>1901</v>
      </c>
    </row>
    <row r="6449" spans="1:6" x14ac:dyDescent="0.45">
      <c r="A6449" s="218">
        <v>11794</v>
      </c>
      <c r="B6449" s="218">
        <v>200</v>
      </c>
      <c r="C6449" s="219">
        <v>26.004041761796191</v>
      </c>
      <c r="D6449" s="218"/>
      <c r="E6449" s="218" t="s">
        <v>205</v>
      </c>
      <c r="F6449" s="218">
        <v>1901</v>
      </c>
    </row>
    <row r="6450" spans="1:6" x14ac:dyDescent="0.45">
      <c r="A6450" s="218">
        <v>11794</v>
      </c>
      <c r="B6450" s="218">
        <v>200</v>
      </c>
      <c r="C6450" s="219">
        <v>26.299912249603789</v>
      </c>
      <c r="D6450" s="218"/>
      <c r="E6450" s="218" t="s">
        <v>205</v>
      </c>
      <c r="F6450" s="218">
        <v>1901</v>
      </c>
    </row>
    <row r="6451" spans="1:6" x14ac:dyDescent="0.45">
      <c r="A6451" s="218">
        <v>11792</v>
      </c>
      <c r="B6451" s="218">
        <v>200</v>
      </c>
      <c r="C6451" s="219">
        <v>25.764948880642681</v>
      </c>
      <c r="D6451" s="218"/>
      <c r="E6451" s="218" t="s">
        <v>114</v>
      </c>
      <c r="F6451" s="218">
        <v>2008</v>
      </c>
    </row>
    <row r="6452" spans="1:6" x14ac:dyDescent="0.45">
      <c r="A6452" s="218">
        <v>11792</v>
      </c>
      <c r="B6452" s="218">
        <v>200</v>
      </c>
      <c r="C6452" s="219">
        <v>14.22820504660557</v>
      </c>
      <c r="D6452" s="218"/>
      <c r="E6452" s="218" t="s">
        <v>114</v>
      </c>
      <c r="F6452" s="218">
        <v>2008</v>
      </c>
    </row>
    <row r="6453" spans="1:6" x14ac:dyDescent="0.45">
      <c r="A6453" s="218">
        <v>11790</v>
      </c>
      <c r="B6453" s="218">
        <v>250</v>
      </c>
      <c r="C6453" s="219">
        <v>24.674841829023549</v>
      </c>
      <c r="D6453" s="218"/>
      <c r="E6453" s="218" t="s">
        <v>114</v>
      </c>
      <c r="F6453" s="218">
        <v>2008</v>
      </c>
    </row>
    <row r="6454" spans="1:6" x14ac:dyDescent="0.45">
      <c r="A6454" s="218">
        <v>11790</v>
      </c>
      <c r="B6454" s="218">
        <v>250</v>
      </c>
      <c r="C6454" s="219">
        <v>48.900620958002371</v>
      </c>
      <c r="D6454" s="218"/>
      <c r="E6454" s="218" t="s">
        <v>114</v>
      </c>
      <c r="F6454" s="218">
        <v>2008</v>
      </c>
    </row>
    <row r="6455" spans="1:6" x14ac:dyDescent="0.45">
      <c r="A6455" s="218">
        <v>11790</v>
      </c>
      <c r="B6455" s="218">
        <v>250</v>
      </c>
      <c r="C6455" s="219">
        <v>11.94334456598045</v>
      </c>
      <c r="D6455" s="218"/>
      <c r="E6455" s="218" t="s">
        <v>114</v>
      </c>
      <c r="F6455" s="218">
        <v>2008</v>
      </c>
    </row>
    <row r="6456" spans="1:6" x14ac:dyDescent="0.45">
      <c r="A6456" s="218">
        <v>11782</v>
      </c>
      <c r="B6456" s="218">
        <v>250</v>
      </c>
      <c r="C6456" s="219">
        <v>10.400003891322889</v>
      </c>
      <c r="D6456" s="218"/>
      <c r="E6456" s="218" t="s">
        <v>204</v>
      </c>
      <c r="F6456" s="218">
        <v>2006</v>
      </c>
    </row>
    <row r="6457" spans="1:6" x14ac:dyDescent="0.45">
      <c r="A6457" s="218">
        <v>11782</v>
      </c>
      <c r="B6457" s="218">
        <v>250</v>
      </c>
      <c r="C6457" s="219">
        <v>12.83159842320034</v>
      </c>
      <c r="D6457" s="218"/>
      <c r="E6457" s="218" t="s">
        <v>204</v>
      </c>
      <c r="F6457" s="218">
        <v>2006</v>
      </c>
    </row>
    <row r="6458" spans="1:6" x14ac:dyDescent="0.45">
      <c r="A6458" s="218">
        <v>11778</v>
      </c>
      <c r="B6458" s="218">
        <v>250</v>
      </c>
      <c r="C6458" s="219">
        <v>38.678750366571627</v>
      </c>
      <c r="D6458" s="218"/>
      <c r="E6458" s="218" t="s">
        <v>114</v>
      </c>
      <c r="F6458" s="218">
        <v>2005</v>
      </c>
    </row>
    <row r="6459" spans="1:6" x14ac:dyDescent="0.45">
      <c r="A6459" s="218">
        <v>11778</v>
      </c>
      <c r="B6459" s="218">
        <v>250</v>
      </c>
      <c r="C6459" s="219">
        <v>13.27608046637228</v>
      </c>
      <c r="D6459" s="218"/>
      <c r="E6459" s="218" t="s">
        <v>114</v>
      </c>
      <c r="F6459" s="218">
        <v>2005</v>
      </c>
    </row>
    <row r="6460" spans="1:6" x14ac:dyDescent="0.45">
      <c r="A6460" s="218">
        <v>11778</v>
      </c>
      <c r="B6460" s="218">
        <v>250</v>
      </c>
      <c r="C6460" s="219">
        <v>26.91114154088363</v>
      </c>
      <c r="D6460" s="218"/>
      <c r="E6460" s="218" t="s">
        <v>204</v>
      </c>
      <c r="F6460" s="218">
        <v>2002</v>
      </c>
    </row>
    <row r="6461" spans="1:6" x14ac:dyDescent="0.45">
      <c r="A6461" s="218">
        <v>11778</v>
      </c>
      <c r="B6461" s="218">
        <v>250</v>
      </c>
      <c r="C6461" s="219">
        <v>34.173833272944137</v>
      </c>
      <c r="D6461" s="218"/>
      <c r="E6461" s="218" t="s">
        <v>204</v>
      </c>
      <c r="F6461" s="218">
        <v>2002</v>
      </c>
    </row>
    <row r="6462" spans="1:6" x14ac:dyDescent="0.45">
      <c r="A6462" s="218">
        <v>11778</v>
      </c>
      <c r="B6462" s="218">
        <v>250</v>
      </c>
      <c r="C6462" s="219">
        <v>27.88119884043801</v>
      </c>
      <c r="D6462" s="218"/>
      <c r="E6462" s="218" t="s">
        <v>114</v>
      </c>
      <c r="F6462" s="218">
        <v>2005</v>
      </c>
    </row>
    <row r="6463" spans="1:6" x14ac:dyDescent="0.45">
      <c r="A6463" s="218">
        <v>11778</v>
      </c>
      <c r="B6463" s="218">
        <v>250</v>
      </c>
      <c r="C6463" s="219">
        <v>10.142334354798139</v>
      </c>
      <c r="D6463" s="218"/>
      <c r="E6463" s="218" t="s">
        <v>114</v>
      </c>
      <c r="F6463" s="218">
        <v>2005</v>
      </c>
    </row>
    <row r="6464" spans="1:6" x14ac:dyDescent="0.45">
      <c r="A6464" s="218">
        <v>11778</v>
      </c>
      <c r="B6464" s="218">
        <v>250</v>
      </c>
      <c r="C6464" s="219">
        <v>12.96852391092815</v>
      </c>
      <c r="D6464" s="218"/>
      <c r="E6464" s="218" t="s">
        <v>114</v>
      </c>
      <c r="F6464" s="218">
        <v>2005</v>
      </c>
    </row>
    <row r="6465" spans="1:6" x14ac:dyDescent="0.45">
      <c r="A6465" s="218">
        <v>11778</v>
      </c>
      <c r="B6465" s="218">
        <v>250</v>
      </c>
      <c r="C6465" s="219">
        <v>16.28043783968776</v>
      </c>
      <c r="D6465" s="218"/>
      <c r="E6465" s="218" t="s">
        <v>114</v>
      </c>
      <c r="F6465" s="218">
        <v>2005</v>
      </c>
    </row>
    <row r="6466" spans="1:6" x14ac:dyDescent="0.45">
      <c r="A6466" s="218">
        <v>11778</v>
      </c>
      <c r="B6466" s="218">
        <v>250</v>
      </c>
      <c r="C6466" s="219">
        <v>39.548182426500603</v>
      </c>
      <c r="D6466" s="218"/>
      <c r="E6466" s="218" t="s">
        <v>114</v>
      </c>
      <c r="F6466" s="218">
        <v>2005</v>
      </c>
    </row>
    <row r="6467" spans="1:6" x14ac:dyDescent="0.45">
      <c r="A6467" s="218">
        <v>11778</v>
      </c>
      <c r="B6467" s="218">
        <v>250</v>
      </c>
      <c r="C6467" s="219">
        <v>4.7636214641110577</v>
      </c>
      <c r="D6467" s="218"/>
      <c r="E6467" s="218" t="s">
        <v>114</v>
      </c>
      <c r="F6467" s="218">
        <v>0</v>
      </c>
    </row>
    <row r="6468" spans="1:6" x14ac:dyDescent="0.45">
      <c r="A6468" s="218">
        <v>11778</v>
      </c>
      <c r="B6468" s="218">
        <v>250</v>
      </c>
      <c r="C6468" s="219">
        <v>9.6231734647064364</v>
      </c>
      <c r="D6468" s="218"/>
      <c r="E6468" s="218" t="s">
        <v>114</v>
      </c>
      <c r="F6468" s="218">
        <v>2005</v>
      </c>
    </row>
    <row r="6469" spans="1:6" x14ac:dyDescent="0.45">
      <c r="A6469" s="218">
        <v>11778</v>
      </c>
      <c r="B6469" s="218">
        <v>250</v>
      </c>
      <c r="C6469" s="219">
        <v>11.84318213513745</v>
      </c>
      <c r="D6469" s="218"/>
      <c r="E6469" s="218" t="s">
        <v>114</v>
      </c>
      <c r="F6469" s="218">
        <v>2005</v>
      </c>
    </row>
    <row r="6470" spans="1:6" x14ac:dyDescent="0.45">
      <c r="A6470" s="218">
        <v>11778</v>
      </c>
      <c r="B6470" s="218">
        <v>250</v>
      </c>
      <c r="C6470" s="219">
        <v>21.41739553145047</v>
      </c>
      <c r="D6470" s="218"/>
      <c r="E6470" s="218" t="s">
        <v>114</v>
      </c>
      <c r="F6470" s="218">
        <v>2005</v>
      </c>
    </row>
    <row r="6471" spans="1:6" x14ac:dyDescent="0.45">
      <c r="A6471" s="218">
        <v>11778</v>
      </c>
      <c r="B6471" s="218">
        <v>250</v>
      </c>
      <c r="C6471" s="219">
        <v>32.485868602957318</v>
      </c>
      <c r="D6471" s="218"/>
      <c r="E6471" s="218" t="s">
        <v>114</v>
      </c>
      <c r="F6471" s="218">
        <v>2005</v>
      </c>
    </row>
    <row r="6472" spans="1:6" x14ac:dyDescent="0.45">
      <c r="A6472" s="218">
        <v>11778</v>
      </c>
      <c r="B6472" s="218">
        <v>250</v>
      </c>
      <c r="C6472" s="219">
        <v>11.465370163700401</v>
      </c>
      <c r="D6472" s="218"/>
      <c r="E6472" s="218" t="s">
        <v>114</v>
      </c>
      <c r="F6472" s="218">
        <v>2005</v>
      </c>
    </row>
    <row r="6473" spans="1:6" x14ac:dyDescent="0.45">
      <c r="A6473" s="218">
        <v>11774</v>
      </c>
      <c r="B6473" s="218">
        <v>250</v>
      </c>
      <c r="C6473" s="219">
        <v>34.668412937649848</v>
      </c>
      <c r="D6473" s="218"/>
      <c r="E6473" s="218" t="s">
        <v>114</v>
      </c>
      <c r="F6473" s="218">
        <v>2007</v>
      </c>
    </row>
    <row r="6474" spans="1:6" x14ac:dyDescent="0.45">
      <c r="A6474" s="218">
        <v>11774</v>
      </c>
      <c r="B6474" s="218">
        <v>250</v>
      </c>
      <c r="C6474" s="219">
        <v>29.25977998059275</v>
      </c>
      <c r="D6474" s="218"/>
      <c r="E6474" s="218" t="s">
        <v>114</v>
      </c>
      <c r="F6474" s="218">
        <v>2007</v>
      </c>
    </row>
    <row r="6475" spans="1:6" x14ac:dyDescent="0.45">
      <c r="A6475" s="218">
        <v>11774</v>
      </c>
      <c r="B6475" s="218">
        <v>250</v>
      </c>
      <c r="C6475" s="219">
        <v>34.618852395927917</v>
      </c>
      <c r="D6475" s="218"/>
      <c r="E6475" s="218" t="s">
        <v>114</v>
      </c>
      <c r="F6475" s="218">
        <v>2007</v>
      </c>
    </row>
    <row r="6476" spans="1:6" x14ac:dyDescent="0.45">
      <c r="A6476" s="218">
        <v>11774</v>
      </c>
      <c r="B6476" s="218">
        <v>250</v>
      </c>
      <c r="C6476" s="219">
        <v>29.275921517743271</v>
      </c>
      <c r="D6476" s="218"/>
      <c r="E6476" s="218" t="s">
        <v>114</v>
      </c>
      <c r="F6476" s="218">
        <v>2007</v>
      </c>
    </row>
    <row r="6477" spans="1:6" x14ac:dyDescent="0.45">
      <c r="A6477" s="218">
        <v>11772</v>
      </c>
      <c r="B6477" s="218">
        <v>200</v>
      </c>
      <c r="C6477" s="219">
        <v>27.09988020546788</v>
      </c>
      <c r="D6477" s="218"/>
      <c r="E6477" s="218" t="s">
        <v>114</v>
      </c>
      <c r="F6477" s="218">
        <v>2008</v>
      </c>
    </row>
    <row r="6478" spans="1:6" x14ac:dyDescent="0.45">
      <c r="A6478" s="218">
        <v>11772</v>
      </c>
      <c r="B6478" s="218">
        <v>200</v>
      </c>
      <c r="C6478" s="219">
        <v>23.850436028157521</v>
      </c>
      <c r="D6478" s="218"/>
      <c r="E6478" s="218" t="s">
        <v>114</v>
      </c>
      <c r="F6478" s="218">
        <v>2008</v>
      </c>
    </row>
    <row r="6479" spans="1:6" x14ac:dyDescent="0.45">
      <c r="A6479" s="218">
        <v>11772</v>
      </c>
      <c r="B6479" s="218">
        <v>200</v>
      </c>
      <c r="C6479" s="219">
        <v>23.90128227927973</v>
      </c>
      <c r="D6479" s="218"/>
      <c r="E6479" s="218" t="s">
        <v>114</v>
      </c>
      <c r="F6479" s="218">
        <v>2008</v>
      </c>
    </row>
    <row r="6480" spans="1:6" x14ac:dyDescent="0.45">
      <c r="A6480" s="218">
        <v>11772</v>
      </c>
      <c r="B6480" s="218">
        <v>200</v>
      </c>
      <c r="C6480" s="219">
        <v>24.694834271974351</v>
      </c>
      <c r="D6480" s="218"/>
      <c r="E6480" s="218" t="s">
        <v>114</v>
      </c>
      <c r="F6480" s="218">
        <v>2008</v>
      </c>
    </row>
    <row r="6481" spans="1:6" x14ac:dyDescent="0.45">
      <c r="A6481" s="218">
        <v>11772</v>
      </c>
      <c r="B6481" s="218">
        <v>200</v>
      </c>
      <c r="C6481" s="219">
        <v>28.008279271672091</v>
      </c>
      <c r="D6481" s="218"/>
      <c r="E6481" s="218" t="s">
        <v>114</v>
      </c>
      <c r="F6481" s="218">
        <v>2008</v>
      </c>
    </row>
    <row r="6482" spans="1:6" x14ac:dyDescent="0.45">
      <c r="A6482" s="218">
        <v>11772</v>
      </c>
      <c r="B6482" s="218">
        <v>200</v>
      </c>
      <c r="C6482" s="219">
        <v>6.8004428808380544</v>
      </c>
      <c r="D6482" s="218"/>
      <c r="E6482" s="218" t="s">
        <v>114</v>
      </c>
      <c r="F6482" s="218">
        <v>2008</v>
      </c>
    </row>
    <row r="6483" spans="1:6" x14ac:dyDescent="0.45">
      <c r="A6483" s="218">
        <v>11772</v>
      </c>
      <c r="B6483" s="218">
        <v>200</v>
      </c>
      <c r="C6483" s="219">
        <v>4.138223437452222</v>
      </c>
      <c r="D6483" s="218"/>
      <c r="E6483" s="218" t="s">
        <v>114</v>
      </c>
      <c r="F6483" s="218">
        <v>2008</v>
      </c>
    </row>
    <row r="6484" spans="1:6" x14ac:dyDescent="0.45">
      <c r="A6484" s="218">
        <v>11772</v>
      </c>
      <c r="B6484" s="218">
        <v>200</v>
      </c>
      <c r="C6484" s="219">
        <v>17.40964529570677</v>
      </c>
      <c r="D6484" s="218"/>
      <c r="E6484" s="218" t="s">
        <v>114</v>
      </c>
      <c r="F6484" s="218">
        <v>2008</v>
      </c>
    </row>
    <row r="6485" spans="1:6" x14ac:dyDescent="0.45">
      <c r="A6485" s="218">
        <v>11772</v>
      </c>
      <c r="B6485" s="218">
        <v>200</v>
      </c>
      <c r="C6485" s="219">
        <v>36.867097110853727</v>
      </c>
      <c r="D6485" s="218"/>
      <c r="E6485" s="218" t="s">
        <v>114</v>
      </c>
      <c r="F6485" s="218">
        <v>2008</v>
      </c>
    </row>
    <row r="6486" spans="1:6" x14ac:dyDescent="0.45">
      <c r="A6486" s="218">
        <v>11772</v>
      </c>
      <c r="B6486" s="218">
        <v>200</v>
      </c>
      <c r="C6486" s="219">
        <v>15.0803850072567</v>
      </c>
      <c r="D6486" s="218"/>
      <c r="E6486" s="218" t="s">
        <v>114</v>
      </c>
      <c r="F6486" s="218">
        <v>2008</v>
      </c>
    </row>
    <row r="6487" spans="1:6" x14ac:dyDescent="0.45">
      <c r="A6487" s="218">
        <v>11772</v>
      </c>
      <c r="B6487" s="218">
        <v>200</v>
      </c>
      <c r="C6487" s="219">
        <v>24.787056986129929</v>
      </c>
      <c r="D6487" s="218"/>
      <c r="E6487" s="218" t="s">
        <v>114</v>
      </c>
      <c r="F6487" s="218">
        <v>2008</v>
      </c>
    </row>
    <row r="6488" spans="1:6" x14ac:dyDescent="0.45">
      <c r="A6488" s="218">
        <v>11772</v>
      </c>
      <c r="B6488" s="218">
        <v>200</v>
      </c>
      <c r="C6488" s="219">
        <v>28.048527787436569</v>
      </c>
      <c r="D6488" s="218"/>
      <c r="E6488" s="218" t="s">
        <v>114</v>
      </c>
      <c r="F6488" s="218">
        <v>2008</v>
      </c>
    </row>
    <row r="6489" spans="1:6" x14ac:dyDescent="0.45">
      <c r="A6489" s="218">
        <v>11772</v>
      </c>
      <c r="B6489" s="218">
        <v>200</v>
      </c>
      <c r="C6489" s="219">
        <v>33.310271364368283</v>
      </c>
      <c r="D6489" s="218"/>
      <c r="E6489" s="218" t="s">
        <v>114</v>
      </c>
      <c r="F6489" s="218">
        <v>2008</v>
      </c>
    </row>
    <row r="6490" spans="1:6" x14ac:dyDescent="0.45">
      <c r="A6490" s="218">
        <v>11770</v>
      </c>
      <c r="B6490" s="218">
        <v>200</v>
      </c>
      <c r="C6490" s="219">
        <v>14.2928224669751</v>
      </c>
      <c r="D6490" s="218"/>
      <c r="E6490" s="218" t="s">
        <v>114</v>
      </c>
      <c r="F6490" s="218">
        <v>2008</v>
      </c>
    </row>
    <row r="6491" spans="1:6" x14ac:dyDescent="0.45">
      <c r="A6491" s="218">
        <v>11770</v>
      </c>
      <c r="B6491" s="218">
        <v>200</v>
      </c>
      <c r="C6491" s="219">
        <v>24.058706199536811</v>
      </c>
      <c r="D6491" s="218"/>
      <c r="E6491" s="218" t="s">
        <v>114</v>
      </c>
      <c r="F6491" s="218">
        <v>2008</v>
      </c>
    </row>
    <row r="6492" spans="1:6" x14ac:dyDescent="0.45">
      <c r="A6492" s="218">
        <v>11770</v>
      </c>
      <c r="B6492" s="218">
        <v>200</v>
      </c>
      <c r="C6492" s="219">
        <v>17.360948747302171</v>
      </c>
      <c r="D6492" s="218"/>
      <c r="E6492" s="218" t="s">
        <v>114</v>
      </c>
      <c r="F6492" s="218">
        <v>2008</v>
      </c>
    </row>
    <row r="6493" spans="1:6" x14ac:dyDescent="0.45">
      <c r="A6493" s="218">
        <v>11770</v>
      </c>
      <c r="B6493" s="218">
        <v>200</v>
      </c>
      <c r="C6493" s="219">
        <v>20.819347809509441</v>
      </c>
      <c r="D6493" s="218"/>
      <c r="E6493" s="218" t="s">
        <v>114</v>
      </c>
      <c r="F6493" s="218">
        <v>2008</v>
      </c>
    </row>
    <row r="6494" spans="1:6" x14ac:dyDescent="0.45">
      <c r="A6494" s="218">
        <v>11770</v>
      </c>
      <c r="B6494" s="218">
        <v>200</v>
      </c>
      <c r="C6494" s="219">
        <v>15.50071937123206</v>
      </c>
      <c r="D6494" s="218"/>
      <c r="E6494" s="218" t="s">
        <v>114</v>
      </c>
      <c r="F6494" s="218">
        <v>2008</v>
      </c>
    </row>
    <row r="6495" spans="1:6" x14ac:dyDescent="0.45">
      <c r="A6495" s="218">
        <v>11770</v>
      </c>
      <c r="B6495" s="218">
        <v>200</v>
      </c>
      <c r="C6495" s="219">
        <v>9.9065502197218631</v>
      </c>
      <c r="D6495" s="218"/>
      <c r="E6495" s="218" t="s">
        <v>114</v>
      </c>
      <c r="F6495" s="218">
        <v>2008</v>
      </c>
    </row>
    <row r="6496" spans="1:6" x14ac:dyDescent="0.45">
      <c r="A6496" s="218">
        <v>11770</v>
      </c>
      <c r="B6496" s="218">
        <v>200</v>
      </c>
      <c r="C6496" s="219">
        <v>39.810867955536992</v>
      </c>
      <c r="D6496" s="218"/>
      <c r="E6496" s="218" t="s">
        <v>114</v>
      </c>
      <c r="F6496" s="218">
        <v>2008</v>
      </c>
    </row>
    <row r="6497" spans="1:6" x14ac:dyDescent="0.45">
      <c r="A6497" s="218">
        <v>11770</v>
      </c>
      <c r="B6497" s="218">
        <v>200</v>
      </c>
      <c r="C6497" s="219">
        <v>30.38319437599171</v>
      </c>
      <c r="D6497" s="218"/>
      <c r="E6497" s="218" t="s">
        <v>114</v>
      </c>
      <c r="F6497" s="218">
        <v>2008</v>
      </c>
    </row>
    <row r="6498" spans="1:6" x14ac:dyDescent="0.45">
      <c r="A6498" s="218">
        <v>11770</v>
      </c>
      <c r="B6498" s="218">
        <v>200</v>
      </c>
      <c r="C6498" s="219">
        <v>5.96965853688069</v>
      </c>
      <c r="D6498" s="218"/>
      <c r="E6498" s="218" t="s">
        <v>114</v>
      </c>
      <c r="F6498" s="218">
        <v>2008</v>
      </c>
    </row>
    <row r="6499" spans="1:6" x14ac:dyDescent="0.45">
      <c r="A6499" s="218">
        <v>11770</v>
      </c>
      <c r="B6499" s="218">
        <v>200</v>
      </c>
      <c r="C6499" s="219">
        <v>7.1182696831422039</v>
      </c>
      <c r="D6499" s="218"/>
      <c r="E6499" s="218" t="s">
        <v>114</v>
      </c>
      <c r="F6499" s="218">
        <v>2008</v>
      </c>
    </row>
    <row r="6500" spans="1:6" x14ac:dyDescent="0.45">
      <c r="A6500" s="218">
        <v>11770</v>
      </c>
      <c r="B6500" s="218">
        <v>200</v>
      </c>
      <c r="C6500" s="219">
        <v>28.089071203832471</v>
      </c>
      <c r="D6500" s="218"/>
      <c r="E6500" s="218" t="s">
        <v>114</v>
      </c>
      <c r="F6500" s="218">
        <v>2008</v>
      </c>
    </row>
    <row r="6501" spans="1:6" x14ac:dyDescent="0.45">
      <c r="A6501" s="218">
        <v>11770</v>
      </c>
      <c r="B6501" s="218">
        <v>200</v>
      </c>
      <c r="C6501" s="219">
        <v>31.120853884244092</v>
      </c>
      <c r="D6501" s="218"/>
      <c r="E6501" s="218" t="s">
        <v>114</v>
      </c>
      <c r="F6501" s="218">
        <v>2008</v>
      </c>
    </row>
    <row r="6502" spans="1:6" x14ac:dyDescent="0.45">
      <c r="A6502" s="218">
        <v>11770</v>
      </c>
      <c r="B6502" s="218">
        <v>200</v>
      </c>
      <c r="C6502" s="219">
        <v>15.19837671546491</v>
      </c>
      <c r="D6502" s="218"/>
      <c r="E6502" s="218" t="s">
        <v>114</v>
      </c>
      <c r="F6502" s="218">
        <v>2008</v>
      </c>
    </row>
    <row r="6503" spans="1:6" x14ac:dyDescent="0.45">
      <c r="A6503" s="218">
        <v>11770</v>
      </c>
      <c r="B6503" s="218">
        <v>200</v>
      </c>
      <c r="C6503" s="219">
        <v>31.535032323955029</v>
      </c>
      <c r="D6503" s="218"/>
      <c r="E6503" s="218" t="s">
        <v>114</v>
      </c>
      <c r="F6503" s="218">
        <v>2008</v>
      </c>
    </row>
    <row r="6504" spans="1:6" x14ac:dyDescent="0.45">
      <c r="A6504" s="218">
        <v>11770</v>
      </c>
      <c r="B6504" s="218">
        <v>200</v>
      </c>
      <c r="C6504" s="219">
        <v>25.807300021051208</v>
      </c>
      <c r="D6504" s="218"/>
      <c r="E6504" s="218" t="s">
        <v>114</v>
      </c>
      <c r="F6504" s="218">
        <v>2008</v>
      </c>
    </row>
    <row r="6505" spans="1:6" x14ac:dyDescent="0.45">
      <c r="A6505" s="218">
        <v>11770</v>
      </c>
      <c r="B6505" s="218">
        <v>200</v>
      </c>
      <c r="C6505" s="219">
        <v>24.81249954936186</v>
      </c>
      <c r="D6505" s="218"/>
      <c r="E6505" s="218" t="s">
        <v>114</v>
      </c>
      <c r="F6505" s="218">
        <v>2008</v>
      </c>
    </row>
    <row r="6506" spans="1:6" x14ac:dyDescent="0.45">
      <c r="A6506" s="218">
        <v>11770</v>
      </c>
      <c r="B6506" s="218">
        <v>200</v>
      </c>
      <c r="C6506" s="219">
        <v>28.88687375087046</v>
      </c>
      <c r="D6506" s="218"/>
      <c r="E6506" s="218" t="s">
        <v>114</v>
      </c>
      <c r="F6506" s="218">
        <v>2008</v>
      </c>
    </row>
    <row r="6507" spans="1:6" x14ac:dyDescent="0.45">
      <c r="A6507" s="218">
        <v>11770</v>
      </c>
      <c r="B6507" s="218">
        <v>200</v>
      </c>
      <c r="C6507" s="219">
        <v>19.7638212813381</v>
      </c>
      <c r="D6507" s="218"/>
      <c r="E6507" s="218" t="s">
        <v>114</v>
      </c>
      <c r="F6507" s="218">
        <v>2008</v>
      </c>
    </row>
    <row r="6508" spans="1:6" x14ac:dyDescent="0.45">
      <c r="A6508" s="218">
        <v>11770</v>
      </c>
      <c r="B6508" s="218">
        <v>200</v>
      </c>
      <c r="C6508" s="219">
        <v>32.586845733288342</v>
      </c>
      <c r="D6508" s="218"/>
      <c r="E6508" s="218" t="s">
        <v>114</v>
      </c>
      <c r="F6508" s="218">
        <v>2008</v>
      </c>
    </row>
    <row r="6509" spans="1:6" x14ac:dyDescent="0.45">
      <c r="A6509" s="218">
        <v>11770</v>
      </c>
      <c r="B6509" s="218">
        <v>200</v>
      </c>
      <c r="C6509" s="219">
        <v>9.7801943445840358</v>
      </c>
      <c r="D6509" s="218"/>
      <c r="E6509" s="218" t="s">
        <v>114</v>
      </c>
      <c r="F6509" s="218">
        <v>2008</v>
      </c>
    </row>
    <row r="6510" spans="1:6" x14ac:dyDescent="0.45">
      <c r="A6510" s="218">
        <v>11770</v>
      </c>
      <c r="B6510" s="218">
        <v>200</v>
      </c>
      <c r="C6510" s="219">
        <v>10.24759122574576</v>
      </c>
      <c r="D6510" s="218"/>
      <c r="E6510" s="218" t="s">
        <v>114</v>
      </c>
      <c r="F6510" s="218">
        <v>2008</v>
      </c>
    </row>
    <row r="6511" spans="1:6" x14ac:dyDescent="0.45">
      <c r="A6511" s="218">
        <v>11770</v>
      </c>
      <c r="B6511" s="218">
        <v>200</v>
      </c>
      <c r="C6511" s="219">
        <v>18.80415328235329</v>
      </c>
      <c r="D6511" s="218"/>
      <c r="E6511" s="218" t="s">
        <v>114</v>
      </c>
      <c r="F6511" s="218">
        <v>2008</v>
      </c>
    </row>
    <row r="6512" spans="1:6" x14ac:dyDescent="0.45">
      <c r="A6512" s="218">
        <v>11770</v>
      </c>
      <c r="B6512" s="218">
        <v>200</v>
      </c>
      <c r="C6512" s="219">
        <v>20.456049010343889</v>
      </c>
      <c r="D6512" s="218"/>
      <c r="E6512" s="218" t="s">
        <v>114</v>
      </c>
      <c r="F6512" s="218">
        <v>2008</v>
      </c>
    </row>
    <row r="6513" spans="1:6" x14ac:dyDescent="0.45">
      <c r="A6513" s="218">
        <v>11770</v>
      </c>
      <c r="B6513" s="218">
        <v>200</v>
      </c>
      <c r="C6513" s="219">
        <v>8.7921023187685385</v>
      </c>
      <c r="D6513" s="218"/>
      <c r="E6513" s="218" t="s">
        <v>114</v>
      </c>
      <c r="F6513" s="218">
        <v>2008</v>
      </c>
    </row>
    <row r="6514" spans="1:6" x14ac:dyDescent="0.45">
      <c r="A6514" s="218">
        <v>11770</v>
      </c>
      <c r="B6514" s="218">
        <v>200</v>
      </c>
      <c r="C6514" s="219">
        <v>21.13402439571804</v>
      </c>
      <c r="D6514" s="218"/>
      <c r="E6514" s="218" t="s">
        <v>114</v>
      </c>
      <c r="F6514" s="218">
        <v>2008</v>
      </c>
    </row>
    <row r="6515" spans="1:6" x14ac:dyDescent="0.45">
      <c r="A6515" s="218">
        <v>11770</v>
      </c>
      <c r="B6515" s="218">
        <v>200</v>
      </c>
      <c r="C6515" s="219">
        <v>8.7666698938430372</v>
      </c>
      <c r="D6515" s="218"/>
      <c r="E6515" s="218" t="s">
        <v>114</v>
      </c>
      <c r="F6515" s="218">
        <v>2008</v>
      </c>
    </row>
    <row r="6516" spans="1:6" x14ac:dyDescent="0.45">
      <c r="A6516" s="218">
        <v>11770</v>
      </c>
      <c r="B6516" s="218">
        <v>200</v>
      </c>
      <c r="C6516" s="219">
        <v>19.863426515635059</v>
      </c>
      <c r="D6516" s="218"/>
      <c r="E6516" s="218" t="s">
        <v>114</v>
      </c>
      <c r="F6516" s="218">
        <v>2008</v>
      </c>
    </row>
    <row r="6517" spans="1:6" x14ac:dyDescent="0.45">
      <c r="A6517" s="218">
        <v>11770</v>
      </c>
      <c r="B6517" s="218">
        <v>200</v>
      </c>
      <c r="C6517" s="219">
        <v>23.098230427460422</v>
      </c>
      <c r="D6517" s="218"/>
      <c r="E6517" s="218" t="s">
        <v>114</v>
      </c>
      <c r="F6517" s="218">
        <v>2008</v>
      </c>
    </row>
    <row r="6518" spans="1:6" x14ac:dyDescent="0.45">
      <c r="A6518" s="218">
        <v>11770</v>
      </c>
      <c r="B6518" s="218">
        <v>200</v>
      </c>
      <c r="C6518" s="219">
        <v>20.33032333426976</v>
      </c>
      <c r="D6518" s="218"/>
      <c r="E6518" s="218" t="s">
        <v>114</v>
      </c>
      <c r="F6518" s="218">
        <v>2008</v>
      </c>
    </row>
    <row r="6519" spans="1:6" x14ac:dyDescent="0.45">
      <c r="A6519" s="218">
        <v>11770</v>
      </c>
      <c r="B6519" s="218">
        <v>200</v>
      </c>
      <c r="C6519" s="219">
        <v>26.086194252268381</v>
      </c>
      <c r="D6519" s="218"/>
      <c r="E6519" s="218" t="s">
        <v>114</v>
      </c>
      <c r="F6519" s="218">
        <v>2008</v>
      </c>
    </row>
    <row r="6520" spans="1:6" x14ac:dyDescent="0.45">
      <c r="A6520" s="218">
        <v>11770</v>
      </c>
      <c r="B6520" s="218">
        <v>200</v>
      </c>
      <c r="C6520" s="219">
        <v>30.08419084128283</v>
      </c>
      <c r="D6520" s="218"/>
      <c r="E6520" s="218" t="s">
        <v>114</v>
      </c>
      <c r="F6520" s="218">
        <v>2008</v>
      </c>
    </row>
    <row r="6521" spans="1:6" x14ac:dyDescent="0.45">
      <c r="A6521" s="218">
        <v>11770</v>
      </c>
      <c r="B6521" s="218">
        <v>200</v>
      </c>
      <c r="C6521" s="219">
        <v>38.862892051588013</v>
      </c>
      <c r="D6521" s="218"/>
      <c r="E6521" s="218" t="s">
        <v>114</v>
      </c>
      <c r="F6521" s="218">
        <v>2008</v>
      </c>
    </row>
    <row r="6522" spans="1:6" x14ac:dyDescent="0.45">
      <c r="A6522" s="218">
        <v>11770</v>
      </c>
      <c r="B6522" s="218">
        <v>200</v>
      </c>
      <c r="C6522" s="219">
        <v>22.697329986723268</v>
      </c>
      <c r="D6522" s="218"/>
      <c r="E6522" s="218" t="s">
        <v>114</v>
      </c>
      <c r="F6522" s="218">
        <v>2008</v>
      </c>
    </row>
    <row r="6523" spans="1:6" x14ac:dyDescent="0.45">
      <c r="A6523" s="218">
        <v>11770</v>
      </c>
      <c r="B6523" s="218">
        <v>200</v>
      </c>
      <c r="C6523" s="219">
        <v>32.847890276352487</v>
      </c>
      <c r="D6523" s="218"/>
      <c r="E6523" s="218" t="s">
        <v>114</v>
      </c>
      <c r="F6523" s="218">
        <v>2008</v>
      </c>
    </row>
    <row r="6524" spans="1:6" x14ac:dyDescent="0.45">
      <c r="A6524" s="218">
        <v>11770</v>
      </c>
      <c r="B6524" s="218">
        <v>200</v>
      </c>
      <c r="C6524" s="219">
        <v>35.909820551129428</v>
      </c>
      <c r="D6524" s="218"/>
      <c r="E6524" s="218" t="s">
        <v>114</v>
      </c>
      <c r="F6524" s="218">
        <v>2008</v>
      </c>
    </row>
    <row r="6525" spans="1:6" x14ac:dyDescent="0.45">
      <c r="A6525" s="218">
        <v>11770</v>
      </c>
      <c r="B6525" s="218">
        <v>200</v>
      </c>
      <c r="C6525" s="219">
        <v>39.462558963055002</v>
      </c>
      <c r="D6525" s="218"/>
      <c r="E6525" s="218" t="s">
        <v>114</v>
      </c>
      <c r="F6525" s="218">
        <v>2008</v>
      </c>
    </row>
    <row r="6526" spans="1:6" x14ac:dyDescent="0.45">
      <c r="A6526" s="218">
        <v>11768</v>
      </c>
      <c r="B6526" s="218">
        <v>200</v>
      </c>
      <c r="C6526" s="219">
        <v>26.492918990233211</v>
      </c>
      <c r="D6526" s="218"/>
      <c r="E6526" s="218" t="s">
        <v>114</v>
      </c>
      <c r="F6526" s="218">
        <v>2008</v>
      </c>
    </row>
    <row r="6527" spans="1:6" x14ac:dyDescent="0.45">
      <c r="A6527" s="218">
        <v>11768</v>
      </c>
      <c r="B6527" s="218">
        <v>200</v>
      </c>
      <c r="C6527" s="219">
        <v>5.9328253831163424</v>
      </c>
      <c r="D6527" s="218"/>
      <c r="E6527" s="218" t="s">
        <v>114</v>
      </c>
      <c r="F6527" s="218">
        <v>2008</v>
      </c>
    </row>
    <row r="6528" spans="1:6" x14ac:dyDescent="0.45">
      <c r="A6528" s="218">
        <v>11768</v>
      </c>
      <c r="B6528" s="218">
        <v>200</v>
      </c>
      <c r="C6528" s="219">
        <v>17.65589301003714</v>
      </c>
      <c r="D6528" s="218"/>
      <c r="E6528" s="218" t="s">
        <v>114</v>
      </c>
      <c r="F6528" s="218">
        <v>2008</v>
      </c>
    </row>
    <row r="6529" spans="1:6" x14ac:dyDescent="0.45">
      <c r="A6529" s="218">
        <v>11768</v>
      </c>
      <c r="B6529" s="218">
        <v>200</v>
      </c>
      <c r="C6529" s="219">
        <v>10.779882846235321</v>
      </c>
      <c r="D6529" s="218"/>
      <c r="E6529" s="218" t="s">
        <v>114</v>
      </c>
      <c r="F6529" s="218">
        <v>2008</v>
      </c>
    </row>
    <row r="6530" spans="1:6" x14ac:dyDescent="0.45">
      <c r="A6530" s="218">
        <v>11768</v>
      </c>
      <c r="B6530" s="218">
        <v>200</v>
      </c>
      <c r="C6530" s="219">
        <v>27.580974865624221</v>
      </c>
      <c r="D6530" s="218"/>
      <c r="E6530" s="218" t="s">
        <v>114</v>
      </c>
      <c r="F6530" s="218">
        <v>2008</v>
      </c>
    </row>
    <row r="6531" spans="1:6" x14ac:dyDescent="0.45">
      <c r="A6531" s="218">
        <v>11768</v>
      </c>
      <c r="B6531" s="218">
        <v>200</v>
      </c>
      <c r="C6531" s="219">
        <v>39.561955472323469</v>
      </c>
      <c r="D6531" s="218"/>
      <c r="E6531" s="218" t="s">
        <v>114</v>
      </c>
      <c r="F6531" s="218">
        <v>2008</v>
      </c>
    </row>
    <row r="6532" spans="1:6" x14ac:dyDescent="0.45">
      <c r="A6532" s="218">
        <v>11768</v>
      </c>
      <c r="B6532" s="218">
        <v>200</v>
      </c>
      <c r="C6532" s="219">
        <v>14.13605865624983</v>
      </c>
      <c r="D6532" s="218"/>
      <c r="E6532" s="218" t="s">
        <v>114</v>
      </c>
      <c r="F6532" s="218">
        <v>2008</v>
      </c>
    </row>
    <row r="6533" spans="1:6" x14ac:dyDescent="0.45">
      <c r="A6533" s="218">
        <v>11768</v>
      </c>
      <c r="B6533" s="218">
        <v>200</v>
      </c>
      <c r="C6533" s="219">
        <v>26.431396960899441</v>
      </c>
      <c r="D6533" s="218"/>
      <c r="E6533" s="218" t="s">
        <v>114</v>
      </c>
      <c r="F6533" s="218">
        <v>2008</v>
      </c>
    </row>
    <row r="6534" spans="1:6" x14ac:dyDescent="0.45">
      <c r="A6534" s="218">
        <v>11768</v>
      </c>
      <c r="B6534" s="218">
        <v>200</v>
      </c>
      <c r="C6534" s="219">
        <v>12.900436697566469</v>
      </c>
      <c r="D6534" s="218"/>
      <c r="E6534" s="218" t="s">
        <v>114</v>
      </c>
      <c r="F6534" s="218">
        <v>2008</v>
      </c>
    </row>
    <row r="6535" spans="1:6" x14ac:dyDescent="0.45">
      <c r="A6535" s="218">
        <v>11768</v>
      </c>
      <c r="B6535" s="218">
        <v>200</v>
      </c>
      <c r="C6535" s="219">
        <v>38.592216449889087</v>
      </c>
      <c r="D6535" s="218"/>
      <c r="E6535" s="218" t="s">
        <v>114</v>
      </c>
      <c r="F6535" s="218">
        <v>2008</v>
      </c>
    </row>
    <row r="6536" spans="1:6" x14ac:dyDescent="0.45">
      <c r="A6536" s="218">
        <v>11768</v>
      </c>
      <c r="B6536" s="218">
        <v>200</v>
      </c>
      <c r="C6536" s="219">
        <v>16.226779346390021</v>
      </c>
      <c r="D6536" s="218"/>
      <c r="E6536" s="218" t="s">
        <v>114</v>
      </c>
      <c r="F6536" s="218">
        <v>2008</v>
      </c>
    </row>
    <row r="6537" spans="1:6" x14ac:dyDescent="0.45">
      <c r="A6537" s="218">
        <v>11766</v>
      </c>
      <c r="B6537" s="218">
        <v>315</v>
      </c>
      <c r="C6537" s="219">
        <v>24.46285594123011</v>
      </c>
      <c r="D6537" s="218"/>
      <c r="E6537" s="218" t="s">
        <v>109</v>
      </c>
      <c r="F6537" s="218">
        <v>2004</v>
      </c>
    </row>
    <row r="6538" spans="1:6" x14ac:dyDescent="0.45">
      <c r="A6538" s="218">
        <v>11766</v>
      </c>
      <c r="B6538" s="218">
        <v>315</v>
      </c>
      <c r="C6538" s="219">
        <v>53.957215055032371</v>
      </c>
      <c r="D6538" s="218"/>
      <c r="E6538" s="218" t="s">
        <v>109</v>
      </c>
      <c r="F6538" s="218">
        <v>2004</v>
      </c>
    </row>
    <row r="6539" spans="1:6" x14ac:dyDescent="0.45">
      <c r="A6539" s="218">
        <v>11764</v>
      </c>
      <c r="B6539" s="218">
        <v>400</v>
      </c>
      <c r="C6539" s="219">
        <v>8.8962657304898478</v>
      </c>
      <c r="D6539" s="218"/>
      <c r="E6539" s="218" t="s">
        <v>111</v>
      </c>
      <c r="F6539" s="218">
        <v>1901</v>
      </c>
    </row>
    <row r="6540" spans="1:6" x14ac:dyDescent="0.45">
      <c r="A6540" s="218">
        <v>11764</v>
      </c>
      <c r="B6540" s="218">
        <v>400</v>
      </c>
      <c r="C6540" s="219">
        <v>20.295420101626348</v>
      </c>
      <c r="D6540" s="218"/>
      <c r="E6540" s="218" t="s">
        <v>111</v>
      </c>
      <c r="F6540" s="218">
        <v>1901</v>
      </c>
    </row>
    <row r="6541" spans="1:6" x14ac:dyDescent="0.45">
      <c r="A6541" s="218">
        <v>11764</v>
      </c>
      <c r="B6541" s="218">
        <v>400</v>
      </c>
      <c r="C6541" s="219">
        <v>32.449178240112353</v>
      </c>
      <c r="D6541" s="218"/>
      <c r="E6541" s="218" t="s">
        <v>111</v>
      </c>
      <c r="F6541" s="218">
        <v>1901</v>
      </c>
    </row>
    <row r="6542" spans="1:6" x14ac:dyDescent="0.45">
      <c r="A6542" s="218">
        <v>11764</v>
      </c>
      <c r="B6542" s="218">
        <v>400</v>
      </c>
      <c r="C6542" s="219">
        <v>7.8906573514464</v>
      </c>
      <c r="D6542" s="218"/>
      <c r="E6542" s="218" t="s">
        <v>111</v>
      </c>
      <c r="F6542" s="218">
        <v>1901</v>
      </c>
    </row>
    <row r="6543" spans="1:6" x14ac:dyDescent="0.45">
      <c r="A6543" s="218">
        <v>11762</v>
      </c>
      <c r="B6543" s="218">
        <v>500</v>
      </c>
      <c r="C6543" s="219">
        <v>3.832954243571137</v>
      </c>
      <c r="D6543" s="218"/>
      <c r="E6543" s="218" t="s">
        <v>111</v>
      </c>
      <c r="F6543" s="218">
        <v>1901</v>
      </c>
    </row>
    <row r="6544" spans="1:6" x14ac:dyDescent="0.45">
      <c r="A6544" s="218">
        <v>11760</v>
      </c>
      <c r="B6544" s="218">
        <v>200</v>
      </c>
      <c r="C6544" s="219">
        <v>24.01997546815111</v>
      </c>
      <c r="D6544" s="218"/>
      <c r="E6544" s="218" t="s">
        <v>114</v>
      </c>
      <c r="F6544" s="218">
        <v>2006</v>
      </c>
    </row>
    <row r="6545" spans="1:6" x14ac:dyDescent="0.45">
      <c r="A6545" s="218">
        <v>11758</v>
      </c>
      <c r="B6545" s="218">
        <v>0</v>
      </c>
      <c r="C6545" s="219">
        <v>26.494344543195339</v>
      </c>
      <c r="D6545" s="218"/>
      <c r="E6545" s="218"/>
      <c r="F6545" s="218">
        <v>1901</v>
      </c>
    </row>
    <row r="6546" spans="1:6" x14ac:dyDescent="0.45">
      <c r="A6546" s="218">
        <v>11756</v>
      </c>
      <c r="B6546" s="218">
        <v>400</v>
      </c>
      <c r="C6546" s="219">
        <v>34.575452254652014</v>
      </c>
      <c r="D6546" s="218"/>
      <c r="E6546" s="218" t="s">
        <v>114</v>
      </c>
      <c r="F6546" s="218">
        <v>2007</v>
      </c>
    </row>
    <row r="6547" spans="1:6" x14ac:dyDescent="0.45">
      <c r="A6547" s="218">
        <v>11756</v>
      </c>
      <c r="B6547" s="218">
        <v>400</v>
      </c>
      <c r="C6547" s="219">
        <v>56.13691180882627</v>
      </c>
      <c r="D6547" s="218"/>
      <c r="E6547" s="218" t="s">
        <v>111</v>
      </c>
      <c r="F6547" s="218">
        <v>1998</v>
      </c>
    </row>
    <row r="6548" spans="1:6" x14ac:dyDescent="0.45">
      <c r="A6548" s="218">
        <v>11756</v>
      </c>
      <c r="B6548" s="218">
        <v>400</v>
      </c>
      <c r="C6548" s="219">
        <v>52.51918626631543</v>
      </c>
      <c r="D6548" s="218"/>
      <c r="E6548" s="218" t="s">
        <v>111</v>
      </c>
      <c r="F6548" s="218">
        <v>1998</v>
      </c>
    </row>
    <row r="6549" spans="1:6" x14ac:dyDescent="0.45">
      <c r="A6549" s="218">
        <v>11756</v>
      </c>
      <c r="B6549" s="218">
        <v>400</v>
      </c>
      <c r="C6549" s="219">
        <v>72.046636722170334</v>
      </c>
      <c r="D6549" s="218"/>
      <c r="E6549" s="218" t="s">
        <v>111</v>
      </c>
      <c r="F6549" s="218">
        <v>1998</v>
      </c>
    </row>
    <row r="6550" spans="1:6" x14ac:dyDescent="0.45">
      <c r="A6550" s="218">
        <v>11754</v>
      </c>
      <c r="B6550" s="218">
        <v>400</v>
      </c>
      <c r="C6550" s="219">
        <v>34.859939483048052</v>
      </c>
      <c r="D6550" s="218"/>
      <c r="E6550" s="218" t="s">
        <v>114</v>
      </c>
      <c r="F6550" s="218">
        <v>2007</v>
      </c>
    </row>
    <row r="6551" spans="1:6" x14ac:dyDescent="0.45">
      <c r="A6551" s="218">
        <v>11754</v>
      </c>
      <c r="B6551" s="218">
        <v>400</v>
      </c>
      <c r="C6551" s="219">
        <v>3.8234720002696281</v>
      </c>
      <c r="D6551" s="218"/>
      <c r="E6551" s="218" t="s">
        <v>114</v>
      </c>
      <c r="F6551" s="218">
        <v>2007</v>
      </c>
    </row>
    <row r="6552" spans="1:6" x14ac:dyDescent="0.45">
      <c r="A6552" s="218">
        <v>11754</v>
      </c>
      <c r="B6552" s="218">
        <v>400</v>
      </c>
      <c r="C6552" s="219">
        <v>64.35276841699438</v>
      </c>
      <c r="D6552" s="218"/>
      <c r="E6552" s="218" t="s">
        <v>114</v>
      </c>
      <c r="F6552" s="218">
        <v>2007</v>
      </c>
    </row>
    <row r="6553" spans="1:6" x14ac:dyDescent="0.45">
      <c r="A6553" s="218">
        <v>11754</v>
      </c>
      <c r="B6553" s="218">
        <v>400</v>
      </c>
      <c r="C6553" s="219">
        <v>37.270679996532039</v>
      </c>
      <c r="D6553" s="218"/>
      <c r="E6553" s="218" t="s">
        <v>114</v>
      </c>
      <c r="F6553" s="218">
        <v>2007</v>
      </c>
    </row>
    <row r="6554" spans="1:6" x14ac:dyDescent="0.45">
      <c r="A6554" s="218">
        <v>11754</v>
      </c>
      <c r="B6554" s="218">
        <v>400</v>
      </c>
      <c r="C6554" s="219">
        <v>18.619339097542909</v>
      </c>
      <c r="D6554" s="218"/>
      <c r="E6554" s="218" t="s">
        <v>114</v>
      </c>
      <c r="F6554" s="218">
        <v>2007</v>
      </c>
    </row>
    <row r="6555" spans="1:6" x14ac:dyDescent="0.45">
      <c r="A6555" s="218">
        <v>11754</v>
      </c>
      <c r="B6555" s="218">
        <v>400</v>
      </c>
      <c r="C6555" s="219">
        <v>7.8909093451491481</v>
      </c>
      <c r="D6555" s="218"/>
      <c r="E6555" s="218" t="s">
        <v>114</v>
      </c>
      <c r="F6555" s="218">
        <v>2007</v>
      </c>
    </row>
    <row r="6556" spans="1:6" x14ac:dyDescent="0.45">
      <c r="A6556" s="218">
        <v>11754</v>
      </c>
      <c r="B6556" s="218">
        <v>400</v>
      </c>
      <c r="C6556" s="219">
        <v>2.4108391710825048</v>
      </c>
      <c r="D6556" s="218"/>
      <c r="E6556" s="218" t="s">
        <v>114</v>
      </c>
      <c r="F6556" s="218">
        <v>2007</v>
      </c>
    </row>
    <row r="6557" spans="1:6" x14ac:dyDescent="0.45">
      <c r="A6557" s="218">
        <v>11752</v>
      </c>
      <c r="B6557" s="218">
        <v>160</v>
      </c>
      <c r="C6557" s="219">
        <v>1.124451220297487</v>
      </c>
      <c r="D6557" s="218"/>
      <c r="E6557" s="218" t="s">
        <v>114</v>
      </c>
      <c r="F6557" s="218">
        <v>2007</v>
      </c>
    </row>
    <row r="6558" spans="1:6" x14ac:dyDescent="0.45">
      <c r="A6558" s="218">
        <v>11750</v>
      </c>
      <c r="B6558" s="218">
        <v>250</v>
      </c>
      <c r="C6558" s="219">
        <v>14.546565839906631</v>
      </c>
      <c r="D6558" s="218"/>
      <c r="E6558" s="218" t="s">
        <v>114</v>
      </c>
      <c r="F6558" s="218">
        <v>2007</v>
      </c>
    </row>
    <row r="6559" spans="1:6" x14ac:dyDescent="0.45">
      <c r="A6559" s="218">
        <v>11750</v>
      </c>
      <c r="B6559" s="218">
        <v>250</v>
      </c>
      <c r="C6559" s="219">
        <v>10.72127012107596</v>
      </c>
      <c r="D6559" s="218"/>
      <c r="E6559" s="218" t="s">
        <v>114</v>
      </c>
      <c r="F6559" s="218">
        <v>2007</v>
      </c>
    </row>
    <row r="6560" spans="1:6" x14ac:dyDescent="0.45">
      <c r="A6560" s="218">
        <v>11748</v>
      </c>
      <c r="B6560" s="218">
        <v>250</v>
      </c>
      <c r="C6560" s="219">
        <v>38.55380104967719</v>
      </c>
      <c r="D6560" s="218"/>
      <c r="E6560" s="218" t="s">
        <v>114</v>
      </c>
      <c r="F6560" s="218">
        <v>2005</v>
      </c>
    </row>
    <row r="6561" spans="1:6" x14ac:dyDescent="0.45">
      <c r="A6561" s="218">
        <v>11748</v>
      </c>
      <c r="B6561" s="218">
        <v>250</v>
      </c>
      <c r="C6561" s="219">
        <v>13.42110660641074</v>
      </c>
      <c r="D6561" s="218"/>
      <c r="E6561" s="218" t="s">
        <v>114</v>
      </c>
      <c r="F6561" s="218">
        <v>2005</v>
      </c>
    </row>
    <row r="6562" spans="1:6" x14ac:dyDescent="0.45">
      <c r="A6562" s="218">
        <v>11748</v>
      </c>
      <c r="B6562" s="218">
        <v>250</v>
      </c>
      <c r="C6562" s="219">
        <v>16.714200837006011</v>
      </c>
      <c r="D6562" s="218"/>
      <c r="E6562" s="218" t="s">
        <v>114</v>
      </c>
      <c r="F6562" s="218">
        <v>2005</v>
      </c>
    </row>
    <row r="6563" spans="1:6" x14ac:dyDescent="0.45">
      <c r="A6563" s="218">
        <v>11748</v>
      </c>
      <c r="B6563" s="218">
        <v>250</v>
      </c>
      <c r="C6563" s="219">
        <v>21.9298493203015</v>
      </c>
      <c r="D6563" s="218"/>
      <c r="E6563" s="218" t="s">
        <v>114</v>
      </c>
      <c r="F6563" s="218">
        <v>2005</v>
      </c>
    </row>
    <row r="6564" spans="1:6" x14ac:dyDescent="0.45">
      <c r="A6564" s="218">
        <v>11748</v>
      </c>
      <c r="B6564" s="218">
        <v>250</v>
      </c>
      <c r="C6564" s="219">
        <v>17.090448077279699</v>
      </c>
      <c r="D6564" s="218"/>
      <c r="E6564" s="218" t="s">
        <v>114</v>
      </c>
      <c r="F6564" s="218">
        <v>2005</v>
      </c>
    </row>
    <row r="6565" spans="1:6" x14ac:dyDescent="0.45">
      <c r="A6565" s="218">
        <v>11748</v>
      </c>
      <c r="B6565" s="218">
        <v>250</v>
      </c>
      <c r="C6565" s="219">
        <v>14.50440435031982</v>
      </c>
      <c r="D6565" s="218"/>
      <c r="E6565" s="218" t="s">
        <v>114</v>
      </c>
      <c r="F6565" s="218">
        <v>2005</v>
      </c>
    </row>
    <row r="6566" spans="1:6" x14ac:dyDescent="0.45">
      <c r="A6566" s="218">
        <v>11748</v>
      </c>
      <c r="B6566" s="218">
        <v>250</v>
      </c>
      <c r="C6566" s="219">
        <v>2.6299363466204682</v>
      </c>
      <c r="D6566" s="218"/>
      <c r="E6566" s="218" t="s">
        <v>114</v>
      </c>
      <c r="F6566" s="218">
        <v>2005</v>
      </c>
    </row>
    <row r="6567" spans="1:6" x14ac:dyDescent="0.45">
      <c r="A6567" s="218">
        <v>11748</v>
      </c>
      <c r="B6567" s="218">
        <v>250</v>
      </c>
      <c r="C6567" s="219">
        <v>18.091548643805009</v>
      </c>
      <c r="D6567" s="218"/>
      <c r="E6567" s="218" t="s">
        <v>114</v>
      </c>
      <c r="F6567" s="218">
        <v>2005</v>
      </c>
    </row>
    <row r="6568" spans="1:6" x14ac:dyDescent="0.45">
      <c r="A6568" s="218">
        <v>11628</v>
      </c>
      <c r="B6568" s="218">
        <v>250</v>
      </c>
      <c r="C6568" s="219">
        <v>19.877337266775282</v>
      </c>
      <c r="D6568" s="218"/>
      <c r="E6568" s="218" t="s">
        <v>205</v>
      </c>
      <c r="F6568" s="218">
        <v>1991</v>
      </c>
    </row>
    <row r="6569" spans="1:6" x14ac:dyDescent="0.45">
      <c r="A6569" s="218">
        <v>11628</v>
      </c>
      <c r="B6569" s="218">
        <v>250</v>
      </c>
      <c r="C6569" s="219">
        <v>27.466731647817369</v>
      </c>
      <c r="D6569" s="218"/>
      <c r="E6569" s="218" t="s">
        <v>205</v>
      </c>
      <c r="F6569" s="218">
        <v>1991</v>
      </c>
    </row>
    <row r="6570" spans="1:6" x14ac:dyDescent="0.45">
      <c r="A6570" s="218">
        <v>11628</v>
      </c>
      <c r="B6570" s="218">
        <v>250</v>
      </c>
      <c r="C6570" s="219">
        <v>23.405298802031819</v>
      </c>
      <c r="D6570" s="218"/>
      <c r="E6570" s="218" t="s">
        <v>205</v>
      </c>
      <c r="F6570" s="218">
        <v>1991</v>
      </c>
    </row>
    <row r="6571" spans="1:6" x14ac:dyDescent="0.45">
      <c r="A6571" s="218">
        <v>11628</v>
      </c>
      <c r="B6571" s="218">
        <v>250</v>
      </c>
      <c r="C6571" s="219">
        <v>25.994193922434331</v>
      </c>
      <c r="D6571" s="218"/>
      <c r="E6571" s="218" t="s">
        <v>205</v>
      </c>
      <c r="F6571" s="218">
        <v>1991</v>
      </c>
    </row>
    <row r="6572" spans="1:6" x14ac:dyDescent="0.45">
      <c r="A6572" s="218">
        <v>11628</v>
      </c>
      <c r="B6572" s="218">
        <v>250</v>
      </c>
      <c r="C6572" s="219">
        <v>24.657326941380472</v>
      </c>
      <c r="D6572" s="218"/>
      <c r="E6572" s="218" t="s">
        <v>205</v>
      </c>
      <c r="F6572" s="218">
        <v>1991</v>
      </c>
    </row>
    <row r="6573" spans="1:6" x14ac:dyDescent="0.45">
      <c r="A6573" s="218">
        <v>11628</v>
      </c>
      <c r="B6573" s="218">
        <v>250</v>
      </c>
      <c r="C6573" s="219">
        <v>24.451429248853579</v>
      </c>
      <c r="D6573" s="218"/>
      <c r="E6573" s="218" t="s">
        <v>205</v>
      </c>
      <c r="F6573" s="218">
        <v>1991</v>
      </c>
    </row>
    <row r="6574" spans="1:6" x14ac:dyDescent="0.45">
      <c r="A6574" s="218">
        <v>11628</v>
      </c>
      <c r="B6574" s="218">
        <v>250</v>
      </c>
      <c r="C6574" s="219">
        <v>30.30805761489556</v>
      </c>
      <c r="D6574" s="218"/>
      <c r="E6574" s="218" t="s">
        <v>205</v>
      </c>
      <c r="F6574" s="218">
        <v>1991</v>
      </c>
    </row>
    <row r="6575" spans="1:6" x14ac:dyDescent="0.45">
      <c r="A6575" s="218">
        <v>11628</v>
      </c>
      <c r="B6575" s="218">
        <v>250</v>
      </c>
      <c r="C6575" s="219">
        <v>12.68079121246458</v>
      </c>
      <c r="D6575" s="218"/>
      <c r="E6575" s="218" t="s">
        <v>205</v>
      </c>
      <c r="F6575" s="218">
        <v>1991</v>
      </c>
    </row>
    <row r="6576" spans="1:6" x14ac:dyDescent="0.45">
      <c r="A6576" s="218">
        <v>11628</v>
      </c>
      <c r="B6576" s="218">
        <v>250</v>
      </c>
      <c r="C6576" s="219">
        <v>22.94830221519106</v>
      </c>
      <c r="D6576" s="218"/>
      <c r="E6576" s="218"/>
      <c r="F6576" s="218">
        <v>1991</v>
      </c>
    </row>
    <row r="6577" spans="1:6" x14ac:dyDescent="0.45">
      <c r="A6577" s="218">
        <v>11628</v>
      </c>
      <c r="B6577" s="218">
        <v>250</v>
      </c>
      <c r="C6577" s="219">
        <v>35.433667792572074</v>
      </c>
      <c r="D6577" s="218"/>
      <c r="E6577" s="218" t="s">
        <v>205</v>
      </c>
      <c r="F6577" s="218">
        <v>1991</v>
      </c>
    </row>
    <row r="6578" spans="1:6" x14ac:dyDescent="0.45">
      <c r="A6578" s="218">
        <v>11626</v>
      </c>
      <c r="B6578" s="218">
        <v>200</v>
      </c>
      <c r="C6578" s="219">
        <v>14.17513381938573</v>
      </c>
      <c r="D6578" s="218"/>
      <c r="E6578" s="218" t="s">
        <v>114</v>
      </c>
      <c r="F6578" s="218">
        <v>2008</v>
      </c>
    </row>
    <row r="6579" spans="1:6" x14ac:dyDescent="0.45">
      <c r="A6579" s="218">
        <v>11626</v>
      </c>
      <c r="B6579" s="218">
        <v>200</v>
      </c>
      <c r="C6579" s="219">
        <v>28.63762215145616</v>
      </c>
      <c r="D6579" s="218"/>
      <c r="E6579" s="218" t="s">
        <v>114</v>
      </c>
      <c r="F6579" s="218">
        <v>2008</v>
      </c>
    </row>
    <row r="6580" spans="1:6" x14ac:dyDescent="0.45">
      <c r="A6580" s="218">
        <v>11626</v>
      </c>
      <c r="B6580" s="218">
        <v>200</v>
      </c>
      <c r="C6580" s="219">
        <v>18.013803490260589</v>
      </c>
      <c r="D6580" s="218"/>
      <c r="E6580" s="218" t="s">
        <v>114</v>
      </c>
      <c r="F6580" s="218">
        <v>2008</v>
      </c>
    </row>
    <row r="6581" spans="1:6" x14ac:dyDescent="0.45">
      <c r="A6581" s="218">
        <v>11626</v>
      </c>
      <c r="B6581" s="218">
        <v>200</v>
      </c>
      <c r="C6581" s="219">
        <v>15.34404542108328</v>
      </c>
      <c r="D6581" s="218"/>
      <c r="E6581" s="218" t="s">
        <v>114</v>
      </c>
      <c r="F6581" s="218">
        <v>2008</v>
      </c>
    </row>
    <row r="6582" spans="1:6" x14ac:dyDescent="0.45">
      <c r="A6582" s="218">
        <v>11626</v>
      </c>
      <c r="B6582" s="218">
        <v>200</v>
      </c>
      <c r="C6582" s="219">
        <v>30.49066415140155</v>
      </c>
      <c r="D6582" s="218"/>
      <c r="E6582" s="218" t="s">
        <v>114</v>
      </c>
      <c r="F6582" s="218">
        <v>2008</v>
      </c>
    </row>
    <row r="6583" spans="1:6" x14ac:dyDescent="0.45">
      <c r="A6583" s="218">
        <v>11626</v>
      </c>
      <c r="B6583" s="218">
        <v>200</v>
      </c>
      <c r="C6583" s="219">
        <v>18.808235920169171</v>
      </c>
      <c r="D6583" s="218"/>
      <c r="E6583" s="218" t="s">
        <v>114</v>
      </c>
      <c r="F6583" s="218">
        <v>2008</v>
      </c>
    </row>
    <row r="6584" spans="1:6" x14ac:dyDescent="0.45">
      <c r="A6584" s="218">
        <v>11626</v>
      </c>
      <c r="B6584" s="218">
        <v>200</v>
      </c>
      <c r="C6584" s="219">
        <v>17.22075083374358</v>
      </c>
      <c r="D6584" s="218"/>
      <c r="E6584" s="218" t="s">
        <v>114</v>
      </c>
      <c r="F6584" s="218">
        <v>2008</v>
      </c>
    </row>
    <row r="6585" spans="1:6" x14ac:dyDescent="0.45">
      <c r="A6585" s="218">
        <v>11626</v>
      </c>
      <c r="B6585" s="218">
        <v>200</v>
      </c>
      <c r="C6585" s="219">
        <v>12.299086478822749</v>
      </c>
      <c r="D6585" s="218"/>
      <c r="E6585" s="218" t="s">
        <v>114</v>
      </c>
      <c r="F6585" s="218">
        <v>2008</v>
      </c>
    </row>
    <row r="6586" spans="1:6" x14ac:dyDescent="0.45">
      <c r="A6586" s="218">
        <v>11626</v>
      </c>
      <c r="B6586" s="218">
        <v>200</v>
      </c>
      <c r="C6586" s="219">
        <v>21.292037663671248</v>
      </c>
      <c r="D6586" s="218"/>
      <c r="E6586" s="218" t="s">
        <v>114</v>
      </c>
      <c r="F6586" s="218">
        <v>2008</v>
      </c>
    </row>
    <row r="6587" spans="1:6" x14ac:dyDescent="0.45">
      <c r="A6587" s="218">
        <v>11624</v>
      </c>
      <c r="B6587" s="218">
        <v>250</v>
      </c>
      <c r="C6587" s="219">
        <v>18.3130649152606</v>
      </c>
      <c r="D6587" s="218"/>
      <c r="E6587" s="218" t="s">
        <v>114</v>
      </c>
      <c r="F6587" s="218">
        <v>2006</v>
      </c>
    </row>
    <row r="6588" spans="1:6" x14ac:dyDescent="0.45">
      <c r="A6588" s="218">
        <v>11624</v>
      </c>
      <c r="B6588" s="218">
        <v>250</v>
      </c>
      <c r="C6588" s="219">
        <v>12.26248641374255</v>
      </c>
      <c r="D6588" s="218"/>
      <c r="E6588" s="218" t="s">
        <v>114</v>
      </c>
      <c r="F6588" s="218">
        <v>2006</v>
      </c>
    </row>
    <row r="6589" spans="1:6" x14ac:dyDescent="0.45">
      <c r="A6589" s="218">
        <v>11624</v>
      </c>
      <c r="B6589" s="218">
        <v>250</v>
      </c>
      <c r="C6589" s="219">
        <v>48.956240197243957</v>
      </c>
      <c r="D6589" s="218"/>
      <c r="E6589" s="218" t="s">
        <v>114</v>
      </c>
      <c r="F6589" s="218">
        <v>2006</v>
      </c>
    </row>
    <row r="6590" spans="1:6" x14ac:dyDescent="0.45">
      <c r="A6590" s="218">
        <v>11624</v>
      </c>
      <c r="B6590" s="218">
        <v>250</v>
      </c>
      <c r="C6590" s="219">
        <v>26.82743300239478</v>
      </c>
      <c r="D6590" s="218"/>
      <c r="E6590" s="218" t="s">
        <v>114</v>
      </c>
      <c r="F6590" s="218">
        <v>2006</v>
      </c>
    </row>
    <row r="6591" spans="1:6" x14ac:dyDescent="0.45">
      <c r="A6591" s="218">
        <v>11624</v>
      </c>
      <c r="B6591" s="218">
        <v>250</v>
      </c>
      <c r="C6591" s="219">
        <v>5.4944506766894436</v>
      </c>
      <c r="D6591" s="218"/>
      <c r="E6591" s="218" t="s">
        <v>114</v>
      </c>
      <c r="F6591" s="218">
        <v>2006</v>
      </c>
    </row>
    <row r="6592" spans="1:6" x14ac:dyDescent="0.45">
      <c r="A6592" s="218">
        <v>11624</v>
      </c>
      <c r="B6592" s="218">
        <v>250</v>
      </c>
      <c r="C6592" s="219">
        <v>18.45473516209951</v>
      </c>
      <c r="D6592" s="218"/>
      <c r="E6592" s="218" t="s">
        <v>114</v>
      </c>
      <c r="F6592" s="218">
        <v>2006</v>
      </c>
    </row>
    <row r="6593" spans="1:6" x14ac:dyDescent="0.45">
      <c r="A6593" s="218">
        <v>11624</v>
      </c>
      <c r="B6593" s="218">
        <v>250</v>
      </c>
      <c r="C6593" s="219">
        <v>43.742884714383749</v>
      </c>
      <c r="D6593" s="218"/>
      <c r="E6593" s="218" t="s">
        <v>114</v>
      </c>
      <c r="F6593" s="218">
        <v>2006</v>
      </c>
    </row>
    <row r="6594" spans="1:6" x14ac:dyDescent="0.45">
      <c r="A6594" s="218">
        <v>11624</v>
      </c>
      <c r="B6594" s="218">
        <v>250</v>
      </c>
      <c r="C6594" s="219">
        <v>2.1390072354965208</v>
      </c>
      <c r="D6594" s="218"/>
      <c r="E6594" s="218" t="s">
        <v>114</v>
      </c>
      <c r="F6594" s="218">
        <v>2006</v>
      </c>
    </row>
    <row r="6595" spans="1:6" x14ac:dyDescent="0.45">
      <c r="A6595" s="218">
        <v>11624</v>
      </c>
      <c r="B6595" s="218">
        <v>250</v>
      </c>
      <c r="C6595" s="219">
        <v>46.381919314964811</v>
      </c>
      <c r="D6595" s="218"/>
      <c r="E6595" s="218" t="s">
        <v>114</v>
      </c>
      <c r="F6595" s="218">
        <v>2010</v>
      </c>
    </row>
    <row r="6596" spans="1:6" x14ac:dyDescent="0.45">
      <c r="A6596" s="218">
        <v>11624</v>
      </c>
      <c r="B6596" s="218">
        <v>250</v>
      </c>
      <c r="C6596" s="219">
        <v>32.922981988837883</v>
      </c>
      <c r="D6596" s="218"/>
      <c r="E6596" s="218" t="s">
        <v>114</v>
      </c>
      <c r="F6596" s="218">
        <v>2010</v>
      </c>
    </row>
    <row r="6597" spans="1:6" x14ac:dyDescent="0.45">
      <c r="A6597" s="218">
        <v>11624</v>
      </c>
      <c r="B6597" s="218">
        <v>250</v>
      </c>
      <c r="C6597" s="219">
        <v>21.680924584516941</v>
      </c>
      <c r="D6597" s="218"/>
      <c r="E6597" s="218" t="s">
        <v>114</v>
      </c>
      <c r="F6597" s="218">
        <v>2010</v>
      </c>
    </row>
    <row r="6598" spans="1:6" x14ac:dyDescent="0.45">
      <c r="A6598" s="218">
        <v>11624</v>
      </c>
      <c r="B6598" s="218">
        <v>250</v>
      </c>
      <c r="C6598" s="219">
        <v>25.293088895004239</v>
      </c>
      <c r="D6598" s="218"/>
      <c r="E6598" s="218" t="s">
        <v>114</v>
      </c>
      <c r="F6598" s="218">
        <v>2010</v>
      </c>
    </row>
    <row r="6599" spans="1:6" x14ac:dyDescent="0.45">
      <c r="A6599" s="218">
        <v>11624</v>
      </c>
      <c r="B6599" s="218">
        <v>250</v>
      </c>
      <c r="C6599" s="219">
        <v>17.849946123536569</v>
      </c>
      <c r="D6599" s="218"/>
      <c r="E6599" s="218" t="s">
        <v>205</v>
      </c>
      <c r="F6599" s="218">
        <v>1979</v>
      </c>
    </row>
    <row r="6600" spans="1:6" x14ac:dyDescent="0.45">
      <c r="A6600" s="218">
        <v>11622</v>
      </c>
      <c r="B6600" s="218">
        <v>250</v>
      </c>
      <c r="C6600" s="219">
        <v>28.464934705937321</v>
      </c>
      <c r="D6600" s="218"/>
      <c r="E6600" s="218" t="s">
        <v>204</v>
      </c>
      <c r="F6600" s="218">
        <v>1901</v>
      </c>
    </row>
    <row r="6601" spans="1:6" x14ac:dyDescent="0.45">
      <c r="A6601" s="218">
        <v>11622</v>
      </c>
      <c r="B6601" s="218">
        <v>250</v>
      </c>
      <c r="C6601" s="219">
        <v>38.219166306252241</v>
      </c>
      <c r="D6601" s="218"/>
      <c r="E6601" s="218" t="s">
        <v>204</v>
      </c>
      <c r="F6601" s="218">
        <v>1901</v>
      </c>
    </row>
    <row r="6602" spans="1:6" x14ac:dyDescent="0.45">
      <c r="A6602" s="218">
        <v>11620</v>
      </c>
      <c r="B6602" s="218">
        <v>200</v>
      </c>
      <c r="C6602" s="219">
        <v>28.31277644907172</v>
      </c>
      <c r="D6602" s="218"/>
      <c r="E6602" s="218" t="s">
        <v>114</v>
      </c>
      <c r="F6602" s="218">
        <v>2008</v>
      </c>
    </row>
    <row r="6603" spans="1:6" x14ac:dyDescent="0.45">
      <c r="A6603" s="218">
        <v>11618</v>
      </c>
      <c r="B6603" s="218">
        <v>200</v>
      </c>
      <c r="C6603" s="219">
        <v>3.289575772886284</v>
      </c>
      <c r="D6603" s="218"/>
      <c r="E6603" s="218" t="s">
        <v>111</v>
      </c>
      <c r="F6603" s="218">
        <v>2008</v>
      </c>
    </row>
    <row r="6604" spans="1:6" x14ac:dyDescent="0.45">
      <c r="A6604" s="218">
        <v>11618</v>
      </c>
      <c r="B6604" s="218">
        <v>200</v>
      </c>
      <c r="C6604" s="219">
        <v>32.462368243265978</v>
      </c>
      <c r="D6604" s="218"/>
      <c r="E6604" s="218" t="s">
        <v>111</v>
      </c>
      <c r="F6604" s="218">
        <v>2008</v>
      </c>
    </row>
    <row r="6605" spans="1:6" x14ac:dyDescent="0.45">
      <c r="A6605" s="218">
        <v>11618</v>
      </c>
      <c r="B6605" s="218">
        <v>200</v>
      </c>
      <c r="C6605" s="219">
        <v>12.66268964067765</v>
      </c>
      <c r="D6605" s="218"/>
      <c r="E6605" s="218" t="s">
        <v>111</v>
      </c>
      <c r="F6605" s="218">
        <v>2008</v>
      </c>
    </row>
    <row r="6606" spans="1:6" x14ac:dyDescent="0.45">
      <c r="A6606" s="218">
        <v>11618</v>
      </c>
      <c r="B6606" s="218">
        <v>200</v>
      </c>
      <c r="C6606" s="219">
        <v>16.156672944872891</v>
      </c>
      <c r="D6606" s="218"/>
      <c r="E6606" s="218" t="s">
        <v>111</v>
      </c>
      <c r="F6606" s="218">
        <v>2008</v>
      </c>
    </row>
    <row r="6607" spans="1:6" x14ac:dyDescent="0.45">
      <c r="A6607" s="218">
        <v>11618</v>
      </c>
      <c r="B6607" s="218">
        <v>200</v>
      </c>
      <c r="C6607" s="219">
        <v>24.676729966130221</v>
      </c>
      <c r="D6607" s="218"/>
      <c r="E6607" s="218" t="s">
        <v>111</v>
      </c>
      <c r="F6607" s="218">
        <v>2008</v>
      </c>
    </row>
    <row r="6608" spans="1:6" x14ac:dyDescent="0.45">
      <c r="A6608" s="218">
        <v>11618</v>
      </c>
      <c r="B6608" s="218">
        <v>200</v>
      </c>
      <c r="C6608" s="219">
        <v>18.801912778266171</v>
      </c>
      <c r="D6608" s="218"/>
      <c r="E6608" s="218" t="s">
        <v>111</v>
      </c>
      <c r="F6608" s="218">
        <v>2008</v>
      </c>
    </row>
    <row r="6609" spans="1:6" x14ac:dyDescent="0.45">
      <c r="A6609" s="218">
        <v>11618</v>
      </c>
      <c r="B6609" s="218">
        <v>200</v>
      </c>
      <c r="C6609" s="219">
        <v>27.05784780731922</v>
      </c>
      <c r="D6609" s="218"/>
      <c r="E6609" s="218" t="s">
        <v>111</v>
      </c>
      <c r="F6609" s="218">
        <v>2008</v>
      </c>
    </row>
    <row r="6610" spans="1:6" x14ac:dyDescent="0.45">
      <c r="A6610" s="218">
        <v>11618</v>
      </c>
      <c r="B6610" s="218">
        <v>200</v>
      </c>
      <c r="C6610" s="219">
        <v>12.7683104653279</v>
      </c>
      <c r="D6610" s="218"/>
      <c r="E6610" s="218" t="s">
        <v>111</v>
      </c>
      <c r="F6610" s="218">
        <v>2008</v>
      </c>
    </row>
    <row r="6611" spans="1:6" x14ac:dyDescent="0.45">
      <c r="A6611" s="218">
        <v>11618</v>
      </c>
      <c r="B6611" s="218">
        <v>200</v>
      </c>
      <c r="C6611" s="219">
        <v>38.22768029715408</v>
      </c>
      <c r="D6611" s="218"/>
      <c r="E6611" s="218" t="s">
        <v>111</v>
      </c>
      <c r="F6611" s="218">
        <v>2008</v>
      </c>
    </row>
    <row r="6612" spans="1:6" x14ac:dyDescent="0.45">
      <c r="A6612" s="218">
        <v>11616</v>
      </c>
      <c r="B6612" s="218">
        <v>200</v>
      </c>
      <c r="C6612" s="219">
        <v>32.065578660114987</v>
      </c>
      <c r="D6612" s="218"/>
      <c r="E6612" s="218" t="s">
        <v>114</v>
      </c>
      <c r="F6612" s="218">
        <v>2008</v>
      </c>
    </row>
    <row r="6613" spans="1:6" x14ac:dyDescent="0.45">
      <c r="A6613" s="218">
        <v>11616</v>
      </c>
      <c r="B6613" s="218">
        <v>200</v>
      </c>
      <c r="C6613" s="219">
        <v>39.173792374155191</v>
      </c>
      <c r="D6613" s="218"/>
      <c r="E6613" s="218" t="s">
        <v>114</v>
      </c>
      <c r="F6613" s="218">
        <v>2008</v>
      </c>
    </row>
    <row r="6614" spans="1:6" x14ac:dyDescent="0.45">
      <c r="A6614" s="218">
        <v>11616</v>
      </c>
      <c r="B6614" s="218">
        <v>200</v>
      </c>
      <c r="C6614" s="219">
        <v>55.255922438755533</v>
      </c>
      <c r="D6614" s="218"/>
      <c r="E6614" s="218" t="s">
        <v>114</v>
      </c>
      <c r="F6614" s="218">
        <v>2008</v>
      </c>
    </row>
    <row r="6615" spans="1:6" x14ac:dyDescent="0.45">
      <c r="A6615" s="218">
        <v>11616</v>
      </c>
      <c r="B6615" s="218">
        <v>200</v>
      </c>
      <c r="C6615" s="219">
        <v>17.5039390900135</v>
      </c>
      <c r="D6615" s="218"/>
      <c r="E6615" s="218" t="s">
        <v>114</v>
      </c>
      <c r="F6615" s="218">
        <v>2008</v>
      </c>
    </row>
    <row r="6616" spans="1:6" x14ac:dyDescent="0.45">
      <c r="A6616" s="218">
        <v>11616</v>
      </c>
      <c r="B6616" s="218">
        <v>200</v>
      </c>
      <c r="C6616" s="219">
        <v>40.732426277495144</v>
      </c>
      <c r="D6616" s="218"/>
      <c r="E6616" s="218" t="s">
        <v>114</v>
      </c>
      <c r="F6616" s="218">
        <v>2008</v>
      </c>
    </row>
    <row r="6617" spans="1:6" x14ac:dyDescent="0.45">
      <c r="A6617" s="218">
        <v>11616</v>
      </c>
      <c r="B6617" s="218">
        <v>200</v>
      </c>
      <c r="C6617" s="219">
        <v>17.563019283366689</v>
      </c>
      <c r="D6617" s="218"/>
      <c r="E6617" s="218" t="s">
        <v>114</v>
      </c>
      <c r="F6617" s="218">
        <v>2008</v>
      </c>
    </row>
    <row r="6618" spans="1:6" x14ac:dyDescent="0.45">
      <c r="A6618" s="218">
        <v>11616</v>
      </c>
      <c r="B6618" s="218">
        <v>200</v>
      </c>
      <c r="C6618" s="219">
        <v>15.1816829081832</v>
      </c>
      <c r="D6618" s="218"/>
      <c r="E6618" s="218" t="s">
        <v>114</v>
      </c>
      <c r="F6618" s="218">
        <v>2008</v>
      </c>
    </row>
    <row r="6619" spans="1:6" x14ac:dyDescent="0.45">
      <c r="A6619" s="218">
        <v>11614</v>
      </c>
      <c r="B6619" s="218">
        <v>200</v>
      </c>
      <c r="C6619" s="219">
        <v>58.948299319425367</v>
      </c>
      <c r="D6619" s="218"/>
      <c r="E6619" s="218" t="s">
        <v>114</v>
      </c>
      <c r="F6619" s="218">
        <v>2008</v>
      </c>
    </row>
    <row r="6620" spans="1:6" x14ac:dyDescent="0.45">
      <c r="A6620" s="218">
        <v>11610</v>
      </c>
      <c r="B6620" s="218">
        <v>315</v>
      </c>
      <c r="C6620" s="219">
        <v>24.348821022246611</v>
      </c>
      <c r="D6620" s="218"/>
      <c r="E6620" s="218" t="s">
        <v>114</v>
      </c>
      <c r="F6620" s="218">
        <v>2008</v>
      </c>
    </row>
    <row r="6621" spans="1:6" x14ac:dyDescent="0.45">
      <c r="A6621" s="218">
        <v>11610</v>
      </c>
      <c r="B6621" s="218">
        <v>315</v>
      </c>
      <c r="C6621" s="219">
        <v>80.790492585867369</v>
      </c>
      <c r="D6621" s="218"/>
      <c r="E6621" s="218" t="s">
        <v>114</v>
      </c>
      <c r="F6621" s="218">
        <v>2008</v>
      </c>
    </row>
    <row r="6622" spans="1:6" x14ac:dyDescent="0.45">
      <c r="A6622" s="218">
        <v>11610</v>
      </c>
      <c r="B6622" s="218">
        <v>315</v>
      </c>
      <c r="C6622" s="219">
        <v>36.35724872980277</v>
      </c>
      <c r="D6622" s="218"/>
      <c r="E6622" s="218" t="s">
        <v>114</v>
      </c>
      <c r="F6622" s="218">
        <v>2008</v>
      </c>
    </row>
    <row r="6623" spans="1:6" x14ac:dyDescent="0.45">
      <c r="A6623" s="218">
        <v>11608</v>
      </c>
      <c r="B6623" s="218">
        <v>160</v>
      </c>
      <c r="C6623" s="219">
        <v>20.239436450349359</v>
      </c>
      <c r="D6623" s="218"/>
      <c r="E6623" s="218" t="s">
        <v>114</v>
      </c>
      <c r="F6623" s="218">
        <v>2006</v>
      </c>
    </row>
    <row r="6624" spans="1:6" x14ac:dyDescent="0.45">
      <c r="A6624" s="218">
        <v>11608</v>
      </c>
      <c r="B6624" s="218">
        <v>160</v>
      </c>
      <c r="C6624" s="219">
        <v>26.597444419168571</v>
      </c>
      <c r="D6624" s="218"/>
      <c r="E6624" s="218" t="s">
        <v>114</v>
      </c>
      <c r="F6624" s="218">
        <v>2006</v>
      </c>
    </row>
    <row r="6625" spans="1:6" x14ac:dyDescent="0.45">
      <c r="A6625" s="218">
        <v>11608</v>
      </c>
      <c r="B6625" s="218">
        <v>160</v>
      </c>
      <c r="C6625" s="219">
        <v>13.85608155433577</v>
      </c>
      <c r="D6625" s="218"/>
      <c r="E6625" s="218" t="s">
        <v>114</v>
      </c>
      <c r="F6625" s="218">
        <v>2006</v>
      </c>
    </row>
    <row r="6626" spans="1:6" x14ac:dyDescent="0.45">
      <c r="A6626" s="218">
        <v>11608</v>
      </c>
      <c r="B6626" s="218">
        <v>160</v>
      </c>
      <c r="C6626" s="219">
        <v>14.224248670975101</v>
      </c>
      <c r="D6626" s="218"/>
      <c r="E6626" s="218" t="s">
        <v>114</v>
      </c>
      <c r="F6626" s="218">
        <v>2006</v>
      </c>
    </row>
    <row r="6627" spans="1:6" x14ac:dyDescent="0.45">
      <c r="A6627" s="218">
        <v>11608</v>
      </c>
      <c r="B6627" s="218">
        <v>160</v>
      </c>
      <c r="C6627" s="219">
        <v>23.693397720129159</v>
      </c>
      <c r="D6627" s="218"/>
      <c r="E6627" s="218" t="s">
        <v>114</v>
      </c>
      <c r="F6627" s="218">
        <v>2006</v>
      </c>
    </row>
    <row r="6628" spans="1:6" x14ac:dyDescent="0.45">
      <c r="A6628" s="218">
        <v>11608</v>
      </c>
      <c r="B6628" s="218">
        <v>160</v>
      </c>
      <c r="C6628" s="219">
        <v>27.180201152795501</v>
      </c>
      <c r="D6628" s="218"/>
      <c r="E6628" s="218" t="s">
        <v>114</v>
      </c>
      <c r="F6628" s="218">
        <v>2006</v>
      </c>
    </row>
    <row r="6629" spans="1:6" x14ac:dyDescent="0.45">
      <c r="A6629" s="218">
        <v>11608</v>
      </c>
      <c r="B6629" s="218">
        <v>160</v>
      </c>
      <c r="C6629" s="219">
        <v>5.1105555882358136</v>
      </c>
      <c r="D6629" s="218"/>
      <c r="E6629" s="218" t="s">
        <v>114</v>
      </c>
      <c r="F6629" s="218">
        <v>2006</v>
      </c>
    </row>
    <row r="6630" spans="1:6" x14ac:dyDescent="0.45">
      <c r="A6630" s="218">
        <v>11606</v>
      </c>
      <c r="B6630" s="218">
        <v>200</v>
      </c>
      <c r="C6630" s="219">
        <v>18.57776529145973</v>
      </c>
      <c r="D6630" s="218"/>
      <c r="E6630" s="218" t="s">
        <v>114</v>
      </c>
      <c r="F6630" s="218">
        <v>2006</v>
      </c>
    </row>
    <row r="6631" spans="1:6" x14ac:dyDescent="0.45">
      <c r="A6631" s="218">
        <v>11606</v>
      </c>
      <c r="B6631" s="218">
        <v>200</v>
      </c>
      <c r="C6631" s="219">
        <v>9.2356250615951492</v>
      </c>
      <c r="D6631" s="218"/>
      <c r="E6631" s="218" t="s">
        <v>114</v>
      </c>
      <c r="F6631" s="218">
        <v>2006</v>
      </c>
    </row>
    <row r="6632" spans="1:6" x14ac:dyDescent="0.45">
      <c r="A6632" s="218">
        <v>11606</v>
      </c>
      <c r="B6632" s="218">
        <v>200</v>
      </c>
      <c r="C6632" s="219">
        <v>24.838545455108768</v>
      </c>
      <c r="D6632" s="218"/>
      <c r="E6632" s="218" t="s">
        <v>114</v>
      </c>
      <c r="F6632" s="218">
        <v>2006</v>
      </c>
    </row>
    <row r="6633" spans="1:6" x14ac:dyDescent="0.45">
      <c r="A6633" s="218">
        <v>11606</v>
      </c>
      <c r="B6633" s="218">
        <v>200</v>
      </c>
      <c r="C6633" s="219">
        <v>10.206081789480979</v>
      </c>
      <c r="D6633" s="218"/>
      <c r="E6633" s="218" t="s">
        <v>114</v>
      </c>
      <c r="F6633" s="218">
        <v>2006</v>
      </c>
    </row>
    <row r="6634" spans="1:6" x14ac:dyDescent="0.45">
      <c r="A6634" s="218">
        <v>11604</v>
      </c>
      <c r="B6634" s="218">
        <v>200</v>
      </c>
      <c r="C6634" s="219">
        <v>15.964072062287981</v>
      </c>
      <c r="D6634" s="218"/>
      <c r="E6634" s="218" t="s">
        <v>114</v>
      </c>
      <c r="F6634" s="218">
        <v>2007</v>
      </c>
    </row>
    <row r="6635" spans="1:6" x14ac:dyDescent="0.45">
      <c r="A6635" s="218">
        <v>11604</v>
      </c>
      <c r="B6635" s="218">
        <v>200</v>
      </c>
      <c r="C6635" s="219">
        <v>15.56195317223516</v>
      </c>
      <c r="D6635" s="218"/>
      <c r="E6635" s="218" t="s">
        <v>114</v>
      </c>
      <c r="F6635" s="218">
        <v>2007</v>
      </c>
    </row>
    <row r="6636" spans="1:6" x14ac:dyDescent="0.45">
      <c r="A6636" s="218">
        <v>11604</v>
      </c>
      <c r="B6636" s="218">
        <v>200</v>
      </c>
      <c r="C6636" s="219">
        <v>15.97053415090811</v>
      </c>
      <c r="D6636" s="218"/>
      <c r="E6636" s="218" t="s">
        <v>114</v>
      </c>
      <c r="F6636" s="218">
        <v>2007</v>
      </c>
    </row>
    <row r="6637" spans="1:6" x14ac:dyDescent="0.45">
      <c r="A6637" s="218">
        <v>11604</v>
      </c>
      <c r="B6637" s="218">
        <v>200</v>
      </c>
      <c r="C6637" s="219">
        <v>14.821589265100391</v>
      </c>
      <c r="D6637" s="218"/>
      <c r="E6637" s="218" t="s">
        <v>114</v>
      </c>
      <c r="F6637" s="218">
        <v>2007</v>
      </c>
    </row>
    <row r="6638" spans="1:6" x14ac:dyDescent="0.45">
      <c r="A6638" s="218">
        <v>11604</v>
      </c>
      <c r="B6638" s="218">
        <v>200</v>
      </c>
      <c r="C6638" s="219">
        <v>32.011360582194811</v>
      </c>
      <c r="D6638" s="218"/>
      <c r="E6638" s="218" t="s">
        <v>114</v>
      </c>
      <c r="F6638" s="218">
        <v>2007</v>
      </c>
    </row>
    <row r="6639" spans="1:6" x14ac:dyDescent="0.45">
      <c r="A6639" s="218">
        <v>11604</v>
      </c>
      <c r="B6639" s="218">
        <v>200</v>
      </c>
      <c r="C6639" s="219">
        <v>19.820247901898441</v>
      </c>
      <c r="D6639" s="218"/>
      <c r="E6639" s="218" t="s">
        <v>114</v>
      </c>
      <c r="F6639" s="218">
        <v>2007</v>
      </c>
    </row>
    <row r="6640" spans="1:6" x14ac:dyDescent="0.45">
      <c r="A6640" s="218">
        <v>11604</v>
      </c>
      <c r="B6640" s="218">
        <v>200</v>
      </c>
      <c r="C6640" s="219">
        <v>28.376061925429159</v>
      </c>
      <c r="D6640" s="218"/>
      <c r="E6640" s="218" t="s">
        <v>114</v>
      </c>
      <c r="F6640" s="218">
        <v>2007</v>
      </c>
    </row>
    <row r="6641" spans="1:6" x14ac:dyDescent="0.45">
      <c r="A6641" s="218">
        <v>11604</v>
      </c>
      <c r="B6641" s="218">
        <v>200</v>
      </c>
      <c r="C6641" s="219">
        <v>16.38164037380232</v>
      </c>
      <c r="D6641" s="218"/>
      <c r="E6641" s="218" t="s">
        <v>114</v>
      </c>
      <c r="F6641" s="218">
        <v>2007</v>
      </c>
    </row>
    <row r="6642" spans="1:6" x14ac:dyDescent="0.45">
      <c r="A6642" s="218">
        <v>11604</v>
      </c>
      <c r="B6642" s="218">
        <v>200</v>
      </c>
      <c r="C6642" s="219">
        <v>14.05063251486103</v>
      </c>
      <c r="D6642" s="218"/>
      <c r="E6642" s="218" t="s">
        <v>114</v>
      </c>
      <c r="F6642" s="218">
        <v>2007</v>
      </c>
    </row>
    <row r="6643" spans="1:6" x14ac:dyDescent="0.45">
      <c r="A6643" s="218">
        <v>11602</v>
      </c>
      <c r="B6643" s="218">
        <v>200</v>
      </c>
      <c r="C6643" s="219">
        <v>53.069228343595881</v>
      </c>
      <c r="D6643" s="218"/>
      <c r="E6643" s="218" t="s">
        <v>114</v>
      </c>
      <c r="F6643" s="218">
        <v>2005</v>
      </c>
    </row>
    <row r="6644" spans="1:6" x14ac:dyDescent="0.45">
      <c r="A6644" s="218">
        <v>11602</v>
      </c>
      <c r="B6644" s="218">
        <v>200</v>
      </c>
      <c r="C6644" s="219">
        <v>36.465837168225463</v>
      </c>
      <c r="D6644" s="218"/>
      <c r="E6644" s="218" t="s">
        <v>114</v>
      </c>
      <c r="F6644" s="218">
        <v>2007</v>
      </c>
    </row>
    <row r="6645" spans="1:6" x14ac:dyDescent="0.45">
      <c r="A6645" s="218">
        <v>11602</v>
      </c>
      <c r="B6645" s="218">
        <v>200</v>
      </c>
      <c r="C6645" s="219">
        <v>4.4886980958796352</v>
      </c>
      <c r="D6645" s="218"/>
      <c r="E6645" s="218" t="s">
        <v>114</v>
      </c>
      <c r="F6645" s="218">
        <v>2007</v>
      </c>
    </row>
    <row r="6646" spans="1:6" x14ac:dyDescent="0.45">
      <c r="A6646" s="218">
        <v>11602</v>
      </c>
      <c r="B6646" s="218">
        <v>200</v>
      </c>
      <c r="C6646" s="219">
        <v>14.832877353247961</v>
      </c>
      <c r="D6646" s="218"/>
      <c r="E6646" s="218" t="s">
        <v>114</v>
      </c>
      <c r="F6646" s="218">
        <v>2007</v>
      </c>
    </row>
    <row r="6647" spans="1:6" x14ac:dyDescent="0.45">
      <c r="A6647" s="218">
        <v>11602</v>
      </c>
      <c r="B6647" s="218">
        <v>200</v>
      </c>
      <c r="C6647" s="219">
        <v>16.320510507996701</v>
      </c>
      <c r="D6647" s="218"/>
      <c r="E6647" s="218" t="s">
        <v>114</v>
      </c>
      <c r="F6647" s="218">
        <v>2007</v>
      </c>
    </row>
    <row r="6648" spans="1:6" x14ac:dyDescent="0.45">
      <c r="A6648" s="218">
        <v>11602</v>
      </c>
      <c r="B6648" s="218">
        <v>200</v>
      </c>
      <c r="C6648" s="219">
        <v>10.051162573870981</v>
      </c>
      <c r="D6648" s="218"/>
      <c r="E6648" s="218" t="s">
        <v>114</v>
      </c>
      <c r="F6648" s="218">
        <v>2007</v>
      </c>
    </row>
    <row r="6649" spans="1:6" x14ac:dyDescent="0.45">
      <c r="A6649" s="218">
        <v>11602</v>
      </c>
      <c r="B6649" s="218">
        <v>200</v>
      </c>
      <c r="C6649" s="219">
        <v>8.3825874789469754</v>
      </c>
      <c r="D6649" s="218"/>
      <c r="E6649" s="218" t="s">
        <v>114</v>
      </c>
      <c r="F6649" s="218">
        <v>2007</v>
      </c>
    </row>
    <row r="6650" spans="1:6" x14ac:dyDescent="0.45">
      <c r="A6650" s="218">
        <v>11602</v>
      </c>
      <c r="B6650" s="218">
        <v>200</v>
      </c>
      <c r="C6650" s="219">
        <v>20.606989344766021</v>
      </c>
      <c r="D6650" s="218"/>
      <c r="E6650" s="218" t="s">
        <v>114</v>
      </c>
      <c r="F6650" s="218">
        <v>2007</v>
      </c>
    </row>
    <row r="6651" spans="1:6" x14ac:dyDescent="0.45">
      <c r="A6651" s="218">
        <v>11602</v>
      </c>
      <c r="B6651" s="218">
        <v>200</v>
      </c>
      <c r="C6651" s="219">
        <v>23.19556247390825</v>
      </c>
      <c r="D6651" s="218"/>
      <c r="E6651" s="218" t="s">
        <v>114</v>
      </c>
      <c r="F6651" s="218">
        <v>2007</v>
      </c>
    </row>
    <row r="6652" spans="1:6" x14ac:dyDescent="0.45">
      <c r="A6652" s="218">
        <v>11602</v>
      </c>
      <c r="B6652" s="218">
        <v>200</v>
      </c>
      <c r="C6652" s="219">
        <v>33.506933305752369</v>
      </c>
      <c r="D6652" s="218"/>
      <c r="E6652" s="218" t="s">
        <v>114</v>
      </c>
      <c r="F6652" s="218">
        <v>2007</v>
      </c>
    </row>
    <row r="6653" spans="1:6" x14ac:dyDescent="0.45">
      <c r="A6653" s="218">
        <v>11602</v>
      </c>
      <c r="B6653" s="218">
        <v>200</v>
      </c>
      <c r="C6653" s="219">
        <v>18.367682892950899</v>
      </c>
      <c r="D6653" s="218"/>
      <c r="E6653" s="218" t="s">
        <v>114</v>
      </c>
      <c r="F6653" s="218">
        <v>2007</v>
      </c>
    </row>
    <row r="6654" spans="1:6" x14ac:dyDescent="0.45">
      <c r="A6654" s="218">
        <v>11602</v>
      </c>
      <c r="B6654" s="218">
        <v>200</v>
      </c>
      <c r="C6654" s="219">
        <v>14.178318916564461</v>
      </c>
      <c r="D6654" s="218"/>
      <c r="E6654" s="218" t="s">
        <v>114</v>
      </c>
      <c r="F6654" s="218">
        <v>2007</v>
      </c>
    </row>
    <row r="6655" spans="1:6" x14ac:dyDescent="0.45">
      <c r="A6655" s="218">
        <v>11600</v>
      </c>
      <c r="B6655" s="218">
        <v>160</v>
      </c>
      <c r="C6655" s="219">
        <v>12.58645494751215</v>
      </c>
      <c r="D6655" s="218"/>
      <c r="E6655" s="218" t="s">
        <v>114</v>
      </c>
      <c r="F6655" s="218">
        <v>2008</v>
      </c>
    </row>
    <row r="6656" spans="1:6" x14ac:dyDescent="0.45">
      <c r="A6656" s="218">
        <v>11598</v>
      </c>
      <c r="B6656" s="218">
        <v>200</v>
      </c>
      <c r="C6656" s="219">
        <v>47.647994692290233</v>
      </c>
      <c r="D6656" s="218"/>
      <c r="E6656" s="218" t="s">
        <v>114</v>
      </c>
      <c r="F6656" s="218">
        <v>2008</v>
      </c>
    </row>
    <row r="6657" spans="1:6" x14ac:dyDescent="0.45">
      <c r="A6657" s="218">
        <v>11598</v>
      </c>
      <c r="B6657" s="218">
        <v>200</v>
      </c>
      <c r="C6657" s="219">
        <v>48.740055801478739</v>
      </c>
      <c r="D6657" s="218"/>
      <c r="E6657" s="218" t="s">
        <v>114</v>
      </c>
      <c r="F6657" s="218">
        <v>2008</v>
      </c>
    </row>
    <row r="6658" spans="1:6" x14ac:dyDescent="0.45">
      <c r="A6658" s="218">
        <v>11598</v>
      </c>
      <c r="B6658" s="218">
        <v>200</v>
      </c>
      <c r="C6658" s="219">
        <v>17.8707890820199</v>
      </c>
      <c r="D6658" s="218"/>
      <c r="E6658" s="218" t="s">
        <v>114</v>
      </c>
      <c r="F6658" s="218">
        <v>2008</v>
      </c>
    </row>
    <row r="6659" spans="1:6" x14ac:dyDescent="0.45">
      <c r="A6659" s="218">
        <v>11598</v>
      </c>
      <c r="B6659" s="218">
        <v>200</v>
      </c>
      <c r="C6659" s="219">
        <v>17.931245389795158</v>
      </c>
      <c r="D6659" s="218"/>
      <c r="E6659" s="218" t="s">
        <v>114</v>
      </c>
      <c r="F6659" s="218">
        <v>2008</v>
      </c>
    </row>
    <row r="6660" spans="1:6" x14ac:dyDescent="0.45">
      <c r="A6660" s="218">
        <v>11598</v>
      </c>
      <c r="B6660" s="218">
        <v>200</v>
      </c>
      <c r="C6660" s="219">
        <v>14.576885270463389</v>
      </c>
      <c r="D6660" s="218"/>
      <c r="E6660" s="218" t="s">
        <v>114</v>
      </c>
      <c r="F6660" s="218">
        <v>2008</v>
      </c>
    </row>
    <row r="6661" spans="1:6" x14ac:dyDescent="0.45">
      <c r="A6661" s="218">
        <v>11598</v>
      </c>
      <c r="B6661" s="218">
        <v>200</v>
      </c>
      <c r="C6661" s="219">
        <v>17.80169038300998</v>
      </c>
      <c r="D6661" s="218"/>
      <c r="E6661" s="218" t="s">
        <v>114</v>
      </c>
      <c r="F6661" s="218">
        <v>2008</v>
      </c>
    </row>
    <row r="6662" spans="1:6" x14ac:dyDescent="0.45">
      <c r="A6662" s="218">
        <v>11598</v>
      </c>
      <c r="B6662" s="218">
        <v>200</v>
      </c>
      <c r="C6662" s="219">
        <v>18.625546333761541</v>
      </c>
      <c r="D6662" s="218"/>
      <c r="E6662" s="218" t="s">
        <v>114</v>
      </c>
      <c r="F6662" s="218">
        <v>2008</v>
      </c>
    </row>
    <row r="6663" spans="1:6" x14ac:dyDescent="0.45">
      <c r="A6663" s="218">
        <v>11598</v>
      </c>
      <c r="B6663" s="218">
        <v>200</v>
      </c>
      <c r="C6663" s="219">
        <v>19.17887826774011</v>
      </c>
      <c r="D6663" s="218"/>
      <c r="E6663" s="218" t="s">
        <v>114</v>
      </c>
      <c r="F6663" s="218">
        <v>2008</v>
      </c>
    </row>
    <row r="6664" spans="1:6" x14ac:dyDescent="0.45">
      <c r="A6664" s="218">
        <v>11598</v>
      </c>
      <c r="B6664" s="218">
        <v>200</v>
      </c>
      <c r="C6664" s="219">
        <v>22.022956717471079</v>
      </c>
      <c r="D6664" s="218"/>
      <c r="E6664" s="218" t="s">
        <v>114</v>
      </c>
      <c r="F6664" s="218">
        <v>2008</v>
      </c>
    </row>
    <row r="6665" spans="1:6" x14ac:dyDescent="0.45">
      <c r="A6665" s="218">
        <v>11598</v>
      </c>
      <c r="B6665" s="218">
        <v>200</v>
      </c>
      <c r="C6665" s="219">
        <v>7.356278133632256</v>
      </c>
      <c r="D6665" s="218"/>
      <c r="E6665" s="218" t="s">
        <v>114</v>
      </c>
      <c r="F6665" s="218">
        <v>2008</v>
      </c>
    </row>
    <row r="6666" spans="1:6" x14ac:dyDescent="0.45">
      <c r="A6666" s="218">
        <v>11598</v>
      </c>
      <c r="B6666" s="218">
        <v>200</v>
      </c>
      <c r="C6666" s="219">
        <v>9.8359075160247489</v>
      </c>
      <c r="D6666" s="218"/>
      <c r="E6666" s="218" t="s">
        <v>114</v>
      </c>
      <c r="F6666" s="218">
        <v>2008</v>
      </c>
    </row>
    <row r="6667" spans="1:6" x14ac:dyDescent="0.45">
      <c r="A6667" s="218">
        <v>11598</v>
      </c>
      <c r="B6667" s="218">
        <v>200</v>
      </c>
      <c r="C6667" s="219">
        <v>50.093652116063531</v>
      </c>
      <c r="D6667" s="218"/>
      <c r="E6667" s="218" t="s">
        <v>114</v>
      </c>
      <c r="F6667" s="218">
        <v>2008</v>
      </c>
    </row>
    <row r="6668" spans="1:6" x14ac:dyDescent="0.45">
      <c r="A6668" s="218">
        <v>11598</v>
      </c>
      <c r="B6668" s="218">
        <v>200</v>
      </c>
      <c r="C6668" s="219">
        <v>19.728034450266399</v>
      </c>
      <c r="D6668" s="218"/>
      <c r="E6668" s="218" t="s">
        <v>114</v>
      </c>
      <c r="F6668" s="218">
        <v>2008</v>
      </c>
    </row>
    <row r="6669" spans="1:6" x14ac:dyDescent="0.45">
      <c r="A6669" s="218">
        <v>11596</v>
      </c>
      <c r="B6669" s="218">
        <v>200</v>
      </c>
      <c r="C6669" s="219">
        <v>25.249415368819179</v>
      </c>
      <c r="D6669" s="218"/>
      <c r="E6669" s="218" t="s">
        <v>114</v>
      </c>
      <c r="F6669" s="218">
        <v>2008</v>
      </c>
    </row>
    <row r="6670" spans="1:6" x14ac:dyDescent="0.45">
      <c r="A6670" s="218">
        <v>11596</v>
      </c>
      <c r="B6670" s="218">
        <v>200</v>
      </c>
      <c r="C6670" s="219">
        <v>24.854214692692249</v>
      </c>
      <c r="D6670" s="218"/>
      <c r="E6670" s="218" t="s">
        <v>114</v>
      </c>
      <c r="F6670" s="218">
        <v>2008</v>
      </c>
    </row>
    <row r="6671" spans="1:6" x14ac:dyDescent="0.45">
      <c r="A6671" s="218">
        <v>11596</v>
      </c>
      <c r="B6671" s="218">
        <v>200</v>
      </c>
      <c r="C6671" s="219">
        <v>18.956631444798202</v>
      </c>
      <c r="D6671" s="218"/>
      <c r="E6671" s="218" t="s">
        <v>114</v>
      </c>
      <c r="F6671" s="218">
        <v>2008</v>
      </c>
    </row>
    <row r="6672" spans="1:6" x14ac:dyDescent="0.45">
      <c r="A6672" s="218">
        <v>11596</v>
      </c>
      <c r="B6672" s="218">
        <v>200</v>
      </c>
      <c r="C6672" s="219">
        <v>9.9929859434783186</v>
      </c>
      <c r="D6672" s="218"/>
      <c r="E6672" s="218" t="s">
        <v>114</v>
      </c>
      <c r="F6672" s="218">
        <v>2008</v>
      </c>
    </row>
    <row r="6673" spans="1:6" x14ac:dyDescent="0.45">
      <c r="A6673" s="218">
        <v>11596</v>
      </c>
      <c r="B6673" s="218">
        <v>200</v>
      </c>
      <c r="C6673" s="219">
        <v>24.723301780462329</v>
      </c>
      <c r="D6673" s="218"/>
      <c r="E6673" s="218" t="s">
        <v>114</v>
      </c>
      <c r="F6673" s="218">
        <v>2008</v>
      </c>
    </row>
    <row r="6674" spans="1:6" x14ac:dyDescent="0.45">
      <c r="A6674" s="218">
        <v>11596</v>
      </c>
      <c r="B6674" s="218">
        <v>200</v>
      </c>
      <c r="C6674" s="219">
        <v>9.4107675510184485</v>
      </c>
      <c r="D6674" s="218"/>
      <c r="E6674" s="218" t="s">
        <v>114</v>
      </c>
      <c r="F6674" s="218">
        <v>2008</v>
      </c>
    </row>
    <row r="6675" spans="1:6" x14ac:dyDescent="0.45">
      <c r="A6675" s="218">
        <v>11596</v>
      </c>
      <c r="B6675" s="218">
        <v>200</v>
      </c>
      <c r="C6675" s="219">
        <v>10.42043149912061</v>
      </c>
      <c r="D6675" s="218"/>
      <c r="E6675" s="218" t="s">
        <v>114</v>
      </c>
      <c r="F6675" s="218">
        <v>2008</v>
      </c>
    </row>
    <row r="6676" spans="1:6" x14ac:dyDescent="0.45">
      <c r="A6676" s="218">
        <v>11596</v>
      </c>
      <c r="B6676" s="218">
        <v>200</v>
      </c>
      <c r="C6676" s="219">
        <v>6.6600398909285019</v>
      </c>
      <c r="D6676" s="218"/>
      <c r="E6676" s="218" t="s">
        <v>114</v>
      </c>
      <c r="F6676" s="218">
        <v>2008</v>
      </c>
    </row>
    <row r="6677" spans="1:6" x14ac:dyDescent="0.45">
      <c r="A6677" s="218">
        <v>11596</v>
      </c>
      <c r="B6677" s="218">
        <v>200</v>
      </c>
      <c r="C6677" s="219">
        <v>14.38151426791589</v>
      </c>
      <c r="D6677" s="218"/>
      <c r="E6677" s="218" t="s">
        <v>114</v>
      </c>
      <c r="F6677" s="218">
        <v>2008</v>
      </c>
    </row>
    <row r="6678" spans="1:6" x14ac:dyDescent="0.45">
      <c r="A6678" s="218">
        <v>11596</v>
      </c>
      <c r="B6678" s="218">
        <v>200</v>
      </c>
      <c r="C6678" s="219">
        <v>5.5441760028110023</v>
      </c>
      <c r="D6678" s="218"/>
      <c r="E6678" s="218" t="s">
        <v>114</v>
      </c>
      <c r="F6678" s="218">
        <v>2008</v>
      </c>
    </row>
    <row r="6679" spans="1:6" x14ac:dyDescent="0.45">
      <c r="A6679" s="218">
        <v>11596</v>
      </c>
      <c r="B6679" s="218">
        <v>200</v>
      </c>
      <c r="C6679" s="219">
        <v>4.5477425609498638</v>
      </c>
      <c r="D6679" s="218"/>
      <c r="E6679" s="218" t="s">
        <v>114</v>
      </c>
      <c r="F6679" s="218">
        <v>2008</v>
      </c>
    </row>
    <row r="6680" spans="1:6" x14ac:dyDescent="0.45">
      <c r="A6680" s="218">
        <v>11592</v>
      </c>
      <c r="B6680" s="218">
        <v>400</v>
      </c>
      <c r="C6680" s="219">
        <v>39.510876422771823</v>
      </c>
      <c r="D6680" s="218"/>
      <c r="E6680" s="218" t="s">
        <v>212</v>
      </c>
      <c r="F6680" s="218">
        <v>2008</v>
      </c>
    </row>
    <row r="6681" spans="1:6" x14ac:dyDescent="0.45">
      <c r="A6681" s="218">
        <v>11592</v>
      </c>
      <c r="B6681" s="218">
        <v>400</v>
      </c>
      <c r="C6681" s="219">
        <v>26.85290460170922</v>
      </c>
      <c r="D6681" s="218"/>
      <c r="E6681" s="218" t="s">
        <v>212</v>
      </c>
      <c r="F6681" s="218">
        <v>2008</v>
      </c>
    </row>
    <row r="6682" spans="1:6" x14ac:dyDescent="0.45">
      <c r="A6682" s="218">
        <v>11590</v>
      </c>
      <c r="B6682" s="218">
        <v>200</v>
      </c>
      <c r="C6682" s="219">
        <v>25.548781331779651</v>
      </c>
      <c r="D6682" s="218"/>
      <c r="E6682" s="218" t="s">
        <v>114</v>
      </c>
      <c r="F6682" s="218">
        <v>2007</v>
      </c>
    </row>
    <row r="6683" spans="1:6" x14ac:dyDescent="0.45">
      <c r="A6683" s="218">
        <v>11590</v>
      </c>
      <c r="B6683" s="218">
        <v>200</v>
      </c>
      <c r="C6683" s="219">
        <v>13.27118575480864</v>
      </c>
      <c r="D6683" s="218"/>
      <c r="E6683" s="218" t="s">
        <v>114</v>
      </c>
      <c r="F6683" s="218">
        <v>2007</v>
      </c>
    </row>
    <row r="6684" spans="1:6" x14ac:dyDescent="0.45">
      <c r="A6684" s="218">
        <v>11590</v>
      </c>
      <c r="B6684" s="218">
        <v>200</v>
      </c>
      <c r="C6684" s="219">
        <v>22.272324693833209</v>
      </c>
      <c r="D6684" s="218"/>
      <c r="E6684" s="218" t="s">
        <v>114</v>
      </c>
      <c r="F6684" s="218">
        <v>2007</v>
      </c>
    </row>
    <row r="6685" spans="1:6" x14ac:dyDescent="0.45">
      <c r="A6685" s="218">
        <v>11590</v>
      </c>
      <c r="B6685" s="218">
        <v>200</v>
      </c>
      <c r="C6685" s="219">
        <v>16.937965509067869</v>
      </c>
      <c r="D6685" s="218"/>
      <c r="E6685" s="218" t="s">
        <v>114</v>
      </c>
      <c r="F6685" s="218">
        <v>2007</v>
      </c>
    </row>
    <row r="6686" spans="1:6" x14ac:dyDescent="0.45">
      <c r="A6686" s="218">
        <v>11590</v>
      </c>
      <c r="B6686" s="218">
        <v>200</v>
      </c>
      <c r="C6686" s="219">
        <v>14.824372121271329</v>
      </c>
      <c r="D6686" s="218"/>
      <c r="E6686" s="218" t="s">
        <v>114</v>
      </c>
      <c r="F6686" s="218">
        <v>2007</v>
      </c>
    </row>
    <row r="6687" spans="1:6" x14ac:dyDescent="0.45">
      <c r="A6687" s="218">
        <v>11590</v>
      </c>
      <c r="B6687" s="218">
        <v>200</v>
      </c>
      <c r="C6687" s="219">
        <v>5.5826563355015777</v>
      </c>
      <c r="D6687" s="218"/>
      <c r="E6687" s="218" t="s">
        <v>114</v>
      </c>
      <c r="F6687" s="218">
        <v>2007</v>
      </c>
    </row>
    <row r="6688" spans="1:6" x14ac:dyDescent="0.45">
      <c r="A6688" s="218">
        <v>11590</v>
      </c>
      <c r="B6688" s="218">
        <v>200</v>
      </c>
      <c r="C6688" s="219">
        <v>12.76744619266036</v>
      </c>
      <c r="D6688" s="218"/>
      <c r="E6688" s="218" t="s">
        <v>114</v>
      </c>
      <c r="F6688" s="218">
        <v>2007</v>
      </c>
    </row>
    <row r="6689" spans="1:6" x14ac:dyDescent="0.45">
      <c r="A6689" s="218">
        <v>11590</v>
      </c>
      <c r="B6689" s="218">
        <v>200</v>
      </c>
      <c r="C6689" s="219">
        <v>11.720087840326579</v>
      </c>
      <c r="D6689" s="218"/>
      <c r="E6689" s="218" t="s">
        <v>114</v>
      </c>
      <c r="F6689" s="218">
        <v>2007</v>
      </c>
    </row>
    <row r="6690" spans="1:6" x14ac:dyDescent="0.45">
      <c r="A6690" s="218">
        <v>11590</v>
      </c>
      <c r="B6690" s="218">
        <v>200</v>
      </c>
      <c r="C6690" s="219">
        <v>21.3006272472185</v>
      </c>
      <c r="D6690" s="218"/>
      <c r="E6690" s="218" t="s">
        <v>114</v>
      </c>
      <c r="F6690" s="218">
        <v>2007</v>
      </c>
    </row>
    <row r="6691" spans="1:6" x14ac:dyDescent="0.45">
      <c r="A6691" s="218">
        <v>11590</v>
      </c>
      <c r="B6691" s="218">
        <v>200</v>
      </c>
      <c r="C6691" s="219">
        <v>17.717185781031191</v>
      </c>
      <c r="D6691" s="218"/>
      <c r="E6691" s="218" t="s">
        <v>114</v>
      </c>
      <c r="F6691" s="218">
        <v>2007</v>
      </c>
    </row>
    <row r="6692" spans="1:6" x14ac:dyDescent="0.45">
      <c r="A6692" s="218">
        <v>11590</v>
      </c>
      <c r="B6692" s="218">
        <v>200</v>
      </c>
      <c r="C6692" s="219">
        <v>18.674196377703989</v>
      </c>
      <c r="D6692" s="218"/>
      <c r="E6692" s="218" t="s">
        <v>114</v>
      </c>
      <c r="F6692" s="218">
        <v>2007</v>
      </c>
    </row>
    <row r="6693" spans="1:6" x14ac:dyDescent="0.45">
      <c r="A6693" s="218">
        <v>11590</v>
      </c>
      <c r="B6693" s="218">
        <v>200</v>
      </c>
      <c r="C6693" s="219">
        <v>26.894661267422709</v>
      </c>
      <c r="D6693" s="218"/>
      <c r="E6693" s="218" t="s">
        <v>114</v>
      </c>
      <c r="F6693" s="218">
        <v>2007</v>
      </c>
    </row>
    <row r="6694" spans="1:6" x14ac:dyDescent="0.45">
      <c r="A6694" s="218">
        <v>11590</v>
      </c>
      <c r="B6694" s="218">
        <v>200</v>
      </c>
      <c r="C6694" s="219">
        <v>19.735766965239389</v>
      </c>
      <c r="D6694" s="218"/>
      <c r="E6694" s="218" t="s">
        <v>114</v>
      </c>
      <c r="F6694" s="218">
        <v>2007</v>
      </c>
    </row>
    <row r="6695" spans="1:6" x14ac:dyDescent="0.45">
      <c r="A6695" s="218">
        <v>11588</v>
      </c>
      <c r="B6695" s="218">
        <v>160</v>
      </c>
      <c r="C6695" s="219">
        <v>11.327962591552669</v>
      </c>
      <c r="D6695" s="218"/>
      <c r="E6695" s="218" t="s">
        <v>114</v>
      </c>
      <c r="F6695" s="218">
        <v>2007</v>
      </c>
    </row>
    <row r="6696" spans="1:6" x14ac:dyDescent="0.45">
      <c r="A6696" s="218">
        <v>11588</v>
      </c>
      <c r="B6696" s="218">
        <v>160</v>
      </c>
      <c r="C6696" s="219">
        <v>16.024844453792461</v>
      </c>
      <c r="D6696" s="218"/>
      <c r="E6696" s="218" t="s">
        <v>114</v>
      </c>
      <c r="F6696" s="218">
        <v>2007</v>
      </c>
    </row>
    <row r="6697" spans="1:6" x14ac:dyDescent="0.45">
      <c r="A6697" s="218">
        <v>11586</v>
      </c>
      <c r="B6697" s="218">
        <v>200</v>
      </c>
      <c r="C6697" s="219">
        <v>15.45921284753166</v>
      </c>
      <c r="D6697" s="218"/>
      <c r="E6697" s="218" t="s">
        <v>114</v>
      </c>
      <c r="F6697" s="218">
        <v>2007</v>
      </c>
    </row>
    <row r="6698" spans="1:6" x14ac:dyDescent="0.45">
      <c r="A6698" s="218">
        <v>11586</v>
      </c>
      <c r="B6698" s="218">
        <v>200</v>
      </c>
      <c r="C6698" s="219">
        <v>18.774220339764021</v>
      </c>
      <c r="D6698" s="218"/>
      <c r="E6698" s="218" t="s">
        <v>114</v>
      </c>
      <c r="F6698" s="218">
        <v>2007</v>
      </c>
    </row>
    <row r="6699" spans="1:6" x14ac:dyDescent="0.45">
      <c r="A6699" s="218">
        <v>11586</v>
      </c>
      <c r="B6699" s="218">
        <v>200</v>
      </c>
      <c r="C6699" s="219">
        <v>18.713458115720481</v>
      </c>
      <c r="D6699" s="218"/>
      <c r="E6699" s="218" t="s">
        <v>114</v>
      </c>
      <c r="F6699" s="218">
        <v>2007</v>
      </c>
    </row>
    <row r="6700" spans="1:6" x14ac:dyDescent="0.45">
      <c r="A6700" s="218">
        <v>11586</v>
      </c>
      <c r="B6700" s="218">
        <v>200</v>
      </c>
      <c r="C6700" s="219">
        <v>15.350770634813459</v>
      </c>
      <c r="D6700" s="218"/>
      <c r="E6700" s="218" t="s">
        <v>114</v>
      </c>
      <c r="F6700" s="218">
        <v>2007</v>
      </c>
    </row>
    <row r="6701" spans="1:6" x14ac:dyDescent="0.45">
      <c r="A6701" s="218">
        <v>11586</v>
      </c>
      <c r="B6701" s="218">
        <v>200</v>
      </c>
      <c r="C6701" s="219">
        <v>14.08218261449576</v>
      </c>
      <c r="D6701" s="218"/>
      <c r="E6701" s="218" t="s">
        <v>114</v>
      </c>
      <c r="F6701" s="218">
        <v>2007</v>
      </c>
    </row>
    <row r="6702" spans="1:6" x14ac:dyDescent="0.45">
      <c r="A6702" s="218">
        <v>11586</v>
      </c>
      <c r="B6702" s="218">
        <v>200</v>
      </c>
      <c r="C6702" s="219">
        <v>11.638922253825219</v>
      </c>
      <c r="D6702" s="218"/>
      <c r="E6702" s="218" t="s">
        <v>114</v>
      </c>
      <c r="F6702" s="218">
        <v>2007</v>
      </c>
    </row>
    <row r="6703" spans="1:6" x14ac:dyDescent="0.45">
      <c r="A6703" s="218">
        <v>11586</v>
      </c>
      <c r="B6703" s="218">
        <v>200</v>
      </c>
      <c r="C6703" s="219">
        <v>14.36104009664488</v>
      </c>
      <c r="D6703" s="218"/>
      <c r="E6703" s="218" t="s">
        <v>114</v>
      </c>
      <c r="F6703" s="218">
        <v>2007</v>
      </c>
    </row>
    <row r="6704" spans="1:6" x14ac:dyDescent="0.45">
      <c r="A6704" s="218">
        <v>11586</v>
      </c>
      <c r="B6704" s="218">
        <v>200</v>
      </c>
      <c r="C6704" s="219">
        <v>26.882348842677128</v>
      </c>
      <c r="D6704" s="218"/>
      <c r="E6704" s="218" t="s">
        <v>114</v>
      </c>
      <c r="F6704" s="218">
        <v>2007</v>
      </c>
    </row>
    <row r="6705" spans="1:6" x14ac:dyDescent="0.45">
      <c r="A6705" s="218">
        <v>11586</v>
      </c>
      <c r="B6705" s="218">
        <v>200</v>
      </c>
      <c r="C6705" s="219">
        <v>17.034460864211951</v>
      </c>
      <c r="D6705" s="218"/>
      <c r="E6705" s="218" t="s">
        <v>114</v>
      </c>
      <c r="F6705" s="218">
        <v>2007</v>
      </c>
    </row>
    <row r="6706" spans="1:6" x14ac:dyDescent="0.45">
      <c r="A6706" s="218">
        <v>11586</v>
      </c>
      <c r="B6706" s="218">
        <v>200</v>
      </c>
      <c r="C6706" s="219">
        <v>8.5574731709099137</v>
      </c>
      <c r="D6706" s="218"/>
      <c r="E6706" s="218" t="s">
        <v>114</v>
      </c>
      <c r="F6706" s="218">
        <v>2007</v>
      </c>
    </row>
    <row r="6707" spans="1:6" x14ac:dyDescent="0.45">
      <c r="A6707" s="218">
        <v>11584</v>
      </c>
      <c r="B6707" s="218">
        <v>200</v>
      </c>
      <c r="C6707" s="219">
        <v>11.14122403063835</v>
      </c>
      <c r="D6707" s="218"/>
      <c r="E6707" s="218" t="s">
        <v>114</v>
      </c>
      <c r="F6707" s="218">
        <v>2007</v>
      </c>
    </row>
    <row r="6708" spans="1:6" x14ac:dyDescent="0.45">
      <c r="A6708" s="218">
        <v>11584</v>
      </c>
      <c r="B6708" s="218">
        <v>200</v>
      </c>
      <c r="C6708" s="219">
        <v>21.49184995418765</v>
      </c>
      <c r="D6708" s="218"/>
      <c r="E6708" s="218" t="s">
        <v>114</v>
      </c>
      <c r="F6708" s="218">
        <v>2007</v>
      </c>
    </row>
    <row r="6709" spans="1:6" x14ac:dyDescent="0.45">
      <c r="A6709" s="218">
        <v>11584</v>
      </c>
      <c r="B6709" s="218">
        <v>200</v>
      </c>
      <c r="C6709" s="219">
        <v>35.318247835590412</v>
      </c>
      <c r="D6709" s="218"/>
      <c r="E6709" s="218" t="s">
        <v>114</v>
      </c>
      <c r="F6709" s="218">
        <v>2007</v>
      </c>
    </row>
    <row r="6710" spans="1:6" x14ac:dyDescent="0.45">
      <c r="A6710" s="218">
        <v>11584</v>
      </c>
      <c r="B6710" s="218">
        <v>200</v>
      </c>
      <c r="C6710" s="219">
        <v>37.578817303926343</v>
      </c>
      <c r="D6710" s="218"/>
      <c r="E6710" s="218" t="s">
        <v>114</v>
      </c>
      <c r="F6710" s="218">
        <v>2007</v>
      </c>
    </row>
    <row r="6711" spans="1:6" x14ac:dyDescent="0.45">
      <c r="A6711" s="218">
        <v>11582</v>
      </c>
      <c r="B6711" s="218">
        <v>250</v>
      </c>
      <c r="C6711" s="219">
        <v>34.809727695830077</v>
      </c>
      <c r="D6711" s="218"/>
      <c r="E6711" s="218" t="s">
        <v>109</v>
      </c>
      <c r="F6711" s="218">
        <v>2003</v>
      </c>
    </row>
    <row r="6712" spans="1:6" x14ac:dyDescent="0.45">
      <c r="A6712" s="218">
        <v>11580</v>
      </c>
      <c r="B6712" s="218">
        <v>350</v>
      </c>
      <c r="C6712" s="219">
        <v>23.21536193526401</v>
      </c>
      <c r="D6712" s="218"/>
      <c r="E6712" s="218" t="s">
        <v>204</v>
      </c>
      <c r="F6712" s="218">
        <v>2003</v>
      </c>
    </row>
    <row r="6713" spans="1:6" x14ac:dyDescent="0.45">
      <c r="A6713" s="218">
        <v>11580</v>
      </c>
      <c r="B6713" s="218">
        <v>350</v>
      </c>
      <c r="C6713" s="219">
        <v>16.07563660592211</v>
      </c>
      <c r="D6713" s="218"/>
      <c r="E6713" s="218" t="s">
        <v>204</v>
      </c>
      <c r="F6713" s="218">
        <v>2003</v>
      </c>
    </row>
    <row r="6714" spans="1:6" x14ac:dyDescent="0.45">
      <c r="A6714" s="218">
        <v>11580</v>
      </c>
      <c r="B6714" s="218">
        <v>350</v>
      </c>
      <c r="C6714" s="219">
        <v>12.60823091944197</v>
      </c>
      <c r="D6714" s="218"/>
      <c r="E6714" s="218" t="s">
        <v>204</v>
      </c>
      <c r="F6714" s="218">
        <v>2003</v>
      </c>
    </row>
    <row r="6715" spans="1:6" x14ac:dyDescent="0.45">
      <c r="A6715" s="218">
        <v>11578</v>
      </c>
      <c r="B6715" s="218">
        <v>200</v>
      </c>
      <c r="C6715" s="219">
        <v>5.7553388090288884</v>
      </c>
      <c r="D6715" s="218"/>
      <c r="E6715" s="218" t="s">
        <v>204</v>
      </c>
      <c r="F6715" s="218">
        <v>2003</v>
      </c>
    </row>
    <row r="6716" spans="1:6" x14ac:dyDescent="0.45">
      <c r="A6716" s="218">
        <v>11576</v>
      </c>
      <c r="B6716" s="218">
        <v>300</v>
      </c>
      <c r="C6716" s="219">
        <v>5.6490180922955302</v>
      </c>
      <c r="D6716" s="218"/>
      <c r="E6716" s="218" t="s">
        <v>109</v>
      </c>
      <c r="F6716" s="218">
        <v>1992</v>
      </c>
    </row>
    <row r="6717" spans="1:6" x14ac:dyDescent="0.45">
      <c r="A6717" s="218">
        <v>11576</v>
      </c>
      <c r="B6717" s="218">
        <v>300</v>
      </c>
      <c r="C6717" s="219">
        <v>3.0388581900091598</v>
      </c>
      <c r="D6717" s="218"/>
      <c r="E6717" s="218" t="s">
        <v>205</v>
      </c>
      <c r="F6717" s="218">
        <v>1901</v>
      </c>
    </row>
    <row r="6718" spans="1:6" x14ac:dyDescent="0.45">
      <c r="A6718" s="218">
        <v>11576</v>
      </c>
      <c r="B6718" s="218">
        <v>300</v>
      </c>
      <c r="C6718" s="219">
        <v>14.688621447166261</v>
      </c>
      <c r="D6718" s="218"/>
      <c r="E6718" s="218" t="s">
        <v>109</v>
      </c>
      <c r="F6718" s="218">
        <v>1992</v>
      </c>
    </row>
    <row r="6719" spans="1:6" x14ac:dyDescent="0.45">
      <c r="A6719" s="218">
        <v>11576</v>
      </c>
      <c r="B6719" s="218">
        <v>300</v>
      </c>
      <c r="C6719" s="219">
        <v>2.2155134843656028</v>
      </c>
      <c r="D6719" s="218"/>
      <c r="E6719" s="218" t="s">
        <v>109</v>
      </c>
      <c r="F6719" s="218">
        <v>1992</v>
      </c>
    </row>
    <row r="6720" spans="1:6" x14ac:dyDescent="0.45">
      <c r="A6720" s="218">
        <v>11576</v>
      </c>
      <c r="B6720" s="218">
        <v>300</v>
      </c>
      <c r="C6720" s="219">
        <v>18.694065903453371</v>
      </c>
      <c r="D6720" s="218"/>
      <c r="E6720" s="218" t="s">
        <v>109</v>
      </c>
      <c r="F6720" s="218">
        <v>1992</v>
      </c>
    </row>
    <row r="6721" spans="1:6" x14ac:dyDescent="0.45">
      <c r="A6721" s="218">
        <v>11576</v>
      </c>
      <c r="B6721" s="218">
        <v>300</v>
      </c>
      <c r="C6721" s="219">
        <v>7.0681327095879043</v>
      </c>
      <c r="D6721" s="218"/>
      <c r="E6721" s="218" t="s">
        <v>109</v>
      </c>
      <c r="F6721" s="218">
        <v>1992</v>
      </c>
    </row>
    <row r="6722" spans="1:6" x14ac:dyDescent="0.45">
      <c r="A6722" s="218">
        <v>11576</v>
      </c>
      <c r="B6722" s="218">
        <v>300</v>
      </c>
      <c r="C6722" s="219">
        <v>10.61517724679377</v>
      </c>
      <c r="D6722" s="218"/>
      <c r="E6722" s="218" t="s">
        <v>109</v>
      </c>
      <c r="F6722" s="218">
        <v>1992</v>
      </c>
    </row>
    <row r="6723" spans="1:6" x14ac:dyDescent="0.45">
      <c r="A6723" s="218">
        <v>11576</v>
      </c>
      <c r="B6723" s="218">
        <v>300</v>
      </c>
      <c r="C6723" s="219">
        <v>20.20016533672127</v>
      </c>
      <c r="D6723" s="218"/>
      <c r="E6723" s="218" t="s">
        <v>109</v>
      </c>
      <c r="F6723" s="218">
        <v>1992</v>
      </c>
    </row>
    <row r="6724" spans="1:6" x14ac:dyDescent="0.45">
      <c r="A6724" s="218">
        <v>11576</v>
      </c>
      <c r="B6724" s="218">
        <v>300</v>
      </c>
      <c r="C6724" s="219">
        <v>4.275743676426</v>
      </c>
      <c r="D6724" s="218"/>
      <c r="E6724" s="218" t="s">
        <v>109</v>
      </c>
      <c r="F6724" s="218">
        <v>1992</v>
      </c>
    </row>
    <row r="6725" spans="1:6" x14ac:dyDescent="0.45">
      <c r="A6725" s="218">
        <v>11576</v>
      </c>
      <c r="B6725" s="218">
        <v>300</v>
      </c>
      <c r="C6725" s="219">
        <v>4.391776406289476</v>
      </c>
      <c r="D6725" s="218"/>
      <c r="E6725" s="218" t="s">
        <v>109</v>
      </c>
      <c r="F6725" s="218">
        <v>1992</v>
      </c>
    </row>
    <row r="6726" spans="1:6" x14ac:dyDescent="0.45">
      <c r="A6726" s="218">
        <v>11576</v>
      </c>
      <c r="B6726" s="218">
        <v>300</v>
      </c>
      <c r="C6726" s="219">
        <v>7.4547582178536276</v>
      </c>
      <c r="D6726" s="218"/>
      <c r="E6726" s="218" t="s">
        <v>109</v>
      </c>
      <c r="F6726" s="218">
        <v>1992</v>
      </c>
    </row>
    <row r="6727" spans="1:6" x14ac:dyDescent="0.45">
      <c r="A6727" s="218">
        <v>11576</v>
      </c>
      <c r="B6727" s="218">
        <v>300</v>
      </c>
      <c r="C6727" s="219">
        <v>14.115164212529789</v>
      </c>
      <c r="D6727" s="218"/>
      <c r="E6727" s="218" t="s">
        <v>109</v>
      </c>
      <c r="F6727" s="218">
        <v>1992</v>
      </c>
    </row>
    <row r="6728" spans="1:6" x14ac:dyDescent="0.45">
      <c r="A6728" s="218">
        <v>11576</v>
      </c>
      <c r="B6728" s="218">
        <v>300</v>
      </c>
      <c r="C6728" s="219">
        <v>10.626322398340539</v>
      </c>
      <c r="D6728" s="218"/>
      <c r="E6728" s="218" t="s">
        <v>109</v>
      </c>
      <c r="F6728" s="218">
        <v>1992</v>
      </c>
    </row>
    <row r="6729" spans="1:6" x14ac:dyDescent="0.45">
      <c r="A6729" s="218">
        <v>11576</v>
      </c>
      <c r="B6729" s="218">
        <v>300</v>
      </c>
      <c r="C6729" s="219">
        <v>6.5594045161764019</v>
      </c>
      <c r="D6729" s="218"/>
      <c r="E6729" s="218" t="s">
        <v>109</v>
      </c>
      <c r="F6729" s="218">
        <v>1992</v>
      </c>
    </row>
    <row r="6730" spans="1:6" x14ac:dyDescent="0.45">
      <c r="A6730" s="218">
        <v>11576</v>
      </c>
      <c r="B6730" s="218">
        <v>300</v>
      </c>
      <c r="C6730" s="219">
        <v>2.5950882113996978</v>
      </c>
      <c r="D6730" s="218"/>
      <c r="E6730" s="218" t="s">
        <v>109</v>
      </c>
      <c r="F6730" s="218">
        <v>1992</v>
      </c>
    </row>
    <row r="6731" spans="1:6" x14ac:dyDescent="0.45">
      <c r="A6731" s="218">
        <v>11576</v>
      </c>
      <c r="B6731" s="218">
        <v>300</v>
      </c>
      <c r="C6731" s="219">
        <v>11.52153550060874</v>
      </c>
      <c r="D6731" s="218"/>
      <c r="E6731" s="218" t="s">
        <v>109</v>
      </c>
      <c r="F6731" s="218">
        <v>1992</v>
      </c>
    </row>
    <row r="6732" spans="1:6" x14ac:dyDescent="0.45">
      <c r="A6732" s="218">
        <v>11576</v>
      </c>
      <c r="B6732" s="218">
        <v>300</v>
      </c>
      <c r="C6732" s="219">
        <v>1.99020869581972</v>
      </c>
      <c r="D6732" s="218"/>
      <c r="E6732" s="218" t="s">
        <v>109</v>
      </c>
      <c r="F6732" s="218">
        <v>1992</v>
      </c>
    </row>
    <row r="6733" spans="1:6" x14ac:dyDescent="0.45">
      <c r="A6733" s="218">
        <v>11576</v>
      </c>
      <c r="B6733" s="218">
        <v>300</v>
      </c>
      <c r="C6733" s="219">
        <v>9.2022603530216038</v>
      </c>
      <c r="D6733" s="218"/>
      <c r="E6733" s="218" t="s">
        <v>109</v>
      </c>
      <c r="F6733" s="218">
        <v>1992</v>
      </c>
    </row>
    <row r="6734" spans="1:6" x14ac:dyDescent="0.45">
      <c r="A6734" s="218">
        <v>11574</v>
      </c>
      <c r="B6734" s="218">
        <v>200</v>
      </c>
      <c r="C6734" s="219">
        <v>32.826725900572811</v>
      </c>
      <c r="D6734" s="218"/>
      <c r="E6734" s="218" t="s">
        <v>204</v>
      </c>
      <c r="F6734" s="218">
        <v>2003</v>
      </c>
    </row>
    <row r="6735" spans="1:6" x14ac:dyDescent="0.45">
      <c r="A6735" s="218">
        <v>11574</v>
      </c>
      <c r="B6735" s="218">
        <v>200</v>
      </c>
      <c r="C6735" s="219">
        <v>15.2422270297736</v>
      </c>
      <c r="D6735" s="218"/>
      <c r="E6735" s="218" t="s">
        <v>114</v>
      </c>
      <c r="F6735" s="218">
        <v>1901</v>
      </c>
    </row>
    <row r="6736" spans="1:6" x14ac:dyDescent="0.45">
      <c r="A6736" s="218">
        <v>11574</v>
      </c>
      <c r="B6736" s="218">
        <v>200</v>
      </c>
      <c r="C6736" s="219">
        <v>35.209550679257717</v>
      </c>
      <c r="D6736" s="218"/>
      <c r="E6736" s="218" t="s">
        <v>204</v>
      </c>
      <c r="F6736" s="218">
        <v>2003</v>
      </c>
    </row>
    <row r="6737" spans="1:6" x14ac:dyDescent="0.45">
      <c r="A6737" s="218">
        <v>11574</v>
      </c>
      <c r="B6737" s="218">
        <v>200</v>
      </c>
      <c r="C6737" s="219">
        <v>21.77103392053824</v>
      </c>
      <c r="D6737" s="218"/>
      <c r="E6737" s="218" t="s">
        <v>114</v>
      </c>
      <c r="F6737" s="218">
        <v>2007</v>
      </c>
    </row>
    <row r="6738" spans="1:6" x14ac:dyDescent="0.45">
      <c r="A6738" s="218">
        <v>11574</v>
      </c>
      <c r="B6738" s="218">
        <v>200</v>
      </c>
      <c r="C6738" s="219">
        <v>17.723588483219959</v>
      </c>
      <c r="D6738" s="218"/>
      <c r="E6738" s="218" t="s">
        <v>114</v>
      </c>
      <c r="F6738" s="218">
        <v>2007</v>
      </c>
    </row>
    <row r="6739" spans="1:6" x14ac:dyDescent="0.45">
      <c r="A6739" s="218">
        <v>11574</v>
      </c>
      <c r="B6739" s="218">
        <v>200</v>
      </c>
      <c r="C6739" s="219">
        <v>6.4901607622901958</v>
      </c>
      <c r="D6739" s="218"/>
      <c r="E6739" s="218" t="s">
        <v>114</v>
      </c>
      <c r="F6739" s="218">
        <v>2007</v>
      </c>
    </row>
    <row r="6740" spans="1:6" x14ac:dyDescent="0.45">
      <c r="A6740" s="218">
        <v>11574</v>
      </c>
      <c r="B6740" s="218">
        <v>200</v>
      </c>
      <c r="C6740" s="219">
        <v>22.626732986838039</v>
      </c>
      <c r="D6740" s="218"/>
      <c r="E6740" s="218" t="s">
        <v>114</v>
      </c>
      <c r="F6740" s="218">
        <v>2007</v>
      </c>
    </row>
    <row r="6741" spans="1:6" x14ac:dyDescent="0.45">
      <c r="A6741" s="218">
        <v>11574</v>
      </c>
      <c r="B6741" s="218">
        <v>200</v>
      </c>
      <c r="C6741" s="219">
        <v>23.707783762676129</v>
      </c>
      <c r="D6741" s="218"/>
      <c r="E6741" s="218" t="s">
        <v>114</v>
      </c>
      <c r="F6741" s="218">
        <v>2007</v>
      </c>
    </row>
    <row r="6742" spans="1:6" x14ac:dyDescent="0.45">
      <c r="A6742" s="218">
        <v>11574</v>
      </c>
      <c r="B6742" s="218">
        <v>200</v>
      </c>
      <c r="C6742" s="219">
        <v>19.250038543750051</v>
      </c>
      <c r="D6742" s="218"/>
      <c r="E6742" s="218" t="s">
        <v>114</v>
      </c>
      <c r="F6742" s="218">
        <v>1901</v>
      </c>
    </row>
    <row r="6743" spans="1:6" x14ac:dyDescent="0.45">
      <c r="A6743" s="218">
        <v>11574</v>
      </c>
      <c r="B6743" s="218">
        <v>200</v>
      </c>
      <c r="C6743" s="219">
        <v>10.68422212618256</v>
      </c>
      <c r="D6743" s="218"/>
      <c r="E6743" s="218" t="s">
        <v>114</v>
      </c>
      <c r="F6743" s="218">
        <v>2007</v>
      </c>
    </row>
    <row r="6744" spans="1:6" x14ac:dyDescent="0.45">
      <c r="A6744" s="218">
        <v>11574</v>
      </c>
      <c r="B6744" s="218">
        <v>200</v>
      </c>
      <c r="C6744" s="219">
        <v>12.788339695956269</v>
      </c>
      <c r="D6744" s="218"/>
      <c r="E6744" s="218" t="s">
        <v>114</v>
      </c>
      <c r="F6744" s="218">
        <v>2007</v>
      </c>
    </row>
    <row r="6745" spans="1:6" x14ac:dyDescent="0.45">
      <c r="A6745" s="218">
        <v>11574</v>
      </c>
      <c r="B6745" s="218">
        <v>200</v>
      </c>
      <c r="C6745" s="219">
        <v>22.884996319501969</v>
      </c>
      <c r="D6745" s="218"/>
      <c r="E6745" s="218" t="s">
        <v>114</v>
      </c>
      <c r="F6745" s="218">
        <v>2007</v>
      </c>
    </row>
    <row r="6746" spans="1:6" x14ac:dyDescent="0.45">
      <c r="A6746" s="218">
        <v>11572</v>
      </c>
      <c r="B6746" s="218">
        <v>0</v>
      </c>
      <c r="C6746" s="219">
        <v>32.438425941151017</v>
      </c>
      <c r="D6746" s="218"/>
      <c r="E6746" s="218"/>
      <c r="F6746" s="218">
        <v>1901</v>
      </c>
    </row>
    <row r="6747" spans="1:6" x14ac:dyDescent="0.45">
      <c r="A6747" s="218">
        <v>11570</v>
      </c>
      <c r="B6747" s="218">
        <v>200</v>
      </c>
      <c r="C6747" s="219">
        <v>11.095357882162791</v>
      </c>
      <c r="D6747" s="218"/>
      <c r="E6747" s="218" t="s">
        <v>114</v>
      </c>
      <c r="F6747" s="218">
        <v>2007</v>
      </c>
    </row>
    <row r="6748" spans="1:6" x14ac:dyDescent="0.45">
      <c r="A6748" s="218">
        <v>11448</v>
      </c>
      <c r="B6748" s="218">
        <v>200</v>
      </c>
      <c r="C6748" s="219">
        <v>21.366861869171849</v>
      </c>
      <c r="D6748" s="218"/>
      <c r="E6748" s="218" t="s">
        <v>114</v>
      </c>
      <c r="F6748" s="218">
        <v>2007</v>
      </c>
    </row>
    <row r="6749" spans="1:6" x14ac:dyDescent="0.45">
      <c r="A6749" s="218">
        <v>11448</v>
      </c>
      <c r="B6749" s="218">
        <v>200</v>
      </c>
      <c r="C6749" s="219">
        <v>14.41898044151732</v>
      </c>
      <c r="D6749" s="218"/>
      <c r="E6749" s="218" t="s">
        <v>114</v>
      </c>
      <c r="F6749" s="218">
        <v>2007</v>
      </c>
    </row>
    <row r="6750" spans="1:6" x14ac:dyDescent="0.45">
      <c r="A6750" s="218">
        <v>11448</v>
      </c>
      <c r="B6750" s="218">
        <v>200</v>
      </c>
      <c r="C6750" s="219">
        <v>19.04565161679216</v>
      </c>
      <c r="D6750" s="218"/>
      <c r="E6750" s="218" t="s">
        <v>114</v>
      </c>
      <c r="F6750" s="218">
        <v>2007</v>
      </c>
    </row>
    <row r="6751" spans="1:6" x14ac:dyDescent="0.45">
      <c r="A6751" s="218">
        <v>11448</v>
      </c>
      <c r="B6751" s="218">
        <v>200</v>
      </c>
      <c r="C6751" s="219">
        <v>13.55689041543442</v>
      </c>
      <c r="D6751" s="218"/>
      <c r="E6751" s="218" t="s">
        <v>114</v>
      </c>
      <c r="F6751" s="218">
        <v>2007</v>
      </c>
    </row>
    <row r="6752" spans="1:6" x14ac:dyDescent="0.45">
      <c r="A6752" s="218">
        <v>11448</v>
      </c>
      <c r="B6752" s="218">
        <v>200</v>
      </c>
      <c r="C6752" s="219">
        <v>29.119250084588579</v>
      </c>
      <c r="D6752" s="218"/>
      <c r="E6752" s="218" t="s">
        <v>114</v>
      </c>
      <c r="F6752" s="218">
        <v>2007</v>
      </c>
    </row>
    <row r="6753" spans="1:6" x14ac:dyDescent="0.45">
      <c r="A6753" s="218">
        <v>11448</v>
      </c>
      <c r="B6753" s="218">
        <v>200</v>
      </c>
      <c r="C6753" s="219">
        <v>38.616414653787807</v>
      </c>
      <c r="D6753" s="218"/>
      <c r="E6753" s="218" t="s">
        <v>114</v>
      </c>
      <c r="F6753" s="218">
        <v>2007</v>
      </c>
    </row>
    <row r="6754" spans="1:6" x14ac:dyDescent="0.45">
      <c r="A6754" s="218">
        <v>11448</v>
      </c>
      <c r="B6754" s="218">
        <v>200</v>
      </c>
      <c r="C6754" s="219">
        <v>8.2544616752901643</v>
      </c>
      <c r="D6754" s="218"/>
      <c r="E6754" s="218" t="s">
        <v>114</v>
      </c>
      <c r="F6754" s="218">
        <v>2007</v>
      </c>
    </row>
    <row r="6755" spans="1:6" x14ac:dyDescent="0.45">
      <c r="A6755" s="218">
        <v>11448</v>
      </c>
      <c r="B6755" s="218">
        <v>200</v>
      </c>
      <c r="C6755" s="219">
        <v>23.85383562294885</v>
      </c>
      <c r="D6755" s="218"/>
      <c r="E6755" s="218" t="s">
        <v>114</v>
      </c>
      <c r="F6755" s="218">
        <v>2007</v>
      </c>
    </row>
    <row r="6756" spans="1:6" x14ac:dyDescent="0.45">
      <c r="A6756" s="218">
        <v>11448</v>
      </c>
      <c r="B6756" s="218">
        <v>200</v>
      </c>
      <c r="C6756" s="219">
        <v>10.921085714572889</v>
      </c>
      <c r="D6756" s="218"/>
      <c r="E6756" s="218" t="s">
        <v>114</v>
      </c>
      <c r="F6756" s="218">
        <v>2007</v>
      </c>
    </row>
    <row r="6757" spans="1:6" x14ac:dyDescent="0.45">
      <c r="A6757" s="218">
        <v>11448</v>
      </c>
      <c r="B6757" s="218">
        <v>200</v>
      </c>
      <c r="C6757" s="219">
        <v>14.192119842557229</v>
      </c>
      <c r="D6757" s="218"/>
      <c r="E6757" s="218" t="s">
        <v>114</v>
      </c>
      <c r="F6757" s="218">
        <v>2007</v>
      </c>
    </row>
    <row r="6758" spans="1:6" x14ac:dyDescent="0.45">
      <c r="A6758" s="218">
        <v>11448</v>
      </c>
      <c r="B6758" s="218">
        <v>200</v>
      </c>
      <c r="C6758" s="219">
        <v>34.446711526789713</v>
      </c>
      <c r="D6758" s="218"/>
      <c r="E6758" s="218" t="s">
        <v>114</v>
      </c>
      <c r="F6758" s="218">
        <v>2007</v>
      </c>
    </row>
    <row r="6759" spans="1:6" x14ac:dyDescent="0.45">
      <c r="A6759" s="218">
        <v>11448</v>
      </c>
      <c r="B6759" s="218">
        <v>200</v>
      </c>
      <c r="C6759" s="219">
        <v>10.02906528491523</v>
      </c>
      <c r="D6759" s="218"/>
      <c r="E6759" s="218" t="s">
        <v>114</v>
      </c>
      <c r="F6759" s="218">
        <v>2007</v>
      </c>
    </row>
    <row r="6760" spans="1:6" x14ac:dyDescent="0.45">
      <c r="A6760" s="218">
        <v>11448</v>
      </c>
      <c r="B6760" s="218">
        <v>200</v>
      </c>
      <c r="C6760" s="219">
        <v>21.161769088329361</v>
      </c>
      <c r="D6760" s="218"/>
      <c r="E6760" s="218" t="s">
        <v>114</v>
      </c>
      <c r="F6760" s="218">
        <v>2007</v>
      </c>
    </row>
    <row r="6761" spans="1:6" x14ac:dyDescent="0.45">
      <c r="A6761" s="218">
        <v>11446</v>
      </c>
      <c r="B6761" s="218">
        <v>160</v>
      </c>
      <c r="C6761" s="219">
        <v>2.0001238117786659</v>
      </c>
      <c r="D6761" s="218"/>
      <c r="E6761" s="218" t="s">
        <v>114</v>
      </c>
      <c r="F6761" s="218">
        <v>2007</v>
      </c>
    </row>
    <row r="6762" spans="1:6" x14ac:dyDescent="0.45">
      <c r="A6762" s="218">
        <v>11444</v>
      </c>
      <c r="B6762" s="218">
        <v>200</v>
      </c>
      <c r="C6762" s="219">
        <v>21.540048178633551</v>
      </c>
      <c r="D6762" s="218"/>
      <c r="E6762" s="218" t="s">
        <v>114</v>
      </c>
      <c r="F6762" s="218">
        <v>2007</v>
      </c>
    </row>
    <row r="6763" spans="1:6" x14ac:dyDescent="0.45">
      <c r="A6763" s="218">
        <v>11444</v>
      </c>
      <c r="B6763" s="218">
        <v>200</v>
      </c>
      <c r="C6763" s="219">
        <v>6.2911818401545716</v>
      </c>
      <c r="D6763" s="218"/>
      <c r="E6763" s="218" t="s">
        <v>114</v>
      </c>
      <c r="F6763" s="218">
        <v>2007</v>
      </c>
    </row>
    <row r="6764" spans="1:6" x14ac:dyDescent="0.45">
      <c r="A6764" s="218">
        <v>11444</v>
      </c>
      <c r="B6764" s="218">
        <v>200</v>
      </c>
      <c r="C6764" s="219">
        <v>25.24074065704232</v>
      </c>
      <c r="D6764" s="218"/>
      <c r="E6764" s="218" t="s">
        <v>114</v>
      </c>
      <c r="F6764" s="218">
        <v>2007</v>
      </c>
    </row>
    <row r="6765" spans="1:6" x14ac:dyDescent="0.45">
      <c r="A6765" s="218">
        <v>11442</v>
      </c>
      <c r="B6765" s="218">
        <v>200</v>
      </c>
      <c r="C6765" s="219">
        <v>14.984594035213441</v>
      </c>
      <c r="D6765" s="218"/>
      <c r="E6765" s="218" t="s">
        <v>114</v>
      </c>
      <c r="F6765" s="218">
        <v>2007</v>
      </c>
    </row>
    <row r="6766" spans="1:6" x14ac:dyDescent="0.45">
      <c r="A6766" s="218">
        <v>11442</v>
      </c>
      <c r="B6766" s="218">
        <v>200</v>
      </c>
      <c r="C6766" s="219">
        <v>7.4954328636933942</v>
      </c>
      <c r="D6766" s="218"/>
      <c r="E6766" s="218" t="s">
        <v>114</v>
      </c>
      <c r="F6766" s="218">
        <v>2007</v>
      </c>
    </row>
    <row r="6767" spans="1:6" x14ac:dyDescent="0.45">
      <c r="A6767" s="218">
        <v>11440</v>
      </c>
      <c r="B6767" s="218">
        <v>200</v>
      </c>
      <c r="C6767" s="219">
        <v>4.8783176480109924</v>
      </c>
      <c r="D6767" s="218"/>
      <c r="E6767" s="218" t="s">
        <v>114</v>
      </c>
      <c r="F6767" s="218">
        <v>2008</v>
      </c>
    </row>
    <row r="6768" spans="1:6" x14ac:dyDescent="0.45">
      <c r="A6768" s="218">
        <v>11440</v>
      </c>
      <c r="B6768" s="218">
        <v>200</v>
      </c>
      <c r="C6768" s="219">
        <v>58.880430527402481</v>
      </c>
      <c r="D6768" s="218"/>
      <c r="E6768" s="218" t="s">
        <v>114</v>
      </c>
      <c r="F6768" s="218">
        <v>2008</v>
      </c>
    </row>
    <row r="6769" spans="1:6" x14ac:dyDescent="0.45">
      <c r="A6769" s="218">
        <v>11440</v>
      </c>
      <c r="B6769" s="218">
        <v>200</v>
      </c>
      <c r="C6769" s="219">
        <v>20.96080063872887</v>
      </c>
      <c r="D6769" s="218"/>
      <c r="E6769" s="218" t="s">
        <v>114</v>
      </c>
      <c r="F6769" s="218">
        <v>2008</v>
      </c>
    </row>
    <row r="6770" spans="1:6" x14ac:dyDescent="0.45">
      <c r="A6770" s="218">
        <v>11438</v>
      </c>
      <c r="B6770" s="218">
        <v>315</v>
      </c>
      <c r="C6770" s="219">
        <v>70.328102641779054</v>
      </c>
      <c r="D6770" s="218"/>
      <c r="E6770" s="218" t="s">
        <v>114</v>
      </c>
      <c r="F6770" s="218">
        <v>2008</v>
      </c>
    </row>
    <row r="6771" spans="1:6" x14ac:dyDescent="0.45">
      <c r="A6771" s="218">
        <v>11438</v>
      </c>
      <c r="B6771" s="218">
        <v>315</v>
      </c>
      <c r="C6771" s="219">
        <v>11.00635747129364</v>
      </c>
      <c r="D6771" s="218"/>
      <c r="E6771" s="218" t="s">
        <v>114</v>
      </c>
      <c r="F6771" s="218">
        <v>2008</v>
      </c>
    </row>
    <row r="6772" spans="1:6" x14ac:dyDescent="0.45">
      <c r="A6772" s="218">
        <v>11436</v>
      </c>
      <c r="B6772" s="218">
        <v>200</v>
      </c>
      <c r="C6772" s="219">
        <v>22.50780192425912</v>
      </c>
      <c r="D6772" s="218"/>
      <c r="E6772" s="218" t="s">
        <v>114</v>
      </c>
      <c r="F6772" s="218">
        <v>2008</v>
      </c>
    </row>
    <row r="6773" spans="1:6" x14ac:dyDescent="0.45">
      <c r="A6773" s="218">
        <v>11436</v>
      </c>
      <c r="B6773" s="218">
        <v>200</v>
      </c>
      <c r="C6773" s="219">
        <v>17.087797763967611</v>
      </c>
      <c r="D6773" s="218"/>
      <c r="E6773" s="218" t="s">
        <v>114</v>
      </c>
      <c r="F6773" s="218">
        <v>2008</v>
      </c>
    </row>
    <row r="6774" spans="1:6" x14ac:dyDescent="0.45">
      <c r="A6774" s="218">
        <v>11436</v>
      </c>
      <c r="B6774" s="218">
        <v>200</v>
      </c>
      <c r="C6774" s="219">
        <v>3.8160755840022671</v>
      </c>
      <c r="D6774" s="218"/>
      <c r="E6774" s="218" t="s">
        <v>114</v>
      </c>
      <c r="F6774" s="218">
        <v>2008</v>
      </c>
    </row>
    <row r="6775" spans="1:6" x14ac:dyDescent="0.45">
      <c r="A6775" s="218">
        <v>11436</v>
      </c>
      <c r="B6775" s="218">
        <v>200</v>
      </c>
      <c r="C6775" s="219">
        <v>34.8654145328072</v>
      </c>
      <c r="D6775" s="218"/>
      <c r="E6775" s="218" t="s">
        <v>114</v>
      </c>
      <c r="F6775" s="218">
        <v>2008</v>
      </c>
    </row>
    <row r="6776" spans="1:6" x14ac:dyDescent="0.45">
      <c r="A6776" s="218">
        <v>11436</v>
      </c>
      <c r="B6776" s="218">
        <v>200</v>
      </c>
      <c r="C6776" s="219">
        <v>16.610232182388351</v>
      </c>
      <c r="D6776" s="218"/>
      <c r="E6776" s="218" t="s">
        <v>114</v>
      </c>
      <c r="F6776" s="218">
        <v>2008</v>
      </c>
    </row>
    <row r="6777" spans="1:6" x14ac:dyDescent="0.45">
      <c r="A6777" s="218">
        <v>11436</v>
      </c>
      <c r="B6777" s="218">
        <v>200</v>
      </c>
      <c r="C6777" s="219">
        <v>4.4309848743245182</v>
      </c>
      <c r="D6777" s="218"/>
      <c r="E6777" s="218" t="s">
        <v>114</v>
      </c>
      <c r="F6777" s="218">
        <v>2008</v>
      </c>
    </row>
    <row r="6778" spans="1:6" x14ac:dyDescent="0.45">
      <c r="A6778" s="218">
        <v>11434</v>
      </c>
      <c r="B6778" s="218">
        <v>160</v>
      </c>
      <c r="C6778" s="219">
        <v>9.1612364569253035</v>
      </c>
      <c r="D6778" s="218"/>
      <c r="E6778" s="218" t="s">
        <v>114</v>
      </c>
      <c r="F6778" s="218">
        <v>2008</v>
      </c>
    </row>
    <row r="6779" spans="1:6" x14ac:dyDescent="0.45">
      <c r="A6779" s="218">
        <v>11432</v>
      </c>
      <c r="B6779" s="218">
        <v>200</v>
      </c>
      <c r="C6779" s="219">
        <v>22.570644467990071</v>
      </c>
      <c r="D6779" s="218"/>
      <c r="E6779" s="218" t="s">
        <v>114</v>
      </c>
      <c r="F6779" s="218">
        <v>2008</v>
      </c>
    </row>
    <row r="6780" spans="1:6" x14ac:dyDescent="0.45">
      <c r="A6780" s="218">
        <v>11432</v>
      </c>
      <c r="B6780" s="218">
        <v>200</v>
      </c>
      <c r="C6780" s="219">
        <v>41.484518943373459</v>
      </c>
      <c r="D6780" s="218"/>
      <c r="E6780" s="218" t="s">
        <v>114</v>
      </c>
      <c r="F6780" s="218">
        <v>2008</v>
      </c>
    </row>
    <row r="6781" spans="1:6" x14ac:dyDescent="0.45">
      <c r="A6781" s="218">
        <v>11432</v>
      </c>
      <c r="B6781" s="218">
        <v>200</v>
      </c>
      <c r="C6781" s="219">
        <v>34.616273710020828</v>
      </c>
      <c r="D6781" s="218"/>
      <c r="E6781" s="218" t="s">
        <v>114</v>
      </c>
      <c r="F6781" s="218">
        <v>2008</v>
      </c>
    </row>
    <row r="6782" spans="1:6" x14ac:dyDescent="0.45">
      <c r="A6782" s="218">
        <v>11432</v>
      </c>
      <c r="B6782" s="218">
        <v>200</v>
      </c>
      <c r="C6782" s="219">
        <v>39.899624400433261</v>
      </c>
      <c r="D6782" s="218"/>
      <c r="E6782" s="218" t="s">
        <v>114</v>
      </c>
      <c r="F6782" s="218">
        <v>2008</v>
      </c>
    </row>
    <row r="6783" spans="1:6" x14ac:dyDescent="0.45">
      <c r="A6783" s="218">
        <v>11432</v>
      </c>
      <c r="B6783" s="218">
        <v>200</v>
      </c>
      <c r="C6783" s="219">
        <v>24.879244012227399</v>
      </c>
      <c r="D6783" s="218"/>
      <c r="E6783" s="218" t="s">
        <v>114</v>
      </c>
      <c r="F6783" s="218">
        <v>2008</v>
      </c>
    </row>
    <row r="6784" spans="1:6" x14ac:dyDescent="0.45">
      <c r="A6784" s="218">
        <v>11432</v>
      </c>
      <c r="B6784" s="218">
        <v>200</v>
      </c>
      <c r="C6784" s="219">
        <v>35.219294237978957</v>
      </c>
      <c r="D6784" s="218"/>
      <c r="E6784" s="218" t="s">
        <v>114</v>
      </c>
      <c r="F6784" s="218">
        <v>2008</v>
      </c>
    </row>
    <row r="6785" spans="1:6" x14ac:dyDescent="0.45">
      <c r="A6785" s="218">
        <v>11432</v>
      </c>
      <c r="B6785" s="218">
        <v>200</v>
      </c>
      <c r="C6785" s="219">
        <v>34.231369319103699</v>
      </c>
      <c r="D6785" s="218"/>
      <c r="E6785" s="218" t="s">
        <v>114</v>
      </c>
      <c r="F6785" s="218">
        <v>2008</v>
      </c>
    </row>
    <row r="6786" spans="1:6" x14ac:dyDescent="0.45">
      <c r="A6786" s="218">
        <v>11430</v>
      </c>
      <c r="B6786" s="218">
        <v>200</v>
      </c>
      <c r="C6786" s="219">
        <v>22.732257023369371</v>
      </c>
      <c r="D6786" s="218"/>
      <c r="E6786" s="218" t="s">
        <v>114</v>
      </c>
      <c r="F6786" s="218">
        <v>2008</v>
      </c>
    </row>
    <row r="6787" spans="1:6" x14ac:dyDescent="0.45">
      <c r="A6787" s="218">
        <v>11430</v>
      </c>
      <c r="B6787" s="218">
        <v>200</v>
      </c>
      <c r="C6787" s="219">
        <v>24.645864147571839</v>
      </c>
      <c r="D6787" s="218"/>
      <c r="E6787" s="218" t="s">
        <v>114</v>
      </c>
      <c r="F6787" s="218">
        <v>2008</v>
      </c>
    </row>
    <row r="6788" spans="1:6" x14ac:dyDescent="0.45">
      <c r="A6788" s="218">
        <v>11430</v>
      </c>
      <c r="B6788" s="218">
        <v>200</v>
      </c>
      <c r="C6788" s="219">
        <v>26.023294166163339</v>
      </c>
      <c r="D6788" s="218"/>
      <c r="E6788" s="218" t="s">
        <v>114</v>
      </c>
      <c r="F6788" s="218">
        <v>2008</v>
      </c>
    </row>
    <row r="6789" spans="1:6" x14ac:dyDescent="0.45">
      <c r="A6789" s="218">
        <v>11430</v>
      </c>
      <c r="B6789" s="218">
        <v>200</v>
      </c>
      <c r="C6789" s="219">
        <v>21.274411298004381</v>
      </c>
      <c r="D6789" s="218"/>
      <c r="E6789" s="218" t="s">
        <v>114</v>
      </c>
      <c r="F6789" s="218">
        <v>2008</v>
      </c>
    </row>
    <row r="6790" spans="1:6" x14ac:dyDescent="0.45">
      <c r="A6790" s="218">
        <v>11430</v>
      </c>
      <c r="B6790" s="218">
        <v>200</v>
      </c>
      <c r="C6790" s="219">
        <v>41.425090320460058</v>
      </c>
      <c r="D6790" s="218"/>
      <c r="E6790" s="218" t="s">
        <v>114</v>
      </c>
      <c r="F6790" s="218">
        <v>2008</v>
      </c>
    </row>
    <row r="6791" spans="1:6" x14ac:dyDescent="0.45">
      <c r="A6791" s="218">
        <v>11428</v>
      </c>
      <c r="B6791" s="218">
        <v>0</v>
      </c>
      <c r="C6791" s="219">
        <v>19.008217851751429</v>
      </c>
      <c r="D6791" s="218"/>
      <c r="E6791" s="218"/>
      <c r="F6791" s="218">
        <v>1901</v>
      </c>
    </row>
    <row r="6792" spans="1:6" x14ac:dyDescent="0.45">
      <c r="A6792" s="218">
        <v>11428</v>
      </c>
      <c r="B6792" s="218">
        <v>0</v>
      </c>
      <c r="C6792" s="219">
        <v>45.972551073475387</v>
      </c>
      <c r="D6792" s="218"/>
      <c r="E6792" s="218"/>
      <c r="F6792" s="218">
        <v>1901</v>
      </c>
    </row>
    <row r="6793" spans="1:6" x14ac:dyDescent="0.45">
      <c r="A6793" s="218">
        <v>11428</v>
      </c>
      <c r="B6793" s="218">
        <v>0</v>
      </c>
      <c r="C6793" s="219">
        <v>6.8686645371029256</v>
      </c>
      <c r="D6793" s="218"/>
      <c r="E6793" s="218"/>
      <c r="F6793" s="218">
        <v>1901</v>
      </c>
    </row>
    <row r="6794" spans="1:6" x14ac:dyDescent="0.45">
      <c r="A6794" s="218">
        <v>11426</v>
      </c>
      <c r="B6794" s="218">
        <v>160</v>
      </c>
      <c r="C6794" s="219">
        <v>48.594687702301933</v>
      </c>
      <c r="D6794" s="218"/>
      <c r="E6794" s="218" t="s">
        <v>114</v>
      </c>
      <c r="F6794" s="218">
        <v>2008</v>
      </c>
    </row>
    <row r="6795" spans="1:6" x14ac:dyDescent="0.45">
      <c r="A6795" s="218">
        <v>11426</v>
      </c>
      <c r="B6795" s="218">
        <v>160</v>
      </c>
      <c r="C6795" s="219">
        <v>31.310545681404971</v>
      </c>
      <c r="D6795" s="218"/>
      <c r="E6795" s="218" t="s">
        <v>114</v>
      </c>
      <c r="F6795" s="218">
        <v>2008</v>
      </c>
    </row>
    <row r="6796" spans="1:6" x14ac:dyDescent="0.45">
      <c r="A6796" s="218">
        <v>11424</v>
      </c>
      <c r="B6796" s="218">
        <v>250</v>
      </c>
      <c r="C6796" s="219">
        <v>28.682682848896729</v>
      </c>
      <c r="D6796" s="218"/>
      <c r="E6796" s="218" t="s">
        <v>114</v>
      </c>
      <c r="F6796" s="218">
        <v>2008</v>
      </c>
    </row>
    <row r="6797" spans="1:6" x14ac:dyDescent="0.45">
      <c r="A6797" s="218">
        <v>11424</v>
      </c>
      <c r="B6797" s="218">
        <v>250</v>
      </c>
      <c r="C6797" s="219">
        <v>24.74088640506459</v>
      </c>
      <c r="D6797" s="218"/>
      <c r="E6797" s="218" t="s">
        <v>114</v>
      </c>
      <c r="F6797" s="218">
        <v>2008</v>
      </c>
    </row>
    <row r="6798" spans="1:6" x14ac:dyDescent="0.45">
      <c r="A6798" s="218">
        <v>11424</v>
      </c>
      <c r="B6798" s="218">
        <v>250</v>
      </c>
      <c r="C6798" s="219">
        <v>6.9042944065073399</v>
      </c>
      <c r="D6798" s="218"/>
      <c r="E6798" s="218" t="s">
        <v>114</v>
      </c>
      <c r="F6798" s="218">
        <v>2008</v>
      </c>
    </row>
    <row r="6799" spans="1:6" x14ac:dyDescent="0.45">
      <c r="A6799" s="218">
        <v>11424</v>
      </c>
      <c r="B6799" s="218">
        <v>250</v>
      </c>
      <c r="C6799" s="219">
        <v>12.701090492868889</v>
      </c>
      <c r="D6799" s="218"/>
      <c r="E6799" s="218" t="s">
        <v>114</v>
      </c>
      <c r="F6799" s="218">
        <v>2008</v>
      </c>
    </row>
    <row r="6800" spans="1:6" x14ac:dyDescent="0.45">
      <c r="A6800" s="218">
        <v>11424</v>
      </c>
      <c r="B6800" s="218">
        <v>250</v>
      </c>
      <c r="C6800" s="219">
        <v>2.6671630604891918</v>
      </c>
      <c r="D6800" s="218"/>
      <c r="E6800" s="218" t="s">
        <v>114</v>
      </c>
      <c r="F6800" s="218">
        <v>2008</v>
      </c>
    </row>
    <row r="6801" spans="1:6" x14ac:dyDescent="0.45">
      <c r="A6801" s="218">
        <v>11422</v>
      </c>
      <c r="B6801" s="218">
        <v>0</v>
      </c>
      <c r="C6801" s="219">
        <v>30.673146193890201</v>
      </c>
      <c r="D6801" s="218"/>
      <c r="E6801" s="218"/>
      <c r="F6801" s="218">
        <v>1901</v>
      </c>
    </row>
    <row r="6802" spans="1:6" x14ac:dyDescent="0.45">
      <c r="A6802" s="218">
        <v>11422</v>
      </c>
      <c r="B6802" s="218">
        <v>0</v>
      </c>
      <c r="C6802" s="219">
        <v>35.740584687998393</v>
      </c>
      <c r="D6802" s="218"/>
      <c r="E6802" s="218"/>
      <c r="F6802" s="218">
        <v>1901</v>
      </c>
    </row>
    <row r="6803" spans="1:6" x14ac:dyDescent="0.45">
      <c r="A6803" s="218">
        <v>11422</v>
      </c>
      <c r="B6803" s="218">
        <v>0</v>
      </c>
      <c r="C6803" s="219">
        <v>12.9150299621723</v>
      </c>
      <c r="D6803" s="218"/>
      <c r="E6803" s="218"/>
      <c r="F6803" s="218">
        <v>1901</v>
      </c>
    </row>
    <row r="6804" spans="1:6" x14ac:dyDescent="0.45">
      <c r="A6804" s="218">
        <v>11422</v>
      </c>
      <c r="B6804" s="218">
        <v>0</v>
      </c>
      <c r="C6804" s="219">
        <v>18.526334690557938</v>
      </c>
      <c r="D6804" s="218"/>
      <c r="E6804" s="218"/>
      <c r="F6804" s="218">
        <v>1901</v>
      </c>
    </row>
    <row r="6805" spans="1:6" x14ac:dyDescent="0.45">
      <c r="A6805" s="218">
        <v>11422</v>
      </c>
      <c r="B6805" s="218">
        <v>0</v>
      </c>
      <c r="C6805" s="219">
        <v>17.093333473853701</v>
      </c>
      <c r="D6805" s="218"/>
      <c r="E6805" s="218"/>
      <c r="F6805" s="218">
        <v>1901</v>
      </c>
    </row>
    <row r="6806" spans="1:6" x14ac:dyDescent="0.45">
      <c r="A6806" s="218">
        <v>11422</v>
      </c>
      <c r="B6806" s="218">
        <v>0</v>
      </c>
      <c r="C6806" s="219">
        <v>31.180486612024978</v>
      </c>
      <c r="D6806" s="218"/>
      <c r="E6806" s="218"/>
      <c r="F6806" s="218">
        <v>1901</v>
      </c>
    </row>
    <row r="6807" spans="1:6" x14ac:dyDescent="0.45">
      <c r="A6807" s="218">
        <v>11420</v>
      </c>
      <c r="B6807" s="218">
        <v>300</v>
      </c>
      <c r="C6807" s="219">
        <v>2.7526607321151468</v>
      </c>
      <c r="D6807" s="218"/>
      <c r="E6807" s="218" t="s">
        <v>205</v>
      </c>
      <c r="F6807" s="218">
        <v>1901</v>
      </c>
    </row>
    <row r="6808" spans="1:6" x14ac:dyDescent="0.45">
      <c r="A6808" s="218">
        <v>11420</v>
      </c>
      <c r="B6808" s="218">
        <v>300</v>
      </c>
      <c r="C6808" s="219">
        <v>10.43755329322641</v>
      </c>
      <c r="D6808" s="218"/>
      <c r="E6808" s="218" t="s">
        <v>205</v>
      </c>
      <c r="F6808" s="218">
        <v>1901</v>
      </c>
    </row>
    <row r="6809" spans="1:6" x14ac:dyDescent="0.45">
      <c r="A6809" s="218">
        <v>11418</v>
      </c>
      <c r="B6809" s="218">
        <v>250</v>
      </c>
      <c r="C6809" s="219">
        <v>11.56308547254608</v>
      </c>
      <c r="D6809" s="218"/>
      <c r="E6809" s="218" t="s">
        <v>109</v>
      </c>
      <c r="F6809" s="218">
        <v>2009</v>
      </c>
    </row>
    <row r="6810" spans="1:6" x14ac:dyDescent="0.45">
      <c r="A6810" s="218">
        <v>11418</v>
      </c>
      <c r="B6810" s="218">
        <v>250</v>
      </c>
      <c r="C6810" s="219">
        <v>12.81962260151483</v>
      </c>
      <c r="D6810" s="218"/>
      <c r="E6810" s="218" t="s">
        <v>109</v>
      </c>
      <c r="F6810" s="218">
        <v>2009</v>
      </c>
    </row>
    <row r="6811" spans="1:6" x14ac:dyDescent="0.45">
      <c r="A6811" s="218">
        <v>11418</v>
      </c>
      <c r="B6811" s="218">
        <v>250</v>
      </c>
      <c r="C6811" s="219">
        <v>13.656610159658451</v>
      </c>
      <c r="D6811" s="218"/>
      <c r="E6811" s="218" t="s">
        <v>109</v>
      </c>
      <c r="F6811" s="218">
        <v>2009</v>
      </c>
    </row>
    <row r="6812" spans="1:6" x14ac:dyDescent="0.45">
      <c r="A6812" s="218">
        <v>11418</v>
      </c>
      <c r="B6812" s="218">
        <v>250</v>
      </c>
      <c r="C6812" s="219">
        <v>25.470188986096339</v>
      </c>
      <c r="D6812" s="218"/>
      <c r="E6812" s="218" t="s">
        <v>109</v>
      </c>
      <c r="F6812" s="218">
        <v>2009</v>
      </c>
    </row>
    <row r="6813" spans="1:6" x14ac:dyDescent="0.45">
      <c r="A6813" s="218">
        <v>11418</v>
      </c>
      <c r="B6813" s="218">
        <v>250</v>
      </c>
      <c r="C6813" s="219">
        <v>28.05753168755124</v>
      </c>
      <c r="D6813" s="218"/>
      <c r="E6813" s="218" t="s">
        <v>109</v>
      </c>
      <c r="F6813" s="218">
        <v>2009</v>
      </c>
    </row>
    <row r="6814" spans="1:6" x14ac:dyDescent="0.45">
      <c r="A6814" s="218">
        <v>11418</v>
      </c>
      <c r="B6814" s="218">
        <v>250</v>
      </c>
      <c r="C6814" s="219">
        <v>28.260566789774899</v>
      </c>
      <c r="D6814" s="218"/>
      <c r="E6814" s="218" t="s">
        <v>109</v>
      </c>
      <c r="F6814" s="218">
        <v>2009</v>
      </c>
    </row>
    <row r="6815" spans="1:6" x14ac:dyDescent="0.45">
      <c r="A6815" s="218">
        <v>11416</v>
      </c>
      <c r="B6815" s="218">
        <v>200</v>
      </c>
      <c r="C6815" s="219">
        <v>19.037577906774469</v>
      </c>
      <c r="D6815" s="218"/>
      <c r="E6815" s="218" t="s">
        <v>114</v>
      </c>
      <c r="F6815" s="218">
        <v>2006</v>
      </c>
    </row>
    <row r="6816" spans="1:6" x14ac:dyDescent="0.45">
      <c r="A6816" s="218">
        <v>11416</v>
      </c>
      <c r="B6816" s="218">
        <v>200</v>
      </c>
      <c r="C6816" s="219">
        <v>31.669210556245449</v>
      </c>
      <c r="D6816" s="218"/>
      <c r="E6816" s="218" t="s">
        <v>114</v>
      </c>
      <c r="F6816" s="218">
        <v>2009</v>
      </c>
    </row>
    <row r="6817" spans="1:6" x14ac:dyDescent="0.45">
      <c r="A6817" s="218">
        <v>11416</v>
      </c>
      <c r="B6817" s="218">
        <v>200</v>
      </c>
      <c r="C6817" s="219">
        <v>9.5216433829699785</v>
      </c>
      <c r="D6817" s="218"/>
      <c r="E6817" s="218" t="s">
        <v>114</v>
      </c>
      <c r="F6817" s="218">
        <v>2009</v>
      </c>
    </row>
    <row r="6818" spans="1:6" x14ac:dyDescent="0.45">
      <c r="A6818" s="218">
        <v>11416</v>
      </c>
      <c r="B6818" s="218">
        <v>200</v>
      </c>
      <c r="C6818" s="219">
        <v>26.014817427796551</v>
      </c>
      <c r="D6818" s="218"/>
      <c r="E6818" s="218" t="s">
        <v>114</v>
      </c>
      <c r="F6818" s="218">
        <v>2009</v>
      </c>
    </row>
    <row r="6819" spans="1:6" x14ac:dyDescent="0.45">
      <c r="A6819" s="218">
        <v>11416</v>
      </c>
      <c r="B6819" s="218">
        <v>200</v>
      </c>
      <c r="C6819" s="219">
        <v>38.961436621532613</v>
      </c>
      <c r="D6819" s="218"/>
      <c r="E6819" s="218" t="s">
        <v>114</v>
      </c>
      <c r="F6819" s="218">
        <v>2009</v>
      </c>
    </row>
    <row r="6820" spans="1:6" x14ac:dyDescent="0.45">
      <c r="A6820" s="218">
        <v>11416</v>
      </c>
      <c r="B6820" s="218">
        <v>200</v>
      </c>
      <c r="C6820" s="219">
        <v>36.237930373920982</v>
      </c>
      <c r="D6820" s="218"/>
      <c r="E6820" s="218" t="s">
        <v>114</v>
      </c>
      <c r="F6820" s="218">
        <v>2009</v>
      </c>
    </row>
    <row r="6821" spans="1:6" x14ac:dyDescent="0.45">
      <c r="A6821" s="218">
        <v>11416</v>
      </c>
      <c r="B6821" s="218">
        <v>200</v>
      </c>
      <c r="C6821" s="219">
        <v>3.6320000119341889</v>
      </c>
      <c r="D6821" s="218"/>
      <c r="E6821" s="218" t="s">
        <v>114</v>
      </c>
      <c r="F6821" s="218">
        <v>2009</v>
      </c>
    </row>
    <row r="6822" spans="1:6" x14ac:dyDescent="0.45">
      <c r="A6822" s="218">
        <v>11416</v>
      </c>
      <c r="B6822" s="218">
        <v>200</v>
      </c>
      <c r="C6822" s="219">
        <v>20.582975745000802</v>
      </c>
      <c r="D6822" s="218"/>
      <c r="E6822" s="218" t="s">
        <v>114</v>
      </c>
      <c r="F6822" s="218">
        <v>2006</v>
      </c>
    </row>
    <row r="6823" spans="1:6" x14ac:dyDescent="0.45">
      <c r="A6823" s="218">
        <v>11416</v>
      </c>
      <c r="B6823" s="218">
        <v>200</v>
      </c>
      <c r="C6823" s="219">
        <v>22.60618559140924</v>
      </c>
      <c r="D6823" s="218"/>
      <c r="E6823" s="218" t="s">
        <v>114</v>
      </c>
      <c r="F6823" s="218">
        <v>2006</v>
      </c>
    </row>
    <row r="6824" spans="1:6" x14ac:dyDescent="0.45">
      <c r="A6824" s="218">
        <v>11408</v>
      </c>
      <c r="B6824" s="218">
        <v>200</v>
      </c>
      <c r="C6824" s="219">
        <v>39.2131559649686</v>
      </c>
      <c r="D6824" s="218"/>
      <c r="E6824" s="218" t="s">
        <v>114</v>
      </c>
      <c r="F6824" s="218">
        <v>2008</v>
      </c>
    </row>
    <row r="6825" spans="1:6" x14ac:dyDescent="0.45">
      <c r="A6825" s="218">
        <v>11408</v>
      </c>
      <c r="B6825" s="218">
        <v>200</v>
      </c>
      <c r="C6825" s="219">
        <v>36.606313737823861</v>
      </c>
      <c r="D6825" s="218"/>
      <c r="E6825" s="218" t="s">
        <v>114</v>
      </c>
      <c r="F6825" s="218">
        <v>2008</v>
      </c>
    </row>
    <row r="6826" spans="1:6" x14ac:dyDescent="0.45">
      <c r="A6826" s="218">
        <v>11408</v>
      </c>
      <c r="B6826" s="218">
        <v>200</v>
      </c>
      <c r="C6826" s="219">
        <v>26.670470191308471</v>
      </c>
      <c r="D6826" s="218"/>
      <c r="E6826" s="218" t="s">
        <v>114</v>
      </c>
      <c r="F6826" s="218">
        <v>2008</v>
      </c>
    </row>
    <row r="6827" spans="1:6" x14ac:dyDescent="0.45">
      <c r="A6827" s="218">
        <v>11408</v>
      </c>
      <c r="B6827" s="218">
        <v>200</v>
      </c>
      <c r="C6827" s="219">
        <v>6.4279563057581823</v>
      </c>
      <c r="D6827" s="218"/>
      <c r="E6827" s="218" t="s">
        <v>114</v>
      </c>
      <c r="F6827" s="218">
        <v>2008</v>
      </c>
    </row>
    <row r="6828" spans="1:6" x14ac:dyDescent="0.45">
      <c r="A6828" s="218">
        <v>11408</v>
      </c>
      <c r="B6828" s="218">
        <v>200</v>
      </c>
      <c r="C6828" s="219">
        <v>11.20762749714955</v>
      </c>
      <c r="D6828" s="218"/>
      <c r="E6828" s="218" t="s">
        <v>114</v>
      </c>
      <c r="F6828" s="218">
        <v>2008</v>
      </c>
    </row>
    <row r="6829" spans="1:6" x14ac:dyDescent="0.45">
      <c r="A6829" s="218">
        <v>11408</v>
      </c>
      <c r="B6829" s="218">
        <v>200</v>
      </c>
      <c r="C6829" s="219">
        <v>18.275105529906419</v>
      </c>
      <c r="D6829" s="218"/>
      <c r="E6829" s="218" t="s">
        <v>114</v>
      </c>
      <c r="F6829" s="218">
        <v>2008</v>
      </c>
    </row>
    <row r="6830" spans="1:6" x14ac:dyDescent="0.45">
      <c r="A6830" s="218">
        <v>11408</v>
      </c>
      <c r="B6830" s="218">
        <v>200</v>
      </c>
      <c r="C6830" s="219">
        <v>2.8280849618606698</v>
      </c>
      <c r="D6830" s="218"/>
      <c r="E6830" s="218" t="s">
        <v>114</v>
      </c>
      <c r="F6830" s="218">
        <v>2008</v>
      </c>
    </row>
    <row r="6831" spans="1:6" x14ac:dyDescent="0.45">
      <c r="A6831" s="218">
        <v>11408</v>
      </c>
      <c r="B6831" s="218">
        <v>200</v>
      </c>
      <c r="C6831" s="219">
        <v>24.11384612423986</v>
      </c>
      <c r="D6831" s="218"/>
      <c r="E6831" s="218" t="s">
        <v>114</v>
      </c>
      <c r="F6831" s="218">
        <v>2008</v>
      </c>
    </row>
    <row r="6832" spans="1:6" x14ac:dyDescent="0.45">
      <c r="A6832" s="218">
        <v>11408</v>
      </c>
      <c r="B6832" s="218">
        <v>200</v>
      </c>
      <c r="C6832" s="219">
        <v>21.232093706824109</v>
      </c>
      <c r="D6832" s="218"/>
      <c r="E6832" s="218" t="s">
        <v>114</v>
      </c>
      <c r="F6832" s="218">
        <v>2008</v>
      </c>
    </row>
    <row r="6833" spans="1:6" x14ac:dyDescent="0.45">
      <c r="A6833" s="218">
        <v>11408</v>
      </c>
      <c r="B6833" s="218">
        <v>200</v>
      </c>
      <c r="C6833" s="219">
        <v>20.397841643272919</v>
      </c>
      <c r="D6833" s="218"/>
      <c r="E6833" s="218" t="s">
        <v>114</v>
      </c>
      <c r="F6833" s="218">
        <v>2008</v>
      </c>
    </row>
    <row r="6834" spans="1:6" x14ac:dyDescent="0.45">
      <c r="A6834" s="218">
        <v>11408</v>
      </c>
      <c r="B6834" s="218">
        <v>200</v>
      </c>
      <c r="C6834" s="219">
        <v>17.498209583387371</v>
      </c>
      <c r="D6834" s="218"/>
      <c r="E6834" s="218" t="s">
        <v>114</v>
      </c>
      <c r="F6834" s="218">
        <v>2008</v>
      </c>
    </row>
    <row r="6835" spans="1:6" x14ac:dyDescent="0.45">
      <c r="A6835" s="218">
        <v>11408</v>
      </c>
      <c r="B6835" s="218">
        <v>200</v>
      </c>
      <c r="C6835" s="219">
        <v>29.0522167358445</v>
      </c>
      <c r="D6835" s="218"/>
      <c r="E6835" s="218" t="s">
        <v>114</v>
      </c>
      <c r="F6835" s="218">
        <v>2008</v>
      </c>
    </row>
    <row r="6836" spans="1:6" x14ac:dyDescent="0.45">
      <c r="A6836" s="218">
        <v>11408</v>
      </c>
      <c r="B6836" s="218">
        <v>200</v>
      </c>
      <c r="C6836" s="219">
        <v>10.61447872237675</v>
      </c>
      <c r="D6836" s="218"/>
      <c r="E6836" s="218" t="s">
        <v>114</v>
      </c>
      <c r="F6836" s="218">
        <v>2008</v>
      </c>
    </row>
    <row r="6837" spans="1:6" x14ac:dyDescent="0.45">
      <c r="A6837" s="218">
        <v>11408</v>
      </c>
      <c r="B6837" s="218">
        <v>200</v>
      </c>
      <c r="C6837" s="219">
        <v>20.40321453430219</v>
      </c>
      <c r="D6837" s="218"/>
      <c r="E6837" s="218" t="s">
        <v>114</v>
      </c>
      <c r="F6837" s="218">
        <v>2008</v>
      </c>
    </row>
    <row r="6838" spans="1:6" x14ac:dyDescent="0.45">
      <c r="A6838" s="218">
        <v>11408</v>
      </c>
      <c r="B6838" s="218">
        <v>200</v>
      </c>
      <c r="C6838" s="219">
        <v>21.647574777614011</v>
      </c>
      <c r="D6838" s="218"/>
      <c r="E6838" s="218" t="s">
        <v>114</v>
      </c>
      <c r="F6838" s="218">
        <v>2008</v>
      </c>
    </row>
    <row r="6839" spans="1:6" x14ac:dyDescent="0.45">
      <c r="A6839" s="218">
        <v>11406</v>
      </c>
      <c r="B6839" s="218">
        <v>160</v>
      </c>
      <c r="C6839" s="219">
        <v>11.29777551526981</v>
      </c>
      <c r="D6839" s="218"/>
      <c r="E6839" s="218" t="s">
        <v>114</v>
      </c>
      <c r="F6839" s="218">
        <v>2008</v>
      </c>
    </row>
    <row r="6840" spans="1:6" x14ac:dyDescent="0.45">
      <c r="A6840" s="218">
        <v>11404</v>
      </c>
      <c r="B6840" s="218">
        <v>200</v>
      </c>
      <c r="C6840" s="219">
        <v>13.15727874175276</v>
      </c>
      <c r="D6840" s="218"/>
      <c r="E6840" s="218" t="s">
        <v>114</v>
      </c>
      <c r="F6840" s="218">
        <v>2008</v>
      </c>
    </row>
    <row r="6841" spans="1:6" x14ac:dyDescent="0.45">
      <c r="A6841" s="218">
        <v>11404</v>
      </c>
      <c r="B6841" s="218">
        <v>200</v>
      </c>
      <c r="C6841" s="219">
        <v>34.557161815106369</v>
      </c>
      <c r="D6841" s="218"/>
      <c r="E6841" s="218" t="s">
        <v>114</v>
      </c>
      <c r="F6841" s="218">
        <v>2008</v>
      </c>
    </row>
    <row r="6842" spans="1:6" x14ac:dyDescent="0.45">
      <c r="A6842" s="218">
        <v>11402</v>
      </c>
      <c r="B6842" s="218">
        <v>250</v>
      </c>
      <c r="C6842" s="219">
        <v>25.55561655680005</v>
      </c>
      <c r="D6842" s="218"/>
      <c r="E6842" s="218" t="s">
        <v>114</v>
      </c>
      <c r="F6842" s="218">
        <v>2008</v>
      </c>
    </row>
    <row r="6843" spans="1:6" x14ac:dyDescent="0.45">
      <c r="A6843" s="218">
        <v>11402</v>
      </c>
      <c r="B6843" s="218">
        <v>250</v>
      </c>
      <c r="C6843" s="219">
        <v>19.326781688396832</v>
      </c>
      <c r="D6843" s="218"/>
      <c r="E6843" s="218" t="s">
        <v>114</v>
      </c>
      <c r="F6843" s="218">
        <v>2008</v>
      </c>
    </row>
    <row r="6844" spans="1:6" x14ac:dyDescent="0.45">
      <c r="A6844" s="218">
        <v>11402</v>
      </c>
      <c r="B6844" s="218">
        <v>250</v>
      </c>
      <c r="C6844" s="219">
        <v>10.931564930055179</v>
      </c>
      <c r="D6844" s="218"/>
      <c r="E6844" s="218" t="s">
        <v>114</v>
      </c>
      <c r="F6844" s="218">
        <v>2008</v>
      </c>
    </row>
    <row r="6845" spans="1:6" x14ac:dyDescent="0.45">
      <c r="A6845" s="218">
        <v>11402</v>
      </c>
      <c r="B6845" s="218">
        <v>250</v>
      </c>
      <c r="C6845" s="219">
        <v>51.690930674220297</v>
      </c>
      <c r="D6845" s="218"/>
      <c r="E6845" s="218" t="s">
        <v>114</v>
      </c>
      <c r="F6845" s="218">
        <v>2008</v>
      </c>
    </row>
    <row r="6846" spans="1:6" x14ac:dyDescent="0.45">
      <c r="A6846" s="218">
        <v>11402</v>
      </c>
      <c r="B6846" s="218">
        <v>250</v>
      </c>
      <c r="C6846" s="219">
        <v>16.151087281114929</v>
      </c>
      <c r="D6846" s="218"/>
      <c r="E6846" s="218" t="s">
        <v>114</v>
      </c>
      <c r="F6846" s="218">
        <v>2008</v>
      </c>
    </row>
    <row r="6847" spans="1:6" x14ac:dyDescent="0.45">
      <c r="A6847" s="218">
        <v>11402</v>
      </c>
      <c r="B6847" s="218">
        <v>250</v>
      </c>
      <c r="C6847" s="219">
        <v>29.825802009816709</v>
      </c>
      <c r="D6847" s="218"/>
      <c r="E6847" s="218" t="s">
        <v>114</v>
      </c>
      <c r="F6847" s="218">
        <v>2008</v>
      </c>
    </row>
    <row r="6848" spans="1:6" x14ac:dyDescent="0.45">
      <c r="A6848" s="218">
        <v>11402</v>
      </c>
      <c r="B6848" s="218">
        <v>250</v>
      </c>
      <c r="C6848" s="219">
        <v>50.826992496237551</v>
      </c>
      <c r="D6848" s="218"/>
      <c r="E6848" s="218" t="s">
        <v>114</v>
      </c>
      <c r="F6848" s="218">
        <v>2008</v>
      </c>
    </row>
    <row r="6849" spans="1:6" x14ac:dyDescent="0.45">
      <c r="A6849" s="218">
        <v>11400</v>
      </c>
      <c r="B6849" s="218">
        <v>200</v>
      </c>
      <c r="C6849" s="219">
        <v>22.625277838430211</v>
      </c>
      <c r="D6849" s="218"/>
      <c r="E6849" s="218" t="s">
        <v>114</v>
      </c>
      <c r="F6849" s="218">
        <v>2007</v>
      </c>
    </row>
    <row r="6850" spans="1:6" x14ac:dyDescent="0.45">
      <c r="A6850" s="218">
        <v>11400</v>
      </c>
      <c r="B6850" s="218">
        <v>200</v>
      </c>
      <c r="C6850" s="219">
        <v>19.773172659741309</v>
      </c>
      <c r="D6850" s="218"/>
      <c r="E6850" s="218" t="s">
        <v>114</v>
      </c>
      <c r="F6850" s="218">
        <v>2007</v>
      </c>
    </row>
    <row r="6851" spans="1:6" x14ac:dyDescent="0.45">
      <c r="A6851" s="218">
        <v>11400</v>
      </c>
      <c r="B6851" s="218">
        <v>200</v>
      </c>
      <c r="C6851" s="219">
        <v>17.037714594528062</v>
      </c>
      <c r="D6851" s="218"/>
      <c r="E6851" s="218" t="s">
        <v>114</v>
      </c>
      <c r="F6851" s="218">
        <v>2007</v>
      </c>
    </row>
    <row r="6852" spans="1:6" x14ac:dyDescent="0.45">
      <c r="A6852" s="218">
        <v>11400</v>
      </c>
      <c r="B6852" s="218">
        <v>200</v>
      </c>
      <c r="C6852" s="219">
        <v>8.1335425376745487</v>
      </c>
      <c r="D6852" s="218"/>
      <c r="E6852" s="218" t="s">
        <v>114</v>
      </c>
      <c r="F6852" s="218">
        <v>2007</v>
      </c>
    </row>
    <row r="6853" spans="1:6" x14ac:dyDescent="0.45">
      <c r="A6853" s="218">
        <v>11400</v>
      </c>
      <c r="B6853" s="218">
        <v>200</v>
      </c>
      <c r="C6853" s="219">
        <v>2.3876691797304681</v>
      </c>
      <c r="D6853" s="218"/>
      <c r="E6853" s="218" t="s">
        <v>114</v>
      </c>
      <c r="F6853" s="218">
        <v>2007</v>
      </c>
    </row>
    <row r="6854" spans="1:6" x14ac:dyDescent="0.45">
      <c r="A6854" s="218">
        <v>11398</v>
      </c>
      <c r="B6854" s="218">
        <v>200</v>
      </c>
      <c r="C6854" s="219">
        <v>6.4579041974403122</v>
      </c>
      <c r="D6854" s="218"/>
      <c r="E6854" s="218" t="s">
        <v>114</v>
      </c>
      <c r="F6854" s="218">
        <v>2003</v>
      </c>
    </row>
    <row r="6855" spans="1:6" x14ac:dyDescent="0.45">
      <c r="A6855" s="218">
        <v>11398</v>
      </c>
      <c r="B6855" s="218">
        <v>200</v>
      </c>
      <c r="C6855" s="219">
        <v>6.686846638787026</v>
      </c>
      <c r="D6855" s="218"/>
      <c r="E6855" s="218" t="s">
        <v>114</v>
      </c>
      <c r="F6855" s="218">
        <v>2007</v>
      </c>
    </row>
    <row r="6856" spans="1:6" x14ac:dyDescent="0.45">
      <c r="A6856" s="218">
        <v>11398</v>
      </c>
      <c r="B6856" s="218">
        <v>200</v>
      </c>
      <c r="C6856" s="219">
        <v>23.84152988414969</v>
      </c>
      <c r="D6856" s="218"/>
      <c r="E6856" s="218" t="s">
        <v>114</v>
      </c>
      <c r="F6856" s="218">
        <v>2007</v>
      </c>
    </row>
    <row r="6857" spans="1:6" x14ac:dyDescent="0.45">
      <c r="A6857" s="218">
        <v>11398</v>
      </c>
      <c r="B6857" s="218">
        <v>200</v>
      </c>
      <c r="C6857" s="219">
        <v>17.91469869677611</v>
      </c>
      <c r="D6857" s="218"/>
      <c r="E6857" s="218" t="s">
        <v>114</v>
      </c>
      <c r="F6857" s="218">
        <v>2007</v>
      </c>
    </row>
    <row r="6858" spans="1:6" x14ac:dyDescent="0.45">
      <c r="A6858" s="218">
        <v>11398</v>
      </c>
      <c r="B6858" s="218">
        <v>200</v>
      </c>
      <c r="C6858" s="219">
        <v>24.719285115892291</v>
      </c>
      <c r="D6858" s="218"/>
      <c r="E6858" s="218" t="s">
        <v>114</v>
      </c>
      <c r="F6858" s="218">
        <v>2007</v>
      </c>
    </row>
    <row r="6859" spans="1:6" x14ac:dyDescent="0.45">
      <c r="A6859" s="218">
        <v>11398</v>
      </c>
      <c r="B6859" s="218">
        <v>200</v>
      </c>
      <c r="C6859" s="219">
        <v>36.544417869148887</v>
      </c>
      <c r="D6859" s="218"/>
      <c r="E6859" s="218" t="s">
        <v>114</v>
      </c>
      <c r="F6859" s="218">
        <v>2007</v>
      </c>
    </row>
    <row r="6860" spans="1:6" x14ac:dyDescent="0.45">
      <c r="A6860" s="218">
        <v>11332</v>
      </c>
      <c r="B6860" s="218">
        <v>400</v>
      </c>
      <c r="C6860" s="219">
        <v>15.12298888846051</v>
      </c>
      <c r="D6860" s="218"/>
      <c r="E6860" s="218" t="s">
        <v>203</v>
      </c>
      <c r="F6860" s="218">
        <v>1901</v>
      </c>
    </row>
    <row r="6861" spans="1:6" x14ac:dyDescent="0.45">
      <c r="A6861" s="218">
        <v>11332</v>
      </c>
      <c r="B6861" s="218">
        <v>400</v>
      </c>
      <c r="C6861" s="219">
        <v>2.6025309385419808</v>
      </c>
      <c r="D6861" s="218"/>
      <c r="E6861" s="218" t="s">
        <v>203</v>
      </c>
      <c r="F6861" s="218">
        <v>1901</v>
      </c>
    </row>
    <row r="6862" spans="1:6" x14ac:dyDescent="0.45">
      <c r="A6862" s="218">
        <v>11332</v>
      </c>
      <c r="B6862" s="218">
        <v>400</v>
      </c>
      <c r="C6862" s="219">
        <v>18.07241276842219</v>
      </c>
      <c r="D6862" s="218"/>
      <c r="E6862" s="218" t="s">
        <v>203</v>
      </c>
      <c r="F6862" s="218">
        <v>1901</v>
      </c>
    </row>
    <row r="6863" spans="1:6" x14ac:dyDescent="0.45">
      <c r="A6863" s="218">
        <v>11332</v>
      </c>
      <c r="B6863" s="218">
        <v>400</v>
      </c>
      <c r="C6863" s="219">
        <v>29.635942943363009</v>
      </c>
      <c r="D6863" s="218"/>
      <c r="E6863" s="218" t="s">
        <v>203</v>
      </c>
      <c r="F6863" s="218">
        <v>1901</v>
      </c>
    </row>
    <row r="6864" spans="1:6" x14ac:dyDescent="0.45">
      <c r="A6864" s="218">
        <v>11332</v>
      </c>
      <c r="B6864" s="218">
        <v>400</v>
      </c>
      <c r="C6864" s="219">
        <v>39.451906009824569</v>
      </c>
      <c r="D6864" s="218"/>
      <c r="E6864" s="218" t="s">
        <v>203</v>
      </c>
      <c r="F6864" s="218">
        <v>1901</v>
      </c>
    </row>
    <row r="6865" spans="1:6" x14ac:dyDescent="0.45">
      <c r="A6865" s="218">
        <v>11332</v>
      </c>
      <c r="B6865" s="218">
        <v>400</v>
      </c>
      <c r="C6865" s="219">
        <v>50.399078049561481</v>
      </c>
      <c r="D6865" s="218"/>
      <c r="E6865" s="218" t="s">
        <v>203</v>
      </c>
      <c r="F6865" s="218">
        <v>1901</v>
      </c>
    </row>
    <row r="6866" spans="1:6" x14ac:dyDescent="0.45">
      <c r="A6866" s="218">
        <v>11332</v>
      </c>
      <c r="B6866" s="218">
        <v>400</v>
      </c>
      <c r="C6866" s="219">
        <v>24.390192157628469</v>
      </c>
      <c r="D6866" s="218"/>
      <c r="E6866" s="218" t="s">
        <v>203</v>
      </c>
      <c r="F6866" s="218">
        <v>1901</v>
      </c>
    </row>
    <row r="6867" spans="1:6" x14ac:dyDescent="0.45">
      <c r="A6867" s="218">
        <v>11332</v>
      </c>
      <c r="B6867" s="218">
        <v>400</v>
      </c>
      <c r="C6867" s="219">
        <v>34.133472069649599</v>
      </c>
      <c r="D6867" s="218"/>
      <c r="E6867" s="218" t="s">
        <v>203</v>
      </c>
      <c r="F6867" s="218">
        <v>1901</v>
      </c>
    </row>
    <row r="6868" spans="1:6" x14ac:dyDescent="0.45">
      <c r="A6868" s="218">
        <v>11330</v>
      </c>
      <c r="B6868" s="218">
        <v>200</v>
      </c>
      <c r="C6868" s="219">
        <v>20.31474433760247</v>
      </c>
      <c r="D6868" s="218"/>
      <c r="E6868" s="218" t="s">
        <v>114</v>
      </c>
      <c r="F6868" s="218">
        <v>2008</v>
      </c>
    </row>
    <row r="6869" spans="1:6" x14ac:dyDescent="0.45">
      <c r="A6869" s="218">
        <v>11330</v>
      </c>
      <c r="B6869" s="218">
        <v>200</v>
      </c>
      <c r="C6869" s="219">
        <v>16.157552158444759</v>
      </c>
      <c r="D6869" s="218"/>
      <c r="E6869" s="218" t="s">
        <v>114</v>
      </c>
      <c r="F6869" s="218">
        <v>2008</v>
      </c>
    </row>
    <row r="6870" spans="1:6" x14ac:dyDescent="0.45">
      <c r="A6870" s="218">
        <v>11330</v>
      </c>
      <c r="B6870" s="218">
        <v>200</v>
      </c>
      <c r="C6870" s="219">
        <v>12.2902076071405</v>
      </c>
      <c r="D6870" s="218"/>
      <c r="E6870" s="218" t="s">
        <v>114</v>
      </c>
      <c r="F6870" s="218">
        <v>2008</v>
      </c>
    </row>
    <row r="6871" spans="1:6" x14ac:dyDescent="0.45">
      <c r="A6871" s="218">
        <v>11330</v>
      </c>
      <c r="B6871" s="218">
        <v>200</v>
      </c>
      <c r="C6871" s="219">
        <v>39.740882338662722</v>
      </c>
      <c r="D6871" s="218"/>
      <c r="E6871" s="218" t="s">
        <v>114</v>
      </c>
      <c r="F6871" s="218">
        <v>2008</v>
      </c>
    </row>
    <row r="6872" spans="1:6" x14ac:dyDescent="0.45">
      <c r="A6872" s="218">
        <v>11330</v>
      </c>
      <c r="B6872" s="218">
        <v>200</v>
      </c>
      <c r="C6872" s="219">
        <v>19.741428117031571</v>
      </c>
      <c r="D6872" s="218"/>
      <c r="E6872" s="218" t="s">
        <v>114</v>
      </c>
      <c r="F6872" s="218">
        <v>2008</v>
      </c>
    </row>
    <row r="6873" spans="1:6" x14ac:dyDescent="0.45">
      <c r="A6873" s="218">
        <v>11330</v>
      </c>
      <c r="B6873" s="218">
        <v>200</v>
      </c>
      <c r="C6873" s="219">
        <v>16.307843357720721</v>
      </c>
      <c r="D6873" s="218"/>
      <c r="E6873" s="218" t="s">
        <v>114</v>
      </c>
      <c r="F6873" s="218">
        <v>2009</v>
      </c>
    </row>
    <row r="6874" spans="1:6" x14ac:dyDescent="0.45">
      <c r="A6874" s="218">
        <v>11330</v>
      </c>
      <c r="B6874" s="218">
        <v>200</v>
      </c>
      <c r="C6874" s="219">
        <v>12.010265006351689</v>
      </c>
      <c r="D6874" s="218"/>
      <c r="E6874" s="218" t="s">
        <v>114</v>
      </c>
      <c r="F6874" s="218">
        <v>2014</v>
      </c>
    </row>
    <row r="6875" spans="1:6" x14ac:dyDescent="0.45">
      <c r="A6875" s="218">
        <v>11328</v>
      </c>
      <c r="B6875" s="218">
        <v>200</v>
      </c>
      <c r="C6875" s="219">
        <v>12.9964820248007</v>
      </c>
      <c r="D6875" s="218"/>
      <c r="E6875" s="218" t="s">
        <v>114</v>
      </c>
      <c r="F6875" s="218">
        <v>2008</v>
      </c>
    </row>
    <row r="6876" spans="1:6" x14ac:dyDescent="0.45">
      <c r="A6876" s="218">
        <v>11328</v>
      </c>
      <c r="B6876" s="218">
        <v>200</v>
      </c>
      <c r="C6876" s="219">
        <v>9.7104610326609464</v>
      </c>
      <c r="D6876" s="218"/>
      <c r="E6876" s="218" t="s">
        <v>114</v>
      </c>
      <c r="F6876" s="218">
        <v>2008</v>
      </c>
    </row>
    <row r="6877" spans="1:6" x14ac:dyDescent="0.45">
      <c r="A6877" s="218">
        <v>11328</v>
      </c>
      <c r="B6877" s="218">
        <v>200</v>
      </c>
      <c r="C6877" s="219">
        <v>8.7220941952723248</v>
      </c>
      <c r="D6877" s="218"/>
      <c r="E6877" s="218" t="s">
        <v>114</v>
      </c>
      <c r="F6877" s="218">
        <v>2008</v>
      </c>
    </row>
    <row r="6878" spans="1:6" x14ac:dyDescent="0.45">
      <c r="A6878" s="218">
        <v>11328</v>
      </c>
      <c r="B6878" s="218">
        <v>200</v>
      </c>
      <c r="C6878" s="219">
        <v>13.33677299672387</v>
      </c>
      <c r="D6878" s="218"/>
      <c r="E6878" s="218" t="s">
        <v>114</v>
      </c>
      <c r="F6878" s="218">
        <v>2008</v>
      </c>
    </row>
    <row r="6879" spans="1:6" x14ac:dyDescent="0.45">
      <c r="A6879" s="218">
        <v>11328</v>
      </c>
      <c r="B6879" s="218">
        <v>200</v>
      </c>
      <c r="C6879" s="219">
        <v>33.811980125393433</v>
      </c>
      <c r="D6879" s="218"/>
      <c r="E6879" s="218" t="s">
        <v>114</v>
      </c>
      <c r="F6879" s="218">
        <v>2008</v>
      </c>
    </row>
    <row r="6880" spans="1:6" x14ac:dyDescent="0.45">
      <c r="A6880" s="218">
        <v>11328</v>
      </c>
      <c r="B6880" s="218">
        <v>200</v>
      </c>
      <c r="C6880" s="219">
        <v>6.4220120120689081</v>
      </c>
      <c r="D6880" s="218"/>
      <c r="E6880" s="218" t="s">
        <v>114</v>
      </c>
      <c r="F6880" s="218">
        <v>2008</v>
      </c>
    </row>
    <row r="6881" spans="1:6" x14ac:dyDescent="0.45">
      <c r="A6881" s="218">
        <v>11328</v>
      </c>
      <c r="B6881" s="218">
        <v>200</v>
      </c>
      <c r="C6881" s="219">
        <v>17.873525863934759</v>
      </c>
      <c r="D6881" s="218"/>
      <c r="E6881" s="218" t="s">
        <v>114</v>
      </c>
      <c r="F6881" s="218">
        <v>2008</v>
      </c>
    </row>
    <row r="6882" spans="1:6" x14ac:dyDescent="0.45">
      <c r="A6882" s="218">
        <v>11328</v>
      </c>
      <c r="B6882" s="218">
        <v>200</v>
      </c>
      <c r="C6882" s="219">
        <v>21.273989276265461</v>
      </c>
      <c r="D6882" s="218"/>
      <c r="E6882" s="218" t="s">
        <v>114</v>
      </c>
      <c r="F6882" s="218">
        <v>2008</v>
      </c>
    </row>
    <row r="6883" spans="1:6" x14ac:dyDescent="0.45">
      <c r="A6883" s="218">
        <v>11326</v>
      </c>
      <c r="B6883" s="218">
        <v>160</v>
      </c>
      <c r="C6883" s="219">
        <v>25.736418972432581</v>
      </c>
      <c r="D6883" s="218"/>
      <c r="E6883" s="218" t="s">
        <v>114</v>
      </c>
      <c r="F6883" s="218">
        <v>2008</v>
      </c>
    </row>
    <row r="6884" spans="1:6" x14ac:dyDescent="0.45">
      <c r="A6884" s="218">
        <v>11324</v>
      </c>
      <c r="B6884" s="218">
        <v>1000</v>
      </c>
      <c r="C6884" s="219">
        <v>8.1877258586761901</v>
      </c>
      <c r="D6884" s="218"/>
      <c r="E6884" s="218" t="s">
        <v>203</v>
      </c>
      <c r="F6884" s="218">
        <v>1987</v>
      </c>
    </row>
    <row r="6885" spans="1:6" x14ac:dyDescent="0.45">
      <c r="A6885" s="218">
        <v>11324</v>
      </c>
      <c r="B6885" s="218">
        <v>1000</v>
      </c>
      <c r="C6885" s="219">
        <v>46.356941072989358</v>
      </c>
      <c r="D6885" s="218"/>
      <c r="E6885" s="218" t="s">
        <v>203</v>
      </c>
      <c r="F6885" s="218">
        <v>1987</v>
      </c>
    </row>
    <row r="6886" spans="1:6" x14ac:dyDescent="0.45">
      <c r="A6886" s="218">
        <v>11324</v>
      </c>
      <c r="B6886" s="218">
        <v>1000</v>
      </c>
      <c r="C6886" s="219">
        <v>18.580508369289198</v>
      </c>
      <c r="D6886" s="218"/>
      <c r="E6886" s="218" t="s">
        <v>203</v>
      </c>
      <c r="F6886" s="218">
        <v>1987</v>
      </c>
    </row>
    <row r="6887" spans="1:6" x14ac:dyDescent="0.45">
      <c r="A6887" s="218">
        <v>11324</v>
      </c>
      <c r="B6887" s="218">
        <v>1000</v>
      </c>
      <c r="C6887" s="219">
        <v>19.064424115242829</v>
      </c>
      <c r="D6887" s="218"/>
      <c r="E6887" s="218" t="s">
        <v>203</v>
      </c>
      <c r="F6887" s="218">
        <v>1987</v>
      </c>
    </row>
    <row r="6888" spans="1:6" x14ac:dyDescent="0.45">
      <c r="A6888" s="218">
        <v>11324</v>
      </c>
      <c r="B6888" s="218">
        <v>1000</v>
      </c>
      <c r="C6888" s="219">
        <v>20.900581875974019</v>
      </c>
      <c r="D6888" s="218"/>
      <c r="E6888" s="218" t="s">
        <v>203</v>
      </c>
      <c r="F6888" s="218">
        <v>1987</v>
      </c>
    </row>
    <row r="6889" spans="1:6" x14ac:dyDescent="0.45">
      <c r="A6889" s="218">
        <v>11324</v>
      </c>
      <c r="B6889" s="218">
        <v>1000</v>
      </c>
      <c r="C6889" s="219">
        <v>31.651770328733061</v>
      </c>
      <c r="D6889" s="218"/>
      <c r="E6889" s="218" t="s">
        <v>203</v>
      </c>
      <c r="F6889" s="218">
        <v>1987</v>
      </c>
    </row>
    <row r="6890" spans="1:6" x14ac:dyDescent="0.45">
      <c r="A6890" s="218">
        <v>11324</v>
      </c>
      <c r="B6890" s="218">
        <v>1000</v>
      </c>
      <c r="C6890" s="219">
        <v>30.282036615839051</v>
      </c>
      <c r="D6890" s="218"/>
      <c r="E6890" s="218" t="s">
        <v>203</v>
      </c>
      <c r="F6890" s="218">
        <v>1987</v>
      </c>
    </row>
    <row r="6891" spans="1:6" x14ac:dyDescent="0.45">
      <c r="A6891" s="218">
        <v>11324</v>
      </c>
      <c r="B6891" s="218">
        <v>1000</v>
      </c>
      <c r="C6891" s="219">
        <v>41.925032770473393</v>
      </c>
      <c r="D6891" s="218"/>
      <c r="E6891" s="218" t="s">
        <v>203</v>
      </c>
      <c r="F6891" s="218">
        <v>1987</v>
      </c>
    </row>
    <row r="6892" spans="1:6" x14ac:dyDescent="0.45">
      <c r="A6892" s="218">
        <v>11324</v>
      </c>
      <c r="B6892" s="218">
        <v>1000</v>
      </c>
      <c r="C6892" s="219">
        <v>19.72296301323054</v>
      </c>
      <c r="D6892" s="218"/>
      <c r="E6892" s="218" t="s">
        <v>203</v>
      </c>
      <c r="F6892" s="218">
        <v>1987</v>
      </c>
    </row>
    <row r="6893" spans="1:6" x14ac:dyDescent="0.45">
      <c r="A6893" s="218">
        <v>11324</v>
      </c>
      <c r="B6893" s="218">
        <v>1000</v>
      </c>
      <c r="C6893" s="219">
        <v>20.88598641944693</v>
      </c>
      <c r="D6893" s="218"/>
      <c r="E6893" s="218" t="s">
        <v>203</v>
      </c>
      <c r="F6893" s="218">
        <v>1987</v>
      </c>
    </row>
    <row r="6894" spans="1:6" x14ac:dyDescent="0.45">
      <c r="A6894" s="218">
        <v>11324</v>
      </c>
      <c r="B6894" s="218">
        <v>1000</v>
      </c>
      <c r="C6894" s="219">
        <v>21.9134903601894</v>
      </c>
      <c r="D6894" s="218"/>
      <c r="E6894" s="218" t="s">
        <v>203</v>
      </c>
      <c r="F6894" s="218">
        <v>1987</v>
      </c>
    </row>
    <row r="6895" spans="1:6" x14ac:dyDescent="0.45">
      <c r="A6895" s="218">
        <v>11324</v>
      </c>
      <c r="B6895" s="218">
        <v>1000</v>
      </c>
      <c r="C6895" s="219">
        <v>28.476119412728231</v>
      </c>
      <c r="D6895" s="218"/>
      <c r="E6895" s="218" t="s">
        <v>203</v>
      </c>
      <c r="F6895" s="218">
        <v>1987</v>
      </c>
    </row>
    <row r="6896" spans="1:6" x14ac:dyDescent="0.45">
      <c r="A6896" s="218">
        <v>11324</v>
      </c>
      <c r="B6896" s="218">
        <v>1000</v>
      </c>
      <c r="C6896" s="219">
        <v>27.866018234931509</v>
      </c>
      <c r="D6896" s="218"/>
      <c r="E6896" s="218" t="s">
        <v>203</v>
      </c>
      <c r="F6896" s="218">
        <v>1987</v>
      </c>
    </row>
    <row r="6897" spans="1:6" x14ac:dyDescent="0.45">
      <c r="A6897" s="218">
        <v>11324</v>
      </c>
      <c r="B6897" s="218">
        <v>1000</v>
      </c>
      <c r="C6897" s="219">
        <v>26.507382815926199</v>
      </c>
      <c r="D6897" s="218"/>
      <c r="E6897" s="218" t="s">
        <v>203</v>
      </c>
      <c r="F6897" s="218">
        <v>1987</v>
      </c>
    </row>
    <row r="6898" spans="1:6" x14ac:dyDescent="0.45">
      <c r="A6898" s="218">
        <v>11324</v>
      </c>
      <c r="B6898" s="218">
        <v>1000</v>
      </c>
      <c r="C6898" s="219">
        <v>18.81633667272731</v>
      </c>
      <c r="D6898" s="218"/>
      <c r="E6898" s="218" t="s">
        <v>203</v>
      </c>
      <c r="F6898" s="218">
        <v>1987</v>
      </c>
    </row>
    <row r="6899" spans="1:6" x14ac:dyDescent="0.45">
      <c r="A6899" s="218">
        <v>11324</v>
      </c>
      <c r="B6899" s="218">
        <v>1000</v>
      </c>
      <c r="C6899" s="219">
        <v>26.074165045365021</v>
      </c>
      <c r="D6899" s="218"/>
      <c r="E6899" s="218" t="s">
        <v>203</v>
      </c>
      <c r="F6899" s="218">
        <v>1987</v>
      </c>
    </row>
    <row r="6900" spans="1:6" x14ac:dyDescent="0.45">
      <c r="A6900" s="218">
        <v>11324</v>
      </c>
      <c r="B6900" s="218">
        <v>1000</v>
      </c>
      <c r="C6900" s="219">
        <v>22.519910853843211</v>
      </c>
      <c r="D6900" s="218"/>
      <c r="E6900" s="218" t="s">
        <v>203</v>
      </c>
      <c r="F6900" s="218">
        <v>1987</v>
      </c>
    </row>
    <row r="6901" spans="1:6" x14ac:dyDescent="0.45">
      <c r="A6901" s="218">
        <v>11324</v>
      </c>
      <c r="B6901" s="218">
        <v>1000</v>
      </c>
      <c r="C6901" s="219">
        <v>19.08042190309218</v>
      </c>
      <c r="D6901" s="218"/>
      <c r="E6901" s="218" t="s">
        <v>203</v>
      </c>
      <c r="F6901" s="218">
        <v>1987</v>
      </c>
    </row>
    <row r="6902" spans="1:6" x14ac:dyDescent="0.45">
      <c r="A6902" s="218">
        <v>11324</v>
      </c>
      <c r="B6902" s="218">
        <v>1000</v>
      </c>
      <c r="C6902" s="219">
        <v>42.86766485995993</v>
      </c>
      <c r="D6902" s="218"/>
      <c r="E6902" s="218" t="s">
        <v>203</v>
      </c>
      <c r="F6902" s="218">
        <v>1987</v>
      </c>
    </row>
    <row r="6903" spans="1:6" x14ac:dyDescent="0.45">
      <c r="A6903" s="218">
        <v>11324</v>
      </c>
      <c r="B6903" s="218">
        <v>1000</v>
      </c>
      <c r="C6903" s="219">
        <v>15.75228399229074</v>
      </c>
      <c r="D6903" s="218"/>
      <c r="E6903" s="218" t="s">
        <v>203</v>
      </c>
      <c r="F6903" s="218">
        <v>1987</v>
      </c>
    </row>
    <row r="6904" spans="1:6" x14ac:dyDescent="0.45">
      <c r="A6904" s="218">
        <v>11324</v>
      </c>
      <c r="B6904" s="218">
        <v>1000</v>
      </c>
      <c r="C6904" s="219">
        <v>12.447208394981949</v>
      </c>
      <c r="D6904" s="218"/>
      <c r="E6904" s="218" t="s">
        <v>203</v>
      </c>
      <c r="F6904" s="218">
        <v>1987</v>
      </c>
    </row>
    <row r="6905" spans="1:6" x14ac:dyDescent="0.45">
      <c r="A6905" s="218">
        <v>11324</v>
      </c>
      <c r="B6905" s="218">
        <v>1000</v>
      </c>
      <c r="C6905" s="219">
        <v>23.03147287249616</v>
      </c>
      <c r="D6905" s="218"/>
      <c r="E6905" s="218" t="s">
        <v>203</v>
      </c>
      <c r="F6905" s="218">
        <v>1987</v>
      </c>
    </row>
    <row r="6906" spans="1:6" x14ac:dyDescent="0.45">
      <c r="A6906" s="218">
        <v>11324</v>
      </c>
      <c r="B6906" s="218">
        <v>1000</v>
      </c>
      <c r="C6906" s="219">
        <v>11.345594704238501</v>
      </c>
      <c r="D6906" s="218"/>
      <c r="E6906" s="218" t="s">
        <v>203</v>
      </c>
      <c r="F6906" s="218">
        <v>1987</v>
      </c>
    </row>
    <row r="6907" spans="1:6" x14ac:dyDescent="0.45">
      <c r="A6907" s="218">
        <v>11324</v>
      </c>
      <c r="B6907" s="218">
        <v>1000</v>
      </c>
      <c r="C6907" s="219">
        <v>42.632852354768538</v>
      </c>
      <c r="D6907" s="218"/>
      <c r="E6907" s="218" t="s">
        <v>203</v>
      </c>
      <c r="F6907" s="218">
        <v>1987</v>
      </c>
    </row>
    <row r="6908" spans="1:6" x14ac:dyDescent="0.45">
      <c r="A6908" s="218">
        <v>11324</v>
      </c>
      <c r="B6908" s="218">
        <v>1000</v>
      </c>
      <c r="C6908" s="219">
        <v>32.06013655555379</v>
      </c>
      <c r="D6908" s="218"/>
      <c r="E6908" s="218" t="s">
        <v>203</v>
      </c>
      <c r="F6908" s="218">
        <v>1987</v>
      </c>
    </row>
    <row r="6909" spans="1:6" x14ac:dyDescent="0.45">
      <c r="A6909" s="218">
        <v>11324</v>
      </c>
      <c r="B6909" s="218">
        <v>1000</v>
      </c>
      <c r="C6909" s="219">
        <v>32.354604842921411</v>
      </c>
      <c r="D6909" s="218"/>
      <c r="E6909" s="218" t="s">
        <v>203</v>
      </c>
      <c r="F6909" s="218">
        <v>1987</v>
      </c>
    </row>
    <row r="6910" spans="1:6" x14ac:dyDescent="0.45">
      <c r="A6910" s="218">
        <v>11324</v>
      </c>
      <c r="B6910" s="218">
        <v>1000</v>
      </c>
      <c r="C6910" s="219">
        <v>39.611284421478437</v>
      </c>
      <c r="D6910" s="218"/>
      <c r="E6910" s="218" t="s">
        <v>203</v>
      </c>
      <c r="F6910" s="218">
        <v>1987</v>
      </c>
    </row>
    <row r="6911" spans="1:6" x14ac:dyDescent="0.45">
      <c r="A6911" s="218">
        <v>11324</v>
      </c>
      <c r="B6911" s="218">
        <v>1000</v>
      </c>
      <c r="C6911" s="219">
        <v>12.0042829774632</v>
      </c>
      <c r="D6911" s="218"/>
      <c r="E6911" s="218" t="s">
        <v>203</v>
      </c>
      <c r="F6911" s="218">
        <v>1987</v>
      </c>
    </row>
    <row r="6912" spans="1:6" x14ac:dyDescent="0.45">
      <c r="A6912" s="218">
        <v>11324</v>
      </c>
      <c r="B6912" s="218">
        <v>1000</v>
      </c>
      <c r="C6912" s="219">
        <v>20.404761981601791</v>
      </c>
      <c r="D6912" s="218"/>
      <c r="E6912" s="218" t="s">
        <v>203</v>
      </c>
      <c r="F6912" s="218">
        <v>1987</v>
      </c>
    </row>
    <row r="6913" spans="1:6" x14ac:dyDescent="0.45">
      <c r="A6913" s="218">
        <v>11324</v>
      </c>
      <c r="B6913" s="218">
        <v>1000</v>
      </c>
      <c r="C6913" s="219">
        <v>33.001340911601822</v>
      </c>
      <c r="D6913" s="218"/>
      <c r="E6913" s="218" t="s">
        <v>203</v>
      </c>
      <c r="F6913" s="218">
        <v>1987</v>
      </c>
    </row>
    <row r="6914" spans="1:6" x14ac:dyDescent="0.45">
      <c r="A6914" s="218">
        <v>11322</v>
      </c>
      <c r="B6914" s="218">
        <v>250</v>
      </c>
      <c r="C6914" s="219">
        <v>9.6658550429479959</v>
      </c>
      <c r="D6914" s="218"/>
      <c r="E6914" s="218" t="s">
        <v>205</v>
      </c>
      <c r="F6914" s="218">
        <v>1988</v>
      </c>
    </row>
    <row r="6915" spans="1:6" x14ac:dyDescent="0.45">
      <c r="A6915" s="218">
        <v>11322</v>
      </c>
      <c r="B6915" s="218">
        <v>250</v>
      </c>
      <c r="C6915" s="219">
        <v>8.6700587907427042</v>
      </c>
      <c r="D6915" s="218"/>
      <c r="E6915" s="218" t="s">
        <v>205</v>
      </c>
      <c r="F6915" s="218">
        <v>1988</v>
      </c>
    </row>
    <row r="6916" spans="1:6" x14ac:dyDescent="0.45">
      <c r="A6916" s="218">
        <v>11322</v>
      </c>
      <c r="B6916" s="218">
        <v>250</v>
      </c>
      <c r="C6916" s="219">
        <v>15.151341721700501</v>
      </c>
      <c r="D6916" s="218"/>
      <c r="E6916" s="218" t="s">
        <v>205</v>
      </c>
      <c r="F6916" s="218">
        <v>1988</v>
      </c>
    </row>
    <row r="6917" spans="1:6" x14ac:dyDescent="0.45">
      <c r="A6917" s="218">
        <v>11322</v>
      </c>
      <c r="B6917" s="218">
        <v>250</v>
      </c>
      <c r="C6917" s="219">
        <v>10.816950870426259</v>
      </c>
      <c r="D6917" s="218"/>
      <c r="E6917" s="218" t="s">
        <v>205</v>
      </c>
      <c r="F6917" s="218">
        <v>1988</v>
      </c>
    </row>
    <row r="6918" spans="1:6" x14ac:dyDescent="0.45">
      <c r="A6918" s="218">
        <v>11322</v>
      </c>
      <c r="B6918" s="218">
        <v>250</v>
      </c>
      <c r="C6918" s="219">
        <v>26.231571943854309</v>
      </c>
      <c r="D6918" s="218"/>
      <c r="E6918" s="218" t="s">
        <v>205</v>
      </c>
      <c r="F6918" s="218">
        <v>1988</v>
      </c>
    </row>
    <row r="6919" spans="1:6" x14ac:dyDescent="0.45">
      <c r="A6919" s="218">
        <v>11322</v>
      </c>
      <c r="B6919" s="218">
        <v>250</v>
      </c>
      <c r="C6919" s="219">
        <v>5.8985761616684043</v>
      </c>
      <c r="D6919" s="218"/>
      <c r="E6919" s="218" t="s">
        <v>205</v>
      </c>
      <c r="F6919" s="218">
        <v>1988</v>
      </c>
    </row>
    <row r="6920" spans="1:6" x14ac:dyDescent="0.45">
      <c r="A6920" s="218">
        <v>11322</v>
      </c>
      <c r="B6920" s="218">
        <v>250</v>
      </c>
      <c r="C6920" s="219">
        <v>17.601883943511989</v>
      </c>
      <c r="D6920" s="218"/>
      <c r="E6920" s="218" t="s">
        <v>205</v>
      </c>
      <c r="F6920" s="218">
        <v>1988</v>
      </c>
    </row>
    <row r="6921" spans="1:6" x14ac:dyDescent="0.45">
      <c r="A6921" s="218">
        <v>11322</v>
      </c>
      <c r="B6921" s="218">
        <v>250</v>
      </c>
      <c r="C6921" s="219">
        <v>25.87950371718334</v>
      </c>
      <c r="D6921" s="218"/>
      <c r="E6921" s="218" t="s">
        <v>205</v>
      </c>
      <c r="F6921" s="218">
        <v>1988</v>
      </c>
    </row>
    <row r="6922" spans="1:6" x14ac:dyDescent="0.45">
      <c r="A6922" s="218">
        <v>11322</v>
      </c>
      <c r="B6922" s="218">
        <v>250</v>
      </c>
      <c r="C6922" s="219">
        <v>9.8412618383774646</v>
      </c>
      <c r="D6922" s="218"/>
      <c r="E6922" s="218" t="s">
        <v>205</v>
      </c>
      <c r="F6922" s="218">
        <v>1988</v>
      </c>
    </row>
    <row r="6923" spans="1:6" x14ac:dyDescent="0.45">
      <c r="A6923" s="218">
        <v>11322</v>
      </c>
      <c r="B6923" s="218">
        <v>250</v>
      </c>
      <c r="C6923" s="219">
        <v>15.744004584977461</v>
      </c>
      <c r="D6923" s="218"/>
      <c r="E6923" s="218" t="s">
        <v>205</v>
      </c>
      <c r="F6923" s="218">
        <v>1988</v>
      </c>
    </row>
    <row r="6924" spans="1:6" x14ac:dyDescent="0.45">
      <c r="A6924" s="218">
        <v>11322</v>
      </c>
      <c r="B6924" s="218">
        <v>250</v>
      </c>
      <c r="C6924" s="219">
        <v>9.3862703766336839</v>
      </c>
      <c r="D6924" s="218"/>
      <c r="E6924" s="218" t="s">
        <v>205</v>
      </c>
      <c r="F6924" s="218">
        <v>1988</v>
      </c>
    </row>
    <row r="6925" spans="1:6" x14ac:dyDescent="0.45">
      <c r="A6925" s="218">
        <v>11322</v>
      </c>
      <c r="B6925" s="218">
        <v>250</v>
      </c>
      <c r="C6925" s="219">
        <v>13.45369818980498</v>
      </c>
      <c r="D6925" s="218"/>
      <c r="E6925" s="218" t="s">
        <v>205</v>
      </c>
      <c r="F6925" s="218">
        <v>1988</v>
      </c>
    </row>
    <row r="6926" spans="1:6" x14ac:dyDescent="0.45">
      <c r="A6926" s="218">
        <v>11322</v>
      </c>
      <c r="B6926" s="218">
        <v>250</v>
      </c>
      <c r="C6926" s="219">
        <v>33.912735926317247</v>
      </c>
      <c r="D6926" s="218"/>
      <c r="E6926" s="218" t="s">
        <v>205</v>
      </c>
      <c r="F6926" s="218">
        <v>1988</v>
      </c>
    </row>
    <row r="6927" spans="1:6" x14ac:dyDescent="0.45">
      <c r="A6927" s="218">
        <v>11322</v>
      </c>
      <c r="B6927" s="218">
        <v>250</v>
      </c>
      <c r="C6927" s="219">
        <v>9.7950040228109714</v>
      </c>
      <c r="D6927" s="218"/>
      <c r="E6927" s="218" t="s">
        <v>205</v>
      </c>
      <c r="F6927" s="218">
        <v>1988</v>
      </c>
    </row>
    <row r="6928" spans="1:6" x14ac:dyDescent="0.45">
      <c r="A6928" s="218">
        <v>11322</v>
      </c>
      <c r="B6928" s="218">
        <v>250</v>
      </c>
      <c r="C6928" s="219">
        <v>32.836485795827677</v>
      </c>
      <c r="D6928" s="218"/>
      <c r="E6928" s="218" t="s">
        <v>205</v>
      </c>
      <c r="F6928" s="218">
        <v>1991</v>
      </c>
    </row>
    <row r="6929" spans="1:6" x14ac:dyDescent="0.45">
      <c r="A6929" s="218">
        <v>11322</v>
      </c>
      <c r="B6929" s="218">
        <v>250</v>
      </c>
      <c r="C6929" s="219">
        <v>8.4837552561282781</v>
      </c>
      <c r="D6929" s="218"/>
      <c r="E6929" s="218" t="s">
        <v>205</v>
      </c>
      <c r="F6929" s="218">
        <v>1901</v>
      </c>
    </row>
    <row r="6930" spans="1:6" x14ac:dyDescent="0.45">
      <c r="A6930" s="218">
        <v>11322</v>
      </c>
      <c r="B6930" s="218">
        <v>250</v>
      </c>
      <c r="C6930" s="219">
        <v>24.043705531373689</v>
      </c>
      <c r="D6930" s="218"/>
      <c r="E6930" s="218" t="s">
        <v>205</v>
      </c>
      <c r="F6930" s="218">
        <v>1901</v>
      </c>
    </row>
    <row r="6931" spans="1:6" x14ac:dyDescent="0.45">
      <c r="A6931" s="218">
        <v>11320</v>
      </c>
      <c r="B6931" s="218">
        <v>300</v>
      </c>
      <c r="C6931" s="219">
        <v>19.353521985233812</v>
      </c>
      <c r="D6931" s="218"/>
      <c r="E6931" s="218" t="s">
        <v>109</v>
      </c>
      <c r="F6931" s="218">
        <v>1989</v>
      </c>
    </row>
    <row r="6932" spans="1:6" x14ac:dyDescent="0.45">
      <c r="A6932" s="218">
        <v>11320</v>
      </c>
      <c r="B6932" s="218">
        <v>300</v>
      </c>
      <c r="C6932" s="219">
        <v>23.67871150529157</v>
      </c>
      <c r="D6932" s="218"/>
      <c r="E6932" s="218" t="s">
        <v>205</v>
      </c>
      <c r="F6932" s="218">
        <v>1989</v>
      </c>
    </row>
    <row r="6933" spans="1:6" x14ac:dyDescent="0.45">
      <c r="A6933" s="218">
        <v>11320</v>
      </c>
      <c r="B6933" s="218">
        <v>300</v>
      </c>
      <c r="C6933" s="219">
        <v>22.692859793296488</v>
      </c>
      <c r="D6933" s="218"/>
      <c r="E6933" s="218" t="s">
        <v>205</v>
      </c>
      <c r="F6933" s="218">
        <v>1989</v>
      </c>
    </row>
    <row r="6934" spans="1:6" x14ac:dyDescent="0.45">
      <c r="A6934" s="218">
        <v>11320</v>
      </c>
      <c r="B6934" s="218">
        <v>300</v>
      </c>
      <c r="C6934" s="219">
        <v>38.917703374403771</v>
      </c>
      <c r="D6934" s="218"/>
      <c r="E6934" s="218" t="s">
        <v>205</v>
      </c>
      <c r="F6934" s="218">
        <v>1989</v>
      </c>
    </row>
    <row r="6935" spans="1:6" x14ac:dyDescent="0.45">
      <c r="A6935" s="218">
        <v>11320</v>
      </c>
      <c r="B6935" s="218">
        <v>300</v>
      </c>
      <c r="C6935" s="219">
        <v>23.720876195487449</v>
      </c>
      <c r="D6935" s="218"/>
      <c r="E6935" s="218" t="s">
        <v>205</v>
      </c>
      <c r="F6935" s="218">
        <v>1989</v>
      </c>
    </row>
    <row r="6936" spans="1:6" x14ac:dyDescent="0.45">
      <c r="A6936" s="218">
        <v>11320</v>
      </c>
      <c r="B6936" s="218">
        <v>300</v>
      </c>
      <c r="C6936" s="219">
        <v>5.8898244068371062</v>
      </c>
      <c r="D6936" s="218"/>
      <c r="E6936" s="218" t="s">
        <v>109</v>
      </c>
      <c r="F6936" s="218">
        <v>1989</v>
      </c>
    </row>
    <row r="6937" spans="1:6" x14ac:dyDescent="0.45">
      <c r="A6937" s="218">
        <v>11320</v>
      </c>
      <c r="B6937" s="218">
        <v>300</v>
      </c>
      <c r="C6937" s="219">
        <v>21.403624088488112</v>
      </c>
      <c r="D6937" s="218"/>
      <c r="E6937" s="218" t="s">
        <v>109</v>
      </c>
      <c r="F6937" s="218">
        <v>1989</v>
      </c>
    </row>
    <row r="6938" spans="1:6" x14ac:dyDescent="0.45">
      <c r="A6938" s="218">
        <v>11318</v>
      </c>
      <c r="B6938" s="218">
        <v>250</v>
      </c>
      <c r="C6938" s="219">
        <v>27.224286559290292</v>
      </c>
      <c r="D6938" s="218"/>
      <c r="E6938" s="218" t="s">
        <v>114</v>
      </c>
      <c r="F6938" s="218">
        <v>2008</v>
      </c>
    </row>
    <row r="6939" spans="1:6" x14ac:dyDescent="0.45">
      <c r="A6939" s="218">
        <v>11318</v>
      </c>
      <c r="B6939" s="218">
        <v>250</v>
      </c>
      <c r="C6939" s="219">
        <v>45.487217109979312</v>
      </c>
      <c r="D6939" s="218"/>
      <c r="E6939" s="218" t="s">
        <v>114</v>
      </c>
      <c r="F6939" s="218">
        <v>2008</v>
      </c>
    </row>
    <row r="6940" spans="1:6" x14ac:dyDescent="0.45">
      <c r="A6940" s="218">
        <v>11318</v>
      </c>
      <c r="B6940" s="218">
        <v>250</v>
      </c>
      <c r="C6940" s="219">
        <v>43.142709678923552</v>
      </c>
      <c r="D6940" s="218"/>
      <c r="E6940" s="218" t="s">
        <v>114</v>
      </c>
      <c r="F6940" s="218">
        <v>2008</v>
      </c>
    </row>
    <row r="6941" spans="1:6" x14ac:dyDescent="0.45">
      <c r="A6941" s="218">
        <v>11318</v>
      </c>
      <c r="B6941" s="218">
        <v>250</v>
      </c>
      <c r="C6941" s="219">
        <v>45.877177657159677</v>
      </c>
      <c r="D6941" s="218"/>
      <c r="E6941" s="218" t="s">
        <v>114</v>
      </c>
      <c r="F6941" s="218">
        <v>2008</v>
      </c>
    </row>
    <row r="6942" spans="1:6" x14ac:dyDescent="0.45">
      <c r="A6942" s="218">
        <v>11318</v>
      </c>
      <c r="B6942" s="218">
        <v>250</v>
      </c>
      <c r="C6942" s="219">
        <v>44.896068653260187</v>
      </c>
      <c r="D6942" s="218"/>
      <c r="E6942" s="218" t="s">
        <v>114</v>
      </c>
      <c r="F6942" s="218">
        <v>2008</v>
      </c>
    </row>
    <row r="6943" spans="1:6" x14ac:dyDescent="0.45">
      <c r="A6943" s="218">
        <v>11318</v>
      </c>
      <c r="B6943" s="218">
        <v>250</v>
      </c>
      <c r="C6943" s="219">
        <v>16.80171355463666</v>
      </c>
      <c r="D6943" s="218"/>
      <c r="E6943" s="218" t="s">
        <v>114</v>
      </c>
      <c r="F6943" s="218">
        <v>2008</v>
      </c>
    </row>
    <row r="6944" spans="1:6" x14ac:dyDescent="0.45">
      <c r="A6944" s="218">
        <v>11316</v>
      </c>
      <c r="B6944" s="218">
        <v>200</v>
      </c>
      <c r="C6944" s="219">
        <v>29.793425216103781</v>
      </c>
      <c r="D6944" s="218"/>
      <c r="E6944" s="218" t="s">
        <v>111</v>
      </c>
      <c r="F6944" s="218">
        <v>1992</v>
      </c>
    </row>
    <row r="6945" spans="1:6" x14ac:dyDescent="0.45">
      <c r="A6945" s="218">
        <v>11316</v>
      </c>
      <c r="B6945" s="218">
        <v>200</v>
      </c>
      <c r="C6945" s="219">
        <v>11.06545150121091</v>
      </c>
      <c r="D6945" s="218"/>
      <c r="E6945" s="218" t="s">
        <v>111</v>
      </c>
      <c r="F6945" s="218">
        <v>1991</v>
      </c>
    </row>
    <row r="6946" spans="1:6" x14ac:dyDescent="0.45">
      <c r="A6946" s="218">
        <v>11316</v>
      </c>
      <c r="B6946" s="218">
        <v>200</v>
      </c>
      <c r="C6946" s="219">
        <v>9.4968500132371663</v>
      </c>
      <c r="D6946" s="218"/>
      <c r="E6946" s="218" t="s">
        <v>111</v>
      </c>
      <c r="F6946" s="218">
        <v>1991</v>
      </c>
    </row>
    <row r="6947" spans="1:6" x14ac:dyDescent="0.45">
      <c r="A6947" s="218">
        <v>11316</v>
      </c>
      <c r="B6947" s="218">
        <v>200</v>
      </c>
      <c r="C6947" s="219">
        <v>3.4596701905490561</v>
      </c>
      <c r="D6947" s="218"/>
      <c r="E6947" s="218" t="s">
        <v>111</v>
      </c>
      <c r="F6947" s="218">
        <v>1991</v>
      </c>
    </row>
    <row r="6948" spans="1:6" x14ac:dyDescent="0.45">
      <c r="A6948" s="218">
        <v>11316</v>
      </c>
      <c r="B6948" s="218">
        <v>200</v>
      </c>
      <c r="C6948" s="219">
        <v>12.460739561828751</v>
      </c>
      <c r="D6948" s="218"/>
      <c r="E6948" s="218" t="s">
        <v>111</v>
      </c>
      <c r="F6948" s="218">
        <v>1991</v>
      </c>
    </row>
    <row r="6949" spans="1:6" x14ac:dyDescent="0.45">
      <c r="A6949" s="218">
        <v>11316</v>
      </c>
      <c r="B6949" s="218">
        <v>200</v>
      </c>
      <c r="C6949" s="219">
        <v>9.9943137576024519</v>
      </c>
      <c r="D6949" s="218"/>
      <c r="E6949" s="218" t="s">
        <v>111</v>
      </c>
      <c r="F6949" s="218">
        <v>1991</v>
      </c>
    </row>
    <row r="6950" spans="1:6" x14ac:dyDescent="0.45">
      <c r="A6950" s="218">
        <v>11316</v>
      </c>
      <c r="B6950" s="218">
        <v>200</v>
      </c>
      <c r="C6950" s="219">
        <v>6.808121175117928</v>
      </c>
      <c r="D6950" s="218"/>
      <c r="E6950" s="218" t="s">
        <v>111</v>
      </c>
      <c r="F6950" s="218">
        <v>1991</v>
      </c>
    </row>
    <row r="6951" spans="1:6" x14ac:dyDescent="0.45">
      <c r="A6951" s="218">
        <v>11316</v>
      </c>
      <c r="B6951" s="218">
        <v>200</v>
      </c>
      <c r="C6951" s="219">
        <v>5.9003241461702602</v>
      </c>
      <c r="D6951" s="218"/>
      <c r="E6951" s="218" t="s">
        <v>111</v>
      </c>
      <c r="F6951" s="218">
        <v>1991</v>
      </c>
    </row>
    <row r="6952" spans="1:6" x14ac:dyDescent="0.45">
      <c r="A6952" s="218">
        <v>11314</v>
      </c>
      <c r="B6952" s="218">
        <v>250</v>
      </c>
      <c r="C6952" s="219">
        <v>3.2806167082228468</v>
      </c>
      <c r="D6952" s="218"/>
      <c r="E6952" s="218" t="s">
        <v>111</v>
      </c>
      <c r="F6952" s="218">
        <v>1991</v>
      </c>
    </row>
    <row r="6953" spans="1:6" x14ac:dyDescent="0.45">
      <c r="A6953" s="218">
        <v>11314</v>
      </c>
      <c r="B6953" s="218">
        <v>250</v>
      </c>
      <c r="C6953" s="219">
        <v>8.5991719059046439</v>
      </c>
      <c r="D6953" s="218"/>
      <c r="E6953" s="218" t="s">
        <v>111</v>
      </c>
      <c r="F6953" s="218">
        <v>1991</v>
      </c>
    </row>
    <row r="6954" spans="1:6" x14ac:dyDescent="0.45">
      <c r="A6954" s="218">
        <v>11314</v>
      </c>
      <c r="B6954" s="218">
        <v>250</v>
      </c>
      <c r="C6954" s="219">
        <v>28.514299722471009</v>
      </c>
      <c r="D6954" s="218"/>
      <c r="E6954" s="218" t="s">
        <v>111</v>
      </c>
      <c r="F6954" s="218">
        <v>1991</v>
      </c>
    </row>
    <row r="6955" spans="1:6" x14ac:dyDescent="0.45">
      <c r="A6955" s="218">
        <v>11314</v>
      </c>
      <c r="B6955" s="218">
        <v>250</v>
      </c>
      <c r="C6955" s="219">
        <v>17.64575648798915</v>
      </c>
      <c r="D6955" s="218"/>
      <c r="E6955" s="218" t="s">
        <v>111</v>
      </c>
      <c r="F6955" s="218">
        <v>1991</v>
      </c>
    </row>
    <row r="6956" spans="1:6" x14ac:dyDescent="0.45">
      <c r="A6956" s="218">
        <v>11314</v>
      </c>
      <c r="B6956" s="218">
        <v>250</v>
      </c>
      <c r="C6956" s="219">
        <v>12.83791723151376</v>
      </c>
      <c r="D6956" s="218"/>
      <c r="E6956" s="218" t="s">
        <v>111</v>
      </c>
      <c r="F6956" s="218">
        <v>1991</v>
      </c>
    </row>
    <row r="6957" spans="1:6" x14ac:dyDescent="0.45">
      <c r="A6957" s="218">
        <v>11314</v>
      </c>
      <c r="B6957" s="218">
        <v>250</v>
      </c>
      <c r="C6957" s="219">
        <v>10.02634674501922</v>
      </c>
      <c r="D6957" s="218"/>
      <c r="E6957" s="218" t="s">
        <v>111</v>
      </c>
      <c r="F6957" s="218">
        <v>1991</v>
      </c>
    </row>
    <row r="6958" spans="1:6" x14ac:dyDescent="0.45">
      <c r="A6958" s="218">
        <v>11314</v>
      </c>
      <c r="B6958" s="218">
        <v>250</v>
      </c>
      <c r="C6958" s="219">
        <v>2.861295735693397</v>
      </c>
      <c r="D6958" s="218"/>
      <c r="E6958" s="218" t="s">
        <v>111</v>
      </c>
      <c r="F6958" s="218">
        <v>1991</v>
      </c>
    </row>
    <row r="6959" spans="1:6" x14ac:dyDescent="0.45">
      <c r="A6959" s="218">
        <v>11314</v>
      </c>
      <c r="B6959" s="218">
        <v>250</v>
      </c>
      <c r="C6959" s="219">
        <v>6.0768115446636699</v>
      </c>
      <c r="D6959" s="218"/>
      <c r="E6959" s="218" t="s">
        <v>111</v>
      </c>
      <c r="F6959" s="218">
        <v>1991</v>
      </c>
    </row>
    <row r="6960" spans="1:6" x14ac:dyDescent="0.45">
      <c r="A6960" s="218">
        <v>11314</v>
      </c>
      <c r="B6960" s="218">
        <v>250</v>
      </c>
      <c r="C6960" s="219">
        <v>10.21617655419667</v>
      </c>
      <c r="D6960" s="218"/>
      <c r="E6960" s="218" t="s">
        <v>111</v>
      </c>
      <c r="F6960" s="218">
        <v>1991</v>
      </c>
    </row>
    <row r="6961" spans="1:6" x14ac:dyDescent="0.45">
      <c r="A6961" s="218">
        <v>11314</v>
      </c>
      <c r="B6961" s="218">
        <v>250</v>
      </c>
      <c r="C6961" s="219">
        <v>2.7567579303641052</v>
      </c>
      <c r="D6961" s="218"/>
      <c r="E6961" s="218" t="s">
        <v>111</v>
      </c>
      <c r="F6961" s="218">
        <v>1991</v>
      </c>
    </row>
    <row r="6962" spans="1:6" x14ac:dyDescent="0.45">
      <c r="A6962" s="218">
        <v>11314</v>
      </c>
      <c r="B6962" s="218">
        <v>250</v>
      </c>
      <c r="C6962" s="219">
        <v>15.353252255891469</v>
      </c>
      <c r="D6962" s="218"/>
      <c r="E6962" s="218" t="s">
        <v>111</v>
      </c>
      <c r="F6962" s="218">
        <v>1991</v>
      </c>
    </row>
    <row r="6963" spans="1:6" x14ac:dyDescent="0.45">
      <c r="A6963" s="218">
        <v>11314</v>
      </c>
      <c r="B6963" s="218">
        <v>250</v>
      </c>
      <c r="C6963" s="219">
        <v>34.852784713056423</v>
      </c>
      <c r="D6963" s="218"/>
      <c r="E6963" s="218" t="s">
        <v>111</v>
      </c>
      <c r="F6963" s="218">
        <v>1991</v>
      </c>
    </row>
    <row r="6964" spans="1:6" x14ac:dyDescent="0.45">
      <c r="A6964" s="218">
        <v>11312</v>
      </c>
      <c r="B6964" s="218">
        <v>1000</v>
      </c>
      <c r="C6964" s="219">
        <v>32.449577052291879</v>
      </c>
      <c r="D6964" s="218"/>
      <c r="E6964" s="218" t="s">
        <v>203</v>
      </c>
      <c r="F6964" s="218">
        <v>1901</v>
      </c>
    </row>
    <row r="6965" spans="1:6" x14ac:dyDescent="0.45">
      <c r="A6965" s="218">
        <v>11312</v>
      </c>
      <c r="B6965" s="218">
        <v>1000</v>
      </c>
      <c r="C6965" s="219">
        <v>50.112845751902263</v>
      </c>
      <c r="D6965" s="218"/>
      <c r="E6965" s="218" t="s">
        <v>203</v>
      </c>
      <c r="F6965" s="218">
        <v>1901</v>
      </c>
    </row>
    <row r="6966" spans="1:6" x14ac:dyDescent="0.45">
      <c r="A6966" s="218">
        <v>11312</v>
      </c>
      <c r="B6966" s="218">
        <v>1000</v>
      </c>
      <c r="C6966" s="219">
        <v>50.867125372020418</v>
      </c>
      <c r="D6966" s="218"/>
      <c r="E6966" s="218" t="s">
        <v>203</v>
      </c>
      <c r="F6966" s="218">
        <v>1901</v>
      </c>
    </row>
    <row r="6967" spans="1:6" x14ac:dyDescent="0.45">
      <c r="A6967" s="218">
        <v>11312</v>
      </c>
      <c r="B6967" s="218">
        <v>1000</v>
      </c>
      <c r="C6967" s="219">
        <v>52.933108307025073</v>
      </c>
      <c r="D6967" s="218"/>
      <c r="E6967" s="218" t="s">
        <v>203</v>
      </c>
      <c r="F6967" s="218">
        <v>1901</v>
      </c>
    </row>
    <row r="6968" spans="1:6" x14ac:dyDescent="0.45">
      <c r="A6968" s="218">
        <v>11312</v>
      </c>
      <c r="B6968" s="218">
        <v>1000</v>
      </c>
      <c r="C6968" s="219">
        <v>48.042970264524293</v>
      </c>
      <c r="D6968" s="218"/>
      <c r="E6968" s="218" t="s">
        <v>203</v>
      </c>
      <c r="F6968" s="218">
        <v>1901</v>
      </c>
    </row>
    <row r="6969" spans="1:6" x14ac:dyDescent="0.45">
      <c r="A6969" s="218">
        <v>11312</v>
      </c>
      <c r="B6969" s="218">
        <v>1000</v>
      </c>
      <c r="C6969" s="219">
        <v>49.384010657449409</v>
      </c>
      <c r="D6969" s="218"/>
      <c r="E6969" s="218" t="s">
        <v>203</v>
      </c>
      <c r="F6969" s="218">
        <v>1901</v>
      </c>
    </row>
    <row r="6970" spans="1:6" x14ac:dyDescent="0.45">
      <c r="A6970" s="218">
        <v>11312</v>
      </c>
      <c r="B6970" s="218">
        <v>1000</v>
      </c>
      <c r="C6970" s="219">
        <v>52.156517700093417</v>
      </c>
      <c r="D6970" s="218"/>
      <c r="E6970" s="218" t="s">
        <v>203</v>
      </c>
      <c r="F6970" s="218">
        <v>1901</v>
      </c>
    </row>
    <row r="6971" spans="1:6" x14ac:dyDescent="0.45">
      <c r="A6971" s="218">
        <v>11312</v>
      </c>
      <c r="B6971" s="218">
        <v>1000</v>
      </c>
      <c r="C6971" s="219">
        <v>33.235765674266247</v>
      </c>
      <c r="D6971" s="218"/>
      <c r="E6971" s="218" t="s">
        <v>203</v>
      </c>
      <c r="F6971" s="218">
        <v>1901</v>
      </c>
    </row>
    <row r="6972" spans="1:6" x14ac:dyDescent="0.45">
      <c r="A6972" s="218">
        <v>11312</v>
      </c>
      <c r="B6972" s="218">
        <v>1000</v>
      </c>
      <c r="C6972" s="219">
        <v>13.74831086493433</v>
      </c>
      <c r="D6972" s="218"/>
      <c r="E6972" s="218" t="s">
        <v>203</v>
      </c>
      <c r="F6972" s="218">
        <v>1901</v>
      </c>
    </row>
    <row r="6973" spans="1:6" x14ac:dyDescent="0.45">
      <c r="A6973" s="218">
        <v>11310</v>
      </c>
      <c r="B6973" s="218">
        <v>200</v>
      </c>
      <c r="C6973" s="219">
        <v>12.105032953922001</v>
      </c>
      <c r="D6973" s="218"/>
      <c r="E6973" s="218" t="s">
        <v>111</v>
      </c>
      <c r="F6973" s="218">
        <v>1991</v>
      </c>
    </row>
    <row r="6974" spans="1:6" x14ac:dyDescent="0.45">
      <c r="A6974" s="218">
        <v>11310</v>
      </c>
      <c r="B6974" s="218">
        <v>200</v>
      </c>
      <c r="C6974" s="219">
        <v>17.076618008227118</v>
      </c>
      <c r="D6974" s="218"/>
      <c r="E6974" s="218" t="s">
        <v>111</v>
      </c>
      <c r="F6974" s="218">
        <v>1991</v>
      </c>
    </row>
    <row r="6975" spans="1:6" x14ac:dyDescent="0.45">
      <c r="A6975" s="218">
        <v>11308</v>
      </c>
      <c r="B6975" s="218">
        <v>200</v>
      </c>
      <c r="C6975" s="219">
        <v>24.62340934149551</v>
      </c>
      <c r="D6975" s="218"/>
      <c r="E6975" s="218" t="s">
        <v>114</v>
      </c>
      <c r="F6975" s="218">
        <v>2008</v>
      </c>
    </row>
    <row r="6976" spans="1:6" x14ac:dyDescent="0.45">
      <c r="A6976" s="218">
        <v>11308</v>
      </c>
      <c r="B6976" s="218">
        <v>200</v>
      </c>
      <c r="C6976" s="219">
        <v>4.020157279633052</v>
      </c>
      <c r="D6976" s="218"/>
      <c r="E6976" s="218" t="s">
        <v>114</v>
      </c>
      <c r="F6976" s="218">
        <v>2008</v>
      </c>
    </row>
    <row r="6977" spans="1:6" x14ac:dyDescent="0.45">
      <c r="A6977" s="218">
        <v>11308</v>
      </c>
      <c r="B6977" s="218">
        <v>200</v>
      </c>
      <c r="C6977" s="219">
        <v>56.372273598094189</v>
      </c>
      <c r="D6977" s="218"/>
      <c r="E6977" s="218" t="s">
        <v>114</v>
      </c>
      <c r="F6977" s="218">
        <v>2008</v>
      </c>
    </row>
    <row r="6978" spans="1:6" x14ac:dyDescent="0.45">
      <c r="A6978" s="218">
        <v>11308</v>
      </c>
      <c r="B6978" s="218">
        <v>200</v>
      </c>
      <c r="C6978" s="219">
        <v>6.6710621980255356</v>
      </c>
      <c r="D6978" s="218"/>
      <c r="E6978" s="218" t="s">
        <v>114</v>
      </c>
      <c r="F6978" s="218">
        <v>2008</v>
      </c>
    </row>
    <row r="6979" spans="1:6" x14ac:dyDescent="0.45">
      <c r="A6979" s="218">
        <v>11308</v>
      </c>
      <c r="B6979" s="218">
        <v>200</v>
      </c>
      <c r="C6979" s="219">
        <v>24.910424913800309</v>
      </c>
      <c r="D6979" s="218"/>
      <c r="E6979" s="218" t="s">
        <v>114</v>
      </c>
      <c r="F6979" s="218">
        <v>2008</v>
      </c>
    </row>
    <row r="6980" spans="1:6" x14ac:dyDescent="0.45">
      <c r="A6980" s="218">
        <v>11308</v>
      </c>
      <c r="B6980" s="218">
        <v>200</v>
      </c>
      <c r="C6980" s="219">
        <v>3.4557497494172522</v>
      </c>
      <c r="D6980" s="218"/>
      <c r="E6980" s="218" t="s">
        <v>114</v>
      </c>
      <c r="F6980" s="218">
        <v>2008</v>
      </c>
    </row>
    <row r="6981" spans="1:6" x14ac:dyDescent="0.45">
      <c r="A6981" s="218">
        <v>11306</v>
      </c>
      <c r="B6981" s="218">
        <v>250</v>
      </c>
      <c r="C6981" s="219">
        <v>14.007845375130961</v>
      </c>
      <c r="D6981" s="218"/>
      <c r="E6981" s="218" t="s">
        <v>205</v>
      </c>
      <c r="F6981" s="218">
        <v>1901</v>
      </c>
    </row>
    <row r="6982" spans="1:6" x14ac:dyDescent="0.45">
      <c r="A6982" s="218">
        <v>11304</v>
      </c>
      <c r="B6982" s="218">
        <v>200</v>
      </c>
      <c r="C6982" s="219">
        <v>29.778483967854751</v>
      </c>
      <c r="D6982" s="218"/>
      <c r="E6982" s="218" t="s">
        <v>114</v>
      </c>
      <c r="F6982" s="218">
        <v>2008</v>
      </c>
    </row>
    <row r="6983" spans="1:6" x14ac:dyDescent="0.45">
      <c r="A6983" s="218">
        <v>11304</v>
      </c>
      <c r="B6983" s="218">
        <v>200</v>
      </c>
      <c r="C6983" s="219">
        <v>4.3416243676335702</v>
      </c>
      <c r="D6983" s="218"/>
      <c r="E6983" s="218" t="s">
        <v>114</v>
      </c>
      <c r="F6983" s="218">
        <v>2008</v>
      </c>
    </row>
    <row r="6984" spans="1:6" x14ac:dyDescent="0.45">
      <c r="A6984" s="218">
        <v>11304</v>
      </c>
      <c r="B6984" s="218">
        <v>200</v>
      </c>
      <c r="C6984" s="219">
        <v>25.494954671921491</v>
      </c>
      <c r="D6984" s="218"/>
      <c r="E6984" s="218" t="s">
        <v>114</v>
      </c>
      <c r="F6984" s="218">
        <v>2008</v>
      </c>
    </row>
    <row r="6985" spans="1:6" x14ac:dyDescent="0.45">
      <c r="A6985" s="218">
        <v>11304</v>
      </c>
      <c r="B6985" s="218">
        <v>200</v>
      </c>
      <c r="C6985" s="219">
        <v>8.8968421859893123</v>
      </c>
      <c r="D6985" s="218"/>
      <c r="E6985" s="218" t="s">
        <v>114</v>
      </c>
      <c r="F6985" s="218">
        <v>2008</v>
      </c>
    </row>
    <row r="6986" spans="1:6" x14ac:dyDescent="0.45">
      <c r="A6986" s="218">
        <v>11304</v>
      </c>
      <c r="B6986" s="218">
        <v>200</v>
      </c>
      <c r="C6986" s="219">
        <v>25.833505333251271</v>
      </c>
      <c r="D6986" s="218"/>
      <c r="E6986" s="218" t="s">
        <v>114</v>
      </c>
      <c r="F6986" s="218">
        <v>2008</v>
      </c>
    </row>
    <row r="6987" spans="1:6" x14ac:dyDescent="0.45">
      <c r="A6987" s="218">
        <v>11304</v>
      </c>
      <c r="B6987" s="218">
        <v>200</v>
      </c>
      <c r="C6987" s="219">
        <v>20.99225698723275</v>
      </c>
      <c r="D6987" s="218"/>
      <c r="E6987" s="218" t="s">
        <v>114</v>
      </c>
      <c r="F6987" s="218">
        <v>2008</v>
      </c>
    </row>
    <row r="6988" spans="1:6" x14ac:dyDescent="0.45">
      <c r="A6988" s="218">
        <v>11304</v>
      </c>
      <c r="B6988" s="218">
        <v>200</v>
      </c>
      <c r="C6988" s="219">
        <v>4.4434906087086983</v>
      </c>
      <c r="D6988" s="218"/>
      <c r="E6988" s="218" t="s">
        <v>114</v>
      </c>
      <c r="F6988" s="218">
        <v>2008</v>
      </c>
    </row>
    <row r="6989" spans="1:6" x14ac:dyDescent="0.45">
      <c r="A6989" s="218">
        <v>11304</v>
      </c>
      <c r="B6989" s="218">
        <v>200</v>
      </c>
      <c r="C6989" s="219">
        <v>53.370536642846083</v>
      </c>
      <c r="D6989" s="218"/>
      <c r="E6989" s="218" t="s">
        <v>114</v>
      </c>
      <c r="F6989" s="218">
        <v>2008</v>
      </c>
    </row>
    <row r="6990" spans="1:6" x14ac:dyDescent="0.45">
      <c r="A6990" s="218">
        <v>11304</v>
      </c>
      <c r="B6990" s="218">
        <v>200</v>
      </c>
      <c r="C6990" s="219">
        <v>5.9846802305587063</v>
      </c>
      <c r="D6990" s="218"/>
      <c r="E6990" s="218" t="s">
        <v>114</v>
      </c>
      <c r="F6990" s="218">
        <v>2008</v>
      </c>
    </row>
    <row r="6991" spans="1:6" x14ac:dyDescent="0.45">
      <c r="A6991" s="218">
        <v>11302</v>
      </c>
      <c r="B6991" s="218">
        <v>250</v>
      </c>
      <c r="C6991" s="219">
        <v>19.090703956170969</v>
      </c>
      <c r="D6991" s="218"/>
      <c r="E6991" s="218" t="s">
        <v>114</v>
      </c>
      <c r="F6991" s="218">
        <v>2009</v>
      </c>
    </row>
    <row r="6992" spans="1:6" x14ac:dyDescent="0.45">
      <c r="A6992" s="218">
        <v>11302</v>
      </c>
      <c r="B6992" s="218">
        <v>250</v>
      </c>
      <c r="C6992" s="219">
        <v>13.32535285688834</v>
      </c>
      <c r="D6992" s="218"/>
      <c r="E6992" s="218" t="s">
        <v>114</v>
      </c>
      <c r="F6992" s="218">
        <v>2009</v>
      </c>
    </row>
    <row r="6993" spans="1:6" x14ac:dyDescent="0.45">
      <c r="A6993" s="218">
        <v>11302</v>
      </c>
      <c r="B6993" s="218">
        <v>250</v>
      </c>
      <c r="C6993" s="219">
        <v>27.668985302704719</v>
      </c>
      <c r="D6993" s="218"/>
      <c r="E6993" s="218" t="s">
        <v>114</v>
      </c>
      <c r="F6993" s="218">
        <v>2009</v>
      </c>
    </row>
    <row r="6994" spans="1:6" x14ac:dyDescent="0.45">
      <c r="A6994" s="218">
        <v>11300</v>
      </c>
      <c r="B6994" s="218">
        <v>350</v>
      </c>
      <c r="C6994" s="219">
        <v>29.236955185801051</v>
      </c>
      <c r="D6994" s="218"/>
      <c r="E6994" s="218" t="s">
        <v>114</v>
      </c>
      <c r="F6994" s="218">
        <v>1998</v>
      </c>
    </row>
    <row r="6995" spans="1:6" x14ac:dyDescent="0.45">
      <c r="A6995" s="218">
        <v>11298</v>
      </c>
      <c r="B6995" s="218">
        <v>160</v>
      </c>
      <c r="C6995" s="219">
        <v>17.7382223604607</v>
      </c>
      <c r="D6995" s="218"/>
      <c r="E6995" s="218" t="s">
        <v>111</v>
      </c>
      <c r="F6995" s="218">
        <v>1996</v>
      </c>
    </row>
    <row r="6996" spans="1:6" x14ac:dyDescent="0.45">
      <c r="A6996" s="218">
        <v>11298</v>
      </c>
      <c r="B6996" s="218">
        <v>160</v>
      </c>
      <c r="C6996" s="219">
        <v>25.950118149714552</v>
      </c>
      <c r="D6996" s="218"/>
      <c r="E6996" s="218" t="s">
        <v>111</v>
      </c>
      <c r="F6996" s="218">
        <v>1996</v>
      </c>
    </row>
    <row r="6997" spans="1:6" x14ac:dyDescent="0.45">
      <c r="A6997" s="218">
        <v>11298</v>
      </c>
      <c r="B6997" s="218">
        <v>160</v>
      </c>
      <c r="C6997" s="219">
        <v>23.275150667557199</v>
      </c>
      <c r="D6997" s="218"/>
      <c r="E6997" s="218" t="s">
        <v>111</v>
      </c>
      <c r="F6997" s="218">
        <v>1996</v>
      </c>
    </row>
    <row r="6998" spans="1:6" x14ac:dyDescent="0.45">
      <c r="A6998" s="218">
        <v>11298</v>
      </c>
      <c r="B6998" s="218">
        <v>160</v>
      </c>
      <c r="C6998" s="219">
        <v>9.7948172827068252</v>
      </c>
      <c r="D6998" s="218"/>
      <c r="E6998" s="218" t="s">
        <v>111</v>
      </c>
      <c r="F6998" s="218">
        <v>1996</v>
      </c>
    </row>
    <row r="6999" spans="1:6" x14ac:dyDescent="0.45">
      <c r="A6999" s="218">
        <v>11298</v>
      </c>
      <c r="B6999" s="218">
        <v>160</v>
      </c>
      <c r="C6999" s="219">
        <v>13.694124010833709</v>
      </c>
      <c r="D6999" s="218"/>
      <c r="E6999" s="218" t="s">
        <v>111</v>
      </c>
      <c r="F6999" s="218">
        <v>1996</v>
      </c>
    </row>
    <row r="7000" spans="1:6" x14ac:dyDescent="0.45">
      <c r="A7000" s="218">
        <v>11296</v>
      </c>
      <c r="B7000" s="218">
        <v>560</v>
      </c>
      <c r="C7000" s="219">
        <v>67.216807870532818</v>
      </c>
      <c r="D7000" s="218"/>
      <c r="E7000" s="218" t="s">
        <v>204</v>
      </c>
      <c r="F7000" s="218">
        <v>2006</v>
      </c>
    </row>
    <row r="7001" spans="1:6" x14ac:dyDescent="0.45">
      <c r="A7001" s="218">
        <v>11296</v>
      </c>
      <c r="B7001" s="218">
        <v>560</v>
      </c>
      <c r="C7001" s="219">
        <v>66.843019273107288</v>
      </c>
      <c r="D7001" s="218"/>
      <c r="E7001" s="218" t="s">
        <v>204</v>
      </c>
      <c r="F7001" s="218">
        <v>2006</v>
      </c>
    </row>
    <row r="7002" spans="1:6" x14ac:dyDescent="0.45">
      <c r="A7002" s="218">
        <v>11296</v>
      </c>
      <c r="B7002" s="218">
        <v>560</v>
      </c>
      <c r="C7002" s="219">
        <v>67.053540635048591</v>
      </c>
      <c r="D7002" s="218"/>
      <c r="E7002" s="218" t="s">
        <v>204</v>
      </c>
      <c r="F7002" s="218">
        <v>2006</v>
      </c>
    </row>
    <row r="7003" spans="1:6" x14ac:dyDescent="0.45">
      <c r="A7003" s="218">
        <v>11296</v>
      </c>
      <c r="B7003" s="218">
        <v>560</v>
      </c>
      <c r="C7003" s="219">
        <v>75.164455581004361</v>
      </c>
      <c r="D7003" s="218"/>
      <c r="E7003" s="218" t="s">
        <v>204</v>
      </c>
      <c r="F7003" s="218">
        <v>2006</v>
      </c>
    </row>
    <row r="7004" spans="1:6" x14ac:dyDescent="0.45">
      <c r="A7004" s="218">
        <v>11296</v>
      </c>
      <c r="B7004" s="218">
        <v>560</v>
      </c>
      <c r="C7004" s="219">
        <v>72.718272024248947</v>
      </c>
      <c r="D7004" s="218"/>
      <c r="E7004" s="218" t="s">
        <v>204</v>
      </c>
      <c r="F7004" s="218">
        <v>2006</v>
      </c>
    </row>
    <row r="7005" spans="1:6" x14ac:dyDescent="0.45">
      <c r="A7005" s="218">
        <v>11296</v>
      </c>
      <c r="B7005" s="218">
        <v>560</v>
      </c>
      <c r="C7005" s="219">
        <v>11.75606883876919</v>
      </c>
      <c r="D7005" s="218"/>
      <c r="E7005" s="218" t="s">
        <v>204</v>
      </c>
      <c r="F7005" s="218">
        <v>2006</v>
      </c>
    </row>
    <row r="7006" spans="1:6" x14ac:dyDescent="0.45">
      <c r="A7006" s="218">
        <v>11296</v>
      </c>
      <c r="B7006" s="218">
        <v>560</v>
      </c>
      <c r="C7006" s="219">
        <v>48.622634313548907</v>
      </c>
      <c r="D7006" s="218"/>
      <c r="E7006" s="218" t="s">
        <v>204</v>
      </c>
      <c r="F7006" s="218">
        <v>2006</v>
      </c>
    </row>
    <row r="7007" spans="1:6" x14ac:dyDescent="0.45">
      <c r="A7007" s="218">
        <v>11296</v>
      </c>
      <c r="B7007" s="218">
        <v>560</v>
      </c>
      <c r="C7007" s="219">
        <v>40.022614453894889</v>
      </c>
      <c r="D7007" s="218"/>
      <c r="E7007" s="218" t="s">
        <v>204</v>
      </c>
      <c r="F7007" s="218">
        <v>2006</v>
      </c>
    </row>
    <row r="7008" spans="1:6" x14ac:dyDescent="0.45">
      <c r="A7008" s="218">
        <v>11296</v>
      </c>
      <c r="B7008" s="218">
        <v>560</v>
      </c>
      <c r="C7008" s="219">
        <v>76.180174980470909</v>
      </c>
      <c r="D7008" s="218"/>
      <c r="E7008" s="218" t="s">
        <v>204</v>
      </c>
      <c r="F7008" s="218">
        <v>2006</v>
      </c>
    </row>
    <row r="7009" spans="1:6" x14ac:dyDescent="0.45">
      <c r="A7009" s="218">
        <v>11294</v>
      </c>
      <c r="B7009" s="218">
        <v>250</v>
      </c>
      <c r="C7009" s="219">
        <v>15.12590626652192</v>
      </c>
      <c r="D7009" s="218"/>
      <c r="E7009" s="218" t="s">
        <v>114</v>
      </c>
      <c r="F7009" s="218">
        <v>2006</v>
      </c>
    </row>
    <row r="7010" spans="1:6" x14ac:dyDescent="0.45">
      <c r="A7010" s="218">
        <v>11292</v>
      </c>
      <c r="B7010" s="218">
        <v>250</v>
      </c>
      <c r="C7010" s="219">
        <v>30.24093605889993</v>
      </c>
      <c r="D7010" s="218"/>
      <c r="E7010" s="218" t="s">
        <v>114</v>
      </c>
      <c r="F7010" s="218">
        <v>2006</v>
      </c>
    </row>
    <row r="7011" spans="1:6" x14ac:dyDescent="0.45">
      <c r="A7011" s="218">
        <v>11292</v>
      </c>
      <c r="B7011" s="218">
        <v>250</v>
      </c>
      <c r="C7011" s="219">
        <v>71.126742070566308</v>
      </c>
      <c r="D7011" s="218"/>
      <c r="E7011" s="218" t="s">
        <v>114</v>
      </c>
      <c r="F7011" s="218">
        <v>2006</v>
      </c>
    </row>
    <row r="7012" spans="1:6" x14ac:dyDescent="0.45">
      <c r="A7012" s="218">
        <v>11292</v>
      </c>
      <c r="B7012" s="218">
        <v>250</v>
      </c>
      <c r="C7012" s="219">
        <v>43.037438849539853</v>
      </c>
      <c r="D7012" s="218"/>
      <c r="E7012" s="218" t="s">
        <v>114</v>
      </c>
      <c r="F7012" s="218">
        <v>2006</v>
      </c>
    </row>
    <row r="7013" spans="1:6" x14ac:dyDescent="0.45">
      <c r="A7013" s="218">
        <v>11292</v>
      </c>
      <c r="B7013" s="218">
        <v>250</v>
      </c>
      <c r="C7013" s="219">
        <v>64.700856423053054</v>
      </c>
      <c r="D7013" s="218"/>
      <c r="E7013" s="218" t="s">
        <v>114</v>
      </c>
      <c r="F7013" s="218">
        <v>2006</v>
      </c>
    </row>
    <row r="7014" spans="1:6" x14ac:dyDescent="0.45">
      <c r="A7014" s="218">
        <v>11292</v>
      </c>
      <c r="B7014" s="218">
        <v>250</v>
      </c>
      <c r="C7014" s="219">
        <v>45.106886709399483</v>
      </c>
      <c r="D7014" s="218"/>
      <c r="E7014" s="218" t="s">
        <v>114</v>
      </c>
      <c r="F7014" s="218">
        <v>2006</v>
      </c>
    </row>
    <row r="7015" spans="1:6" x14ac:dyDescent="0.45">
      <c r="A7015" s="218">
        <v>11292</v>
      </c>
      <c r="B7015" s="218">
        <v>250</v>
      </c>
      <c r="C7015" s="219">
        <v>33.399538943828333</v>
      </c>
      <c r="D7015" s="218"/>
      <c r="E7015" s="218" t="s">
        <v>114</v>
      </c>
      <c r="F7015" s="218">
        <v>2006</v>
      </c>
    </row>
    <row r="7016" spans="1:6" x14ac:dyDescent="0.45">
      <c r="A7016" s="218">
        <v>11292</v>
      </c>
      <c r="B7016" s="218">
        <v>250</v>
      </c>
      <c r="C7016" s="219">
        <v>27.233087498296701</v>
      </c>
      <c r="D7016" s="218"/>
      <c r="E7016" s="218" t="s">
        <v>114</v>
      </c>
      <c r="F7016" s="218">
        <v>2006</v>
      </c>
    </row>
    <row r="7017" spans="1:6" x14ac:dyDescent="0.45">
      <c r="A7017" s="218">
        <v>11292</v>
      </c>
      <c r="B7017" s="218">
        <v>250</v>
      </c>
      <c r="C7017" s="219">
        <v>23.59970294002823</v>
      </c>
      <c r="D7017" s="218"/>
      <c r="E7017" s="218" t="s">
        <v>114</v>
      </c>
      <c r="F7017" s="218">
        <v>2006</v>
      </c>
    </row>
    <row r="7018" spans="1:6" x14ac:dyDescent="0.45">
      <c r="A7018" s="218">
        <v>11292</v>
      </c>
      <c r="B7018" s="218">
        <v>250</v>
      </c>
      <c r="C7018" s="219">
        <v>65.089015072484031</v>
      </c>
      <c r="D7018" s="218"/>
      <c r="E7018" s="218" t="s">
        <v>114</v>
      </c>
      <c r="F7018" s="218">
        <v>2006</v>
      </c>
    </row>
    <row r="7019" spans="1:6" x14ac:dyDescent="0.45">
      <c r="A7019" s="218">
        <v>11292</v>
      </c>
      <c r="B7019" s="218">
        <v>250</v>
      </c>
      <c r="C7019" s="219">
        <v>77.417116013556907</v>
      </c>
      <c r="D7019" s="218"/>
      <c r="E7019" s="218" t="s">
        <v>114</v>
      </c>
      <c r="F7019" s="218">
        <v>2006</v>
      </c>
    </row>
    <row r="7020" spans="1:6" x14ac:dyDescent="0.45">
      <c r="A7020" s="218">
        <v>11292</v>
      </c>
      <c r="B7020" s="218">
        <v>250</v>
      </c>
      <c r="C7020" s="219">
        <v>29.834180876713759</v>
      </c>
      <c r="D7020" s="218"/>
      <c r="E7020" s="218" t="s">
        <v>114</v>
      </c>
      <c r="F7020" s="218">
        <v>2006</v>
      </c>
    </row>
    <row r="7021" spans="1:6" x14ac:dyDescent="0.45">
      <c r="A7021" s="218">
        <v>11292</v>
      </c>
      <c r="B7021" s="218">
        <v>250</v>
      </c>
      <c r="C7021" s="219">
        <v>6.8499432950931478</v>
      </c>
      <c r="D7021" s="218"/>
      <c r="E7021" s="218" t="s">
        <v>114</v>
      </c>
      <c r="F7021" s="218">
        <v>2006</v>
      </c>
    </row>
    <row r="7022" spans="1:6" x14ac:dyDescent="0.45">
      <c r="A7022" s="218">
        <v>11292</v>
      </c>
      <c r="B7022" s="218">
        <v>250</v>
      </c>
      <c r="C7022" s="219">
        <v>50.877638891304819</v>
      </c>
      <c r="D7022" s="218"/>
      <c r="E7022" s="218" t="s">
        <v>114</v>
      </c>
      <c r="F7022" s="218">
        <v>2006</v>
      </c>
    </row>
    <row r="7023" spans="1:6" x14ac:dyDescent="0.45">
      <c r="A7023" s="218">
        <v>11292</v>
      </c>
      <c r="B7023" s="218">
        <v>250</v>
      </c>
      <c r="C7023" s="219">
        <v>24.504364809734842</v>
      </c>
      <c r="D7023" s="218"/>
      <c r="E7023" s="218" t="s">
        <v>114</v>
      </c>
      <c r="F7023" s="218">
        <v>2015</v>
      </c>
    </row>
    <row r="7024" spans="1:6" x14ac:dyDescent="0.45">
      <c r="A7024" s="218">
        <v>11292</v>
      </c>
      <c r="B7024" s="218">
        <v>250</v>
      </c>
      <c r="C7024" s="219">
        <v>59.89437203742829</v>
      </c>
      <c r="D7024" s="218"/>
      <c r="E7024" s="218" t="s">
        <v>114</v>
      </c>
      <c r="F7024" s="218">
        <v>2015</v>
      </c>
    </row>
    <row r="7025" spans="1:6" x14ac:dyDescent="0.45">
      <c r="A7025" s="218">
        <v>11292</v>
      </c>
      <c r="B7025" s="218">
        <v>250</v>
      </c>
      <c r="C7025" s="219">
        <v>39.485974879869033</v>
      </c>
      <c r="D7025" s="218"/>
      <c r="E7025" s="218" t="s">
        <v>114</v>
      </c>
      <c r="F7025" s="218">
        <v>2015</v>
      </c>
    </row>
    <row r="7026" spans="1:6" x14ac:dyDescent="0.45">
      <c r="A7026" s="218">
        <v>11292</v>
      </c>
      <c r="B7026" s="218">
        <v>250</v>
      </c>
      <c r="C7026" s="219">
        <v>50.28194739580308</v>
      </c>
      <c r="D7026" s="218"/>
      <c r="E7026" s="218" t="s">
        <v>114</v>
      </c>
      <c r="F7026" s="218">
        <v>2015</v>
      </c>
    </row>
    <row r="7027" spans="1:6" x14ac:dyDescent="0.45">
      <c r="A7027" s="218">
        <v>11292</v>
      </c>
      <c r="B7027" s="218">
        <v>250</v>
      </c>
      <c r="C7027" s="219">
        <v>46.585105658787143</v>
      </c>
      <c r="D7027" s="218"/>
      <c r="E7027" s="218" t="s">
        <v>114</v>
      </c>
      <c r="F7027" s="218">
        <v>2015</v>
      </c>
    </row>
    <row r="7028" spans="1:6" x14ac:dyDescent="0.45">
      <c r="A7028" s="218">
        <v>11292</v>
      </c>
      <c r="B7028" s="218">
        <v>250</v>
      </c>
      <c r="C7028" s="219">
        <v>17.316624362095979</v>
      </c>
      <c r="D7028" s="218"/>
      <c r="E7028" s="218" t="s">
        <v>114</v>
      </c>
      <c r="F7028" s="218">
        <v>2015</v>
      </c>
    </row>
    <row r="7029" spans="1:6" x14ac:dyDescent="0.45">
      <c r="A7029" s="218">
        <v>11292</v>
      </c>
      <c r="B7029" s="218">
        <v>250</v>
      </c>
      <c r="C7029" s="219">
        <v>50.675015420727853</v>
      </c>
      <c r="D7029" s="218"/>
      <c r="E7029" s="218" t="s">
        <v>114</v>
      </c>
      <c r="F7029" s="218">
        <v>2015</v>
      </c>
    </row>
    <row r="7030" spans="1:6" x14ac:dyDescent="0.45">
      <c r="A7030" s="218">
        <v>11292</v>
      </c>
      <c r="B7030" s="218">
        <v>250</v>
      </c>
      <c r="C7030" s="219">
        <v>33.91218642447015</v>
      </c>
      <c r="D7030" s="218"/>
      <c r="E7030" s="218" t="s">
        <v>114</v>
      </c>
      <c r="F7030" s="218">
        <v>2015</v>
      </c>
    </row>
    <row r="7031" spans="1:6" x14ac:dyDescent="0.45">
      <c r="A7031" s="218">
        <v>11292</v>
      </c>
      <c r="B7031" s="218">
        <v>250</v>
      </c>
      <c r="C7031" s="219">
        <v>47.789810767403019</v>
      </c>
      <c r="D7031" s="218"/>
      <c r="E7031" s="218" t="s">
        <v>114</v>
      </c>
      <c r="F7031" s="218">
        <v>2015</v>
      </c>
    </row>
    <row r="7032" spans="1:6" x14ac:dyDescent="0.45">
      <c r="A7032" s="218">
        <v>11292</v>
      </c>
      <c r="B7032" s="218">
        <v>250</v>
      </c>
      <c r="C7032" s="219">
        <v>64.477190233086773</v>
      </c>
      <c r="D7032" s="218"/>
      <c r="E7032" s="218" t="s">
        <v>114</v>
      </c>
      <c r="F7032" s="218">
        <v>2015</v>
      </c>
    </row>
    <row r="7033" spans="1:6" x14ac:dyDescent="0.45">
      <c r="A7033" s="218">
        <v>11292</v>
      </c>
      <c r="B7033" s="218">
        <v>250</v>
      </c>
      <c r="C7033" s="219">
        <v>36.990233811476607</v>
      </c>
      <c r="D7033" s="218"/>
      <c r="E7033" s="218" t="s">
        <v>114</v>
      </c>
      <c r="F7033" s="218">
        <v>2015</v>
      </c>
    </row>
    <row r="7034" spans="1:6" x14ac:dyDescent="0.45">
      <c r="A7034" s="218">
        <v>11292</v>
      </c>
      <c r="B7034" s="218">
        <v>250</v>
      </c>
      <c r="C7034" s="219">
        <v>49.424588260867203</v>
      </c>
      <c r="D7034" s="218"/>
      <c r="E7034" s="218" t="s">
        <v>114</v>
      </c>
      <c r="F7034" s="218">
        <v>2015</v>
      </c>
    </row>
    <row r="7035" spans="1:6" x14ac:dyDescent="0.45">
      <c r="A7035" s="218">
        <v>11292</v>
      </c>
      <c r="B7035" s="218">
        <v>250</v>
      </c>
      <c r="C7035" s="219">
        <v>46.051241335085209</v>
      </c>
      <c r="D7035" s="218"/>
      <c r="E7035" s="218" t="s">
        <v>114</v>
      </c>
      <c r="F7035" s="218">
        <v>2015</v>
      </c>
    </row>
    <row r="7036" spans="1:6" x14ac:dyDescent="0.45">
      <c r="A7036" s="218">
        <v>11292</v>
      </c>
      <c r="B7036" s="218">
        <v>250</v>
      </c>
      <c r="C7036" s="219">
        <v>45.177033249484651</v>
      </c>
      <c r="D7036" s="218"/>
      <c r="E7036" s="218" t="s">
        <v>114</v>
      </c>
      <c r="F7036" s="218">
        <v>2015</v>
      </c>
    </row>
    <row r="7037" spans="1:6" x14ac:dyDescent="0.45">
      <c r="A7037" s="218">
        <v>11292</v>
      </c>
      <c r="B7037" s="218">
        <v>250</v>
      </c>
      <c r="C7037" s="219">
        <v>51.271431343400238</v>
      </c>
      <c r="D7037" s="218"/>
      <c r="E7037" s="218" t="s">
        <v>114</v>
      </c>
      <c r="F7037" s="218">
        <v>2015</v>
      </c>
    </row>
    <row r="7038" spans="1:6" x14ac:dyDescent="0.45">
      <c r="A7038" s="218">
        <v>11292</v>
      </c>
      <c r="B7038" s="218">
        <v>250</v>
      </c>
      <c r="C7038" s="219">
        <v>41.137935442577387</v>
      </c>
      <c r="D7038" s="218"/>
      <c r="E7038" s="218" t="s">
        <v>114</v>
      </c>
      <c r="F7038" s="218">
        <v>2015</v>
      </c>
    </row>
    <row r="7039" spans="1:6" x14ac:dyDescent="0.45">
      <c r="A7039" s="218">
        <v>11292</v>
      </c>
      <c r="B7039" s="218">
        <v>250</v>
      </c>
      <c r="C7039" s="219">
        <v>14.595104377402301</v>
      </c>
      <c r="D7039" s="218"/>
      <c r="E7039" s="218" t="s">
        <v>114</v>
      </c>
      <c r="F7039" s="218">
        <v>2015</v>
      </c>
    </row>
    <row r="7040" spans="1:6" x14ac:dyDescent="0.45">
      <c r="A7040" s="218">
        <v>11290</v>
      </c>
      <c r="B7040" s="218">
        <v>315</v>
      </c>
      <c r="C7040" s="219">
        <v>38.135490833815958</v>
      </c>
      <c r="D7040" s="218"/>
      <c r="E7040" s="218" t="s">
        <v>114</v>
      </c>
      <c r="F7040" s="218">
        <v>2006</v>
      </c>
    </row>
    <row r="7041" spans="1:6" x14ac:dyDescent="0.45">
      <c r="A7041" s="218">
        <v>11288</v>
      </c>
      <c r="B7041" s="218">
        <v>160</v>
      </c>
      <c r="C7041" s="219">
        <v>45.072627183728827</v>
      </c>
      <c r="D7041" s="218"/>
      <c r="E7041" s="218" t="s">
        <v>114</v>
      </c>
      <c r="F7041" s="218">
        <v>2006</v>
      </c>
    </row>
    <row r="7042" spans="1:6" x14ac:dyDescent="0.45">
      <c r="A7042" s="218">
        <v>11286</v>
      </c>
      <c r="B7042" s="218">
        <v>200</v>
      </c>
      <c r="C7042" s="219">
        <v>30.902770701231521</v>
      </c>
      <c r="D7042" s="218"/>
      <c r="E7042" s="218" t="s">
        <v>205</v>
      </c>
      <c r="F7042" s="218">
        <v>2003</v>
      </c>
    </row>
    <row r="7043" spans="1:6" x14ac:dyDescent="0.45">
      <c r="A7043" s="218">
        <v>11284</v>
      </c>
      <c r="B7043" s="218">
        <v>200</v>
      </c>
      <c r="C7043" s="219">
        <v>69.099033336302654</v>
      </c>
      <c r="D7043" s="218"/>
      <c r="E7043" s="218" t="s">
        <v>114</v>
      </c>
      <c r="F7043" s="218">
        <v>2006</v>
      </c>
    </row>
    <row r="7044" spans="1:6" x14ac:dyDescent="0.45">
      <c r="A7044" s="218">
        <v>11282</v>
      </c>
      <c r="B7044" s="218">
        <v>200</v>
      </c>
      <c r="C7044" s="219">
        <v>15.841575256791961</v>
      </c>
      <c r="D7044" s="218"/>
      <c r="E7044" s="218" t="s">
        <v>114</v>
      </c>
      <c r="F7044" s="218">
        <v>1901</v>
      </c>
    </row>
    <row r="7045" spans="1:6" x14ac:dyDescent="0.45">
      <c r="A7045" s="218">
        <v>11280</v>
      </c>
      <c r="B7045" s="218">
        <v>450</v>
      </c>
      <c r="C7045" s="219">
        <v>9.3627958911955869</v>
      </c>
      <c r="D7045" s="218"/>
      <c r="E7045" s="218" t="s">
        <v>204</v>
      </c>
      <c r="F7045" s="218">
        <v>2005</v>
      </c>
    </row>
    <row r="7046" spans="1:6" x14ac:dyDescent="0.45">
      <c r="A7046" s="218">
        <v>11280</v>
      </c>
      <c r="B7046" s="218">
        <v>450</v>
      </c>
      <c r="C7046" s="219">
        <v>2.9275265117907892</v>
      </c>
      <c r="D7046" s="218"/>
      <c r="E7046" s="218" t="s">
        <v>204</v>
      </c>
      <c r="F7046" s="218">
        <v>1901</v>
      </c>
    </row>
    <row r="7047" spans="1:6" x14ac:dyDescent="0.45">
      <c r="A7047" s="218">
        <v>11280</v>
      </c>
      <c r="B7047" s="218">
        <v>450</v>
      </c>
      <c r="C7047" s="219">
        <v>25.35311121464165</v>
      </c>
      <c r="D7047" s="218"/>
      <c r="E7047" s="218" t="s">
        <v>204</v>
      </c>
      <c r="F7047" s="218">
        <v>2005</v>
      </c>
    </row>
    <row r="7048" spans="1:6" x14ac:dyDescent="0.45">
      <c r="A7048" s="218">
        <v>11280</v>
      </c>
      <c r="B7048" s="218">
        <v>450</v>
      </c>
      <c r="C7048" s="219">
        <v>11.76504367038557</v>
      </c>
      <c r="D7048" s="218"/>
      <c r="E7048" s="218" t="s">
        <v>204</v>
      </c>
      <c r="F7048" s="218">
        <v>2005</v>
      </c>
    </row>
    <row r="7049" spans="1:6" x14ac:dyDescent="0.45">
      <c r="A7049" s="218">
        <v>11278</v>
      </c>
      <c r="B7049" s="218">
        <v>450</v>
      </c>
      <c r="C7049" s="219">
        <v>18.059417689000352</v>
      </c>
      <c r="D7049" s="218"/>
      <c r="E7049" s="218" t="s">
        <v>203</v>
      </c>
      <c r="F7049" s="218">
        <v>1960</v>
      </c>
    </row>
    <row r="7050" spans="1:6" x14ac:dyDescent="0.45">
      <c r="A7050" s="218">
        <v>11278</v>
      </c>
      <c r="B7050" s="218">
        <v>450</v>
      </c>
      <c r="C7050" s="219">
        <v>13.60838785174519</v>
      </c>
      <c r="D7050" s="218"/>
      <c r="E7050" s="218" t="s">
        <v>203</v>
      </c>
      <c r="F7050" s="218">
        <v>1960</v>
      </c>
    </row>
    <row r="7051" spans="1:6" x14ac:dyDescent="0.45">
      <c r="A7051" s="218">
        <v>11278</v>
      </c>
      <c r="B7051" s="218">
        <v>450</v>
      </c>
      <c r="C7051" s="219">
        <v>20.411315017928182</v>
      </c>
      <c r="D7051" s="218"/>
      <c r="E7051" s="218" t="s">
        <v>203</v>
      </c>
      <c r="F7051" s="218">
        <v>1960</v>
      </c>
    </row>
    <row r="7052" spans="1:6" x14ac:dyDescent="0.45">
      <c r="A7052" s="218">
        <v>11276</v>
      </c>
      <c r="B7052" s="218">
        <v>250</v>
      </c>
      <c r="C7052" s="219">
        <v>18.27161505717158</v>
      </c>
      <c r="D7052" s="218"/>
      <c r="E7052" s="218" t="s">
        <v>114</v>
      </c>
      <c r="F7052" s="218">
        <v>2005</v>
      </c>
    </row>
    <row r="7053" spans="1:6" x14ac:dyDescent="0.45">
      <c r="A7053" s="218">
        <v>11276</v>
      </c>
      <c r="B7053" s="218">
        <v>250</v>
      </c>
      <c r="C7053" s="219">
        <v>26.799397782164579</v>
      </c>
      <c r="D7053" s="218"/>
      <c r="E7053" s="218" t="s">
        <v>114</v>
      </c>
      <c r="F7053" s="218">
        <v>2005</v>
      </c>
    </row>
    <row r="7054" spans="1:6" x14ac:dyDescent="0.45">
      <c r="A7054" s="218">
        <v>11276</v>
      </c>
      <c r="B7054" s="218">
        <v>250</v>
      </c>
      <c r="C7054" s="219">
        <v>17.095946426916999</v>
      </c>
      <c r="D7054" s="218"/>
      <c r="E7054" s="218" t="s">
        <v>114</v>
      </c>
      <c r="F7054" s="218">
        <v>2005</v>
      </c>
    </row>
    <row r="7055" spans="1:6" x14ac:dyDescent="0.45">
      <c r="A7055" s="218">
        <v>11276</v>
      </c>
      <c r="B7055" s="218">
        <v>250</v>
      </c>
      <c r="C7055" s="219">
        <v>54.252857287778298</v>
      </c>
      <c r="D7055" s="218"/>
      <c r="E7055" s="218" t="s">
        <v>114</v>
      </c>
      <c r="F7055" s="218">
        <v>2005</v>
      </c>
    </row>
    <row r="7056" spans="1:6" x14ac:dyDescent="0.45">
      <c r="A7056" s="218">
        <v>11276</v>
      </c>
      <c r="B7056" s="218">
        <v>250</v>
      </c>
      <c r="C7056" s="219">
        <v>29.488139416723321</v>
      </c>
      <c r="D7056" s="218"/>
      <c r="E7056" s="218" t="s">
        <v>114</v>
      </c>
      <c r="F7056" s="218">
        <v>2005</v>
      </c>
    </row>
    <row r="7057" spans="1:6" x14ac:dyDescent="0.45">
      <c r="A7057" s="218">
        <v>11274</v>
      </c>
      <c r="B7057" s="218">
        <v>200</v>
      </c>
      <c r="C7057" s="219">
        <v>12.73181270728505</v>
      </c>
      <c r="D7057" s="218"/>
      <c r="E7057" s="218" t="s">
        <v>114</v>
      </c>
      <c r="F7057" s="218">
        <v>2006</v>
      </c>
    </row>
    <row r="7058" spans="1:6" x14ac:dyDescent="0.45">
      <c r="A7058" s="218">
        <v>11274</v>
      </c>
      <c r="B7058" s="218">
        <v>200</v>
      </c>
      <c r="C7058" s="219">
        <v>46.850818077971368</v>
      </c>
      <c r="D7058" s="218"/>
      <c r="E7058" s="218" t="s">
        <v>114</v>
      </c>
      <c r="F7058" s="218">
        <v>2006</v>
      </c>
    </row>
    <row r="7059" spans="1:6" x14ac:dyDescent="0.45">
      <c r="A7059" s="218">
        <v>11274</v>
      </c>
      <c r="B7059" s="218">
        <v>200</v>
      </c>
      <c r="C7059" s="219">
        <v>28.647453697571681</v>
      </c>
      <c r="D7059" s="218"/>
      <c r="E7059" s="218" t="s">
        <v>114</v>
      </c>
      <c r="F7059" s="218">
        <v>2006</v>
      </c>
    </row>
    <row r="7060" spans="1:6" x14ac:dyDescent="0.45">
      <c r="A7060" s="218">
        <v>11274</v>
      </c>
      <c r="B7060" s="218">
        <v>200</v>
      </c>
      <c r="C7060" s="219">
        <v>11.08121827098012</v>
      </c>
      <c r="D7060" s="218"/>
      <c r="E7060" s="218" t="s">
        <v>114</v>
      </c>
      <c r="F7060" s="218">
        <v>2006</v>
      </c>
    </row>
    <row r="7061" spans="1:6" x14ac:dyDescent="0.45">
      <c r="A7061" s="218">
        <v>11274</v>
      </c>
      <c r="B7061" s="218">
        <v>200</v>
      </c>
      <c r="C7061" s="219">
        <v>15.222739450821029</v>
      </c>
      <c r="D7061" s="218"/>
      <c r="E7061" s="218" t="s">
        <v>114</v>
      </c>
      <c r="F7061" s="218">
        <v>2006</v>
      </c>
    </row>
    <row r="7062" spans="1:6" x14ac:dyDescent="0.45">
      <c r="A7062" s="218">
        <v>11274</v>
      </c>
      <c r="B7062" s="218">
        <v>200</v>
      </c>
      <c r="C7062" s="219">
        <v>36.318048444608337</v>
      </c>
      <c r="D7062" s="218"/>
      <c r="E7062" s="218" t="s">
        <v>114</v>
      </c>
      <c r="F7062" s="218">
        <v>2006</v>
      </c>
    </row>
    <row r="7063" spans="1:6" x14ac:dyDescent="0.45">
      <c r="A7063" s="218">
        <v>11274</v>
      </c>
      <c r="B7063" s="218">
        <v>200</v>
      </c>
      <c r="C7063" s="219">
        <v>5.1772763683912961</v>
      </c>
      <c r="D7063" s="218"/>
      <c r="E7063" s="218" t="s">
        <v>114</v>
      </c>
      <c r="F7063" s="218">
        <v>2006</v>
      </c>
    </row>
    <row r="7064" spans="1:6" x14ac:dyDescent="0.45">
      <c r="A7064" s="218">
        <v>11274</v>
      </c>
      <c r="B7064" s="218">
        <v>200</v>
      </c>
      <c r="C7064" s="219">
        <v>6.1967962545921376</v>
      </c>
      <c r="D7064" s="218"/>
      <c r="E7064" s="218" t="s">
        <v>114</v>
      </c>
      <c r="F7064" s="218">
        <v>2006</v>
      </c>
    </row>
    <row r="7065" spans="1:6" x14ac:dyDescent="0.45">
      <c r="A7065" s="218">
        <v>11274</v>
      </c>
      <c r="B7065" s="218">
        <v>200</v>
      </c>
      <c r="C7065" s="219">
        <v>25.317038437240221</v>
      </c>
      <c r="D7065" s="218"/>
      <c r="E7065" s="218" t="s">
        <v>114</v>
      </c>
      <c r="F7065" s="218">
        <v>2006</v>
      </c>
    </row>
    <row r="7066" spans="1:6" x14ac:dyDescent="0.45">
      <c r="A7066" s="218">
        <v>11274</v>
      </c>
      <c r="B7066" s="218">
        <v>200</v>
      </c>
      <c r="C7066" s="219">
        <v>6.8891481397673919</v>
      </c>
      <c r="D7066" s="218"/>
      <c r="E7066" s="218" t="s">
        <v>114</v>
      </c>
      <c r="F7066" s="218">
        <v>2006</v>
      </c>
    </row>
    <row r="7067" spans="1:6" x14ac:dyDescent="0.45">
      <c r="A7067" s="218">
        <v>11274</v>
      </c>
      <c r="B7067" s="218">
        <v>200</v>
      </c>
      <c r="C7067" s="219">
        <v>10.27553957802364</v>
      </c>
      <c r="D7067" s="218"/>
      <c r="E7067" s="218" t="s">
        <v>114</v>
      </c>
      <c r="F7067" s="218">
        <v>2006</v>
      </c>
    </row>
    <row r="7068" spans="1:6" x14ac:dyDescent="0.45">
      <c r="A7068" s="218">
        <v>11568</v>
      </c>
      <c r="B7068" s="218">
        <v>200</v>
      </c>
      <c r="C7068" s="219">
        <v>23.833802524955448</v>
      </c>
      <c r="D7068" s="218"/>
      <c r="E7068" s="218" t="s">
        <v>111</v>
      </c>
      <c r="F7068" s="218">
        <v>2006</v>
      </c>
    </row>
    <row r="7069" spans="1:6" x14ac:dyDescent="0.45">
      <c r="A7069" s="218">
        <v>11568</v>
      </c>
      <c r="B7069" s="218">
        <v>200</v>
      </c>
      <c r="C7069" s="219">
        <v>22.904380202148261</v>
      </c>
      <c r="D7069" s="218"/>
      <c r="E7069" s="218" t="s">
        <v>114</v>
      </c>
      <c r="F7069" s="218">
        <v>2006</v>
      </c>
    </row>
    <row r="7070" spans="1:6" x14ac:dyDescent="0.45">
      <c r="A7070" s="218">
        <v>11568</v>
      </c>
      <c r="B7070" s="218">
        <v>200</v>
      </c>
      <c r="C7070" s="219">
        <v>7.0222022995430979</v>
      </c>
      <c r="D7070" s="218"/>
      <c r="E7070" s="218" t="s">
        <v>114</v>
      </c>
      <c r="F7070" s="218">
        <v>2006</v>
      </c>
    </row>
    <row r="7071" spans="1:6" x14ac:dyDescent="0.45">
      <c r="A7071" s="218">
        <v>11566</v>
      </c>
      <c r="B7071" s="218">
        <v>160</v>
      </c>
      <c r="C7071" s="219">
        <v>22.612796576283159</v>
      </c>
      <c r="D7071" s="218"/>
      <c r="E7071" s="218" t="s">
        <v>114</v>
      </c>
      <c r="F7071" s="218">
        <v>2006</v>
      </c>
    </row>
    <row r="7072" spans="1:6" x14ac:dyDescent="0.45">
      <c r="A7072" s="218">
        <v>11562</v>
      </c>
      <c r="B7072" s="218">
        <v>250</v>
      </c>
      <c r="C7072" s="219">
        <v>32.379362939549033</v>
      </c>
      <c r="D7072" s="218"/>
      <c r="E7072" s="218" t="s">
        <v>205</v>
      </c>
      <c r="F7072" s="218">
        <v>1901</v>
      </c>
    </row>
    <row r="7073" spans="1:6" x14ac:dyDescent="0.45">
      <c r="A7073" s="218">
        <v>11562</v>
      </c>
      <c r="B7073" s="218">
        <v>250</v>
      </c>
      <c r="C7073" s="219">
        <v>24.57327807780981</v>
      </c>
      <c r="D7073" s="218"/>
      <c r="E7073" s="218" t="s">
        <v>205</v>
      </c>
      <c r="F7073" s="218">
        <v>2005</v>
      </c>
    </row>
    <row r="7074" spans="1:6" x14ac:dyDescent="0.45">
      <c r="A7074" s="218">
        <v>11562</v>
      </c>
      <c r="B7074" s="218">
        <v>250</v>
      </c>
      <c r="C7074" s="219">
        <v>24.768967250725009</v>
      </c>
      <c r="D7074" s="218"/>
      <c r="E7074" s="218" t="s">
        <v>205</v>
      </c>
      <c r="F7074" s="218">
        <v>1901</v>
      </c>
    </row>
    <row r="7075" spans="1:6" x14ac:dyDescent="0.45">
      <c r="A7075" s="218">
        <v>11562</v>
      </c>
      <c r="B7075" s="218">
        <v>250</v>
      </c>
      <c r="C7075" s="219">
        <v>16.525242489330129</v>
      </c>
      <c r="D7075" s="218"/>
      <c r="E7075" s="218" t="s">
        <v>205</v>
      </c>
      <c r="F7075" s="218">
        <v>1901</v>
      </c>
    </row>
    <row r="7076" spans="1:6" x14ac:dyDescent="0.45">
      <c r="A7076" s="218">
        <v>11562</v>
      </c>
      <c r="B7076" s="218">
        <v>250</v>
      </c>
      <c r="C7076" s="219">
        <v>12.75142726494607</v>
      </c>
      <c r="D7076" s="218"/>
      <c r="E7076" s="218" t="s">
        <v>205</v>
      </c>
      <c r="F7076" s="218">
        <v>1901</v>
      </c>
    </row>
    <row r="7077" spans="1:6" x14ac:dyDescent="0.45">
      <c r="A7077" s="218">
        <v>11562</v>
      </c>
      <c r="B7077" s="218">
        <v>250</v>
      </c>
      <c r="C7077" s="219">
        <v>19.305247765013771</v>
      </c>
      <c r="D7077" s="218"/>
      <c r="E7077" s="218" t="s">
        <v>205</v>
      </c>
      <c r="F7077" s="218">
        <v>1901</v>
      </c>
    </row>
    <row r="7078" spans="1:6" x14ac:dyDescent="0.45">
      <c r="A7078" s="218">
        <v>11562</v>
      </c>
      <c r="B7078" s="218">
        <v>250</v>
      </c>
      <c r="C7078" s="219">
        <v>20.090753645430869</v>
      </c>
      <c r="D7078" s="218"/>
      <c r="E7078" s="218" t="s">
        <v>205</v>
      </c>
      <c r="F7078" s="218">
        <v>1901</v>
      </c>
    </row>
    <row r="7079" spans="1:6" x14ac:dyDescent="0.45">
      <c r="A7079" s="218">
        <v>11562</v>
      </c>
      <c r="B7079" s="218">
        <v>250</v>
      </c>
      <c r="C7079" s="219">
        <v>19.22255316532485</v>
      </c>
      <c r="D7079" s="218"/>
      <c r="E7079" s="218" t="s">
        <v>205</v>
      </c>
      <c r="F7079" s="218">
        <v>1901</v>
      </c>
    </row>
    <row r="7080" spans="1:6" x14ac:dyDescent="0.45">
      <c r="A7080" s="218">
        <v>11562</v>
      </c>
      <c r="B7080" s="218">
        <v>250</v>
      </c>
      <c r="C7080" s="219">
        <v>8.7853277388135798</v>
      </c>
      <c r="D7080" s="218"/>
      <c r="E7080" s="218" t="s">
        <v>114</v>
      </c>
      <c r="F7080" s="218">
        <v>1986</v>
      </c>
    </row>
    <row r="7081" spans="1:6" x14ac:dyDescent="0.45">
      <c r="A7081" s="218">
        <v>11560</v>
      </c>
      <c r="B7081" s="218">
        <v>200</v>
      </c>
      <c r="C7081" s="219">
        <v>18.88992264258745</v>
      </c>
      <c r="D7081" s="218"/>
      <c r="E7081" s="218" t="s">
        <v>114</v>
      </c>
      <c r="F7081" s="218">
        <v>2006</v>
      </c>
    </row>
    <row r="7082" spans="1:6" x14ac:dyDescent="0.45">
      <c r="A7082" s="218">
        <v>11560</v>
      </c>
      <c r="B7082" s="218">
        <v>200</v>
      </c>
      <c r="C7082" s="219">
        <v>39.185688026340181</v>
      </c>
      <c r="D7082" s="218"/>
      <c r="E7082" s="218" t="s">
        <v>114</v>
      </c>
      <c r="F7082" s="218">
        <v>2006</v>
      </c>
    </row>
    <row r="7083" spans="1:6" x14ac:dyDescent="0.45">
      <c r="A7083" s="218">
        <v>11560</v>
      </c>
      <c r="B7083" s="218">
        <v>200</v>
      </c>
      <c r="C7083" s="219">
        <v>7.5547272344702519</v>
      </c>
      <c r="D7083" s="218"/>
      <c r="E7083" s="218" t="s">
        <v>114</v>
      </c>
      <c r="F7083" s="218">
        <v>2006</v>
      </c>
    </row>
    <row r="7084" spans="1:6" x14ac:dyDescent="0.45">
      <c r="A7084" s="218">
        <v>11560</v>
      </c>
      <c r="B7084" s="218">
        <v>200</v>
      </c>
      <c r="C7084" s="219">
        <v>51.040422813835818</v>
      </c>
      <c r="D7084" s="218"/>
      <c r="E7084" s="218" t="s">
        <v>114</v>
      </c>
      <c r="F7084" s="218">
        <v>2019</v>
      </c>
    </row>
    <row r="7085" spans="1:6" x14ac:dyDescent="0.45">
      <c r="A7085" s="218">
        <v>11560</v>
      </c>
      <c r="B7085" s="218">
        <v>200</v>
      </c>
      <c r="C7085" s="219">
        <v>36.536402299608497</v>
      </c>
      <c r="D7085" s="218"/>
      <c r="E7085" s="218" t="s">
        <v>114</v>
      </c>
      <c r="F7085" s="218">
        <v>2019</v>
      </c>
    </row>
    <row r="7086" spans="1:6" x14ac:dyDescent="0.45">
      <c r="A7086" s="218">
        <v>11558</v>
      </c>
      <c r="B7086" s="218">
        <v>250</v>
      </c>
      <c r="C7086" s="219">
        <v>38.354539618896837</v>
      </c>
      <c r="D7086" s="218"/>
      <c r="E7086" s="218" t="s">
        <v>111</v>
      </c>
      <c r="F7086" s="218">
        <v>2006</v>
      </c>
    </row>
    <row r="7087" spans="1:6" x14ac:dyDescent="0.45">
      <c r="A7087" s="218">
        <v>11556</v>
      </c>
      <c r="B7087" s="218">
        <v>160</v>
      </c>
      <c r="C7087" s="219">
        <v>4.2837781541877042</v>
      </c>
      <c r="D7087" s="218"/>
      <c r="E7087" s="218" t="s">
        <v>114</v>
      </c>
      <c r="F7087" s="218">
        <v>2006</v>
      </c>
    </row>
    <row r="7088" spans="1:6" x14ac:dyDescent="0.45">
      <c r="A7088" s="218">
        <v>11556</v>
      </c>
      <c r="B7088" s="218">
        <v>160</v>
      </c>
      <c r="C7088" s="219">
        <v>6.0003140055054196</v>
      </c>
      <c r="D7088" s="218"/>
      <c r="E7088" s="218" t="s">
        <v>114</v>
      </c>
      <c r="F7088" s="218">
        <v>2005</v>
      </c>
    </row>
    <row r="7089" spans="1:6" x14ac:dyDescent="0.45">
      <c r="A7089" s="218">
        <v>11554</v>
      </c>
      <c r="B7089" s="218">
        <v>0</v>
      </c>
      <c r="C7089" s="219">
        <v>20.953673104965791</v>
      </c>
      <c r="D7089" s="218"/>
      <c r="E7089" s="218"/>
      <c r="F7089" s="218">
        <v>1901</v>
      </c>
    </row>
    <row r="7090" spans="1:6" x14ac:dyDescent="0.45">
      <c r="A7090" s="218">
        <v>11552</v>
      </c>
      <c r="B7090" s="218">
        <v>315</v>
      </c>
      <c r="C7090" s="219">
        <v>5.8896353105877264</v>
      </c>
      <c r="D7090" s="218"/>
      <c r="E7090" s="218" t="s">
        <v>114</v>
      </c>
      <c r="F7090" s="218">
        <v>2001</v>
      </c>
    </row>
    <row r="7091" spans="1:6" x14ac:dyDescent="0.45">
      <c r="A7091" s="218">
        <v>11550</v>
      </c>
      <c r="B7091" s="218">
        <v>300</v>
      </c>
      <c r="C7091" s="219">
        <v>31.309585216777219</v>
      </c>
      <c r="D7091" s="218"/>
      <c r="E7091" s="218" t="s">
        <v>203</v>
      </c>
      <c r="F7091" s="218">
        <v>1901</v>
      </c>
    </row>
    <row r="7092" spans="1:6" x14ac:dyDescent="0.45">
      <c r="A7092" s="218">
        <v>11548</v>
      </c>
      <c r="B7092" s="218">
        <v>250</v>
      </c>
      <c r="C7092" s="219">
        <v>29.063865454255339</v>
      </c>
      <c r="D7092" s="218"/>
      <c r="E7092" s="218" t="s">
        <v>114</v>
      </c>
      <c r="F7092" s="218">
        <v>2008</v>
      </c>
    </row>
    <row r="7093" spans="1:6" x14ac:dyDescent="0.45">
      <c r="A7093" s="218">
        <v>11548</v>
      </c>
      <c r="B7093" s="218">
        <v>250</v>
      </c>
      <c r="C7093" s="219">
        <v>15.930495426055</v>
      </c>
      <c r="D7093" s="218"/>
      <c r="E7093" s="218" t="s">
        <v>114</v>
      </c>
      <c r="F7093" s="218">
        <v>2008</v>
      </c>
    </row>
    <row r="7094" spans="1:6" x14ac:dyDescent="0.45">
      <c r="A7094" s="218">
        <v>11548</v>
      </c>
      <c r="B7094" s="218">
        <v>250</v>
      </c>
      <c r="C7094" s="219">
        <v>21.794455525662951</v>
      </c>
      <c r="D7094" s="218"/>
      <c r="E7094" s="218" t="s">
        <v>203</v>
      </c>
      <c r="F7094" s="218">
        <v>1901</v>
      </c>
    </row>
    <row r="7095" spans="1:6" x14ac:dyDescent="0.45">
      <c r="A7095" s="218">
        <v>11548</v>
      </c>
      <c r="B7095" s="218">
        <v>250</v>
      </c>
      <c r="C7095" s="219">
        <v>37.845150281358201</v>
      </c>
      <c r="D7095" s="218"/>
      <c r="E7095" s="218" t="s">
        <v>203</v>
      </c>
      <c r="F7095" s="218">
        <v>1901</v>
      </c>
    </row>
    <row r="7096" spans="1:6" x14ac:dyDescent="0.45">
      <c r="A7096" s="218">
        <v>11548</v>
      </c>
      <c r="B7096" s="218">
        <v>250</v>
      </c>
      <c r="C7096" s="219">
        <v>18.81714096618698</v>
      </c>
      <c r="D7096" s="218"/>
      <c r="E7096" s="218" t="s">
        <v>203</v>
      </c>
      <c r="F7096" s="218">
        <v>1901</v>
      </c>
    </row>
    <row r="7097" spans="1:6" x14ac:dyDescent="0.45">
      <c r="A7097" s="218">
        <v>11546</v>
      </c>
      <c r="B7097" s="218">
        <v>160</v>
      </c>
      <c r="C7097" s="219">
        <v>31.079847634853081</v>
      </c>
      <c r="D7097" s="218"/>
      <c r="E7097" s="218"/>
      <c r="F7097" s="218">
        <v>1901</v>
      </c>
    </row>
    <row r="7098" spans="1:6" x14ac:dyDescent="0.45">
      <c r="A7098" s="218">
        <v>11544</v>
      </c>
      <c r="B7098" s="218">
        <v>250</v>
      </c>
      <c r="C7098" s="219">
        <v>32.763238271524557</v>
      </c>
      <c r="D7098" s="218"/>
      <c r="E7098" s="218" t="s">
        <v>205</v>
      </c>
      <c r="F7098" s="218">
        <v>1901</v>
      </c>
    </row>
    <row r="7099" spans="1:6" x14ac:dyDescent="0.45">
      <c r="A7099" s="218">
        <v>11544</v>
      </c>
      <c r="B7099" s="218">
        <v>250</v>
      </c>
      <c r="C7099" s="219">
        <v>9.0298863376762952</v>
      </c>
      <c r="D7099" s="218"/>
      <c r="E7099" s="218" t="s">
        <v>109</v>
      </c>
      <c r="F7099" s="218">
        <v>2010</v>
      </c>
    </row>
    <row r="7100" spans="1:6" x14ac:dyDescent="0.45">
      <c r="A7100" s="218">
        <v>11544</v>
      </c>
      <c r="B7100" s="218">
        <v>250</v>
      </c>
      <c r="C7100" s="219">
        <v>37.965467186136337</v>
      </c>
      <c r="D7100" s="218"/>
      <c r="E7100" s="218" t="s">
        <v>109</v>
      </c>
      <c r="F7100" s="218">
        <v>2010</v>
      </c>
    </row>
    <row r="7101" spans="1:6" x14ac:dyDescent="0.45">
      <c r="A7101" s="218">
        <v>11544</v>
      </c>
      <c r="B7101" s="218">
        <v>250</v>
      </c>
      <c r="C7101" s="219">
        <v>11.204946084796321</v>
      </c>
      <c r="D7101" s="218"/>
      <c r="E7101" s="218" t="s">
        <v>109</v>
      </c>
      <c r="F7101" s="218">
        <v>2010</v>
      </c>
    </row>
    <row r="7102" spans="1:6" x14ac:dyDescent="0.45">
      <c r="A7102" s="218">
        <v>11544</v>
      </c>
      <c r="B7102" s="218">
        <v>250</v>
      </c>
      <c r="C7102" s="219">
        <v>22.837227371950672</v>
      </c>
      <c r="D7102" s="218"/>
      <c r="E7102" s="218" t="s">
        <v>109</v>
      </c>
      <c r="F7102" s="218">
        <v>2010</v>
      </c>
    </row>
    <row r="7103" spans="1:6" x14ac:dyDescent="0.45">
      <c r="A7103" s="218">
        <v>11544</v>
      </c>
      <c r="B7103" s="218">
        <v>250</v>
      </c>
      <c r="C7103" s="219">
        <v>18.001271623179839</v>
      </c>
      <c r="D7103" s="218"/>
      <c r="E7103" s="218" t="s">
        <v>109</v>
      </c>
      <c r="F7103" s="218">
        <v>2010</v>
      </c>
    </row>
    <row r="7104" spans="1:6" x14ac:dyDescent="0.45">
      <c r="A7104" s="218">
        <v>11544</v>
      </c>
      <c r="B7104" s="218">
        <v>250</v>
      </c>
      <c r="C7104" s="219">
        <v>21.86517952311128</v>
      </c>
      <c r="D7104" s="218"/>
      <c r="E7104" s="218" t="s">
        <v>109</v>
      </c>
      <c r="F7104" s="218">
        <v>2010</v>
      </c>
    </row>
    <row r="7105" spans="1:6" x14ac:dyDescent="0.45">
      <c r="A7105" s="218">
        <v>11544</v>
      </c>
      <c r="B7105" s="218">
        <v>250</v>
      </c>
      <c r="C7105" s="219">
        <v>26.413337420294081</v>
      </c>
      <c r="D7105" s="218"/>
      <c r="E7105" s="218" t="s">
        <v>114</v>
      </c>
      <c r="F7105" s="218">
        <v>2010</v>
      </c>
    </row>
    <row r="7106" spans="1:6" x14ac:dyDescent="0.45">
      <c r="A7106" s="218">
        <v>11544</v>
      </c>
      <c r="B7106" s="218">
        <v>250</v>
      </c>
      <c r="C7106" s="219">
        <v>12.027636516863399</v>
      </c>
      <c r="D7106" s="218"/>
      <c r="E7106" s="218" t="s">
        <v>114</v>
      </c>
      <c r="F7106" s="218">
        <v>2010</v>
      </c>
    </row>
    <row r="7107" spans="1:6" x14ac:dyDescent="0.45">
      <c r="A7107" s="218">
        <v>11544</v>
      </c>
      <c r="B7107" s="218">
        <v>250</v>
      </c>
      <c r="C7107" s="219">
        <v>28.573650036991008</v>
      </c>
      <c r="D7107" s="218"/>
      <c r="E7107" s="218" t="s">
        <v>114</v>
      </c>
      <c r="F7107" s="218">
        <v>2010</v>
      </c>
    </row>
    <row r="7108" spans="1:6" x14ac:dyDescent="0.45">
      <c r="A7108" s="218">
        <v>11544</v>
      </c>
      <c r="B7108" s="218">
        <v>250</v>
      </c>
      <c r="C7108" s="219">
        <v>16.922440401645559</v>
      </c>
      <c r="D7108" s="218"/>
      <c r="E7108" s="218" t="s">
        <v>114</v>
      </c>
      <c r="F7108" s="218">
        <v>2010</v>
      </c>
    </row>
    <row r="7109" spans="1:6" x14ac:dyDescent="0.45">
      <c r="A7109" s="218">
        <v>11544</v>
      </c>
      <c r="B7109" s="218">
        <v>250</v>
      </c>
      <c r="C7109" s="219">
        <v>18.05492233633699</v>
      </c>
      <c r="D7109" s="218"/>
      <c r="E7109" s="218" t="s">
        <v>109</v>
      </c>
      <c r="F7109" s="218">
        <v>2010</v>
      </c>
    </row>
    <row r="7110" spans="1:6" x14ac:dyDescent="0.45">
      <c r="A7110" s="218">
        <v>11544</v>
      </c>
      <c r="B7110" s="218">
        <v>250</v>
      </c>
      <c r="C7110" s="219">
        <v>23.017481816802039</v>
      </c>
      <c r="D7110" s="218"/>
      <c r="E7110" s="218" t="s">
        <v>114</v>
      </c>
      <c r="F7110" s="218">
        <v>2010</v>
      </c>
    </row>
    <row r="7111" spans="1:6" x14ac:dyDescent="0.45">
      <c r="A7111" s="218">
        <v>11544</v>
      </c>
      <c r="B7111" s="218">
        <v>250</v>
      </c>
      <c r="C7111" s="219">
        <v>11.030403691333721</v>
      </c>
      <c r="D7111" s="218"/>
      <c r="E7111" s="218" t="s">
        <v>114</v>
      </c>
      <c r="F7111" s="218">
        <v>2010</v>
      </c>
    </row>
    <row r="7112" spans="1:6" x14ac:dyDescent="0.45">
      <c r="A7112" s="218">
        <v>11542</v>
      </c>
      <c r="B7112" s="218">
        <v>250</v>
      </c>
      <c r="C7112" s="219">
        <v>56.887053368304692</v>
      </c>
      <c r="D7112" s="218"/>
      <c r="E7112" s="218" t="s">
        <v>114</v>
      </c>
      <c r="F7112" s="218">
        <v>2006</v>
      </c>
    </row>
    <row r="7113" spans="1:6" x14ac:dyDescent="0.45">
      <c r="A7113" s="218">
        <v>11542</v>
      </c>
      <c r="B7113" s="218">
        <v>250</v>
      </c>
      <c r="C7113" s="219">
        <v>4.6162851685555077</v>
      </c>
      <c r="D7113" s="218"/>
      <c r="E7113" s="218" t="s">
        <v>114</v>
      </c>
      <c r="F7113" s="218">
        <v>2006</v>
      </c>
    </row>
    <row r="7114" spans="1:6" x14ac:dyDescent="0.45">
      <c r="A7114" s="218">
        <v>11540</v>
      </c>
      <c r="B7114" s="218">
        <v>315</v>
      </c>
      <c r="C7114" s="219">
        <v>16.077542676785889</v>
      </c>
      <c r="D7114" s="218"/>
      <c r="E7114" s="218" t="s">
        <v>204</v>
      </c>
      <c r="F7114" s="218">
        <v>1901</v>
      </c>
    </row>
    <row r="7115" spans="1:6" x14ac:dyDescent="0.45">
      <c r="A7115" s="218">
        <v>11538</v>
      </c>
      <c r="B7115" s="218">
        <v>200</v>
      </c>
      <c r="C7115" s="219">
        <v>53.47639299317769</v>
      </c>
      <c r="D7115" s="218"/>
      <c r="E7115" s="218" t="s">
        <v>114</v>
      </c>
      <c r="F7115" s="218">
        <v>2007</v>
      </c>
    </row>
    <row r="7116" spans="1:6" x14ac:dyDescent="0.45">
      <c r="A7116" s="218">
        <v>11538</v>
      </c>
      <c r="B7116" s="218">
        <v>200</v>
      </c>
      <c r="C7116" s="219">
        <v>41.346341513821621</v>
      </c>
      <c r="D7116" s="218"/>
      <c r="E7116" s="218" t="s">
        <v>114</v>
      </c>
      <c r="F7116" s="218">
        <v>2007</v>
      </c>
    </row>
    <row r="7117" spans="1:6" x14ac:dyDescent="0.45">
      <c r="A7117" s="218">
        <v>11538</v>
      </c>
      <c r="B7117" s="218">
        <v>200</v>
      </c>
      <c r="C7117" s="219">
        <v>27.20413077620201</v>
      </c>
      <c r="D7117" s="218"/>
      <c r="E7117" s="218" t="s">
        <v>114</v>
      </c>
      <c r="F7117" s="218">
        <v>2007</v>
      </c>
    </row>
    <row r="7118" spans="1:6" x14ac:dyDescent="0.45">
      <c r="A7118" s="218">
        <v>11538</v>
      </c>
      <c r="B7118" s="218">
        <v>200</v>
      </c>
      <c r="C7118" s="219">
        <v>12.714277682763591</v>
      </c>
      <c r="D7118" s="218"/>
      <c r="E7118" s="218" t="s">
        <v>114</v>
      </c>
      <c r="F7118" s="218">
        <v>2007</v>
      </c>
    </row>
    <row r="7119" spans="1:6" x14ac:dyDescent="0.45">
      <c r="A7119" s="218">
        <v>11538</v>
      </c>
      <c r="B7119" s="218">
        <v>200</v>
      </c>
      <c r="C7119" s="219">
        <v>74.548681073167558</v>
      </c>
      <c r="D7119" s="218"/>
      <c r="E7119" s="218" t="s">
        <v>114</v>
      </c>
      <c r="F7119" s="218">
        <v>2007</v>
      </c>
    </row>
    <row r="7120" spans="1:6" x14ac:dyDescent="0.45">
      <c r="A7120" s="218">
        <v>11538</v>
      </c>
      <c r="B7120" s="218">
        <v>200</v>
      </c>
      <c r="C7120" s="219">
        <v>39.109184416172447</v>
      </c>
      <c r="D7120" s="218"/>
      <c r="E7120" s="218" t="s">
        <v>114</v>
      </c>
      <c r="F7120" s="218">
        <v>2007</v>
      </c>
    </row>
    <row r="7121" spans="1:6" x14ac:dyDescent="0.45">
      <c r="A7121" s="218">
        <v>11536</v>
      </c>
      <c r="B7121" s="218">
        <v>160</v>
      </c>
      <c r="C7121" s="219">
        <v>18.604972295426681</v>
      </c>
      <c r="D7121" s="218"/>
      <c r="E7121" s="218" t="s">
        <v>114</v>
      </c>
      <c r="F7121" s="218">
        <v>2007</v>
      </c>
    </row>
    <row r="7122" spans="1:6" x14ac:dyDescent="0.45">
      <c r="A7122" s="218">
        <v>11536</v>
      </c>
      <c r="B7122" s="218">
        <v>160</v>
      </c>
      <c r="C7122" s="219">
        <v>23.33157923241572</v>
      </c>
      <c r="D7122" s="218"/>
      <c r="E7122" s="218" t="s">
        <v>114</v>
      </c>
      <c r="F7122" s="218">
        <v>2007</v>
      </c>
    </row>
    <row r="7123" spans="1:6" x14ac:dyDescent="0.45">
      <c r="A7123" s="218">
        <v>11534</v>
      </c>
      <c r="B7123" s="218">
        <v>200</v>
      </c>
      <c r="C7123" s="219">
        <v>54.576513647385347</v>
      </c>
      <c r="D7123" s="218"/>
      <c r="E7123" s="218" t="s">
        <v>114</v>
      </c>
      <c r="F7123" s="218">
        <v>2007</v>
      </c>
    </row>
    <row r="7124" spans="1:6" x14ac:dyDescent="0.45">
      <c r="A7124" s="218">
        <v>11534</v>
      </c>
      <c r="B7124" s="218">
        <v>200</v>
      </c>
      <c r="C7124" s="219">
        <v>46.594157001603357</v>
      </c>
      <c r="D7124" s="218"/>
      <c r="E7124" s="218" t="s">
        <v>114</v>
      </c>
      <c r="F7124" s="218">
        <v>2007</v>
      </c>
    </row>
    <row r="7125" spans="1:6" x14ac:dyDescent="0.45">
      <c r="A7125" s="218">
        <v>11534</v>
      </c>
      <c r="B7125" s="218">
        <v>200</v>
      </c>
      <c r="C7125" s="219">
        <v>9.033112484039016</v>
      </c>
      <c r="D7125" s="218"/>
      <c r="E7125" s="218" t="s">
        <v>114</v>
      </c>
      <c r="F7125" s="218">
        <v>2007</v>
      </c>
    </row>
    <row r="7126" spans="1:6" x14ac:dyDescent="0.45">
      <c r="A7126" s="218">
        <v>11532</v>
      </c>
      <c r="B7126" s="218">
        <v>250</v>
      </c>
      <c r="C7126" s="219">
        <v>17.16142852518438</v>
      </c>
      <c r="D7126" s="218"/>
      <c r="E7126" s="218" t="s">
        <v>114</v>
      </c>
      <c r="F7126" s="218">
        <v>2006</v>
      </c>
    </row>
    <row r="7127" spans="1:6" x14ac:dyDescent="0.45">
      <c r="A7127" s="218">
        <v>11532</v>
      </c>
      <c r="B7127" s="218">
        <v>250</v>
      </c>
      <c r="C7127" s="219">
        <v>20.062632302285479</v>
      </c>
      <c r="D7127" s="218"/>
      <c r="E7127" s="218" t="s">
        <v>114</v>
      </c>
      <c r="F7127" s="218">
        <v>2006</v>
      </c>
    </row>
    <row r="7128" spans="1:6" x14ac:dyDescent="0.45">
      <c r="A7128" s="218">
        <v>11532</v>
      </c>
      <c r="B7128" s="218">
        <v>250</v>
      </c>
      <c r="C7128" s="219">
        <v>7.3156870141205719</v>
      </c>
      <c r="D7128" s="218"/>
      <c r="E7128" s="218" t="s">
        <v>114</v>
      </c>
      <c r="F7128" s="218">
        <v>2006</v>
      </c>
    </row>
    <row r="7129" spans="1:6" x14ac:dyDescent="0.45">
      <c r="A7129" s="218">
        <v>11532</v>
      </c>
      <c r="B7129" s="218">
        <v>250</v>
      </c>
      <c r="C7129" s="219">
        <v>26.231359985759269</v>
      </c>
      <c r="D7129" s="218"/>
      <c r="E7129" s="218" t="s">
        <v>114</v>
      </c>
      <c r="F7129" s="218">
        <v>2006</v>
      </c>
    </row>
    <row r="7130" spans="1:6" x14ac:dyDescent="0.45">
      <c r="A7130" s="218">
        <v>11532</v>
      </c>
      <c r="B7130" s="218">
        <v>250</v>
      </c>
      <c r="C7130" s="219">
        <v>21.729845416590528</v>
      </c>
      <c r="D7130" s="218"/>
      <c r="E7130" s="218" t="s">
        <v>114</v>
      </c>
      <c r="F7130" s="218">
        <v>2006</v>
      </c>
    </row>
    <row r="7131" spans="1:6" x14ac:dyDescent="0.45">
      <c r="A7131" s="218">
        <v>11532</v>
      </c>
      <c r="B7131" s="218">
        <v>250</v>
      </c>
      <c r="C7131" s="219">
        <v>14.141345215075569</v>
      </c>
      <c r="D7131" s="218"/>
      <c r="E7131" s="218" t="s">
        <v>114</v>
      </c>
      <c r="F7131" s="218">
        <v>2006</v>
      </c>
    </row>
    <row r="7132" spans="1:6" x14ac:dyDescent="0.45">
      <c r="A7132" s="218">
        <v>11532</v>
      </c>
      <c r="B7132" s="218">
        <v>250</v>
      </c>
      <c r="C7132" s="219">
        <v>10.18907139165268</v>
      </c>
      <c r="D7132" s="218"/>
      <c r="E7132" s="218" t="s">
        <v>114</v>
      </c>
      <c r="F7132" s="218">
        <v>2006</v>
      </c>
    </row>
    <row r="7133" spans="1:6" x14ac:dyDescent="0.45">
      <c r="A7133" s="218">
        <v>11532</v>
      </c>
      <c r="B7133" s="218">
        <v>250</v>
      </c>
      <c r="C7133" s="219">
        <v>18.84475934915892</v>
      </c>
      <c r="D7133" s="218"/>
      <c r="E7133" s="218" t="s">
        <v>114</v>
      </c>
      <c r="F7133" s="218">
        <v>2006</v>
      </c>
    </row>
    <row r="7134" spans="1:6" x14ac:dyDescent="0.45">
      <c r="A7134" s="218">
        <v>11532</v>
      </c>
      <c r="B7134" s="218">
        <v>250</v>
      </c>
      <c r="C7134" s="219">
        <v>8.8407103779129841</v>
      </c>
      <c r="D7134" s="218"/>
      <c r="E7134" s="218" t="s">
        <v>111</v>
      </c>
      <c r="F7134" s="218">
        <v>1901</v>
      </c>
    </row>
    <row r="7135" spans="1:6" x14ac:dyDescent="0.45">
      <c r="A7135" s="218">
        <v>11532</v>
      </c>
      <c r="B7135" s="218">
        <v>250</v>
      </c>
      <c r="C7135" s="219">
        <v>10.27163557137237</v>
      </c>
      <c r="D7135" s="218"/>
      <c r="E7135" s="218" t="s">
        <v>114</v>
      </c>
      <c r="F7135" s="218">
        <v>2006</v>
      </c>
    </row>
    <row r="7136" spans="1:6" x14ac:dyDescent="0.45">
      <c r="A7136" s="218">
        <v>11530</v>
      </c>
      <c r="B7136" s="218">
        <v>500</v>
      </c>
      <c r="C7136" s="219">
        <v>12.74487457782927</v>
      </c>
      <c r="D7136" s="218"/>
      <c r="E7136" s="218" t="s">
        <v>203</v>
      </c>
      <c r="F7136" s="218">
        <v>1901</v>
      </c>
    </row>
    <row r="7137" spans="1:6" x14ac:dyDescent="0.45">
      <c r="A7137" s="218">
        <v>11530</v>
      </c>
      <c r="B7137" s="218">
        <v>500</v>
      </c>
      <c r="C7137" s="219">
        <v>83.504204641131892</v>
      </c>
      <c r="D7137" s="218"/>
      <c r="E7137" s="218" t="s">
        <v>203</v>
      </c>
      <c r="F7137" s="218">
        <v>1959</v>
      </c>
    </row>
    <row r="7138" spans="1:6" x14ac:dyDescent="0.45">
      <c r="A7138" s="218">
        <v>11528</v>
      </c>
      <c r="B7138" s="218">
        <v>300</v>
      </c>
      <c r="C7138" s="219">
        <v>19.716585606968859</v>
      </c>
      <c r="D7138" s="218"/>
      <c r="E7138" s="218" t="s">
        <v>205</v>
      </c>
      <c r="F7138" s="218">
        <v>1901</v>
      </c>
    </row>
    <row r="7139" spans="1:6" x14ac:dyDescent="0.45">
      <c r="A7139" s="218">
        <v>11526</v>
      </c>
      <c r="B7139" s="218">
        <v>160</v>
      </c>
      <c r="C7139" s="219">
        <v>15.212318544458521</v>
      </c>
      <c r="D7139" s="218"/>
      <c r="E7139" s="218" t="s">
        <v>114</v>
      </c>
      <c r="F7139" s="218">
        <v>2005</v>
      </c>
    </row>
    <row r="7140" spans="1:6" x14ac:dyDescent="0.45">
      <c r="A7140" s="218">
        <v>11526</v>
      </c>
      <c r="B7140" s="218">
        <v>160</v>
      </c>
      <c r="C7140" s="219">
        <v>25.516767801089792</v>
      </c>
      <c r="D7140" s="218"/>
      <c r="E7140" s="218" t="s">
        <v>114</v>
      </c>
      <c r="F7140" s="218">
        <v>2005</v>
      </c>
    </row>
    <row r="7141" spans="1:6" x14ac:dyDescent="0.45">
      <c r="A7141" s="218">
        <v>11524</v>
      </c>
      <c r="B7141" s="218">
        <v>200</v>
      </c>
      <c r="C7141" s="219">
        <v>6.9839887418871456</v>
      </c>
      <c r="D7141" s="218"/>
      <c r="E7141" s="218" t="s">
        <v>114</v>
      </c>
      <c r="F7141" s="218">
        <v>2005</v>
      </c>
    </row>
    <row r="7142" spans="1:6" x14ac:dyDescent="0.45">
      <c r="A7142" s="218">
        <v>11524</v>
      </c>
      <c r="B7142" s="218">
        <v>200</v>
      </c>
      <c r="C7142" s="219">
        <v>7.7941111023742922</v>
      </c>
      <c r="D7142" s="218"/>
      <c r="E7142" s="218" t="s">
        <v>114</v>
      </c>
      <c r="F7142" s="218">
        <v>2005</v>
      </c>
    </row>
    <row r="7143" spans="1:6" x14ac:dyDescent="0.45">
      <c r="A7143" s="218">
        <v>11524</v>
      </c>
      <c r="B7143" s="218">
        <v>200</v>
      </c>
      <c r="C7143" s="219">
        <v>33.113396243437649</v>
      </c>
      <c r="D7143" s="218"/>
      <c r="E7143" s="218" t="s">
        <v>114</v>
      </c>
      <c r="F7143" s="218">
        <v>2005</v>
      </c>
    </row>
    <row r="7144" spans="1:6" x14ac:dyDescent="0.45">
      <c r="A7144" s="218">
        <v>11524</v>
      </c>
      <c r="B7144" s="218">
        <v>200</v>
      </c>
      <c r="C7144" s="219">
        <v>9.7019440652932705</v>
      </c>
      <c r="D7144" s="218"/>
      <c r="E7144" s="218" t="s">
        <v>114</v>
      </c>
      <c r="F7144" s="218">
        <v>2005</v>
      </c>
    </row>
    <row r="7145" spans="1:6" x14ac:dyDescent="0.45">
      <c r="A7145" s="218">
        <v>11524</v>
      </c>
      <c r="B7145" s="218">
        <v>200</v>
      </c>
      <c r="C7145" s="219">
        <v>14.135546350390831</v>
      </c>
      <c r="D7145" s="218"/>
      <c r="E7145" s="218" t="s">
        <v>114</v>
      </c>
      <c r="F7145" s="218">
        <v>2005</v>
      </c>
    </row>
    <row r="7146" spans="1:6" x14ac:dyDescent="0.45">
      <c r="A7146" s="218">
        <v>11524</v>
      </c>
      <c r="B7146" s="218">
        <v>200</v>
      </c>
      <c r="C7146" s="219">
        <v>13.477015330267079</v>
      </c>
      <c r="D7146" s="218"/>
      <c r="E7146" s="218" t="s">
        <v>114</v>
      </c>
      <c r="F7146" s="218">
        <v>2005</v>
      </c>
    </row>
    <row r="7147" spans="1:6" x14ac:dyDescent="0.45">
      <c r="A7147" s="218">
        <v>11524</v>
      </c>
      <c r="B7147" s="218">
        <v>200</v>
      </c>
      <c r="C7147" s="219">
        <v>33.682682815414381</v>
      </c>
      <c r="D7147" s="218"/>
      <c r="E7147" s="218" t="s">
        <v>114</v>
      </c>
      <c r="F7147" s="218">
        <v>2005</v>
      </c>
    </row>
    <row r="7148" spans="1:6" x14ac:dyDescent="0.45">
      <c r="A7148" s="218">
        <v>11524</v>
      </c>
      <c r="B7148" s="218">
        <v>200</v>
      </c>
      <c r="C7148" s="219">
        <v>31.12376711987228</v>
      </c>
      <c r="D7148" s="218"/>
      <c r="E7148" s="218" t="s">
        <v>114</v>
      </c>
      <c r="F7148" s="218">
        <v>2005</v>
      </c>
    </row>
    <row r="7149" spans="1:6" x14ac:dyDescent="0.45">
      <c r="A7149" s="218">
        <v>11524</v>
      </c>
      <c r="B7149" s="218">
        <v>200</v>
      </c>
      <c r="C7149" s="219">
        <v>25.260690340627541</v>
      </c>
      <c r="D7149" s="218"/>
      <c r="E7149" s="218" t="s">
        <v>114</v>
      </c>
      <c r="F7149" s="218">
        <v>2005</v>
      </c>
    </row>
    <row r="7150" spans="1:6" x14ac:dyDescent="0.45">
      <c r="A7150" s="218">
        <v>11524</v>
      </c>
      <c r="B7150" s="218">
        <v>200</v>
      </c>
      <c r="C7150" s="219">
        <v>13.15841127618577</v>
      </c>
      <c r="D7150" s="218"/>
      <c r="E7150" s="218" t="s">
        <v>114</v>
      </c>
      <c r="F7150" s="218">
        <v>2005</v>
      </c>
    </row>
    <row r="7151" spans="1:6" x14ac:dyDescent="0.45">
      <c r="A7151" s="218">
        <v>11524</v>
      </c>
      <c r="B7151" s="218">
        <v>200</v>
      </c>
      <c r="C7151" s="219">
        <v>28.87810586770636</v>
      </c>
      <c r="D7151" s="218"/>
      <c r="E7151" s="218" t="s">
        <v>114</v>
      </c>
      <c r="F7151" s="218">
        <v>2005</v>
      </c>
    </row>
    <row r="7152" spans="1:6" x14ac:dyDescent="0.45">
      <c r="A7152" s="218">
        <v>11524</v>
      </c>
      <c r="B7152" s="218">
        <v>200</v>
      </c>
      <c r="C7152" s="219">
        <v>21.477033138582289</v>
      </c>
      <c r="D7152" s="218"/>
      <c r="E7152" s="218" t="s">
        <v>114</v>
      </c>
      <c r="F7152" s="218">
        <v>2005</v>
      </c>
    </row>
    <row r="7153" spans="1:6" x14ac:dyDescent="0.45">
      <c r="A7153" s="218">
        <v>11524</v>
      </c>
      <c r="B7153" s="218">
        <v>200</v>
      </c>
      <c r="C7153" s="219">
        <v>15.4811828166076</v>
      </c>
      <c r="D7153" s="218"/>
      <c r="E7153" s="218" t="s">
        <v>114</v>
      </c>
      <c r="F7153" s="218">
        <v>2005</v>
      </c>
    </row>
    <row r="7154" spans="1:6" x14ac:dyDescent="0.45">
      <c r="A7154" s="218">
        <v>11524</v>
      </c>
      <c r="B7154" s="218">
        <v>200</v>
      </c>
      <c r="C7154" s="219">
        <v>24.571413994692829</v>
      </c>
      <c r="D7154" s="218"/>
      <c r="E7154" s="218" t="s">
        <v>114</v>
      </c>
      <c r="F7154" s="218">
        <v>2005</v>
      </c>
    </row>
    <row r="7155" spans="1:6" x14ac:dyDescent="0.45">
      <c r="A7155" s="218">
        <v>11524</v>
      </c>
      <c r="B7155" s="218">
        <v>200</v>
      </c>
      <c r="C7155" s="219">
        <v>15.60146531433892</v>
      </c>
      <c r="D7155" s="218"/>
      <c r="E7155" s="218" t="s">
        <v>114</v>
      </c>
      <c r="F7155" s="218">
        <v>2005</v>
      </c>
    </row>
    <row r="7156" spans="1:6" x14ac:dyDescent="0.45">
      <c r="A7156" s="218">
        <v>11524</v>
      </c>
      <c r="B7156" s="218">
        <v>200</v>
      </c>
      <c r="C7156" s="219">
        <v>25.073412518540241</v>
      </c>
      <c r="D7156" s="218"/>
      <c r="E7156" s="218" t="s">
        <v>114</v>
      </c>
      <c r="F7156" s="218">
        <v>2005</v>
      </c>
    </row>
    <row r="7157" spans="1:6" x14ac:dyDescent="0.45">
      <c r="A7157" s="218">
        <v>11524</v>
      </c>
      <c r="B7157" s="218">
        <v>200</v>
      </c>
      <c r="C7157" s="219">
        <v>15.774670178387581</v>
      </c>
      <c r="D7157" s="218"/>
      <c r="E7157" s="218" t="s">
        <v>114</v>
      </c>
      <c r="F7157" s="218">
        <v>2005</v>
      </c>
    </row>
    <row r="7158" spans="1:6" x14ac:dyDescent="0.45">
      <c r="A7158" s="218">
        <v>11524</v>
      </c>
      <c r="B7158" s="218">
        <v>200</v>
      </c>
      <c r="C7158" s="219">
        <v>22.027243881097281</v>
      </c>
      <c r="D7158" s="218"/>
      <c r="E7158" s="218" t="s">
        <v>114</v>
      </c>
      <c r="F7158" s="218">
        <v>2005</v>
      </c>
    </row>
    <row r="7159" spans="1:6" x14ac:dyDescent="0.45">
      <c r="A7159" s="218">
        <v>11524</v>
      </c>
      <c r="B7159" s="218">
        <v>200</v>
      </c>
      <c r="C7159" s="219">
        <v>20.1285503810848</v>
      </c>
      <c r="D7159" s="218"/>
      <c r="E7159" s="218" t="s">
        <v>114</v>
      </c>
      <c r="F7159" s="218">
        <v>2005</v>
      </c>
    </row>
    <row r="7160" spans="1:6" x14ac:dyDescent="0.45">
      <c r="A7160" s="218">
        <v>11524</v>
      </c>
      <c r="B7160" s="218">
        <v>200</v>
      </c>
      <c r="C7160" s="219">
        <v>24.503649904166931</v>
      </c>
      <c r="D7160" s="218"/>
      <c r="E7160" s="218" t="s">
        <v>114</v>
      </c>
      <c r="F7160" s="218">
        <v>2005</v>
      </c>
    </row>
    <row r="7161" spans="1:6" x14ac:dyDescent="0.45">
      <c r="A7161" s="218">
        <v>11524</v>
      </c>
      <c r="B7161" s="218">
        <v>200</v>
      </c>
      <c r="C7161" s="219">
        <v>24.12679293042078</v>
      </c>
      <c r="D7161" s="218"/>
      <c r="E7161" s="218" t="s">
        <v>114</v>
      </c>
      <c r="F7161" s="218">
        <v>2005</v>
      </c>
    </row>
    <row r="7162" spans="1:6" x14ac:dyDescent="0.45">
      <c r="A7162" s="218">
        <v>11524</v>
      </c>
      <c r="B7162" s="218">
        <v>200</v>
      </c>
      <c r="C7162" s="219">
        <v>31.935703178752551</v>
      </c>
      <c r="D7162" s="218"/>
      <c r="E7162" s="218" t="s">
        <v>114</v>
      </c>
      <c r="F7162" s="218">
        <v>2005</v>
      </c>
    </row>
    <row r="7163" spans="1:6" x14ac:dyDescent="0.45">
      <c r="A7163" s="218">
        <v>11524</v>
      </c>
      <c r="B7163" s="218">
        <v>200</v>
      </c>
      <c r="C7163" s="219">
        <v>17.271723550074189</v>
      </c>
      <c r="D7163" s="218"/>
      <c r="E7163" s="218" t="s">
        <v>114</v>
      </c>
      <c r="F7163" s="218">
        <v>2005</v>
      </c>
    </row>
    <row r="7164" spans="1:6" x14ac:dyDescent="0.45">
      <c r="A7164" s="218">
        <v>11524</v>
      </c>
      <c r="B7164" s="218">
        <v>200</v>
      </c>
      <c r="C7164" s="219">
        <v>14.76485125782551</v>
      </c>
      <c r="D7164" s="218"/>
      <c r="E7164" s="218" t="s">
        <v>114</v>
      </c>
      <c r="F7164" s="218">
        <v>2005</v>
      </c>
    </row>
    <row r="7165" spans="1:6" x14ac:dyDescent="0.45">
      <c r="A7165" s="218">
        <v>11524</v>
      </c>
      <c r="B7165" s="218">
        <v>200</v>
      </c>
      <c r="C7165" s="219">
        <v>11.618629654815891</v>
      </c>
      <c r="D7165" s="218"/>
      <c r="E7165" s="218" t="s">
        <v>114</v>
      </c>
      <c r="F7165" s="218">
        <v>2005</v>
      </c>
    </row>
    <row r="7166" spans="1:6" x14ac:dyDescent="0.45">
      <c r="A7166" s="218">
        <v>11524</v>
      </c>
      <c r="B7166" s="218">
        <v>200</v>
      </c>
      <c r="C7166" s="219">
        <v>14.24535385589542</v>
      </c>
      <c r="D7166" s="218"/>
      <c r="E7166" s="218" t="s">
        <v>114</v>
      </c>
      <c r="F7166" s="218">
        <v>2005</v>
      </c>
    </row>
    <row r="7167" spans="1:6" x14ac:dyDescent="0.45">
      <c r="A7167" s="218">
        <v>11524</v>
      </c>
      <c r="B7167" s="218">
        <v>200</v>
      </c>
      <c r="C7167" s="219">
        <v>13.211861993993139</v>
      </c>
      <c r="D7167" s="218"/>
      <c r="E7167" s="218" t="s">
        <v>114</v>
      </c>
      <c r="F7167" s="218">
        <v>2005</v>
      </c>
    </row>
    <row r="7168" spans="1:6" x14ac:dyDescent="0.45">
      <c r="A7168" s="218">
        <v>11524</v>
      </c>
      <c r="B7168" s="218">
        <v>200</v>
      </c>
      <c r="C7168" s="219">
        <v>11.8070265114499</v>
      </c>
      <c r="D7168" s="218"/>
      <c r="E7168" s="218" t="s">
        <v>114</v>
      </c>
      <c r="F7168" s="218">
        <v>2005</v>
      </c>
    </row>
    <row r="7169" spans="1:6" x14ac:dyDescent="0.45">
      <c r="A7169" s="218">
        <v>11524</v>
      </c>
      <c r="B7169" s="218">
        <v>200</v>
      </c>
      <c r="C7169" s="219">
        <v>13.442502144236411</v>
      </c>
      <c r="D7169" s="218"/>
      <c r="E7169" s="218" t="s">
        <v>114</v>
      </c>
      <c r="F7169" s="218">
        <v>2005</v>
      </c>
    </row>
    <row r="7170" spans="1:6" x14ac:dyDescent="0.45">
      <c r="A7170" s="218">
        <v>11524</v>
      </c>
      <c r="B7170" s="218">
        <v>200</v>
      </c>
      <c r="C7170" s="219">
        <v>14.31739618045648</v>
      </c>
      <c r="D7170" s="218"/>
      <c r="E7170" s="218" t="s">
        <v>114</v>
      </c>
      <c r="F7170" s="218">
        <v>2005</v>
      </c>
    </row>
    <row r="7171" spans="1:6" x14ac:dyDescent="0.45">
      <c r="A7171" s="218">
        <v>11524</v>
      </c>
      <c r="B7171" s="218">
        <v>200</v>
      </c>
      <c r="C7171" s="219">
        <v>10.84728832276841</v>
      </c>
      <c r="D7171" s="218"/>
      <c r="E7171" s="218" t="s">
        <v>114</v>
      </c>
      <c r="F7171" s="218">
        <v>2005</v>
      </c>
    </row>
    <row r="7172" spans="1:6" x14ac:dyDescent="0.45">
      <c r="A7172" s="218">
        <v>11522</v>
      </c>
      <c r="B7172" s="218">
        <v>160</v>
      </c>
      <c r="C7172" s="219">
        <v>20.539299995907282</v>
      </c>
      <c r="D7172" s="218"/>
      <c r="E7172" s="218" t="s">
        <v>114</v>
      </c>
      <c r="F7172" s="218">
        <v>2005</v>
      </c>
    </row>
    <row r="7173" spans="1:6" x14ac:dyDescent="0.45">
      <c r="A7173" s="218">
        <v>11522</v>
      </c>
      <c r="B7173" s="218">
        <v>160</v>
      </c>
      <c r="C7173" s="219">
        <v>11.344447448796091</v>
      </c>
      <c r="D7173" s="218"/>
      <c r="E7173" s="218" t="s">
        <v>114</v>
      </c>
      <c r="F7173" s="218">
        <v>2005</v>
      </c>
    </row>
    <row r="7174" spans="1:6" x14ac:dyDescent="0.45">
      <c r="A7174" s="218">
        <v>11522</v>
      </c>
      <c r="B7174" s="218">
        <v>160</v>
      </c>
      <c r="C7174" s="219">
        <v>22.958023044104561</v>
      </c>
      <c r="D7174" s="218"/>
      <c r="E7174" s="218" t="s">
        <v>114</v>
      </c>
      <c r="F7174" s="218">
        <v>2005</v>
      </c>
    </row>
    <row r="7175" spans="1:6" x14ac:dyDescent="0.45">
      <c r="A7175" s="218">
        <v>11522</v>
      </c>
      <c r="B7175" s="218">
        <v>160</v>
      </c>
      <c r="C7175" s="219">
        <v>24.638590218419662</v>
      </c>
      <c r="D7175" s="218"/>
      <c r="E7175" s="218" t="s">
        <v>114</v>
      </c>
      <c r="F7175" s="218">
        <v>2005</v>
      </c>
    </row>
    <row r="7176" spans="1:6" x14ac:dyDescent="0.45">
      <c r="A7176" s="218">
        <v>11522</v>
      </c>
      <c r="B7176" s="218">
        <v>160</v>
      </c>
      <c r="C7176" s="219">
        <v>26.162964696525989</v>
      </c>
      <c r="D7176" s="218"/>
      <c r="E7176" s="218" t="s">
        <v>114</v>
      </c>
      <c r="F7176" s="218">
        <v>2005</v>
      </c>
    </row>
    <row r="7177" spans="1:6" x14ac:dyDescent="0.45">
      <c r="A7177" s="218">
        <v>11522</v>
      </c>
      <c r="B7177" s="218">
        <v>160</v>
      </c>
      <c r="C7177" s="219">
        <v>24.038016981498259</v>
      </c>
      <c r="D7177" s="218"/>
      <c r="E7177" s="218" t="s">
        <v>114</v>
      </c>
      <c r="F7177" s="218">
        <v>2005</v>
      </c>
    </row>
    <row r="7178" spans="1:6" x14ac:dyDescent="0.45">
      <c r="A7178" s="218">
        <v>11520</v>
      </c>
      <c r="B7178" s="218">
        <v>160</v>
      </c>
      <c r="C7178" s="219">
        <v>20.317321967391599</v>
      </c>
      <c r="D7178" s="218"/>
      <c r="E7178" s="218" t="s">
        <v>114</v>
      </c>
      <c r="F7178" s="218">
        <v>2005</v>
      </c>
    </row>
    <row r="7179" spans="1:6" x14ac:dyDescent="0.45">
      <c r="A7179" s="218">
        <v>11520</v>
      </c>
      <c r="B7179" s="218">
        <v>160</v>
      </c>
      <c r="C7179" s="219">
        <v>25.947320678905221</v>
      </c>
      <c r="D7179" s="218"/>
      <c r="E7179" s="218" t="s">
        <v>114</v>
      </c>
      <c r="F7179" s="218">
        <v>2005</v>
      </c>
    </row>
    <row r="7180" spans="1:6" x14ac:dyDescent="0.45">
      <c r="A7180" s="218">
        <v>11520</v>
      </c>
      <c r="B7180" s="218">
        <v>160</v>
      </c>
      <c r="C7180" s="219">
        <v>37.194009402407673</v>
      </c>
      <c r="D7180" s="218"/>
      <c r="E7180" s="218" t="s">
        <v>114</v>
      </c>
      <c r="F7180" s="218">
        <v>2005</v>
      </c>
    </row>
    <row r="7181" spans="1:6" x14ac:dyDescent="0.45">
      <c r="A7181" s="218">
        <v>11518</v>
      </c>
      <c r="B7181" s="218">
        <v>160</v>
      </c>
      <c r="C7181" s="219">
        <v>51.835231785760229</v>
      </c>
      <c r="D7181" s="218"/>
      <c r="E7181" s="218" t="s">
        <v>114</v>
      </c>
      <c r="F7181" s="218">
        <v>2005</v>
      </c>
    </row>
    <row r="7182" spans="1:6" x14ac:dyDescent="0.45">
      <c r="A7182" s="218">
        <v>11516</v>
      </c>
      <c r="B7182" s="218">
        <v>160</v>
      </c>
      <c r="C7182" s="219">
        <v>24.33480095582086</v>
      </c>
      <c r="D7182" s="218"/>
      <c r="E7182" s="218" t="s">
        <v>114</v>
      </c>
      <c r="F7182" s="218">
        <v>2005</v>
      </c>
    </row>
    <row r="7183" spans="1:6" x14ac:dyDescent="0.45">
      <c r="A7183" s="218">
        <v>11516</v>
      </c>
      <c r="B7183" s="218">
        <v>160</v>
      </c>
      <c r="C7183" s="219">
        <v>10.16671908946801</v>
      </c>
      <c r="D7183" s="218"/>
      <c r="E7183" s="218" t="s">
        <v>114</v>
      </c>
      <c r="F7183" s="218">
        <v>2005</v>
      </c>
    </row>
    <row r="7184" spans="1:6" x14ac:dyDescent="0.45">
      <c r="A7184" s="218">
        <v>11514</v>
      </c>
      <c r="B7184" s="218">
        <v>500</v>
      </c>
      <c r="C7184" s="219">
        <v>13.30325948661654</v>
      </c>
      <c r="D7184" s="218"/>
      <c r="E7184" s="218" t="s">
        <v>111</v>
      </c>
      <c r="F7184" s="218">
        <v>1901</v>
      </c>
    </row>
    <row r="7185" spans="1:6" x14ac:dyDescent="0.45">
      <c r="A7185" s="218">
        <v>11512</v>
      </c>
      <c r="B7185" s="218">
        <v>300</v>
      </c>
      <c r="C7185" s="219">
        <v>29.659338796256129</v>
      </c>
      <c r="D7185" s="218"/>
      <c r="E7185" s="218" t="s">
        <v>203</v>
      </c>
      <c r="F7185" s="218">
        <v>1963</v>
      </c>
    </row>
    <row r="7186" spans="1:6" x14ac:dyDescent="0.45">
      <c r="A7186" s="218">
        <v>11512</v>
      </c>
      <c r="B7186" s="218">
        <v>300</v>
      </c>
      <c r="C7186" s="219">
        <v>37.890069324312194</v>
      </c>
      <c r="D7186" s="218"/>
      <c r="E7186" s="218" t="s">
        <v>203</v>
      </c>
      <c r="F7186" s="218">
        <v>1963</v>
      </c>
    </row>
    <row r="7187" spans="1:6" x14ac:dyDescent="0.45">
      <c r="A7187" s="218">
        <v>11510</v>
      </c>
      <c r="B7187" s="218">
        <v>300</v>
      </c>
      <c r="C7187" s="219">
        <v>21.678647253923401</v>
      </c>
      <c r="D7187" s="218"/>
      <c r="E7187" s="218" t="s">
        <v>203</v>
      </c>
      <c r="F7187" s="218">
        <v>1963</v>
      </c>
    </row>
    <row r="7188" spans="1:6" x14ac:dyDescent="0.45">
      <c r="A7188" s="218">
        <v>11510</v>
      </c>
      <c r="B7188" s="218">
        <v>300</v>
      </c>
      <c r="C7188" s="219">
        <v>45.088300002083948</v>
      </c>
      <c r="D7188" s="218"/>
      <c r="E7188" s="218" t="s">
        <v>203</v>
      </c>
      <c r="F7188" s="218">
        <v>1963</v>
      </c>
    </row>
    <row r="7189" spans="1:6" x14ac:dyDescent="0.45">
      <c r="A7189" s="218">
        <v>11510</v>
      </c>
      <c r="B7189" s="218">
        <v>300</v>
      </c>
      <c r="C7189" s="219">
        <v>25.27329800551064</v>
      </c>
      <c r="D7189" s="218"/>
      <c r="E7189" s="218" t="s">
        <v>205</v>
      </c>
      <c r="F7189" s="218">
        <v>1963</v>
      </c>
    </row>
    <row r="7190" spans="1:6" x14ac:dyDescent="0.45">
      <c r="A7190" s="218">
        <v>11746</v>
      </c>
      <c r="B7190" s="218">
        <v>315</v>
      </c>
      <c r="C7190" s="219">
        <v>14.513129109174891</v>
      </c>
      <c r="D7190" s="218"/>
      <c r="E7190" s="218" t="s">
        <v>114</v>
      </c>
      <c r="F7190" s="218">
        <v>2007</v>
      </c>
    </row>
    <row r="7191" spans="1:6" x14ac:dyDescent="0.45">
      <c r="A7191" s="218">
        <v>11744</v>
      </c>
      <c r="B7191" s="218">
        <v>250</v>
      </c>
      <c r="C7191" s="219">
        <v>10.713842218235889</v>
      </c>
      <c r="D7191" s="218"/>
      <c r="E7191" s="218" t="s">
        <v>203</v>
      </c>
      <c r="F7191" s="218">
        <v>1963</v>
      </c>
    </row>
    <row r="7192" spans="1:6" x14ac:dyDescent="0.45">
      <c r="A7192" s="218">
        <v>11744</v>
      </c>
      <c r="B7192" s="218">
        <v>250</v>
      </c>
      <c r="C7192" s="219">
        <v>30.887326902618881</v>
      </c>
      <c r="D7192" s="218"/>
      <c r="E7192" s="218" t="s">
        <v>203</v>
      </c>
      <c r="F7192" s="218">
        <v>1963</v>
      </c>
    </row>
    <row r="7193" spans="1:6" x14ac:dyDescent="0.45">
      <c r="A7193" s="218">
        <v>11744</v>
      </c>
      <c r="B7193" s="218">
        <v>250</v>
      </c>
      <c r="C7193" s="219">
        <v>30.011578581829109</v>
      </c>
      <c r="D7193" s="218"/>
      <c r="E7193" s="218" t="s">
        <v>203</v>
      </c>
      <c r="F7193" s="218">
        <v>1963</v>
      </c>
    </row>
    <row r="7194" spans="1:6" x14ac:dyDescent="0.45">
      <c r="A7194" s="218">
        <v>11726</v>
      </c>
      <c r="B7194" s="218">
        <v>200</v>
      </c>
      <c r="C7194" s="219">
        <v>5.0601647537139964</v>
      </c>
      <c r="D7194" s="218"/>
      <c r="E7194" s="218" t="s">
        <v>114</v>
      </c>
      <c r="F7194" s="218">
        <v>2002</v>
      </c>
    </row>
    <row r="7195" spans="1:6" x14ac:dyDescent="0.45">
      <c r="A7195" s="218">
        <v>11724</v>
      </c>
      <c r="B7195" s="218">
        <v>160</v>
      </c>
      <c r="C7195" s="219">
        <v>11.16473870602025</v>
      </c>
      <c r="D7195" s="218"/>
      <c r="E7195" s="218" t="s">
        <v>114</v>
      </c>
      <c r="F7195" s="218">
        <v>2008</v>
      </c>
    </row>
    <row r="7196" spans="1:6" x14ac:dyDescent="0.45">
      <c r="A7196" s="218">
        <v>11722</v>
      </c>
      <c r="B7196" s="218">
        <v>250</v>
      </c>
      <c r="C7196" s="219">
        <v>11.204321970401329</v>
      </c>
      <c r="D7196" s="218"/>
      <c r="E7196" s="218" t="s">
        <v>205</v>
      </c>
      <c r="F7196" s="218">
        <v>0</v>
      </c>
    </row>
    <row r="7197" spans="1:6" x14ac:dyDescent="0.45">
      <c r="A7197" s="218">
        <v>11720</v>
      </c>
      <c r="B7197" s="218">
        <v>250</v>
      </c>
      <c r="C7197" s="219">
        <v>2.3809307711992211</v>
      </c>
      <c r="D7197" s="218"/>
      <c r="E7197" s="218" t="s">
        <v>204</v>
      </c>
      <c r="F7197" s="218">
        <v>2009</v>
      </c>
    </row>
    <row r="7198" spans="1:6" x14ac:dyDescent="0.45">
      <c r="A7198" s="218">
        <v>11720</v>
      </c>
      <c r="B7198" s="218">
        <v>250</v>
      </c>
      <c r="C7198" s="219">
        <v>26.578983199189629</v>
      </c>
      <c r="D7198" s="218"/>
      <c r="E7198" s="218" t="s">
        <v>205</v>
      </c>
      <c r="F7198" s="218">
        <v>1989</v>
      </c>
    </row>
    <row r="7199" spans="1:6" x14ac:dyDescent="0.45">
      <c r="A7199" s="218">
        <v>11720</v>
      </c>
      <c r="B7199" s="218">
        <v>250</v>
      </c>
      <c r="C7199" s="219">
        <v>18.828363788740649</v>
      </c>
      <c r="D7199" s="218"/>
      <c r="E7199" s="218" t="s">
        <v>205</v>
      </c>
      <c r="F7199" s="218">
        <v>1989</v>
      </c>
    </row>
    <row r="7200" spans="1:6" x14ac:dyDescent="0.45">
      <c r="A7200" s="218">
        <v>11720</v>
      </c>
      <c r="B7200" s="218">
        <v>250</v>
      </c>
      <c r="C7200" s="219">
        <v>19.848894401787831</v>
      </c>
      <c r="D7200" s="218"/>
      <c r="E7200" s="218" t="s">
        <v>205</v>
      </c>
      <c r="F7200" s="218">
        <v>1989</v>
      </c>
    </row>
    <row r="7201" spans="1:6" x14ac:dyDescent="0.45">
      <c r="A7201" s="218">
        <v>11720</v>
      </c>
      <c r="B7201" s="218">
        <v>250</v>
      </c>
      <c r="C7201" s="219">
        <v>34.09816760318764</v>
      </c>
      <c r="D7201" s="218"/>
      <c r="E7201" s="218" t="s">
        <v>205</v>
      </c>
      <c r="F7201" s="218">
        <v>1989</v>
      </c>
    </row>
    <row r="7202" spans="1:6" x14ac:dyDescent="0.45">
      <c r="A7202" s="218">
        <v>11718</v>
      </c>
      <c r="B7202" s="218">
        <v>200</v>
      </c>
      <c r="C7202" s="219">
        <v>30.220244927952301</v>
      </c>
      <c r="D7202" s="218"/>
      <c r="E7202" s="218" t="s">
        <v>204</v>
      </c>
      <c r="F7202" s="218">
        <v>2005</v>
      </c>
    </row>
    <row r="7203" spans="1:6" x14ac:dyDescent="0.45">
      <c r="A7203" s="218">
        <v>11718</v>
      </c>
      <c r="B7203" s="218">
        <v>200</v>
      </c>
      <c r="C7203" s="219">
        <v>55.426511296424529</v>
      </c>
      <c r="D7203" s="218"/>
      <c r="E7203" s="218" t="s">
        <v>204</v>
      </c>
      <c r="F7203" s="218">
        <v>2005</v>
      </c>
    </row>
    <row r="7204" spans="1:6" x14ac:dyDescent="0.45">
      <c r="A7204" s="218">
        <v>11718</v>
      </c>
      <c r="B7204" s="218">
        <v>200</v>
      </c>
      <c r="C7204" s="219">
        <v>47.14066520429369</v>
      </c>
      <c r="D7204" s="218"/>
      <c r="E7204" s="218" t="s">
        <v>204</v>
      </c>
      <c r="F7204" s="218">
        <v>2005</v>
      </c>
    </row>
    <row r="7205" spans="1:6" x14ac:dyDescent="0.45">
      <c r="A7205" s="218">
        <v>11718</v>
      </c>
      <c r="B7205" s="218">
        <v>200</v>
      </c>
      <c r="C7205" s="219">
        <v>33.356910099975288</v>
      </c>
      <c r="D7205" s="218"/>
      <c r="E7205" s="218" t="s">
        <v>204</v>
      </c>
      <c r="F7205" s="218">
        <v>2005</v>
      </c>
    </row>
    <row r="7206" spans="1:6" x14ac:dyDescent="0.45">
      <c r="A7206" s="218">
        <v>11718</v>
      </c>
      <c r="B7206" s="218">
        <v>200</v>
      </c>
      <c r="C7206" s="219">
        <v>54.665862979092367</v>
      </c>
      <c r="D7206" s="218"/>
      <c r="E7206" s="218" t="s">
        <v>204</v>
      </c>
      <c r="F7206" s="218">
        <v>2005</v>
      </c>
    </row>
    <row r="7207" spans="1:6" x14ac:dyDescent="0.45">
      <c r="A7207" s="218">
        <v>11718</v>
      </c>
      <c r="B7207" s="218">
        <v>200</v>
      </c>
      <c r="C7207" s="219">
        <v>54.842740406622887</v>
      </c>
      <c r="D7207" s="218"/>
      <c r="E7207" s="218" t="s">
        <v>204</v>
      </c>
      <c r="F7207" s="218">
        <v>2005</v>
      </c>
    </row>
    <row r="7208" spans="1:6" x14ac:dyDescent="0.45">
      <c r="A7208" s="218">
        <v>11718</v>
      </c>
      <c r="B7208" s="218">
        <v>200</v>
      </c>
      <c r="C7208" s="219">
        <v>54.397886536424167</v>
      </c>
      <c r="D7208" s="218"/>
      <c r="E7208" s="218" t="s">
        <v>204</v>
      </c>
      <c r="F7208" s="218">
        <v>2005</v>
      </c>
    </row>
    <row r="7209" spans="1:6" x14ac:dyDescent="0.45">
      <c r="A7209" s="218">
        <v>11716</v>
      </c>
      <c r="B7209" s="218">
        <v>160</v>
      </c>
      <c r="C7209" s="219">
        <v>47.073968766298677</v>
      </c>
      <c r="D7209" s="218"/>
      <c r="E7209" s="218" t="s">
        <v>114</v>
      </c>
      <c r="F7209" s="218">
        <v>2005</v>
      </c>
    </row>
    <row r="7210" spans="1:6" x14ac:dyDescent="0.45">
      <c r="A7210" s="218">
        <v>11716</v>
      </c>
      <c r="B7210" s="218">
        <v>160</v>
      </c>
      <c r="C7210" s="219">
        <v>40.764997333904851</v>
      </c>
      <c r="D7210" s="218"/>
      <c r="E7210" s="218" t="s">
        <v>204</v>
      </c>
      <c r="F7210" s="218">
        <v>2005</v>
      </c>
    </row>
    <row r="7211" spans="1:6" x14ac:dyDescent="0.45">
      <c r="A7211" s="218">
        <v>11714</v>
      </c>
      <c r="B7211" s="218">
        <v>160</v>
      </c>
      <c r="C7211" s="219">
        <v>20.586763407011791</v>
      </c>
      <c r="D7211" s="218"/>
      <c r="E7211" s="218" t="s">
        <v>204</v>
      </c>
      <c r="F7211" s="218">
        <v>2005</v>
      </c>
    </row>
    <row r="7212" spans="1:6" x14ac:dyDescent="0.45">
      <c r="A7212" s="218">
        <v>11714</v>
      </c>
      <c r="B7212" s="218">
        <v>160</v>
      </c>
      <c r="C7212" s="219">
        <v>38.991917410319999</v>
      </c>
      <c r="D7212" s="218"/>
      <c r="E7212" s="218" t="s">
        <v>204</v>
      </c>
      <c r="F7212" s="218">
        <v>2005</v>
      </c>
    </row>
    <row r="7213" spans="1:6" x14ac:dyDescent="0.45">
      <c r="A7213" s="218">
        <v>11712</v>
      </c>
      <c r="B7213" s="218">
        <v>160</v>
      </c>
      <c r="C7213" s="219">
        <v>33.446202078345323</v>
      </c>
      <c r="D7213" s="218"/>
      <c r="E7213" s="218" t="s">
        <v>114</v>
      </c>
      <c r="F7213" s="218">
        <v>2005</v>
      </c>
    </row>
    <row r="7214" spans="1:6" x14ac:dyDescent="0.45">
      <c r="A7214" s="218">
        <v>11712</v>
      </c>
      <c r="B7214" s="218">
        <v>160</v>
      </c>
      <c r="C7214" s="219">
        <v>33.111165569848993</v>
      </c>
      <c r="D7214" s="218"/>
      <c r="E7214" s="218" t="s">
        <v>114</v>
      </c>
      <c r="F7214" s="218">
        <v>2005</v>
      </c>
    </row>
    <row r="7215" spans="1:6" x14ac:dyDescent="0.45">
      <c r="A7215" s="218">
        <v>11712</v>
      </c>
      <c r="B7215" s="218">
        <v>160</v>
      </c>
      <c r="C7215" s="219">
        <v>29.626071500929431</v>
      </c>
      <c r="D7215" s="218"/>
      <c r="E7215" s="218" t="s">
        <v>114</v>
      </c>
      <c r="F7215" s="218">
        <v>2005</v>
      </c>
    </row>
    <row r="7216" spans="1:6" x14ac:dyDescent="0.45">
      <c r="A7216" s="218">
        <v>11712</v>
      </c>
      <c r="B7216" s="218">
        <v>160</v>
      </c>
      <c r="C7216" s="219">
        <v>42.182502612410843</v>
      </c>
      <c r="D7216" s="218"/>
      <c r="E7216" s="218" t="s">
        <v>204</v>
      </c>
      <c r="F7216" s="218">
        <v>2005</v>
      </c>
    </row>
    <row r="7217" spans="1:6" x14ac:dyDescent="0.45">
      <c r="A7217" s="218">
        <v>11712</v>
      </c>
      <c r="B7217" s="218">
        <v>160</v>
      </c>
      <c r="C7217" s="219">
        <v>54.328358438544072</v>
      </c>
      <c r="D7217" s="218"/>
      <c r="E7217" s="218" t="s">
        <v>114</v>
      </c>
      <c r="F7217" s="218">
        <v>2005</v>
      </c>
    </row>
    <row r="7218" spans="1:6" x14ac:dyDescent="0.45">
      <c r="A7218" s="218">
        <v>11710</v>
      </c>
      <c r="B7218" s="218">
        <v>200</v>
      </c>
      <c r="C7218" s="219">
        <v>36.756963338833593</v>
      </c>
      <c r="D7218" s="218"/>
      <c r="E7218" s="218" t="s">
        <v>204</v>
      </c>
      <c r="F7218" s="218">
        <v>2005</v>
      </c>
    </row>
    <row r="7219" spans="1:6" x14ac:dyDescent="0.45">
      <c r="A7219" s="218">
        <v>11710</v>
      </c>
      <c r="B7219" s="218">
        <v>200</v>
      </c>
      <c r="C7219" s="219">
        <v>37.878090038447468</v>
      </c>
      <c r="D7219" s="218"/>
      <c r="E7219" s="218" t="s">
        <v>204</v>
      </c>
      <c r="F7219" s="218">
        <v>2005</v>
      </c>
    </row>
    <row r="7220" spans="1:6" x14ac:dyDescent="0.45">
      <c r="A7220" s="218">
        <v>11710</v>
      </c>
      <c r="B7220" s="218">
        <v>200</v>
      </c>
      <c r="C7220" s="219">
        <v>36.074526982469912</v>
      </c>
      <c r="D7220" s="218"/>
      <c r="E7220" s="218" t="s">
        <v>204</v>
      </c>
      <c r="F7220" s="218">
        <v>2005</v>
      </c>
    </row>
    <row r="7221" spans="1:6" x14ac:dyDescent="0.45">
      <c r="A7221" s="218">
        <v>11710</v>
      </c>
      <c r="B7221" s="218">
        <v>200</v>
      </c>
      <c r="C7221" s="219">
        <v>42.223223035646598</v>
      </c>
      <c r="D7221" s="218"/>
      <c r="E7221" s="218" t="s">
        <v>204</v>
      </c>
      <c r="F7221" s="218">
        <v>2005</v>
      </c>
    </row>
    <row r="7222" spans="1:6" x14ac:dyDescent="0.45">
      <c r="A7222" s="218">
        <v>11710</v>
      </c>
      <c r="B7222" s="218">
        <v>200</v>
      </c>
      <c r="C7222" s="219">
        <v>38.915827619512498</v>
      </c>
      <c r="D7222" s="218"/>
      <c r="E7222" s="218" t="s">
        <v>204</v>
      </c>
      <c r="F7222" s="218">
        <v>2005</v>
      </c>
    </row>
    <row r="7223" spans="1:6" x14ac:dyDescent="0.45">
      <c r="A7223" s="218">
        <v>11710</v>
      </c>
      <c r="B7223" s="218">
        <v>200</v>
      </c>
      <c r="C7223" s="219">
        <v>36.113124161085139</v>
      </c>
      <c r="D7223" s="218"/>
      <c r="E7223" s="218" t="s">
        <v>204</v>
      </c>
      <c r="F7223" s="218">
        <v>2005</v>
      </c>
    </row>
    <row r="7224" spans="1:6" x14ac:dyDescent="0.45">
      <c r="A7224" s="218">
        <v>11710</v>
      </c>
      <c r="B7224" s="218">
        <v>200</v>
      </c>
      <c r="C7224" s="219">
        <v>35.745914759754207</v>
      </c>
      <c r="D7224" s="218"/>
      <c r="E7224" s="218" t="s">
        <v>204</v>
      </c>
      <c r="F7224" s="218">
        <v>2005</v>
      </c>
    </row>
    <row r="7225" spans="1:6" x14ac:dyDescent="0.45">
      <c r="A7225" s="218">
        <v>11710</v>
      </c>
      <c r="B7225" s="218">
        <v>200</v>
      </c>
      <c r="C7225" s="219">
        <v>23.66116622969048</v>
      </c>
      <c r="D7225" s="218"/>
      <c r="E7225" s="218" t="s">
        <v>204</v>
      </c>
      <c r="F7225" s="218">
        <v>2005</v>
      </c>
    </row>
    <row r="7226" spans="1:6" x14ac:dyDescent="0.45">
      <c r="A7226" s="218">
        <v>11710</v>
      </c>
      <c r="B7226" s="218">
        <v>200</v>
      </c>
      <c r="C7226" s="219">
        <v>43.864517931754293</v>
      </c>
      <c r="D7226" s="218"/>
      <c r="E7226" s="218" t="s">
        <v>204</v>
      </c>
      <c r="F7226" s="218">
        <v>2005</v>
      </c>
    </row>
    <row r="7227" spans="1:6" x14ac:dyDescent="0.45">
      <c r="A7227" s="218">
        <v>11710</v>
      </c>
      <c r="B7227" s="218">
        <v>200</v>
      </c>
      <c r="C7227" s="219">
        <v>33.006204833713753</v>
      </c>
      <c r="D7227" s="218"/>
      <c r="E7227" s="218" t="s">
        <v>204</v>
      </c>
      <c r="F7227" s="218">
        <v>2005</v>
      </c>
    </row>
    <row r="7228" spans="1:6" x14ac:dyDescent="0.45">
      <c r="A7228" s="218">
        <v>11710</v>
      </c>
      <c r="B7228" s="218">
        <v>200</v>
      </c>
      <c r="C7228" s="219">
        <v>24.68657070392155</v>
      </c>
      <c r="D7228" s="218"/>
      <c r="E7228" s="218" t="s">
        <v>204</v>
      </c>
      <c r="F7228" s="218">
        <v>2004</v>
      </c>
    </row>
    <row r="7229" spans="1:6" x14ac:dyDescent="0.45">
      <c r="A7229" s="218">
        <v>11708</v>
      </c>
      <c r="B7229" s="218">
        <v>0</v>
      </c>
      <c r="C7229" s="219">
        <v>37.092591299996741</v>
      </c>
      <c r="D7229" s="218"/>
      <c r="E7229" s="218"/>
      <c r="F7229" s="218">
        <v>1901</v>
      </c>
    </row>
    <row r="7230" spans="1:6" x14ac:dyDescent="0.45">
      <c r="A7230" s="218">
        <v>11706</v>
      </c>
      <c r="B7230" s="218">
        <v>250</v>
      </c>
      <c r="C7230" s="219">
        <v>28.929188383557751</v>
      </c>
      <c r="D7230" s="218"/>
      <c r="E7230" s="218" t="s">
        <v>114</v>
      </c>
      <c r="F7230" s="218">
        <v>2010</v>
      </c>
    </row>
    <row r="7231" spans="1:6" x14ac:dyDescent="0.45">
      <c r="A7231" s="218">
        <v>11706</v>
      </c>
      <c r="B7231" s="218">
        <v>250</v>
      </c>
      <c r="C7231" s="219">
        <v>13.40158967801705</v>
      </c>
      <c r="D7231" s="218"/>
      <c r="E7231" s="218" t="s">
        <v>114</v>
      </c>
      <c r="F7231" s="218">
        <v>2010</v>
      </c>
    </row>
    <row r="7232" spans="1:6" x14ac:dyDescent="0.45">
      <c r="A7232" s="218">
        <v>11704</v>
      </c>
      <c r="B7232" s="218">
        <v>500</v>
      </c>
      <c r="C7232" s="219">
        <v>31.88435246531429</v>
      </c>
      <c r="D7232" s="218"/>
      <c r="E7232" s="218" t="s">
        <v>203</v>
      </c>
      <c r="F7232" s="218">
        <v>1974</v>
      </c>
    </row>
    <row r="7233" spans="1:6" x14ac:dyDescent="0.45">
      <c r="A7233" s="218">
        <v>11704</v>
      </c>
      <c r="B7233" s="218">
        <v>500</v>
      </c>
      <c r="C7233" s="219">
        <v>23.84784158865838</v>
      </c>
      <c r="D7233" s="218"/>
      <c r="E7233" s="218" t="s">
        <v>203</v>
      </c>
      <c r="F7233" s="218">
        <v>1974</v>
      </c>
    </row>
    <row r="7234" spans="1:6" x14ac:dyDescent="0.45">
      <c r="A7234" s="218">
        <v>11704</v>
      </c>
      <c r="B7234" s="218">
        <v>500</v>
      </c>
      <c r="C7234" s="219">
        <v>29.666166660658469</v>
      </c>
      <c r="D7234" s="218"/>
      <c r="E7234" s="218" t="s">
        <v>203</v>
      </c>
      <c r="F7234" s="218">
        <v>1974</v>
      </c>
    </row>
    <row r="7235" spans="1:6" x14ac:dyDescent="0.45">
      <c r="A7235" s="218">
        <v>11704</v>
      </c>
      <c r="B7235" s="218">
        <v>500</v>
      </c>
      <c r="C7235" s="219">
        <v>10.173241648006719</v>
      </c>
      <c r="D7235" s="218"/>
      <c r="E7235" s="218" t="s">
        <v>203</v>
      </c>
      <c r="F7235" s="218">
        <v>1974</v>
      </c>
    </row>
    <row r="7236" spans="1:6" x14ac:dyDescent="0.45">
      <c r="A7236" s="218">
        <v>11704</v>
      </c>
      <c r="B7236" s="218">
        <v>500</v>
      </c>
      <c r="C7236" s="219">
        <v>28.597680474763319</v>
      </c>
      <c r="D7236" s="218"/>
      <c r="E7236" s="218" t="s">
        <v>203</v>
      </c>
      <c r="F7236" s="218">
        <v>1974</v>
      </c>
    </row>
    <row r="7237" spans="1:6" x14ac:dyDescent="0.45">
      <c r="A7237" s="218">
        <v>11704</v>
      </c>
      <c r="B7237" s="218">
        <v>500</v>
      </c>
      <c r="C7237" s="219">
        <v>40.241463143398562</v>
      </c>
      <c r="D7237" s="218"/>
      <c r="E7237" s="218" t="s">
        <v>203</v>
      </c>
      <c r="F7237" s="218">
        <v>1974</v>
      </c>
    </row>
    <row r="7238" spans="1:6" x14ac:dyDescent="0.45">
      <c r="A7238" s="218">
        <v>11704</v>
      </c>
      <c r="B7238" s="218">
        <v>500</v>
      </c>
      <c r="C7238" s="219">
        <v>13.08461969857213</v>
      </c>
      <c r="D7238" s="218"/>
      <c r="E7238" s="218" t="s">
        <v>203</v>
      </c>
      <c r="F7238" s="218">
        <v>1974</v>
      </c>
    </row>
    <row r="7239" spans="1:6" x14ac:dyDescent="0.45">
      <c r="A7239" s="218">
        <v>11704</v>
      </c>
      <c r="B7239" s="218">
        <v>500</v>
      </c>
      <c r="C7239" s="219">
        <v>35.902557851408147</v>
      </c>
      <c r="D7239" s="218"/>
      <c r="E7239" s="218" t="s">
        <v>203</v>
      </c>
      <c r="F7239" s="218">
        <v>1974</v>
      </c>
    </row>
    <row r="7240" spans="1:6" x14ac:dyDescent="0.45">
      <c r="A7240" s="218">
        <v>11704</v>
      </c>
      <c r="B7240" s="218">
        <v>500</v>
      </c>
      <c r="C7240" s="219">
        <v>34.400278077710041</v>
      </c>
      <c r="D7240" s="218"/>
      <c r="E7240" s="218" t="s">
        <v>203</v>
      </c>
      <c r="F7240" s="218">
        <v>1974</v>
      </c>
    </row>
    <row r="7241" spans="1:6" x14ac:dyDescent="0.45">
      <c r="A7241" s="218">
        <v>11704</v>
      </c>
      <c r="B7241" s="218">
        <v>500</v>
      </c>
      <c r="C7241" s="219">
        <v>17.634347390494298</v>
      </c>
      <c r="D7241" s="218"/>
      <c r="E7241" s="218" t="s">
        <v>203</v>
      </c>
      <c r="F7241" s="218">
        <v>1974</v>
      </c>
    </row>
    <row r="7242" spans="1:6" x14ac:dyDescent="0.45">
      <c r="A7242" s="218">
        <v>11704</v>
      </c>
      <c r="B7242" s="218">
        <v>500</v>
      </c>
      <c r="C7242" s="219">
        <v>34.89175282619869</v>
      </c>
      <c r="D7242" s="218"/>
      <c r="E7242" s="218" t="s">
        <v>203</v>
      </c>
      <c r="F7242" s="218">
        <v>1974</v>
      </c>
    </row>
    <row r="7243" spans="1:6" x14ac:dyDescent="0.45">
      <c r="A7243" s="218">
        <v>11704</v>
      </c>
      <c r="B7243" s="218">
        <v>500</v>
      </c>
      <c r="C7243" s="219">
        <v>8.7035640037821604</v>
      </c>
      <c r="D7243" s="218"/>
      <c r="E7243" s="218" t="s">
        <v>203</v>
      </c>
      <c r="F7243" s="218">
        <v>1974</v>
      </c>
    </row>
    <row r="7244" spans="1:6" x14ac:dyDescent="0.45">
      <c r="A7244" s="218">
        <v>11704</v>
      </c>
      <c r="B7244" s="218">
        <v>500</v>
      </c>
      <c r="C7244" s="219">
        <v>14.68738264584834</v>
      </c>
      <c r="D7244" s="218"/>
      <c r="E7244" s="218" t="s">
        <v>203</v>
      </c>
      <c r="F7244" s="218">
        <v>1974</v>
      </c>
    </row>
    <row r="7245" spans="1:6" x14ac:dyDescent="0.45">
      <c r="A7245" s="218">
        <v>11704</v>
      </c>
      <c r="B7245" s="218">
        <v>500</v>
      </c>
      <c r="C7245" s="219">
        <v>19.756587248257041</v>
      </c>
      <c r="D7245" s="218"/>
      <c r="E7245" s="218" t="s">
        <v>203</v>
      </c>
      <c r="F7245" s="218">
        <v>1974</v>
      </c>
    </row>
    <row r="7246" spans="1:6" x14ac:dyDescent="0.45">
      <c r="A7246" s="218">
        <v>11704</v>
      </c>
      <c r="B7246" s="218">
        <v>500</v>
      </c>
      <c r="C7246" s="219">
        <v>8.0570365755290503</v>
      </c>
      <c r="D7246" s="218"/>
      <c r="E7246" s="218" t="s">
        <v>203</v>
      </c>
      <c r="F7246" s="218">
        <v>1974</v>
      </c>
    </row>
    <row r="7247" spans="1:6" x14ac:dyDescent="0.45">
      <c r="A7247" s="218">
        <v>11702</v>
      </c>
      <c r="B7247" s="218">
        <v>250</v>
      </c>
      <c r="C7247" s="219">
        <v>15.05071982327383</v>
      </c>
      <c r="D7247" s="218"/>
      <c r="E7247" s="218" t="s">
        <v>114</v>
      </c>
      <c r="F7247" s="218">
        <v>2005</v>
      </c>
    </row>
    <row r="7248" spans="1:6" x14ac:dyDescent="0.45">
      <c r="A7248" s="218">
        <v>11702</v>
      </c>
      <c r="B7248" s="218">
        <v>250</v>
      </c>
      <c r="C7248" s="219">
        <v>14.6655201992718</v>
      </c>
      <c r="D7248" s="218"/>
      <c r="E7248" s="218" t="s">
        <v>114</v>
      </c>
      <c r="F7248" s="218">
        <v>2005</v>
      </c>
    </row>
    <row r="7249" spans="1:6" x14ac:dyDescent="0.45">
      <c r="A7249" s="218">
        <v>11702</v>
      </c>
      <c r="B7249" s="218">
        <v>250</v>
      </c>
      <c r="C7249" s="219">
        <v>3.9978146618381238</v>
      </c>
      <c r="D7249" s="218"/>
      <c r="E7249" s="218" t="s">
        <v>114</v>
      </c>
      <c r="F7249" s="218">
        <v>2005</v>
      </c>
    </row>
    <row r="7250" spans="1:6" x14ac:dyDescent="0.45">
      <c r="A7250" s="218">
        <v>11700</v>
      </c>
      <c r="B7250" s="218">
        <v>0</v>
      </c>
      <c r="C7250" s="219">
        <v>32.975275601462123</v>
      </c>
      <c r="D7250" s="218"/>
      <c r="E7250" s="218"/>
      <c r="F7250" s="218">
        <v>1901</v>
      </c>
    </row>
    <row r="7251" spans="1:6" x14ac:dyDescent="0.45">
      <c r="A7251" s="218">
        <v>11700</v>
      </c>
      <c r="B7251" s="218">
        <v>0</v>
      </c>
      <c r="C7251" s="219">
        <v>23.833703312240178</v>
      </c>
      <c r="D7251" s="218"/>
      <c r="E7251" s="218"/>
      <c r="F7251" s="218">
        <v>1901</v>
      </c>
    </row>
    <row r="7252" spans="1:6" x14ac:dyDescent="0.45">
      <c r="A7252" s="218">
        <v>11700</v>
      </c>
      <c r="B7252" s="218">
        <v>0</v>
      </c>
      <c r="C7252" s="219">
        <v>27.527376444716442</v>
      </c>
      <c r="D7252" s="218"/>
      <c r="E7252" s="218"/>
      <c r="F7252" s="218">
        <v>1901</v>
      </c>
    </row>
    <row r="7253" spans="1:6" x14ac:dyDescent="0.45">
      <c r="A7253" s="218">
        <v>11700</v>
      </c>
      <c r="B7253" s="218">
        <v>0</v>
      </c>
      <c r="C7253" s="219">
        <v>27.46421394632879</v>
      </c>
      <c r="D7253" s="218"/>
      <c r="E7253" s="218"/>
      <c r="F7253" s="218">
        <v>1901</v>
      </c>
    </row>
    <row r="7254" spans="1:6" x14ac:dyDescent="0.45">
      <c r="A7254" s="218">
        <v>11698</v>
      </c>
      <c r="B7254" s="218">
        <v>400</v>
      </c>
      <c r="C7254" s="219">
        <v>2.0279932516019721</v>
      </c>
      <c r="D7254" s="218"/>
      <c r="E7254" s="218" t="s">
        <v>114</v>
      </c>
      <c r="F7254" s="218">
        <v>2008</v>
      </c>
    </row>
    <row r="7255" spans="1:6" x14ac:dyDescent="0.45">
      <c r="A7255" s="218">
        <v>11698</v>
      </c>
      <c r="B7255" s="218">
        <v>400</v>
      </c>
      <c r="C7255" s="219">
        <v>64.015093715802223</v>
      </c>
      <c r="D7255" s="218"/>
      <c r="E7255" s="218" t="s">
        <v>114</v>
      </c>
      <c r="F7255" s="218">
        <v>2008</v>
      </c>
    </row>
    <row r="7256" spans="1:6" x14ac:dyDescent="0.45">
      <c r="A7256" s="218">
        <v>11698</v>
      </c>
      <c r="B7256" s="218">
        <v>400</v>
      </c>
      <c r="C7256" s="219">
        <v>60.620448412564507</v>
      </c>
      <c r="D7256" s="218"/>
      <c r="E7256" s="218" t="s">
        <v>114</v>
      </c>
      <c r="F7256" s="218">
        <v>2008</v>
      </c>
    </row>
    <row r="7257" spans="1:6" x14ac:dyDescent="0.45">
      <c r="A7257" s="218">
        <v>11698</v>
      </c>
      <c r="B7257" s="218">
        <v>400</v>
      </c>
      <c r="C7257" s="219">
        <v>17.09600132784864</v>
      </c>
      <c r="D7257" s="218"/>
      <c r="E7257" s="218" t="s">
        <v>114</v>
      </c>
      <c r="F7257" s="218">
        <v>2008</v>
      </c>
    </row>
    <row r="7258" spans="1:6" x14ac:dyDescent="0.45">
      <c r="A7258" s="218">
        <v>11698</v>
      </c>
      <c r="B7258" s="218">
        <v>400</v>
      </c>
      <c r="C7258" s="219">
        <v>48.850000693942647</v>
      </c>
      <c r="D7258" s="218"/>
      <c r="E7258" s="218" t="s">
        <v>114</v>
      </c>
      <c r="F7258" s="218">
        <v>2008</v>
      </c>
    </row>
    <row r="7259" spans="1:6" x14ac:dyDescent="0.45">
      <c r="A7259" s="218">
        <v>11698</v>
      </c>
      <c r="B7259" s="218">
        <v>400</v>
      </c>
      <c r="C7259" s="219">
        <v>50.589042669197767</v>
      </c>
      <c r="D7259" s="218"/>
      <c r="E7259" s="218" t="s">
        <v>114</v>
      </c>
      <c r="F7259" s="218">
        <v>2008</v>
      </c>
    </row>
    <row r="7260" spans="1:6" x14ac:dyDescent="0.45">
      <c r="A7260" s="218">
        <v>11696</v>
      </c>
      <c r="B7260" s="218">
        <v>0</v>
      </c>
      <c r="C7260" s="219">
        <v>2.5280305144544708</v>
      </c>
      <c r="D7260" s="218"/>
      <c r="E7260" s="218"/>
      <c r="F7260" s="218">
        <v>1901</v>
      </c>
    </row>
    <row r="7261" spans="1:6" x14ac:dyDescent="0.45">
      <c r="A7261" s="218">
        <v>11694</v>
      </c>
      <c r="B7261" s="218">
        <v>0</v>
      </c>
      <c r="C7261" s="219">
        <v>12.743923972031171</v>
      </c>
      <c r="D7261" s="218"/>
      <c r="E7261" s="218"/>
      <c r="F7261" s="218">
        <v>1901</v>
      </c>
    </row>
    <row r="7262" spans="1:6" x14ac:dyDescent="0.45">
      <c r="A7262" s="218">
        <v>11694</v>
      </c>
      <c r="B7262" s="218">
        <v>0</v>
      </c>
      <c r="C7262" s="219">
        <v>12.75055222653576</v>
      </c>
      <c r="D7262" s="218"/>
      <c r="E7262" s="218"/>
      <c r="F7262" s="218">
        <v>1901</v>
      </c>
    </row>
    <row r="7263" spans="1:6" x14ac:dyDescent="0.45">
      <c r="A7263" s="218">
        <v>11694</v>
      </c>
      <c r="B7263" s="218">
        <v>0</v>
      </c>
      <c r="C7263" s="219">
        <v>19.07984939994159</v>
      </c>
      <c r="D7263" s="218"/>
      <c r="E7263" s="218"/>
      <c r="F7263" s="218">
        <v>1901</v>
      </c>
    </row>
    <row r="7264" spans="1:6" x14ac:dyDescent="0.45">
      <c r="A7264" s="218">
        <v>11692</v>
      </c>
      <c r="B7264" s="218">
        <v>250</v>
      </c>
      <c r="C7264" s="219">
        <v>25.540623164693208</v>
      </c>
      <c r="D7264" s="218"/>
      <c r="E7264" s="218" t="s">
        <v>204</v>
      </c>
      <c r="F7264" s="218">
        <v>2002</v>
      </c>
    </row>
    <row r="7265" spans="1:6" x14ac:dyDescent="0.45">
      <c r="A7265" s="218">
        <v>11692</v>
      </c>
      <c r="B7265" s="218">
        <v>250</v>
      </c>
      <c r="C7265" s="219">
        <v>6.3103183308153223</v>
      </c>
      <c r="D7265" s="218"/>
      <c r="E7265" s="218" t="s">
        <v>204</v>
      </c>
      <c r="F7265" s="218">
        <v>2002</v>
      </c>
    </row>
    <row r="7266" spans="1:6" x14ac:dyDescent="0.45">
      <c r="A7266" s="218">
        <v>11692</v>
      </c>
      <c r="B7266" s="218">
        <v>250</v>
      </c>
      <c r="C7266" s="219">
        <v>22.282003224199819</v>
      </c>
      <c r="D7266" s="218"/>
      <c r="E7266" s="218" t="s">
        <v>204</v>
      </c>
      <c r="F7266" s="218">
        <v>2002</v>
      </c>
    </row>
    <row r="7267" spans="1:6" x14ac:dyDescent="0.45">
      <c r="A7267" s="218">
        <v>11692</v>
      </c>
      <c r="B7267" s="218">
        <v>250</v>
      </c>
      <c r="C7267" s="219">
        <v>12.45101012180951</v>
      </c>
      <c r="D7267" s="218"/>
      <c r="E7267" s="218" t="s">
        <v>114</v>
      </c>
      <c r="F7267" s="218">
        <v>2005</v>
      </c>
    </row>
    <row r="7268" spans="1:6" x14ac:dyDescent="0.45">
      <c r="A7268" s="218">
        <v>11690</v>
      </c>
      <c r="B7268" s="218">
        <v>400</v>
      </c>
      <c r="C7268" s="219">
        <v>12.9997718956082</v>
      </c>
      <c r="D7268" s="218"/>
      <c r="E7268" s="218" t="s">
        <v>114</v>
      </c>
      <c r="F7268" s="218">
        <v>2009</v>
      </c>
    </row>
    <row r="7269" spans="1:6" x14ac:dyDescent="0.45">
      <c r="A7269" s="218">
        <v>11688</v>
      </c>
      <c r="B7269" s="218">
        <v>200</v>
      </c>
      <c r="C7269" s="219">
        <v>6.7159024450314604</v>
      </c>
      <c r="D7269" s="218"/>
      <c r="E7269" s="218" t="s">
        <v>114</v>
      </c>
      <c r="F7269" s="218">
        <v>2009</v>
      </c>
    </row>
    <row r="7270" spans="1:6" x14ac:dyDescent="0.45">
      <c r="A7270" s="218">
        <v>11686</v>
      </c>
      <c r="B7270" s="218">
        <v>160</v>
      </c>
      <c r="C7270" s="219">
        <v>27.006891368560101</v>
      </c>
      <c r="D7270" s="218"/>
      <c r="E7270" s="218" t="s">
        <v>114</v>
      </c>
      <c r="F7270" s="218">
        <v>2009</v>
      </c>
    </row>
    <row r="7271" spans="1:6" x14ac:dyDescent="0.45">
      <c r="A7271" s="218">
        <v>11684</v>
      </c>
      <c r="B7271" s="218">
        <v>250</v>
      </c>
      <c r="C7271" s="219">
        <v>14.68163949802258</v>
      </c>
      <c r="D7271" s="218"/>
      <c r="E7271" s="218" t="s">
        <v>114</v>
      </c>
      <c r="F7271" s="218">
        <v>2009</v>
      </c>
    </row>
    <row r="7272" spans="1:6" x14ac:dyDescent="0.45">
      <c r="A7272" s="218">
        <v>11682</v>
      </c>
      <c r="B7272" s="218">
        <v>1000</v>
      </c>
      <c r="C7272" s="219">
        <v>43.587584561774499</v>
      </c>
      <c r="D7272" s="218"/>
      <c r="E7272" s="218" t="s">
        <v>203</v>
      </c>
      <c r="F7272" s="218">
        <v>1968</v>
      </c>
    </row>
    <row r="7273" spans="1:6" x14ac:dyDescent="0.45">
      <c r="A7273" s="218">
        <v>11682</v>
      </c>
      <c r="B7273" s="218">
        <v>1000</v>
      </c>
      <c r="C7273" s="219">
        <v>5.1972869914180864</v>
      </c>
      <c r="D7273" s="218"/>
      <c r="E7273" s="218" t="s">
        <v>203</v>
      </c>
      <c r="F7273" s="218">
        <v>1982</v>
      </c>
    </row>
    <row r="7274" spans="1:6" x14ac:dyDescent="0.45">
      <c r="A7274" s="218">
        <v>11682</v>
      </c>
      <c r="B7274" s="218">
        <v>1000</v>
      </c>
      <c r="C7274" s="219">
        <v>4.9776234345510399</v>
      </c>
      <c r="D7274" s="218"/>
      <c r="E7274" s="218" t="s">
        <v>203</v>
      </c>
      <c r="F7274" s="218">
        <v>1982</v>
      </c>
    </row>
    <row r="7275" spans="1:6" x14ac:dyDescent="0.45">
      <c r="A7275" s="218">
        <v>11682</v>
      </c>
      <c r="B7275" s="218">
        <v>1000</v>
      </c>
      <c r="C7275" s="219">
        <v>4.5408960589183023</v>
      </c>
      <c r="D7275" s="218"/>
      <c r="E7275" s="218" t="s">
        <v>203</v>
      </c>
      <c r="F7275" s="218">
        <v>1982</v>
      </c>
    </row>
    <row r="7276" spans="1:6" x14ac:dyDescent="0.45">
      <c r="A7276" s="218">
        <v>11682</v>
      </c>
      <c r="B7276" s="218">
        <v>1000</v>
      </c>
      <c r="C7276" s="219">
        <v>25.21877102019333</v>
      </c>
      <c r="D7276" s="218"/>
      <c r="E7276" s="218" t="s">
        <v>203</v>
      </c>
      <c r="F7276" s="218">
        <v>1982</v>
      </c>
    </row>
    <row r="7277" spans="1:6" x14ac:dyDescent="0.45">
      <c r="A7277" s="218">
        <v>11682</v>
      </c>
      <c r="B7277" s="218">
        <v>1000</v>
      </c>
      <c r="C7277" s="219">
        <v>43.597604631973233</v>
      </c>
      <c r="D7277" s="218"/>
      <c r="E7277" s="218" t="s">
        <v>203</v>
      </c>
      <c r="F7277" s="218">
        <v>1968</v>
      </c>
    </row>
    <row r="7278" spans="1:6" x14ac:dyDescent="0.45">
      <c r="A7278" s="218">
        <v>11682</v>
      </c>
      <c r="B7278" s="218">
        <v>1000</v>
      </c>
      <c r="C7278" s="219">
        <v>40.422396822417411</v>
      </c>
      <c r="D7278" s="218"/>
      <c r="E7278" s="218" t="s">
        <v>203</v>
      </c>
      <c r="F7278" s="218">
        <v>1968</v>
      </c>
    </row>
    <row r="7279" spans="1:6" x14ac:dyDescent="0.45">
      <c r="A7279" s="218">
        <v>11682</v>
      </c>
      <c r="B7279" s="218">
        <v>1000</v>
      </c>
      <c r="C7279" s="219">
        <v>51.230386481508091</v>
      </c>
      <c r="D7279" s="218"/>
      <c r="E7279" s="218" t="s">
        <v>203</v>
      </c>
      <c r="F7279" s="218">
        <v>1968</v>
      </c>
    </row>
    <row r="7280" spans="1:6" x14ac:dyDescent="0.45">
      <c r="A7280" s="218">
        <v>11682</v>
      </c>
      <c r="B7280" s="218">
        <v>1000</v>
      </c>
      <c r="C7280" s="219">
        <v>47.990505592052067</v>
      </c>
      <c r="D7280" s="218"/>
      <c r="E7280" s="218" t="s">
        <v>203</v>
      </c>
      <c r="F7280" s="218">
        <v>1968</v>
      </c>
    </row>
    <row r="7281" spans="1:6" x14ac:dyDescent="0.45">
      <c r="A7281" s="218">
        <v>11682</v>
      </c>
      <c r="B7281" s="218">
        <v>1000</v>
      </c>
      <c r="C7281" s="219">
        <v>14.501823713450889</v>
      </c>
      <c r="D7281" s="218"/>
      <c r="E7281" s="218" t="s">
        <v>203</v>
      </c>
      <c r="F7281" s="218">
        <v>1982</v>
      </c>
    </row>
    <row r="7282" spans="1:6" x14ac:dyDescent="0.45">
      <c r="A7282" s="218">
        <v>11680</v>
      </c>
      <c r="B7282" s="218">
        <v>0</v>
      </c>
      <c r="C7282" s="219">
        <v>5.9566793031379257</v>
      </c>
      <c r="D7282" s="218"/>
      <c r="E7282" s="218"/>
      <c r="F7282" s="218">
        <v>1901</v>
      </c>
    </row>
    <row r="7283" spans="1:6" x14ac:dyDescent="0.45">
      <c r="A7283" s="218">
        <v>11678</v>
      </c>
      <c r="B7283" s="218">
        <v>150</v>
      </c>
      <c r="C7283" s="219">
        <v>29.537927469301469</v>
      </c>
      <c r="D7283" s="218"/>
      <c r="E7283" s="218" t="s">
        <v>205</v>
      </c>
      <c r="F7283" s="218">
        <v>1901</v>
      </c>
    </row>
    <row r="7284" spans="1:6" x14ac:dyDescent="0.45">
      <c r="A7284" s="218">
        <v>11676</v>
      </c>
      <c r="B7284" s="218">
        <v>250</v>
      </c>
      <c r="C7284" s="219">
        <v>14.88039855015688</v>
      </c>
      <c r="D7284" s="218"/>
      <c r="E7284" s="218" t="s">
        <v>114</v>
      </c>
      <c r="F7284" s="218">
        <v>2005</v>
      </c>
    </row>
    <row r="7285" spans="1:6" x14ac:dyDescent="0.45">
      <c r="A7285" s="218">
        <v>11676</v>
      </c>
      <c r="B7285" s="218">
        <v>250</v>
      </c>
      <c r="C7285" s="219">
        <v>13.09413483735268</v>
      </c>
      <c r="D7285" s="218"/>
      <c r="E7285" s="218" t="s">
        <v>114</v>
      </c>
      <c r="F7285" s="218">
        <v>2005</v>
      </c>
    </row>
    <row r="7286" spans="1:6" x14ac:dyDescent="0.45">
      <c r="A7286" s="218">
        <v>11676</v>
      </c>
      <c r="B7286" s="218">
        <v>250</v>
      </c>
      <c r="C7286" s="219">
        <v>20.569200445936112</v>
      </c>
      <c r="D7286" s="218"/>
      <c r="E7286" s="218" t="s">
        <v>114</v>
      </c>
      <c r="F7286" s="218">
        <v>2005</v>
      </c>
    </row>
    <row r="7287" spans="1:6" x14ac:dyDescent="0.45">
      <c r="A7287" s="218">
        <v>11676</v>
      </c>
      <c r="B7287" s="218">
        <v>250</v>
      </c>
      <c r="C7287" s="219">
        <v>16.34373620203176</v>
      </c>
      <c r="D7287" s="218"/>
      <c r="E7287" s="218" t="s">
        <v>114</v>
      </c>
      <c r="F7287" s="218">
        <v>2005</v>
      </c>
    </row>
    <row r="7288" spans="1:6" x14ac:dyDescent="0.45">
      <c r="A7288" s="218">
        <v>11676</v>
      </c>
      <c r="B7288" s="218">
        <v>250</v>
      </c>
      <c r="C7288" s="219">
        <v>10.080346596359171</v>
      </c>
      <c r="D7288" s="218"/>
      <c r="E7288" s="218" t="s">
        <v>114</v>
      </c>
      <c r="F7288" s="218">
        <v>2005</v>
      </c>
    </row>
    <row r="7289" spans="1:6" x14ac:dyDescent="0.45">
      <c r="A7289" s="218">
        <v>11676</v>
      </c>
      <c r="B7289" s="218">
        <v>250</v>
      </c>
      <c r="C7289" s="219">
        <v>12.316709093828351</v>
      </c>
      <c r="D7289" s="218"/>
      <c r="E7289" s="218" t="s">
        <v>114</v>
      </c>
      <c r="F7289" s="218">
        <v>2005</v>
      </c>
    </row>
    <row r="7290" spans="1:6" x14ac:dyDescent="0.45">
      <c r="A7290" s="218">
        <v>11676</v>
      </c>
      <c r="B7290" s="218">
        <v>250</v>
      </c>
      <c r="C7290" s="219">
        <v>14.725437652698391</v>
      </c>
      <c r="D7290" s="218"/>
      <c r="E7290" s="218" t="s">
        <v>114</v>
      </c>
      <c r="F7290" s="218">
        <v>2005</v>
      </c>
    </row>
    <row r="7291" spans="1:6" x14ac:dyDescent="0.45">
      <c r="A7291" s="218">
        <v>11676</v>
      </c>
      <c r="B7291" s="218">
        <v>250</v>
      </c>
      <c r="C7291" s="219">
        <v>8.895652576759046</v>
      </c>
      <c r="D7291" s="218"/>
      <c r="E7291" s="218" t="s">
        <v>114</v>
      </c>
      <c r="F7291" s="218">
        <v>2005</v>
      </c>
    </row>
    <row r="7292" spans="1:6" x14ac:dyDescent="0.45">
      <c r="A7292" s="218">
        <v>11676</v>
      </c>
      <c r="B7292" s="218">
        <v>250</v>
      </c>
      <c r="C7292" s="219">
        <v>22.571016380967961</v>
      </c>
      <c r="D7292" s="218"/>
      <c r="E7292" s="218" t="s">
        <v>114</v>
      </c>
      <c r="F7292" s="218">
        <v>2005</v>
      </c>
    </row>
    <row r="7293" spans="1:6" x14ac:dyDescent="0.45">
      <c r="A7293" s="218">
        <v>11676</v>
      </c>
      <c r="B7293" s="218">
        <v>250</v>
      </c>
      <c r="C7293" s="219">
        <v>21.627866170036089</v>
      </c>
      <c r="D7293" s="218"/>
      <c r="E7293" s="218" t="s">
        <v>114</v>
      </c>
      <c r="F7293" s="218">
        <v>2005</v>
      </c>
    </row>
    <row r="7294" spans="1:6" x14ac:dyDescent="0.45">
      <c r="A7294" s="218">
        <v>11676</v>
      </c>
      <c r="B7294" s="218">
        <v>250</v>
      </c>
      <c r="C7294" s="219">
        <v>16.37691648794226</v>
      </c>
      <c r="D7294" s="218"/>
      <c r="E7294" s="218" t="s">
        <v>114</v>
      </c>
      <c r="F7294" s="218">
        <v>2005</v>
      </c>
    </row>
    <row r="7295" spans="1:6" x14ac:dyDescent="0.45">
      <c r="A7295" s="218">
        <v>11676</v>
      </c>
      <c r="B7295" s="218">
        <v>250</v>
      </c>
      <c r="C7295" s="219">
        <v>22.019173096197509</v>
      </c>
      <c r="D7295" s="218"/>
      <c r="E7295" s="218" t="s">
        <v>114</v>
      </c>
      <c r="F7295" s="218">
        <v>2005</v>
      </c>
    </row>
    <row r="7296" spans="1:6" x14ac:dyDescent="0.45">
      <c r="A7296" s="218">
        <v>11672</v>
      </c>
      <c r="B7296" s="218">
        <v>250</v>
      </c>
      <c r="C7296" s="219">
        <v>4.7470343407337436</v>
      </c>
      <c r="D7296" s="218"/>
      <c r="E7296" s="218" t="s">
        <v>114</v>
      </c>
      <c r="F7296" s="218">
        <v>2006</v>
      </c>
    </row>
    <row r="7297" spans="1:6" x14ac:dyDescent="0.45">
      <c r="A7297" s="218">
        <v>11672</v>
      </c>
      <c r="B7297" s="218">
        <v>250</v>
      </c>
      <c r="C7297" s="219">
        <v>22.906689192492632</v>
      </c>
      <c r="D7297" s="218"/>
      <c r="E7297" s="218" t="s">
        <v>114</v>
      </c>
      <c r="F7297" s="218">
        <v>2006</v>
      </c>
    </row>
    <row r="7298" spans="1:6" x14ac:dyDescent="0.45">
      <c r="A7298" s="218">
        <v>11672</v>
      </c>
      <c r="B7298" s="218">
        <v>250</v>
      </c>
      <c r="C7298" s="219">
        <v>25.27758326024226</v>
      </c>
      <c r="D7298" s="218"/>
      <c r="E7298" s="218" t="s">
        <v>114</v>
      </c>
      <c r="F7298" s="218">
        <v>2006</v>
      </c>
    </row>
    <row r="7299" spans="1:6" x14ac:dyDescent="0.45">
      <c r="A7299" s="218">
        <v>11672</v>
      </c>
      <c r="B7299" s="218">
        <v>250</v>
      </c>
      <c r="C7299" s="219">
        <v>15.1661491110602</v>
      </c>
      <c r="D7299" s="218"/>
      <c r="E7299" s="218" t="s">
        <v>109</v>
      </c>
      <c r="F7299" s="218">
        <v>2010</v>
      </c>
    </row>
    <row r="7300" spans="1:6" x14ac:dyDescent="0.45">
      <c r="A7300" s="218">
        <v>11672</v>
      </c>
      <c r="B7300" s="218">
        <v>250</v>
      </c>
      <c r="C7300" s="219">
        <v>69.66511486296983</v>
      </c>
      <c r="D7300" s="218"/>
      <c r="E7300" s="218" t="s">
        <v>109</v>
      </c>
      <c r="F7300" s="218">
        <v>2010</v>
      </c>
    </row>
    <row r="7301" spans="1:6" x14ac:dyDescent="0.45">
      <c r="A7301" s="218">
        <v>11672</v>
      </c>
      <c r="B7301" s="218">
        <v>250</v>
      </c>
      <c r="C7301" s="219">
        <v>54.494891958429392</v>
      </c>
      <c r="D7301" s="218"/>
      <c r="E7301" s="218" t="s">
        <v>109</v>
      </c>
      <c r="F7301" s="218">
        <v>2010</v>
      </c>
    </row>
    <row r="7302" spans="1:6" x14ac:dyDescent="0.45">
      <c r="A7302" s="218">
        <v>11672</v>
      </c>
      <c r="B7302" s="218">
        <v>250</v>
      </c>
      <c r="C7302" s="219">
        <v>35.951775255796022</v>
      </c>
      <c r="D7302" s="218"/>
      <c r="E7302" s="218" t="s">
        <v>109</v>
      </c>
      <c r="F7302" s="218">
        <v>2010</v>
      </c>
    </row>
    <row r="7303" spans="1:6" x14ac:dyDescent="0.45">
      <c r="A7303" s="218">
        <v>11672</v>
      </c>
      <c r="B7303" s="218">
        <v>250</v>
      </c>
      <c r="C7303" s="219">
        <v>50.314622988395072</v>
      </c>
      <c r="D7303" s="218"/>
      <c r="E7303" s="218" t="s">
        <v>114</v>
      </c>
      <c r="F7303" s="218">
        <v>2006</v>
      </c>
    </row>
    <row r="7304" spans="1:6" x14ac:dyDescent="0.45">
      <c r="A7304" s="218">
        <v>11672</v>
      </c>
      <c r="B7304" s="218">
        <v>250</v>
      </c>
      <c r="C7304" s="219">
        <v>1.2656837805885051</v>
      </c>
      <c r="D7304" s="218"/>
      <c r="E7304" s="218" t="s">
        <v>114</v>
      </c>
      <c r="F7304" s="218">
        <v>2006</v>
      </c>
    </row>
    <row r="7305" spans="1:6" x14ac:dyDescent="0.45">
      <c r="A7305" s="218">
        <v>11670</v>
      </c>
      <c r="B7305" s="218">
        <v>200</v>
      </c>
      <c r="C7305" s="219">
        <v>23.542800667664199</v>
      </c>
      <c r="D7305" s="218"/>
      <c r="E7305" s="218" t="s">
        <v>114</v>
      </c>
      <c r="F7305" s="218">
        <v>2006</v>
      </c>
    </row>
    <row r="7306" spans="1:6" x14ac:dyDescent="0.45">
      <c r="A7306" s="218">
        <v>11670</v>
      </c>
      <c r="B7306" s="218">
        <v>200</v>
      </c>
      <c r="C7306" s="219">
        <v>31.33848510355449</v>
      </c>
      <c r="D7306" s="218"/>
      <c r="E7306" s="218" t="s">
        <v>114</v>
      </c>
      <c r="F7306" s="218">
        <v>2006</v>
      </c>
    </row>
    <row r="7307" spans="1:6" x14ac:dyDescent="0.45">
      <c r="A7307" s="218">
        <v>11670</v>
      </c>
      <c r="B7307" s="218">
        <v>200</v>
      </c>
      <c r="C7307" s="219">
        <v>31.85219651313551</v>
      </c>
      <c r="D7307" s="218"/>
      <c r="E7307" s="218" t="s">
        <v>114</v>
      </c>
      <c r="F7307" s="218">
        <v>2006</v>
      </c>
    </row>
    <row r="7308" spans="1:6" x14ac:dyDescent="0.45">
      <c r="A7308" s="218">
        <v>11670</v>
      </c>
      <c r="B7308" s="218">
        <v>200</v>
      </c>
      <c r="C7308" s="219">
        <v>23.375072635398169</v>
      </c>
      <c r="D7308" s="218"/>
      <c r="E7308" s="218" t="s">
        <v>114</v>
      </c>
      <c r="F7308" s="218">
        <v>2006</v>
      </c>
    </row>
    <row r="7309" spans="1:6" x14ac:dyDescent="0.45">
      <c r="A7309" s="218">
        <v>11670</v>
      </c>
      <c r="B7309" s="218">
        <v>200</v>
      </c>
      <c r="C7309" s="219">
        <v>21.398695622287381</v>
      </c>
      <c r="D7309" s="218"/>
      <c r="E7309" s="218" t="s">
        <v>114</v>
      </c>
      <c r="F7309" s="218">
        <v>2006</v>
      </c>
    </row>
    <row r="7310" spans="1:6" x14ac:dyDescent="0.45">
      <c r="A7310" s="218">
        <v>11670</v>
      </c>
      <c r="B7310" s="218">
        <v>200</v>
      </c>
      <c r="C7310" s="219">
        <v>22.57976590739128</v>
      </c>
      <c r="D7310" s="218"/>
      <c r="E7310" s="218" t="s">
        <v>114</v>
      </c>
      <c r="F7310" s="218">
        <v>2006</v>
      </c>
    </row>
    <row r="7311" spans="1:6" x14ac:dyDescent="0.45">
      <c r="A7311" s="218">
        <v>11670</v>
      </c>
      <c r="B7311" s="218">
        <v>200</v>
      </c>
      <c r="C7311" s="219">
        <v>25.832221826392299</v>
      </c>
      <c r="D7311" s="218"/>
      <c r="E7311" s="218" t="s">
        <v>114</v>
      </c>
      <c r="F7311" s="218">
        <v>2006</v>
      </c>
    </row>
    <row r="7312" spans="1:6" x14ac:dyDescent="0.45">
      <c r="A7312" s="218">
        <v>11670</v>
      </c>
      <c r="B7312" s="218">
        <v>200</v>
      </c>
      <c r="C7312" s="219">
        <v>41.478108677145592</v>
      </c>
      <c r="D7312" s="218"/>
      <c r="E7312" s="218" t="s">
        <v>114</v>
      </c>
      <c r="F7312" s="218">
        <v>2006</v>
      </c>
    </row>
    <row r="7313" spans="1:6" x14ac:dyDescent="0.45">
      <c r="A7313" s="218">
        <v>11668</v>
      </c>
      <c r="B7313" s="218">
        <v>110</v>
      </c>
      <c r="C7313" s="219">
        <v>32.605898161455563</v>
      </c>
      <c r="D7313" s="218"/>
      <c r="E7313" s="218" t="s">
        <v>114</v>
      </c>
      <c r="F7313" s="218">
        <v>2009</v>
      </c>
    </row>
    <row r="7314" spans="1:6" x14ac:dyDescent="0.45">
      <c r="A7314" s="218">
        <v>11666</v>
      </c>
      <c r="B7314" s="218">
        <v>200</v>
      </c>
      <c r="C7314" s="219">
        <v>23.083884705692171</v>
      </c>
      <c r="D7314" s="218"/>
      <c r="E7314" s="218" t="s">
        <v>114</v>
      </c>
      <c r="F7314" s="218">
        <v>2005</v>
      </c>
    </row>
    <row r="7315" spans="1:6" x14ac:dyDescent="0.45">
      <c r="A7315" s="218">
        <v>11666</v>
      </c>
      <c r="B7315" s="218">
        <v>200</v>
      </c>
      <c r="C7315" s="219">
        <v>24.15854126120497</v>
      </c>
      <c r="D7315" s="218"/>
      <c r="E7315" s="218" t="s">
        <v>114</v>
      </c>
      <c r="F7315" s="218">
        <v>2005</v>
      </c>
    </row>
    <row r="7316" spans="1:6" x14ac:dyDescent="0.45">
      <c r="A7316" s="218">
        <v>11664</v>
      </c>
      <c r="B7316" s="218">
        <v>1000</v>
      </c>
      <c r="C7316" s="219">
        <v>36.659685255692033</v>
      </c>
      <c r="D7316" s="218"/>
      <c r="E7316" s="218" t="s">
        <v>203</v>
      </c>
      <c r="F7316" s="218">
        <v>1901</v>
      </c>
    </row>
    <row r="7317" spans="1:6" x14ac:dyDescent="0.45">
      <c r="A7317" s="218">
        <v>11664</v>
      </c>
      <c r="B7317" s="218">
        <v>1000</v>
      </c>
      <c r="C7317" s="219">
        <v>37.238249053799102</v>
      </c>
      <c r="D7317" s="218"/>
      <c r="E7317" s="218" t="s">
        <v>203</v>
      </c>
      <c r="F7317" s="218">
        <v>1993</v>
      </c>
    </row>
    <row r="7318" spans="1:6" x14ac:dyDescent="0.45">
      <c r="A7318" s="218">
        <v>11664</v>
      </c>
      <c r="B7318" s="218">
        <v>1000</v>
      </c>
      <c r="C7318" s="219">
        <v>49.298149898868132</v>
      </c>
      <c r="D7318" s="218"/>
      <c r="E7318" s="218" t="s">
        <v>203</v>
      </c>
      <c r="F7318" s="218">
        <v>1993</v>
      </c>
    </row>
    <row r="7319" spans="1:6" x14ac:dyDescent="0.45">
      <c r="A7319" s="218">
        <v>11664</v>
      </c>
      <c r="B7319" s="218">
        <v>1000</v>
      </c>
      <c r="C7319" s="219">
        <v>35.048927927765277</v>
      </c>
      <c r="D7319" s="218"/>
      <c r="E7319" s="218" t="s">
        <v>203</v>
      </c>
      <c r="F7319" s="218">
        <v>1993</v>
      </c>
    </row>
    <row r="7320" spans="1:6" x14ac:dyDescent="0.45">
      <c r="A7320" s="218">
        <v>11664</v>
      </c>
      <c r="B7320" s="218">
        <v>1000</v>
      </c>
      <c r="C7320" s="219">
        <v>46.790161781770323</v>
      </c>
      <c r="D7320" s="218"/>
      <c r="E7320" s="218" t="s">
        <v>203</v>
      </c>
      <c r="F7320" s="218">
        <v>1993</v>
      </c>
    </row>
    <row r="7321" spans="1:6" x14ac:dyDescent="0.45">
      <c r="A7321" s="218">
        <v>11664</v>
      </c>
      <c r="B7321" s="218">
        <v>1000</v>
      </c>
      <c r="C7321" s="219">
        <v>38.871884584743867</v>
      </c>
      <c r="D7321" s="218"/>
      <c r="E7321" s="218" t="s">
        <v>203</v>
      </c>
      <c r="F7321" s="218">
        <v>1993</v>
      </c>
    </row>
    <row r="7322" spans="1:6" x14ac:dyDescent="0.45">
      <c r="A7322" s="218">
        <v>11662</v>
      </c>
      <c r="B7322" s="218">
        <v>250</v>
      </c>
      <c r="C7322" s="219">
        <v>37.360416347633851</v>
      </c>
      <c r="D7322" s="218"/>
      <c r="E7322" s="218" t="s">
        <v>114</v>
      </c>
      <c r="F7322" s="218">
        <v>2005</v>
      </c>
    </row>
    <row r="7323" spans="1:6" x14ac:dyDescent="0.45">
      <c r="A7323" s="218">
        <v>11662</v>
      </c>
      <c r="B7323" s="218">
        <v>250</v>
      </c>
      <c r="C7323" s="219">
        <v>23.93672989949258</v>
      </c>
      <c r="D7323" s="218"/>
      <c r="E7323" s="218" t="s">
        <v>114</v>
      </c>
      <c r="F7323" s="218">
        <v>2005</v>
      </c>
    </row>
    <row r="7324" spans="1:6" x14ac:dyDescent="0.45">
      <c r="A7324" s="218">
        <v>11662</v>
      </c>
      <c r="B7324" s="218">
        <v>250</v>
      </c>
      <c r="C7324" s="219">
        <v>24.815497532303279</v>
      </c>
      <c r="D7324" s="218"/>
      <c r="E7324" s="218" t="s">
        <v>114</v>
      </c>
      <c r="F7324" s="218">
        <v>2005</v>
      </c>
    </row>
    <row r="7325" spans="1:6" x14ac:dyDescent="0.45">
      <c r="A7325" s="218">
        <v>11662</v>
      </c>
      <c r="B7325" s="218">
        <v>250</v>
      </c>
      <c r="C7325" s="219">
        <v>25.899115076018951</v>
      </c>
      <c r="D7325" s="218"/>
      <c r="E7325" s="218" t="s">
        <v>114</v>
      </c>
      <c r="F7325" s="218">
        <v>2005</v>
      </c>
    </row>
    <row r="7326" spans="1:6" x14ac:dyDescent="0.45">
      <c r="A7326" s="218">
        <v>11662</v>
      </c>
      <c r="B7326" s="218">
        <v>250</v>
      </c>
      <c r="C7326" s="219">
        <v>20.029311650576229</v>
      </c>
      <c r="D7326" s="218"/>
      <c r="E7326" s="218" t="s">
        <v>114</v>
      </c>
      <c r="F7326" s="218">
        <v>2005</v>
      </c>
    </row>
    <row r="7327" spans="1:6" x14ac:dyDescent="0.45">
      <c r="A7327" s="218">
        <v>11662</v>
      </c>
      <c r="B7327" s="218">
        <v>250</v>
      </c>
      <c r="C7327" s="219">
        <v>33.269879873354299</v>
      </c>
      <c r="D7327" s="218"/>
      <c r="E7327" s="218" t="s">
        <v>114</v>
      </c>
      <c r="F7327" s="218">
        <v>2005</v>
      </c>
    </row>
    <row r="7328" spans="1:6" x14ac:dyDescent="0.45">
      <c r="A7328" s="218">
        <v>11662</v>
      </c>
      <c r="B7328" s="218">
        <v>250</v>
      </c>
      <c r="C7328" s="219">
        <v>26.120825230898451</v>
      </c>
      <c r="D7328" s="218"/>
      <c r="E7328" s="218" t="s">
        <v>114</v>
      </c>
      <c r="F7328" s="218">
        <v>2005</v>
      </c>
    </row>
    <row r="7329" spans="1:6" x14ac:dyDescent="0.45">
      <c r="A7329" s="218">
        <v>11662</v>
      </c>
      <c r="B7329" s="218">
        <v>250</v>
      </c>
      <c r="C7329" s="219">
        <v>12.27176875790204</v>
      </c>
      <c r="D7329" s="218"/>
      <c r="E7329" s="218" t="s">
        <v>114</v>
      </c>
      <c r="F7329" s="218">
        <v>2005</v>
      </c>
    </row>
    <row r="7330" spans="1:6" x14ac:dyDescent="0.45">
      <c r="A7330" s="218">
        <v>11662</v>
      </c>
      <c r="B7330" s="218">
        <v>250</v>
      </c>
      <c r="C7330" s="219">
        <v>13.560416343925541</v>
      </c>
      <c r="D7330" s="218"/>
      <c r="E7330" s="218" t="s">
        <v>114</v>
      </c>
      <c r="F7330" s="218">
        <v>2005</v>
      </c>
    </row>
    <row r="7331" spans="1:6" x14ac:dyDescent="0.45">
      <c r="A7331" s="218">
        <v>11662</v>
      </c>
      <c r="B7331" s="218">
        <v>250</v>
      </c>
      <c r="C7331" s="219">
        <v>20.43730506253528</v>
      </c>
      <c r="D7331" s="218"/>
      <c r="E7331" s="218" t="s">
        <v>114</v>
      </c>
      <c r="F7331" s="218">
        <v>2005</v>
      </c>
    </row>
    <row r="7332" spans="1:6" x14ac:dyDescent="0.45">
      <c r="A7332" s="218">
        <v>11660</v>
      </c>
      <c r="B7332" s="218">
        <v>200</v>
      </c>
      <c r="C7332" s="219">
        <v>25.774269296478561</v>
      </c>
      <c r="D7332" s="218"/>
      <c r="E7332" s="218" t="s">
        <v>114</v>
      </c>
      <c r="F7332" s="218">
        <v>2005</v>
      </c>
    </row>
    <row r="7333" spans="1:6" x14ac:dyDescent="0.45">
      <c r="A7333" s="218">
        <v>11660</v>
      </c>
      <c r="B7333" s="218">
        <v>200</v>
      </c>
      <c r="C7333" s="219">
        <v>34.761419473194167</v>
      </c>
      <c r="D7333" s="218"/>
      <c r="E7333" s="218" t="s">
        <v>114</v>
      </c>
      <c r="F7333" s="218">
        <v>2005</v>
      </c>
    </row>
    <row r="7334" spans="1:6" x14ac:dyDescent="0.45">
      <c r="A7334" s="218">
        <v>11660</v>
      </c>
      <c r="B7334" s="218">
        <v>200</v>
      </c>
      <c r="C7334" s="219">
        <v>8.7553247694466734</v>
      </c>
      <c r="D7334" s="218"/>
      <c r="E7334" s="218" t="s">
        <v>114</v>
      </c>
      <c r="F7334" s="218">
        <v>2005</v>
      </c>
    </row>
    <row r="7335" spans="1:6" x14ac:dyDescent="0.45">
      <c r="A7335" s="218">
        <v>11660</v>
      </c>
      <c r="B7335" s="218">
        <v>200</v>
      </c>
      <c r="C7335" s="219">
        <v>41.460381278078401</v>
      </c>
      <c r="D7335" s="218"/>
      <c r="E7335" s="218" t="s">
        <v>114</v>
      </c>
      <c r="F7335" s="218">
        <v>2005</v>
      </c>
    </row>
    <row r="7336" spans="1:6" x14ac:dyDescent="0.45">
      <c r="A7336" s="218">
        <v>11660</v>
      </c>
      <c r="B7336" s="218">
        <v>200</v>
      </c>
      <c r="C7336" s="219">
        <v>7.2931521619444943</v>
      </c>
      <c r="D7336" s="218"/>
      <c r="E7336" s="218" t="s">
        <v>114</v>
      </c>
      <c r="F7336" s="218">
        <v>2005</v>
      </c>
    </row>
    <row r="7337" spans="1:6" x14ac:dyDescent="0.45">
      <c r="A7337" s="218">
        <v>11658</v>
      </c>
      <c r="B7337" s="218">
        <v>250</v>
      </c>
      <c r="C7337" s="219">
        <v>23.68106322380406</v>
      </c>
      <c r="D7337" s="218"/>
      <c r="E7337" s="218" t="s">
        <v>114</v>
      </c>
      <c r="F7337" s="218">
        <v>2005</v>
      </c>
    </row>
    <row r="7338" spans="1:6" x14ac:dyDescent="0.45">
      <c r="A7338" s="218">
        <v>11658</v>
      </c>
      <c r="B7338" s="218">
        <v>250</v>
      </c>
      <c r="C7338" s="219">
        <v>17.770003078978121</v>
      </c>
      <c r="D7338" s="218"/>
      <c r="E7338" s="218" t="s">
        <v>114</v>
      </c>
      <c r="F7338" s="218">
        <v>2005</v>
      </c>
    </row>
    <row r="7339" spans="1:6" x14ac:dyDescent="0.45">
      <c r="A7339" s="218">
        <v>11658</v>
      </c>
      <c r="B7339" s="218">
        <v>250</v>
      </c>
      <c r="C7339" s="219">
        <v>6.9140246185515002</v>
      </c>
      <c r="D7339" s="218"/>
      <c r="E7339" s="218" t="s">
        <v>114</v>
      </c>
      <c r="F7339" s="218">
        <v>2005</v>
      </c>
    </row>
    <row r="7340" spans="1:6" x14ac:dyDescent="0.45">
      <c r="A7340" s="218">
        <v>11658</v>
      </c>
      <c r="B7340" s="218">
        <v>250</v>
      </c>
      <c r="C7340" s="219">
        <v>29.362320005788611</v>
      </c>
      <c r="D7340" s="218"/>
      <c r="E7340" s="218" t="s">
        <v>114</v>
      </c>
      <c r="F7340" s="218">
        <v>2014</v>
      </c>
    </row>
    <row r="7341" spans="1:6" x14ac:dyDescent="0.45">
      <c r="A7341" s="218">
        <v>11658</v>
      </c>
      <c r="B7341" s="218">
        <v>250</v>
      </c>
      <c r="C7341" s="219">
        <v>28.777356944411888</v>
      </c>
      <c r="D7341" s="218"/>
      <c r="E7341" s="218" t="s">
        <v>114</v>
      </c>
      <c r="F7341" s="218">
        <v>2014</v>
      </c>
    </row>
    <row r="7342" spans="1:6" x14ac:dyDescent="0.45">
      <c r="A7342" s="218">
        <v>11658</v>
      </c>
      <c r="B7342" s="218">
        <v>250</v>
      </c>
      <c r="C7342" s="219">
        <v>37.592057558817608</v>
      </c>
      <c r="D7342" s="218"/>
      <c r="E7342" s="218" t="s">
        <v>114</v>
      </c>
      <c r="F7342" s="218">
        <v>2005</v>
      </c>
    </row>
    <row r="7343" spans="1:6" x14ac:dyDescent="0.45">
      <c r="A7343" s="218">
        <v>11658</v>
      </c>
      <c r="B7343" s="218">
        <v>250</v>
      </c>
      <c r="C7343" s="219">
        <v>13.34348638140697</v>
      </c>
      <c r="D7343" s="218"/>
      <c r="E7343" s="218" t="s">
        <v>114</v>
      </c>
      <c r="F7343" s="218">
        <v>2014</v>
      </c>
    </row>
    <row r="7344" spans="1:6" x14ac:dyDescent="0.45">
      <c r="A7344" s="218">
        <v>11656</v>
      </c>
      <c r="B7344" s="218">
        <v>200</v>
      </c>
      <c r="C7344" s="219">
        <v>19.986292927832821</v>
      </c>
      <c r="D7344" s="218"/>
      <c r="E7344" s="218" t="s">
        <v>114</v>
      </c>
      <c r="F7344" s="218">
        <v>2017</v>
      </c>
    </row>
    <row r="7345" spans="1:6" x14ac:dyDescent="0.45">
      <c r="A7345" s="218">
        <v>11656</v>
      </c>
      <c r="B7345" s="218">
        <v>200</v>
      </c>
      <c r="C7345" s="219">
        <v>37.509483028713682</v>
      </c>
      <c r="D7345" s="218"/>
      <c r="E7345" s="218" t="s">
        <v>114</v>
      </c>
      <c r="F7345" s="218">
        <v>2017</v>
      </c>
    </row>
    <row r="7346" spans="1:6" x14ac:dyDescent="0.45">
      <c r="A7346" s="218">
        <v>11656</v>
      </c>
      <c r="B7346" s="218">
        <v>200</v>
      </c>
      <c r="C7346" s="219">
        <v>56.464857398122852</v>
      </c>
      <c r="D7346" s="218"/>
      <c r="E7346" s="218" t="s">
        <v>114</v>
      </c>
      <c r="F7346" s="218">
        <v>2017</v>
      </c>
    </row>
    <row r="7347" spans="1:6" x14ac:dyDescent="0.45">
      <c r="A7347" s="218">
        <v>11652</v>
      </c>
      <c r="B7347" s="218">
        <v>160</v>
      </c>
      <c r="C7347" s="219">
        <v>22.059066443312499</v>
      </c>
      <c r="D7347" s="218"/>
      <c r="E7347" s="218" t="s">
        <v>114</v>
      </c>
      <c r="F7347" s="218">
        <v>2006</v>
      </c>
    </row>
    <row r="7348" spans="1:6" x14ac:dyDescent="0.45">
      <c r="A7348" s="218">
        <v>11650</v>
      </c>
      <c r="B7348" s="218">
        <v>200</v>
      </c>
      <c r="C7348" s="219">
        <v>18.298481259502559</v>
      </c>
      <c r="D7348" s="218"/>
      <c r="E7348" s="218" t="s">
        <v>114</v>
      </c>
      <c r="F7348" s="218">
        <v>2009</v>
      </c>
    </row>
    <row r="7349" spans="1:6" x14ac:dyDescent="0.45">
      <c r="A7349" s="218">
        <v>11648</v>
      </c>
      <c r="B7349" s="218">
        <v>500</v>
      </c>
      <c r="C7349" s="219">
        <v>19.836778638633401</v>
      </c>
      <c r="D7349" s="218"/>
      <c r="E7349" s="218" t="s">
        <v>203</v>
      </c>
      <c r="F7349" s="218">
        <v>1993</v>
      </c>
    </row>
    <row r="7350" spans="1:6" x14ac:dyDescent="0.45">
      <c r="A7350" s="218">
        <v>11648</v>
      </c>
      <c r="B7350" s="218">
        <v>500</v>
      </c>
      <c r="C7350" s="219">
        <v>37.46099353230197</v>
      </c>
      <c r="D7350" s="218"/>
      <c r="E7350" s="218" t="s">
        <v>203</v>
      </c>
      <c r="F7350" s="218">
        <v>1993</v>
      </c>
    </row>
    <row r="7351" spans="1:6" x14ac:dyDescent="0.45">
      <c r="A7351" s="218">
        <v>11648</v>
      </c>
      <c r="B7351" s="218">
        <v>500</v>
      </c>
      <c r="C7351" s="219">
        <v>10.24967455147392</v>
      </c>
      <c r="D7351" s="218"/>
      <c r="E7351" s="218" t="s">
        <v>203</v>
      </c>
      <c r="F7351" s="218">
        <v>1992</v>
      </c>
    </row>
    <row r="7352" spans="1:6" x14ac:dyDescent="0.45">
      <c r="A7352" s="218">
        <v>11648</v>
      </c>
      <c r="B7352" s="218">
        <v>500</v>
      </c>
      <c r="C7352" s="219">
        <v>29.750393666665069</v>
      </c>
      <c r="D7352" s="218"/>
      <c r="E7352" s="218" t="s">
        <v>203</v>
      </c>
      <c r="F7352" s="218">
        <v>1993</v>
      </c>
    </row>
    <row r="7353" spans="1:6" x14ac:dyDescent="0.45">
      <c r="A7353" s="218">
        <v>11648</v>
      </c>
      <c r="B7353" s="218">
        <v>500</v>
      </c>
      <c r="C7353" s="219">
        <v>25.28171211029283</v>
      </c>
      <c r="D7353" s="218"/>
      <c r="E7353" s="218" t="s">
        <v>203</v>
      </c>
      <c r="F7353" s="218">
        <v>1993</v>
      </c>
    </row>
    <row r="7354" spans="1:6" x14ac:dyDescent="0.45">
      <c r="A7354" s="218">
        <v>11648</v>
      </c>
      <c r="B7354" s="218">
        <v>500</v>
      </c>
      <c r="C7354" s="219">
        <v>25.082701375707181</v>
      </c>
      <c r="D7354" s="218"/>
      <c r="E7354" s="218" t="s">
        <v>203</v>
      </c>
      <c r="F7354" s="218">
        <v>1993</v>
      </c>
    </row>
    <row r="7355" spans="1:6" x14ac:dyDescent="0.45">
      <c r="A7355" s="218">
        <v>11648</v>
      </c>
      <c r="B7355" s="218">
        <v>500</v>
      </c>
      <c r="C7355" s="219">
        <v>36.513885562768309</v>
      </c>
      <c r="D7355" s="218"/>
      <c r="E7355" s="218" t="s">
        <v>203</v>
      </c>
      <c r="F7355" s="218">
        <v>1993</v>
      </c>
    </row>
    <row r="7356" spans="1:6" x14ac:dyDescent="0.45">
      <c r="A7356" s="218">
        <v>11648</v>
      </c>
      <c r="B7356" s="218">
        <v>500</v>
      </c>
      <c r="C7356" s="219">
        <v>26.14730026074648</v>
      </c>
      <c r="D7356" s="218"/>
      <c r="E7356" s="218" t="s">
        <v>203</v>
      </c>
      <c r="F7356" s="218">
        <v>1901</v>
      </c>
    </row>
    <row r="7357" spans="1:6" x14ac:dyDescent="0.45">
      <c r="A7357" s="218">
        <v>11648</v>
      </c>
      <c r="B7357" s="218">
        <v>500</v>
      </c>
      <c r="C7357" s="219">
        <v>45.068227226832313</v>
      </c>
      <c r="D7357" s="218"/>
      <c r="E7357" s="218" t="s">
        <v>203</v>
      </c>
      <c r="F7357" s="218">
        <v>1993</v>
      </c>
    </row>
    <row r="7358" spans="1:6" x14ac:dyDescent="0.45">
      <c r="A7358" s="218">
        <v>11648</v>
      </c>
      <c r="B7358" s="218">
        <v>500</v>
      </c>
      <c r="C7358" s="219">
        <v>19.966853592467519</v>
      </c>
      <c r="D7358" s="218"/>
      <c r="E7358" s="218" t="s">
        <v>203</v>
      </c>
      <c r="F7358" s="218">
        <v>1993</v>
      </c>
    </row>
    <row r="7359" spans="1:6" x14ac:dyDescent="0.45">
      <c r="A7359" s="218">
        <v>11648</v>
      </c>
      <c r="B7359" s="218">
        <v>500</v>
      </c>
      <c r="C7359" s="219">
        <v>38.307159910930629</v>
      </c>
      <c r="D7359" s="218"/>
      <c r="E7359" s="218" t="s">
        <v>203</v>
      </c>
      <c r="F7359" s="218">
        <v>1993</v>
      </c>
    </row>
    <row r="7360" spans="1:6" x14ac:dyDescent="0.45">
      <c r="A7360" s="218">
        <v>11648</v>
      </c>
      <c r="B7360" s="218">
        <v>500</v>
      </c>
      <c r="C7360" s="219">
        <v>20.614431242249641</v>
      </c>
      <c r="D7360" s="218"/>
      <c r="E7360" s="218" t="s">
        <v>203</v>
      </c>
      <c r="F7360" s="218">
        <v>1993</v>
      </c>
    </row>
    <row r="7361" spans="1:6" x14ac:dyDescent="0.45">
      <c r="A7361" s="218">
        <v>11648</v>
      </c>
      <c r="B7361" s="218">
        <v>500</v>
      </c>
      <c r="C7361" s="219">
        <v>4.4306667404385331</v>
      </c>
      <c r="D7361" s="218"/>
      <c r="E7361" s="218" t="s">
        <v>203</v>
      </c>
      <c r="F7361" s="218">
        <v>1993</v>
      </c>
    </row>
    <row r="7362" spans="1:6" x14ac:dyDescent="0.45">
      <c r="A7362" s="218">
        <v>11648</v>
      </c>
      <c r="B7362" s="218">
        <v>500</v>
      </c>
      <c r="C7362" s="219">
        <v>32.453846861729701</v>
      </c>
      <c r="D7362" s="218"/>
      <c r="E7362" s="218" t="s">
        <v>203</v>
      </c>
      <c r="F7362" s="218">
        <v>1993</v>
      </c>
    </row>
    <row r="7363" spans="1:6" x14ac:dyDescent="0.45">
      <c r="A7363" s="218">
        <v>11648</v>
      </c>
      <c r="B7363" s="218">
        <v>500</v>
      </c>
      <c r="C7363" s="219">
        <v>35.239703349885552</v>
      </c>
      <c r="D7363" s="218"/>
      <c r="E7363" s="218" t="s">
        <v>203</v>
      </c>
      <c r="F7363" s="218">
        <v>1993</v>
      </c>
    </row>
    <row r="7364" spans="1:6" x14ac:dyDescent="0.45">
      <c r="A7364" s="218">
        <v>11648</v>
      </c>
      <c r="B7364" s="218">
        <v>500</v>
      </c>
      <c r="C7364" s="219">
        <v>27.31045786976787</v>
      </c>
      <c r="D7364" s="218"/>
      <c r="E7364" s="218" t="s">
        <v>203</v>
      </c>
      <c r="F7364" s="218">
        <v>1993</v>
      </c>
    </row>
    <row r="7365" spans="1:6" x14ac:dyDescent="0.45">
      <c r="A7365" s="218">
        <v>11648</v>
      </c>
      <c r="B7365" s="218">
        <v>500</v>
      </c>
      <c r="C7365" s="219">
        <v>24.85970880422478</v>
      </c>
      <c r="D7365" s="218"/>
      <c r="E7365" s="218" t="s">
        <v>203</v>
      </c>
      <c r="F7365" s="218">
        <v>1993</v>
      </c>
    </row>
    <row r="7366" spans="1:6" x14ac:dyDescent="0.45">
      <c r="A7366" s="218">
        <v>11648</v>
      </c>
      <c r="B7366" s="218">
        <v>500</v>
      </c>
      <c r="C7366" s="219">
        <v>20.6510649742116</v>
      </c>
      <c r="D7366" s="218"/>
      <c r="E7366" s="218" t="s">
        <v>203</v>
      </c>
      <c r="F7366" s="218">
        <v>1993</v>
      </c>
    </row>
    <row r="7367" spans="1:6" x14ac:dyDescent="0.45">
      <c r="A7367" s="218">
        <v>11648</v>
      </c>
      <c r="B7367" s="218">
        <v>500</v>
      </c>
      <c r="C7367" s="219">
        <v>25.310158327262538</v>
      </c>
      <c r="D7367" s="218"/>
      <c r="E7367" s="218" t="s">
        <v>203</v>
      </c>
      <c r="F7367" s="218">
        <v>1993</v>
      </c>
    </row>
    <row r="7368" spans="1:6" x14ac:dyDescent="0.45">
      <c r="A7368" s="218">
        <v>11648</v>
      </c>
      <c r="B7368" s="218">
        <v>500</v>
      </c>
      <c r="C7368" s="219">
        <v>17.226720852459241</v>
      </c>
      <c r="D7368" s="218"/>
      <c r="E7368" s="218" t="s">
        <v>203</v>
      </c>
      <c r="F7368" s="218">
        <v>1993</v>
      </c>
    </row>
    <row r="7369" spans="1:6" x14ac:dyDescent="0.45">
      <c r="A7369" s="218">
        <v>11648</v>
      </c>
      <c r="B7369" s="218">
        <v>500</v>
      </c>
      <c r="C7369" s="219">
        <v>15.345681510308999</v>
      </c>
      <c r="D7369" s="218"/>
      <c r="E7369" s="218" t="s">
        <v>203</v>
      </c>
      <c r="F7369" s="218">
        <v>1993</v>
      </c>
    </row>
    <row r="7370" spans="1:6" x14ac:dyDescent="0.45">
      <c r="A7370" s="218">
        <v>11648</v>
      </c>
      <c r="B7370" s="218">
        <v>500</v>
      </c>
      <c r="C7370" s="219">
        <v>41.453841737837287</v>
      </c>
      <c r="D7370" s="218"/>
      <c r="E7370" s="218" t="s">
        <v>203</v>
      </c>
      <c r="F7370" s="218">
        <v>1993</v>
      </c>
    </row>
    <row r="7371" spans="1:6" x14ac:dyDescent="0.45">
      <c r="A7371" s="218">
        <v>11648</v>
      </c>
      <c r="B7371" s="218">
        <v>500</v>
      </c>
      <c r="C7371" s="219">
        <v>17.38297735144749</v>
      </c>
      <c r="D7371" s="218"/>
      <c r="E7371" s="218" t="s">
        <v>203</v>
      </c>
      <c r="F7371" s="218">
        <v>1993</v>
      </c>
    </row>
    <row r="7372" spans="1:6" x14ac:dyDescent="0.45">
      <c r="A7372" s="218">
        <v>11648</v>
      </c>
      <c r="B7372" s="218">
        <v>500</v>
      </c>
      <c r="C7372" s="219">
        <v>14.00953612270839</v>
      </c>
      <c r="D7372" s="218"/>
      <c r="E7372" s="218" t="s">
        <v>203</v>
      </c>
      <c r="F7372" s="218">
        <v>1993</v>
      </c>
    </row>
    <row r="7373" spans="1:6" x14ac:dyDescent="0.45">
      <c r="A7373" s="218">
        <v>11648</v>
      </c>
      <c r="B7373" s="218">
        <v>500</v>
      </c>
      <c r="C7373" s="219">
        <v>26.545563225404379</v>
      </c>
      <c r="D7373" s="218"/>
      <c r="E7373" s="218" t="s">
        <v>203</v>
      </c>
      <c r="F7373" s="218">
        <v>1993</v>
      </c>
    </row>
    <row r="7374" spans="1:6" x14ac:dyDescent="0.45">
      <c r="A7374" s="218">
        <v>11648</v>
      </c>
      <c r="B7374" s="218">
        <v>500</v>
      </c>
      <c r="C7374" s="219">
        <v>15.01495829688924</v>
      </c>
      <c r="D7374" s="218"/>
      <c r="E7374" s="218" t="s">
        <v>203</v>
      </c>
      <c r="F7374" s="218">
        <v>1993</v>
      </c>
    </row>
    <row r="7375" spans="1:6" x14ac:dyDescent="0.45">
      <c r="A7375" s="218">
        <v>11648</v>
      </c>
      <c r="B7375" s="218">
        <v>500</v>
      </c>
      <c r="C7375" s="219">
        <v>19.873208819366891</v>
      </c>
      <c r="D7375" s="218"/>
      <c r="E7375" s="218" t="s">
        <v>112</v>
      </c>
      <c r="F7375" s="218">
        <v>1992</v>
      </c>
    </row>
    <row r="7376" spans="1:6" x14ac:dyDescent="0.45">
      <c r="A7376" s="218">
        <v>11648</v>
      </c>
      <c r="B7376" s="218">
        <v>500</v>
      </c>
      <c r="C7376" s="219">
        <v>20.304221622168651</v>
      </c>
      <c r="D7376" s="218"/>
      <c r="E7376" s="218" t="s">
        <v>112</v>
      </c>
      <c r="F7376" s="218">
        <v>1992</v>
      </c>
    </row>
    <row r="7377" spans="1:6" x14ac:dyDescent="0.45">
      <c r="A7377" s="218">
        <v>11648</v>
      </c>
      <c r="B7377" s="218">
        <v>500</v>
      </c>
      <c r="C7377" s="219">
        <v>27.172293074825451</v>
      </c>
      <c r="D7377" s="218"/>
      <c r="E7377" s="218" t="s">
        <v>112</v>
      </c>
      <c r="F7377" s="218">
        <v>1992</v>
      </c>
    </row>
    <row r="7378" spans="1:6" x14ac:dyDescent="0.45">
      <c r="A7378" s="218">
        <v>11648</v>
      </c>
      <c r="B7378" s="218">
        <v>500</v>
      </c>
      <c r="C7378" s="219">
        <v>15.236236000466629</v>
      </c>
      <c r="D7378" s="218"/>
      <c r="E7378" s="218" t="s">
        <v>112</v>
      </c>
      <c r="F7378" s="218">
        <v>1992</v>
      </c>
    </row>
    <row r="7379" spans="1:6" x14ac:dyDescent="0.45">
      <c r="A7379" s="218">
        <v>11648</v>
      </c>
      <c r="B7379" s="218">
        <v>500</v>
      </c>
      <c r="C7379" s="219">
        <v>10.3781171192902</v>
      </c>
      <c r="D7379" s="218"/>
      <c r="E7379" s="218" t="s">
        <v>112</v>
      </c>
      <c r="F7379" s="218">
        <v>1992</v>
      </c>
    </row>
    <row r="7380" spans="1:6" x14ac:dyDescent="0.45">
      <c r="A7380" s="218">
        <v>11648</v>
      </c>
      <c r="B7380" s="218">
        <v>500</v>
      </c>
      <c r="C7380" s="219">
        <v>13.64879091086668</v>
      </c>
      <c r="D7380" s="218"/>
      <c r="E7380" s="218" t="s">
        <v>112</v>
      </c>
      <c r="F7380" s="218">
        <v>1992</v>
      </c>
    </row>
    <row r="7381" spans="1:6" x14ac:dyDescent="0.45">
      <c r="A7381" s="218">
        <v>11648</v>
      </c>
      <c r="B7381" s="218">
        <v>500</v>
      </c>
      <c r="C7381" s="219">
        <v>17.967112906556839</v>
      </c>
      <c r="D7381" s="218"/>
      <c r="E7381" s="218" t="s">
        <v>203</v>
      </c>
      <c r="F7381" s="218">
        <v>1992</v>
      </c>
    </row>
    <row r="7382" spans="1:6" x14ac:dyDescent="0.45">
      <c r="A7382" s="218">
        <v>11648</v>
      </c>
      <c r="B7382" s="218">
        <v>500</v>
      </c>
      <c r="C7382" s="219">
        <v>21.74832762942518</v>
      </c>
      <c r="D7382" s="218"/>
      <c r="E7382" s="218" t="s">
        <v>203</v>
      </c>
      <c r="F7382" s="218">
        <v>1992</v>
      </c>
    </row>
    <row r="7383" spans="1:6" x14ac:dyDescent="0.45">
      <c r="A7383" s="218">
        <v>11648</v>
      </c>
      <c r="B7383" s="218">
        <v>500</v>
      </c>
      <c r="C7383" s="219">
        <v>29.97965952150766</v>
      </c>
      <c r="D7383" s="218"/>
      <c r="E7383" s="218" t="s">
        <v>203</v>
      </c>
      <c r="F7383" s="218">
        <v>1992</v>
      </c>
    </row>
    <row r="7384" spans="1:6" x14ac:dyDescent="0.45">
      <c r="A7384" s="218">
        <v>11648</v>
      </c>
      <c r="B7384" s="218">
        <v>500</v>
      </c>
      <c r="C7384" s="219">
        <v>24.111408783849981</v>
      </c>
      <c r="D7384" s="218"/>
      <c r="E7384" s="218" t="s">
        <v>203</v>
      </c>
      <c r="F7384" s="218">
        <v>1992</v>
      </c>
    </row>
    <row r="7385" spans="1:6" x14ac:dyDescent="0.45">
      <c r="A7385" s="218">
        <v>11648</v>
      </c>
      <c r="B7385" s="218">
        <v>500</v>
      </c>
      <c r="C7385" s="219">
        <v>33.727760065312673</v>
      </c>
      <c r="D7385" s="218"/>
      <c r="E7385" s="218" t="s">
        <v>203</v>
      </c>
      <c r="F7385" s="218">
        <v>1992</v>
      </c>
    </row>
    <row r="7386" spans="1:6" x14ac:dyDescent="0.45">
      <c r="A7386" s="218">
        <v>11648</v>
      </c>
      <c r="B7386" s="218">
        <v>500</v>
      </c>
      <c r="C7386" s="219">
        <v>47.35170874473144</v>
      </c>
      <c r="D7386" s="218"/>
      <c r="E7386" s="218" t="s">
        <v>203</v>
      </c>
      <c r="F7386" s="218">
        <v>1992</v>
      </c>
    </row>
    <row r="7387" spans="1:6" x14ac:dyDescent="0.45">
      <c r="A7387" s="218">
        <v>11648</v>
      </c>
      <c r="B7387" s="218">
        <v>500</v>
      </c>
      <c r="C7387" s="219">
        <v>28.140224054271879</v>
      </c>
      <c r="D7387" s="218"/>
      <c r="E7387" s="218" t="s">
        <v>203</v>
      </c>
      <c r="F7387" s="218">
        <v>1992</v>
      </c>
    </row>
    <row r="7388" spans="1:6" x14ac:dyDescent="0.45">
      <c r="A7388" s="218">
        <v>11648</v>
      </c>
      <c r="B7388" s="218">
        <v>500</v>
      </c>
      <c r="C7388" s="219">
        <v>35.436193908915683</v>
      </c>
      <c r="D7388" s="218"/>
      <c r="E7388" s="218" t="s">
        <v>203</v>
      </c>
      <c r="F7388" s="218">
        <v>1992</v>
      </c>
    </row>
    <row r="7389" spans="1:6" x14ac:dyDescent="0.45">
      <c r="A7389" s="218">
        <v>11648</v>
      </c>
      <c r="B7389" s="218">
        <v>500</v>
      </c>
      <c r="C7389" s="219">
        <v>13.78346275035339</v>
      </c>
      <c r="D7389" s="218"/>
      <c r="E7389" s="218" t="s">
        <v>203</v>
      </c>
      <c r="F7389" s="218">
        <v>1992</v>
      </c>
    </row>
    <row r="7390" spans="1:6" x14ac:dyDescent="0.45">
      <c r="A7390" s="218">
        <v>11648</v>
      </c>
      <c r="B7390" s="218">
        <v>500</v>
      </c>
      <c r="C7390" s="219">
        <v>34.540351031259249</v>
      </c>
      <c r="D7390" s="218"/>
      <c r="E7390" s="218" t="s">
        <v>203</v>
      </c>
      <c r="F7390" s="218">
        <v>1992</v>
      </c>
    </row>
    <row r="7391" spans="1:6" x14ac:dyDescent="0.45">
      <c r="A7391" s="218">
        <v>11648</v>
      </c>
      <c r="B7391" s="218">
        <v>500</v>
      </c>
      <c r="C7391" s="219">
        <v>3.6561040976545152</v>
      </c>
      <c r="D7391" s="218"/>
      <c r="E7391" s="218" t="s">
        <v>203</v>
      </c>
      <c r="F7391" s="218">
        <v>1992</v>
      </c>
    </row>
    <row r="7392" spans="1:6" x14ac:dyDescent="0.45">
      <c r="A7392" s="218">
        <v>11646</v>
      </c>
      <c r="B7392" s="218">
        <v>200</v>
      </c>
      <c r="C7392" s="219">
        <v>11.82884264142594</v>
      </c>
      <c r="D7392" s="218"/>
      <c r="E7392" s="218" t="s">
        <v>114</v>
      </c>
      <c r="F7392" s="218">
        <v>2017</v>
      </c>
    </row>
    <row r="7393" spans="1:6" x14ac:dyDescent="0.45">
      <c r="A7393" s="218">
        <v>11646</v>
      </c>
      <c r="B7393" s="218">
        <v>200</v>
      </c>
      <c r="C7393" s="219">
        <v>6.340584174673868</v>
      </c>
      <c r="D7393" s="218"/>
      <c r="E7393" s="218" t="s">
        <v>114</v>
      </c>
      <c r="F7393" s="218">
        <v>2018</v>
      </c>
    </row>
    <row r="7394" spans="1:6" x14ac:dyDescent="0.45">
      <c r="A7394" s="218">
        <v>11646</v>
      </c>
      <c r="B7394" s="218">
        <v>200</v>
      </c>
      <c r="C7394" s="219">
        <v>22.86799128498485</v>
      </c>
      <c r="D7394" s="218"/>
      <c r="E7394" s="218" t="s">
        <v>114</v>
      </c>
      <c r="F7394" s="218">
        <v>2018</v>
      </c>
    </row>
    <row r="7395" spans="1:6" x14ac:dyDescent="0.45">
      <c r="A7395" s="218">
        <v>11646</v>
      </c>
      <c r="B7395" s="218">
        <v>200</v>
      </c>
      <c r="C7395" s="219">
        <v>13.54878093875187</v>
      </c>
      <c r="D7395" s="218"/>
      <c r="E7395" s="218" t="s">
        <v>114</v>
      </c>
      <c r="F7395" s="218">
        <v>2018</v>
      </c>
    </row>
    <row r="7396" spans="1:6" x14ac:dyDescent="0.45">
      <c r="A7396" s="218">
        <v>11646</v>
      </c>
      <c r="B7396" s="218">
        <v>200</v>
      </c>
      <c r="C7396" s="219">
        <v>15.622307768333741</v>
      </c>
      <c r="D7396" s="218"/>
      <c r="E7396" s="218" t="s">
        <v>114</v>
      </c>
      <c r="F7396" s="218">
        <v>2018</v>
      </c>
    </row>
    <row r="7397" spans="1:6" x14ac:dyDescent="0.45">
      <c r="A7397" s="218">
        <v>11646</v>
      </c>
      <c r="B7397" s="218">
        <v>200</v>
      </c>
      <c r="C7397" s="219">
        <v>5.8677508466476196</v>
      </c>
      <c r="D7397" s="218"/>
      <c r="E7397" s="218" t="s">
        <v>114</v>
      </c>
      <c r="F7397" s="218">
        <v>2018</v>
      </c>
    </row>
    <row r="7398" spans="1:6" x14ac:dyDescent="0.45">
      <c r="A7398" s="218">
        <v>11646</v>
      </c>
      <c r="B7398" s="218">
        <v>200</v>
      </c>
      <c r="C7398" s="219">
        <v>18.40316548815165</v>
      </c>
      <c r="D7398" s="218"/>
      <c r="E7398" s="218" t="s">
        <v>114</v>
      </c>
      <c r="F7398" s="218">
        <v>2018</v>
      </c>
    </row>
    <row r="7399" spans="1:6" x14ac:dyDescent="0.45">
      <c r="A7399" s="218">
        <v>11644</v>
      </c>
      <c r="B7399" s="218">
        <v>300</v>
      </c>
      <c r="C7399" s="219">
        <v>30.433122106412281</v>
      </c>
      <c r="D7399" s="218"/>
      <c r="E7399" s="218" t="s">
        <v>205</v>
      </c>
      <c r="F7399" s="218">
        <v>1901</v>
      </c>
    </row>
    <row r="7400" spans="1:6" x14ac:dyDescent="0.45">
      <c r="A7400" s="218">
        <v>11644</v>
      </c>
      <c r="B7400" s="218">
        <v>300</v>
      </c>
      <c r="C7400" s="219">
        <v>1.758533185935325</v>
      </c>
      <c r="D7400" s="218"/>
      <c r="E7400" s="218" t="s">
        <v>205</v>
      </c>
      <c r="F7400" s="218">
        <v>1901</v>
      </c>
    </row>
    <row r="7401" spans="1:6" x14ac:dyDescent="0.45">
      <c r="A7401" s="218">
        <v>11642</v>
      </c>
      <c r="B7401" s="218">
        <v>300</v>
      </c>
      <c r="C7401" s="219">
        <v>35.590724403264232</v>
      </c>
      <c r="D7401" s="218"/>
      <c r="E7401" s="218" t="s">
        <v>123</v>
      </c>
      <c r="F7401" s="218">
        <v>1992</v>
      </c>
    </row>
    <row r="7402" spans="1:6" x14ac:dyDescent="0.45">
      <c r="A7402" s="218">
        <v>11642</v>
      </c>
      <c r="B7402" s="218">
        <v>300</v>
      </c>
      <c r="C7402" s="219">
        <v>38.06242387882196</v>
      </c>
      <c r="D7402" s="218"/>
      <c r="E7402" s="218" t="s">
        <v>123</v>
      </c>
      <c r="F7402" s="218">
        <v>1992</v>
      </c>
    </row>
    <row r="7403" spans="1:6" x14ac:dyDescent="0.45">
      <c r="A7403" s="218">
        <v>11642</v>
      </c>
      <c r="B7403" s="218">
        <v>300</v>
      </c>
      <c r="C7403" s="219">
        <v>16.232298423067238</v>
      </c>
      <c r="D7403" s="218"/>
      <c r="E7403" s="218" t="s">
        <v>123</v>
      </c>
      <c r="F7403" s="218">
        <v>1992</v>
      </c>
    </row>
    <row r="7404" spans="1:6" x14ac:dyDescent="0.45">
      <c r="A7404" s="218">
        <v>11642</v>
      </c>
      <c r="B7404" s="218">
        <v>300</v>
      </c>
      <c r="C7404" s="219">
        <v>20.745938619796831</v>
      </c>
      <c r="D7404" s="218"/>
      <c r="E7404" s="218" t="s">
        <v>123</v>
      </c>
      <c r="F7404" s="218">
        <v>1992</v>
      </c>
    </row>
    <row r="7405" spans="1:6" x14ac:dyDescent="0.45">
      <c r="A7405" s="218">
        <v>11640</v>
      </c>
      <c r="B7405" s="218">
        <v>250</v>
      </c>
      <c r="C7405" s="219">
        <v>12.929570136589231</v>
      </c>
      <c r="D7405" s="218"/>
      <c r="E7405" s="218" t="s">
        <v>205</v>
      </c>
      <c r="F7405" s="218">
        <v>1901</v>
      </c>
    </row>
    <row r="7406" spans="1:6" x14ac:dyDescent="0.45">
      <c r="A7406" s="218">
        <v>11640</v>
      </c>
      <c r="B7406" s="218">
        <v>250</v>
      </c>
      <c r="C7406" s="219">
        <v>10.16026518204902</v>
      </c>
      <c r="D7406" s="218"/>
      <c r="E7406" s="218" t="s">
        <v>114</v>
      </c>
      <c r="F7406" s="218">
        <v>2005</v>
      </c>
    </row>
    <row r="7407" spans="1:6" x14ac:dyDescent="0.45">
      <c r="A7407" s="218">
        <v>11640</v>
      </c>
      <c r="B7407" s="218">
        <v>250</v>
      </c>
      <c r="C7407" s="219">
        <v>18.061449557109711</v>
      </c>
      <c r="D7407" s="218"/>
      <c r="E7407" s="218" t="s">
        <v>205</v>
      </c>
      <c r="F7407" s="218">
        <v>1901</v>
      </c>
    </row>
    <row r="7408" spans="1:6" x14ac:dyDescent="0.45">
      <c r="A7408" s="218">
        <v>11640</v>
      </c>
      <c r="B7408" s="218">
        <v>250</v>
      </c>
      <c r="C7408" s="219">
        <v>5.0453692753622557</v>
      </c>
      <c r="D7408" s="218"/>
      <c r="E7408" s="218" t="s">
        <v>114</v>
      </c>
      <c r="F7408" s="218">
        <v>1901</v>
      </c>
    </row>
    <row r="7409" spans="1:6" x14ac:dyDescent="0.45">
      <c r="A7409" s="218">
        <v>11640</v>
      </c>
      <c r="B7409" s="218">
        <v>250</v>
      </c>
      <c r="C7409" s="219">
        <v>10.67706225051969</v>
      </c>
      <c r="D7409" s="218"/>
      <c r="E7409" s="218" t="s">
        <v>205</v>
      </c>
      <c r="F7409" s="218">
        <v>1901</v>
      </c>
    </row>
    <row r="7410" spans="1:6" x14ac:dyDescent="0.45">
      <c r="A7410" s="218">
        <v>11640</v>
      </c>
      <c r="B7410" s="218">
        <v>250</v>
      </c>
      <c r="C7410" s="219">
        <v>28.6815708571934</v>
      </c>
      <c r="D7410" s="218"/>
      <c r="E7410" s="218" t="s">
        <v>205</v>
      </c>
      <c r="F7410" s="218">
        <v>1901</v>
      </c>
    </row>
    <row r="7411" spans="1:6" x14ac:dyDescent="0.45">
      <c r="A7411" s="218">
        <v>11640</v>
      </c>
      <c r="B7411" s="218">
        <v>250</v>
      </c>
      <c r="C7411" s="219">
        <v>29.036576538255311</v>
      </c>
      <c r="D7411" s="218"/>
      <c r="E7411" s="218" t="s">
        <v>205</v>
      </c>
      <c r="F7411" s="218">
        <v>1960</v>
      </c>
    </row>
    <row r="7412" spans="1:6" x14ac:dyDescent="0.45">
      <c r="A7412" s="218">
        <v>11638</v>
      </c>
      <c r="B7412" s="218">
        <v>250</v>
      </c>
      <c r="C7412" s="219">
        <v>16.984580215304</v>
      </c>
      <c r="D7412" s="218"/>
      <c r="E7412" s="218" t="s">
        <v>114</v>
      </c>
      <c r="F7412" s="218">
        <v>2005</v>
      </c>
    </row>
    <row r="7413" spans="1:6" x14ac:dyDescent="0.45">
      <c r="A7413" s="218">
        <v>11638</v>
      </c>
      <c r="B7413" s="218">
        <v>250</v>
      </c>
      <c r="C7413" s="219">
        <v>15.70920209213241</v>
      </c>
      <c r="D7413" s="218"/>
      <c r="E7413" s="218" t="s">
        <v>114</v>
      </c>
      <c r="F7413" s="218">
        <v>2005</v>
      </c>
    </row>
    <row r="7414" spans="1:6" x14ac:dyDescent="0.45">
      <c r="A7414" s="218">
        <v>11638</v>
      </c>
      <c r="B7414" s="218">
        <v>250</v>
      </c>
      <c r="C7414" s="219">
        <v>13.918813892574571</v>
      </c>
      <c r="D7414" s="218"/>
      <c r="E7414" s="218" t="s">
        <v>114</v>
      </c>
      <c r="F7414" s="218">
        <v>2005</v>
      </c>
    </row>
    <row r="7415" spans="1:6" x14ac:dyDescent="0.45">
      <c r="A7415" s="218">
        <v>11638</v>
      </c>
      <c r="B7415" s="218">
        <v>250</v>
      </c>
      <c r="C7415" s="219">
        <v>30.440496389864158</v>
      </c>
      <c r="D7415" s="218"/>
      <c r="E7415" s="218" t="s">
        <v>114</v>
      </c>
      <c r="F7415" s="218">
        <v>2010</v>
      </c>
    </row>
    <row r="7416" spans="1:6" x14ac:dyDescent="0.45">
      <c r="A7416" s="218">
        <v>11638</v>
      </c>
      <c r="B7416" s="218">
        <v>250</v>
      </c>
      <c r="C7416" s="219">
        <v>35.448860904421743</v>
      </c>
      <c r="D7416" s="218"/>
      <c r="E7416" s="218" t="s">
        <v>114</v>
      </c>
      <c r="F7416" s="218">
        <v>2010</v>
      </c>
    </row>
    <row r="7417" spans="1:6" x14ac:dyDescent="0.45">
      <c r="A7417" s="218">
        <v>11638</v>
      </c>
      <c r="B7417" s="218">
        <v>250</v>
      </c>
      <c r="C7417" s="219">
        <v>4.9628523682880381</v>
      </c>
      <c r="D7417" s="218"/>
      <c r="E7417" s="218" t="s">
        <v>114</v>
      </c>
      <c r="F7417" s="218">
        <v>2010</v>
      </c>
    </row>
    <row r="7418" spans="1:6" x14ac:dyDescent="0.45">
      <c r="A7418" s="218">
        <v>11636</v>
      </c>
      <c r="B7418" s="218">
        <v>250</v>
      </c>
      <c r="C7418" s="219">
        <v>7.2250430870792579</v>
      </c>
      <c r="D7418" s="218"/>
      <c r="E7418" s="218" t="s">
        <v>114</v>
      </c>
      <c r="F7418" s="218">
        <v>2005</v>
      </c>
    </row>
    <row r="7419" spans="1:6" x14ac:dyDescent="0.45">
      <c r="A7419" s="218">
        <v>11636</v>
      </c>
      <c r="B7419" s="218">
        <v>250</v>
      </c>
      <c r="C7419" s="219">
        <v>15.327941590876129</v>
      </c>
      <c r="D7419" s="218"/>
      <c r="E7419" s="218" t="s">
        <v>114</v>
      </c>
      <c r="F7419" s="218">
        <v>1901</v>
      </c>
    </row>
    <row r="7420" spans="1:6" x14ac:dyDescent="0.45">
      <c r="A7420" s="218">
        <v>11636</v>
      </c>
      <c r="B7420" s="218">
        <v>250</v>
      </c>
      <c r="C7420" s="219">
        <v>19.985081849001279</v>
      </c>
      <c r="D7420" s="218"/>
      <c r="E7420" s="218" t="s">
        <v>114</v>
      </c>
      <c r="F7420" s="218">
        <v>2010</v>
      </c>
    </row>
    <row r="7421" spans="1:6" x14ac:dyDescent="0.45">
      <c r="A7421" s="218">
        <v>11636</v>
      </c>
      <c r="B7421" s="218">
        <v>250</v>
      </c>
      <c r="C7421" s="219">
        <v>15.752062332451141</v>
      </c>
      <c r="D7421" s="218"/>
      <c r="E7421" s="218" t="s">
        <v>114</v>
      </c>
      <c r="F7421" s="218">
        <v>2010</v>
      </c>
    </row>
    <row r="7422" spans="1:6" x14ac:dyDescent="0.45">
      <c r="A7422" s="218">
        <v>11636</v>
      </c>
      <c r="B7422" s="218">
        <v>250</v>
      </c>
      <c r="C7422" s="219">
        <v>23.515842571709481</v>
      </c>
      <c r="D7422" s="218"/>
      <c r="E7422" s="218" t="s">
        <v>114</v>
      </c>
      <c r="F7422" s="218">
        <v>2010</v>
      </c>
    </row>
    <row r="7423" spans="1:6" x14ac:dyDescent="0.45">
      <c r="A7423" s="218">
        <v>11636</v>
      </c>
      <c r="B7423" s="218">
        <v>250</v>
      </c>
      <c r="C7423" s="219">
        <v>21.258954082081431</v>
      </c>
      <c r="D7423" s="218"/>
      <c r="E7423" s="218" t="s">
        <v>114</v>
      </c>
      <c r="F7423" s="218">
        <v>2010</v>
      </c>
    </row>
    <row r="7424" spans="1:6" x14ac:dyDescent="0.45">
      <c r="A7424" s="218">
        <v>11636</v>
      </c>
      <c r="B7424" s="218">
        <v>250</v>
      </c>
      <c r="C7424" s="219">
        <v>9.9879655075742324</v>
      </c>
      <c r="D7424" s="218"/>
      <c r="E7424" s="218" t="s">
        <v>114</v>
      </c>
      <c r="F7424" s="218">
        <v>2010</v>
      </c>
    </row>
    <row r="7425" spans="1:6" x14ac:dyDescent="0.45">
      <c r="A7425" s="218">
        <v>11636</v>
      </c>
      <c r="B7425" s="218">
        <v>250</v>
      </c>
      <c r="C7425" s="219">
        <v>12.91394538286853</v>
      </c>
      <c r="D7425" s="218"/>
      <c r="E7425" s="218" t="s">
        <v>114</v>
      </c>
      <c r="F7425" s="218">
        <v>2010</v>
      </c>
    </row>
    <row r="7426" spans="1:6" x14ac:dyDescent="0.45">
      <c r="A7426" s="218">
        <v>11636</v>
      </c>
      <c r="B7426" s="218">
        <v>250</v>
      </c>
      <c r="C7426" s="219">
        <v>16.900250264013319</v>
      </c>
      <c r="D7426" s="218"/>
      <c r="E7426" s="218"/>
      <c r="F7426" s="218">
        <v>2010</v>
      </c>
    </row>
    <row r="7427" spans="1:6" x14ac:dyDescent="0.45">
      <c r="A7427" s="218">
        <v>11636</v>
      </c>
      <c r="B7427" s="218">
        <v>250</v>
      </c>
      <c r="C7427" s="219">
        <v>10.29887225996892</v>
      </c>
      <c r="D7427" s="218"/>
      <c r="E7427" s="218" t="s">
        <v>114</v>
      </c>
      <c r="F7427" s="218">
        <v>2010</v>
      </c>
    </row>
    <row r="7428" spans="1:6" x14ac:dyDescent="0.45">
      <c r="A7428" s="218">
        <v>11636</v>
      </c>
      <c r="B7428" s="218">
        <v>250</v>
      </c>
      <c r="C7428" s="219">
        <v>8.3561863428350325</v>
      </c>
      <c r="D7428" s="218"/>
      <c r="E7428" s="218" t="s">
        <v>209</v>
      </c>
      <c r="F7428" s="218">
        <v>1901</v>
      </c>
    </row>
    <row r="7429" spans="1:6" x14ac:dyDescent="0.45">
      <c r="A7429" s="218">
        <v>11636</v>
      </c>
      <c r="B7429" s="218">
        <v>250</v>
      </c>
      <c r="C7429" s="219">
        <v>43.702005591298317</v>
      </c>
      <c r="D7429" s="218"/>
      <c r="E7429" s="218" t="s">
        <v>114</v>
      </c>
      <c r="F7429" s="218">
        <v>2005</v>
      </c>
    </row>
    <row r="7430" spans="1:6" x14ac:dyDescent="0.45">
      <c r="A7430" s="218">
        <v>11636</v>
      </c>
      <c r="B7430" s="218">
        <v>250</v>
      </c>
      <c r="C7430" s="219">
        <v>25.45293986744641</v>
      </c>
      <c r="D7430" s="218"/>
      <c r="E7430" s="218" t="s">
        <v>209</v>
      </c>
      <c r="F7430" s="218">
        <v>1901</v>
      </c>
    </row>
    <row r="7431" spans="1:6" x14ac:dyDescent="0.45">
      <c r="A7431" s="218">
        <v>11636</v>
      </c>
      <c r="B7431" s="218">
        <v>250</v>
      </c>
      <c r="C7431" s="219">
        <v>1.6995991390694201</v>
      </c>
      <c r="D7431" s="218"/>
      <c r="E7431" s="218" t="s">
        <v>114</v>
      </c>
      <c r="F7431" s="218">
        <v>2010</v>
      </c>
    </row>
    <row r="7432" spans="1:6" x14ac:dyDescent="0.45">
      <c r="A7432" s="218">
        <v>11634</v>
      </c>
      <c r="B7432" s="218">
        <v>160</v>
      </c>
      <c r="C7432" s="219">
        <v>12.02115587719979</v>
      </c>
      <c r="D7432" s="218"/>
      <c r="E7432" s="218" t="s">
        <v>114</v>
      </c>
      <c r="F7432" s="218">
        <v>2005</v>
      </c>
    </row>
    <row r="7433" spans="1:6" x14ac:dyDescent="0.45">
      <c r="A7433" s="218">
        <v>11634</v>
      </c>
      <c r="B7433" s="218">
        <v>160</v>
      </c>
      <c r="C7433" s="219">
        <v>6.7431282117085356</v>
      </c>
      <c r="D7433" s="218"/>
      <c r="E7433" s="218" t="s">
        <v>114</v>
      </c>
      <c r="F7433" s="218">
        <v>2005</v>
      </c>
    </row>
    <row r="7434" spans="1:6" x14ac:dyDescent="0.45">
      <c r="A7434" s="218">
        <v>11634</v>
      </c>
      <c r="B7434" s="218">
        <v>160</v>
      </c>
      <c r="C7434" s="219">
        <v>13.79572147999284</v>
      </c>
      <c r="D7434" s="218"/>
      <c r="E7434" s="218" t="s">
        <v>114</v>
      </c>
      <c r="F7434" s="218">
        <v>2005</v>
      </c>
    </row>
    <row r="7435" spans="1:6" x14ac:dyDescent="0.45">
      <c r="A7435" s="218">
        <v>11632</v>
      </c>
      <c r="B7435" s="218">
        <v>250</v>
      </c>
      <c r="C7435" s="219">
        <v>22.05782844931052</v>
      </c>
      <c r="D7435" s="218"/>
      <c r="E7435" s="218" t="s">
        <v>114</v>
      </c>
      <c r="F7435" s="218">
        <v>1999</v>
      </c>
    </row>
    <row r="7436" spans="1:6" x14ac:dyDescent="0.45">
      <c r="A7436" s="218">
        <v>11214</v>
      </c>
      <c r="B7436" s="218">
        <v>250</v>
      </c>
      <c r="C7436" s="219">
        <v>13.480400688957941</v>
      </c>
      <c r="D7436" s="218"/>
      <c r="E7436" s="218" t="s">
        <v>114</v>
      </c>
      <c r="F7436" s="218">
        <v>2006</v>
      </c>
    </row>
    <row r="7437" spans="1:6" x14ac:dyDescent="0.45">
      <c r="A7437" s="218">
        <v>11214</v>
      </c>
      <c r="B7437" s="218">
        <v>250</v>
      </c>
      <c r="C7437" s="219">
        <v>30.172891733290012</v>
      </c>
      <c r="D7437" s="218"/>
      <c r="E7437" s="218" t="s">
        <v>114</v>
      </c>
      <c r="F7437" s="218">
        <v>2006</v>
      </c>
    </row>
    <row r="7438" spans="1:6" x14ac:dyDescent="0.45">
      <c r="A7438" s="218">
        <v>11214</v>
      </c>
      <c r="B7438" s="218">
        <v>250</v>
      </c>
      <c r="C7438" s="219">
        <v>35.691694617994663</v>
      </c>
      <c r="D7438" s="218"/>
      <c r="E7438" s="218" t="s">
        <v>114</v>
      </c>
      <c r="F7438" s="218">
        <v>2006</v>
      </c>
    </row>
    <row r="7439" spans="1:6" x14ac:dyDescent="0.45">
      <c r="A7439" s="218">
        <v>11214</v>
      </c>
      <c r="B7439" s="218">
        <v>250</v>
      </c>
      <c r="C7439" s="219">
        <v>8.0094486865461665</v>
      </c>
      <c r="D7439" s="218"/>
      <c r="E7439" s="218" t="s">
        <v>114</v>
      </c>
      <c r="F7439" s="218">
        <v>2006</v>
      </c>
    </row>
    <row r="7440" spans="1:6" x14ac:dyDescent="0.45">
      <c r="A7440" s="218">
        <v>11214</v>
      </c>
      <c r="B7440" s="218">
        <v>250</v>
      </c>
      <c r="C7440" s="219">
        <v>57.720085792627323</v>
      </c>
      <c r="D7440" s="218"/>
      <c r="E7440" s="218" t="s">
        <v>114</v>
      </c>
      <c r="F7440" s="218">
        <v>2006</v>
      </c>
    </row>
    <row r="7441" spans="1:6" x14ac:dyDescent="0.45">
      <c r="A7441" s="218">
        <v>11214</v>
      </c>
      <c r="B7441" s="218">
        <v>250</v>
      </c>
      <c r="C7441" s="219">
        <v>69.268279457951849</v>
      </c>
      <c r="D7441" s="218"/>
      <c r="E7441" s="218" t="s">
        <v>114</v>
      </c>
      <c r="F7441" s="218">
        <v>2006</v>
      </c>
    </row>
    <row r="7442" spans="1:6" x14ac:dyDescent="0.45">
      <c r="A7442" s="218">
        <v>11214</v>
      </c>
      <c r="B7442" s="218">
        <v>250</v>
      </c>
      <c r="C7442" s="219">
        <v>68.209089777845122</v>
      </c>
      <c r="D7442" s="218"/>
      <c r="E7442" s="218" t="s">
        <v>114</v>
      </c>
      <c r="F7442" s="218">
        <v>2006</v>
      </c>
    </row>
    <row r="7443" spans="1:6" x14ac:dyDescent="0.45">
      <c r="A7443" s="218">
        <v>11212</v>
      </c>
      <c r="B7443" s="218">
        <v>250</v>
      </c>
      <c r="C7443" s="219">
        <v>6.9320783987433483</v>
      </c>
      <c r="D7443" s="218"/>
      <c r="E7443" s="218" t="s">
        <v>114</v>
      </c>
      <c r="F7443" s="218">
        <v>2006</v>
      </c>
    </row>
    <row r="7444" spans="1:6" x14ac:dyDescent="0.45">
      <c r="A7444" s="218">
        <v>11212</v>
      </c>
      <c r="B7444" s="218">
        <v>250</v>
      </c>
      <c r="C7444" s="219">
        <v>6.601777917405796</v>
      </c>
      <c r="D7444" s="218"/>
      <c r="E7444" s="218" t="s">
        <v>114</v>
      </c>
      <c r="F7444" s="218">
        <v>2006</v>
      </c>
    </row>
    <row r="7445" spans="1:6" x14ac:dyDescent="0.45">
      <c r="A7445" s="218">
        <v>11212</v>
      </c>
      <c r="B7445" s="218">
        <v>250</v>
      </c>
      <c r="C7445" s="219">
        <v>5.3445174923694498</v>
      </c>
      <c r="D7445" s="218"/>
      <c r="E7445" s="218" t="s">
        <v>114</v>
      </c>
      <c r="F7445" s="218">
        <v>1901</v>
      </c>
    </row>
    <row r="7446" spans="1:6" x14ac:dyDescent="0.45">
      <c r="A7446" s="218">
        <v>11210</v>
      </c>
      <c r="B7446" s="218">
        <v>250</v>
      </c>
      <c r="C7446" s="219">
        <v>16.865233885627571</v>
      </c>
      <c r="D7446" s="218"/>
      <c r="E7446" s="218" t="s">
        <v>114</v>
      </c>
      <c r="F7446" s="218">
        <v>2009</v>
      </c>
    </row>
    <row r="7447" spans="1:6" x14ac:dyDescent="0.45">
      <c r="A7447" s="218">
        <v>11210</v>
      </c>
      <c r="B7447" s="218">
        <v>250</v>
      </c>
      <c r="C7447" s="219">
        <v>24.924695959049451</v>
      </c>
      <c r="D7447" s="218"/>
      <c r="E7447" s="218" t="s">
        <v>114</v>
      </c>
      <c r="F7447" s="218">
        <v>2009</v>
      </c>
    </row>
    <row r="7448" spans="1:6" x14ac:dyDescent="0.45">
      <c r="A7448" s="218">
        <v>11210</v>
      </c>
      <c r="B7448" s="218">
        <v>250</v>
      </c>
      <c r="C7448" s="219">
        <v>23.911429515117199</v>
      </c>
      <c r="D7448" s="218"/>
      <c r="E7448" s="218" t="s">
        <v>114</v>
      </c>
      <c r="F7448" s="218">
        <v>2009</v>
      </c>
    </row>
    <row r="7449" spans="1:6" x14ac:dyDescent="0.45">
      <c r="A7449" s="218">
        <v>11208</v>
      </c>
      <c r="B7449" s="218">
        <v>315</v>
      </c>
      <c r="C7449" s="219">
        <v>58.414638082693443</v>
      </c>
      <c r="D7449" s="218"/>
      <c r="E7449" s="218" t="s">
        <v>114</v>
      </c>
      <c r="F7449" s="218">
        <v>2009</v>
      </c>
    </row>
    <row r="7450" spans="1:6" x14ac:dyDescent="0.45">
      <c r="A7450" s="218">
        <v>11206</v>
      </c>
      <c r="B7450" s="218">
        <v>160</v>
      </c>
      <c r="C7450" s="219">
        <v>31.255389138214579</v>
      </c>
      <c r="D7450" s="218"/>
      <c r="E7450" s="218" t="s">
        <v>114</v>
      </c>
      <c r="F7450" s="218">
        <v>2006</v>
      </c>
    </row>
    <row r="7451" spans="1:6" x14ac:dyDescent="0.45">
      <c r="A7451" s="218">
        <v>11204</v>
      </c>
      <c r="B7451" s="218">
        <v>200</v>
      </c>
      <c r="C7451" s="219">
        <v>13.715972056488191</v>
      </c>
      <c r="D7451" s="218"/>
      <c r="E7451" s="218" t="s">
        <v>114</v>
      </c>
      <c r="F7451" s="218">
        <v>2005</v>
      </c>
    </row>
    <row r="7452" spans="1:6" x14ac:dyDescent="0.45">
      <c r="A7452" s="218">
        <v>11204</v>
      </c>
      <c r="B7452" s="218">
        <v>200</v>
      </c>
      <c r="C7452" s="219">
        <v>29.662500852740759</v>
      </c>
      <c r="D7452" s="218"/>
      <c r="E7452" s="218" t="s">
        <v>114</v>
      </c>
      <c r="F7452" s="218">
        <v>2005</v>
      </c>
    </row>
    <row r="7453" spans="1:6" x14ac:dyDescent="0.45">
      <c r="A7453" s="218">
        <v>11204</v>
      </c>
      <c r="B7453" s="218">
        <v>200</v>
      </c>
      <c r="C7453" s="219">
        <v>17.46674270529773</v>
      </c>
      <c r="D7453" s="218"/>
      <c r="E7453" s="218" t="s">
        <v>114</v>
      </c>
      <c r="F7453" s="218">
        <v>2005</v>
      </c>
    </row>
    <row r="7454" spans="1:6" x14ac:dyDescent="0.45">
      <c r="A7454" s="218">
        <v>11204</v>
      </c>
      <c r="B7454" s="218">
        <v>200</v>
      </c>
      <c r="C7454" s="219">
        <v>7.7935173821513022</v>
      </c>
      <c r="D7454" s="218"/>
      <c r="E7454" s="218" t="s">
        <v>114</v>
      </c>
      <c r="F7454" s="218">
        <v>2005</v>
      </c>
    </row>
    <row r="7455" spans="1:6" x14ac:dyDescent="0.45">
      <c r="A7455" s="218">
        <v>11204</v>
      </c>
      <c r="B7455" s="218">
        <v>200</v>
      </c>
      <c r="C7455" s="219">
        <v>27.778454381653081</v>
      </c>
      <c r="D7455" s="218"/>
      <c r="E7455" s="218" t="s">
        <v>114</v>
      </c>
      <c r="F7455" s="218">
        <v>2005</v>
      </c>
    </row>
    <row r="7456" spans="1:6" x14ac:dyDescent="0.45">
      <c r="A7456" s="218">
        <v>11204</v>
      </c>
      <c r="B7456" s="218">
        <v>200</v>
      </c>
      <c r="C7456" s="219">
        <v>30.012899975591949</v>
      </c>
      <c r="D7456" s="218"/>
      <c r="E7456" s="218" t="s">
        <v>114</v>
      </c>
      <c r="F7456" s="218">
        <v>2005</v>
      </c>
    </row>
    <row r="7457" spans="1:6" x14ac:dyDescent="0.45">
      <c r="A7457" s="218">
        <v>11204</v>
      </c>
      <c r="B7457" s="218">
        <v>200</v>
      </c>
      <c r="C7457" s="219">
        <v>20.151016459683831</v>
      </c>
      <c r="D7457" s="218"/>
      <c r="E7457" s="218" t="s">
        <v>114</v>
      </c>
      <c r="F7457" s="218">
        <v>2005</v>
      </c>
    </row>
    <row r="7458" spans="1:6" x14ac:dyDescent="0.45">
      <c r="A7458" s="218">
        <v>11202</v>
      </c>
      <c r="B7458" s="218">
        <v>315</v>
      </c>
      <c r="C7458" s="219">
        <v>15.323592920721961</v>
      </c>
      <c r="D7458" s="218"/>
      <c r="E7458" s="218" t="s">
        <v>114</v>
      </c>
      <c r="F7458" s="218">
        <v>2005</v>
      </c>
    </row>
    <row r="7459" spans="1:6" x14ac:dyDescent="0.45">
      <c r="A7459" s="218">
        <v>11202</v>
      </c>
      <c r="B7459" s="218">
        <v>315</v>
      </c>
      <c r="C7459" s="219">
        <v>23.391387470893079</v>
      </c>
      <c r="D7459" s="218"/>
      <c r="E7459" s="218" t="s">
        <v>114</v>
      </c>
      <c r="F7459" s="218">
        <v>2005</v>
      </c>
    </row>
    <row r="7460" spans="1:6" x14ac:dyDescent="0.45">
      <c r="A7460" s="218">
        <v>11202</v>
      </c>
      <c r="B7460" s="218">
        <v>315</v>
      </c>
      <c r="C7460" s="219">
        <v>11.53416205189979</v>
      </c>
      <c r="D7460" s="218"/>
      <c r="E7460" s="218" t="s">
        <v>114</v>
      </c>
      <c r="F7460" s="218">
        <v>2005</v>
      </c>
    </row>
    <row r="7461" spans="1:6" x14ac:dyDescent="0.45">
      <c r="A7461" s="218">
        <v>11202</v>
      </c>
      <c r="B7461" s="218">
        <v>315</v>
      </c>
      <c r="C7461" s="219">
        <v>19.282473573433201</v>
      </c>
      <c r="D7461" s="218"/>
      <c r="E7461" s="218" t="s">
        <v>114</v>
      </c>
      <c r="F7461" s="218">
        <v>2005</v>
      </c>
    </row>
    <row r="7462" spans="1:6" x14ac:dyDescent="0.45">
      <c r="A7462" s="218">
        <v>11202</v>
      </c>
      <c r="B7462" s="218">
        <v>315</v>
      </c>
      <c r="C7462" s="219">
        <v>11.910721498809229</v>
      </c>
      <c r="D7462" s="218"/>
      <c r="E7462" s="218" t="s">
        <v>114</v>
      </c>
      <c r="F7462" s="218">
        <v>2005</v>
      </c>
    </row>
    <row r="7463" spans="1:6" x14ac:dyDescent="0.45">
      <c r="A7463" s="218">
        <v>11202</v>
      </c>
      <c r="B7463" s="218">
        <v>315</v>
      </c>
      <c r="C7463" s="219">
        <v>31.023595579280631</v>
      </c>
      <c r="D7463" s="218"/>
      <c r="E7463" s="218" t="s">
        <v>114</v>
      </c>
      <c r="F7463" s="218">
        <v>2005</v>
      </c>
    </row>
    <row r="7464" spans="1:6" x14ac:dyDescent="0.45">
      <c r="A7464" s="218">
        <v>11202</v>
      </c>
      <c r="B7464" s="218">
        <v>315</v>
      </c>
      <c r="C7464" s="219">
        <v>21.604124251358201</v>
      </c>
      <c r="D7464" s="218"/>
      <c r="E7464" s="218" t="s">
        <v>114</v>
      </c>
      <c r="F7464" s="218">
        <v>2005</v>
      </c>
    </row>
    <row r="7465" spans="1:6" x14ac:dyDescent="0.45">
      <c r="A7465" s="218">
        <v>11202</v>
      </c>
      <c r="B7465" s="218">
        <v>315</v>
      </c>
      <c r="C7465" s="219">
        <v>22.213019715382408</v>
      </c>
      <c r="D7465" s="218"/>
      <c r="E7465" s="218" t="s">
        <v>114</v>
      </c>
      <c r="F7465" s="218">
        <v>2005</v>
      </c>
    </row>
    <row r="7466" spans="1:6" x14ac:dyDescent="0.45">
      <c r="A7466" s="218">
        <v>11200</v>
      </c>
      <c r="B7466" s="218">
        <v>250</v>
      </c>
      <c r="C7466" s="219">
        <v>14.075729319757251</v>
      </c>
      <c r="D7466" s="218"/>
      <c r="E7466" s="218" t="s">
        <v>114</v>
      </c>
      <c r="F7466" s="218">
        <v>2005</v>
      </c>
    </row>
    <row r="7467" spans="1:6" x14ac:dyDescent="0.45">
      <c r="A7467" s="218">
        <v>11198</v>
      </c>
      <c r="B7467" s="218">
        <v>200</v>
      </c>
      <c r="C7467" s="219">
        <v>43.5765072435062</v>
      </c>
      <c r="D7467" s="218"/>
      <c r="E7467" s="218" t="s">
        <v>114</v>
      </c>
      <c r="F7467" s="218">
        <v>2005</v>
      </c>
    </row>
    <row r="7468" spans="1:6" x14ac:dyDescent="0.45">
      <c r="A7468" s="218">
        <v>11198</v>
      </c>
      <c r="B7468" s="218">
        <v>200</v>
      </c>
      <c r="C7468" s="219">
        <v>21.373928495649309</v>
      </c>
      <c r="D7468" s="218"/>
      <c r="E7468" s="218" t="s">
        <v>114</v>
      </c>
      <c r="F7468" s="218">
        <v>2005</v>
      </c>
    </row>
    <row r="7469" spans="1:6" x14ac:dyDescent="0.45">
      <c r="A7469" s="218">
        <v>11198</v>
      </c>
      <c r="B7469" s="218">
        <v>200</v>
      </c>
      <c r="C7469" s="219">
        <v>28.575154224722251</v>
      </c>
      <c r="D7469" s="218"/>
      <c r="E7469" s="218" t="s">
        <v>114</v>
      </c>
      <c r="F7469" s="218">
        <v>2005</v>
      </c>
    </row>
    <row r="7470" spans="1:6" x14ac:dyDescent="0.45">
      <c r="A7470" s="218">
        <v>11198</v>
      </c>
      <c r="B7470" s="218">
        <v>200</v>
      </c>
      <c r="C7470" s="219">
        <v>23.856412735690789</v>
      </c>
      <c r="D7470" s="218"/>
      <c r="E7470" s="218" t="s">
        <v>114</v>
      </c>
      <c r="F7470" s="218">
        <v>2005</v>
      </c>
    </row>
    <row r="7471" spans="1:6" x14ac:dyDescent="0.45">
      <c r="A7471" s="218">
        <v>11196</v>
      </c>
      <c r="B7471" s="218">
        <v>160</v>
      </c>
      <c r="C7471" s="219">
        <v>59.352333615587341</v>
      </c>
      <c r="D7471" s="218"/>
      <c r="E7471" s="218" t="s">
        <v>114</v>
      </c>
      <c r="F7471" s="218">
        <v>2005</v>
      </c>
    </row>
    <row r="7472" spans="1:6" x14ac:dyDescent="0.45">
      <c r="A7472" s="218">
        <v>11194</v>
      </c>
      <c r="B7472" s="218">
        <v>500</v>
      </c>
      <c r="C7472" s="219">
        <v>26.690847161892801</v>
      </c>
      <c r="D7472" s="218"/>
      <c r="E7472" s="218" t="s">
        <v>203</v>
      </c>
      <c r="F7472" s="218">
        <v>1901</v>
      </c>
    </row>
    <row r="7473" spans="1:6" x14ac:dyDescent="0.45">
      <c r="A7473" s="218">
        <v>11194</v>
      </c>
      <c r="B7473" s="218">
        <v>500</v>
      </c>
      <c r="C7473" s="219">
        <v>34.683147712612303</v>
      </c>
      <c r="D7473" s="218"/>
      <c r="E7473" s="218" t="s">
        <v>203</v>
      </c>
      <c r="F7473" s="218">
        <v>1901</v>
      </c>
    </row>
    <row r="7474" spans="1:6" x14ac:dyDescent="0.45">
      <c r="A7474" s="218">
        <v>11194</v>
      </c>
      <c r="B7474" s="218">
        <v>500</v>
      </c>
      <c r="C7474" s="219">
        <v>45.272924345677779</v>
      </c>
      <c r="D7474" s="218"/>
      <c r="E7474" s="218" t="s">
        <v>203</v>
      </c>
      <c r="F7474" s="218">
        <v>1901</v>
      </c>
    </row>
    <row r="7475" spans="1:6" x14ac:dyDescent="0.45">
      <c r="A7475" s="218">
        <v>11192</v>
      </c>
      <c r="B7475" s="218">
        <v>160</v>
      </c>
      <c r="C7475" s="219">
        <v>19.8333815309763</v>
      </c>
      <c r="D7475" s="218"/>
      <c r="E7475" s="218"/>
      <c r="F7475" s="218">
        <v>1901</v>
      </c>
    </row>
    <row r="7476" spans="1:6" x14ac:dyDescent="0.45">
      <c r="A7476" s="218">
        <v>11192</v>
      </c>
      <c r="B7476" s="218">
        <v>160</v>
      </c>
      <c r="C7476" s="219">
        <v>8.9928531791827293</v>
      </c>
      <c r="D7476" s="218"/>
      <c r="E7476" s="218"/>
      <c r="F7476" s="218">
        <v>1901</v>
      </c>
    </row>
    <row r="7477" spans="1:6" x14ac:dyDescent="0.45">
      <c r="A7477" s="218">
        <v>11190</v>
      </c>
      <c r="B7477" s="218">
        <v>250</v>
      </c>
      <c r="C7477" s="219">
        <v>19.174367077765911</v>
      </c>
      <c r="D7477" s="218"/>
      <c r="E7477" s="218" t="s">
        <v>205</v>
      </c>
      <c r="F7477" s="218">
        <v>1901</v>
      </c>
    </row>
    <row r="7478" spans="1:6" x14ac:dyDescent="0.45">
      <c r="A7478" s="218">
        <v>11188</v>
      </c>
      <c r="B7478" s="218">
        <v>200</v>
      </c>
      <c r="C7478" s="219">
        <v>2.5321388637245619</v>
      </c>
      <c r="D7478" s="218"/>
      <c r="E7478" s="218" t="s">
        <v>114</v>
      </c>
      <c r="F7478" s="218">
        <v>2006</v>
      </c>
    </row>
    <row r="7479" spans="1:6" x14ac:dyDescent="0.45">
      <c r="A7479" s="218">
        <v>11188</v>
      </c>
      <c r="B7479" s="218">
        <v>200</v>
      </c>
      <c r="C7479" s="219">
        <v>16.021999265057929</v>
      </c>
      <c r="D7479" s="218"/>
      <c r="E7479" s="218" t="s">
        <v>114</v>
      </c>
      <c r="F7479" s="218">
        <v>2006</v>
      </c>
    </row>
    <row r="7480" spans="1:6" x14ac:dyDescent="0.45">
      <c r="A7480" s="218">
        <v>11188</v>
      </c>
      <c r="B7480" s="218">
        <v>200</v>
      </c>
      <c r="C7480" s="219">
        <v>38.338015501814077</v>
      </c>
      <c r="D7480" s="218"/>
      <c r="E7480" s="218" t="s">
        <v>114</v>
      </c>
      <c r="F7480" s="218">
        <v>2006</v>
      </c>
    </row>
    <row r="7481" spans="1:6" x14ac:dyDescent="0.45">
      <c r="A7481" s="218">
        <v>11188</v>
      </c>
      <c r="B7481" s="218">
        <v>200</v>
      </c>
      <c r="C7481" s="219">
        <v>9.8564942416442438</v>
      </c>
      <c r="D7481" s="218"/>
      <c r="E7481" s="218" t="s">
        <v>114</v>
      </c>
      <c r="F7481" s="218">
        <v>2006</v>
      </c>
    </row>
    <row r="7482" spans="1:6" x14ac:dyDescent="0.45">
      <c r="A7482" s="218">
        <v>11186</v>
      </c>
      <c r="B7482" s="218">
        <v>200</v>
      </c>
      <c r="C7482" s="219">
        <v>3.6712265908162549</v>
      </c>
      <c r="D7482" s="218"/>
      <c r="E7482" s="218" t="s">
        <v>114</v>
      </c>
      <c r="F7482" s="218">
        <v>2006</v>
      </c>
    </row>
    <row r="7483" spans="1:6" x14ac:dyDescent="0.45">
      <c r="A7483" s="218">
        <v>11184</v>
      </c>
      <c r="B7483" s="218">
        <v>160</v>
      </c>
      <c r="C7483" s="219">
        <v>15.337181820212679</v>
      </c>
      <c r="D7483" s="218"/>
      <c r="E7483" s="218" t="s">
        <v>111</v>
      </c>
      <c r="F7483" s="218">
        <v>1901</v>
      </c>
    </row>
    <row r="7484" spans="1:6" x14ac:dyDescent="0.45">
      <c r="A7484" s="218">
        <v>11182</v>
      </c>
      <c r="B7484" s="218">
        <v>315</v>
      </c>
      <c r="C7484" s="219">
        <v>7.2709950887766341</v>
      </c>
      <c r="D7484" s="218"/>
      <c r="E7484" s="218" t="s">
        <v>114</v>
      </c>
      <c r="F7484" s="218">
        <v>2005</v>
      </c>
    </row>
    <row r="7485" spans="1:6" x14ac:dyDescent="0.45">
      <c r="A7485" s="218">
        <v>11182</v>
      </c>
      <c r="B7485" s="218">
        <v>315</v>
      </c>
      <c r="C7485" s="219">
        <v>47.203489863815882</v>
      </c>
      <c r="D7485" s="218"/>
      <c r="E7485" s="218" t="s">
        <v>114</v>
      </c>
      <c r="F7485" s="218">
        <v>2005</v>
      </c>
    </row>
    <row r="7486" spans="1:6" x14ac:dyDescent="0.45">
      <c r="A7486" s="218">
        <v>11182</v>
      </c>
      <c r="B7486" s="218">
        <v>315</v>
      </c>
      <c r="C7486" s="219">
        <v>26.832107774375739</v>
      </c>
      <c r="D7486" s="218"/>
      <c r="E7486" s="218" t="s">
        <v>114</v>
      </c>
      <c r="F7486" s="218">
        <v>2005</v>
      </c>
    </row>
    <row r="7487" spans="1:6" x14ac:dyDescent="0.45">
      <c r="A7487" s="218">
        <v>11182</v>
      </c>
      <c r="B7487" s="218">
        <v>315</v>
      </c>
      <c r="C7487" s="219">
        <v>25.141917661486339</v>
      </c>
      <c r="D7487" s="218"/>
      <c r="E7487" s="218" t="s">
        <v>114</v>
      </c>
      <c r="F7487" s="218">
        <v>2005</v>
      </c>
    </row>
    <row r="7488" spans="1:6" x14ac:dyDescent="0.45">
      <c r="A7488" s="218">
        <v>11182</v>
      </c>
      <c r="B7488" s="218">
        <v>315</v>
      </c>
      <c r="C7488" s="219">
        <v>7.9310273624044996</v>
      </c>
      <c r="D7488" s="218"/>
      <c r="E7488" s="218" t="s">
        <v>114</v>
      </c>
      <c r="F7488" s="218">
        <v>2005</v>
      </c>
    </row>
    <row r="7489" spans="1:6" x14ac:dyDescent="0.45">
      <c r="A7489" s="218">
        <v>11182</v>
      </c>
      <c r="B7489" s="218">
        <v>315</v>
      </c>
      <c r="C7489" s="219">
        <v>8.1899882016010359</v>
      </c>
      <c r="D7489" s="218"/>
      <c r="E7489" s="218" t="s">
        <v>114</v>
      </c>
      <c r="F7489" s="218">
        <v>2005</v>
      </c>
    </row>
    <row r="7490" spans="1:6" x14ac:dyDescent="0.45">
      <c r="A7490" s="218">
        <v>11182</v>
      </c>
      <c r="B7490" s="218">
        <v>315</v>
      </c>
      <c r="C7490" s="219">
        <v>17.08250164070844</v>
      </c>
      <c r="D7490" s="218"/>
      <c r="E7490" s="218" t="s">
        <v>114</v>
      </c>
      <c r="F7490" s="218">
        <v>2005</v>
      </c>
    </row>
    <row r="7491" spans="1:6" x14ac:dyDescent="0.45">
      <c r="A7491" s="218">
        <v>11182</v>
      </c>
      <c r="B7491" s="218">
        <v>315</v>
      </c>
      <c r="C7491" s="219">
        <v>11.472110821861071</v>
      </c>
      <c r="D7491" s="218"/>
      <c r="E7491" s="218" t="s">
        <v>114</v>
      </c>
      <c r="F7491" s="218">
        <v>2005</v>
      </c>
    </row>
    <row r="7492" spans="1:6" x14ac:dyDescent="0.45">
      <c r="A7492" s="218">
        <v>11182</v>
      </c>
      <c r="B7492" s="218">
        <v>315</v>
      </c>
      <c r="C7492" s="219">
        <v>12.884590269309021</v>
      </c>
      <c r="D7492" s="218"/>
      <c r="E7492" s="218" t="s">
        <v>114</v>
      </c>
      <c r="F7492" s="218">
        <v>2005</v>
      </c>
    </row>
    <row r="7493" spans="1:6" x14ac:dyDescent="0.45">
      <c r="A7493" s="218">
        <v>11182</v>
      </c>
      <c r="B7493" s="218">
        <v>315</v>
      </c>
      <c r="C7493" s="219">
        <v>12.81720795503054</v>
      </c>
      <c r="D7493" s="218"/>
      <c r="E7493" s="218" t="s">
        <v>114</v>
      </c>
      <c r="F7493" s="218">
        <v>2005</v>
      </c>
    </row>
    <row r="7494" spans="1:6" x14ac:dyDescent="0.45">
      <c r="A7494" s="218">
        <v>11182</v>
      </c>
      <c r="B7494" s="218">
        <v>315</v>
      </c>
      <c r="C7494" s="219">
        <v>24.524335681685368</v>
      </c>
      <c r="D7494" s="218"/>
      <c r="E7494" s="218" t="s">
        <v>114</v>
      </c>
      <c r="F7494" s="218">
        <v>2005</v>
      </c>
    </row>
    <row r="7495" spans="1:6" x14ac:dyDescent="0.45">
      <c r="A7495" s="218">
        <v>11182</v>
      </c>
      <c r="B7495" s="218">
        <v>315</v>
      </c>
      <c r="C7495" s="219">
        <v>10.11195649321653</v>
      </c>
      <c r="D7495" s="218"/>
      <c r="E7495" s="218" t="s">
        <v>114</v>
      </c>
      <c r="F7495" s="218">
        <v>2005</v>
      </c>
    </row>
    <row r="7496" spans="1:6" x14ac:dyDescent="0.45">
      <c r="A7496" s="218">
        <v>11182</v>
      </c>
      <c r="B7496" s="218">
        <v>315</v>
      </c>
      <c r="C7496" s="219">
        <v>10.42947801943644</v>
      </c>
      <c r="D7496" s="218"/>
      <c r="E7496" s="218" t="s">
        <v>114</v>
      </c>
      <c r="F7496" s="218">
        <v>2005</v>
      </c>
    </row>
    <row r="7497" spans="1:6" x14ac:dyDescent="0.45">
      <c r="A7497" s="218">
        <v>11182</v>
      </c>
      <c r="B7497" s="218">
        <v>315</v>
      </c>
      <c r="C7497" s="219">
        <v>20.190492847250411</v>
      </c>
      <c r="D7497" s="218"/>
      <c r="E7497" s="218" t="s">
        <v>114</v>
      </c>
      <c r="F7497" s="218">
        <v>2005</v>
      </c>
    </row>
    <row r="7498" spans="1:6" x14ac:dyDescent="0.45">
      <c r="A7498" s="218">
        <v>11182</v>
      </c>
      <c r="B7498" s="218">
        <v>315</v>
      </c>
      <c r="C7498" s="219">
        <v>10.85662921146864</v>
      </c>
      <c r="D7498" s="218"/>
      <c r="E7498" s="218" t="s">
        <v>114</v>
      </c>
      <c r="F7498" s="218">
        <v>2005</v>
      </c>
    </row>
    <row r="7499" spans="1:6" x14ac:dyDescent="0.45">
      <c r="A7499" s="218">
        <v>11182</v>
      </c>
      <c r="B7499" s="218">
        <v>315</v>
      </c>
      <c r="C7499" s="219">
        <v>23.670326376215339</v>
      </c>
      <c r="D7499" s="218"/>
      <c r="E7499" s="218" t="s">
        <v>114</v>
      </c>
      <c r="F7499" s="218">
        <v>2005</v>
      </c>
    </row>
    <row r="7500" spans="1:6" x14ac:dyDescent="0.45">
      <c r="A7500" s="218">
        <v>11182</v>
      </c>
      <c r="B7500" s="218">
        <v>315</v>
      </c>
      <c r="C7500" s="219">
        <v>18.04726163857589</v>
      </c>
      <c r="D7500" s="218"/>
      <c r="E7500" s="218" t="s">
        <v>114</v>
      </c>
      <c r="F7500" s="218">
        <v>2005</v>
      </c>
    </row>
    <row r="7501" spans="1:6" x14ac:dyDescent="0.45">
      <c r="A7501" s="218">
        <v>11182</v>
      </c>
      <c r="B7501" s="218">
        <v>315</v>
      </c>
      <c r="C7501" s="219">
        <v>33.816002210867637</v>
      </c>
      <c r="D7501" s="218"/>
      <c r="E7501" s="218" t="s">
        <v>114</v>
      </c>
      <c r="F7501" s="218">
        <v>2005</v>
      </c>
    </row>
    <row r="7502" spans="1:6" x14ac:dyDescent="0.45">
      <c r="A7502" s="218">
        <v>11182</v>
      </c>
      <c r="B7502" s="218">
        <v>315</v>
      </c>
      <c r="C7502" s="219">
        <v>7.44741350958033</v>
      </c>
      <c r="D7502" s="218"/>
      <c r="E7502" s="218" t="s">
        <v>114</v>
      </c>
      <c r="F7502" s="218">
        <v>2005</v>
      </c>
    </row>
    <row r="7503" spans="1:6" x14ac:dyDescent="0.45">
      <c r="A7503" s="218">
        <v>11182</v>
      </c>
      <c r="B7503" s="218">
        <v>315</v>
      </c>
      <c r="C7503" s="219">
        <v>42.57572269771488</v>
      </c>
      <c r="D7503" s="218"/>
      <c r="E7503" s="218" t="s">
        <v>114</v>
      </c>
      <c r="F7503" s="218">
        <v>2015</v>
      </c>
    </row>
    <row r="7504" spans="1:6" x14ac:dyDescent="0.45">
      <c r="A7504" s="218">
        <v>11182</v>
      </c>
      <c r="B7504" s="218">
        <v>315</v>
      </c>
      <c r="C7504" s="219">
        <v>49.061480494555028</v>
      </c>
      <c r="D7504" s="218"/>
      <c r="E7504" s="218" t="s">
        <v>114</v>
      </c>
      <c r="F7504" s="218">
        <v>2015</v>
      </c>
    </row>
    <row r="7505" spans="1:6" x14ac:dyDescent="0.45">
      <c r="A7505" s="218">
        <v>11182</v>
      </c>
      <c r="B7505" s="218">
        <v>315</v>
      </c>
      <c r="C7505" s="219">
        <v>49.749142026758967</v>
      </c>
      <c r="D7505" s="218"/>
      <c r="E7505" s="218" t="s">
        <v>114</v>
      </c>
      <c r="F7505" s="218">
        <v>2015</v>
      </c>
    </row>
    <row r="7506" spans="1:6" x14ac:dyDescent="0.45">
      <c r="A7506" s="218">
        <v>11182</v>
      </c>
      <c r="B7506" s="218">
        <v>315</v>
      </c>
      <c r="C7506" s="219">
        <v>33.090547416420712</v>
      </c>
      <c r="D7506" s="218"/>
      <c r="E7506" s="218" t="s">
        <v>114</v>
      </c>
      <c r="F7506" s="218">
        <v>2015</v>
      </c>
    </row>
    <row r="7507" spans="1:6" x14ac:dyDescent="0.45">
      <c r="A7507" s="218">
        <v>11182</v>
      </c>
      <c r="B7507" s="218">
        <v>315</v>
      </c>
      <c r="C7507" s="219">
        <v>53.713496034233273</v>
      </c>
      <c r="D7507" s="218"/>
      <c r="E7507" s="218" t="s">
        <v>114</v>
      </c>
      <c r="F7507" s="218">
        <v>2015</v>
      </c>
    </row>
    <row r="7508" spans="1:6" x14ac:dyDescent="0.45">
      <c r="A7508" s="218">
        <v>11180</v>
      </c>
      <c r="B7508" s="218">
        <v>250</v>
      </c>
      <c r="C7508" s="219">
        <v>23.46771970006748</v>
      </c>
      <c r="D7508" s="218"/>
      <c r="E7508" s="218" t="s">
        <v>114</v>
      </c>
      <c r="F7508" s="218">
        <v>1901</v>
      </c>
    </row>
    <row r="7509" spans="1:6" x14ac:dyDescent="0.45">
      <c r="A7509" s="218">
        <v>11178</v>
      </c>
      <c r="B7509" s="218">
        <v>315</v>
      </c>
      <c r="C7509" s="219">
        <v>0.51000617552388905</v>
      </c>
      <c r="D7509" s="218"/>
      <c r="E7509" s="218" t="s">
        <v>204</v>
      </c>
      <c r="F7509" s="218">
        <v>2006</v>
      </c>
    </row>
    <row r="7510" spans="1:6" x14ac:dyDescent="0.45">
      <c r="A7510" s="218">
        <v>11178</v>
      </c>
      <c r="B7510" s="218">
        <v>315</v>
      </c>
      <c r="C7510" s="219">
        <v>33.97165537645219</v>
      </c>
      <c r="D7510" s="218"/>
      <c r="E7510" s="218" t="s">
        <v>204</v>
      </c>
      <c r="F7510" s="218">
        <v>2006</v>
      </c>
    </row>
    <row r="7511" spans="1:6" x14ac:dyDescent="0.45">
      <c r="A7511" s="218">
        <v>11178</v>
      </c>
      <c r="B7511" s="218">
        <v>315</v>
      </c>
      <c r="C7511" s="219">
        <v>35.277847714529088</v>
      </c>
      <c r="D7511" s="218"/>
      <c r="E7511" s="218" t="s">
        <v>204</v>
      </c>
      <c r="F7511" s="218">
        <v>2006</v>
      </c>
    </row>
    <row r="7512" spans="1:6" x14ac:dyDescent="0.45">
      <c r="A7512" s="218">
        <v>11178</v>
      </c>
      <c r="B7512" s="218">
        <v>315</v>
      </c>
      <c r="C7512" s="219">
        <v>21.171043791477821</v>
      </c>
      <c r="D7512" s="218"/>
      <c r="E7512" s="218" t="s">
        <v>204</v>
      </c>
      <c r="F7512" s="218">
        <v>2006</v>
      </c>
    </row>
    <row r="7513" spans="1:6" x14ac:dyDescent="0.45">
      <c r="A7513" s="218">
        <v>11178</v>
      </c>
      <c r="B7513" s="218">
        <v>315</v>
      </c>
      <c r="C7513" s="219">
        <v>17.082986731986349</v>
      </c>
      <c r="D7513" s="218"/>
      <c r="E7513" s="218" t="s">
        <v>204</v>
      </c>
      <c r="F7513" s="218">
        <v>2006</v>
      </c>
    </row>
    <row r="7514" spans="1:6" x14ac:dyDescent="0.45">
      <c r="A7514" s="218">
        <v>11178</v>
      </c>
      <c r="B7514" s="218">
        <v>315</v>
      </c>
      <c r="C7514" s="219">
        <v>34.987732522292937</v>
      </c>
      <c r="D7514" s="218"/>
      <c r="E7514" s="218" t="s">
        <v>204</v>
      </c>
      <c r="F7514" s="218">
        <v>2006</v>
      </c>
    </row>
    <row r="7515" spans="1:6" x14ac:dyDescent="0.45">
      <c r="A7515" s="218">
        <v>11178</v>
      </c>
      <c r="B7515" s="218">
        <v>315</v>
      </c>
      <c r="C7515" s="219">
        <v>16.77463532927997</v>
      </c>
      <c r="D7515" s="218"/>
      <c r="E7515" s="218" t="s">
        <v>204</v>
      </c>
      <c r="F7515" s="218">
        <v>2006</v>
      </c>
    </row>
    <row r="7516" spans="1:6" x14ac:dyDescent="0.45">
      <c r="A7516" s="218">
        <v>11178</v>
      </c>
      <c r="B7516" s="218">
        <v>315</v>
      </c>
      <c r="C7516" s="219">
        <v>29.30875692388226</v>
      </c>
      <c r="D7516" s="218"/>
      <c r="E7516" s="218" t="s">
        <v>204</v>
      </c>
      <c r="F7516" s="218">
        <v>2006</v>
      </c>
    </row>
    <row r="7517" spans="1:6" x14ac:dyDescent="0.45">
      <c r="A7517" s="218">
        <v>11178</v>
      </c>
      <c r="B7517" s="218">
        <v>315</v>
      </c>
      <c r="C7517" s="219">
        <v>25.336213306007391</v>
      </c>
      <c r="D7517" s="218"/>
      <c r="E7517" s="218" t="s">
        <v>204</v>
      </c>
      <c r="F7517" s="218">
        <v>2006</v>
      </c>
    </row>
    <row r="7518" spans="1:6" x14ac:dyDescent="0.45">
      <c r="A7518" s="218">
        <v>11178</v>
      </c>
      <c r="B7518" s="218">
        <v>315</v>
      </c>
      <c r="C7518" s="219">
        <v>19.803099332329001</v>
      </c>
      <c r="D7518" s="218"/>
      <c r="E7518" s="218" t="s">
        <v>204</v>
      </c>
      <c r="F7518" s="218">
        <v>2006</v>
      </c>
    </row>
    <row r="7519" spans="1:6" x14ac:dyDescent="0.45">
      <c r="A7519" s="218">
        <v>11178</v>
      </c>
      <c r="B7519" s="218">
        <v>315</v>
      </c>
      <c r="C7519" s="219">
        <v>19.106792006550862</v>
      </c>
      <c r="D7519" s="218"/>
      <c r="E7519" s="218" t="s">
        <v>114</v>
      </c>
      <c r="F7519" s="218">
        <v>2006</v>
      </c>
    </row>
    <row r="7520" spans="1:6" x14ac:dyDescent="0.45">
      <c r="A7520" s="218">
        <v>11178</v>
      </c>
      <c r="B7520" s="218">
        <v>315</v>
      </c>
      <c r="C7520" s="219">
        <v>24.672674128916871</v>
      </c>
      <c r="D7520" s="218"/>
      <c r="E7520" s="218" t="s">
        <v>204</v>
      </c>
      <c r="F7520" s="218">
        <v>2006</v>
      </c>
    </row>
    <row r="7521" spans="1:6" x14ac:dyDescent="0.45">
      <c r="A7521" s="218">
        <v>11176</v>
      </c>
      <c r="B7521" s="218">
        <v>250</v>
      </c>
      <c r="C7521" s="219">
        <v>6.9142570990855203</v>
      </c>
      <c r="D7521" s="218"/>
      <c r="E7521" s="218" t="s">
        <v>114</v>
      </c>
      <c r="F7521" s="218">
        <v>2006</v>
      </c>
    </row>
    <row r="7522" spans="1:6" x14ac:dyDescent="0.45">
      <c r="A7522" s="218">
        <v>11174</v>
      </c>
      <c r="B7522" s="218">
        <v>300</v>
      </c>
      <c r="C7522" s="219">
        <v>31.605992715848991</v>
      </c>
      <c r="D7522" s="218"/>
      <c r="E7522" s="218" t="s">
        <v>212</v>
      </c>
      <c r="F7522" s="218">
        <v>2009</v>
      </c>
    </row>
    <row r="7523" spans="1:6" x14ac:dyDescent="0.45">
      <c r="A7523" s="218">
        <v>11174</v>
      </c>
      <c r="B7523" s="218">
        <v>300</v>
      </c>
      <c r="C7523" s="219">
        <v>13.92927758677583</v>
      </c>
      <c r="D7523" s="218"/>
      <c r="E7523" s="218" t="s">
        <v>212</v>
      </c>
      <c r="F7523" s="218">
        <v>2009</v>
      </c>
    </row>
    <row r="7524" spans="1:6" x14ac:dyDescent="0.45">
      <c r="A7524" s="218">
        <v>11174</v>
      </c>
      <c r="B7524" s="218">
        <v>300</v>
      </c>
      <c r="C7524" s="219">
        <v>28.133016479100171</v>
      </c>
      <c r="D7524" s="218"/>
      <c r="E7524" s="218" t="s">
        <v>212</v>
      </c>
      <c r="F7524" s="218">
        <v>2009</v>
      </c>
    </row>
    <row r="7525" spans="1:6" x14ac:dyDescent="0.45">
      <c r="A7525" s="218">
        <v>11174</v>
      </c>
      <c r="B7525" s="218">
        <v>300</v>
      </c>
      <c r="C7525" s="219">
        <v>35.823541077917781</v>
      </c>
      <c r="D7525" s="218"/>
      <c r="E7525" s="218" t="s">
        <v>212</v>
      </c>
      <c r="F7525" s="218">
        <v>2009</v>
      </c>
    </row>
    <row r="7526" spans="1:6" x14ac:dyDescent="0.45">
      <c r="A7526" s="218">
        <v>11174</v>
      </c>
      <c r="B7526" s="218">
        <v>300</v>
      </c>
      <c r="C7526" s="219">
        <v>14.133794281383389</v>
      </c>
      <c r="D7526" s="218"/>
      <c r="E7526" s="218" t="s">
        <v>212</v>
      </c>
      <c r="F7526" s="218">
        <v>2009</v>
      </c>
    </row>
    <row r="7527" spans="1:6" x14ac:dyDescent="0.45">
      <c r="A7527" s="218">
        <v>11174</v>
      </c>
      <c r="B7527" s="218">
        <v>300</v>
      </c>
      <c r="C7527" s="219">
        <v>18.440147446327629</v>
      </c>
      <c r="D7527" s="218"/>
      <c r="E7527" s="218" t="s">
        <v>212</v>
      </c>
      <c r="F7527" s="218">
        <v>2009</v>
      </c>
    </row>
    <row r="7528" spans="1:6" x14ac:dyDescent="0.45">
      <c r="A7528" s="218">
        <v>11174</v>
      </c>
      <c r="B7528" s="218">
        <v>300</v>
      </c>
      <c r="C7528" s="219">
        <v>37.92416138361844</v>
      </c>
      <c r="D7528" s="218"/>
      <c r="E7528" s="218" t="s">
        <v>212</v>
      </c>
      <c r="F7528" s="218">
        <v>2009</v>
      </c>
    </row>
    <row r="7529" spans="1:6" x14ac:dyDescent="0.45">
      <c r="A7529" s="218">
        <v>11174</v>
      </c>
      <c r="B7529" s="218">
        <v>300</v>
      </c>
      <c r="C7529" s="219">
        <v>6.6604868619417843</v>
      </c>
      <c r="D7529" s="218"/>
      <c r="E7529" s="218" t="s">
        <v>212</v>
      </c>
      <c r="F7529" s="218">
        <v>2009</v>
      </c>
    </row>
    <row r="7530" spans="1:6" x14ac:dyDescent="0.45">
      <c r="A7530" s="218">
        <v>11174</v>
      </c>
      <c r="B7530" s="218">
        <v>300</v>
      </c>
      <c r="C7530" s="219">
        <v>12.262743972957621</v>
      </c>
      <c r="D7530" s="218"/>
      <c r="E7530" s="218" t="s">
        <v>212</v>
      </c>
      <c r="F7530" s="218">
        <v>2009</v>
      </c>
    </row>
    <row r="7531" spans="1:6" x14ac:dyDescent="0.45">
      <c r="A7531" s="218">
        <v>11174</v>
      </c>
      <c r="B7531" s="218">
        <v>300</v>
      </c>
      <c r="C7531" s="219">
        <v>19.11009105183361</v>
      </c>
      <c r="D7531" s="218"/>
      <c r="E7531" s="218" t="s">
        <v>212</v>
      </c>
      <c r="F7531" s="218">
        <v>2009</v>
      </c>
    </row>
    <row r="7532" spans="1:6" x14ac:dyDescent="0.45">
      <c r="A7532" s="218">
        <v>11174</v>
      </c>
      <c r="B7532" s="218">
        <v>300</v>
      </c>
      <c r="C7532" s="219">
        <v>22.172145722223739</v>
      </c>
      <c r="D7532" s="218"/>
      <c r="E7532" s="218" t="s">
        <v>212</v>
      </c>
      <c r="F7532" s="218">
        <v>2009</v>
      </c>
    </row>
    <row r="7533" spans="1:6" x14ac:dyDescent="0.45">
      <c r="A7533" s="218">
        <v>11174</v>
      </c>
      <c r="B7533" s="218">
        <v>300</v>
      </c>
      <c r="C7533" s="219">
        <v>22.13378026816099</v>
      </c>
      <c r="D7533" s="218"/>
      <c r="E7533" s="218" t="s">
        <v>212</v>
      </c>
      <c r="F7533" s="218">
        <v>2009</v>
      </c>
    </row>
    <row r="7534" spans="1:6" x14ac:dyDescent="0.45">
      <c r="A7534" s="218">
        <v>11174</v>
      </c>
      <c r="B7534" s="218">
        <v>300</v>
      </c>
      <c r="C7534" s="219">
        <v>27.128797063820631</v>
      </c>
      <c r="D7534" s="218"/>
      <c r="E7534" s="218" t="s">
        <v>212</v>
      </c>
      <c r="F7534" s="218">
        <v>2009</v>
      </c>
    </row>
    <row r="7535" spans="1:6" x14ac:dyDescent="0.45">
      <c r="A7535" s="218">
        <v>11172</v>
      </c>
      <c r="B7535" s="218">
        <v>400</v>
      </c>
      <c r="C7535" s="219">
        <v>16.653353891203171</v>
      </c>
      <c r="D7535" s="218"/>
      <c r="E7535" s="218" t="s">
        <v>212</v>
      </c>
      <c r="F7535" s="218">
        <v>2009</v>
      </c>
    </row>
    <row r="7536" spans="1:6" x14ac:dyDescent="0.45">
      <c r="A7536" s="218">
        <v>11172</v>
      </c>
      <c r="B7536" s="218">
        <v>400</v>
      </c>
      <c r="C7536" s="219">
        <v>24.088857590442281</v>
      </c>
      <c r="D7536" s="218"/>
      <c r="E7536" s="218" t="s">
        <v>212</v>
      </c>
      <c r="F7536" s="218">
        <v>2009</v>
      </c>
    </row>
    <row r="7537" spans="1:6" x14ac:dyDescent="0.45">
      <c r="A7537" s="218">
        <v>11172</v>
      </c>
      <c r="B7537" s="218">
        <v>400</v>
      </c>
      <c r="C7537" s="219">
        <v>29.015675405125538</v>
      </c>
      <c r="D7537" s="218"/>
      <c r="E7537" s="218" t="s">
        <v>212</v>
      </c>
      <c r="F7537" s="218">
        <v>2009</v>
      </c>
    </row>
    <row r="7538" spans="1:6" x14ac:dyDescent="0.45">
      <c r="A7538" s="218">
        <v>11172</v>
      </c>
      <c r="B7538" s="218">
        <v>400</v>
      </c>
      <c r="C7538" s="219">
        <v>34.502393459022713</v>
      </c>
      <c r="D7538" s="218"/>
      <c r="E7538" s="218" t="s">
        <v>212</v>
      </c>
      <c r="F7538" s="218">
        <v>2009</v>
      </c>
    </row>
    <row r="7539" spans="1:6" x14ac:dyDescent="0.45">
      <c r="A7539" s="218">
        <v>11172</v>
      </c>
      <c r="B7539" s="218">
        <v>400</v>
      </c>
      <c r="C7539" s="219">
        <v>14.36565568372264</v>
      </c>
      <c r="D7539" s="218"/>
      <c r="E7539" s="218" t="s">
        <v>212</v>
      </c>
      <c r="F7539" s="218">
        <v>2009</v>
      </c>
    </row>
    <row r="7540" spans="1:6" x14ac:dyDescent="0.45">
      <c r="A7540" s="218">
        <v>11172</v>
      </c>
      <c r="B7540" s="218">
        <v>400</v>
      </c>
      <c r="C7540" s="219">
        <v>30.970619266997879</v>
      </c>
      <c r="D7540" s="218"/>
      <c r="E7540" s="218" t="s">
        <v>212</v>
      </c>
      <c r="F7540" s="218">
        <v>2009</v>
      </c>
    </row>
    <row r="7541" spans="1:6" x14ac:dyDescent="0.45">
      <c r="A7541" s="218">
        <v>11170</v>
      </c>
      <c r="B7541" s="218">
        <v>250</v>
      </c>
      <c r="C7541" s="219">
        <v>4.1584789960451634</v>
      </c>
      <c r="D7541" s="218"/>
      <c r="E7541" s="218" t="s">
        <v>209</v>
      </c>
      <c r="F7541" s="218">
        <v>2012</v>
      </c>
    </row>
    <row r="7542" spans="1:6" x14ac:dyDescent="0.45">
      <c r="A7542" s="218">
        <v>11168</v>
      </c>
      <c r="B7542" s="218">
        <v>0</v>
      </c>
      <c r="C7542" s="219">
        <v>32.264599171072668</v>
      </c>
      <c r="D7542" s="218"/>
      <c r="E7542" s="218"/>
      <c r="F7542" s="218">
        <v>1901</v>
      </c>
    </row>
    <row r="7543" spans="1:6" x14ac:dyDescent="0.45">
      <c r="A7543" s="218">
        <v>11166</v>
      </c>
      <c r="B7543" s="218">
        <v>250</v>
      </c>
      <c r="C7543" s="219">
        <v>25.599549130796579</v>
      </c>
      <c r="D7543" s="218"/>
      <c r="E7543" s="218" t="s">
        <v>114</v>
      </c>
      <c r="F7543" s="218">
        <v>2006</v>
      </c>
    </row>
    <row r="7544" spans="1:6" x14ac:dyDescent="0.45">
      <c r="A7544" s="218">
        <v>11166</v>
      </c>
      <c r="B7544" s="218">
        <v>250</v>
      </c>
      <c r="C7544" s="219">
        <v>16.669604991422201</v>
      </c>
      <c r="D7544" s="218"/>
      <c r="E7544" s="218" t="s">
        <v>114</v>
      </c>
      <c r="F7544" s="218">
        <v>2006</v>
      </c>
    </row>
    <row r="7545" spans="1:6" x14ac:dyDescent="0.45">
      <c r="A7545" s="218">
        <v>11166</v>
      </c>
      <c r="B7545" s="218">
        <v>250</v>
      </c>
      <c r="C7545" s="219">
        <v>27.92253339198621</v>
      </c>
      <c r="D7545" s="218"/>
      <c r="E7545" s="218" t="s">
        <v>114</v>
      </c>
      <c r="F7545" s="218">
        <v>2006</v>
      </c>
    </row>
    <row r="7546" spans="1:6" x14ac:dyDescent="0.45">
      <c r="A7546" s="218">
        <v>11166</v>
      </c>
      <c r="B7546" s="218">
        <v>250</v>
      </c>
      <c r="C7546" s="219">
        <v>44.974859020053579</v>
      </c>
      <c r="D7546" s="218"/>
      <c r="E7546" s="218" t="s">
        <v>114</v>
      </c>
      <c r="F7546" s="218">
        <v>2006</v>
      </c>
    </row>
    <row r="7547" spans="1:6" x14ac:dyDescent="0.45">
      <c r="A7547" s="218">
        <v>11166</v>
      </c>
      <c r="B7547" s="218">
        <v>250</v>
      </c>
      <c r="C7547" s="219">
        <v>27.683173157818342</v>
      </c>
      <c r="D7547" s="218"/>
      <c r="E7547" s="218" t="s">
        <v>114</v>
      </c>
      <c r="F7547" s="218">
        <v>2006</v>
      </c>
    </row>
    <row r="7548" spans="1:6" x14ac:dyDescent="0.45">
      <c r="A7548" s="218">
        <v>11166</v>
      </c>
      <c r="B7548" s="218">
        <v>250</v>
      </c>
      <c r="C7548" s="219">
        <v>31.058478969096491</v>
      </c>
      <c r="D7548" s="218"/>
      <c r="E7548" s="218" t="s">
        <v>114</v>
      </c>
      <c r="F7548" s="218">
        <v>2006</v>
      </c>
    </row>
    <row r="7549" spans="1:6" x14ac:dyDescent="0.45">
      <c r="A7549" s="218">
        <v>11166</v>
      </c>
      <c r="B7549" s="218">
        <v>250</v>
      </c>
      <c r="C7549" s="219">
        <v>21.6714056707734</v>
      </c>
      <c r="D7549" s="218"/>
      <c r="E7549" s="218" t="s">
        <v>114</v>
      </c>
      <c r="F7549" s="218">
        <v>2006</v>
      </c>
    </row>
    <row r="7550" spans="1:6" x14ac:dyDescent="0.45">
      <c r="A7550" s="218">
        <v>11166</v>
      </c>
      <c r="B7550" s="218">
        <v>250</v>
      </c>
      <c r="C7550" s="219">
        <v>8.6205426324300642</v>
      </c>
      <c r="D7550" s="218"/>
      <c r="E7550" s="218" t="s">
        <v>114</v>
      </c>
      <c r="F7550" s="218">
        <v>2006</v>
      </c>
    </row>
    <row r="7551" spans="1:6" x14ac:dyDescent="0.45">
      <c r="A7551" s="218">
        <v>11164</v>
      </c>
      <c r="B7551" s="218">
        <v>250</v>
      </c>
      <c r="C7551" s="219">
        <v>24.793703335496222</v>
      </c>
      <c r="D7551" s="218"/>
      <c r="E7551" s="218" t="s">
        <v>114</v>
      </c>
      <c r="F7551" s="218">
        <v>2009</v>
      </c>
    </row>
    <row r="7552" spans="1:6" x14ac:dyDescent="0.45">
      <c r="A7552" s="218">
        <v>11164</v>
      </c>
      <c r="B7552" s="218">
        <v>250</v>
      </c>
      <c r="C7552" s="219">
        <v>6.6401857749753281</v>
      </c>
      <c r="D7552" s="218"/>
      <c r="E7552" s="218" t="s">
        <v>114</v>
      </c>
      <c r="F7552" s="218">
        <v>2009</v>
      </c>
    </row>
    <row r="7553" spans="1:6" x14ac:dyDescent="0.45">
      <c r="A7553" s="218">
        <v>11164</v>
      </c>
      <c r="B7553" s="218">
        <v>250</v>
      </c>
      <c r="C7553" s="219">
        <v>24.616013053842931</v>
      </c>
      <c r="D7553" s="218"/>
      <c r="E7553" s="218" t="s">
        <v>114</v>
      </c>
      <c r="F7553" s="218">
        <v>2009</v>
      </c>
    </row>
    <row r="7554" spans="1:6" x14ac:dyDescent="0.45">
      <c r="A7554" s="218">
        <v>11164</v>
      </c>
      <c r="B7554" s="218">
        <v>250</v>
      </c>
      <c r="C7554" s="219">
        <v>45.213862495279578</v>
      </c>
      <c r="D7554" s="218"/>
      <c r="E7554" s="218" t="s">
        <v>114</v>
      </c>
      <c r="F7554" s="218">
        <v>2009</v>
      </c>
    </row>
    <row r="7555" spans="1:6" x14ac:dyDescent="0.45">
      <c r="A7555" s="218">
        <v>11164</v>
      </c>
      <c r="B7555" s="218">
        <v>250</v>
      </c>
      <c r="C7555" s="219">
        <v>4.3354115145633729</v>
      </c>
      <c r="D7555" s="218"/>
      <c r="E7555" s="218" t="s">
        <v>114</v>
      </c>
      <c r="F7555" s="218">
        <v>2009</v>
      </c>
    </row>
    <row r="7556" spans="1:6" x14ac:dyDescent="0.45">
      <c r="A7556" s="218">
        <v>11164</v>
      </c>
      <c r="B7556" s="218">
        <v>250</v>
      </c>
      <c r="C7556" s="219">
        <v>8.0426132724328756</v>
      </c>
      <c r="D7556" s="218"/>
      <c r="E7556" s="218" t="s">
        <v>114</v>
      </c>
      <c r="F7556" s="218">
        <v>2009</v>
      </c>
    </row>
    <row r="7557" spans="1:6" x14ac:dyDescent="0.45">
      <c r="A7557" s="218">
        <v>11164</v>
      </c>
      <c r="B7557" s="218">
        <v>250</v>
      </c>
      <c r="C7557" s="219">
        <v>17.151811131891279</v>
      </c>
      <c r="D7557" s="218"/>
      <c r="E7557" s="218" t="s">
        <v>114</v>
      </c>
      <c r="F7557" s="218">
        <v>2009</v>
      </c>
    </row>
    <row r="7558" spans="1:6" x14ac:dyDescent="0.45">
      <c r="A7558" s="218">
        <v>11164</v>
      </c>
      <c r="B7558" s="218">
        <v>250</v>
      </c>
      <c r="C7558" s="219">
        <v>24.081617679819221</v>
      </c>
      <c r="D7558" s="218"/>
      <c r="E7558" s="218" t="s">
        <v>114</v>
      </c>
      <c r="F7558" s="218">
        <v>2009</v>
      </c>
    </row>
    <row r="7559" spans="1:6" x14ac:dyDescent="0.45">
      <c r="A7559" s="218">
        <v>11164</v>
      </c>
      <c r="B7559" s="218">
        <v>250</v>
      </c>
      <c r="C7559" s="219">
        <v>28.433364744675249</v>
      </c>
      <c r="D7559" s="218"/>
      <c r="E7559" s="218" t="s">
        <v>114</v>
      </c>
      <c r="F7559" s="218">
        <v>2009</v>
      </c>
    </row>
    <row r="7560" spans="1:6" x14ac:dyDescent="0.45">
      <c r="A7560" s="218">
        <v>11164</v>
      </c>
      <c r="B7560" s="218">
        <v>250</v>
      </c>
      <c r="C7560" s="219">
        <v>16.27385219813835</v>
      </c>
      <c r="D7560" s="218"/>
      <c r="E7560" s="218" t="s">
        <v>114</v>
      </c>
      <c r="F7560" s="218">
        <v>2009</v>
      </c>
    </row>
    <row r="7561" spans="1:6" x14ac:dyDescent="0.45">
      <c r="A7561" s="218">
        <v>11164</v>
      </c>
      <c r="B7561" s="218">
        <v>250</v>
      </c>
      <c r="C7561" s="219">
        <v>26.796158667496321</v>
      </c>
      <c r="D7561" s="218"/>
      <c r="E7561" s="218" t="s">
        <v>114</v>
      </c>
      <c r="F7561" s="218">
        <v>2009</v>
      </c>
    </row>
    <row r="7562" spans="1:6" x14ac:dyDescent="0.45">
      <c r="A7562" s="218">
        <v>11162</v>
      </c>
      <c r="B7562" s="218">
        <v>200</v>
      </c>
      <c r="C7562" s="219">
        <v>31.31873238314347</v>
      </c>
      <c r="D7562" s="218"/>
      <c r="E7562" s="218" t="s">
        <v>114</v>
      </c>
      <c r="F7562" s="218">
        <v>2009</v>
      </c>
    </row>
    <row r="7563" spans="1:6" x14ac:dyDescent="0.45">
      <c r="A7563" s="218">
        <v>11162</v>
      </c>
      <c r="B7563" s="218">
        <v>200</v>
      </c>
      <c r="C7563" s="219">
        <v>29.536814441026959</v>
      </c>
      <c r="D7563" s="218"/>
      <c r="E7563" s="218" t="s">
        <v>114</v>
      </c>
      <c r="F7563" s="218">
        <v>2009</v>
      </c>
    </row>
    <row r="7564" spans="1:6" x14ac:dyDescent="0.45">
      <c r="A7564" s="218">
        <v>11162</v>
      </c>
      <c r="B7564" s="218">
        <v>200</v>
      </c>
      <c r="C7564" s="219">
        <v>28.39382158286822</v>
      </c>
      <c r="D7564" s="218"/>
      <c r="E7564" s="218" t="s">
        <v>114</v>
      </c>
      <c r="F7564" s="218">
        <v>2009</v>
      </c>
    </row>
    <row r="7565" spans="1:6" x14ac:dyDescent="0.45">
      <c r="A7565" s="218">
        <v>11162</v>
      </c>
      <c r="B7565" s="218">
        <v>200</v>
      </c>
      <c r="C7565" s="219">
        <v>49.584886717146787</v>
      </c>
      <c r="D7565" s="218"/>
      <c r="E7565" s="218" t="s">
        <v>114</v>
      </c>
      <c r="F7565" s="218">
        <v>2009</v>
      </c>
    </row>
    <row r="7566" spans="1:6" x14ac:dyDescent="0.45">
      <c r="A7566" s="218">
        <v>11162</v>
      </c>
      <c r="B7566" s="218">
        <v>200</v>
      </c>
      <c r="C7566" s="219">
        <v>24.964459192680291</v>
      </c>
      <c r="D7566" s="218"/>
      <c r="E7566" s="218" t="s">
        <v>114</v>
      </c>
      <c r="F7566" s="218">
        <v>2009</v>
      </c>
    </row>
    <row r="7567" spans="1:6" x14ac:dyDescent="0.45">
      <c r="A7567" s="218">
        <v>11162</v>
      </c>
      <c r="B7567" s="218">
        <v>200</v>
      </c>
      <c r="C7567" s="219">
        <v>27.763917019406179</v>
      </c>
      <c r="D7567" s="218"/>
      <c r="E7567" s="218" t="s">
        <v>114</v>
      </c>
      <c r="F7567" s="218">
        <v>2009</v>
      </c>
    </row>
    <row r="7568" spans="1:6" x14ac:dyDescent="0.45">
      <c r="A7568" s="218">
        <v>11162</v>
      </c>
      <c r="B7568" s="218">
        <v>200</v>
      </c>
      <c r="C7568" s="219">
        <v>2.6790642173351782</v>
      </c>
      <c r="D7568" s="218"/>
      <c r="E7568" s="218" t="s">
        <v>114</v>
      </c>
      <c r="F7568" s="218">
        <v>2009</v>
      </c>
    </row>
    <row r="7569" spans="1:6" x14ac:dyDescent="0.45">
      <c r="A7569" s="218">
        <v>11162</v>
      </c>
      <c r="B7569" s="218">
        <v>200</v>
      </c>
      <c r="C7569" s="219">
        <v>20.260137172021871</v>
      </c>
      <c r="D7569" s="218"/>
      <c r="E7569" s="218" t="s">
        <v>114</v>
      </c>
      <c r="F7569" s="218">
        <v>2009</v>
      </c>
    </row>
    <row r="7570" spans="1:6" x14ac:dyDescent="0.45">
      <c r="A7570" s="218">
        <v>11162</v>
      </c>
      <c r="B7570" s="218">
        <v>200</v>
      </c>
      <c r="C7570" s="219">
        <v>35.439316694859521</v>
      </c>
      <c r="D7570" s="218"/>
      <c r="E7570" s="218" t="s">
        <v>114</v>
      </c>
      <c r="F7570" s="218">
        <v>2009</v>
      </c>
    </row>
    <row r="7571" spans="1:6" x14ac:dyDescent="0.45">
      <c r="A7571" s="218">
        <v>11162</v>
      </c>
      <c r="B7571" s="218">
        <v>200</v>
      </c>
      <c r="C7571" s="219">
        <v>30.828182545466589</v>
      </c>
      <c r="D7571" s="218"/>
      <c r="E7571" s="218" t="s">
        <v>114</v>
      </c>
      <c r="F7571" s="218">
        <v>2009</v>
      </c>
    </row>
    <row r="7572" spans="1:6" x14ac:dyDescent="0.45">
      <c r="A7572" s="218">
        <v>11162</v>
      </c>
      <c r="B7572" s="218">
        <v>200</v>
      </c>
      <c r="C7572" s="219">
        <v>14.173850145962851</v>
      </c>
      <c r="D7572" s="218"/>
      <c r="E7572" s="218" t="s">
        <v>114</v>
      </c>
      <c r="F7572" s="218">
        <v>2009</v>
      </c>
    </row>
    <row r="7573" spans="1:6" x14ac:dyDescent="0.45">
      <c r="A7573" s="218">
        <v>11162</v>
      </c>
      <c r="B7573" s="218">
        <v>200</v>
      </c>
      <c r="C7573" s="219">
        <v>24.11385681447068</v>
      </c>
      <c r="D7573" s="218"/>
      <c r="E7573" s="218" t="s">
        <v>114</v>
      </c>
      <c r="F7573" s="218">
        <v>2009</v>
      </c>
    </row>
    <row r="7574" spans="1:6" x14ac:dyDescent="0.45">
      <c r="A7574" s="218">
        <v>11162</v>
      </c>
      <c r="B7574" s="218">
        <v>200</v>
      </c>
      <c r="C7574" s="219">
        <v>28.77220515186761</v>
      </c>
      <c r="D7574" s="218"/>
      <c r="E7574" s="218" t="s">
        <v>114</v>
      </c>
      <c r="F7574" s="218">
        <v>2010</v>
      </c>
    </row>
    <row r="7575" spans="1:6" x14ac:dyDescent="0.45">
      <c r="A7575" s="218">
        <v>11162</v>
      </c>
      <c r="B7575" s="218">
        <v>200</v>
      </c>
      <c r="C7575" s="219">
        <v>34.482641597243308</v>
      </c>
      <c r="D7575" s="218"/>
      <c r="E7575" s="218" t="s">
        <v>114</v>
      </c>
      <c r="F7575" s="218">
        <v>2010</v>
      </c>
    </row>
    <row r="7576" spans="1:6" x14ac:dyDescent="0.45">
      <c r="A7576" s="218">
        <v>11162</v>
      </c>
      <c r="B7576" s="218">
        <v>200</v>
      </c>
      <c r="C7576" s="219">
        <v>12.05151613690348</v>
      </c>
      <c r="D7576" s="218"/>
      <c r="E7576" s="218" t="s">
        <v>114</v>
      </c>
      <c r="F7576" s="218">
        <v>2010</v>
      </c>
    </row>
    <row r="7577" spans="1:6" x14ac:dyDescent="0.45">
      <c r="A7577" s="218">
        <v>11162</v>
      </c>
      <c r="B7577" s="218">
        <v>200</v>
      </c>
      <c r="C7577" s="219">
        <v>11.89436334177323</v>
      </c>
      <c r="D7577" s="218"/>
      <c r="E7577" s="218" t="s">
        <v>114</v>
      </c>
      <c r="F7577" s="218">
        <v>2009</v>
      </c>
    </row>
    <row r="7578" spans="1:6" x14ac:dyDescent="0.45">
      <c r="A7578" s="218">
        <v>11160</v>
      </c>
      <c r="B7578" s="218">
        <v>200</v>
      </c>
      <c r="C7578" s="219">
        <v>6.6999509786589062</v>
      </c>
      <c r="D7578" s="218"/>
      <c r="E7578" s="218" t="s">
        <v>114</v>
      </c>
      <c r="F7578" s="218">
        <v>2009</v>
      </c>
    </row>
    <row r="7579" spans="1:6" x14ac:dyDescent="0.45">
      <c r="A7579" s="218">
        <v>11160</v>
      </c>
      <c r="B7579" s="218">
        <v>200</v>
      </c>
      <c r="C7579" s="219">
        <v>3.6850205633420781</v>
      </c>
      <c r="D7579" s="218"/>
      <c r="E7579" s="218" t="s">
        <v>114</v>
      </c>
      <c r="F7579" s="218">
        <v>2009</v>
      </c>
    </row>
    <row r="7580" spans="1:6" x14ac:dyDescent="0.45">
      <c r="A7580" s="218">
        <v>11158</v>
      </c>
      <c r="B7580" s="218">
        <v>300</v>
      </c>
      <c r="C7580" s="219">
        <v>20.729309570037181</v>
      </c>
      <c r="D7580" s="218"/>
      <c r="E7580" s="218" t="s">
        <v>203</v>
      </c>
      <c r="F7580" s="218">
        <v>1963</v>
      </c>
    </row>
    <row r="7581" spans="1:6" x14ac:dyDescent="0.45">
      <c r="A7581" s="218">
        <v>11156</v>
      </c>
      <c r="B7581" s="218">
        <v>250</v>
      </c>
      <c r="C7581" s="219">
        <v>21.13419245138429</v>
      </c>
      <c r="D7581" s="218"/>
      <c r="E7581" s="218" t="s">
        <v>114</v>
      </c>
      <c r="F7581" s="218">
        <v>2009</v>
      </c>
    </row>
    <row r="7582" spans="1:6" x14ac:dyDescent="0.45">
      <c r="A7582" s="218">
        <v>11156</v>
      </c>
      <c r="B7582" s="218">
        <v>250</v>
      </c>
      <c r="C7582" s="219">
        <v>23.1614035749671</v>
      </c>
      <c r="D7582" s="218"/>
      <c r="E7582" s="218" t="s">
        <v>114</v>
      </c>
      <c r="F7582" s="218">
        <v>2009</v>
      </c>
    </row>
    <row r="7583" spans="1:6" x14ac:dyDescent="0.45">
      <c r="A7583" s="218">
        <v>11156</v>
      </c>
      <c r="B7583" s="218">
        <v>250</v>
      </c>
      <c r="C7583" s="219">
        <v>18.696676003892119</v>
      </c>
      <c r="D7583" s="218"/>
      <c r="E7583" s="218" t="s">
        <v>114</v>
      </c>
      <c r="F7583" s="218">
        <v>2009</v>
      </c>
    </row>
    <row r="7584" spans="1:6" x14ac:dyDescent="0.45">
      <c r="A7584" s="218">
        <v>11156</v>
      </c>
      <c r="B7584" s="218">
        <v>250</v>
      </c>
      <c r="C7584" s="219">
        <v>3.3926727521104389</v>
      </c>
      <c r="D7584" s="218"/>
      <c r="E7584" s="218" t="s">
        <v>114</v>
      </c>
      <c r="F7584" s="218">
        <v>2009</v>
      </c>
    </row>
    <row r="7585" spans="1:6" x14ac:dyDescent="0.45">
      <c r="A7585" s="218">
        <v>11272</v>
      </c>
      <c r="B7585" s="218">
        <v>250</v>
      </c>
      <c r="C7585" s="219">
        <v>4.5825544304146302</v>
      </c>
      <c r="D7585" s="218"/>
      <c r="E7585" s="218" t="s">
        <v>114</v>
      </c>
      <c r="F7585" s="218">
        <v>1901</v>
      </c>
    </row>
    <row r="7586" spans="1:6" x14ac:dyDescent="0.45">
      <c r="A7586" s="218">
        <v>11272</v>
      </c>
      <c r="B7586" s="218">
        <v>250</v>
      </c>
      <c r="C7586" s="219">
        <v>29.578564274972418</v>
      </c>
      <c r="D7586" s="218"/>
      <c r="E7586" s="218" t="s">
        <v>205</v>
      </c>
      <c r="F7586" s="218">
        <v>1901</v>
      </c>
    </row>
    <row r="7587" spans="1:6" x14ac:dyDescent="0.45">
      <c r="A7587" s="218">
        <v>11270</v>
      </c>
      <c r="B7587" s="218">
        <v>0</v>
      </c>
      <c r="C7587" s="219">
        <v>9.8120363323185362</v>
      </c>
      <c r="D7587" s="218"/>
      <c r="E7587" s="218"/>
      <c r="F7587" s="218">
        <v>1901</v>
      </c>
    </row>
    <row r="7588" spans="1:6" x14ac:dyDescent="0.45">
      <c r="A7588" s="218">
        <v>11268</v>
      </c>
      <c r="B7588" s="218">
        <v>160</v>
      </c>
      <c r="C7588" s="219">
        <v>5.0483289789167216</v>
      </c>
      <c r="D7588" s="218"/>
      <c r="E7588" s="218" t="s">
        <v>114</v>
      </c>
      <c r="F7588" s="218">
        <v>2005</v>
      </c>
    </row>
    <row r="7589" spans="1:6" x14ac:dyDescent="0.45">
      <c r="A7589" s="218">
        <v>11266</v>
      </c>
      <c r="B7589" s="218">
        <v>200</v>
      </c>
      <c r="C7589" s="219">
        <v>7.0595694111992202</v>
      </c>
      <c r="D7589" s="218"/>
      <c r="E7589" s="218" t="s">
        <v>114</v>
      </c>
      <c r="F7589" s="218">
        <v>2005</v>
      </c>
    </row>
    <row r="7590" spans="1:6" x14ac:dyDescent="0.45">
      <c r="A7590" s="218">
        <v>11264</v>
      </c>
      <c r="B7590" s="218">
        <v>0</v>
      </c>
      <c r="C7590" s="219">
        <v>19.746226886070271</v>
      </c>
      <c r="D7590" s="218"/>
      <c r="E7590" s="218"/>
      <c r="F7590" s="218">
        <v>1901</v>
      </c>
    </row>
    <row r="7591" spans="1:6" x14ac:dyDescent="0.45">
      <c r="A7591" s="218">
        <v>11262</v>
      </c>
      <c r="B7591" s="218">
        <v>200</v>
      </c>
      <c r="C7591" s="219">
        <v>29.970299782374159</v>
      </c>
      <c r="D7591" s="218"/>
      <c r="E7591" s="218" t="s">
        <v>114</v>
      </c>
      <c r="F7591" s="218">
        <v>2009</v>
      </c>
    </row>
    <row r="7592" spans="1:6" x14ac:dyDescent="0.45">
      <c r="A7592" s="218">
        <v>11262</v>
      </c>
      <c r="B7592" s="218">
        <v>200</v>
      </c>
      <c r="C7592" s="219">
        <v>23.3340610752903</v>
      </c>
      <c r="D7592" s="218"/>
      <c r="E7592" s="218" t="s">
        <v>114</v>
      </c>
      <c r="F7592" s="218">
        <v>2009</v>
      </c>
    </row>
    <row r="7593" spans="1:6" x14ac:dyDescent="0.45">
      <c r="A7593" s="218">
        <v>11262</v>
      </c>
      <c r="B7593" s="218">
        <v>200</v>
      </c>
      <c r="C7593" s="219">
        <v>35.470868550900967</v>
      </c>
      <c r="D7593" s="218"/>
      <c r="E7593" s="218" t="s">
        <v>114</v>
      </c>
      <c r="F7593" s="218">
        <v>2009</v>
      </c>
    </row>
    <row r="7594" spans="1:6" x14ac:dyDescent="0.45">
      <c r="A7594" s="218">
        <v>11262</v>
      </c>
      <c r="B7594" s="218">
        <v>200</v>
      </c>
      <c r="C7594" s="219">
        <v>35.769652789835163</v>
      </c>
      <c r="D7594" s="218"/>
      <c r="E7594" s="218" t="s">
        <v>109</v>
      </c>
      <c r="F7594" s="218">
        <v>1901</v>
      </c>
    </row>
    <row r="7595" spans="1:6" x14ac:dyDescent="0.45">
      <c r="A7595" s="218">
        <v>11262</v>
      </c>
      <c r="B7595" s="218">
        <v>200</v>
      </c>
      <c r="C7595" s="219">
        <v>13.672727234163901</v>
      </c>
      <c r="D7595" s="218"/>
      <c r="E7595" s="218" t="s">
        <v>109</v>
      </c>
      <c r="F7595" s="218">
        <v>1901</v>
      </c>
    </row>
    <row r="7596" spans="1:6" x14ac:dyDescent="0.45">
      <c r="A7596" s="218">
        <v>11262</v>
      </c>
      <c r="B7596" s="218">
        <v>200</v>
      </c>
      <c r="C7596" s="219">
        <v>86.741099463139108</v>
      </c>
      <c r="D7596" s="218"/>
      <c r="E7596" s="218" t="s">
        <v>109</v>
      </c>
      <c r="F7596" s="218">
        <v>1901</v>
      </c>
    </row>
    <row r="7597" spans="1:6" x14ac:dyDescent="0.45">
      <c r="A7597" s="218">
        <v>11262</v>
      </c>
      <c r="B7597" s="218">
        <v>200</v>
      </c>
      <c r="C7597" s="219">
        <v>5.214665356631496</v>
      </c>
      <c r="D7597" s="218"/>
      <c r="E7597" s="218" t="s">
        <v>114</v>
      </c>
      <c r="F7597" s="218">
        <v>2015</v>
      </c>
    </row>
    <row r="7598" spans="1:6" x14ac:dyDescent="0.45">
      <c r="A7598" s="218">
        <v>11260</v>
      </c>
      <c r="B7598" s="218">
        <v>500</v>
      </c>
      <c r="C7598" s="219">
        <v>18.40067699838357</v>
      </c>
      <c r="D7598" s="218"/>
      <c r="E7598" s="218" t="s">
        <v>203</v>
      </c>
      <c r="F7598" s="218">
        <v>1901</v>
      </c>
    </row>
    <row r="7599" spans="1:6" x14ac:dyDescent="0.45">
      <c r="A7599" s="218">
        <v>11260</v>
      </c>
      <c r="B7599" s="218">
        <v>500</v>
      </c>
      <c r="C7599" s="219">
        <v>26.568934532257511</v>
      </c>
      <c r="D7599" s="218"/>
      <c r="E7599" s="218" t="s">
        <v>205</v>
      </c>
      <c r="F7599" s="218">
        <v>1989</v>
      </c>
    </row>
    <row r="7600" spans="1:6" x14ac:dyDescent="0.45">
      <c r="A7600" s="218">
        <v>11260</v>
      </c>
      <c r="B7600" s="218">
        <v>500</v>
      </c>
      <c r="C7600" s="219">
        <v>25.137895696529039</v>
      </c>
      <c r="D7600" s="218"/>
      <c r="E7600" s="218" t="s">
        <v>203</v>
      </c>
      <c r="F7600" s="218">
        <v>1989</v>
      </c>
    </row>
    <row r="7601" spans="1:6" x14ac:dyDescent="0.45">
      <c r="A7601" s="218">
        <v>11260</v>
      </c>
      <c r="B7601" s="218">
        <v>500</v>
      </c>
      <c r="C7601" s="219">
        <v>17.991688489101929</v>
      </c>
      <c r="D7601" s="218"/>
      <c r="E7601" s="218" t="s">
        <v>203</v>
      </c>
      <c r="F7601" s="218">
        <v>1992</v>
      </c>
    </row>
    <row r="7602" spans="1:6" x14ac:dyDescent="0.45">
      <c r="A7602" s="218">
        <v>11260</v>
      </c>
      <c r="B7602" s="218">
        <v>500</v>
      </c>
      <c r="C7602" s="219">
        <v>23.899303502659581</v>
      </c>
      <c r="D7602" s="218"/>
      <c r="E7602" s="218" t="s">
        <v>203</v>
      </c>
      <c r="F7602" s="218">
        <v>1992</v>
      </c>
    </row>
    <row r="7603" spans="1:6" x14ac:dyDescent="0.45">
      <c r="A7603" s="218">
        <v>11260</v>
      </c>
      <c r="B7603" s="218">
        <v>500</v>
      </c>
      <c r="C7603" s="219">
        <v>11.673582240855181</v>
      </c>
      <c r="D7603" s="218"/>
      <c r="E7603" s="218" t="s">
        <v>203</v>
      </c>
      <c r="F7603" s="218">
        <v>1901</v>
      </c>
    </row>
    <row r="7604" spans="1:6" x14ac:dyDescent="0.45">
      <c r="A7604" s="218">
        <v>11260</v>
      </c>
      <c r="B7604" s="218">
        <v>500</v>
      </c>
      <c r="C7604" s="219">
        <v>17.100324660546779</v>
      </c>
      <c r="D7604" s="218"/>
      <c r="E7604" s="218" t="s">
        <v>203</v>
      </c>
      <c r="F7604" s="218">
        <v>1901</v>
      </c>
    </row>
    <row r="7605" spans="1:6" x14ac:dyDescent="0.45">
      <c r="A7605" s="218">
        <v>11260</v>
      </c>
      <c r="B7605" s="218">
        <v>500</v>
      </c>
      <c r="C7605" s="219">
        <v>7.9290799056136398</v>
      </c>
      <c r="D7605" s="218"/>
      <c r="E7605" s="218" t="s">
        <v>203</v>
      </c>
      <c r="F7605" s="218">
        <v>1901</v>
      </c>
    </row>
    <row r="7606" spans="1:6" x14ac:dyDescent="0.45">
      <c r="A7606" s="218">
        <v>11260</v>
      </c>
      <c r="B7606" s="218">
        <v>500</v>
      </c>
      <c r="C7606" s="219">
        <v>18.89525787493406</v>
      </c>
      <c r="D7606" s="218"/>
      <c r="E7606" s="218" t="s">
        <v>203</v>
      </c>
      <c r="F7606" s="218">
        <v>1901</v>
      </c>
    </row>
    <row r="7607" spans="1:6" x14ac:dyDescent="0.45">
      <c r="A7607" s="218">
        <v>11260</v>
      </c>
      <c r="B7607" s="218">
        <v>500</v>
      </c>
      <c r="C7607" s="219">
        <v>16.29397452743056</v>
      </c>
      <c r="D7607" s="218"/>
      <c r="E7607" s="218" t="s">
        <v>203</v>
      </c>
      <c r="F7607" s="218">
        <v>1901</v>
      </c>
    </row>
    <row r="7608" spans="1:6" x14ac:dyDescent="0.45">
      <c r="A7608" s="218">
        <v>11260</v>
      </c>
      <c r="B7608" s="218">
        <v>500</v>
      </c>
      <c r="C7608" s="219">
        <v>21.800895233561398</v>
      </c>
      <c r="D7608" s="218"/>
      <c r="E7608" s="218" t="s">
        <v>203</v>
      </c>
      <c r="F7608" s="218">
        <v>1901</v>
      </c>
    </row>
    <row r="7609" spans="1:6" x14ac:dyDescent="0.45">
      <c r="A7609" s="218">
        <v>11260</v>
      </c>
      <c r="B7609" s="218">
        <v>500</v>
      </c>
      <c r="C7609" s="219">
        <v>13.34277087459164</v>
      </c>
      <c r="D7609" s="218"/>
      <c r="E7609" s="218" t="s">
        <v>203</v>
      </c>
      <c r="F7609" s="218">
        <v>1901</v>
      </c>
    </row>
    <row r="7610" spans="1:6" x14ac:dyDescent="0.45">
      <c r="A7610" s="218">
        <v>11260</v>
      </c>
      <c r="B7610" s="218">
        <v>500</v>
      </c>
      <c r="C7610" s="219">
        <v>21.931902254208531</v>
      </c>
      <c r="D7610" s="218"/>
      <c r="E7610" s="218" t="s">
        <v>203</v>
      </c>
      <c r="F7610" s="218">
        <v>1901</v>
      </c>
    </row>
    <row r="7611" spans="1:6" x14ac:dyDescent="0.45">
      <c r="A7611" s="218">
        <v>11260</v>
      </c>
      <c r="B7611" s="218">
        <v>500</v>
      </c>
      <c r="C7611" s="219">
        <v>22.741129323193931</v>
      </c>
      <c r="D7611" s="218"/>
      <c r="E7611" s="218" t="s">
        <v>203</v>
      </c>
      <c r="F7611" s="218">
        <v>1901</v>
      </c>
    </row>
    <row r="7612" spans="1:6" x14ac:dyDescent="0.45">
      <c r="A7612" s="218">
        <v>11260</v>
      </c>
      <c r="B7612" s="218">
        <v>500</v>
      </c>
      <c r="C7612" s="219">
        <v>21.94360099569478</v>
      </c>
      <c r="D7612" s="218"/>
      <c r="E7612" s="218" t="s">
        <v>203</v>
      </c>
      <c r="F7612" s="218">
        <v>1901</v>
      </c>
    </row>
    <row r="7613" spans="1:6" x14ac:dyDescent="0.45">
      <c r="A7613" s="218">
        <v>11258</v>
      </c>
      <c r="B7613" s="218">
        <v>200</v>
      </c>
      <c r="C7613" s="219">
        <v>25.79478659117401</v>
      </c>
      <c r="D7613" s="218"/>
      <c r="E7613" s="218" t="s">
        <v>114</v>
      </c>
      <c r="F7613" s="218">
        <v>2009</v>
      </c>
    </row>
    <row r="7614" spans="1:6" x14ac:dyDescent="0.45">
      <c r="A7614" s="218">
        <v>11258</v>
      </c>
      <c r="B7614" s="218">
        <v>200</v>
      </c>
      <c r="C7614" s="219">
        <v>6.6757095172905361</v>
      </c>
      <c r="D7614" s="218"/>
      <c r="E7614" s="218" t="s">
        <v>114</v>
      </c>
      <c r="F7614" s="218">
        <v>2009</v>
      </c>
    </row>
    <row r="7615" spans="1:6" x14ac:dyDescent="0.45">
      <c r="A7615" s="218">
        <v>11258</v>
      </c>
      <c r="B7615" s="218">
        <v>200</v>
      </c>
      <c r="C7615" s="219">
        <v>6.8784082460988021</v>
      </c>
      <c r="D7615" s="218"/>
      <c r="E7615" s="218" t="s">
        <v>114</v>
      </c>
      <c r="F7615" s="218">
        <v>2009</v>
      </c>
    </row>
    <row r="7616" spans="1:6" x14ac:dyDescent="0.45">
      <c r="A7616" s="218">
        <v>11258</v>
      </c>
      <c r="B7616" s="218">
        <v>200</v>
      </c>
      <c r="C7616" s="219">
        <v>9.3099007803452523</v>
      </c>
      <c r="D7616" s="218"/>
      <c r="E7616" s="218" t="s">
        <v>114</v>
      </c>
      <c r="F7616" s="218">
        <v>2009</v>
      </c>
    </row>
    <row r="7617" spans="1:6" x14ac:dyDescent="0.45">
      <c r="A7617" s="218">
        <v>11258</v>
      </c>
      <c r="B7617" s="218">
        <v>200</v>
      </c>
      <c r="C7617" s="219">
        <v>14.973477156841451</v>
      </c>
      <c r="D7617" s="218"/>
      <c r="E7617" s="218" t="s">
        <v>114</v>
      </c>
      <c r="F7617" s="218">
        <v>2009</v>
      </c>
    </row>
    <row r="7618" spans="1:6" x14ac:dyDescent="0.45">
      <c r="A7618" s="218">
        <v>11258</v>
      </c>
      <c r="B7618" s="218">
        <v>200</v>
      </c>
      <c r="C7618" s="219">
        <v>35.885047571503812</v>
      </c>
      <c r="D7618" s="218"/>
      <c r="E7618" s="218" t="s">
        <v>114</v>
      </c>
      <c r="F7618" s="218">
        <v>2009</v>
      </c>
    </row>
    <row r="7619" spans="1:6" x14ac:dyDescent="0.45">
      <c r="A7619" s="218">
        <v>11258</v>
      </c>
      <c r="B7619" s="218">
        <v>200</v>
      </c>
      <c r="C7619" s="219">
        <v>12.82653886372548</v>
      </c>
      <c r="D7619" s="218"/>
      <c r="E7619" s="218" t="s">
        <v>114</v>
      </c>
      <c r="F7619" s="218">
        <v>2009</v>
      </c>
    </row>
    <row r="7620" spans="1:6" x14ac:dyDescent="0.45">
      <c r="A7620" s="218">
        <v>11258</v>
      </c>
      <c r="B7620" s="218">
        <v>200</v>
      </c>
      <c r="C7620" s="219">
        <v>24.833752639685361</v>
      </c>
      <c r="D7620" s="218"/>
      <c r="E7620" s="218" t="s">
        <v>114</v>
      </c>
      <c r="F7620" s="218">
        <v>2009</v>
      </c>
    </row>
    <row r="7621" spans="1:6" x14ac:dyDescent="0.45">
      <c r="A7621" s="218">
        <v>11258</v>
      </c>
      <c r="B7621" s="218">
        <v>200</v>
      </c>
      <c r="C7621" s="219">
        <v>42.760425148583437</v>
      </c>
      <c r="D7621" s="218"/>
      <c r="E7621" s="218" t="s">
        <v>114</v>
      </c>
      <c r="F7621" s="218">
        <v>2009</v>
      </c>
    </row>
    <row r="7622" spans="1:6" x14ac:dyDescent="0.45">
      <c r="A7622" s="218">
        <v>11258</v>
      </c>
      <c r="B7622" s="218">
        <v>200</v>
      </c>
      <c r="C7622" s="219">
        <v>15.186912806981461</v>
      </c>
      <c r="D7622" s="218"/>
      <c r="E7622" s="218" t="s">
        <v>114</v>
      </c>
      <c r="F7622" s="218">
        <v>2009</v>
      </c>
    </row>
    <row r="7623" spans="1:6" x14ac:dyDescent="0.45">
      <c r="A7623" s="218">
        <v>11258</v>
      </c>
      <c r="B7623" s="218">
        <v>200</v>
      </c>
      <c r="C7623" s="219">
        <v>47.794920505771373</v>
      </c>
      <c r="D7623" s="218"/>
      <c r="E7623" s="218" t="s">
        <v>114</v>
      </c>
      <c r="F7623" s="218">
        <v>2009</v>
      </c>
    </row>
    <row r="7624" spans="1:6" x14ac:dyDescent="0.45">
      <c r="A7624" s="218">
        <v>11258</v>
      </c>
      <c r="B7624" s="218">
        <v>200</v>
      </c>
      <c r="C7624" s="219">
        <v>17.728155425370229</v>
      </c>
      <c r="D7624" s="218"/>
      <c r="E7624" s="218" t="s">
        <v>114</v>
      </c>
      <c r="F7624" s="218">
        <v>2009</v>
      </c>
    </row>
    <row r="7625" spans="1:6" x14ac:dyDescent="0.45">
      <c r="A7625" s="218">
        <v>11258</v>
      </c>
      <c r="B7625" s="218">
        <v>200</v>
      </c>
      <c r="C7625" s="219">
        <v>39.705965459942853</v>
      </c>
      <c r="D7625" s="218"/>
      <c r="E7625" s="218" t="s">
        <v>114</v>
      </c>
      <c r="F7625" s="218">
        <v>2009</v>
      </c>
    </row>
    <row r="7626" spans="1:6" x14ac:dyDescent="0.45">
      <c r="A7626" s="218">
        <v>11258</v>
      </c>
      <c r="B7626" s="218">
        <v>200</v>
      </c>
      <c r="C7626" s="219">
        <v>16.977508613793901</v>
      </c>
      <c r="D7626" s="218"/>
      <c r="E7626" s="218" t="s">
        <v>114</v>
      </c>
      <c r="F7626" s="218">
        <v>2009</v>
      </c>
    </row>
    <row r="7627" spans="1:6" x14ac:dyDescent="0.45">
      <c r="A7627" s="218">
        <v>11258</v>
      </c>
      <c r="B7627" s="218">
        <v>200</v>
      </c>
      <c r="C7627" s="219">
        <v>51.090824515360417</v>
      </c>
      <c r="D7627" s="218"/>
      <c r="E7627" s="218" t="s">
        <v>114</v>
      </c>
      <c r="F7627" s="218">
        <v>2009</v>
      </c>
    </row>
    <row r="7628" spans="1:6" x14ac:dyDescent="0.45">
      <c r="A7628" s="218">
        <v>11258</v>
      </c>
      <c r="B7628" s="218">
        <v>200</v>
      </c>
      <c r="C7628" s="219">
        <v>23.758244718218972</v>
      </c>
      <c r="D7628" s="218"/>
      <c r="E7628" s="218" t="s">
        <v>114</v>
      </c>
      <c r="F7628" s="218">
        <v>2009</v>
      </c>
    </row>
    <row r="7629" spans="1:6" x14ac:dyDescent="0.45">
      <c r="A7629" s="218">
        <v>11258</v>
      </c>
      <c r="B7629" s="218">
        <v>200</v>
      </c>
      <c r="C7629" s="219">
        <v>12.44737002578713</v>
      </c>
      <c r="D7629" s="218"/>
      <c r="E7629" s="218" t="s">
        <v>114</v>
      </c>
      <c r="F7629" s="218">
        <v>2009</v>
      </c>
    </row>
    <row r="7630" spans="1:6" x14ac:dyDescent="0.45">
      <c r="A7630" s="218">
        <v>11258</v>
      </c>
      <c r="B7630" s="218">
        <v>200</v>
      </c>
      <c r="C7630" s="219">
        <v>8.8571822132967899</v>
      </c>
      <c r="D7630" s="218"/>
      <c r="E7630" s="218" t="s">
        <v>114</v>
      </c>
      <c r="F7630" s="218">
        <v>2009</v>
      </c>
    </row>
    <row r="7631" spans="1:6" x14ac:dyDescent="0.45">
      <c r="A7631" s="218">
        <v>11258</v>
      </c>
      <c r="B7631" s="218">
        <v>200</v>
      </c>
      <c r="C7631" s="219">
        <v>33.634363918930397</v>
      </c>
      <c r="D7631" s="218"/>
      <c r="E7631" s="218" t="s">
        <v>114</v>
      </c>
      <c r="F7631" s="218">
        <v>2009</v>
      </c>
    </row>
    <row r="7632" spans="1:6" x14ac:dyDescent="0.45">
      <c r="A7632" s="218">
        <v>11258</v>
      </c>
      <c r="B7632" s="218">
        <v>200</v>
      </c>
      <c r="C7632" s="219">
        <v>45.034087915336329</v>
      </c>
      <c r="D7632" s="218"/>
      <c r="E7632" s="218" t="s">
        <v>114</v>
      </c>
      <c r="F7632" s="218">
        <v>2009</v>
      </c>
    </row>
    <row r="7633" spans="1:6" x14ac:dyDescent="0.45">
      <c r="A7633" s="218">
        <v>11258</v>
      </c>
      <c r="B7633" s="218">
        <v>200</v>
      </c>
      <c r="C7633" s="219">
        <v>6.1816382039021702</v>
      </c>
      <c r="D7633" s="218"/>
      <c r="E7633" s="218" t="s">
        <v>114</v>
      </c>
      <c r="F7633" s="218">
        <v>2009</v>
      </c>
    </row>
    <row r="7634" spans="1:6" x14ac:dyDescent="0.45">
      <c r="A7634" s="218">
        <v>11258</v>
      </c>
      <c r="B7634" s="218">
        <v>200</v>
      </c>
      <c r="C7634" s="219">
        <v>24.825255791231921</v>
      </c>
      <c r="D7634" s="218"/>
      <c r="E7634" s="218" t="s">
        <v>114</v>
      </c>
      <c r="F7634" s="218">
        <v>2009</v>
      </c>
    </row>
    <row r="7635" spans="1:6" x14ac:dyDescent="0.45">
      <c r="A7635" s="218">
        <v>11258</v>
      </c>
      <c r="B7635" s="218">
        <v>200</v>
      </c>
      <c r="C7635" s="219">
        <v>30.803643817959699</v>
      </c>
      <c r="D7635" s="218"/>
      <c r="E7635" s="218" t="s">
        <v>114</v>
      </c>
      <c r="F7635" s="218">
        <v>2009</v>
      </c>
    </row>
    <row r="7636" spans="1:6" x14ac:dyDescent="0.45">
      <c r="A7636" s="218">
        <v>11258</v>
      </c>
      <c r="B7636" s="218">
        <v>200</v>
      </c>
      <c r="C7636" s="219">
        <v>8.9927979810164516</v>
      </c>
      <c r="D7636" s="218"/>
      <c r="E7636" s="218" t="s">
        <v>114</v>
      </c>
      <c r="F7636" s="218">
        <v>2009</v>
      </c>
    </row>
    <row r="7637" spans="1:6" x14ac:dyDescent="0.45">
      <c r="A7637" s="218">
        <v>11258</v>
      </c>
      <c r="B7637" s="218">
        <v>200</v>
      </c>
      <c r="C7637" s="219">
        <v>30.696647706571841</v>
      </c>
      <c r="D7637" s="218"/>
      <c r="E7637" s="218" t="s">
        <v>114</v>
      </c>
      <c r="F7637" s="218">
        <v>2009</v>
      </c>
    </row>
    <row r="7638" spans="1:6" x14ac:dyDescent="0.45">
      <c r="A7638" s="218">
        <v>11258</v>
      </c>
      <c r="B7638" s="218">
        <v>200</v>
      </c>
      <c r="C7638" s="219">
        <v>14.608865037983159</v>
      </c>
      <c r="D7638" s="218"/>
      <c r="E7638" s="218" t="s">
        <v>114</v>
      </c>
      <c r="F7638" s="218">
        <v>2009</v>
      </c>
    </row>
    <row r="7639" spans="1:6" x14ac:dyDescent="0.45">
      <c r="A7639" s="218">
        <v>11258</v>
      </c>
      <c r="B7639" s="218">
        <v>200</v>
      </c>
      <c r="C7639" s="219">
        <v>12.74547236372004</v>
      </c>
      <c r="D7639" s="218"/>
      <c r="E7639" s="218" t="s">
        <v>114</v>
      </c>
      <c r="F7639" s="218">
        <v>2009</v>
      </c>
    </row>
    <row r="7640" spans="1:6" x14ac:dyDescent="0.45">
      <c r="A7640" s="218">
        <v>11258</v>
      </c>
      <c r="B7640" s="218">
        <v>200</v>
      </c>
      <c r="C7640" s="219">
        <v>12.91050267411218</v>
      </c>
      <c r="D7640" s="218"/>
      <c r="E7640" s="218" t="s">
        <v>114</v>
      </c>
      <c r="F7640" s="218">
        <v>2009</v>
      </c>
    </row>
    <row r="7641" spans="1:6" x14ac:dyDescent="0.45">
      <c r="A7641" s="218">
        <v>11258</v>
      </c>
      <c r="B7641" s="218">
        <v>200</v>
      </c>
      <c r="C7641" s="219">
        <v>5.5880956192175404</v>
      </c>
      <c r="D7641" s="218"/>
      <c r="E7641" s="218" t="s">
        <v>114</v>
      </c>
      <c r="F7641" s="218">
        <v>2009</v>
      </c>
    </row>
    <row r="7642" spans="1:6" x14ac:dyDescent="0.45">
      <c r="A7642" s="218">
        <v>11258</v>
      </c>
      <c r="B7642" s="218">
        <v>200</v>
      </c>
      <c r="C7642" s="219">
        <v>14.8819206213355</v>
      </c>
      <c r="D7642" s="218"/>
      <c r="E7642" s="218" t="s">
        <v>114</v>
      </c>
      <c r="F7642" s="218">
        <v>2009</v>
      </c>
    </row>
    <row r="7643" spans="1:6" x14ac:dyDescent="0.45">
      <c r="A7643" s="218">
        <v>11258</v>
      </c>
      <c r="B7643" s="218">
        <v>200</v>
      </c>
      <c r="C7643" s="219">
        <v>60.943390184085438</v>
      </c>
      <c r="D7643" s="218"/>
      <c r="E7643" s="218" t="s">
        <v>114</v>
      </c>
      <c r="F7643" s="218">
        <v>2009</v>
      </c>
    </row>
    <row r="7644" spans="1:6" x14ac:dyDescent="0.45">
      <c r="A7644" s="218">
        <v>11258</v>
      </c>
      <c r="B7644" s="218">
        <v>200</v>
      </c>
      <c r="C7644" s="219">
        <v>21.032711576261171</v>
      </c>
      <c r="D7644" s="218"/>
      <c r="E7644" s="218" t="s">
        <v>114</v>
      </c>
      <c r="F7644" s="218">
        <v>2009</v>
      </c>
    </row>
    <row r="7645" spans="1:6" x14ac:dyDescent="0.45">
      <c r="A7645" s="218">
        <v>11258</v>
      </c>
      <c r="B7645" s="218">
        <v>200</v>
      </c>
      <c r="C7645" s="219">
        <v>34.206117392856143</v>
      </c>
      <c r="D7645" s="218"/>
      <c r="E7645" s="218" t="s">
        <v>114</v>
      </c>
      <c r="F7645" s="218">
        <v>2009</v>
      </c>
    </row>
    <row r="7646" spans="1:6" x14ac:dyDescent="0.45">
      <c r="A7646" s="218">
        <v>11258</v>
      </c>
      <c r="B7646" s="218">
        <v>200</v>
      </c>
      <c r="C7646" s="219">
        <v>54.928829629479459</v>
      </c>
      <c r="D7646" s="218"/>
      <c r="E7646" s="218" t="s">
        <v>114</v>
      </c>
      <c r="F7646" s="218">
        <v>2009</v>
      </c>
    </row>
    <row r="7647" spans="1:6" x14ac:dyDescent="0.45">
      <c r="A7647" s="218">
        <v>11258</v>
      </c>
      <c r="B7647" s="218">
        <v>200</v>
      </c>
      <c r="C7647" s="219">
        <v>8.1329600355597744</v>
      </c>
      <c r="D7647" s="218"/>
      <c r="E7647" s="218" t="s">
        <v>114</v>
      </c>
      <c r="F7647" s="218">
        <v>2009</v>
      </c>
    </row>
    <row r="7648" spans="1:6" x14ac:dyDescent="0.45">
      <c r="A7648" s="218">
        <v>11256</v>
      </c>
      <c r="B7648" s="218">
        <v>160</v>
      </c>
      <c r="C7648" s="219">
        <v>12.822009055279191</v>
      </c>
      <c r="D7648" s="218"/>
      <c r="E7648" s="218" t="s">
        <v>114</v>
      </c>
      <c r="F7648" s="218">
        <v>2009</v>
      </c>
    </row>
    <row r="7649" spans="1:6" x14ac:dyDescent="0.45">
      <c r="A7649" s="218">
        <v>11256</v>
      </c>
      <c r="B7649" s="218">
        <v>160</v>
      </c>
      <c r="C7649" s="219">
        <v>22.153960159155591</v>
      </c>
      <c r="D7649" s="218"/>
      <c r="E7649" s="218" t="s">
        <v>114</v>
      </c>
      <c r="F7649" s="218">
        <v>2009</v>
      </c>
    </row>
    <row r="7650" spans="1:6" x14ac:dyDescent="0.45">
      <c r="A7650" s="218">
        <v>11254</v>
      </c>
      <c r="B7650" s="218">
        <v>315</v>
      </c>
      <c r="C7650" s="219">
        <v>31.506505156887851</v>
      </c>
      <c r="D7650" s="218"/>
      <c r="E7650" s="218" t="s">
        <v>109</v>
      </c>
      <c r="F7650" s="218">
        <v>2003</v>
      </c>
    </row>
    <row r="7651" spans="1:6" x14ac:dyDescent="0.45">
      <c r="A7651" s="218">
        <v>11252</v>
      </c>
      <c r="B7651" s="218">
        <v>250</v>
      </c>
      <c r="C7651" s="219">
        <v>8.5483350320291684</v>
      </c>
      <c r="D7651" s="218"/>
      <c r="E7651" s="218" t="s">
        <v>114</v>
      </c>
      <c r="F7651" s="218">
        <v>2009</v>
      </c>
    </row>
    <row r="7652" spans="1:6" x14ac:dyDescent="0.45">
      <c r="A7652" s="218">
        <v>11252</v>
      </c>
      <c r="B7652" s="218">
        <v>250</v>
      </c>
      <c r="C7652" s="219">
        <v>39.037169091848</v>
      </c>
      <c r="D7652" s="218"/>
      <c r="E7652" s="218" t="s">
        <v>114</v>
      </c>
      <c r="F7652" s="218">
        <v>2009</v>
      </c>
    </row>
    <row r="7653" spans="1:6" x14ac:dyDescent="0.45">
      <c r="A7653" s="218">
        <v>11252</v>
      </c>
      <c r="B7653" s="218">
        <v>250</v>
      </c>
      <c r="C7653" s="219">
        <v>78.077397092995412</v>
      </c>
      <c r="D7653" s="218"/>
      <c r="E7653" s="218" t="s">
        <v>114</v>
      </c>
      <c r="F7653" s="218">
        <v>2009</v>
      </c>
    </row>
    <row r="7654" spans="1:6" x14ac:dyDescent="0.45">
      <c r="A7654" s="218">
        <v>11252</v>
      </c>
      <c r="B7654" s="218">
        <v>250</v>
      </c>
      <c r="C7654" s="219">
        <v>76.460801445355756</v>
      </c>
      <c r="D7654" s="218"/>
      <c r="E7654" s="218" t="s">
        <v>114</v>
      </c>
      <c r="F7654" s="218">
        <v>2009</v>
      </c>
    </row>
    <row r="7655" spans="1:6" x14ac:dyDescent="0.45">
      <c r="A7655" s="218">
        <v>11252</v>
      </c>
      <c r="B7655" s="218">
        <v>250</v>
      </c>
      <c r="C7655" s="219">
        <v>57.041561007982359</v>
      </c>
      <c r="D7655" s="218"/>
      <c r="E7655" s="218" t="s">
        <v>114</v>
      </c>
      <c r="F7655" s="218">
        <v>2009</v>
      </c>
    </row>
    <row r="7656" spans="1:6" x14ac:dyDescent="0.45">
      <c r="A7656" s="218">
        <v>11252</v>
      </c>
      <c r="B7656" s="218">
        <v>250</v>
      </c>
      <c r="C7656" s="219">
        <v>17.96192224492318</v>
      </c>
      <c r="D7656" s="218"/>
      <c r="E7656" s="218" t="s">
        <v>114</v>
      </c>
      <c r="F7656" s="218">
        <v>2009</v>
      </c>
    </row>
    <row r="7657" spans="1:6" x14ac:dyDescent="0.45">
      <c r="A7657" s="218">
        <v>11252</v>
      </c>
      <c r="B7657" s="218">
        <v>250</v>
      </c>
      <c r="C7657" s="219">
        <v>30.11342416182104</v>
      </c>
      <c r="D7657" s="218"/>
      <c r="E7657" s="218" t="s">
        <v>114</v>
      </c>
      <c r="F7657" s="218">
        <v>2009</v>
      </c>
    </row>
    <row r="7658" spans="1:6" x14ac:dyDescent="0.45">
      <c r="A7658" s="218">
        <v>11252</v>
      </c>
      <c r="B7658" s="218">
        <v>250</v>
      </c>
      <c r="C7658" s="219">
        <v>52.937286287572192</v>
      </c>
      <c r="D7658" s="218"/>
      <c r="E7658" s="218" t="s">
        <v>114</v>
      </c>
      <c r="F7658" s="218">
        <v>2009</v>
      </c>
    </row>
    <row r="7659" spans="1:6" x14ac:dyDescent="0.45">
      <c r="A7659" s="218">
        <v>11252</v>
      </c>
      <c r="B7659" s="218">
        <v>250</v>
      </c>
      <c r="C7659" s="219">
        <v>28.79190242947293</v>
      </c>
      <c r="D7659" s="218"/>
      <c r="E7659" s="218" t="s">
        <v>114</v>
      </c>
      <c r="F7659" s="218">
        <v>2009</v>
      </c>
    </row>
    <row r="7660" spans="1:6" x14ac:dyDescent="0.45">
      <c r="A7660" s="218">
        <v>11252</v>
      </c>
      <c r="B7660" s="218">
        <v>250</v>
      </c>
      <c r="C7660" s="219">
        <v>55.144128970844477</v>
      </c>
      <c r="D7660" s="218"/>
      <c r="E7660" s="218" t="s">
        <v>114</v>
      </c>
      <c r="F7660" s="218">
        <v>2016</v>
      </c>
    </row>
    <row r="7661" spans="1:6" x14ac:dyDescent="0.45">
      <c r="A7661" s="218">
        <v>11252</v>
      </c>
      <c r="B7661" s="218">
        <v>250</v>
      </c>
      <c r="C7661" s="219">
        <v>71.834564837642858</v>
      </c>
      <c r="D7661" s="218"/>
      <c r="E7661" s="218" t="s">
        <v>114</v>
      </c>
      <c r="F7661" s="218">
        <v>2016</v>
      </c>
    </row>
    <row r="7662" spans="1:6" x14ac:dyDescent="0.45">
      <c r="A7662" s="218">
        <v>11252</v>
      </c>
      <c r="B7662" s="218">
        <v>250</v>
      </c>
      <c r="C7662" s="219">
        <v>19.073495512204818</v>
      </c>
      <c r="D7662" s="218"/>
      <c r="E7662" s="218" t="s">
        <v>114</v>
      </c>
      <c r="F7662" s="218">
        <v>2016</v>
      </c>
    </row>
    <row r="7663" spans="1:6" x14ac:dyDescent="0.45">
      <c r="A7663" s="218">
        <v>11252</v>
      </c>
      <c r="B7663" s="218">
        <v>250</v>
      </c>
      <c r="C7663" s="219">
        <v>34.238923569468213</v>
      </c>
      <c r="D7663" s="218"/>
      <c r="E7663" s="218" t="s">
        <v>114</v>
      </c>
      <c r="F7663" s="218">
        <v>2016</v>
      </c>
    </row>
    <row r="7664" spans="1:6" x14ac:dyDescent="0.45">
      <c r="A7664" s="218">
        <v>11252</v>
      </c>
      <c r="B7664" s="218">
        <v>250</v>
      </c>
      <c r="C7664" s="219">
        <v>29.202305543782639</v>
      </c>
      <c r="D7664" s="218"/>
      <c r="E7664" s="218" t="s">
        <v>114</v>
      </c>
      <c r="F7664" s="218">
        <v>2016</v>
      </c>
    </row>
    <row r="7665" spans="1:6" x14ac:dyDescent="0.45">
      <c r="A7665" s="218">
        <v>11252</v>
      </c>
      <c r="B7665" s="218">
        <v>250</v>
      </c>
      <c r="C7665" s="219">
        <v>15.55362666196991</v>
      </c>
      <c r="D7665" s="218"/>
      <c r="E7665" s="218" t="s">
        <v>114</v>
      </c>
      <c r="F7665" s="218">
        <v>2016</v>
      </c>
    </row>
    <row r="7666" spans="1:6" x14ac:dyDescent="0.45">
      <c r="A7666" s="218">
        <v>11252</v>
      </c>
      <c r="B7666" s="218">
        <v>250</v>
      </c>
      <c r="C7666" s="219">
        <v>4.393392785000322</v>
      </c>
      <c r="D7666" s="218"/>
      <c r="E7666" s="218" t="s">
        <v>114</v>
      </c>
      <c r="F7666" s="218">
        <v>2009</v>
      </c>
    </row>
    <row r="7667" spans="1:6" x14ac:dyDescent="0.45">
      <c r="A7667" s="218">
        <v>11250</v>
      </c>
      <c r="B7667" s="218">
        <v>200</v>
      </c>
      <c r="C7667" s="219">
        <v>24.880658343774371</v>
      </c>
      <c r="D7667" s="218"/>
      <c r="E7667" s="218" t="s">
        <v>114</v>
      </c>
      <c r="F7667" s="218">
        <v>2009</v>
      </c>
    </row>
    <row r="7668" spans="1:6" x14ac:dyDescent="0.45">
      <c r="A7668" s="218">
        <v>11250</v>
      </c>
      <c r="B7668" s="218">
        <v>200</v>
      </c>
      <c r="C7668" s="219">
        <v>34.808080169260997</v>
      </c>
      <c r="D7668" s="218"/>
      <c r="E7668" s="218" t="s">
        <v>114</v>
      </c>
      <c r="F7668" s="218">
        <v>2010</v>
      </c>
    </row>
    <row r="7669" spans="1:6" x14ac:dyDescent="0.45">
      <c r="A7669" s="218">
        <v>11250</v>
      </c>
      <c r="B7669" s="218">
        <v>200</v>
      </c>
      <c r="C7669" s="219">
        <v>35.723332286901353</v>
      </c>
      <c r="D7669" s="218"/>
      <c r="E7669" s="218" t="s">
        <v>114</v>
      </c>
      <c r="F7669" s="218">
        <v>2010</v>
      </c>
    </row>
    <row r="7670" spans="1:6" x14ac:dyDescent="0.45">
      <c r="A7670" s="218">
        <v>11250</v>
      </c>
      <c r="B7670" s="218">
        <v>200</v>
      </c>
      <c r="C7670" s="219">
        <v>33.009186228827033</v>
      </c>
      <c r="D7670" s="218"/>
      <c r="E7670" s="218" t="s">
        <v>114</v>
      </c>
      <c r="F7670" s="218">
        <v>2010</v>
      </c>
    </row>
    <row r="7671" spans="1:6" x14ac:dyDescent="0.45">
      <c r="A7671" s="218">
        <v>11250</v>
      </c>
      <c r="B7671" s="218">
        <v>200</v>
      </c>
      <c r="C7671" s="219">
        <v>15.90392615792601</v>
      </c>
      <c r="D7671" s="218"/>
      <c r="E7671" s="218" t="s">
        <v>114</v>
      </c>
      <c r="F7671" s="218">
        <v>2010</v>
      </c>
    </row>
    <row r="7672" spans="1:6" x14ac:dyDescent="0.45">
      <c r="A7672" s="218">
        <v>11248</v>
      </c>
      <c r="B7672" s="218">
        <v>160</v>
      </c>
      <c r="C7672" s="219">
        <v>58.575087115734689</v>
      </c>
      <c r="D7672" s="218"/>
      <c r="E7672" s="218" t="s">
        <v>114</v>
      </c>
      <c r="F7672" s="218">
        <v>2009</v>
      </c>
    </row>
    <row r="7673" spans="1:6" x14ac:dyDescent="0.45">
      <c r="A7673" s="218">
        <v>11246</v>
      </c>
      <c r="B7673" s="218">
        <v>200</v>
      </c>
      <c r="C7673" s="219">
        <v>5.1656319665054138</v>
      </c>
      <c r="D7673" s="218"/>
      <c r="E7673" s="218" t="s">
        <v>114</v>
      </c>
      <c r="F7673" s="218">
        <v>2009</v>
      </c>
    </row>
    <row r="7674" spans="1:6" x14ac:dyDescent="0.45">
      <c r="A7674" s="218">
        <v>11246</v>
      </c>
      <c r="B7674" s="218">
        <v>200</v>
      </c>
      <c r="C7674" s="219">
        <v>6.8433243554386003</v>
      </c>
      <c r="D7674" s="218"/>
      <c r="E7674" s="218" t="s">
        <v>114</v>
      </c>
      <c r="F7674" s="218">
        <v>2009</v>
      </c>
    </row>
    <row r="7675" spans="1:6" x14ac:dyDescent="0.45">
      <c r="A7675" s="218">
        <v>11246</v>
      </c>
      <c r="B7675" s="218">
        <v>200</v>
      </c>
      <c r="C7675" s="219">
        <v>27.642006950390918</v>
      </c>
      <c r="D7675" s="218"/>
      <c r="E7675" s="218" t="s">
        <v>114</v>
      </c>
      <c r="F7675" s="218">
        <v>2009</v>
      </c>
    </row>
    <row r="7676" spans="1:6" x14ac:dyDescent="0.45">
      <c r="A7676" s="218">
        <v>11246</v>
      </c>
      <c r="B7676" s="218">
        <v>200</v>
      </c>
      <c r="C7676" s="219">
        <v>63.134847616008201</v>
      </c>
      <c r="D7676" s="218"/>
      <c r="E7676" s="218" t="s">
        <v>114</v>
      </c>
      <c r="F7676" s="218">
        <v>2009</v>
      </c>
    </row>
    <row r="7677" spans="1:6" x14ac:dyDescent="0.45">
      <c r="A7677" s="218">
        <v>11244</v>
      </c>
      <c r="B7677" s="218">
        <v>250</v>
      </c>
      <c r="C7677" s="219">
        <v>41.628040561460807</v>
      </c>
      <c r="D7677" s="218"/>
      <c r="E7677" s="218" t="s">
        <v>114</v>
      </c>
      <c r="F7677" s="218">
        <v>2009</v>
      </c>
    </row>
    <row r="7678" spans="1:6" x14ac:dyDescent="0.45">
      <c r="A7678" s="218">
        <v>11244</v>
      </c>
      <c r="B7678" s="218">
        <v>250</v>
      </c>
      <c r="C7678" s="219">
        <v>42.15063804440544</v>
      </c>
      <c r="D7678" s="218"/>
      <c r="E7678" s="218" t="s">
        <v>114</v>
      </c>
      <c r="F7678" s="218">
        <v>2009</v>
      </c>
    </row>
    <row r="7679" spans="1:6" x14ac:dyDescent="0.45">
      <c r="A7679" s="218">
        <v>11244</v>
      </c>
      <c r="B7679" s="218">
        <v>250</v>
      </c>
      <c r="C7679" s="219">
        <v>17.742212475247189</v>
      </c>
      <c r="D7679" s="218"/>
      <c r="E7679" s="218" t="s">
        <v>114</v>
      </c>
      <c r="F7679" s="218">
        <v>2009</v>
      </c>
    </row>
    <row r="7680" spans="1:6" x14ac:dyDescent="0.45">
      <c r="A7680" s="218">
        <v>11244</v>
      </c>
      <c r="B7680" s="218">
        <v>250</v>
      </c>
      <c r="C7680" s="219">
        <v>41.469624776478362</v>
      </c>
      <c r="D7680" s="218"/>
      <c r="E7680" s="218" t="s">
        <v>114</v>
      </c>
      <c r="F7680" s="218">
        <v>2009</v>
      </c>
    </row>
    <row r="7681" spans="1:6" x14ac:dyDescent="0.45">
      <c r="A7681" s="218">
        <v>11244</v>
      </c>
      <c r="B7681" s="218">
        <v>250</v>
      </c>
      <c r="C7681" s="219">
        <v>53.815461687177518</v>
      </c>
      <c r="D7681" s="218"/>
      <c r="E7681" s="218" t="s">
        <v>114</v>
      </c>
      <c r="F7681" s="218">
        <v>2009</v>
      </c>
    </row>
    <row r="7682" spans="1:6" x14ac:dyDescent="0.45">
      <c r="A7682" s="218">
        <v>11244</v>
      </c>
      <c r="B7682" s="218">
        <v>250</v>
      </c>
      <c r="C7682" s="219">
        <v>45.009979643202193</v>
      </c>
      <c r="D7682" s="218"/>
      <c r="E7682" s="218" t="s">
        <v>114</v>
      </c>
      <c r="F7682" s="218">
        <v>2009</v>
      </c>
    </row>
    <row r="7683" spans="1:6" x14ac:dyDescent="0.45">
      <c r="A7683" s="218">
        <v>11244</v>
      </c>
      <c r="B7683" s="218">
        <v>250</v>
      </c>
      <c r="C7683" s="219">
        <v>24.064622316105499</v>
      </c>
      <c r="D7683" s="218"/>
      <c r="E7683" s="218" t="s">
        <v>114</v>
      </c>
      <c r="F7683" s="218">
        <v>2009</v>
      </c>
    </row>
    <row r="7684" spans="1:6" x14ac:dyDescent="0.45">
      <c r="A7684" s="218">
        <v>11244</v>
      </c>
      <c r="B7684" s="218">
        <v>250</v>
      </c>
      <c r="C7684" s="219">
        <v>59.903347369537563</v>
      </c>
      <c r="D7684" s="218"/>
      <c r="E7684" s="218" t="s">
        <v>114</v>
      </c>
      <c r="F7684" s="218">
        <v>2009</v>
      </c>
    </row>
    <row r="7685" spans="1:6" x14ac:dyDescent="0.45">
      <c r="A7685" s="218">
        <v>11244</v>
      </c>
      <c r="B7685" s="218">
        <v>250</v>
      </c>
      <c r="C7685" s="219">
        <v>25.488732540549329</v>
      </c>
      <c r="D7685" s="218"/>
      <c r="E7685" s="218" t="s">
        <v>114</v>
      </c>
      <c r="F7685" s="218">
        <v>2009</v>
      </c>
    </row>
    <row r="7686" spans="1:6" x14ac:dyDescent="0.45">
      <c r="A7686" s="218">
        <v>11244</v>
      </c>
      <c r="B7686" s="218">
        <v>250</v>
      </c>
      <c r="C7686" s="219">
        <v>10.703732587705669</v>
      </c>
      <c r="D7686" s="218"/>
      <c r="E7686" s="218" t="s">
        <v>114</v>
      </c>
      <c r="F7686" s="218">
        <v>2009</v>
      </c>
    </row>
    <row r="7687" spans="1:6" x14ac:dyDescent="0.45">
      <c r="A7687" s="218">
        <v>11244</v>
      </c>
      <c r="B7687" s="218">
        <v>250</v>
      </c>
      <c r="C7687" s="219">
        <v>6.1481034472844822</v>
      </c>
      <c r="D7687" s="218"/>
      <c r="E7687" s="218" t="s">
        <v>114</v>
      </c>
      <c r="F7687" s="218">
        <v>2009</v>
      </c>
    </row>
    <row r="7688" spans="1:6" x14ac:dyDescent="0.45">
      <c r="A7688" s="218">
        <v>11244</v>
      </c>
      <c r="B7688" s="218">
        <v>250</v>
      </c>
      <c r="C7688" s="219">
        <v>20.926492703691039</v>
      </c>
      <c r="D7688" s="218"/>
      <c r="E7688" s="218" t="s">
        <v>114</v>
      </c>
      <c r="F7688" s="218">
        <v>2009</v>
      </c>
    </row>
    <row r="7689" spans="1:6" x14ac:dyDescent="0.45">
      <c r="A7689" s="218">
        <v>11244</v>
      </c>
      <c r="B7689" s="218">
        <v>250</v>
      </c>
      <c r="C7689" s="219">
        <v>22.94584328635295</v>
      </c>
      <c r="D7689" s="218"/>
      <c r="E7689" s="218" t="s">
        <v>114</v>
      </c>
      <c r="F7689" s="218">
        <v>2009</v>
      </c>
    </row>
    <row r="7690" spans="1:6" x14ac:dyDescent="0.45">
      <c r="A7690" s="218">
        <v>11244</v>
      </c>
      <c r="B7690" s="218">
        <v>250</v>
      </c>
      <c r="C7690" s="219">
        <v>24.671287061007689</v>
      </c>
      <c r="D7690" s="218"/>
      <c r="E7690" s="218" t="s">
        <v>114</v>
      </c>
      <c r="F7690" s="218">
        <v>2009</v>
      </c>
    </row>
    <row r="7691" spans="1:6" x14ac:dyDescent="0.45">
      <c r="A7691" s="218">
        <v>11244</v>
      </c>
      <c r="B7691" s="218">
        <v>250</v>
      </c>
      <c r="C7691" s="219">
        <v>27.448681386472739</v>
      </c>
      <c r="D7691" s="218"/>
      <c r="E7691" s="218" t="s">
        <v>114</v>
      </c>
      <c r="F7691" s="218">
        <v>2009</v>
      </c>
    </row>
    <row r="7692" spans="1:6" x14ac:dyDescent="0.45">
      <c r="A7692" s="218">
        <v>11244</v>
      </c>
      <c r="B7692" s="218">
        <v>250</v>
      </c>
      <c r="C7692" s="219">
        <v>26.103485419045871</v>
      </c>
      <c r="D7692" s="218"/>
      <c r="E7692" s="218" t="s">
        <v>114</v>
      </c>
      <c r="F7692" s="218">
        <v>2009</v>
      </c>
    </row>
    <row r="7693" spans="1:6" x14ac:dyDescent="0.45">
      <c r="A7693" s="218">
        <v>11244</v>
      </c>
      <c r="B7693" s="218">
        <v>250</v>
      </c>
      <c r="C7693" s="219">
        <v>34.428381722179552</v>
      </c>
      <c r="D7693" s="218"/>
      <c r="E7693" s="218" t="s">
        <v>114</v>
      </c>
      <c r="F7693" s="218">
        <v>2009</v>
      </c>
    </row>
    <row r="7694" spans="1:6" x14ac:dyDescent="0.45">
      <c r="A7694" s="218">
        <v>11242</v>
      </c>
      <c r="B7694" s="218">
        <v>200</v>
      </c>
      <c r="C7694" s="219">
        <v>18.89555417888673</v>
      </c>
      <c r="D7694" s="218"/>
      <c r="E7694" s="218" t="s">
        <v>114</v>
      </c>
      <c r="F7694" s="218">
        <v>2006</v>
      </c>
    </row>
    <row r="7695" spans="1:6" x14ac:dyDescent="0.45">
      <c r="A7695" s="218">
        <v>11242</v>
      </c>
      <c r="B7695" s="218">
        <v>200</v>
      </c>
      <c r="C7695" s="219">
        <v>18.90891597183186</v>
      </c>
      <c r="D7695" s="218"/>
      <c r="E7695" s="218" t="s">
        <v>114</v>
      </c>
      <c r="F7695" s="218">
        <v>2006</v>
      </c>
    </row>
    <row r="7696" spans="1:6" x14ac:dyDescent="0.45">
      <c r="A7696" s="218">
        <v>11242</v>
      </c>
      <c r="B7696" s="218">
        <v>200</v>
      </c>
      <c r="C7696" s="219">
        <v>17.80303475115851</v>
      </c>
      <c r="D7696" s="218"/>
      <c r="E7696" s="218" t="s">
        <v>114</v>
      </c>
      <c r="F7696" s="218">
        <v>2006</v>
      </c>
    </row>
    <row r="7697" spans="1:6" x14ac:dyDescent="0.45">
      <c r="A7697" s="218">
        <v>11240</v>
      </c>
      <c r="B7697" s="218">
        <v>250</v>
      </c>
      <c r="C7697" s="219">
        <v>10.693002556547921</v>
      </c>
      <c r="D7697" s="218"/>
      <c r="E7697" s="218" t="s">
        <v>109</v>
      </c>
      <c r="F7697" s="218">
        <v>2006</v>
      </c>
    </row>
    <row r="7698" spans="1:6" x14ac:dyDescent="0.45">
      <c r="A7698" s="218">
        <v>11240</v>
      </c>
      <c r="B7698" s="218">
        <v>250</v>
      </c>
      <c r="C7698" s="219">
        <v>32.470440474114767</v>
      </c>
      <c r="D7698" s="218"/>
      <c r="E7698" s="218" t="s">
        <v>109</v>
      </c>
      <c r="F7698" s="218">
        <v>2006</v>
      </c>
    </row>
    <row r="7699" spans="1:6" x14ac:dyDescent="0.45">
      <c r="A7699" s="218">
        <v>11240</v>
      </c>
      <c r="B7699" s="218">
        <v>250</v>
      </c>
      <c r="C7699" s="219">
        <v>23.076418228949208</v>
      </c>
      <c r="D7699" s="218"/>
      <c r="E7699" s="218" t="s">
        <v>109</v>
      </c>
      <c r="F7699" s="218">
        <v>2006</v>
      </c>
    </row>
    <row r="7700" spans="1:6" x14ac:dyDescent="0.45">
      <c r="A7700" s="218">
        <v>11240</v>
      </c>
      <c r="B7700" s="218">
        <v>250</v>
      </c>
      <c r="C7700" s="219">
        <v>21.183865453200561</v>
      </c>
      <c r="D7700" s="218"/>
      <c r="E7700" s="218" t="s">
        <v>109</v>
      </c>
      <c r="F7700" s="218">
        <v>2006</v>
      </c>
    </row>
    <row r="7701" spans="1:6" x14ac:dyDescent="0.45">
      <c r="A7701" s="218">
        <v>11238</v>
      </c>
      <c r="B7701" s="218">
        <v>200</v>
      </c>
      <c r="C7701" s="219">
        <v>30.95423902037049</v>
      </c>
      <c r="D7701" s="218"/>
      <c r="E7701" s="218" t="s">
        <v>114</v>
      </c>
      <c r="F7701" s="218">
        <v>2009</v>
      </c>
    </row>
    <row r="7702" spans="1:6" x14ac:dyDescent="0.45">
      <c r="A7702" s="218">
        <v>11236</v>
      </c>
      <c r="B7702" s="218">
        <v>315</v>
      </c>
      <c r="C7702" s="219">
        <v>8.9608254406963894</v>
      </c>
      <c r="D7702" s="218"/>
      <c r="E7702" s="218" t="s">
        <v>114</v>
      </c>
      <c r="F7702" s="218">
        <v>2009</v>
      </c>
    </row>
    <row r="7703" spans="1:6" x14ac:dyDescent="0.45">
      <c r="A7703" s="218">
        <v>11234</v>
      </c>
      <c r="B7703" s="218">
        <v>300</v>
      </c>
      <c r="C7703" s="219">
        <v>24.874168706600429</v>
      </c>
      <c r="D7703" s="218"/>
      <c r="E7703" s="218" t="s">
        <v>114</v>
      </c>
      <c r="F7703" s="218">
        <v>1901</v>
      </c>
    </row>
    <row r="7704" spans="1:6" x14ac:dyDescent="0.45">
      <c r="A7704" s="218">
        <v>11232</v>
      </c>
      <c r="B7704" s="218">
        <v>160</v>
      </c>
      <c r="C7704" s="219">
        <v>59.587676298556481</v>
      </c>
      <c r="D7704" s="218"/>
      <c r="E7704" s="218" t="s">
        <v>114</v>
      </c>
      <c r="F7704" s="218">
        <v>2019</v>
      </c>
    </row>
    <row r="7705" spans="1:6" x14ac:dyDescent="0.45">
      <c r="A7705" s="218">
        <v>11230</v>
      </c>
      <c r="B7705" s="218">
        <v>200</v>
      </c>
      <c r="C7705" s="219">
        <v>16.88683964295344</v>
      </c>
      <c r="D7705" s="218"/>
      <c r="E7705" s="218" t="s">
        <v>114</v>
      </c>
      <c r="F7705" s="218">
        <v>2009</v>
      </c>
    </row>
    <row r="7706" spans="1:6" x14ac:dyDescent="0.45">
      <c r="A7706" s="218">
        <v>11230</v>
      </c>
      <c r="B7706" s="218">
        <v>200</v>
      </c>
      <c r="C7706" s="219">
        <v>23.881954672874489</v>
      </c>
      <c r="D7706" s="218"/>
      <c r="E7706" s="218" t="s">
        <v>114</v>
      </c>
      <c r="F7706" s="218">
        <v>2015</v>
      </c>
    </row>
    <row r="7707" spans="1:6" x14ac:dyDescent="0.45">
      <c r="A7707" s="218">
        <v>11230</v>
      </c>
      <c r="B7707" s="218">
        <v>200</v>
      </c>
      <c r="C7707" s="219">
        <v>63.183405928443143</v>
      </c>
      <c r="D7707" s="218"/>
      <c r="E7707" s="218" t="s">
        <v>114</v>
      </c>
      <c r="F7707" s="218">
        <v>2015</v>
      </c>
    </row>
    <row r="7708" spans="1:6" x14ac:dyDescent="0.45">
      <c r="A7708" s="218">
        <v>11230</v>
      </c>
      <c r="B7708" s="218">
        <v>200</v>
      </c>
      <c r="C7708" s="219">
        <v>48.736716696872143</v>
      </c>
      <c r="D7708" s="218"/>
      <c r="E7708" s="218" t="s">
        <v>114</v>
      </c>
      <c r="F7708" s="218">
        <v>2015</v>
      </c>
    </row>
    <row r="7709" spans="1:6" x14ac:dyDescent="0.45">
      <c r="A7709" s="218">
        <v>11230</v>
      </c>
      <c r="B7709" s="218">
        <v>200</v>
      </c>
      <c r="C7709" s="219">
        <v>26.49541354336149</v>
      </c>
      <c r="D7709" s="218"/>
      <c r="E7709" s="218" t="s">
        <v>114</v>
      </c>
      <c r="F7709" s="218">
        <v>2015</v>
      </c>
    </row>
    <row r="7710" spans="1:6" x14ac:dyDescent="0.45">
      <c r="A7710" s="218">
        <v>11228</v>
      </c>
      <c r="B7710" s="218">
        <v>200</v>
      </c>
      <c r="C7710" s="219">
        <v>8.1101364137061367</v>
      </c>
      <c r="D7710" s="218"/>
      <c r="E7710" s="218" t="s">
        <v>114</v>
      </c>
      <c r="F7710" s="218">
        <v>2009</v>
      </c>
    </row>
    <row r="7711" spans="1:6" x14ac:dyDescent="0.45">
      <c r="A7711" s="218">
        <v>11228</v>
      </c>
      <c r="B7711" s="218">
        <v>200</v>
      </c>
      <c r="C7711" s="219">
        <v>33.852363429541732</v>
      </c>
      <c r="D7711" s="218"/>
      <c r="E7711" s="218" t="s">
        <v>114</v>
      </c>
      <c r="F7711" s="218">
        <v>2009</v>
      </c>
    </row>
    <row r="7712" spans="1:6" x14ac:dyDescent="0.45">
      <c r="A7712" s="218">
        <v>11228</v>
      </c>
      <c r="B7712" s="218">
        <v>200</v>
      </c>
      <c r="C7712" s="219">
        <v>27.690982299911312</v>
      </c>
      <c r="D7712" s="218"/>
      <c r="E7712" s="218" t="s">
        <v>114</v>
      </c>
      <c r="F7712" s="218">
        <v>2009</v>
      </c>
    </row>
    <row r="7713" spans="1:6" x14ac:dyDescent="0.45">
      <c r="A7713" s="218">
        <v>11228</v>
      </c>
      <c r="B7713" s="218">
        <v>200</v>
      </c>
      <c r="C7713" s="219">
        <v>12.94243882565145</v>
      </c>
      <c r="D7713" s="218"/>
      <c r="E7713" s="218" t="s">
        <v>114</v>
      </c>
      <c r="F7713" s="218">
        <v>2009</v>
      </c>
    </row>
    <row r="7714" spans="1:6" x14ac:dyDescent="0.45">
      <c r="A7714" s="218">
        <v>11228</v>
      </c>
      <c r="B7714" s="218">
        <v>200</v>
      </c>
      <c r="C7714" s="219">
        <v>41.673107653649772</v>
      </c>
      <c r="D7714" s="218"/>
      <c r="E7714" s="218" t="s">
        <v>114</v>
      </c>
      <c r="F7714" s="218">
        <v>2009</v>
      </c>
    </row>
    <row r="7715" spans="1:6" x14ac:dyDescent="0.45">
      <c r="A7715" s="218">
        <v>11228</v>
      </c>
      <c r="B7715" s="218">
        <v>200</v>
      </c>
      <c r="C7715" s="219">
        <v>7.6637835130715359</v>
      </c>
      <c r="D7715" s="218"/>
      <c r="E7715" s="218" t="s">
        <v>114</v>
      </c>
      <c r="F7715" s="218">
        <v>2009</v>
      </c>
    </row>
    <row r="7716" spans="1:6" x14ac:dyDescent="0.45">
      <c r="A7716" s="218">
        <v>11226</v>
      </c>
      <c r="B7716" s="218">
        <v>315</v>
      </c>
      <c r="C7716" s="219">
        <v>19.453134664088839</v>
      </c>
      <c r="D7716" s="218"/>
      <c r="E7716" s="218" t="s">
        <v>204</v>
      </c>
      <c r="F7716" s="218">
        <v>2002</v>
      </c>
    </row>
    <row r="7717" spans="1:6" x14ac:dyDescent="0.45">
      <c r="A7717" s="218">
        <v>11226</v>
      </c>
      <c r="B7717" s="218">
        <v>315</v>
      </c>
      <c r="C7717" s="219">
        <v>5.5227787354733939</v>
      </c>
      <c r="D7717" s="218"/>
      <c r="E7717" s="218" t="s">
        <v>204</v>
      </c>
      <c r="F7717" s="218">
        <v>2002</v>
      </c>
    </row>
    <row r="7718" spans="1:6" x14ac:dyDescent="0.45">
      <c r="A7718" s="218">
        <v>11224</v>
      </c>
      <c r="B7718" s="218">
        <v>200</v>
      </c>
      <c r="C7718" s="219">
        <v>28.31150126281177</v>
      </c>
      <c r="D7718" s="218"/>
      <c r="E7718" s="218" t="s">
        <v>114</v>
      </c>
      <c r="F7718" s="218">
        <v>2009</v>
      </c>
    </row>
    <row r="7719" spans="1:6" x14ac:dyDescent="0.45">
      <c r="A7719" s="218">
        <v>11224</v>
      </c>
      <c r="B7719" s="218">
        <v>200</v>
      </c>
      <c r="C7719" s="219">
        <v>23.04468697474184</v>
      </c>
      <c r="D7719" s="218"/>
      <c r="E7719" s="218" t="s">
        <v>114</v>
      </c>
      <c r="F7719" s="218">
        <v>2009</v>
      </c>
    </row>
    <row r="7720" spans="1:6" x14ac:dyDescent="0.45">
      <c r="A7720" s="218">
        <v>11224</v>
      </c>
      <c r="B7720" s="218">
        <v>200</v>
      </c>
      <c r="C7720" s="219">
        <v>23.79735050623346</v>
      </c>
      <c r="D7720" s="218"/>
      <c r="E7720" s="218" t="s">
        <v>114</v>
      </c>
      <c r="F7720" s="218">
        <v>2009</v>
      </c>
    </row>
    <row r="7721" spans="1:6" x14ac:dyDescent="0.45">
      <c r="A7721" s="218">
        <v>11220</v>
      </c>
      <c r="B7721" s="218">
        <v>400</v>
      </c>
      <c r="C7721" s="219">
        <v>26.708864847162769</v>
      </c>
      <c r="D7721" s="218"/>
      <c r="E7721" s="218" t="s">
        <v>114</v>
      </c>
      <c r="F7721" s="218">
        <v>2006</v>
      </c>
    </row>
    <row r="7722" spans="1:6" x14ac:dyDescent="0.45">
      <c r="A7722" s="218">
        <v>11220</v>
      </c>
      <c r="B7722" s="218">
        <v>400</v>
      </c>
      <c r="C7722" s="219">
        <v>57.807135138658381</v>
      </c>
      <c r="D7722" s="218"/>
      <c r="E7722" s="218" t="s">
        <v>114</v>
      </c>
      <c r="F7722" s="218">
        <v>2006</v>
      </c>
    </row>
    <row r="7723" spans="1:6" x14ac:dyDescent="0.45">
      <c r="A7723" s="218">
        <v>11220</v>
      </c>
      <c r="B7723" s="218">
        <v>400</v>
      </c>
      <c r="C7723" s="219">
        <v>64.369616992740845</v>
      </c>
      <c r="D7723" s="218"/>
      <c r="E7723" s="218" t="s">
        <v>114</v>
      </c>
      <c r="F7723" s="218">
        <v>2006</v>
      </c>
    </row>
    <row r="7724" spans="1:6" x14ac:dyDescent="0.45">
      <c r="A7724" s="218">
        <v>11220</v>
      </c>
      <c r="B7724" s="218">
        <v>400</v>
      </c>
      <c r="C7724" s="219">
        <v>13.417706166464701</v>
      </c>
      <c r="D7724" s="218"/>
      <c r="E7724" s="218" t="s">
        <v>114</v>
      </c>
      <c r="F7724" s="218">
        <v>2006</v>
      </c>
    </row>
    <row r="7725" spans="1:6" x14ac:dyDescent="0.45">
      <c r="A7725" s="218">
        <v>11220</v>
      </c>
      <c r="B7725" s="218">
        <v>400</v>
      </c>
      <c r="C7725" s="219">
        <v>58.448394959070967</v>
      </c>
      <c r="D7725" s="218"/>
      <c r="E7725" s="218" t="s">
        <v>114</v>
      </c>
      <c r="F7725" s="218">
        <v>2006</v>
      </c>
    </row>
    <row r="7726" spans="1:6" x14ac:dyDescent="0.45">
      <c r="A7726" s="218">
        <v>11220</v>
      </c>
      <c r="B7726" s="218">
        <v>400</v>
      </c>
      <c r="C7726" s="219">
        <v>21.5213036669359</v>
      </c>
      <c r="D7726" s="218"/>
      <c r="E7726" s="218" t="s">
        <v>114</v>
      </c>
      <c r="F7726" s="218">
        <v>2006</v>
      </c>
    </row>
    <row r="7727" spans="1:6" x14ac:dyDescent="0.45">
      <c r="A7727" s="218">
        <v>11218</v>
      </c>
      <c r="B7727" s="218">
        <v>315</v>
      </c>
      <c r="C7727" s="219">
        <v>23.0154764727952</v>
      </c>
      <c r="D7727" s="218"/>
      <c r="E7727" s="218" t="s">
        <v>114</v>
      </c>
      <c r="F7727" s="218">
        <v>2009</v>
      </c>
    </row>
    <row r="7728" spans="1:6" x14ac:dyDescent="0.45">
      <c r="A7728" s="218">
        <v>11218</v>
      </c>
      <c r="B7728" s="218">
        <v>315</v>
      </c>
      <c r="C7728" s="219">
        <v>18.994393062630191</v>
      </c>
      <c r="D7728" s="218"/>
      <c r="E7728" s="218" t="s">
        <v>114</v>
      </c>
      <c r="F7728" s="218">
        <v>2009</v>
      </c>
    </row>
    <row r="7729" spans="1:6" x14ac:dyDescent="0.45">
      <c r="A7729" s="218">
        <v>11218</v>
      </c>
      <c r="B7729" s="218">
        <v>315</v>
      </c>
      <c r="C7729" s="219">
        <v>33.147702584367678</v>
      </c>
      <c r="D7729" s="218"/>
      <c r="E7729" s="218" t="s">
        <v>114</v>
      </c>
      <c r="F7729" s="218">
        <v>2009</v>
      </c>
    </row>
    <row r="7730" spans="1:6" x14ac:dyDescent="0.45">
      <c r="A7730" s="218">
        <v>11218</v>
      </c>
      <c r="B7730" s="218">
        <v>315</v>
      </c>
      <c r="C7730" s="219">
        <v>12.093874539644609</v>
      </c>
      <c r="D7730" s="218"/>
      <c r="E7730" s="218" t="s">
        <v>114</v>
      </c>
      <c r="F7730" s="218">
        <v>2009</v>
      </c>
    </row>
    <row r="7731" spans="1:6" x14ac:dyDescent="0.45">
      <c r="A7731" s="218">
        <v>11218</v>
      </c>
      <c r="B7731" s="218">
        <v>315</v>
      </c>
      <c r="C7731" s="219">
        <v>19.212747998341769</v>
      </c>
      <c r="D7731" s="218"/>
      <c r="E7731" s="218" t="s">
        <v>114</v>
      </c>
      <c r="F7731" s="218">
        <v>2009</v>
      </c>
    </row>
    <row r="7732" spans="1:6" x14ac:dyDescent="0.45">
      <c r="A7732" s="218">
        <v>11218</v>
      </c>
      <c r="B7732" s="218">
        <v>315</v>
      </c>
      <c r="C7732" s="219">
        <v>7.9695258279469163</v>
      </c>
      <c r="D7732" s="218"/>
      <c r="E7732" s="218" t="s">
        <v>114</v>
      </c>
      <c r="F7732" s="218">
        <v>2009</v>
      </c>
    </row>
    <row r="7733" spans="1:6" x14ac:dyDescent="0.45">
      <c r="A7733" s="218">
        <v>11218</v>
      </c>
      <c r="B7733" s="218">
        <v>315</v>
      </c>
      <c r="C7733" s="219">
        <v>19.56196304199829</v>
      </c>
      <c r="D7733" s="218"/>
      <c r="E7733" s="218" t="s">
        <v>114</v>
      </c>
      <c r="F7733" s="218">
        <v>2009</v>
      </c>
    </row>
    <row r="7734" spans="1:6" x14ac:dyDescent="0.45">
      <c r="A7734" s="218">
        <v>11218</v>
      </c>
      <c r="B7734" s="218">
        <v>315</v>
      </c>
      <c r="C7734" s="219">
        <v>28.17480144801911</v>
      </c>
      <c r="D7734" s="218"/>
      <c r="E7734" s="218" t="s">
        <v>114</v>
      </c>
      <c r="F7734" s="218">
        <v>2009</v>
      </c>
    </row>
    <row r="7735" spans="1:6" x14ac:dyDescent="0.45">
      <c r="A7735" s="218">
        <v>11218</v>
      </c>
      <c r="B7735" s="218">
        <v>315</v>
      </c>
      <c r="C7735" s="219">
        <v>5.1095590368717838</v>
      </c>
      <c r="D7735" s="218"/>
      <c r="E7735" s="218" t="s">
        <v>114</v>
      </c>
      <c r="F7735" s="218">
        <v>2009</v>
      </c>
    </row>
    <row r="7736" spans="1:6" x14ac:dyDescent="0.45">
      <c r="A7736" s="218">
        <v>11218</v>
      </c>
      <c r="B7736" s="218">
        <v>315</v>
      </c>
      <c r="C7736" s="219">
        <v>8.4391757064914987</v>
      </c>
      <c r="D7736" s="218"/>
      <c r="E7736" s="218" t="s">
        <v>114</v>
      </c>
      <c r="F7736" s="218">
        <v>2009</v>
      </c>
    </row>
    <row r="7737" spans="1:6" x14ac:dyDescent="0.45">
      <c r="A7737" s="218">
        <v>11218</v>
      </c>
      <c r="B7737" s="218">
        <v>315</v>
      </c>
      <c r="C7737" s="219">
        <v>15.28292727504814</v>
      </c>
      <c r="D7737" s="218"/>
      <c r="E7737" s="218" t="s">
        <v>114</v>
      </c>
      <c r="F7737" s="218">
        <v>2009</v>
      </c>
    </row>
    <row r="7738" spans="1:6" x14ac:dyDescent="0.45">
      <c r="A7738" s="218">
        <v>11218</v>
      </c>
      <c r="B7738" s="218">
        <v>315</v>
      </c>
      <c r="C7738" s="219">
        <v>34.85307694915528</v>
      </c>
      <c r="D7738" s="218"/>
      <c r="E7738" s="218" t="s">
        <v>114</v>
      </c>
      <c r="F7738" s="218">
        <v>2009</v>
      </c>
    </row>
    <row r="7739" spans="1:6" x14ac:dyDescent="0.45">
      <c r="A7739" s="218">
        <v>11218</v>
      </c>
      <c r="B7739" s="218">
        <v>315</v>
      </c>
      <c r="C7739" s="219">
        <v>37.577254880181727</v>
      </c>
      <c r="D7739" s="218"/>
      <c r="E7739" s="218" t="s">
        <v>114</v>
      </c>
      <c r="F7739" s="218">
        <v>2009</v>
      </c>
    </row>
    <row r="7740" spans="1:6" x14ac:dyDescent="0.45">
      <c r="A7740" s="218">
        <v>11218</v>
      </c>
      <c r="B7740" s="218">
        <v>315</v>
      </c>
      <c r="C7740" s="219">
        <v>28.091055184013509</v>
      </c>
      <c r="D7740" s="218"/>
      <c r="E7740" s="218" t="s">
        <v>114</v>
      </c>
      <c r="F7740" s="218">
        <v>2009</v>
      </c>
    </row>
    <row r="7741" spans="1:6" x14ac:dyDescent="0.45">
      <c r="A7741" s="218">
        <v>11218</v>
      </c>
      <c r="B7741" s="218">
        <v>315</v>
      </c>
      <c r="C7741" s="219">
        <v>3.8043995455878101</v>
      </c>
      <c r="D7741" s="218"/>
      <c r="E7741" s="218" t="s">
        <v>114</v>
      </c>
      <c r="F7741" s="218">
        <v>2009</v>
      </c>
    </row>
    <row r="7742" spans="1:6" x14ac:dyDescent="0.45">
      <c r="A7742" s="218">
        <v>11218</v>
      </c>
      <c r="B7742" s="218">
        <v>315</v>
      </c>
      <c r="C7742" s="219">
        <v>33.162841129615401</v>
      </c>
      <c r="D7742" s="218"/>
      <c r="E7742" s="218" t="s">
        <v>114</v>
      </c>
      <c r="F7742" s="218">
        <v>2009</v>
      </c>
    </row>
    <row r="7743" spans="1:6" x14ac:dyDescent="0.45">
      <c r="A7743" s="218">
        <v>11218</v>
      </c>
      <c r="B7743" s="218">
        <v>315</v>
      </c>
      <c r="C7743" s="219">
        <v>21.15666793844651</v>
      </c>
      <c r="D7743" s="218"/>
      <c r="E7743" s="218" t="s">
        <v>114</v>
      </c>
      <c r="F7743" s="218">
        <v>2009</v>
      </c>
    </row>
    <row r="7744" spans="1:6" x14ac:dyDescent="0.45">
      <c r="A7744" s="218">
        <v>11216</v>
      </c>
      <c r="B7744" s="218">
        <v>200</v>
      </c>
      <c r="C7744" s="219">
        <v>26.410317841938099</v>
      </c>
      <c r="D7744" s="218"/>
      <c r="E7744" s="218" t="s">
        <v>114</v>
      </c>
      <c r="F7744" s="218">
        <v>2009</v>
      </c>
    </row>
    <row r="7745" spans="1:6" x14ac:dyDescent="0.45">
      <c r="A7745" s="218">
        <v>10742</v>
      </c>
      <c r="B7745" s="218">
        <v>200</v>
      </c>
      <c r="C7745" s="219">
        <v>8.0761932956268492</v>
      </c>
      <c r="D7745" s="218"/>
      <c r="E7745" s="218" t="s">
        <v>114</v>
      </c>
      <c r="F7745" s="218">
        <v>2009</v>
      </c>
    </row>
    <row r="7746" spans="1:6" x14ac:dyDescent="0.45">
      <c r="A7746" s="218">
        <v>10742</v>
      </c>
      <c r="B7746" s="218">
        <v>200</v>
      </c>
      <c r="C7746" s="219">
        <v>50.568746367491997</v>
      </c>
      <c r="D7746" s="218"/>
      <c r="E7746" s="218" t="s">
        <v>114</v>
      </c>
      <c r="F7746" s="218">
        <v>2009</v>
      </c>
    </row>
    <row r="7747" spans="1:6" x14ac:dyDescent="0.45">
      <c r="A7747" s="218">
        <v>10742</v>
      </c>
      <c r="B7747" s="218">
        <v>200</v>
      </c>
      <c r="C7747" s="219">
        <v>2.411200022233889</v>
      </c>
      <c r="D7747" s="218"/>
      <c r="E7747" s="218" t="s">
        <v>114</v>
      </c>
      <c r="F7747" s="218">
        <v>2009</v>
      </c>
    </row>
    <row r="7748" spans="1:6" x14ac:dyDescent="0.45">
      <c r="A7748" s="218">
        <v>10740</v>
      </c>
      <c r="B7748" s="218">
        <v>200</v>
      </c>
      <c r="C7748" s="219">
        <v>14.923180955639429</v>
      </c>
      <c r="D7748" s="218"/>
      <c r="E7748" s="218" t="s">
        <v>114</v>
      </c>
      <c r="F7748" s="218">
        <v>2009</v>
      </c>
    </row>
    <row r="7749" spans="1:6" x14ac:dyDescent="0.45">
      <c r="A7749" s="218">
        <v>10740</v>
      </c>
      <c r="B7749" s="218">
        <v>200</v>
      </c>
      <c r="C7749" s="219">
        <v>15.832914001327159</v>
      </c>
      <c r="D7749" s="218"/>
      <c r="E7749" s="218" t="s">
        <v>114</v>
      </c>
      <c r="F7749" s="218">
        <v>2009</v>
      </c>
    </row>
    <row r="7750" spans="1:6" x14ac:dyDescent="0.45">
      <c r="A7750" s="218">
        <v>10740</v>
      </c>
      <c r="B7750" s="218">
        <v>200</v>
      </c>
      <c r="C7750" s="219">
        <v>36.399870677774913</v>
      </c>
      <c r="D7750" s="218"/>
      <c r="E7750" s="218" t="s">
        <v>114</v>
      </c>
      <c r="F7750" s="218">
        <v>2009</v>
      </c>
    </row>
    <row r="7751" spans="1:6" x14ac:dyDescent="0.45">
      <c r="A7751" s="218">
        <v>10740</v>
      </c>
      <c r="B7751" s="218">
        <v>200</v>
      </c>
      <c r="C7751" s="219">
        <v>6.3867823536448061</v>
      </c>
      <c r="D7751" s="218"/>
      <c r="E7751" s="218" t="s">
        <v>114</v>
      </c>
      <c r="F7751" s="218">
        <v>2009</v>
      </c>
    </row>
    <row r="7752" spans="1:6" x14ac:dyDescent="0.45">
      <c r="A7752" s="218">
        <v>10740</v>
      </c>
      <c r="B7752" s="218">
        <v>200</v>
      </c>
      <c r="C7752" s="219">
        <v>9.3889749173529111</v>
      </c>
      <c r="D7752" s="218"/>
      <c r="E7752" s="218" t="s">
        <v>114</v>
      </c>
      <c r="F7752" s="218">
        <v>2019</v>
      </c>
    </row>
    <row r="7753" spans="1:6" x14ac:dyDescent="0.45">
      <c r="A7753" s="218">
        <v>10740</v>
      </c>
      <c r="B7753" s="218">
        <v>200</v>
      </c>
      <c r="C7753" s="219">
        <v>17.158179856938851</v>
      </c>
      <c r="D7753" s="218"/>
      <c r="E7753" s="218" t="s">
        <v>114</v>
      </c>
      <c r="F7753" s="218">
        <v>2019</v>
      </c>
    </row>
    <row r="7754" spans="1:6" x14ac:dyDescent="0.45">
      <c r="A7754" s="218">
        <v>10740</v>
      </c>
      <c r="B7754" s="218">
        <v>200</v>
      </c>
      <c r="C7754" s="219">
        <v>14.00927135896216</v>
      </c>
      <c r="D7754" s="218"/>
      <c r="E7754" s="218" t="s">
        <v>114</v>
      </c>
      <c r="F7754" s="218">
        <v>2019</v>
      </c>
    </row>
    <row r="7755" spans="1:6" x14ac:dyDescent="0.45">
      <c r="A7755" s="218">
        <v>10740</v>
      </c>
      <c r="B7755" s="218">
        <v>200</v>
      </c>
      <c r="C7755" s="219">
        <v>38.906199055700121</v>
      </c>
      <c r="D7755" s="218"/>
      <c r="E7755" s="218" t="s">
        <v>114</v>
      </c>
      <c r="F7755" s="218">
        <v>2019</v>
      </c>
    </row>
    <row r="7756" spans="1:6" x14ac:dyDescent="0.45">
      <c r="A7756" s="218">
        <v>10740</v>
      </c>
      <c r="B7756" s="218">
        <v>200</v>
      </c>
      <c r="C7756" s="219">
        <v>27.84931943458783</v>
      </c>
      <c r="D7756" s="218"/>
      <c r="E7756" s="218" t="s">
        <v>114</v>
      </c>
      <c r="F7756" s="218">
        <v>2019</v>
      </c>
    </row>
    <row r="7757" spans="1:6" x14ac:dyDescent="0.45">
      <c r="A7757" s="218">
        <v>10738</v>
      </c>
      <c r="B7757" s="218">
        <v>200</v>
      </c>
      <c r="C7757" s="219">
        <v>13.81332935269644</v>
      </c>
      <c r="D7757" s="218"/>
      <c r="E7757" s="218" t="s">
        <v>114</v>
      </c>
      <c r="F7757" s="218">
        <v>2009</v>
      </c>
    </row>
    <row r="7758" spans="1:6" x14ac:dyDescent="0.45">
      <c r="A7758" s="218">
        <v>10738</v>
      </c>
      <c r="B7758" s="218">
        <v>200</v>
      </c>
      <c r="C7758" s="219">
        <v>32.851013365940233</v>
      </c>
      <c r="D7758" s="218"/>
      <c r="E7758" s="218" t="s">
        <v>114</v>
      </c>
      <c r="F7758" s="218">
        <v>2009</v>
      </c>
    </row>
    <row r="7759" spans="1:6" x14ac:dyDescent="0.45">
      <c r="A7759" s="218">
        <v>10738</v>
      </c>
      <c r="B7759" s="218">
        <v>200</v>
      </c>
      <c r="C7759" s="219">
        <v>15.58316761467297</v>
      </c>
      <c r="D7759" s="218"/>
      <c r="E7759" s="218" t="s">
        <v>114</v>
      </c>
      <c r="F7759" s="218">
        <v>2009</v>
      </c>
    </row>
    <row r="7760" spans="1:6" x14ac:dyDescent="0.45">
      <c r="A7760" s="218">
        <v>10736</v>
      </c>
      <c r="B7760" s="218">
        <v>200</v>
      </c>
      <c r="C7760" s="219">
        <v>23.664442075336531</v>
      </c>
      <c r="D7760" s="218"/>
      <c r="E7760" s="218" t="s">
        <v>114</v>
      </c>
      <c r="F7760" s="218">
        <v>2009</v>
      </c>
    </row>
    <row r="7761" spans="1:6" x14ac:dyDescent="0.45">
      <c r="A7761" s="218">
        <v>10736</v>
      </c>
      <c r="B7761" s="218">
        <v>200</v>
      </c>
      <c r="C7761" s="219">
        <v>8.7812657767314448</v>
      </c>
      <c r="D7761" s="218"/>
      <c r="E7761" s="218" t="s">
        <v>114</v>
      </c>
      <c r="F7761" s="218">
        <v>2017</v>
      </c>
    </row>
    <row r="7762" spans="1:6" x14ac:dyDescent="0.45">
      <c r="A7762" s="218">
        <v>10734</v>
      </c>
      <c r="B7762" s="218">
        <v>250</v>
      </c>
      <c r="C7762" s="219">
        <v>15.441797784313749</v>
      </c>
      <c r="D7762" s="218"/>
      <c r="E7762" s="218" t="s">
        <v>114</v>
      </c>
      <c r="F7762" s="218">
        <v>2009</v>
      </c>
    </row>
    <row r="7763" spans="1:6" x14ac:dyDescent="0.45">
      <c r="A7763" s="218">
        <v>10734</v>
      </c>
      <c r="B7763" s="218">
        <v>250</v>
      </c>
      <c r="C7763" s="219">
        <v>40.467688315182869</v>
      </c>
      <c r="D7763" s="218"/>
      <c r="E7763" s="218" t="s">
        <v>114</v>
      </c>
      <c r="F7763" s="218">
        <v>2009</v>
      </c>
    </row>
    <row r="7764" spans="1:6" x14ac:dyDescent="0.45">
      <c r="A7764" s="218">
        <v>10734</v>
      </c>
      <c r="B7764" s="218">
        <v>250</v>
      </c>
      <c r="C7764" s="219">
        <v>14.119117198153701</v>
      </c>
      <c r="D7764" s="218"/>
      <c r="E7764" s="218" t="s">
        <v>114</v>
      </c>
      <c r="F7764" s="218">
        <v>2009</v>
      </c>
    </row>
    <row r="7765" spans="1:6" x14ac:dyDescent="0.45">
      <c r="A7765" s="218">
        <v>10734</v>
      </c>
      <c r="B7765" s="218">
        <v>250</v>
      </c>
      <c r="C7765" s="219">
        <v>37.03220902832804</v>
      </c>
      <c r="D7765" s="218"/>
      <c r="E7765" s="218" t="s">
        <v>114</v>
      </c>
      <c r="F7765" s="218">
        <v>2015</v>
      </c>
    </row>
    <row r="7766" spans="1:6" x14ac:dyDescent="0.45">
      <c r="A7766" s="218">
        <v>10734</v>
      </c>
      <c r="B7766" s="218">
        <v>250</v>
      </c>
      <c r="C7766" s="219">
        <v>30.736180076962501</v>
      </c>
      <c r="D7766" s="218"/>
      <c r="E7766" s="218" t="s">
        <v>114</v>
      </c>
      <c r="F7766" s="218">
        <v>2015</v>
      </c>
    </row>
    <row r="7767" spans="1:6" x14ac:dyDescent="0.45">
      <c r="A7767" s="218">
        <v>10734</v>
      </c>
      <c r="B7767" s="218">
        <v>250</v>
      </c>
      <c r="C7767" s="219">
        <v>25.508438857203171</v>
      </c>
      <c r="D7767" s="218"/>
      <c r="E7767" s="218" t="s">
        <v>114</v>
      </c>
      <c r="F7767" s="218">
        <v>2015</v>
      </c>
    </row>
    <row r="7768" spans="1:6" x14ac:dyDescent="0.45">
      <c r="A7768" s="218">
        <v>10732</v>
      </c>
      <c r="B7768" s="218">
        <v>315</v>
      </c>
      <c r="C7768" s="219">
        <v>11.7499232737432</v>
      </c>
      <c r="D7768" s="218"/>
      <c r="E7768" s="218" t="s">
        <v>114</v>
      </c>
      <c r="F7768" s="218">
        <v>2009</v>
      </c>
    </row>
    <row r="7769" spans="1:6" x14ac:dyDescent="0.45">
      <c r="A7769" s="218">
        <v>10730</v>
      </c>
      <c r="B7769" s="218">
        <v>300</v>
      </c>
      <c r="C7769" s="219">
        <v>55.414256614631242</v>
      </c>
      <c r="D7769" s="218"/>
      <c r="E7769" s="218" t="s">
        <v>203</v>
      </c>
      <c r="F7769" s="218">
        <v>1901</v>
      </c>
    </row>
    <row r="7770" spans="1:6" x14ac:dyDescent="0.45">
      <c r="A7770" s="218">
        <v>10728</v>
      </c>
      <c r="B7770" s="218">
        <v>150</v>
      </c>
      <c r="C7770" s="219">
        <v>18.948629522772329</v>
      </c>
      <c r="D7770" s="218"/>
      <c r="E7770" s="218" t="s">
        <v>205</v>
      </c>
      <c r="F7770" s="218">
        <v>1984</v>
      </c>
    </row>
    <row r="7771" spans="1:6" x14ac:dyDescent="0.45">
      <c r="A7771" s="218">
        <v>10728</v>
      </c>
      <c r="B7771" s="218">
        <v>150</v>
      </c>
      <c r="C7771" s="219">
        <v>17.615936693439799</v>
      </c>
      <c r="D7771" s="218"/>
      <c r="E7771" s="218" t="s">
        <v>205</v>
      </c>
      <c r="F7771" s="218">
        <v>1983</v>
      </c>
    </row>
    <row r="7772" spans="1:6" x14ac:dyDescent="0.45">
      <c r="A7772" s="218">
        <v>10728</v>
      </c>
      <c r="B7772" s="218">
        <v>150</v>
      </c>
      <c r="C7772" s="219">
        <v>9.8155953096613562</v>
      </c>
      <c r="D7772" s="218"/>
      <c r="E7772" s="218" t="s">
        <v>205</v>
      </c>
      <c r="F7772" s="218">
        <v>1984</v>
      </c>
    </row>
    <row r="7773" spans="1:6" x14ac:dyDescent="0.45">
      <c r="A7773" s="218">
        <v>10724</v>
      </c>
      <c r="B7773" s="218">
        <v>315</v>
      </c>
      <c r="C7773" s="219">
        <v>4.1763858165717069</v>
      </c>
      <c r="D7773" s="218"/>
      <c r="E7773" s="218" t="s">
        <v>114</v>
      </c>
      <c r="F7773" s="218">
        <v>2005</v>
      </c>
    </row>
    <row r="7774" spans="1:6" x14ac:dyDescent="0.45">
      <c r="A7774" s="218">
        <v>10722</v>
      </c>
      <c r="B7774" s="218">
        <v>250</v>
      </c>
      <c r="C7774" s="219">
        <v>11.36735909207928</v>
      </c>
      <c r="D7774" s="218"/>
      <c r="E7774" s="218" t="s">
        <v>114</v>
      </c>
      <c r="F7774" s="218">
        <v>2009</v>
      </c>
    </row>
    <row r="7775" spans="1:6" x14ac:dyDescent="0.45">
      <c r="A7775" s="218">
        <v>10722</v>
      </c>
      <c r="B7775" s="218">
        <v>250</v>
      </c>
      <c r="C7775" s="219">
        <v>15.51880028498941</v>
      </c>
      <c r="D7775" s="218"/>
      <c r="E7775" s="218" t="s">
        <v>114</v>
      </c>
      <c r="F7775" s="218">
        <v>2009</v>
      </c>
    </row>
    <row r="7776" spans="1:6" x14ac:dyDescent="0.45">
      <c r="A7776" s="218">
        <v>10722</v>
      </c>
      <c r="B7776" s="218">
        <v>250</v>
      </c>
      <c r="C7776" s="219">
        <v>13.90764893034471</v>
      </c>
      <c r="D7776" s="218"/>
      <c r="E7776" s="218" t="s">
        <v>114</v>
      </c>
      <c r="F7776" s="218">
        <v>2009</v>
      </c>
    </row>
    <row r="7777" spans="1:6" x14ac:dyDescent="0.45">
      <c r="A7777" s="218">
        <v>10722</v>
      </c>
      <c r="B7777" s="218">
        <v>250</v>
      </c>
      <c r="C7777" s="219">
        <v>6.7710036392373443</v>
      </c>
      <c r="D7777" s="218"/>
      <c r="E7777" s="218" t="s">
        <v>114</v>
      </c>
      <c r="F7777" s="218">
        <v>2009</v>
      </c>
    </row>
    <row r="7778" spans="1:6" x14ac:dyDescent="0.45">
      <c r="A7778" s="218">
        <v>10722</v>
      </c>
      <c r="B7778" s="218">
        <v>250</v>
      </c>
      <c r="C7778" s="219">
        <v>5.8954823170986304</v>
      </c>
      <c r="D7778" s="218"/>
      <c r="E7778" s="218" t="s">
        <v>114</v>
      </c>
      <c r="F7778" s="218">
        <v>2009</v>
      </c>
    </row>
    <row r="7779" spans="1:6" x14ac:dyDescent="0.45">
      <c r="A7779" s="218">
        <v>10722</v>
      </c>
      <c r="B7779" s="218">
        <v>250</v>
      </c>
      <c r="C7779" s="219">
        <v>4.078594579463112</v>
      </c>
      <c r="D7779" s="218"/>
      <c r="E7779" s="218" t="s">
        <v>114</v>
      </c>
      <c r="F7779" s="218">
        <v>2009</v>
      </c>
    </row>
    <row r="7780" spans="1:6" x14ac:dyDescent="0.45">
      <c r="A7780" s="218">
        <v>10722</v>
      </c>
      <c r="B7780" s="218">
        <v>250</v>
      </c>
      <c r="C7780" s="219">
        <v>24.023066102002531</v>
      </c>
      <c r="D7780" s="218"/>
      <c r="E7780" s="218" t="s">
        <v>114</v>
      </c>
      <c r="F7780" s="218">
        <v>2009</v>
      </c>
    </row>
    <row r="7781" spans="1:6" x14ac:dyDescent="0.45">
      <c r="A7781" s="218">
        <v>10722</v>
      </c>
      <c r="B7781" s="218">
        <v>250</v>
      </c>
      <c r="C7781" s="219">
        <v>40.458359142852451</v>
      </c>
      <c r="D7781" s="218"/>
      <c r="E7781" s="218" t="s">
        <v>114</v>
      </c>
      <c r="F7781" s="218">
        <v>2009</v>
      </c>
    </row>
    <row r="7782" spans="1:6" x14ac:dyDescent="0.45">
      <c r="A7782" s="218">
        <v>10722</v>
      </c>
      <c r="B7782" s="218">
        <v>250</v>
      </c>
      <c r="C7782" s="219">
        <v>32.362335987364283</v>
      </c>
      <c r="D7782" s="218"/>
      <c r="E7782" s="218" t="s">
        <v>114</v>
      </c>
      <c r="F7782" s="218">
        <v>2009</v>
      </c>
    </row>
    <row r="7783" spans="1:6" x14ac:dyDescent="0.45">
      <c r="A7783" s="218">
        <v>10720</v>
      </c>
      <c r="B7783" s="218">
        <v>225</v>
      </c>
      <c r="C7783" s="219">
        <v>9.7866051956441211</v>
      </c>
      <c r="D7783" s="218"/>
      <c r="E7783" s="218" t="s">
        <v>109</v>
      </c>
      <c r="F7783" s="218">
        <v>2005</v>
      </c>
    </row>
    <row r="7784" spans="1:6" x14ac:dyDescent="0.45">
      <c r="A7784" s="218">
        <v>10716</v>
      </c>
      <c r="B7784" s="218">
        <v>315</v>
      </c>
      <c r="C7784" s="219">
        <v>45.306416613309537</v>
      </c>
      <c r="D7784" s="218"/>
      <c r="E7784" s="218" t="s">
        <v>109</v>
      </c>
      <c r="F7784" s="218">
        <v>2009</v>
      </c>
    </row>
    <row r="7785" spans="1:6" x14ac:dyDescent="0.45">
      <c r="A7785" s="218">
        <v>10714</v>
      </c>
      <c r="B7785" s="218">
        <v>200</v>
      </c>
      <c r="C7785" s="219">
        <v>19.81676993787341</v>
      </c>
      <c r="D7785" s="218"/>
      <c r="E7785" s="218" t="s">
        <v>114</v>
      </c>
      <c r="F7785" s="218">
        <v>2009</v>
      </c>
    </row>
    <row r="7786" spans="1:6" x14ac:dyDescent="0.45">
      <c r="A7786" s="218">
        <v>10714</v>
      </c>
      <c r="B7786" s="218">
        <v>200</v>
      </c>
      <c r="C7786" s="219">
        <v>15.634781789324551</v>
      </c>
      <c r="D7786" s="218"/>
      <c r="E7786" s="218" t="s">
        <v>114</v>
      </c>
      <c r="F7786" s="218">
        <v>2009</v>
      </c>
    </row>
    <row r="7787" spans="1:6" x14ac:dyDescent="0.45">
      <c r="A7787" s="218">
        <v>10712</v>
      </c>
      <c r="B7787" s="218">
        <v>250</v>
      </c>
      <c r="C7787" s="219">
        <v>12.738236147939039</v>
      </c>
      <c r="D7787" s="218"/>
      <c r="E7787" s="218" t="s">
        <v>114</v>
      </c>
      <c r="F7787" s="218">
        <v>2009</v>
      </c>
    </row>
    <row r="7788" spans="1:6" x14ac:dyDescent="0.45">
      <c r="A7788" s="218">
        <v>10712</v>
      </c>
      <c r="B7788" s="218">
        <v>250</v>
      </c>
      <c r="C7788" s="219">
        <v>6.6427468735779884</v>
      </c>
      <c r="D7788" s="218"/>
      <c r="E7788" s="218" t="s">
        <v>114</v>
      </c>
      <c r="F7788" s="218">
        <v>2009</v>
      </c>
    </row>
    <row r="7789" spans="1:6" x14ac:dyDescent="0.45">
      <c r="A7789" s="218">
        <v>10712</v>
      </c>
      <c r="B7789" s="218">
        <v>250</v>
      </c>
      <c r="C7789" s="219">
        <v>24.891253887434679</v>
      </c>
      <c r="D7789" s="218"/>
      <c r="E7789" s="218" t="s">
        <v>114</v>
      </c>
      <c r="F7789" s="218">
        <v>2009</v>
      </c>
    </row>
    <row r="7790" spans="1:6" x14ac:dyDescent="0.45">
      <c r="A7790" s="218">
        <v>10712</v>
      </c>
      <c r="B7790" s="218">
        <v>250</v>
      </c>
      <c r="C7790" s="219">
        <v>4.4271120467844272</v>
      </c>
      <c r="D7790" s="218"/>
      <c r="E7790" s="218" t="s">
        <v>114</v>
      </c>
      <c r="F7790" s="218">
        <v>2009</v>
      </c>
    </row>
    <row r="7791" spans="1:6" x14ac:dyDescent="0.45">
      <c r="A7791" s="218">
        <v>10712</v>
      </c>
      <c r="B7791" s="218">
        <v>250</v>
      </c>
      <c r="C7791" s="219">
        <v>24.87257607437185</v>
      </c>
      <c r="D7791" s="218"/>
      <c r="E7791" s="218" t="s">
        <v>114</v>
      </c>
      <c r="F7791" s="218">
        <v>2009</v>
      </c>
    </row>
    <row r="7792" spans="1:6" x14ac:dyDescent="0.45">
      <c r="A7792" s="218">
        <v>10712</v>
      </c>
      <c r="B7792" s="218">
        <v>250</v>
      </c>
      <c r="C7792" s="219">
        <v>22.394173450096911</v>
      </c>
      <c r="D7792" s="218"/>
      <c r="E7792" s="218" t="s">
        <v>114</v>
      </c>
      <c r="F7792" s="218">
        <v>2009</v>
      </c>
    </row>
    <row r="7793" spans="1:6" x14ac:dyDescent="0.45">
      <c r="A7793" s="218">
        <v>10712</v>
      </c>
      <c r="B7793" s="218">
        <v>250</v>
      </c>
      <c r="C7793" s="219">
        <v>24.151016900780519</v>
      </c>
      <c r="D7793" s="218"/>
      <c r="E7793" s="218" t="s">
        <v>114</v>
      </c>
      <c r="F7793" s="218">
        <v>2009</v>
      </c>
    </row>
    <row r="7794" spans="1:6" x14ac:dyDescent="0.45">
      <c r="A7794" s="218">
        <v>10712</v>
      </c>
      <c r="B7794" s="218">
        <v>250</v>
      </c>
      <c r="C7794" s="219">
        <v>20.491538304830542</v>
      </c>
      <c r="D7794" s="218"/>
      <c r="E7794" s="218" t="s">
        <v>114</v>
      </c>
      <c r="F7794" s="218">
        <v>2009</v>
      </c>
    </row>
    <row r="7795" spans="1:6" x14ac:dyDescent="0.45">
      <c r="A7795" s="218">
        <v>10712</v>
      </c>
      <c r="B7795" s="218">
        <v>250</v>
      </c>
      <c r="C7795" s="219">
        <v>7.5928244517289958</v>
      </c>
      <c r="D7795" s="218"/>
      <c r="E7795" s="218" t="s">
        <v>203</v>
      </c>
      <c r="F7795" s="218">
        <v>1901</v>
      </c>
    </row>
    <row r="7796" spans="1:6" x14ac:dyDescent="0.45">
      <c r="A7796" s="218">
        <v>10712</v>
      </c>
      <c r="B7796" s="218">
        <v>250</v>
      </c>
      <c r="C7796" s="219">
        <v>41.4979063571108</v>
      </c>
      <c r="D7796" s="218"/>
      <c r="E7796" s="218" t="s">
        <v>114</v>
      </c>
      <c r="F7796" s="218">
        <v>2009</v>
      </c>
    </row>
    <row r="7797" spans="1:6" x14ac:dyDescent="0.45">
      <c r="A7797" s="218">
        <v>10710</v>
      </c>
      <c r="B7797" s="218">
        <v>250</v>
      </c>
      <c r="C7797" s="219">
        <v>8.3255031899691403</v>
      </c>
      <c r="D7797" s="218"/>
      <c r="E7797" s="218" t="s">
        <v>114</v>
      </c>
      <c r="F7797" s="218">
        <v>2006</v>
      </c>
    </row>
    <row r="7798" spans="1:6" x14ac:dyDescent="0.45">
      <c r="A7798" s="218">
        <v>10710</v>
      </c>
      <c r="B7798" s="218">
        <v>250</v>
      </c>
      <c r="C7798" s="219">
        <v>3.1655595534470482</v>
      </c>
      <c r="D7798" s="218"/>
      <c r="E7798" s="218" t="s">
        <v>114</v>
      </c>
      <c r="F7798" s="218">
        <v>2006</v>
      </c>
    </row>
    <row r="7799" spans="1:6" x14ac:dyDescent="0.45">
      <c r="A7799" s="218">
        <v>10710</v>
      </c>
      <c r="B7799" s="218">
        <v>250</v>
      </c>
      <c r="C7799" s="219">
        <v>19.93628363725529</v>
      </c>
      <c r="D7799" s="218"/>
      <c r="E7799" s="218" t="s">
        <v>114</v>
      </c>
      <c r="F7799" s="218">
        <v>2006</v>
      </c>
    </row>
    <row r="7800" spans="1:6" x14ac:dyDescent="0.45">
      <c r="A7800" s="218">
        <v>10708</v>
      </c>
      <c r="B7800" s="218">
        <v>200</v>
      </c>
      <c r="C7800" s="219">
        <v>72.848572974573756</v>
      </c>
      <c r="D7800" s="218"/>
      <c r="E7800" s="218"/>
      <c r="F7800" s="218">
        <v>2009</v>
      </c>
    </row>
    <row r="7801" spans="1:6" x14ac:dyDescent="0.45">
      <c r="A7801" s="218">
        <v>10708</v>
      </c>
      <c r="B7801" s="218">
        <v>200</v>
      </c>
      <c r="C7801" s="219">
        <v>70.491537846251305</v>
      </c>
      <c r="D7801" s="218"/>
      <c r="E7801" s="218" t="s">
        <v>114</v>
      </c>
      <c r="F7801" s="218">
        <v>2009</v>
      </c>
    </row>
    <row r="7802" spans="1:6" x14ac:dyDescent="0.45">
      <c r="A7802" s="218">
        <v>10708</v>
      </c>
      <c r="B7802" s="218">
        <v>200</v>
      </c>
      <c r="C7802" s="219">
        <v>18.674174695668579</v>
      </c>
      <c r="D7802" s="218"/>
      <c r="E7802" s="218" t="s">
        <v>114</v>
      </c>
      <c r="F7802" s="218">
        <v>2009</v>
      </c>
    </row>
    <row r="7803" spans="1:6" x14ac:dyDescent="0.45">
      <c r="A7803" s="218">
        <v>10708</v>
      </c>
      <c r="B7803" s="218">
        <v>200</v>
      </c>
      <c r="C7803" s="219">
        <v>17.094250444277531</v>
      </c>
      <c r="D7803" s="218"/>
      <c r="E7803" s="218" t="s">
        <v>114</v>
      </c>
      <c r="F7803" s="218">
        <v>2009</v>
      </c>
    </row>
    <row r="7804" spans="1:6" x14ac:dyDescent="0.45">
      <c r="A7804" s="218">
        <v>10706</v>
      </c>
      <c r="B7804" s="218">
        <v>160</v>
      </c>
      <c r="C7804" s="219">
        <v>10.701763572041759</v>
      </c>
      <c r="D7804" s="218"/>
      <c r="E7804" s="218" t="s">
        <v>114</v>
      </c>
      <c r="F7804" s="218">
        <v>2010</v>
      </c>
    </row>
    <row r="7805" spans="1:6" x14ac:dyDescent="0.45">
      <c r="A7805" s="218">
        <v>10704</v>
      </c>
      <c r="B7805" s="218">
        <v>160</v>
      </c>
      <c r="C7805" s="219">
        <v>7.6071957803116304</v>
      </c>
      <c r="D7805" s="218"/>
      <c r="E7805" s="218" t="s">
        <v>114</v>
      </c>
      <c r="F7805" s="218">
        <v>2009</v>
      </c>
    </row>
    <row r="7806" spans="1:6" x14ac:dyDescent="0.45">
      <c r="A7806" s="218">
        <v>10704</v>
      </c>
      <c r="B7806" s="218">
        <v>160</v>
      </c>
      <c r="C7806" s="219">
        <v>33.67586342679099</v>
      </c>
      <c r="D7806" s="218"/>
      <c r="E7806" s="218" t="s">
        <v>114</v>
      </c>
      <c r="F7806" s="218">
        <v>2009</v>
      </c>
    </row>
    <row r="7807" spans="1:6" x14ac:dyDescent="0.45">
      <c r="A7807" s="218">
        <v>10704</v>
      </c>
      <c r="B7807" s="218">
        <v>160</v>
      </c>
      <c r="C7807" s="219">
        <v>48.639014930504842</v>
      </c>
      <c r="D7807" s="218"/>
      <c r="E7807" s="218" t="s">
        <v>114</v>
      </c>
      <c r="F7807" s="218">
        <v>2009</v>
      </c>
    </row>
    <row r="7808" spans="1:6" x14ac:dyDescent="0.45">
      <c r="A7808" s="218">
        <v>10702</v>
      </c>
      <c r="B7808" s="218">
        <v>200</v>
      </c>
      <c r="C7808" s="219">
        <v>36.474613815419687</v>
      </c>
      <c r="D7808" s="218"/>
      <c r="E7808" s="218" t="s">
        <v>114</v>
      </c>
      <c r="F7808" s="218">
        <v>2009</v>
      </c>
    </row>
    <row r="7809" spans="1:6" x14ac:dyDescent="0.45">
      <c r="A7809" s="218">
        <v>10702</v>
      </c>
      <c r="B7809" s="218">
        <v>200</v>
      </c>
      <c r="C7809" s="219">
        <v>30.272042772893052</v>
      </c>
      <c r="D7809" s="218"/>
      <c r="E7809" s="218" t="s">
        <v>114</v>
      </c>
      <c r="F7809" s="218">
        <v>2009</v>
      </c>
    </row>
    <row r="7810" spans="1:6" x14ac:dyDescent="0.45">
      <c r="A7810" s="218">
        <v>10700</v>
      </c>
      <c r="B7810" s="218">
        <v>225</v>
      </c>
      <c r="C7810" s="219">
        <v>32.113151007693389</v>
      </c>
      <c r="D7810" s="218"/>
      <c r="E7810" s="218" t="s">
        <v>109</v>
      </c>
      <c r="F7810" s="218">
        <v>1901</v>
      </c>
    </row>
    <row r="7811" spans="1:6" x14ac:dyDescent="0.45">
      <c r="A7811" s="218">
        <v>10700</v>
      </c>
      <c r="B7811" s="218">
        <v>225</v>
      </c>
      <c r="C7811" s="219">
        <v>11.138250535403669</v>
      </c>
      <c r="D7811" s="218"/>
      <c r="E7811" s="218" t="s">
        <v>109</v>
      </c>
      <c r="F7811" s="218">
        <v>1901</v>
      </c>
    </row>
    <row r="7812" spans="1:6" x14ac:dyDescent="0.45">
      <c r="A7812" s="218">
        <v>10700</v>
      </c>
      <c r="B7812" s="218">
        <v>225</v>
      </c>
      <c r="C7812" s="219">
        <v>37.800083548711541</v>
      </c>
      <c r="D7812" s="218"/>
      <c r="E7812" s="218" t="s">
        <v>109</v>
      </c>
      <c r="F7812" s="218">
        <v>1901</v>
      </c>
    </row>
    <row r="7813" spans="1:6" x14ac:dyDescent="0.45">
      <c r="A7813" s="218">
        <v>10700</v>
      </c>
      <c r="B7813" s="218">
        <v>225</v>
      </c>
      <c r="C7813" s="219">
        <v>14.768217259530321</v>
      </c>
      <c r="D7813" s="218"/>
      <c r="E7813" s="218" t="s">
        <v>109</v>
      </c>
      <c r="F7813" s="218">
        <v>1901</v>
      </c>
    </row>
    <row r="7814" spans="1:6" x14ac:dyDescent="0.45">
      <c r="A7814" s="218">
        <v>10700</v>
      </c>
      <c r="B7814" s="218">
        <v>225</v>
      </c>
      <c r="C7814" s="219">
        <v>26.388242400701891</v>
      </c>
      <c r="D7814" s="218"/>
      <c r="E7814" s="218" t="s">
        <v>109</v>
      </c>
      <c r="F7814" s="218">
        <v>1901</v>
      </c>
    </row>
    <row r="7815" spans="1:6" x14ac:dyDescent="0.45">
      <c r="A7815" s="218">
        <v>10700</v>
      </c>
      <c r="B7815" s="218">
        <v>225</v>
      </c>
      <c r="C7815" s="219">
        <v>47.12066300649613</v>
      </c>
      <c r="D7815" s="218"/>
      <c r="E7815" s="218" t="s">
        <v>109</v>
      </c>
      <c r="F7815" s="218">
        <v>1901</v>
      </c>
    </row>
    <row r="7816" spans="1:6" x14ac:dyDescent="0.45">
      <c r="A7816" s="218">
        <v>10698</v>
      </c>
      <c r="B7816" s="218">
        <v>200</v>
      </c>
      <c r="C7816" s="219">
        <v>1.1040841604467779</v>
      </c>
      <c r="D7816" s="218"/>
      <c r="E7816" s="218" t="s">
        <v>114</v>
      </c>
      <c r="F7816" s="218">
        <v>2006</v>
      </c>
    </row>
    <row r="7817" spans="1:6" x14ac:dyDescent="0.45">
      <c r="A7817" s="218">
        <v>10696</v>
      </c>
      <c r="B7817" s="218">
        <v>315</v>
      </c>
      <c r="C7817" s="219">
        <v>32.633107875880363</v>
      </c>
      <c r="D7817" s="218"/>
      <c r="E7817" s="218" t="s">
        <v>114</v>
      </c>
      <c r="F7817" s="218">
        <v>2006</v>
      </c>
    </row>
    <row r="7818" spans="1:6" x14ac:dyDescent="0.45">
      <c r="A7818" s="218">
        <v>10696</v>
      </c>
      <c r="B7818" s="218">
        <v>315</v>
      </c>
      <c r="C7818" s="219">
        <v>29.079172725983071</v>
      </c>
      <c r="D7818" s="218"/>
      <c r="E7818" s="218" t="s">
        <v>114</v>
      </c>
      <c r="F7818" s="218">
        <v>2006</v>
      </c>
    </row>
    <row r="7819" spans="1:6" x14ac:dyDescent="0.45">
      <c r="A7819" s="218">
        <v>10696</v>
      </c>
      <c r="B7819" s="218">
        <v>315</v>
      </c>
      <c r="C7819" s="219">
        <v>14.98865779687555</v>
      </c>
      <c r="D7819" s="218"/>
      <c r="E7819" s="218" t="s">
        <v>114</v>
      </c>
      <c r="F7819" s="218">
        <v>2006</v>
      </c>
    </row>
    <row r="7820" spans="1:6" x14ac:dyDescent="0.45">
      <c r="A7820" s="218">
        <v>10696</v>
      </c>
      <c r="B7820" s="218">
        <v>315</v>
      </c>
      <c r="C7820" s="219">
        <v>3.1069241676025712</v>
      </c>
      <c r="D7820" s="218"/>
      <c r="E7820" s="218" t="s">
        <v>114</v>
      </c>
      <c r="F7820" s="218">
        <v>2006</v>
      </c>
    </row>
    <row r="7821" spans="1:6" x14ac:dyDescent="0.45">
      <c r="A7821" s="218">
        <v>10694</v>
      </c>
      <c r="B7821" s="218">
        <v>150</v>
      </c>
      <c r="C7821" s="219">
        <v>7.1528935501868061</v>
      </c>
      <c r="D7821" s="218"/>
      <c r="E7821" s="218" t="s">
        <v>205</v>
      </c>
      <c r="F7821" s="218">
        <v>1901</v>
      </c>
    </row>
    <row r="7822" spans="1:6" x14ac:dyDescent="0.45">
      <c r="A7822" s="218">
        <v>10694</v>
      </c>
      <c r="B7822" s="218">
        <v>150</v>
      </c>
      <c r="C7822" s="219">
        <v>8.3454509663116276</v>
      </c>
      <c r="D7822" s="218"/>
      <c r="E7822" s="218" t="s">
        <v>205</v>
      </c>
      <c r="F7822" s="218">
        <v>1901</v>
      </c>
    </row>
    <row r="7823" spans="1:6" x14ac:dyDescent="0.45">
      <c r="A7823" s="218">
        <v>10692</v>
      </c>
      <c r="B7823" s="218">
        <v>400</v>
      </c>
      <c r="C7823" s="219">
        <v>2.4398091028241011</v>
      </c>
      <c r="D7823" s="218"/>
      <c r="E7823" s="218" t="s">
        <v>109</v>
      </c>
      <c r="F7823" s="218">
        <v>1901</v>
      </c>
    </row>
    <row r="7824" spans="1:6" x14ac:dyDescent="0.45">
      <c r="A7824" s="218">
        <v>10692</v>
      </c>
      <c r="B7824" s="218">
        <v>400</v>
      </c>
      <c r="C7824" s="219">
        <v>44.453552622070532</v>
      </c>
      <c r="D7824" s="218"/>
      <c r="E7824" s="218" t="s">
        <v>109</v>
      </c>
      <c r="F7824" s="218">
        <v>1901</v>
      </c>
    </row>
    <row r="7825" spans="1:6" x14ac:dyDescent="0.45">
      <c r="A7825" s="218">
        <v>10690</v>
      </c>
      <c r="B7825" s="218">
        <v>0</v>
      </c>
      <c r="C7825" s="219">
        <v>23.749223829749671</v>
      </c>
      <c r="D7825" s="218"/>
      <c r="E7825" s="218"/>
      <c r="F7825" s="218">
        <v>1901</v>
      </c>
    </row>
    <row r="7826" spans="1:6" x14ac:dyDescent="0.45">
      <c r="A7826" s="218">
        <v>10688</v>
      </c>
      <c r="B7826" s="218">
        <v>250</v>
      </c>
      <c r="C7826" s="219">
        <v>19.008993677526959</v>
      </c>
      <c r="D7826" s="218"/>
      <c r="E7826" s="218" t="s">
        <v>205</v>
      </c>
      <c r="F7826" s="218">
        <v>1901</v>
      </c>
    </row>
    <row r="7827" spans="1:6" x14ac:dyDescent="0.45">
      <c r="A7827" s="218">
        <v>10686</v>
      </c>
      <c r="B7827" s="218">
        <v>315</v>
      </c>
      <c r="C7827" s="219">
        <v>17.333257974582509</v>
      </c>
      <c r="D7827" s="218"/>
      <c r="E7827" s="218" t="s">
        <v>109</v>
      </c>
      <c r="F7827" s="218">
        <v>2009</v>
      </c>
    </row>
    <row r="7828" spans="1:6" x14ac:dyDescent="0.45">
      <c r="A7828" s="218">
        <v>10686</v>
      </c>
      <c r="B7828" s="218">
        <v>315</v>
      </c>
      <c r="C7828" s="219">
        <v>37.921562750732832</v>
      </c>
      <c r="D7828" s="218"/>
      <c r="E7828" s="218" t="s">
        <v>109</v>
      </c>
      <c r="F7828" s="218">
        <v>2009</v>
      </c>
    </row>
    <row r="7829" spans="1:6" x14ac:dyDescent="0.45">
      <c r="A7829" s="218">
        <v>10686</v>
      </c>
      <c r="B7829" s="218">
        <v>315</v>
      </c>
      <c r="C7829" s="219">
        <v>20.67273848071704</v>
      </c>
      <c r="D7829" s="218"/>
      <c r="E7829" s="218" t="s">
        <v>109</v>
      </c>
      <c r="F7829" s="218">
        <v>2009</v>
      </c>
    </row>
    <row r="7830" spans="1:6" x14ac:dyDescent="0.45">
      <c r="A7830" s="218">
        <v>10686</v>
      </c>
      <c r="B7830" s="218">
        <v>315</v>
      </c>
      <c r="C7830" s="219">
        <v>34.254654893993163</v>
      </c>
      <c r="D7830" s="218"/>
      <c r="E7830" s="218" t="s">
        <v>114</v>
      </c>
      <c r="F7830" s="218">
        <v>2010</v>
      </c>
    </row>
    <row r="7831" spans="1:6" x14ac:dyDescent="0.45">
      <c r="A7831" s="218">
        <v>10686</v>
      </c>
      <c r="B7831" s="218">
        <v>315</v>
      </c>
      <c r="C7831" s="219">
        <v>38.684031151123882</v>
      </c>
      <c r="D7831" s="218"/>
      <c r="E7831" s="218" t="s">
        <v>114</v>
      </c>
      <c r="F7831" s="218">
        <v>2010</v>
      </c>
    </row>
    <row r="7832" spans="1:6" x14ac:dyDescent="0.45">
      <c r="A7832" s="218">
        <v>10686</v>
      </c>
      <c r="B7832" s="218">
        <v>315</v>
      </c>
      <c r="C7832" s="219">
        <v>17.887556369364951</v>
      </c>
      <c r="D7832" s="218"/>
      <c r="E7832" s="218" t="s">
        <v>114</v>
      </c>
      <c r="F7832" s="218">
        <v>2010</v>
      </c>
    </row>
    <row r="7833" spans="1:6" x14ac:dyDescent="0.45">
      <c r="A7833" s="218">
        <v>10686</v>
      </c>
      <c r="B7833" s="218">
        <v>315</v>
      </c>
      <c r="C7833" s="219">
        <v>22.202374712829389</v>
      </c>
      <c r="D7833" s="218"/>
      <c r="E7833" s="218" t="s">
        <v>109</v>
      </c>
      <c r="F7833" s="218">
        <v>2009</v>
      </c>
    </row>
    <row r="7834" spans="1:6" x14ac:dyDescent="0.45">
      <c r="A7834" s="218">
        <v>10686</v>
      </c>
      <c r="B7834" s="218">
        <v>315</v>
      </c>
      <c r="C7834" s="219">
        <v>16.424381510007901</v>
      </c>
      <c r="D7834" s="218"/>
      <c r="E7834" s="218" t="s">
        <v>109</v>
      </c>
      <c r="F7834" s="218">
        <v>2009</v>
      </c>
    </row>
    <row r="7835" spans="1:6" x14ac:dyDescent="0.45">
      <c r="A7835" s="218">
        <v>10684</v>
      </c>
      <c r="B7835" s="218">
        <v>250</v>
      </c>
      <c r="C7835" s="219">
        <v>27.677736720859709</v>
      </c>
      <c r="D7835" s="218"/>
      <c r="E7835" s="218" t="s">
        <v>109</v>
      </c>
      <c r="F7835" s="218">
        <v>2009</v>
      </c>
    </row>
    <row r="7836" spans="1:6" x14ac:dyDescent="0.45">
      <c r="A7836" s="218">
        <v>10684</v>
      </c>
      <c r="B7836" s="218">
        <v>250</v>
      </c>
      <c r="C7836" s="219">
        <v>22.411034279844859</v>
      </c>
      <c r="D7836" s="218"/>
      <c r="E7836" s="218" t="s">
        <v>109</v>
      </c>
      <c r="F7836" s="218">
        <v>2009</v>
      </c>
    </row>
    <row r="7837" spans="1:6" x14ac:dyDescent="0.45">
      <c r="A7837" s="218">
        <v>10684</v>
      </c>
      <c r="B7837" s="218">
        <v>250</v>
      </c>
      <c r="C7837" s="219">
        <v>30.389733924648642</v>
      </c>
      <c r="D7837" s="218"/>
      <c r="E7837" s="218" t="s">
        <v>109</v>
      </c>
      <c r="F7837" s="218">
        <v>2009</v>
      </c>
    </row>
    <row r="7838" spans="1:6" x14ac:dyDescent="0.45">
      <c r="A7838" s="218">
        <v>11096</v>
      </c>
      <c r="B7838" s="218">
        <v>250</v>
      </c>
      <c r="C7838" s="219">
        <v>1.4998167740654871</v>
      </c>
      <c r="D7838" s="218"/>
      <c r="E7838" s="218" t="s">
        <v>114</v>
      </c>
      <c r="F7838" s="218">
        <v>2009</v>
      </c>
    </row>
    <row r="7839" spans="1:6" x14ac:dyDescent="0.45">
      <c r="A7839" s="218">
        <v>11096</v>
      </c>
      <c r="B7839" s="218">
        <v>250</v>
      </c>
      <c r="C7839" s="219">
        <v>19.407930261475631</v>
      </c>
      <c r="D7839" s="218"/>
      <c r="E7839" s="218" t="s">
        <v>204</v>
      </c>
      <c r="F7839" s="218">
        <v>2000</v>
      </c>
    </row>
    <row r="7840" spans="1:6" x14ac:dyDescent="0.45">
      <c r="A7840" s="218">
        <v>11096</v>
      </c>
      <c r="B7840" s="218">
        <v>250</v>
      </c>
      <c r="C7840" s="219">
        <v>14.494815052514831</v>
      </c>
      <c r="D7840" s="218"/>
      <c r="E7840" s="218" t="s">
        <v>204</v>
      </c>
      <c r="F7840" s="218">
        <v>2000</v>
      </c>
    </row>
    <row r="7841" spans="1:6" x14ac:dyDescent="0.45">
      <c r="A7841" s="218">
        <v>11096</v>
      </c>
      <c r="B7841" s="218">
        <v>250</v>
      </c>
      <c r="C7841" s="219">
        <v>24.697048576671289</v>
      </c>
      <c r="D7841" s="218"/>
      <c r="E7841" s="218" t="s">
        <v>204</v>
      </c>
      <c r="F7841" s="218">
        <v>2000</v>
      </c>
    </row>
    <row r="7842" spans="1:6" x14ac:dyDescent="0.45">
      <c r="A7842" s="218">
        <v>11096</v>
      </c>
      <c r="B7842" s="218">
        <v>250</v>
      </c>
      <c r="C7842" s="219">
        <v>22.581972934497159</v>
      </c>
      <c r="D7842" s="218"/>
      <c r="E7842" s="218" t="s">
        <v>204</v>
      </c>
      <c r="F7842" s="218">
        <v>2000</v>
      </c>
    </row>
    <row r="7843" spans="1:6" x14ac:dyDescent="0.45">
      <c r="A7843" s="218">
        <v>11094</v>
      </c>
      <c r="B7843" s="218">
        <v>160</v>
      </c>
      <c r="C7843" s="219">
        <v>13.36755445943904</v>
      </c>
      <c r="D7843" s="218"/>
      <c r="E7843" s="218" t="s">
        <v>114</v>
      </c>
      <c r="F7843" s="218">
        <v>2009</v>
      </c>
    </row>
    <row r="7844" spans="1:6" x14ac:dyDescent="0.45">
      <c r="A7844" s="218">
        <v>11094</v>
      </c>
      <c r="B7844" s="218">
        <v>160</v>
      </c>
      <c r="C7844" s="219">
        <v>26.111659611558171</v>
      </c>
      <c r="D7844" s="218"/>
      <c r="E7844" s="218" t="s">
        <v>114</v>
      </c>
      <c r="F7844" s="218">
        <v>2009</v>
      </c>
    </row>
    <row r="7845" spans="1:6" x14ac:dyDescent="0.45">
      <c r="A7845" s="218">
        <v>11092</v>
      </c>
      <c r="B7845" s="218">
        <v>0</v>
      </c>
      <c r="C7845" s="219">
        <v>10.95956261956877</v>
      </c>
      <c r="D7845" s="218"/>
      <c r="E7845" s="218"/>
      <c r="F7845" s="218">
        <v>1901</v>
      </c>
    </row>
    <row r="7846" spans="1:6" x14ac:dyDescent="0.45">
      <c r="A7846" s="218">
        <v>11092</v>
      </c>
      <c r="B7846" s="218">
        <v>0</v>
      </c>
      <c r="C7846" s="219">
        <v>19.313815459156</v>
      </c>
      <c r="D7846" s="218"/>
      <c r="E7846" s="218"/>
      <c r="F7846" s="218">
        <v>1901</v>
      </c>
    </row>
    <row r="7847" spans="1:6" x14ac:dyDescent="0.45">
      <c r="A7847" s="218">
        <v>11090</v>
      </c>
      <c r="B7847" s="218">
        <v>200</v>
      </c>
      <c r="C7847" s="219">
        <v>20.816922605176739</v>
      </c>
      <c r="D7847" s="218"/>
      <c r="E7847" s="218" t="s">
        <v>205</v>
      </c>
      <c r="F7847" s="218">
        <v>1973</v>
      </c>
    </row>
    <row r="7848" spans="1:6" x14ac:dyDescent="0.45">
      <c r="A7848" s="218">
        <v>11090</v>
      </c>
      <c r="B7848" s="218">
        <v>200</v>
      </c>
      <c r="C7848" s="219">
        <v>9.5517421999582304</v>
      </c>
      <c r="D7848" s="218"/>
      <c r="E7848" s="218" t="s">
        <v>205</v>
      </c>
      <c r="F7848" s="218">
        <v>1973</v>
      </c>
    </row>
    <row r="7849" spans="1:6" x14ac:dyDescent="0.45">
      <c r="A7849" s="218">
        <v>11090</v>
      </c>
      <c r="B7849" s="218">
        <v>200</v>
      </c>
      <c r="C7849" s="219">
        <v>19.43245587185411</v>
      </c>
      <c r="D7849" s="218"/>
      <c r="E7849" s="218" t="s">
        <v>205</v>
      </c>
      <c r="F7849" s="218">
        <v>1973</v>
      </c>
    </row>
    <row r="7850" spans="1:6" x14ac:dyDescent="0.45">
      <c r="A7850" s="218">
        <v>11090</v>
      </c>
      <c r="B7850" s="218">
        <v>200</v>
      </c>
      <c r="C7850" s="219">
        <v>10.85082838144503</v>
      </c>
      <c r="D7850" s="218"/>
      <c r="E7850" s="218" t="s">
        <v>205</v>
      </c>
      <c r="F7850" s="218">
        <v>1973</v>
      </c>
    </row>
    <row r="7851" spans="1:6" x14ac:dyDescent="0.45">
      <c r="A7851" s="218">
        <v>11090</v>
      </c>
      <c r="B7851" s="218">
        <v>200</v>
      </c>
      <c r="C7851" s="219">
        <v>53.695559507381653</v>
      </c>
      <c r="D7851" s="218"/>
      <c r="E7851" s="218" t="s">
        <v>205</v>
      </c>
      <c r="F7851" s="218">
        <v>1973</v>
      </c>
    </row>
    <row r="7852" spans="1:6" x14ac:dyDescent="0.45">
      <c r="A7852" s="218">
        <v>11090</v>
      </c>
      <c r="B7852" s="218">
        <v>200</v>
      </c>
      <c r="C7852" s="219">
        <v>17.790893584421319</v>
      </c>
      <c r="D7852" s="218"/>
      <c r="E7852" s="218" t="s">
        <v>205</v>
      </c>
      <c r="F7852" s="218">
        <v>1973</v>
      </c>
    </row>
    <row r="7853" spans="1:6" x14ac:dyDescent="0.45">
      <c r="A7853" s="218">
        <v>11088</v>
      </c>
      <c r="B7853" s="218">
        <v>200</v>
      </c>
      <c r="C7853" s="219">
        <v>11.54436076737891</v>
      </c>
      <c r="D7853" s="218"/>
      <c r="E7853" s="218" t="s">
        <v>114</v>
      </c>
      <c r="F7853" s="218">
        <v>2009</v>
      </c>
    </row>
    <row r="7854" spans="1:6" x14ac:dyDescent="0.45">
      <c r="A7854" s="218">
        <v>11086</v>
      </c>
      <c r="B7854" s="218">
        <v>0</v>
      </c>
      <c r="C7854" s="219">
        <v>30.906042940403129</v>
      </c>
      <c r="D7854" s="218"/>
      <c r="E7854" s="218"/>
      <c r="F7854" s="218">
        <v>1901</v>
      </c>
    </row>
    <row r="7855" spans="1:6" x14ac:dyDescent="0.45">
      <c r="A7855" s="218">
        <v>11086</v>
      </c>
      <c r="B7855" s="218">
        <v>0</v>
      </c>
      <c r="C7855" s="219">
        <v>6.602249572765178</v>
      </c>
      <c r="D7855" s="218"/>
      <c r="E7855" s="218"/>
      <c r="F7855" s="218">
        <v>1901</v>
      </c>
    </row>
    <row r="7856" spans="1:6" x14ac:dyDescent="0.45">
      <c r="A7856" s="218">
        <v>11086</v>
      </c>
      <c r="B7856" s="218">
        <v>0</v>
      </c>
      <c r="C7856" s="219">
        <v>24.572069826415589</v>
      </c>
      <c r="D7856" s="218"/>
      <c r="E7856" s="218"/>
      <c r="F7856" s="218">
        <v>1901</v>
      </c>
    </row>
    <row r="7857" spans="1:6" x14ac:dyDescent="0.45">
      <c r="A7857" s="218">
        <v>11086</v>
      </c>
      <c r="B7857" s="218">
        <v>0</v>
      </c>
      <c r="C7857" s="219">
        <v>4.2230645762203043</v>
      </c>
      <c r="D7857" s="218"/>
      <c r="E7857" s="218"/>
      <c r="F7857" s="218">
        <v>1901</v>
      </c>
    </row>
    <row r="7858" spans="1:6" x14ac:dyDescent="0.45">
      <c r="A7858" s="218">
        <v>11084</v>
      </c>
      <c r="B7858" s="218">
        <v>200</v>
      </c>
      <c r="C7858" s="219">
        <v>11.483044076858761</v>
      </c>
      <c r="D7858" s="218"/>
      <c r="E7858" s="218" t="s">
        <v>114</v>
      </c>
      <c r="F7858" s="218">
        <v>2006</v>
      </c>
    </row>
    <row r="7859" spans="1:6" x14ac:dyDescent="0.45">
      <c r="A7859" s="218">
        <v>11084</v>
      </c>
      <c r="B7859" s="218">
        <v>200</v>
      </c>
      <c r="C7859" s="219">
        <v>20.470501748775941</v>
      </c>
      <c r="D7859" s="218"/>
      <c r="E7859" s="218" t="s">
        <v>114</v>
      </c>
      <c r="F7859" s="218">
        <v>2006</v>
      </c>
    </row>
    <row r="7860" spans="1:6" x14ac:dyDescent="0.45">
      <c r="A7860" s="218">
        <v>11084</v>
      </c>
      <c r="B7860" s="218">
        <v>200</v>
      </c>
      <c r="C7860" s="219">
        <v>30.075338481350869</v>
      </c>
      <c r="D7860" s="218"/>
      <c r="E7860" s="218" t="s">
        <v>114</v>
      </c>
      <c r="F7860" s="218">
        <v>2006</v>
      </c>
    </row>
    <row r="7861" spans="1:6" x14ac:dyDescent="0.45">
      <c r="A7861" s="218">
        <v>11084</v>
      </c>
      <c r="B7861" s="218">
        <v>200</v>
      </c>
      <c r="C7861" s="219">
        <v>17.112122995659099</v>
      </c>
      <c r="D7861" s="218"/>
      <c r="E7861" s="218" t="s">
        <v>114</v>
      </c>
      <c r="F7861" s="218">
        <v>2006</v>
      </c>
    </row>
    <row r="7862" spans="1:6" x14ac:dyDescent="0.45">
      <c r="A7862" s="218">
        <v>11084</v>
      </c>
      <c r="B7862" s="218">
        <v>200</v>
      </c>
      <c r="C7862" s="219">
        <v>6.8297835909132321</v>
      </c>
      <c r="D7862" s="218"/>
      <c r="E7862" s="218" t="s">
        <v>114</v>
      </c>
      <c r="F7862" s="218">
        <v>2006</v>
      </c>
    </row>
    <row r="7863" spans="1:6" x14ac:dyDescent="0.45">
      <c r="A7863" s="218">
        <v>11084</v>
      </c>
      <c r="B7863" s="218">
        <v>200</v>
      </c>
      <c r="C7863" s="219">
        <v>8.0778925348512765</v>
      </c>
      <c r="D7863" s="218"/>
      <c r="E7863" s="218" t="s">
        <v>114</v>
      </c>
      <c r="F7863" s="218">
        <v>2006</v>
      </c>
    </row>
    <row r="7864" spans="1:6" x14ac:dyDescent="0.45">
      <c r="A7864" s="218">
        <v>11084</v>
      </c>
      <c r="B7864" s="218">
        <v>200</v>
      </c>
      <c r="C7864" s="219">
        <v>16.274703285858831</v>
      </c>
      <c r="D7864" s="218"/>
      <c r="E7864" s="218" t="s">
        <v>114</v>
      </c>
      <c r="F7864" s="218">
        <v>2006</v>
      </c>
    </row>
    <row r="7865" spans="1:6" x14ac:dyDescent="0.45">
      <c r="A7865" s="218">
        <v>11084</v>
      </c>
      <c r="B7865" s="218">
        <v>200</v>
      </c>
      <c r="C7865" s="219">
        <v>28.436267575934799</v>
      </c>
      <c r="D7865" s="218"/>
      <c r="E7865" s="218" t="s">
        <v>114</v>
      </c>
      <c r="F7865" s="218">
        <v>2006</v>
      </c>
    </row>
    <row r="7866" spans="1:6" x14ac:dyDescent="0.45">
      <c r="A7866" s="218">
        <v>11084</v>
      </c>
      <c r="B7866" s="218">
        <v>200</v>
      </c>
      <c r="C7866" s="219">
        <v>34.466783777715307</v>
      </c>
      <c r="D7866" s="218"/>
      <c r="E7866" s="218" t="s">
        <v>114</v>
      </c>
      <c r="F7866" s="218">
        <v>2006</v>
      </c>
    </row>
    <row r="7867" spans="1:6" x14ac:dyDescent="0.45">
      <c r="A7867" s="218">
        <v>11082</v>
      </c>
      <c r="B7867" s="218">
        <v>500</v>
      </c>
      <c r="C7867" s="219">
        <v>7.0380339037677562</v>
      </c>
      <c r="D7867" s="218"/>
      <c r="E7867" s="218" t="s">
        <v>111</v>
      </c>
      <c r="F7867" s="218">
        <v>1998</v>
      </c>
    </row>
    <row r="7868" spans="1:6" x14ac:dyDescent="0.45">
      <c r="A7868" s="218">
        <v>11082</v>
      </c>
      <c r="B7868" s="218">
        <v>500</v>
      </c>
      <c r="C7868" s="219">
        <v>12.728814710258529</v>
      </c>
      <c r="D7868" s="218"/>
      <c r="E7868" s="218" t="s">
        <v>111</v>
      </c>
      <c r="F7868" s="218">
        <v>1998</v>
      </c>
    </row>
    <row r="7869" spans="1:6" x14ac:dyDescent="0.45">
      <c r="A7869" s="218">
        <v>11082</v>
      </c>
      <c r="B7869" s="218">
        <v>500</v>
      </c>
      <c r="C7869" s="219">
        <v>20.88384299977017</v>
      </c>
      <c r="D7869" s="218"/>
      <c r="E7869" s="218" t="s">
        <v>111</v>
      </c>
      <c r="F7869" s="218">
        <v>1998</v>
      </c>
    </row>
    <row r="7870" spans="1:6" x14ac:dyDescent="0.45">
      <c r="A7870" s="218">
        <v>11082</v>
      </c>
      <c r="B7870" s="218">
        <v>500</v>
      </c>
      <c r="C7870" s="219">
        <v>46.535707407929337</v>
      </c>
      <c r="D7870" s="218"/>
      <c r="E7870" s="218" t="s">
        <v>111</v>
      </c>
      <c r="F7870" s="218">
        <v>1998</v>
      </c>
    </row>
    <row r="7871" spans="1:6" x14ac:dyDescent="0.45">
      <c r="A7871" s="218">
        <v>11082</v>
      </c>
      <c r="B7871" s="218">
        <v>500</v>
      </c>
      <c r="C7871" s="219">
        <v>27.095107480271039</v>
      </c>
      <c r="D7871" s="218"/>
      <c r="E7871" s="218" t="s">
        <v>111</v>
      </c>
      <c r="F7871" s="218">
        <v>1998</v>
      </c>
    </row>
    <row r="7872" spans="1:6" x14ac:dyDescent="0.45">
      <c r="A7872" s="218">
        <v>11082</v>
      </c>
      <c r="B7872" s="218">
        <v>500</v>
      </c>
      <c r="C7872" s="219">
        <v>48.212629641861326</v>
      </c>
      <c r="D7872" s="218"/>
      <c r="E7872" s="218" t="s">
        <v>111</v>
      </c>
      <c r="F7872" s="218">
        <v>1998</v>
      </c>
    </row>
    <row r="7873" spans="1:6" x14ac:dyDescent="0.45">
      <c r="A7873" s="218">
        <v>11080</v>
      </c>
      <c r="B7873" s="218">
        <v>315</v>
      </c>
      <c r="C7873" s="219">
        <v>5.7592130462563178</v>
      </c>
      <c r="D7873" s="218"/>
      <c r="E7873" s="218" t="s">
        <v>204</v>
      </c>
      <c r="F7873" s="218">
        <v>2004</v>
      </c>
    </row>
    <row r="7874" spans="1:6" x14ac:dyDescent="0.45">
      <c r="A7874" s="218">
        <v>11078</v>
      </c>
      <c r="B7874" s="218">
        <v>315</v>
      </c>
      <c r="C7874" s="219">
        <v>5.195606408374462</v>
      </c>
      <c r="D7874" s="218"/>
      <c r="E7874" s="218" t="s">
        <v>204</v>
      </c>
      <c r="F7874" s="218">
        <v>2006</v>
      </c>
    </row>
    <row r="7875" spans="1:6" x14ac:dyDescent="0.45">
      <c r="A7875" s="218">
        <v>11078</v>
      </c>
      <c r="B7875" s="218">
        <v>315</v>
      </c>
      <c r="C7875" s="219">
        <v>52.346376484266663</v>
      </c>
      <c r="D7875" s="218"/>
      <c r="E7875" s="218" t="s">
        <v>204</v>
      </c>
      <c r="F7875" s="218">
        <v>2006</v>
      </c>
    </row>
    <row r="7876" spans="1:6" x14ac:dyDescent="0.45">
      <c r="A7876" s="218">
        <v>11078</v>
      </c>
      <c r="B7876" s="218">
        <v>315</v>
      </c>
      <c r="C7876" s="219">
        <v>58.075802755393553</v>
      </c>
      <c r="D7876" s="218"/>
      <c r="E7876" s="218" t="s">
        <v>204</v>
      </c>
      <c r="F7876" s="218">
        <v>2006</v>
      </c>
    </row>
    <row r="7877" spans="1:6" x14ac:dyDescent="0.45">
      <c r="A7877" s="218">
        <v>11078</v>
      </c>
      <c r="B7877" s="218">
        <v>315</v>
      </c>
      <c r="C7877" s="219">
        <v>16.95690120883545</v>
      </c>
      <c r="D7877" s="218"/>
      <c r="E7877" s="218" t="s">
        <v>204</v>
      </c>
      <c r="F7877" s="218">
        <v>2006</v>
      </c>
    </row>
    <row r="7878" spans="1:6" x14ac:dyDescent="0.45">
      <c r="A7878" s="218">
        <v>11078</v>
      </c>
      <c r="B7878" s="218">
        <v>315</v>
      </c>
      <c r="C7878" s="219">
        <v>34.888222896785869</v>
      </c>
      <c r="D7878" s="218"/>
      <c r="E7878" s="218" t="s">
        <v>204</v>
      </c>
      <c r="F7878" s="218">
        <v>2006</v>
      </c>
    </row>
    <row r="7879" spans="1:6" x14ac:dyDescent="0.45">
      <c r="A7879" s="218">
        <v>11076</v>
      </c>
      <c r="B7879" s="218">
        <v>750</v>
      </c>
      <c r="C7879" s="219">
        <v>11.29199465799705</v>
      </c>
      <c r="D7879" s="218"/>
      <c r="E7879" s="218" t="s">
        <v>208</v>
      </c>
      <c r="F7879" s="218">
        <v>1959</v>
      </c>
    </row>
    <row r="7880" spans="1:6" x14ac:dyDescent="0.45">
      <c r="A7880" s="218">
        <v>11076</v>
      </c>
      <c r="B7880" s="218">
        <v>750</v>
      </c>
      <c r="C7880" s="219">
        <v>53.88431596023927</v>
      </c>
      <c r="D7880" s="218"/>
      <c r="E7880" s="218" t="s">
        <v>208</v>
      </c>
      <c r="F7880" s="218">
        <v>1959</v>
      </c>
    </row>
    <row r="7881" spans="1:6" x14ac:dyDescent="0.45">
      <c r="A7881" s="218">
        <v>11076</v>
      </c>
      <c r="B7881" s="218">
        <v>750</v>
      </c>
      <c r="C7881" s="219">
        <v>62.642773750021</v>
      </c>
      <c r="D7881" s="218"/>
      <c r="E7881" s="218" t="s">
        <v>208</v>
      </c>
      <c r="F7881" s="218">
        <v>1959</v>
      </c>
    </row>
    <row r="7882" spans="1:6" x14ac:dyDescent="0.45">
      <c r="A7882" s="218">
        <v>11076</v>
      </c>
      <c r="B7882" s="218">
        <v>750</v>
      </c>
      <c r="C7882" s="219">
        <v>32.352147641149642</v>
      </c>
      <c r="D7882" s="218"/>
      <c r="E7882" s="218" t="s">
        <v>208</v>
      </c>
      <c r="F7882" s="218">
        <v>1959</v>
      </c>
    </row>
    <row r="7883" spans="1:6" x14ac:dyDescent="0.45">
      <c r="A7883" s="218">
        <v>11076</v>
      </c>
      <c r="B7883" s="218">
        <v>750</v>
      </c>
      <c r="C7883" s="219">
        <v>5.5529956108764296</v>
      </c>
      <c r="D7883" s="218"/>
      <c r="E7883" s="218" t="s">
        <v>203</v>
      </c>
      <c r="F7883" s="218">
        <v>1959</v>
      </c>
    </row>
    <row r="7884" spans="1:6" x14ac:dyDescent="0.45">
      <c r="A7884" s="218">
        <v>11076</v>
      </c>
      <c r="B7884" s="218">
        <v>750</v>
      </c>
      <c r="C7884" s="219">
        <v>15.859683214443621</v>
      </c>
      <c r="D7884" s="218"/>
      <c r="E7884" s="218" t="s">
        <v>203</v>
      </c>
      <c r="F7884" s="218">
        <v>1959</v>
      </c>
    </row>
    <row r="7885" spans="1:6" x14ac:dyDescent="0.45">
      <c r="A7885" s="218">
        <v>11076</v>
      </c>
      <c r="B7885" s="218">
        <v>750</v>
      </c>
      <c r="C7885" s="219">
        <v>27.06130732614217</v>
      </c>
      <c r="D7885" s="218"/>
      <c r="E7885" s="218" t="s">
        <v>208</v>
      </c>
      <c r="F7885" s="218">
        <v>1959</v>
      </c>
    </row>
    <row r="7886" spans="1:6" x14ac:dyDescent="0.45">
      <c r="A7886" s="218">
        <v>11076</v>
      </c>
      <c r="B7886" s="218">
        <v>750</v>
      </c>
      <c r="C7886" s="219">
        <v>32.972191867895688</v>
      </c>
      <c r="D7886" s="218"/>
      <c r="E7886" s="218" t="s">
        <v>208</v>
      </c>
      <c r="F7886" s="218">
        <v>1959</v>
      </c>
    </row>
    <row r="7887" spans="1:6" x14ac:dyDescent="0.45">
      <c r="A7887" s="218">
        <v>11074</v>
      </c>
      <c r="B7887" s="218">
        <v>200</v>
      </c>
      <c r="C7887" s="219">
        <v>17.992260661226972</v>
      </c>
      <c r="D7887" s="218"/>
      <c r="E7887" s="218" t="s">
        <v>114</v>
      </c>
      <c r="F7887" s="218">
        <v>2000</v>
      </c>
    </row>
    <row r="7888" spans="1:6" x14ac:dyDescent="0.45">
      <c r="A7888" s="218">
        <v>11074</v>
      </c>
      <c r="B7888" s="218">
        <v>200</v>
      </c>
      <c r="C7888" s="219">
        <v>51.50407172354776</v>
      </c>
      <c r="D7888" s="218"/>
      <c r="E7888" s="218" t="s">
        <v>114</v>
      </c>
      <c r="F7888" s="218">
        <v>2000</v>
      </c>
    </row>
    <row r="7889" spans="1:6" x14ac:dyDescent="0.45">
      <c r="A7889" s="218">
        <v>11068</v>
      </c>
      <c r="B7889" s="218">
        <v>600</v>
      </c>
      <c r="C7889" s="219">
        <v>51.108244659995727</v>
      </c>
      <c r="D7889" s="218"/>
      <c r="E7889" s="218" t="s">
        <v>203</v>
      </c>
      <c r="F7889" s="218">
        <v>1990</v>
      </c>
    </row>
    <row r="7890" spans="1:6" x14ac:dyDescent="0.45">
      <c r="A7890" s="218">
        <v>11068</v>
      </c>
      <c r="B7890" s="218">
        <v>600</v>
      </c>
      <c r="C7890" s="219">
        <v>47.449607382379327</v>
      </c>
      <c r="D7890" s="218"/>
      <c r="E7890" s="218" t="s">
        <v>203</v>
      </c>
      <c r="F7890" s="218">
        <v>1990</v>
      </c>
    </row>
    <row r="7891" spans="1:6" x14ac:dyDescent="0.45">
      <c r="A7891" s="218">
        <v>11068</v>
      </c>
      <c r="B7891" s="218">
        <v>600</v>
      </c>
      <c r="C7891" s="219">
        <v>50.643023308615597</v>
      </c>
      <c r="D7891" s="218"/>
      <c r="E7891" s="218" t="s">
        <v>203</v>
      </c>
      <c r="F7891" s="218">
        <v>1990</v>
      </c>
    </row>
    <row r="7892" spans="1:6" x14ac:dyDescent="0.45">
      <c r="A7892" s="218">
        <v>11068</v>
      </c>
      <c r="B7892" s="218">
        <v>600</v>
      </c>
      <c r="C7892" s="219">
        <v>49.716307564648297</v>
      </c>
      <c r="D7892" s="218"/>
      <c r="E7892" s="218" t="s">
        <v>203</v>
      </c>
      <c r="F7892" s="218">
        <v>1990</v>
      </c>
    </row>
    <row r="7893" spans="1:6" x14ac:dyDescent="0.45">
      <c r="A7893" s="218">
        <v>11068</v>
      </c>
      <c r="B7893" s="218">
        <v>600</v>
      </c>
      <c r="C7893" s="219">
        <v>52.095937005977063</v>
      </c>
      <c r="D7893" s="218"/>
      <c r="E7893" s="218" t="s">
        <v>203</v>
      </c>
      <c r="F7893" s="218">
        <v>1990</v>
      </c>
    </row>
    <row r="7894" spans="1:6" x14ac:dyDescent="0.45">
      <c r="A7894" s="218">
        <v>11068</v>
      </c>
      <c r="B7894" s="218">
        <v>600</v>
      </c>
      <c r="C7894" s="219">
        <v>48.487439702978818</v>
      </c>
      <c r="D7894" s="218"/>
      <c r="E7894" s="218" t="s">
        <v>203</v>
      </c>
      <c r="F7894" s="218">
        <v>1990</v>
      </c>
    </row>
    <row r="7895" spans="1:6" x14ac:dyDescent="0.45">
      <c r="A7895" s="218">
        <v>11068</v>
      </c>
      <c r="B7895" s="218">
        <v>600</v>
      </c>
      <c r="C7895" s="219">
        <v>51.832203796161913</v>
      </c>
      <c r="D7895" s="218"/>
      <c r="E7895" s="218" t="s">
        <v>203</v>
      </c>
      <c r="F7895" s="218">
        <v>1990</v>
      </c>
    </row>
    <row r="7896" spans="1:6" x14ac:dyDescent="0.45">
      <c r="A7896" s="218">
        <v>11068</v>
      </c>
      <c r="B7896" s="218">
        <v>600</v>
      </c>
      <c r="C7896" s="219">
        <v>48.408688192648043</v>
      </c>
      <c r="D7896" s="218"/>
      <c r="E7896" s="218" t="s">
        <v>203</v>
      </c>
      <c r="F7896" s="218">
        <v>1990</v>
      </c>
    </row>
    <row r="7897" spans="1:6" x14ac:dyDescent="0.45">
      <c r="A7897" s="218">
        <v>11068</v>
      </c>
      <c r="B7897" s="218">
        <v>600</v>
      </c>
      <c r="C7897" s="219">
        <v>53.627279187886828</v>
      </c>
      <c r="D7897" s="218"/>
      <c r="E7897" s="218" t="s">
        <v>203</v>
      </c>
      <c r="F7897" s="218">
        <v>1990</v>
      </c>
    </row>
    <row r="7898" spans="1:6" x14ac:dyDescent="0.45">
      <c r="A7898" s="218">
        <v>11068</v>
      </c>
      <c r="B7898" s="218">
        <v>600</v>
      </c>
      <c r="C7898" s="219">
        <v>51.956848066235182</v>
      </c>
      <c r="D7898" s="218"/>
      <c r="E7898" s="218" t="s">
        <v>203</v>
      </c>
      <c r="F7898" s="218">
        <v>1990</v>
      </c>
    </row>
    <row r="7899" spans="1:6" x14ac:dyDescent="0.45">
      <c r="A7899" s="218">
        <v>11068</v>
      </c>
      <c r="B7899" s="218">
        <v>600</v>
      </c>
      <c r="C7899" s="219">
        <v>52.024125576338292</v>
      </c>
      <c r="D7899" s="218"/>
      <c r="E7899" s="218" t="s">
        <v>203</v>
      </c>
      <c r="F7899" s="218">
        <v>1990</v>
      </c>
    </row>
    <row r="7900" spans="1:6" x14ac:dyDescent="0.45">
      <c r="A7900" s="218">
        <v>11068</v>
      </c>
      <c r="B7900" s="218">
        <v>600</v>
      </c>
      <c r="C7900" s="219">
        <v>45.176325600762937</v>
      </c>
      <c r="D7900" s="218"/>
      <c r="E7900" s="218" t="s">
        <v>203</v>
      </c>
      <c r="F7900" s="218">
        <v>1990</v>
      </c>
    </row>
    <row r="7901" spans="1:6" x14ac:dyDescent="0.45">
      <c r="A7901" s="218">
        <v>11068</v>
      </c>
      <c r="B7901" s="218">
        <v>600</v>
      </c>
      <c r="C7901" s="219">
        <v>76.105192316010729</v>
      </c>
      <c r="D7901" s="218"/>
      <c r="E7901" s="218" t="s">
        <v>203</v>
      </c>
      <c r="F7901" s="218">
        <v>1990</v>
      </c>
    </row>
    <row r="7902" spans="1:6" x14ac:dyDescent="0.45">
      <c r="A7902" s="218">
        <v>11068</v>
      </c>
      <c r="B7902" s="218">
        <v>600</v>
      </c>
      <c r="C7902" s="219">
        <v>51.156903640821639</v>
      </c>
      <c r="D7902" s="218"/>
      <c r="E7902" s="218" t="s">
        <v>203</v>
      </c>
      <c r="F7902" s="218">
        <v>1990</v>
      </c>
    </row>
    <row r="7903" spans="1:6" x14ac:dyDescent="0.45">
      <c r="A7903" s="218">
        <v>11068</v>
      </c>
      <c r="B7903" s="218">
        <v>600</v>
      </c>
      <c r="C7903" s="219">
        <v>49.386202834467753</v>
      </c>
      <c r="D7903" s="218"/>
      <c r="E7903" s="218" t="s">
        <v>203</v>
      </c>
      <c r="F7903" s="218">
        <v>1990</v>
      </c>
    </row>
    <row r="7904" spans="1:6" x14ac:dyDescent="0.45">
      <c r="A7904" s="218">
        <v>11068</v>
      </c>
      <c r="B7904" s="218">
        <v>600</v>
      </c>
      <c r="C7904" s="219">
        <v>49.522914812894058</v>
      </c>
      <c r="D7904" s="218"/>
      <c r="E7904" s="218" t="s">
        <v>203</v>
      </c>
      <c r="F7904" s="218">
        <v>1990</v>
      </c>
    </row>
    <row r="7905" spans="1:6" x14ac:dyDescent="0.45">
      <c r="A7905" s="218">
        <v>11068</v>
      </c>
      <c r="B7905" s="218">
        <v>600</v>
      </c>
      <c r="C7905" s="219">
        <v>43.799544792478429</v>
      </c>
      <c r="D7905" s="218"/>
      <c r="E7905" s="218" t="s">
        <v>203</v>
      </c>
      <c r="F7905" s="218">
        <v>1990</v>
      </c>
    </row>
    <row r="7906" spans="1:6" x14ac:dyDescent="0.45">
      <c r="A7906" s="218">
        <v>11068</v>
      </c>
      <c r="B7906" s="218">
        <v>600</v>
      </c>
      <c r="C7906" s="219">
        <v>31.134236718293529</v>
      </c>
      <c r="D7906" s="218"/>
      <c r="E7906" s="218" t="s">
        <v>203</v>
      </c>
      <c r="F7906" s="218">
        <v>1990</v>
      </c>
    </row>
    <row r="7907" spans="1:6" x14ac:dyDescent="0.45">
      <c r="A7907" s="218">
        <v>11066</v>
      </c>
      <c r="B7907" s="218">
        <v>300</v>
      </c>
      <c r="C7907" s="219">
        <v>12.779352022851061</v>
      </c>
      <c r="D7907" s="218"/>
      <c r="E7907" s="218" t="s">
        <v>205</v>
      </c>
      <c r="F7907" s="218">
        <v>1991</v>
      </c>
    </row>
    <row r="7908" spans="1:6" x14ac:dyDescent="0.45">
      <c r="A7908" s="218">
        <v>11066</v>
      </c>
      <c r="B7908" s="218">
        <v>300</v>
      </c>
      <c r="C7908" s="219">
        <v>24.50042552055411</v>
      </c>
      <c r="D7908" s="218"/>
      <c r="E7908" s="218" t="s">
        <v>205</v>
      </c>
      <c r="F7908" s="218">
        <v>1991</v>
      </c>
    </row>
    <row r="7909" spans="1:6" x14ac:dyDescent="0.45">
      <c r="A7909" s="218">
        <v>11064</v>
      </c>
      <c r="B7909" s="218">
        <v>160</v>
      </c>
      <c r="C7909" s="219">
        <v>19.82476582312562</v>
      </c>
      <c r="D7909" s="218"/>
      <c r="E7909" s="218" t="s">
        <v>114</v>
      </c>
      <c r="F7909" s="218">
        <v>2003</v>
      </c>
    </row>
    <row r="7910" spans="1:6" x14ac:dyDescent="0.45">
      <c r="A7910" s="218">
        <v>11062</v>
      </c>
      <c r="B7910" s="218">
        <v>200</v>
      </c>
      <c r="C7910" s="219">
        <v>58.149929145651093</v>
      </c>
      <c r="D7910" s="218"/>
      <c r="E7910" s="218" t="s">
        <v>204</v>
      </c>
      <c r="F7910" s="218">
        <v>2018</v>
      </c>
    </row>
    <row r="7911" spans="1:6" x14ac:dyDescent="0.45">
      <c r="A7911" s="218">
        <v>11062</v>
      </c>
      <c r="B7911" s="218">
        <v>200</v>
      </c>
      <c r="C7911" s="219">
        <v>10.60944851571036</v>
      </c>
      <c r="D7911" s="218"/>
      <c r="E7911" s="218" t="s">
        <v>114</v>
      </c>
      <c r="F7911" s="218">
        <v>2013</v>
      </c>
    </row>
    <row r="7912" spans="1:6" x14ac:dyDescent="0.45">
      <c r="A7912" s="218">
        <v>11062</v>
      </c>
      <c r="B7912" s="218">
        <v>200</v>
      </c>
      <c r="C7912" s="219">
        <v>8.6637234094735547</v>
      </c>
      <c r="D7912" s="218"/>
      <c r="E7912" s="218" t="s">
        <v>114</v>
      </c>
      <c r="F7912" s="218">
        <v>2013</v>
      </c>
    </row>
    <row r="7913" spans="1:6" x14ac:dyDescent="0.45">
      <c r="A7913" s="218">
        <v>11062</v>
      </c>
      <c r="B7913" s="218">
        <v>200</v>
      </c>
      <c r="C7913" s="219">
        <v>19.232254296540521</v>
      </c>
      <c r="D7913" s="218"/>
      <c r="E7913" s="218" t="s">
        <v>114</v>
      </c>
      <c r="F7913" s="218">
        <v>2013</v>
      </c>
    </row>
    <row r="7914" spans="1:6" x14ac:dyDescent="0.45">
      <c r="A7914" s="218">
        <v>11062</v>
      </c>
      <c r="B7914" s="218">
        <v>200</v>
      </c>
      <c r="C7914" s="219">
        <v>81.56558814890127</v>
      </c>
      <c r="D7914" s="218"/>
      <c r="E7914" s="218" t="s">
        <v>204</v>
      </c>
      <c r="F7914" s="218">
        <v>2018</v>
      </c>
    </row>
    <row r="7915" spans="1:6" x14ac:dyDescent="0.45">
      <c r="A7915" s="218">
        <v>11062</v>
      </c>
      <c r="B7915" s="218">
        <v>200</v>
      </c>
      <c r="C7915" s="219">
        <v>20.549570215794009</v>
      </c>
      <c r="D7915" s="218"/>
      <c r="E7915" s="218" t="s">
        <v>114</v>
      </c>
      <c r="F7915" s="218">
        <v>2013</v>
      </c>
    </row>
    <row r="7916" spans="1:6" x14ac:dyDescent="0.45">
      <c r="A7916" s="218">
        <v>11062</v>
      </c>
      <c r="B7916" s="218">
        <v>200</v>
      </c>
      <c r="C7916" s="219">
        <v>6.5797809369257623</v>
      </c>
      <c r="D7916" s="218"/>
      <c r="E7916" s="218" t="s">
        <v>204</v>
      </c>
      <c r="F7916" s="218">
        <v>2018</v>
      </c>
    </row>
    <row r="7917" spans="1:6" x14ac:dyDescent="0.45">
      <c r="A7917" s="218">
        <v>11062</v>
      </c>
      <c r="B7917" s="218">
        <v>200</v>
      </c>
      <c r="C7917" s="219">
        <v>36.531975277540823</v>
      </c>
      <c r="D7917" s="218"/>
      <c r="E7917" s="218" t="s">
        <v>204</v>
      </c>
      <c r="F7917" s="218">
        <v>2018</v>
      </c>
    </row>
    <row r="7918" spans="1:6" x14ac:dyDescent="0.45">
      <c r="A7918" s="218">
        <v>11062</v>
      </c>
      <c r="B7918" s="218">
        <v>200</v>
      </c>
      <c r="C7918" s="219">
        <v>6.4405907602825243</v>
      </c>
      <c r="D7918" s="218"/>
      <c r="E7918" s="218" t="s">
        <v>204</v>
      </c>
      <c r="F7918" s="218">
        <v>2018</v>
      </c>
    </row>
    <row r="7919" spans="1:6" x14ac:dyDescent="0.45">
      <c r="A7919" s="218">
        <v>11062</v>
      </c>
      <c r="B7919" s="218">
        <v>200</v>
      </c>
      <c r="C7919" s="219">
        <v>9.6511317991265422</v>
      </c>
      <c r="D7919" s="218"/>
      <c r="E7919" s="218" t="s">
        <v>204</v>
      </c>
      <c r="F7919" s="218">
        <v>2018</v>
      </c>
    </row>
    <row r="7920" spans="1:6" x14ac:dyDescent="0.45">
      <c r="A7920" s="218">
        <v>11060</v>
      </c>
      <c r="B7920" s="218">
        <v>300</v>
      </c>
      <c r="C7920" s="219">
        <v>2.7364636489068461</v>
      </c>
      <c r="D7920" s="218"/>
      <c r="E7920" s="218" t="s">
        <v>203</v>
      </c>
      <c r="F7920" s="218">
        <v>1972</v>
      </c>
    </row>
    <row r="7921" spans="1:6" x14ac:dyDescent="0.45">
      <c r="A7921" s="218">
        <v>11060</v>
      </c>
      <c r="B7921" s="218">
        <v>300</v>
      </c>
      <c r="C7921" s="219">
        <v>22.25467438747906</v>
      </c>
      <c r="D7921" s="218"/>
      <c r="E7921" s="218" t="s">
        <v>203</v>
      </c>
      <c r="F7921" s="218">
        <v>1972</v>
      </c>
    </row>
    <row r="7922" spans="1:6" x14ac:dyDescent="0.45">
      <c r="A7922" s="218">
        <v>11058</v>
      </c>
      <c r="B7922" s="218">
        <v>250</v>
      </c>
      <c r="C7922" s="219">
        <v>11.85747154356133</v>
      </c>
      <c r="D7922" s="218"/>
      <c r="E7922" s="218" t="s">
        <v>205</v>
      </c>
      <c r="F7922" s="218">
        <v>1979</v>
      </c>
    </row>
    <row r="7923" spans="1:6" x14ac:dyDescent="0.45">
      <c r="A7923" s="218">
        <v>11058</v>
      </c>
      <c r="B7923" s="218">
        <v>250</v>
      </c>
      <c r="C7923" s="219">
        <v>35.186374155907153</v>
      </c>
      <c r="D7923" s="218"/>
      <c r="E7923" s="218" t="s">
        <v>205</v>
      </c>
      <c r="F7923" s="218">
        <v>1979</v>
      </c>
    </row>
    <row r="7924" spans="1:6" x14ac:dyDescent="0.45">
      <c r="A7924" s="218">
        <v>11058</v>
      </c>
      <c r="B7924" s="218">
        <v>250</v>
      </c>
      <c r="C7924" s="219">
        <v>35.458809832383643</v>
      </c>
      <c r="D7924" s="218"/>
      <c r="E7924" s="218" t="s">
        <v>205</v>
      </c>
      <c r="F7924" s="218">
        <v>1979</v>
      </c>
    </row>
    <row r="7925" spans="1:6" x14ac:dyDescent="0.45">
      <c r="A7925" s="218">
        <v>11058</v>
      </c>
      <c r="B7925" s="218">
        <v>250</v>
      </c>
      <c r="C7925" s="219">
        <v>41.949310880408241</v>
      </c>
      <c r="D7925" s="218"/>
      <c r="E7925" s="218" t="s">
        <v>205</v>
      </c>
      <c r="F7925" s="218">
        <v>1979</v>
      </c>
    </row>
    <row r="7926" spans="1:6" x14ac:dyDescent="0.45">
      <c r="A7926" s="218">
        <v>11058</v>
      </c>
      <c r="B7926" s="218">
        <v>250</v>
      </c>
      <c r="C7926" s="219">
        <v>17.646446484059041</v>
      </c>
      <c r="D7926" s="218"/>
      <c r="E7926" s="218" t="s">
        <v>205</v>
      </c>
      <c r="F7926" s="218">
        <v>1979</v>
      </c>
    </row>
    <row r="7927" spans="1:6" x14ac:dyDescent="0.45">
      <c r="A7927" s="218">
        <v>11056</v>
      </c>
      <c r="B7927" s="218">
        <v>0</v>
      </c>
      <c r="C7927" s="219">
        <v>26.471508689663288</v>
      </c>
      <c r="D7927" s="218"/>
      <c r="E7927" s="218"/>
      <c r="F7927" s="218">
        <v>1901</v>
      </c>
    </row>
    <row r="7928" spans="1:6" x14ac:dyDescent="0.45">
      <c r="A7928" s="218">
        <v>11056</v>
      </c>
      <c r="B7928" s="218">
        <v>0</v>
      </c>
      <c r="C7928" s="219">
        <v>19.049777648538161</v>
      </c>
      <c r="D7928" s="218"/>
      <c r="E7928" s="218"/>
      <c r="F7928" s="218">
        <v>1901</v>
      </c>
    </row>
    <row r="7929" spans="1:6" x14ac:dyDescent="0.45">
      <c r="A7929" s="218">
        <v>11054</v>
      </c>
      <c r="B7929" s="218">
        <v>0</v>
      </c>
      <c r="C7929" s="219">
        <v>22.07954336418916</v>
      </c>
      <c r="D7929" s="218"/>
      <c r="E7929" s="218"/>
      <c r="F7929" s="218">
        <v>1901</v>
      </c>
    </row>
    <row r="7930" spans="1:6" x14ac:dyDescent="0.45">
      <c r="A7930" s="218">
        <v>11052</v>
      </c>
      <c r="B7930" s="218">
        <v>150</v>
      </c>
      <c r="C7930" s="219">
        <v>31.1246641536667</v>
      </c>
      <c r="D7930" s="218"/>
      <c r="E7930" s="218" t="s">
        <v>205</v>
      </c>
      <c r="F7930" s="218">
        <v>1901</v>
      </c>
    </row>
    <row r="7931" spans="1:6" x14ac:dyDescent="0.45">
      <c r="A7931" s="218">
        <v>11050</v>
      </c>
      <c r="B7931" s="218">
        <v>150</v>
      </c>
      <c r="C7931" s="219">
        <v>44.965792668858882</v>
      </c>
      <c r="D7931" s="218"/>
      <c r="E7931" s="218" t="s">
        <v>205</v>
      </c>
      <c r="F7931" s="218">
        <v>1901</v>
      </c>
    </row>
    <row r="7932" spans="1:6" x14ac:dyDescent="0.45">
      <c r="A7932" s="218">
        <v>11048</v>
      </c>
      <c r="B7932" s="218">
        <v>160</v>
      </c>
      <c r="C7932" s="219">
        <v>31.329526330340599</v>
      </c>
      <c r="D7932" s="218"/>
      <c r="E7932" s="218" t="s">
        <v>111</v>
      </c>
      <c r="F7932" s="218">
        <v>1998</v>
      </c>
    </row>
    <row r="7933" spans="1:6" x14ac:dyDescent="0.45">
      <c r="A7933" s="218">
        <v>11046</v>
      </c>
      <c r="B7933" s="218">
        <v>200</v>
      </c>
      <c r="C7933" s="219">
        <v>44.891224907381662</v>
      </c>
      <c r="D7933" s="218"/>
      <c r="E7933" s="218" t="s">
        <v>205</v>
      </c>
      <c r="F7933" s="218">
        <v>1972</v>
      </c>
    </row>
    <row r="7934" spans="1:6" x14ac:dyDescent="0.45">
      <c r="A7934" s="218">
        <v>11046</v>
      </c>
      <c r="B7934" s="218">
        <v>200</v>
      </c>
      <c r="C7934" s="219">
        <v>19.426990429593879</v>
      </c>
      <c r="D7934" s="218"/>
      <c r="E7934" s="218" t="s">
        <v>205</v>
      </c>
      <c r="F7934" s="218">
        <v>1972</v>
      </c>
    </row>
    <row r="7935" spans="1:6" x14ac:dyDescent="0.45">
      <c r="A7935" s="218">
        <v>11046</v>
      </c>
      <c r="B7935" s="218">
        <v>200</v>
      </c>
      <c r="C7935" s="219">
        <v>36.662602356121923</v>
      </c>
      <c r="D7935" s="218"/>
      <c r="E7935" s="218" t="s">
        <v>205</v>
      </c>
      <c r="F7935" s="218">
        <v>1972</v>
      </c>
    </row>
    <row r="7936" spans="1:6" x14ac:dyDescent="0.45">
      <c r="A7936" s="218">
        <v>11046</v>
      </c>
      <c r="B7936" s="218">
        <v>200</v>
      </c>
      <c r="C7936" s="219">
        <v>34.993989401714238</v>
      </c>
      <c r="D7936" s="218"/>
      <c r="E7936" s="218" t="s">
        <v>205</v>
      </c>
      <c r="F7936" s="218">
        <v>1972</v>
      </c>
    </row>
    <row r="7937" spans="1:6" x14ac:dyDescent="0.45">
      <c r="A7937" s="218">
        <v>11044</v>
      </c>
      <c r="B7937" s="218">
        <v>250</v>
      </c>
      <c r="C7937" s="219">
        <v>12.246187745878879</v>
      </c>
      <c r="D7937" s="218"/>
      <c r="E7937" s="218" t="s">
        <v>114</v>
      </c>
      <c r="F7937" s="218">
        <v>1999</v>
      </c>
    </row>
    <row r="7938" spans="1:6" x14ac:dyDescent="0.45">
      <c r="A7938" s="218">
        <v>11044</v>
      </c>
      <c r="B7938" s="218">
        <v>250</v>
      </c>
      <c r="C7938" s="219">
        <v>21.558270927185301</v>
      </c>
      <c r="D7938" s="218"/>
      <c r="E7938" s="218" t="s">
        <v>114</v>
      </c>
      <c r="F7938" s="218">
        <v>1999</v>
      </c>
    </row>
    <row r="7939" spans="1:6" x14ac:dyDescent="0.45">
      <c r="A7939" s="218">
        <v>11042</v>
      </c>
      <c r="B7939" s="218">
        <v>150</v>
      </c>
      <c r="C7939" s="219">
        <v>22.299921930705281</v>
      </c>
      <c r="D7939" s="218"/>
      <c r="E7939" s="218" t="s">
        <v>205</v>
      </c>
      <c r="F7939" s="218">
        <v>1901</v>
      </c>
    </row>
    <row r="7940" spans="1:6" x14ac:dyDescent="0.45">
      <c r="A7940" s="218">
        <v>11040</v>
      </c>
      <c r="B7940" s="218">
        <v>200</v>
      </c>
      <c r="C7940" s="219">
        <v>23.889125873149268</v>
      </c>
      <c r="D7940" s="218"/>
      <c r="E7940" s="218" t="s">
        <v>111</v>
      </c>
      <c r="F7940" s="218">
        <v>1901</v>
      </c>
    </row>
    <row r="7941" spans="1:6" x14ac:dyDescent="0.45">
      <c r="A7941" s="218">
        <v>11038</v>
      </c>
      <c r="B7941" s="218">
        <v>250</v>
      </c>
      <c r="C7941" s="219">
        <v>32.039783015110693</v>
      </c>
      <c r="D7941" s="218"/>
      <c r="E7941" s="218" t="s">
        <v>205</v>
      </c>
      <c r="F7941" s="218">
        <v>1981</v>
      </c>
    </row>
    <row r="7942" spans="1:6" x14ac:dyDescent="0.45">
      <c r="A7942" s="218">
        <v>11038</v>
      </c>
      <c r="B7942" s="218">
        <v>250</v>
      </c>
      <c r="C7942" s="219">
        <v>18.224395832466008</v>
      </c>
      <c r="D7942" s="218"/>
      <c r="E7942" s="218" t="s">
        <v>205</v>
      </c>
      <c r="F7942" s="218">
        <v>1981</v>
      </c>
    </row>
    <row r="7943" spans="1:6" x14ac:dyDescent="0.45">
      <c r="A7943" s="218">
        <v>11038</v>
      </c>
      <c r="B7943" s="218">
        <v>250</v>
      </c>
      <c r="C7943" s="219">
        <v>24.325151654170259</v>
      </c>
      <c r="D7943" s="218"/>
      <c r="E7943" s="218" t="s">
        <v>114</v>
      </c>
      <c r="F7943" s="218">
        <v>2016</v>
      </c>
    </row>
    <row r="7944" spans="1:6" x14ac:dyDescent="0.45">
      <c r="A7944" s="218">
        <v>11038</v>
      </c>
      <c r="B7944" s="218">
        <v>250</v>
      </c>
      <c r="C7944" s="219">
        <v>16.359549224189031</v>
      </c>
      <c r="D7944" s="218"/>
      <c r="E7944" s="218" t="s">
        <v>114</v>
      </c>
      <c r="F7944" s="218">
        <v>2016</v>
      </c>
    </row>
    <row r="7945" spans="1:6" x14ac:dyDescent="0.45">
      <c r="A7945" s="218">
        <v>11038</v>
      </c>
      <c r="B7945" s="218">
        <v>250</v>
      </c>
      <c r="C7945" s="219">
        <v>14.78078735247013</v>
      </c>
      <c r="D7945" s="218"/>
      <c r="E7945" s="218" t="s">
        <v>114</v>
      </c>
      <c r="F7945" s="218">
        <v>2016</v>
      </c>
    </row>
    <row r="7946" spans="1:6" x14ac:dyDescent="0.45">
      <c r="A7946" s="218">
        <v>11038</v>
      </c>
      <c r="B7946" s="218">
        <v>250</v>
      </c>
      <c r="C7946" s="219">
        <v>16.337705942901181</v>
      </c>
      <c r="D7946" s="218"/>
      <c r="E7946" s="218" t="s">
        <v>114</v>
      </c>
      <c r="F7946" s="218">
        <v>2016</v>
      </c>
    </row>
    <row r="7947" spans="1:6" x14ac:dyDescent="0.45">
      <c r="A7947" s="218">
        <v>11038</v>
      </c>
      <c r="B7947" s="218">
        <v>250</v>
      </c>
      <c r="C7947" s="219">
        <v>26.237364364790711</v>
      </c>
      <c r="D7947" s="218"/>
      <c r="E7947" s="218" t="s">
        <v>114</v>
      </c>
      <c r="F7947" s="218">
        <v>2016</v>
      </c>
    </row>
    <row r="7948" spans="1:6" x14ac:dyDescent="0.45">
      <c r="A7948" s="218">
        <v>11038</v>
      </c>
      <c r="B7948" s="218">
        <v>250</v>
      </c>
      <c r="C7948" s="219">
        <v>13.42806745469793</v>
      </c>
      <c r="D7948" s="218"/>
      <c r="E7948" s="218" t="s">
        <v>114</v>
      </c>
      <c r="F7948" s="218">
        <v>2016</v>
      </c>
    </row>
    <row r="7949" spans="1:6" x14ac:dyDescent="0.45">
      <c r="A7949" s="218">
        <v>11038</v>
      </c>
      <c r="B7949" s="218">
        <v>250</v>
      </c>
      <c r="C7949" s="219">
        <v>7.0702795612769256</v>
      </c>
      <c r="D7949" s="218"/>
      <c r="E7949" s="218" t="s">
        <v>114</v>
      </c>
      <c r="F7949" s="218">
        <v>2016</v>
      </c>
    </row>
    <row r="7950" spans="1:6" x14ac:dyDescent="0.45">
      <c r="A7950" s="218">
        <v>11038</v>
      </c>
      <c r="B7950" s="218">
        <v>250</v>
      </c>
      <c r="C7950" s="219">
        <v>6.7648273577625337</v>
      </c>
      <c r="D7950" s="218"/>
      <c r="E7950" s="218" t="s">
        <v>114</v>
      </c>
      <c r="F7950" s="218">
        <v>2016</v>
      </c>
    </row>
    <row r="7951" spans="1:6" x14ac:dyDescent="0.45">
      <c r="A7951" s="218">
        <v>11038</v>
      </c>
      <c r="B7951" s="218">
        <v>250</v>
      </c>
      <c r="C7951" s="219">
        <v>17.265941969952461</v>
      </c>
      <c r="D7951" s="218"/>
      <c r="E7951" s="218" t="s">
        <v>114</v>
      </c>
      <c r="F7951" s="218">
        <v>2016</v>
      </c>
    </row>
    <row r="7952" spans="1:6" x14ac:dyDescent="0.45">
      <c r="A7952" s="218">
        <v>11038</v>
      </c>
      <c r="B7952" s="218">
        <v>250</v>
      </c>
      <c r="C7952" s="219">
        <v>17.84342716130843</v>
      </c>
      <c r="D7952" s="218"/>
      <c r="E7952" s="218" t="s">
        <v>114</v>
      </c>
      <c r="F7952" s="218">
        <v>2016</v>
      </c>
    </row>
    <row r="7953" spans="1:6" x14ac:dyDescent="0.45">
      <c r="A7953" s="218">
        <v>11038</v>
      </c>
      <c r="B7953" s="218">
        <v>250</v>
      </c>
      <c r="C7953" s="219">
        <v>19.119924120447251</v>
      </c>
      <c r="D7953" s="218"/>
      <c r="E7953" s="218" t="s">
        <v>205</v>
      </c>
      <c r="F7953" s="218">
        <v>1981</v>
      </c>
    </row>
    <row r="7954" spans="1:6" x14ac:dyDescent="0.45">
      <c r="A7954" s="218">
        <v>11038</v>
      </c>
      <c r="B7954" s="218">
        <v>250</v>
      </c>
      <c r="C7954" s="219">
        <v>17.892194019983869</v>
      </c>
      <c r="D7954" s="218"/>
      <c r="E7954" s="218" t="s">
        <v>205</v>
      </c>
      <c r="F7954" s="218">
        <v>1981</v>
      </c>
    </row>
    <row r="7955" spans="1:6" x14ac:dyDescent="0.45">
      <c r="A7955" s="218">
        <v>11038</v>
      </c>
      <c r="B7955" s="218">
        <v>250</v>
      </c>
      <c r="C7955" s="219">
        <v>4.7169473300260556</v>
      </c>
      <c r="D7955" s="218"/>
      <c r="E7955" s="218" t="s">
        <v>114</v>
      </c>
      <c r="F7955" s="218">
        <v>2016</v>
      </c>
    </row>
    <row r="7956" spans="1:6" x14ac:dyDescent="0.45">
      <c r="A7956" s="218">
        <v>10802</v>
      </c>
      <c r="B7956" s="218">
        <v>0</v>
      </c>
      <c r="C7956" s="219">
        <v>18.053502928310909</v>
      </c>
      <c r="D7956" s="218"/>
      <c r="E7956" s="218"/>
      <c r="F7956" s="218">
        <v>1901</v>
      </c>
    </row>
    <row r="7957" spans="1:6" x14ac:dyDescent="0.45">
      <c r="A7957" s="218">
        <v>10802</v>
      </c>
      <c r="B7957" s="218">
        <v>0</v>
      </c>
      <c r="C7957" s="219">
        <v>8.6147249246730819</v>
      </c>
      <c r="D7957" s="218"/>
      <c r="E7957" s="218"/>
      <c r="F7957" s="218">
        <v>1901</v>
      </c>
    </row>
    <row r="7958" spans="1:6" x14ac:dyDescent="0.45">
      <c r="A7958" s="218">
        <v>10800</v>
      </c>
      <c r="B7958" s="218">
        <v>250</v>
      </c>
      <c r="C7958" s="219">
        <v>29.412524815209569</v>
      </c>
      <c r="D7958" s="218"/>
      <c r="E7958" s="218" t="s">
        <v>205</v>
      </c>
      <c r="F7958" s="218">
        <v>1901</v>
      </c>
    </row>
    <row r="7959" spans="1:6" x14ac:dyDescent="0.45">
      <c r="A7959" s="218">
        <v>10800</v>
      </c>
      <c r="B7959" s="218">
        <v>250</v>
      </c>
      <c r="C7959" s="219">
        <v>14.41796636180915</v>
      </c>
      <c r="D7959" s="218"/>
      <c r="E7959" s="218" t="s">
        <v>205</v>
      </c>
      <c r="F7959" s="218">
        <v>1901</v>
      </c>
    </row>
    <row r="7960" spans="1:6" x14ac:dyDescent="0.45">
      <c r="A7960" s="218">
        <v>10800</v>
      </c>
      <c r="B7960" s="218">
        <v>250</v>
      </c>
      <c r="C7960" s="219">
        <v>27.57313782780459</v>
      </c>
      <c r="D7960" s="218"/>
      <c r="E7960" s="218" t="s">
        <v>205</v>
      </c>
      <c r="F7960" s="218">
        <v>1901</v>
      </c>
    </row>
    <row r="7961" spans="1:6" x14ac:dyDescent="0.45">
      <c r="A7961" s="218">
        <v>10800</v>
      </c>
      <c r="B7961" s="218">
        <v>250</v>
      </c>
      <c r="C7961" s="219">
        <v>12.03500452784828</v>
      </c>
      <c r="D7961" s="218"/>
      <c r="E7961" s="218" t="s">
        <v>205</v>
      </c>
      <c r="F7961" s="218">
        <v>1901</v>
      </c>
    </row>
    <row r="7962" spans="1:6" x14ac:dyDescent="0.45">
      <c r="A7962" s="218">
        <v>10800</v>
      </c>
      <c r="B7962" s="218">
        <v>250</v>
      </c>
      <c r="C7962" s="219">
        <v>21.893206760148789</v>
      </c>
      <c r="D7962" s="218"/>
      <c r="E7962" s="218" t="s">
        <v>205</v>
      </c>
      <c r="F7962" s="218">
        <v>1901</v>
      </c>
    </row>
    <row r="7963" spans="1:6" x14ac:dyDescent="0.45">
      <c r="A7963" s="218">
        <v>10800</v>
      </c>
      <c r="B7963" s="218">
        <v>250</v>
      </c>
      <c r="C7963" s="219">
        <v>32.900130036623338</v>
      </c>
      <c r="D7963" s="218"/>
      <c r="E7963" s="218"/>
      <c r="F7963" s="218">
        <v>1901</v>
      </c>
    </row>
    <row r="7964" spans="1:6" x14ac:dyDescent="0.45">
      <c r="A7964" s="218">
        <v>10800</v>
      </c>
      <c r="B7964" s="218">
        <v>250</v>
      </c>
      <c r="C7964" s="219">
        <v>7.5899684859330963</v>
      </c>
      <c r="D7964" s="218"/>
      <c r="E7964" s="218"/>
      <c r="F7964" s="218">
        <v>1901</v>
      </c>
    </row>
    <row r="7965" spans="1:6" x14ac:dyDescent="0.45">
      <c r="A7965" s="218">
        <v>10800</v>
      </c>
      <c r="B7965" s="218">
        <v>250</v>
      </c>
      <c r="C7965" s="219">
        <v>18.50703920177693</v>
      </c>
      <c r="D7965" s="218"/>
      <c r="E7965" s="218" t="s">
        <v>205</v>
      </c>
      <c r="F7965" s="218">
        <v>1983</v>
      </c>
    </row>
    <row r="7966" spans="1:6" x14ac:dyDescent="0.45">
      <c r="A7966" s="218">
        <v>10800</v>
      </c>
      <c r="B7966" s="218">
        <v>250</v>
      </c>
      <c r="C7966" s="219">
        <v>25.826940966076631</v>
      </c>
      <c r="D7966" s="218"/>
      <c r="E7966" s="218" t="s">
        <v>205</v>
      </c>
      <c r="F7966" s="218">
        <v>1983</v>
      </c>
    </row>
    <row r="7967" spans="1:6" x14ac:dyDescent="0.45">
      <c r="A7967" s="218">
        <v>10800</v>
      </c>
      <c r="B7967" s="218">
        <v>250</v>
      </c>
      <c r="C7967" s="219">
        <v>16.73620906152664</v>
      </c>
      <c r="D7967" s="218"/>
      <c r="E7967" s="218"/>
      <c r="F7967" s="218">
        <v>1901</v>
      </c>
    </row>
    <row r="7968" spans="1:6" x14ac:dyDescent="0.45">
      <c r="A7968" s="218">
        <v>10800</v>
      </c>
      <c r="B7968" s="218">
        <v>250</v>
      </c>
      <c r="C7968" s="219">
        <v>28.59270329447228</v>
      </c>
      <c r="D7968" s="218"/>
      <c r="E7968" s="218" t="s">
        <v>205</v>
      </c>
      <c r="F7968" s="218">
        <v>1901</v>
      </c>
    </row>
    <row r="7969" spans="1:6" x14ac:dyDescent="0.45">
      <c r="A7969" s="218">
        <v>10798</v>
      </c>
      <c r="B7969" s="218">
        <v>0</v>
      </c>
      <c r="C7969" s="219">
        <v>17.91033533447737</v>
      </c>
      <c r="D7969" s="218"/>
      <c r="E7969" s="218"/>
      <c r="F7969" s="218">
        <v>1901</v>
      </c>
    </row>
    <row r="7970" spans="1:6" x14ac:dyDescent="0.45">
      <c r="A7970" s="218">
        <v>10796</v>
      </c>
      <c r="B7970" s="218">
        <v>300</v>
      </c>
      <c r="C7970" s="219">
        <v>56.423351801770757</v>
      </c>
      <c r="D7970" s="218"/>
      <c r="E7970" s="218" t="s">
        <v>112</v>
      </c>
      <c r="F7970" s="218">
        <v>1990</v>
      </c>
    </row>
    <row r="7971" spans="1:6" x14ac:dyDescent="0.45">
      <c r="A7971" s="218">
        <v>10796</v>
      </c>
      <c r="B7971" s="218">
        <v>300</v>
      </c>
      <c r="C7971" s="219">
        <v>5.5830084880486419</v>
      </c>
      <c r="D7971" s="218"/>
      <c r="E7971" s="218" t="s">
        <v>205</v>
      </c>
      <c r="F7971" s="218">
        <v>1990</v>
      </c>
    </row>
    <row r="7972" spans="1:6" x14ac:dyDescent="0.45">
      <c r="A7972" s="218">
        <v>10796</v>
      </c>
      <c r="B7972" s="218">
        <v>300</v>
      </c>
      <c r="C7972" s="219">
        <v>46.250092351062499</v>
      </c>
      <c r="D7972" s="218"/>
      <c r="E7972" s="218" t="s">
        <v>205</v>
      </c>
      <c r="F7972" s="218">
        <v>1990</v>
      </c>
    </row>
    <row r="7973" spans="1:6" x14ac:dyDescent="0.45">
      <c r="A7973" s="218">
        <v>10796</v>
      </c>
      <c r="B7973" s="218">
        <v>300</v>
      </c>
      <c r="C7973" s="219">
        <v>52.10422042115637</v>
      </c>
      <c r="D7973" s="218"/>
      <c r="E7973" s="218" t="s">
        <v>112</v>
      </c>
      <c r="F7973" s="218">
        <v>1990</v>
      </c>
    </row>
    <row r="7974" spans="1:6" x14ac:dyDescent="0.45">
      <c r="A7974" s="218">
        <v>10794</v>
      </c>
      <c r="B7974" s="218">
        <v>200</v>
      </c>
      <c r="C7974" s="219">
        <v>49.694827338724359</v>
      </c>
      <c r="D7974" s="218"/>
      <c r="E7974" s="218" t="s">
        <v>114</v>
      </c>
      <c r="F7974" s="218">
        <v>2004</v>
      </c>
    </row>
    <row r="7975" spans="1:6" x14ac:dyDescent="0.45">
      <c r="A7975" s="218">
        <v>10792</v>
      </c>
      <c r="B7975" s="218">
        <v>200</v>
      </c>
      <c r="C7975" s="219">
        <v>3.9392117519504888</v>
      </c>
      <c r="D7975" s="218"/>
      <c r="E7975" s="218" t="s">
        <v>204</v>
      </c>
      <c r="F7975" s="218">
        <v>2007</v>
      </c>
    </row>
    <row r="7976" spans="1:6" x14ac:dyDescent="0.45">
      <c r="A7976" s="218">
        <v>10790</v>
      </c>
      <c r="B7976" s="218">
        <v>500</v>
      </c>
      <c r="C7976" s="219">
        <v>7.8694955466930017</v>
      </c>
      <c r="D7976" s="218"/>
      <c r="E7976" s="218" t="s">
        <v>203</v>
      </c>
      <c r="F7976" s="218">
        <v>1901</v>
      </c>
    </row>
    <row r="7977" spans="1:6" x14ac:dyDescent="0.45">
      <c r="A7977" s="218">
        <v>10788</v>
      </c>
      <c r="B7977" s="218">
        <v>200</v>
      </c>
      <c r="C7977" s="219">
        <v>30.888607171491689</v>
      </c>
      <c r="D7977" s="218"/>
      <c r="E7977" s="218" t="s">
        <v>114</v>
      </c>
      <c r="F7977" s="218">
        <v>2010</v>
      </c>
    </row>
    <row r="7978" spans="1:6" x14ac:dyDescent="0.45">
      <c r="A7978" s="218">
        <v>10788</v>
      </c>
      <c r="B7978" s="218">
        <v>200</v>
      </c>
      <c r="C7978" s="219">
        <v>5.8853580396328784</v>
      </c>
      <c r="D7978" s="218"/>
      <c r="E7978" s="218" t="s">
        <v>114</v>
      </c>
      <c r="F7978" s="218">
        <v>2010</v>
      </c>
    </row>
    <row r="7979" spans="1:6" x14ac:dyDescent="0.45">
      <c r="A7979" s="218">
        <v>10788</v>
      </c>
      <c r="B7979" s="218">
        <v>200</v>
      </c>
      <c r="C7979" s="219">
        <v>39.408988369120593</v>
      </c>
      <c r="D7979" s="218"/>
      <c r="E7979" s="218" t="s">
        <v>114</v>
      </c>
      <c r="F7979" s="218">
        <v>2010</v>
      </c>
    </row>
    <row r="7980" spans="1:6" x14ac:dyDescent="0.45">
      <c r="A7980" s="218">
        <v>10788</v>
      </c>
      <c r="B7980" s="218">
        <v>200</v>
      </c>
      <c r="C7980" s="219">
        <v>16.803794738809749</v>
      </c>
      <c r="D7980" s="218"/>
      <c r="E7980" s="218" t="s">
        <v>114</v>
      </c>
      <c r="F7980" s="218">
        <v>2010</v>
      </c>
    </row>
    <row r="7981" spans="1:6" x14ac:dyDescent="0.45">
      <c r="A7981" s="218">
        <v>10788</v>
      </c>
      <c r="B7981" s="218">
        <v>200</v>
      </c>
      <c r="C7981" s="219">
        <v>46.850353475354773</v>
      </c>
      <c r="D7981" s="218"/>
      <c r="E7981" s="218" t="s">
        <v>114</v>
      </c>
      <c r="F7981" s="218">
        <v>2010</v>
      </c>
    </row>
    <row r="7982" spans="1:6" x14ac:dyDescent="0.45">
      <c r="A7982" s="218">
        <v>10788</v>
      </c>
      <c r="B7982" s="218">
        <v>200</v>
      </c>
      <c r="C7982" s="219">
        <v>49.152033138324462</v>
      </c>
      <c r="D7982" s="218"/>
      <c r="E7982" s="218" t="s">
        <v>114</v>
      </c>
      <c r="F7982" s="218">
        <v>2010</v>
      </c>
    </row>
    <row r="7983" spans="1:6" x14ac:dyDescent="0.45">
      <c r="A7983" s="218">
        <v>10786</v>
      </c>
      <c r="B7983" s="218">
        <v>200</v>
      </c>
      <c r="C7983" s="219">
        <v>24.579423823209641</v>
      </c>
      <c r="D7983" s="218"/>
      <c r="E7983" s="218" t="s">
        <v>111</v>
      </c>
      <c r="F7983" s="218">
        <v>1995</v>
      </c>
    </row>
    <row r="7984" spans="1:6" x14ac:dyDescent="0.45">
      <c r="A7984" s="218">
        <v>10784</v>
      </c>
      <c r="B7984" s="218">
        <v>300</v>
      </c>
      <c r="C7984" s="219">
        <v>16.605605502991182</v>
      </c>
      <c r="D7984" s="218"/>
      <c r="E7984" s="218" t="s">
        <v>205</v>
      </c>
      <c r="F7984" s="218">
        <v>1976</v>
      </c>
    </row>
    <row r="7985" spans="1:6" x14ac:dyDescent="0.45">
      <c r="A7985" s="218">
        <v>10782</v>
      </c>
      <c r="B7985" s="218">
        <v>200</v>
      </c>
      <c r="C7985" s="219">
        <v>17.215484130500808</v>
      </c>
      <c r="D7985" s="218"/>
      <c r="E7985" s="218" t="s">
        <v>205</v>
      </c>
      <c r="F7985" s="218">
        <v>1976</v>
      </c>
    </row>
    <row r="7986" spans="1:6" x14ac:dyDescent="0.45">
      <c r="A7986" s="218">
        <v>10782</v>
      </c>
      <c r="B7986" s="218">
        <v>200</v>
      </c>
      <c r="C7986" s="219">
        <v>11.731385373681899</v>
      </c>
      <c r="D7986" s="218"/>
      <c r="E7986" s="218" t="s">
        <v>205</v>
      </c>
      <c r="F7986" s="218">
        <v>1976</v>
      </c>
    </row>
    <row r="7987" spans="1:6" x14ac:dyDescent="0.45">
      <c r="A7987" s="218">
        <v>10782</v>
      </c>
      <c r="B7987" s="218">
        <v>200</v>
      </c>
      <c r="C7987" s="219">
        <v>30.068569363377751</v>
      </c>
      <c r="D7987" s="218"/>
      <c r="E7987" s="218" t="s">
        <v>205</v>
      </c>
      <c r="F7987" s="218">
        <v>1976</v>
      </c>
    </row>
    <row r="7988" spans="1:6" x14ac:dyDescent="0.45">
      <c r="A7988" s="218">
        <v>10782</v>
      </c>
      <c r="B7988" s="218">
        <v>200</v>
      </c>
      <c r="C7988" s="219">
        <v>36.223255644518147</v>
      </c>
      <c r="D7988" s="218"/>
      <c r="E7988" s="218" t="s">
        <v>205</v>
      </c>
      <c r="F7988" s="218">
        <v>1976</v>
      </c>
    </row>
    <row r="7989" spans="1:6" x14ac:dyDescent="0.45">
      <c r="A7989" s="218">
        <v>10780</v>
      </c>
      <c r="B7989" s="218">
        <v>250</v>
      </c>
      <c r="C7989" s="219">
        <v>19.874379335108792</v>
      </c>
      <c r="D7989" s="218"/>
      <c r="E7989" s="218" t="s">
        <v>205</v>
      </c>
      <c r="F7989" s="218">
        <v>1989</v>
      </c>
    </row>
    <row r="7990" spans="1:6" x14ac:dyDescent="0.45">
      <c r="A7990" s="218">
        <v>10780</v>
      </c>
      <c r="B7990" s="218">
        <v>250</v>
      </c>
      <c r="C7990" s="219">
        <v>24.440615310601171</v>
      </c>
      <c r="D7990" s="218"/>
      <c r="E7990" s="218" t="s">
        <v>205</v>
      </c>
      <c r="F7990" s="218">
        <v>1989</v>
      </c>
    </row>
    <row r="7991" spans="1:6" x14ac:dyDescent="0.45">
      <c r="A7991" s="218">
        <v>10778</v>
      </c>
      <c r="B7991" s="218">
        <v>250</v>
      </c>
      <c r="C7991" s="219">
        <v>21.036170375396061</v>
      </c>
      <c r="D7991" s="218"/>
      <c r="E7991" s="218" t="s">
        <v>205</v>
      </c>
      <c r="F7991" s="218">
        <v>1989</v>
      </c>
    </row>
    <row r="7992" spans="1:6" x14ac:dyDescent="0.45">
      <c r="A7992" s="218">
        <v>10778</v>
      </c>
      <c r="B7992" s="218">
        <v>250</v>
      </c>
      <c r="C7992" s="219">
        <v>12.01545462747981</v>
      </c>
      <c r="D7992" s="218"/>
      <c r="E7992" s="218" t="s">
        <v>205</v>
      </c>
      <c r="F7992" s="218">
        <v>1989</v>
      </c>
    </row>
    <row r="7993" spans="1:6" x14ac:dyDescent="0.45">
      <c r="A7993" s="218">
        <v>10774</v>
      </c>
      <c r="B7993" s="218">
        <v>200</v>
      </c>
      <c r="C7993" s="219">
        <v>4.9916533261226617</v>
      </c>
      <c r="D7993" s="218"/>
      <c r="E7993" s="218" t="s">
        <v>205</v>
      </c>
      <c r="F7993" s="218">
        <v>1901</v>
      </c>
    </row>
    <row r="7994" spans="1:6" x14ac:dyDescent="0.45">
      <c r="A7994" s="218">
        <v>10774</v>
      </c>
      <c r="B7994" s="218">
        <v>200</v>
      </c>
      <c r="C7994" s="219">
        <v>26.698558183185089</v>
      </c>
      <c r="D7994" s="218"/>
      <c r="E7994" s="218" t="s">
        <v>205</v>
      </c>
      <c r="F7994" s="218">
        <v>1901</v>
      </c>
    </row>
    <row r="7995" spans="1:6" x14ac:dyDescent="0.45">
      <c r="A7995" s="218">
        <v>10774</v>
      </c>
      <c r="B7995" s="218">
        <v>200</v>
      </c>
      <c r="C7995" s="219">
        <v>13.223045102519629</v>
      </c>
      <c r="D7995" s="218"/>
      <c r="E7995" s="218" t="s">
        <v>205</v>
      </c>
      <c r="F7995" s="218">
        <v>1901</v>
      </c>
    </row>
    <row r="7996" spans="1:6" x14ac:dyDescent="0.45">
      <c r="A7996" s="218">
        <v>10772</v>
      </c>
      <c r="B7996" s="218">
        <v>0</v>
      </c>
      <c r="C7996" s="219">
        <v>21.742299753825229</v>
      </c>
      <c r="D7996" s="218"/>
      <c r="E7996" s="218"/>
      <c r="F7996" s="218">
        <v>1901</v>
      </c>
    </row>
    <row r="7997" spans="1:6" x14ac:dyDescent="0.45">
      <c r="A7997" s="218">
        <v>10770</v>
      </c>
      <c r="B7997" s="218">
        <v>200</v>
      </c>
      <c r="C7997" s="219">
        <v>22.89234992882519</v>
      </c>
      <c r="D7997" s="218"/>
      <c r="E7997" s="218" t="s">
        <v>205</v>
      </c>
      <c r="F7997" s="218">
        <v>1901</v>
      </c>
    </row>
    <row r="7998" spans="1:6" x14ac:dyDescent="0.45">
      <c r="A7998" s="218">
        <v>10770</v>
      </c>
      <c r="B7998" s="218">
        <v>200</v>
      </c>
      <c r="C7998" s="219">
        <v>12.34909376654441</v>
      </c>
      <c r="D7998" s="218"/>
      <c r="E7998" s="218" t="s">
        <v>205</v>
      </c>
      <c r="F7998" s="218">
        <v>1901</v>
      </c>
    </row>
    <row r="7999" spans="1:6" x14ac:dyDescent="0.45">
      <c r="A7999" s="218">
        <v>10770</v>
      </c>
      <c r="B7999" s="218">
        <v>200</v>
      </c>
      <c r="C7999" s="219">
        <v>26.5068991439353</v>
      </c>
      <c r="D7999" s="218"/>
      <c r="E7999" s="218" t="s">
        <v>205</v>
      </c>
      <c r="F7999" s="218">
        <v>1901</v>
      </c>
    </row>
    <row r="8000" spans="1:6" x14ac:dyDescent="0.45">
      <c r="A8000" s="218">
        <v>10770</v>
      </c>
      <c r="B8000" s="218">
        <v>200</v>
      </c>
      <c r="C8000" s="219">
        <v>1.5075433742908411</v>
      </c>
      <c r="D8000" s="218"/>
      <c r="E8000" s="218" t="s">
        <v>205</v>
      </c>
      <c r="F8000" s="218">
        <v>1901</v>
      </c>
    </row>
    <row r="8001" spans="1:6" x14ac:dyDescent="0.45">
      <c r="A8001" s="218">
        <v>10770</v>
      </c>
      <c r="B8001" s="218">
        <v>200</v>
      </c>
      <c r="C8001" s="219">
        <v>30.009949767494</v>
      </c>
      <c r="D8001" s="218"/>
      <c r="E8001" s="218" t="s">
        <v>205</v>
      </c>
      <c r="F8001" s="218">
        <v>1901</v>
      </c>
    </row>
    <row r="8002" spans="1:6" x14ac:dyDescent="0.45">
      <c r="A8002" s="218">
        <v>10768</v>
      </c>
      <c r="B8002" s="218">
        <v>315</v>
      </c>
      <c r="C8002" s="219">
        <v>8.4940383505436703</v>
      </c>
      <c r="D8002" s="218"/>
      <c r="E8002" s="218" t="s">
        <v>114</v>
      </c>
      <c r="F8002" s="218">
        <v>1901</v>
      </c>
    </row>
    <row r="8003" spans="1:6" x14ac:dyDescent="0.45">
      <c r="A8003" s="218">
        <v>10768</v>
      </c>
      <c r="B8003" s="218">
        <v>315</v>
      </c>
      <c r="C8003" s="219">
        <v>87.297134649821899</v>
      </c>
      <c r="D8003" s="218"/>
      <c r="E8003" s="218" t="s">
        <v>204</v>
      </c>
      <c r="F8003" s="218">
        <v>2014</v>
      </c>
    </row>
    <row r="8004" spans="1:6" x14ac:dyDescent="0.45">
      <c r="A8004" s="218">
        <v>10768</v>
      </c>
      <c r="B8004" s="218">
        <v>315</v>
      </c>
      <c r="C8004" s="219">
        <v>36.59803222503232</v>
      </c>
      <c r="D8004" s="218"/>
      <c r="E8004" s="218" t="s">
        <v>204</v>
      </c>
      <c r="F8004" s="218">
        <v>2014</v>
      </c>
    </row>
    <row r="8005" spans="1:6" x14ac:dyDescent="0.45">
      <c r="A8005" s="218">
        <v>10768</v>
      </c>
      <c r="B8005" s="218">
        <v>315</v>
      </c>
      <c r="C8005" s="219">
        <v>32.946360627768946</v>
      </c>
      <c r="D8005" s="218"/>
      <c r="E8005" s="218" t="s">
        <v>204</v>
      </c>
      <c r="F8005" s="218">
        <v>2014</v>
      </c>
    </row>
    <row r="8006" spans="1:6" x14ac:dyDescent="0.45">
      <c r="A8006" s="218">
        <v>10768</v>
      </c>
      <c r="B8006" s="218">
        <v>315</v>
      </c>
      <c r="C8006" s="219">
        <v>5.2023686716313717</v>
      </c>
      <c r="D8006" s="218"/>
      <c r="E8006" s="218" t="s">
        <v>204</v>
      </c>
      <c r="F8006" s="218">
        <v>2014</v>
      </c>
    </row>
    <row r="8007" spans="1:6" x14ac:dyDescent="0.45">
      <c r="A8007" s="218">
        <v>10768</v>
      </c>
      <c r="B8007" s="218">
        <v>315</v>
      </c>
      <c r="C8007" s="219">
        <v>38.953097093731287</v>
      </c>
      <c r="D8007" s="218"/>
      <c r="E8007" s="218" t="s">
        <v>204</v>
      </c>
      <c r="F8007" s="218">
        <v>2014</v>
      </c>
    </row>
    <row r="8008" spans="1:6" x14ac:dyDescent="0.45">
      <c r="A8008" s="218">
        <v>10768</v>
      </c>
      <c r="B8008" s="218">
        <v>315</v>
      </c>
      <c r="C8008" s="219">
        <v>105.4282202688333</v>
      </c>
      <c r="D8008" s="218"/>
      <c r="E8008" s="218" t="s">
        <v>204</v>
      </c>
      <c r="F8008" s="218">
        <v>2014</v>
      </c>
    </row>
    <row r="8009" spans="1:6" x14ac:dyDescent="0.45">
      <c r="A8009" s="218">
        <v>10766</v>
      </c>
      <c r="B8009" s="218">
        <v>150</v>
      </c>
      <c r="C8009" s="219">
        <v>18.537020828772182</v>
      </c>
      <c r="D8009" s="218"/>
      <c r="E8009" s="218" t="s">
        <v>205</v>
      </c>
      <c r="F8009" s="218">
        <v>1979</v>
      </c>
    </row>
    <row r="8010" spans="1:6" x14ac:dyDescent="0.45">
      <c r="A8010" s="218">
        <v>10766</v>
      </c>
      <c r="B8010" s="218">
        <v>150</v>
      </c>
      <c r="C8010" s="219">
        <v>19.224829945347839</v>
      </c>
      <c r="D8010" s="218"/>
      <c r="E8010" s="218" t="s">
        <v>205</v>
      </c>
      <c r="F8010" s="218">
        <v>1979</v>
      </c>
    </row>
    <row r="8011" spans="1:6" x14ac:dyDescent="0.45">
      <c r="A8011" s="218">
        <v>10766</v>
      </c>
      <c r="B8011" s="218">
        <v>150</v>
      </c>
      <c r="C8011" s="219">
        <v>19.932592562680401</v>
      </c>
      <c r="D8011" s="218"/>
      <c r="E8011" s="218" t="s">
        <v>205</v>
      </c>
      <c r="F8011" s="218">
        <v>1979</v>
      </c>
    </row>
    <row r="8012" spans="1:6" x14ac:dyDescent="0.45">
      <c r="A8012" s="218">
        <v>10766</v>
      </c>
      <c r="B8012" s="218">
        <v>150</v>
      </c>
      <c r="C8012" s="219">
        <v>19.515407571066241</v>
      </c>
      <c r="D8012" s="218"/>
      <c r="E8012" s="218" t="s">
        <v>205</v>
      </c>
      <c r="F8012" s="218">
        <v>1979</v>
      </c>
    </row>
    <row r="8013" spans="1:6" x14ac:dyDescent="0.45">
      <c r="A8013" s="218">
        <v>10766</v>
      </c>
      <c r="B8013" s="218">
        <v>150</v>
      </c>
      <c r="C8013" s="219">
        <v>19.08300652134762</v>
      </c>
      <c r="D8013" s="218"/>
      <c r="E8013" s="218" t="s">
        <v>205</v>
      </c>
      <c r="F8013" s="218">
        <v>1979</v>
      </c>
    </row>
    <row r="8014" spans="1:6" x14ac:dyDescent="0.45">
      <c r="A8014" s="218">
        <v>10766</v>
      </c>
      <c r="B8014" s="218">
        <v>150</v>
      </c>
      <c r="C8014" s="219">
        <v>9.6014059333746609</v>
      </c>
      <c r="D8014" s="218"/>
      <c r="E8014" s="218" t="s">
        <v>205</v>
      </c>
      <c r="F8014" s="218">
        <v>1979</v>
      </c>
    </row>
    <row r="8015" spans="1:6" x14ac:dyDescent="0.45">
      <c r="A8015" s="218">
        <v>10766</v>
      </c>
      <c r="B8015" s="218">
        <v>150</v>
      </c>
      <c r="C8015" s="219">
        <v>7.9374584692991164</v>
      </c>
      <c r="D8015" s="218"/>
      <c r="E8015" s="218" t="s">
        <v>205</v>
      </c>
      <c r="F8015" s="218">
        <v>1979</v>
      </c>
    </row>
    <row r="8016" spans="1:6" x14ac:dyDescent="0.45">
      <c r="A8016" s="218">
        <v>10766</v>
      </c>
      <c r="B8016" s="218">
        <v>150</v>
      </c>
      <c r="C8016" s="219">
        <v>7.9910922945462559</v>
      </c>
      <c r="D8016" s="218"/>
      <c r="E8016" s="218" t="s">
        <v>205</v>
      </c>
      <c r="F8016" s="218">
        <v>1979</v>
      </c>
    </row>
    <row r="8017" spans="1:6" x14ac:dyDescent="0.45">
      <c r="A8017" s="218">
        <v>10766</v>
      </c>
      <c r="B8017" s="218">
        <v>150</v>
      </c>
      <c r="C8017" s="219">
        <v>11.30993663476864</v>
      </c>
      <c r="D8017" s="218"/>
      <c r="E8017" s="218" t="s">
        <v>205</v>
      </c>
      <c r="F8017" s="218">
        <v>1979</v>
      </c>
    </row>
    <row r="8018" spans="1:6" x14ac:dyDescent="0.45">
      <c r="A8018" s="218">
        <v>10766</v>
      </c>
      <c r="B8018" s="218">
        <v>150</v>
      </c>
      <c r="C8018" s="219">
        <v>19.746030546760711</v>
      </c>
      <c r="D8018" s="218"/>
      <c r="E8018" s="218" t="s">
        <v>205</v>
      </c>
      <c r="F8018" s="218">
        <v>1979</v>
      </c>
    </row>
    <row r="8019" spans="1:6" x14ac:dyDescent="0.45">
      <c r="A8019" s="218">
        <v>10766</v>
      </c>
      <c r="B8019" s="218">
        <v>150</v>
      </c>
      <c r="C8019" s="219">
        <v>8.7150658759137674</v>
      </c>
      <c r="D8019" s="218"/>
      <c r="E8019" s="218" t="s">
        <v>205</v>
      </c>
      <c r="F8019" s="218">
        <v>1979</v>
      </c>
    </row>
    <row r="8020" spans="1:6" x14ac:dyDescent="0.45">
      <c r="A8020" s="218">
        <v>10766</v>
      </c>
      <c r="B8020" s="218">
        <v>150</v>
      </c>
      <c r="C8020" s="219">
        <v>5.0957244815576264</v>
      </c>
      <c r="D8020" s="218"/>
      <c r="E8020" s="218" t="s">
        <v>205</v>
      </c>
      <c r="F8020" s="218">
        <v>1979</v>
      </c>
    </row>
    <row r="8021" spans="1:6" x14ac:dyDescent="0.45">
      <c r="A8021" s="218">
        <v>10766</v>
      </c>
      <c r="B8021" s="218">
        <v>150</v>
      </c>
      <c r="C8021" s="219">
        <v>1.6734733839933791</v>
      </c>
      <c r="D8021" s="218"/>
      <c r="E8021" s="218" t="s">
        <v>205</v>
      </c>
      <c r="F8021" s="218">
        <v>1979</v>
      </c>
    </row>
    <row r="8022" spans="1:6" x14ac:dyDescent="0.45">
      <c r="A8022" s="218">
        <v>10766</v>
      </c>
      <c r="B8022" s="218">
        <v>150</v>
      </c>
      <c r="C8022" s="219">
        <v>10.35123117636418</v>
      </c>
      <c r="D8022" s="218"/>
      <c r="E8022" s="218" t="s">
        <v>205</v>
      </c>
      <c r="F8022" s="218">
        <v>1979</v>
      </c>
    </row>
    <row r="8023" spans="1:6" x14ac:dyDescent="0.45">
      <c r="A8023" s="218">
        <v>10766</v>
      </c>
      <c r="B8023" s="218">
        <v>150</v>
      </c>
      <c r="C8023" s="219">
        <v>13.563782361599021</v>
      </c>
      <c r="D8023" s="218"/>
      <c r="E8023" s="218" t="s">
        <v>205</v>
      </c>
      <c r="F8023" s="218">
        <v>1979</v>
      </c>
    </row>
    <row r="8024" spans="1:6" x14ac:dyDescent="0.45">
      <c r="A8024" s="218">
        <v>10766</v>
      </c>
      <c r="B8024" s="218">
        <v>150</v>
      </c>
      <c r="C8024" s="219">
        <v>10.52153983914995</v>
      </c>
      <c r="D8024" s="218"/>
      <c r="E8024" s="218" t="s">
        <v>205</v>
      </c>
      <c r="F8024" s="218">
        <v>1979</v>
      </c>
    </row>
    <row r="8025" spans="1:6" x14ac:dyDescent="0.45">
      <c r="A8025" s="218">
        <v>10766</v>
      </c>
      <c r="B8025" s="218">
        <v>150</v>
      </c>
      <c r="C8025" s="219">
        <v>18.333770669837829</v>
      </c>
      <c r="D8025" s="218"/>
      <c r="E8025" s="218" t="s">
        <v>205</v>
      </c>
      <c r="F8025" s="218">
        <v>1979</v>
      </c>
    </row>
    <row r="8026" spans="1:6" x14ac:dyDescent="0.45">
      <c r="A8026" s="218">
        <v>10766</v>
      </c>
      <c r="B8026" s="218">
        <v>150</v>
      </c>
      <c r="C8026" s="219">
        <v>12.358212247822779</v>
      </c>
      <c r="D8026" s="218"/>
      <c r="E8026" s="218" t="s">
        <v>205</v>
      </c>
      <c r="F8026" s="218">
        <v>1979</v>
      </c>
    </row>
    <row r="8027" spans="1:6" x14ac:dyDescent="0.45">
      <c r="A8027" s="218">
        <v>10766</v>
      </c>
      <c r="B8027" s="218">
        <v>150</v>
      </c>
      <c r="C8027" s="219">
        <v>20.53266827130243</v>
      </c>
      <c r="D8027" s="218"/>
      <c r="E8027" s="218" t="s">
        <v>205</v>
      </c>
      <c r="F8027" s="218">
        <v>1979</v>
      </c>
    </row>
    <row r="8028" spans="1:6" x14ac:dyDescent="0.45">
      <c r="A8028" s="218">
        <v>10766</v>
      </c>
      <c r="B8028" s="218">
        <v>150</v>
      </c>
      <c r="C8028" s="219">
        <v>10.21977136058074</v>
      </c>
      <c r="D8028" s="218"/>
      <c r="E8028" s="218" t="s">
        <v>205</v>
      </c>
      <c r="F8028" s="218">
        <v>1979</v>
      </c>
    </row>
    <row r="8029" spans="1:6" x14ac:dyDescent="0.45">
      <c r="A8029" s="218">
        <v>10766</v>
      </c>
      <c r="B8029" s="218">
        <v>150</v>
      </c>
      <c r="C8029" s="219">
        <v>18.633941789709599</v>
      </c>
      <c r="D8029" s="218"/>
      <c r="E8029" s="218" t="s">
        <v>205</v>
      </c>
      <c r="F8029" s="218">
        <v>1979</v>
      </c>
    </row>
    <row r="8030" spans="1:6" x14ac:dyDescent="0.45">
      <c r="A8030" s="218">
        <v>10764</v>
      </c>
      <c r="B8030" s="218">
        <v>400</v>
      </c>
      <c r="C8030" s="219">
        <v>24.892280029815169</v>
      </c>
      <c r="D8030" s="218"/>
      <c r="E8030" s="218" t="s">
        <v>204</v>
      </c>
      <c r="F8030" s="218">
        <v>2017</v>
      </c>
    </row>
    <row r="8031" spans="1:6" x14ac:dyDescent="0.45">
      <c r="A8031" s="218">
        <v>10764</v>
      </c>
      <c r="B8031" s="218">
        <v>400</v>
      </c>
      <c r="C8031" s="219">
        <v>7.1046208203621699</v>
      </c>
      <c r="D8031" s="218"/>
      <c r="E8031" s="218" t="s">
        <v>204</v>
      </c>
      <c r="F8031" s="218">
        <v>2017</v>
      </c>
    </row>
    <row r="8032" spans="1:6" x14ac:dyDescent="0.45">
      <c r="A8032" s="218">
        <v>10764</v>
      </c>
      <c r="B8032" s="218">
        <v>400</v>
      </c>
      <c r="C8032" s="219">
        <v>2.7080666535869922</v>
      </c>
      <c r="D8032" s="218"/>
      <c r="E8032" s="218" t="s">
        <v>204</v>
      </c>
      <c r="F8032" s="218">
        <v>2017</v>
      </c>
    </row>
    <row r="8033" spans="1:6" x14ac:dyDescent="0.45">
      <c r="A8033" s="218">
        <v>10764</v>
      </c>
      <c r="B8033" s="218">
        <v>400</v>
      </c>
      <c r="C8033" s="219">
        <v>21.46624711065169</v>
      </c>
      <c r="D8033" s="218"/>
      <c r="E8033" s="218" t="s">
        <v>204</v>
      </c>
      <c r="F8033" s="218">
        <v>2017</v>
      </c>
    </row>
    <row r="8034" spans="1:6" x14ac:dyDescent="0.45">
      <c r="A8034" s="218">
        <v>10764</v>
      </c>
      <c r="B8034" s="218">
        <v>400</v>
      </c>
      <c r="C8034" s="219">
        <v>9.0508056024867418</v>
      </c>
      <c r="D8034" s="218"/>
      <c r="E8034" s="218" t="s">
        <v>204</v>
      </c>
      <c r="F8034" s="218">
        <v>2017</v>
      </c>
    </row>
    <row r="8035" spans="1:6" x14ac:dyDescent="0.45">
      <c r="A8035" s="218">
        <v>10764</v>
      </c>
      <c r="B8035" s="218">
        <v>400</v>
      </c>
      <c r="C8035" s="219">
        <v>17.34987175663106</v>
      </c>
      <c r="D8035" s="218"/>
      <c r="E8035" s="218" t="s">
        <v>204</v>
      </c>
      <c r="F8035" s="218">
        <v>2017</v>
      </c>
    </row>
    <row r="8036" spans="1:6" x14ac:dyDescent="0.45">
      <c r="A8036" s="218">
        <v>10764</v>
      </c>
      <c r="B8036" s="218">
        <v>400</v>
      </c>
      <c r="C8036" s="219">
        <v>11.38398216673529</v>
      </c>
      <c r="D8036" s="218"/>
      <c r="E8036" s="218" t="s">
        <v>204</v>
      </c>
      <c r="F8036" s="218">
        <v>2017</v>
      </c>
    </row>
    <row r="8037" spans="1:6" x14ac:dyDescent="0.45">
      <c r="A8037" s="218">
        <v>10764</v>
      </c>
      <c r="B8037" s="218">
        <v>400</v>
      </c>
      <c r="C8037" s="219">
        <v>25.248073391885949</v>
      </c>
      <c r="D8037" s="218"/>
      <c r="E8037" s="218" t="s">
        <v>204</v>
      </c>
      <c r="F8037" s="218">
        <v>2017</v>
      </c>
    </row>
    <row r="8038" spans="1:6" x14ac:dyDescent="0.45">
      <c r="A8038" s="218">
        <v>10764</v>
      </c>
      <c r="B8038" s="218">
        <v>400</v>
      </c>
      <c r="C8038" s="219">
        <v>15.421639666615309</v>
      </c>
      <c r="D8038" s="218"/>
      <c r="E8038" s="218" t="s">
        <v>204</v>
      </c>
      <c r="F8038" s="218">
        <v>2017</v>
      </c>
    </row>
    <row r="8039" spans="1:6" x14ac:dyDescent="0.45">
      <c r="A8039" s="218">
        <v>10764</v>
      </c>
      <c r="B8039" s="218">
        <v>400</v>
      </c>
      <c r="C8039" s="219">
        <v>16.38220650575358</v>
      </c>
      <c r="D8039" s="218"/>
      <c r="E8039" s="218" t="s">
        <v>204</v>
      </c>
      <c r="F8039" s="218">
        <v>2017</v>
      </c>
    </row>
    <row r="8040" spans="1:6" x14ac:dyDescent="0.45">
      <c r="A8040" s="218">
        <v>10764</v>
      </c>
      <c r="B8040" s="218">
        <v>400</v>
      </c>
      <c r="C8040" s="219">
        <v>23.511040215167199</v>
      </c>
      <c r="D8040" s="218"/>
      <c r="E8040" s="218" t="s">
        <v>204</v>
      </c>
      <c r="F8040" s="218">
        <v>2017</v>
      </c>
    </row>
    <row r="8041" spans="1:6" x14ac:dyDescent="0.45">
      <c r="A8041" s="218">
        <v>10764</v>
      </c>
      <c r="B8041" s="218">
        <v>400</v>
      </c>
      <c r="C8041" s="219">
        <v>30.224582018244892</v>
      </c>
      <c r="D8041" s="218"/>
      <c r="E8041" s="218" t="s">
        <v>204</v>
      </c>
      <c r="F8041" s="218">
        <v>2017</v>
      </c>
    </row>
    <row r="8042" spans="1:6" x14ac:dyDescent="0.45">
      <c r="A8042" s="218">
        <v>10764</v>
      </c>
      <c r="B8042" s="218">
        <v>400</v>
      </c>
      <c r="C8042" s="219">
        <v>17.983117775251952</v>
      </c>
      <c r="D8042" s="218"/>
      <c r="E8042" s="218" t="s">
        <v>204</v>
      </c>
      <c r="F8042" s="218">
        <v>2017</v>
      </c>
    </row>
    <row r="8043" spans="1:6" x14ac:dyDescent="0.45">
      <c r="A8043" s="218">
        <v>10764</v>
      </c>
      <c r="B8043" s="218">
        <v>400</v>
      </c>
      <c r="C8043" s="219">
        <v>41.059318308046272</v>
      </c>
      <c r="D8043" s="218"/>
      <c r="E8043" s="218" t="s">
        <v>204</v>
      </c>
      <c r="F8043" s="218">
        <v>2017</v>
      </c>
    </row>
    <row r="8044" spans="1:6" x14ac:dyDescent="0.45">
      <c r="A8044" s="218">
        <v>10762</v>
      </c>
      <c r="B8044" s="218">
        <v>200</v>
      </c>
      <c r="C8044" s="219">
        <v>42.614501397319003</v>
      </c>
      <c r="D8044" s="218"/>
      <c r="E8044" s="218" t="s">
        <v>114</v>
      </c>
      <c r="F8044" s="218">
        <v>2010</v>
      </c>
    </row>
    <row r="8045" spans="1:6" x14ac:dyDescent="0.45">
      <c r="A8045" s="218">
        <v>10762</v>
      </c>
      <c r="B8045" s="218">
        <v>200</v>
      </c>
      <c r="C8045" s="219">
        <v>27.891110203500169</v>
      </c>
      <c r="D8045" s="218"/>
      <c r="E8045" s="218" t="s">
        <v>114</v>
      </c>
      <c r="F8045" s="218">
        <v>2010</v>
      </c>
    </row>
    <row r="8046" spans="1:6" x14ac:dyDescent="0.45">
      <c r="A8046" s="218">
        <v>10762</v>
      </c>
      <c r="B8046" s="218">
        <v>200</v>
      </c>
      <c r="C8046" s="219">
        <v>15.654612190226491</v>
      </c>
      <c r="D8046" s="218"/>
      <c r="E8046" s="218" t="s">
        <v>114</v>
      </c>
      <c r="F8046" s="218">
        <v>2010</v>
      </c>
    </row>
    <row r="8047" spans="1:6" x14ac:dyDescent="0.45">
      <c r="A8047" s="218">
        <v>10762</v>
      </c>
      <c r="B8047" s="218">
        <v>200</v>
      </c>
      <c r="C8047" s="219">
        <v>24.873282922688819</v>
      </c>
      <c r="D8047" s="218"/>
      <c r="E8047" s="218" t="s">
        <v>114</v>
      </c>
      <c r="F8047" s="218">
        <v>2010</v>
      </c>
    </row>
    <row r="8048" spans="1:6" x14ac:dyDescent="0.45">
      <c r="A8048" s="218">
        <v>10762</v>
      </c>
      <c r="B8048" s="218">
        <v>200</v>
      </c>
      <c r="C8048" s="219">
        <v>21.729987632353069</v>
      </c>
      <c r="D8048" s="218"/>
      <c r="E8048" s="218" t="s">
        <v>114</v>
      </c>
      <c r="F8048" s="218">
        <v>2010</v>
      </c>
    </row>
    <row r="8049" spans="1:6" x14ac:dyDescent="0.45">
      <c r="A8049" s="218">
        <v>10758</v>
      </c>
      <c r="B8049" s="218">
        <v>300</v>
      </c>
      <c r="C8049" s="219">
        <v>2.6103286485276378</v>
      </c>
      <c r="D8049" s="218"/>
      <c r="E8049" s="218" t="s">
        <v>111</v>
      </c>
      <c r="F8049" s="218">
        <v>1990</v>
      </c>
    </row>
    <row r="8050" spans="1:6" x14ac:dyDescent="0.45">
      <c r="A8050" s="218">
        <v>10758</v>
      </c>
      <c r="B8050" s="218">
        <v>300</v>
      </c>
      <c r="C8050" s="219">
        <v>10.531565568261099</v>
      </c>
      <c r="D8050" s="218"/>
      <c r="E8050" s="218" t="s">
        <v>111</v>
      </c>
      <c r="F8050" s="218">
        <v>1990</v>
      </c>
    </row>
    <row r="8051" spans="1:6" x14ac:dyDescent="0.45">
      <c r="A8051" s="218">
        <v>10758</v>
      </c>
      <c r="B8051" s="218">
        <v>300</v>
      </c>
      <c r="C8051" s="219">
        <v>12.623755387914301</v>
      </c>
      <c r="D8051" s="218"/>
      <c r="E8051" s="218" t="s">
        <v>111</v>
      </c>
      <c r="F8051" s="218">
        <v>1990</v>
      </c>
    </row>
    <row r="8052" spans="1:6" x14ac:dyDescent="0.45">
      <c r="A8052" s="218">
        <v>10758</v>
      </c>
      <c r="B8052" s="218">
        <v>300</v>
      </c>
      <c r="C8052" s="219">
        <v>6.30664520080391</v>
      </c>
      <c r="D8052" s="218"/>
      <c r="E8052" s="218" t="s">
        <v>111</v>
      </c>
      <c r="F8052" s="218">
        <v>1990</v>
      </c>
    </row>
    <row r="8053" spans="1:6" x14ac:dyDescent="0.45">
      <c r="A8053" s="218">
        <v>10758</v>
      </c>
      <c r="B8053" s="218">
        <v>300</v>
      </c>
      <c r="C8053" s="219">
        <v>6.0011046607776262</v>
      </c>
      <c r="D8053" s="218"/>
      <c r="E8053" s="218" t="s">
        <v>111</v>
      </c>
      <c r="F8053" s="218">
        <v>1990</v>
      </c>
    </row>
    <row r="8054" spans="1:6" x14ac:dyDescent="0.45">
      <c r="A8054" s="218">
        <v>10758</v>
      </c>
      <c r="B8054" s="218">
        <v>300</v>
      </c>
      <c r="C8054" s="219">
        <v>3.0034549117355112</v>
      </c>
      <c r="D8054" s="218"/>
      <c r="E8054" s="218" t="s">
        <v>111</v>
      </c>
      <c r="F8054" s="218">
        <v>1990</v>
      </c>
    </row>
    <row r="8055" spans="1:6" x14ac:dyDescent="0.45">
      <c r="A8055" s="218">
        <v>10758</v>
      </c>
      <c r="B8055" s="218">
        <v>300</v>
      </c>
      <c r="C8055" s="219">
        <v>9.5381980433222147</v>
      </c>
      <c r="D8055" s="218"/>
      <c r="E8055" s="218" t="s">
        <v>111</v>
      </c>
      <c r="F8055" s="218">
        <v>1990</v>
      </c>
    </row>
    <row r="8056" spans="1:6" x14ac:dyDescent="0.45">
      <c r="A8056" s="218">
        <v>10758</v>
      </c>
      <c r="B8056" s="218">
        <v>300</v>
      </c>
      <c r="C8056" s="219">
        <v>12.700823922240181</v>
      </c>
      <c r="D8056" s="218"/>
      <c r="E8056" s="218" t="s">
        <v>111</v>
      </c>
      <c r="F8056" s="218">
        <v>1990</v>
      </c>
    </row>
    <row r="8057" spans="1:6" x14ac:dyDescent="0.45">
      <c r="A8057" s="218">
        <v>10758</v>
      </c>
      <c r="B8057" s="218">
        <v>300</v>
      </c>
      <c r="C8057" s="219">
        <v>17.652893267412342</v>
      </c>
      <c r="D8057" s="218"/>
      <c r="E8057" s="218" t="s">
        <v>111</v>
      </c>
      <c r="F8057" s="218">
        <v>1990</v>
      </c>
    </row>
    <row r="8058" spans="1:6" x14ac:dyDescent="0.45">
      <c r="A8058" s="218">
        <v>10756</v>
      </c>
      <c r="B8058" s="218">
        <v>250</v>
      </c>
      <c r="C8058" s="219">
        <v>18.390588045860941</v>
      </c>
      <c r="D8058" s="218"/>
      <c r="E8058" s="218" t="s">
        <v>205</v>
      </c>
      <c r="F8058" s="218">
        <v>1901</v>
      </c>
    </row>
    <row r="8059" spans="1:6" x14ac:dyDescent="0.45">
      <c r="A8059" s="218">
        <v>10756</v>
      </c>
      <c r="B8059" s="218">
        <v>250</v>
      </c>
      <c r="C8059" s="219">
        <v>20.98042793111464</v>
      </c>
      <c r="D8059" s="218"/>
      <c r="E8059" s="218" t="s">
        <v>205</v>
      </c>
      <c r="F8059" s="218">
        <v>1901</v>
      </c>
    </row>
    <row r="8060" spans="1:6" x14ac:dyDescent="0.45">
      <c r="A8060" s="218">
        <v>10754</v>
      </c>
      <c r="B8060" s="218">
        <v>200</v>
      </c>
      <c r="C8060" s="219">
        <v>21.077492956902631</v>
      </c>
      <c r="D8060" s="218"/>
      <c r="E8060" s="218" t="s">
        <v>205</v>
      </c>
      <c r="F8060" s="218">
        <v>1901</v>
      </c>
    </row>
    <row r="8061" spans="1:6" x14ac:dyDescent="0.45">
      <c r="A8061" s="218">
        <v>10752</v>
      </c>
      <c r="B8061" s="218">
        <v>0</v>
      </c>
      <c r="C8061" s="219">
        <v>12.88975782580432</v>
      </c>
      <c r="D8061" s="218"/>
      <c r="E8061" s="218"/>
      <c r="F8061" s="218">
        <v>1901</v>
      </c>
    </row>
    <row r="8062" spans="1:6" x14ac:dyDescent="0.45">
      <c r="A8062" s="218">
        <v>10750</v>
      </c>
      <c r="B8062" s="218">
        <v>200</v>
      </c>
      <c r="C8062" s="219">
        <v>37.591033947228347</v>
      </c>
      <c r="D8062" s="218"/>
      <c r="E8062" s="218" t="s">
        <v>114</v>
      </c>
      <c r="F8062" s="218">
        <v>2010</v>
      </c>
    </row>
    <row r="8063" spans="1:6" x14ac:dyDescent="0.45">
      <c r="A8063" s="218">
        <v>10748</v>
      </c>
      <c r="B8063" s="218">
        <v>250</v>
      </c>
      <c r="C8063" s="219">
        <v>26.951189941658949</v>
      </c>
      <c r="D8063" s="218"/>
      <c r="E8063" s="218" t="s">
        <v>205</v>
      </c>
      <c r="F8063" s="218">
        <v>1901</v>
      </c>
    </row>
    <row r="8064" spans="1:6" x14ac:dyDescent="0.45">
      <c r="A8064" s="218">
        <v>10748</v>
      </c>
      <c r="B8064" s="218">
        <v>250</v>
      </c>
      <c r="C8064" s="219">
        <v>9.5395169186980784</v>
      </c>
      <c r="D8064" s="218"/>
      <c r="E8064" s="218" t="s">
        <v>205</v>
      </c>
      <c r="F8064" s="218">
        <v>1901</v>
      </c>
    </row>
    <row r="8065" spans="1:6" x14ac:dyDescent="0.45">
      <c r="A8065" s="218">
        <v>10746</v>
      </c>
      <c r="B8065" s="218">
        <v>160</v>
      </c>
      <c r="C8065" s="219">
        <v>4.8673332745136042</v>
      </c>
      <c r="D8065" s="218"/>
      <c r="E8065" s="218" t="s">
        <v>114</v>
      </c>
      <c r="F8065" s="218">
        <v>2010</v>
      </c>
    </row>
    <row r="8066" spans="1:6" x14ac:dyDescent="0.45">
      <c r="A8066" s="218">
        <v>10746</v>
      </c>
      <c r="B8066" s="218">
        <v>160</v>
      </c>
      <c r="C8066" s="219">
        <v>24.306124589912969</v>
      </c>
      <c r="D8066" s="218"/>
      <c r="E8066" s="218" t="s">
        <v>114</v>
      </c>
      <c r="F8066" s="218">
        <v>2010</v>
      </c>
    </row>
    <row r="8067" spans="1:6" x14ac:dyDescent="0.45">
      <c r="A8067" s="218">
        <v>11036</v>
      </c>
      <c r="B8067" s="218">
        <v>200</v>
      </c>
      <c r="C8067" s="219">
        <v>8.5533667646601437</v>
      </c>
      <c r="D8067" s="218"/>
      <c r="E8067" s="218" t="s">
        <v>114</v>
      </c>
      <c r="F8067" s="218">
        <v>2001</v>
      </c>
    </row>
    <row r="8068" spans="1:6" x14ac:dyDescent="0.45">
      <c r="A8068" s="218">
        <v>11036</v>
      </c>
      <c r="B8068" s="218">
        <v>200</v>
      </c>
      <c r="C8068" s="219">
        <v>17.740290311170579</v>
      </c>
      <c r="D8068" s="218"/>
      <c r="E8068" s="218" t="s">
        <v>114</v>
      </c>
      <c r="F8068" s="218">
        <v>2001</v>
      </c>
    </row>
    <row r="8069" spans="1:6" x14ac:dyDescent="0.45">
      <c r="A8069" s="218">
        <v>11036</v>
      </c>
      <c r="B8069" s="218">
        <v>200</v>
      </c>
      <c r="C8069" s="219">
        <v>2.5568094991888142</v>
      </c>
      <c r="D8069" s="218"/>
      <c r="E8069" s="218" t="s">
        <v>114</v>
      </c>
      <c r="F8069" s="218">
        <v>2001</v>
      </c>
    </row>
    <row r="8070" spans="1:6" x14ac:dyDescent="0.45">
      <c r="A8070" s="218">
        <v>11036</v>
      </c>
      <c r="B8070" s="218">
        <v>200</v>
      </c>
      <c r="C8070" s="219">
        <v>9.0077417880390325</v>
      </c>
      <c r="D8070" s="218"/>
      <c r="E8070" s="218" t="s">
        <v>111</v>
      </c>
      <c r="F8070" s="218">
        <v>2001</v>
      </c>
    </row>
    <row r="8071" spans="1:6" x14ac:dyDescent="0.45">
      <c r="A8071" s="218">
        <v>11036</v>
      </c>
      <c r="B8071" s="218">
        <v>200</v>
      </c>
      <c r="C8071" s="219">
        <v>22.357247864709279</v>
      </c>
      <c r="D8071" s="218"/>
      <c r="E8071" s="218" t="s">
        <v>111</v>
      </c>
      <c r="F8071" s="218">
        <v>2001</v>
      </c>
    </row>
    <row r="8072" spans="1:6" x14ac:dyDescent="0.45">
      <c r="A8072" s="218">
        <v>11034</v>
      </c>
      <c r="B8072" s="218">
        <v>150</v>
      </c>
      <c r="C8072" s="219">
        <v>35.693773223210293</v>
      </c>
      <c r="D8072" s="218"/>
      <c r="E8072" s="218" t="s">
        <v>205</v>
      </c>
      <c r="F8072" s="218">
        <v>1971</v>
      </c>
    </row>
    <row r="8073" spans="1:6" x14ac:dyDescent="0.45">
      <c r="A8073" s="218">
        <v>11032</v>
      </c>
      <c r="B8073" s="218">
        <v>200</v>
      </c>
      <c r="C8073" s="219">
        <v>20.494773450075481</v>
      </c>
      <c r="D8073" s="218"/>
      <c r="E8073" s="218" t="s">
        <v>114</v>
      </c>
      <c r="F8073" s="218">
        <v>2000</v>
      </c>
    </row>
    <row r="8074" spans="1:6" x14ac:dyDescent="0.45">
      <c r="A8074" s="218">
        <v>11032</v>
      </c>
      <c r="B8074" s="218">
        <v>200</v>
      </c>
      <c r="C8074" s="219">
        <v>12.05655560910747</v>
      </c>
      <c r="D8074" s="218"/>
      <c r="E8074" s="218" t="s">
        <v>114</v>
      </c>
      <c r="F8074" s="218">
        <v>2000</v>
      </c>
    </row>
    <row r="8075" spans="1:6" x14ac:dyDescent="0.45">
      <c r="A8075" s="218">
        <v>11030</v>
      </c>
      <c r="B8075" s="218">
        <v>250</v>
      </c>
      <c r="C8075" s="219">
        <v>22.035529940587281</v>
      </c>
      <c r="D8075" s="218"/>
      <c r="E8075" s="218" t="s">
        <v>114</v>
      </c>
      <c r="F8075" s="218">
        <v>1993</v>
      </c>
    </row>
    <row r="8076" spans="1:6" x14ac:dyDescent="0.45">
      <c r="A8076" s="218">
        <v>11030</v>
      </c>
      <c r="B8076" s="218">
        <v>250</v>
      </c>
      <c r="C8076" s="219">
        <v>21.75902858028925</v>
      </c>
      <c r="D8076" s="218"/>
      <c r="E8076" s="218" t="s">
        <v>492</v>
      </c>
      <c r="F8076" s="218">
        <v>2010</v>
      </c>
    </row>
    <row r="8077" spans="1:6" x14ac:dyDescent="0.45">
      <c r="A8077" s="218">
        <v>11030</v>
      </c>
      <c r="B8077" s="218">
        <v>250</v>
      </c>
      <c r="C8077" s="219">
        <v>34.651822645651023</v>
      </c>
      <c r="D8077" s="218"/>
      <c r="E8077" s="218" t="s">
        <v>114</v>
      </c>
      <c r="F8077" s="218">
        <v>1901</v>
      </c>
    </row>
    <row r="8078" spans="1:6" x14ac:dyDescent="0.45">
      <c r="A8078" s="218">
        <v>11030</v>
      </c>
      <c r="B8078" s="218">
        <v>250</v>
      </c>
      <c r="C8078" s="219">
        <v>26.87981002707679</v>
      </c>
      <c r="D8078" s="218"/>
      <c r="E8078" s="218" t="s">
        <v>114</v>
      </c>
      <c r="F8078" s="218">
        <v>1993</v>
      </c>
    </row>
    <row r="8079" spans="1:6" x14ac:dyDescent="0.45">
      <c r="A8079" s="218">
        <v>11028</v>
      </c>
      <c r="B8079" s="218">
        <v>300</v>
      </c>
      <c r="C8079" s="219">
        <v>40.906491967777669</v>
      </c>
      <c r="D8079" s="218"/>
      <c r="E8079" s="218" t="s">
        <v>492</v>
      </c>
      <c r="F8079" s="218">
        <v>2010</v>
      </c>
    </row>
    <row r="8080" spans="1:6" x14ac:dyDescent="0.45">
      <c r="A8080" s="218">
        <v>11028</v>
      </c>
      <c r="B8080" s="218">
        <v>300</v>
      </c>
      <c r="C8080" s="219">
        <v>40.46294739912863</v>
      </c>
      <c r="D8080" s="218"/>
      <c r="E8080" s="218" t="s">
        <v>492</v>
      </c>
      <c r="F8080" s="218">
        <v>2010</v>
      </c>
    </row>
    <row r="8081" spans="1:6" x14ac:dyDescent="0.45">
      <c r="A8081" s="218">
        <v>11028</v>
      </c>
      <c r="B8081" s="218">
        <v>300</v>
      </c>
      <c r="C8081" s="219">
        <v>5.452784771539128</v>
      </c>
      <c r="D8081" s="218"/>
      <c r="E8081" s="218" t="s">
        <v>492</v>
      </c>
      <c r="F8081" s="218">
        <v>2010</v>
      </c>
    </row>
    <row r="8082" spans="1:6" x14ac:dyDescent="0.45">
      <c r="A8082" s="218">
        <v>11028</v>
      </c>
      <c r="B8082" s="218">
        <v>300</v>
      </c>
      <c r="C8082" s="219">
        <v>18.890152922652518</v>
      </c>
      <c r="D8082" s="218"/>
      <c r="E8082" s="218" t="s">
        <v>492</v>
      </c>
      <c r="F8082" s="218">
        <v>2010</v>
      </c>
    </row>
    <row r="8083" spans="1:6" x14ac:dyDescent="0.45">
      <c r="A8083" s="218">
        <v>11028</v>
      </c>
      <c r="B8083" s="218">
        <v>300</v>
      </c>
      <c r="C8083" s="219">
        <v>42.384004824562872</v>
      </c>
      <c r="D8083" s="218"/>
      <c r="E8083" s="218" t="s">
        <v>492</v>
      </c>
      <c r="F8083" s="218">
        <v>2010</v>
      </c>
    </row>
    <row r="8084" spans="1:6" x14ac:dyDescent="0.45">
      <c r="A8084" s="218">
        <v>11028</v>
      </c>
      <c r="B8084" s="218">
        <v>300</v>
      </c>
      <c r="C8084" s="219">
        <v>29.674678753200759</v>
      </c>
      <c r="D8084" s="218"/>
      <c r="E8084" s="218" t="s">
        <v>492</v>
      </c>
      <c r="F8084" s="218">
        <v>2010</v>
      </c>
    </row>
    <row r="8085" spans="1:6" x14ac:dyDescent="0.45">
      <c r="A8085" s="218">
        <v>11028</v>
      </c>
      <c r="B8085" s="218">
        <v>300</v>
      </c>
      <c r="C8085" s="219">
        <v>25.3909423224354</v>
      </c>
      <c r="D8085" s="218"/>
      <c r="E8085" s="218" t="s">
        <v>492</v>
      </c>
      <c r="F8085" s="218">
        <v>2010</v>
      </c>
    </row>
    <row r="8086" spans="1:6" x14ac:dyDescent="0.45">
      <c r="A8086" s="218">
        <v>11028</v>
      </c>
      <c r="B8086" s="218">
        <v>300</v>
      </c>
      <c r="C8086" s="219">
        <v>30.974228452861912</v>
      </c>
      <c r="D8086" s="218"/>
      <c r="E8086" s="218" t="s">
        <v>492</v>
      </c>
      <c r="F8086" s="218">
        <v>2010</v>
      </c>
    </row>
    <row r="8087" spans="1:6" x14ac:dyDescent="0.45">
      <c r="A8087" s="218">
        <v>11028</v>
      </c>
      <c r="B8087" s="218">
        <v>300</v>
      </c>
      <c r="C8087" s="219">
        <v>30.61710228584387</v>
      </c>
      <c r="D8087" s="218"/>
      <c r="E8087" s="218" t="s">
        <v>208</v>
      </c>
      <c r="F8087" s="218">
        <v>2010</v>
      </c>
    </row>
    <row r="8088" spans="1:6" x14ac:dyDescent="0.45">
      <c r="A8088" s="218">
        <v>11026</v>
      </c>
      <c r="B8088" s="218">
        <v>200</v>
      </c>
      <c r="C8088" s="219">
        <v>3.5006234777040648</v>
      </c>
      <c r="D8088" s="218"/>
      <c r="E8088" s="218" t="s">
        <v>114</v>
      </c>
      <c r="F8088" s="218">
        <v>1995</v>
      </c>
    </row>
    <row r="8089" spans="1:6" x14ac:dyDescent="0.45">
      <c r="A8089" s="218">
        <v>11024</v>
      </c>
      <c r="B8089" s="218">
        <v>315</v>
      </c>
      <c r="C8089" s="219">
        <v>47.997872245292392</v>
      </c>
      <c r="D8089" s="218"/>
      <c r="E8089" s="218" t="s">
        <v>109</v>
      </c>
      <c r="F8089" s="218">
        <v>2010</v>
      </c>
    </row>
    <row r="8090" spans="1:6" x14ac:dyDescent="0.45">
      <c r="A8090" s="218">
        <v>11022</v>
      </c>
      <c r="B8090" s="218">
        <v>150</v>
      </c>
      <c r="C8090" s="219">
        <v>10.42107858041738</v>
      </c>
      <c r="D8090" s="218"/>
      <c r="E8090" s="218" t="s">
        <v>205</v>
      </c>
      <c r="F8090" s="218">
        <v>1977</v>
      </c>
    </row>
    <row r="8091" spans="1:6" x14ac:dyDescent="0.45">
      <c r="A8091" s="218">
        <v>11022</v>
      </c>
      <c r="B8091" s="218">
        <v>150</v>
      </c>
      <c r="C8091" s="219">
        <v>9.5733160954950662</v>
      </c>
      <c r="D8091" s="218"/>
      <c r="E8091" s="218" t="s">
        <v>205</v>
      </c>
      <c r="F8091" s="218">
        <v>1977</v>
      </c>
    </row>
    <row r="8092" spans="1:6" x14ac:dyDescent="0.45">
      <c r="A8092" s="218">
        <v>11022</v>
      </c>
      <c r="B8092" s="218">
        <v>150</v>
      </c>
      <c r="C8092" s="219">
        <v>19.443633572508151</v>
      </c>
      <c r="D8092" s="218"/>
      <c r="E8092" s="218" t="s">
        <v>205</v>
      </c>
      <c r="F8092" s="218">
        <v>1977</v>
      </c>
    </row>
    <row r="8093" spans="1:6" x14ac:dyDescent="0.45">
      <c r="A8093" s="218">
        <v>11022</v>
      </c>
      <c r="B8093" s="218">
        <v>150</v>
      </c>
      <c r="C8093" s="219">
        <v>19.367550329963379</v>
      </c>
      <c r="D8093" s="218"/>
      <c r="E8093" s="218" t="s">
        <v>205</v>
      </c>
      <c r="F8093" s="218">
        <v>1977</v>
      </c>
    </row>
    <row r="8094" spans="1:6" x14ac:dyDescent="0.45">
      <c r="A8094" s="218">
        <v>11022</v>
      </c>
      <c r="B8094" s="218">
        <v>150</v>
      </c>
      <c r="C8094" s="219">
        <v>9.0564959960603897</v>
      </c>
      <c r="D8094" s="218"/>
      <c r="E8094" s="218" t="s">
        <v>205</v>
      </c>
      <c r="F8094" s="218">
        <v>1977</v>
      </c>
    </row>
    <row r="8095" spans="1:6" x14ac:dyDescent="0.45">
      <c r="A8095" s="218">
        <v>11022</v>
      </c>
      <c r="B8095" s="218">
        <v>150</v>
      </c>
      <c r="C8095" s="219">
        <v>14.52570112813903</v>
      </c>
      <c r="D8095" s="218"/>
      <c r="E8095" s="218" t="s">
        <v>205</v>
      </c>
      <c r="F8095" s="218">
        <v>1977</v>
      </c>
    </row>
    <row r="8096" spans="1:6" x14ac:dyDescent="0.45">
      <c r="A8096" s="218">
        <v>11022</v>
      </c>
      <c r="B8096" s="218">
        <v>150</v>
      </c>
      <c r="C8096" s="219">
        <v>10.917858703618259</v>
      </c>
      <c r="D8096" s="218"/>
      <c r="E8096" s="218" t="s">
        <v>205</v>
      </c>
      <c r="F8096" s="218">
        <v>1977</v>
      </c>
    </row>
    <row r="8097" spans="1:6" x14ac:dyDescent="0.45">
      <c r="A8097" s="218">
        <v>11022</v>
      </c>
      <c r="B8097" s="218">
        <v>150</v>
      </c>
      <c r="C8097" s="219">
        <v>19.02616046093631</v>
      </c>
      <c r="D8097" s="218"/>
      <c r="E8097" s="218" t="s">
        <v>205</v>
      </c>
      <c r="F8097" s="218">
        <v>1977</v>
      </c>
    </row>
    <row r="8098" spans="1:6" x14ac:dyDescent="0.45">
      <c r="A8098" s="218">
        <v>11022</v>
      </c>
      <c r="B8098" s="218">
        <v>150</v>
      </c>
      <c r="C8098" s="219">
        <v>19.184324803459891</v>
      </c>
      <c r="D8098" s="218"/>
      <c r="E8098" s="218" t="s">
        <v>205</v>
      </c>
      <c r="F8098" s="218">
        <v>1977</v>
      </c>
    </row>
    <row r="8099" spans="1:6" x14ac:dyDescent="0.45">
      <c r="A8099" s="218">
        <v>11022</v>
      </c>
      <c r="B8099" s="218">
        <v>150</v>
      </c>
      <c r="C8099" s="219">
        <v>17.449686965570049</v>
      </c>
      <c r="D8099" s="218"/>
      <c r="E8099" s="218" t="s">
        <v>205</v>
      </c>
      <c r="F8099" s="218">
        <v>1977</v>
      </c>
    </row>
    <row r="8100" spans="1:6" x14ac:dyDescent="0.45">
      <c r="A8100" s="218">
        <v>11022</v>
      </c>
      <c r="B8100" s="218">
        <v>150</v>
      </c>
      <c r="C8100" s="219">
        <v>11.868599444937781</v>
      </c>
      <c r="D8100" s="218"/>
      <c r="E8100" s="218" t="s">
        <v>205</v>
      </c>
      <c r="F8100" s="218">
        <v>1977</v>
      </c>
    </row>
    <row r="8101" spans="1:6" x14ac:dyDescent="0.45">
      <c r="A8101" s="218">
        <v>11022</v>
      </c>
      <c r="B8101" s="218">
        <v>150</v>
      </c>
      <c r="C8101" s="219">
        <v>19.227695936223441</v>
      </c>
      <c r="D8101" s="218"/>
      <c r="E8101" s="218" t="s">
        <v>205</v>
      </c>
      <c r="F8101" s="218">
        <v>1977</v>
      </c>
    </row>
    <row r="8102" spans="1:6" x14ac:dyDescent="0.45">
      <c r="A8102" s="218">
        <v>11022</v>
      </c>
      <c r="B8102" s="218">
        <v>150</v>
      </c>
      <c r="C8102" s="219">
        <v>34.789010591969188</v>
      </c>
      <c r="D8102" s="218"/>
      <c r="E8102" s="218" t="s">
        <v>205</v>
      </c>
      <c r="F8102" s="218">
        <v>1989</v>
      </c>
    </row>
    <row r="8103" spans="1:6" x14ac:dyDescent="0.45">
      <c r="A8103" s="218">
        <v>11022</v>
      </c>
      <c r="B8103" s="218">
        <v>150</v>
      </c>
      <c r="C8103" s="219">
        <v>13.628657083428591</v>
      </c>
      <c r="D8103" s="218"/>
      <c r="E8103" s="218" t="s">
        <v>205</v>
      </c>
      <c r="F8103" s="218">
        <v>1989</v>
      </c>
    </row>
    <row r="8104" spans="1:6" x14ac:dyDescent="0.45">
      <c r="A8104" s="218">
        <v>11022</v>
      </c>
      <c r="B8104" s="218">
        <v>150</v>
      </c>
      <c r="C8104" s="219">
        <v>18.193603715673799</v>
      </c>
      <c r="D8104" s="218"/>
      <c r="E8104" s="218" t="s">
        <v>205</v>
      </c>
      <c r="F8104" s="218">
        <v>1977</v>
      </c>
    </row>
    <row r="8105" spans="1:6" x14ac:dyDescent="0.45">
      <c r="A8105" s="218">
        <v>11020</v>
      </c>
      <c r="B8105" s="218">
        <v>1050</v>
      </c>
      <c r="C8105" s="219">
        <v>28.355867108091481</v>
      </c>
      <c r="D8105" s="218"/>
      <c r="E8105" s="218" t="s">
        <v>208</v>
      </c>
      <c r="F8105" s="218">
        <v>1901</v>
      </c>
    </row>
    <row r="8106" spans="1:6" x14ac:dyDescent="0.45">
      <c r="A8106" s="218">
        <v>11020</v>
      </c>
      <c r="B8106" s="218">
        <v>1050</v>
      </c>
      <c r="C8106" s="219">
        <v>50.98918053948816</v>
      </c>
      <c r="D8106" s="218"/>
      <c r="E8106" s="218" t="s">
        <v>208</v>
      </c>
      <c r="F8106" s="218">
        <v>1901</v>
      </c>
    </row>
    <row r="8107" spans="1:6" x14ac:dyDescent="0.45">
      <c r="A8107" s="218">
        <v>11020</v>
      </c>
      <c r="B8107" s="218">
        <v>1050</v>
      </c>
      <c r="C8107" s="219">
        <v>30.067380432975771</v>
      </c>
      <c r="D8107" s="218"/>
      <c r="E8107" s="218" t="s">
        <v>203</v>
      </c>
      <c r="F8107" s="218">
        <v>1901</v>
      </c>
    </row>
    <row r="8108" spans="1:6" x14ac:dyDescent="0.45">
      <c r="A8108" s="218">
        <v>11020</v>
      </c>
      <c r="B8108" s="218">
        <v>1050</v>
      </c>
      <c r="C8108" s="219">
        <v>97.498506987221617</v>
      </c>
      <c r="D8108" s="218"/>
      <c r="E8108" s="218" t="s">
        <v>208</v>
      </c>
      <c r="F8108" s="218">
        <v>1901</v>
      </c>
    </row>
    <row r="8109" spans="1:6" x14ac:dyDescent="0.45">
      <c r="A8109" s="218">
        <v>11020</v>
      </c>
      <c r="B8109" s="218">
        <v>1050</v>
      </c>
      <c r="C8109" s="219">
        <v>49.298286479746203</v>
      </c>
      <c r="D8109" s="218"/>
      <c r="E8109" s="218" t="s">
        <v>203</v>
      </c>
      <c r="F8109" s="218">
        <v>1901</v>
      </c>
    </row>
    <row r="8110" spans="1:6" x14ac:dyDescent="0.45">
      <c r="A8110" s="218">
        <v>11020</v>
      </c>
      <c r="B8110" s="218">
        <v>1050</v>
      </c>
      <c r="C8110" s="219">
        <v>22.9117172768266</v>
      </c>
      <c r="D8110" s="218"/>
      <c r="E8110" s="218" t="s">
        <v>203</v>
      </c>
      <c r="F8110" s="218">
        <v>1901</v>
      </c>
    </row>
    <row r="8111" spans="1:6" x14ac:dyDescent="0.45">
      <c r="A8111" s="218">
        <v>11020</v>
      </c>
      <c r="B8111" s="218">
        <v>1050</v>
      </c>
      <c r="C8111" s="219">
        <v>47.293216459106553</v>
      </c>
      <c r="D8111" s="218"/>
      <c r="E8111" s="218" t="s">
        <v>203</v>
      </c>
      <c r="F8111" s="218">
        <v>1901</v>
      </c>
    </row>
    <row r="8112" spans="1:6" x14ac:dyDescent="0.45">
      <c r="A8112" s="218">
        <v>11020</v>
      </c>
      <c r="B8112" s="218">
        <v>1050</v>
      </c>
      <c r="C8112" s="219">
        <v>21.594770538257009</v>
      </c>
      <c r="D8112" s="218"/>
      <c r="E8112" s="218" t="s">
        <v>203</v>
      </c>
      <c r="F8112" s="218">
        <v>1901</v>
      </c>
    </row>
    <row r="8113" spans="1:6" x14ac:dyDescent="0.45">
      <c r="A8113" s="218">
        <v>11018</v>
      </c>
      <c r="B8113" s="218">
        <v>250</v>
      </c>
      <c r="C8113" s="219">
        <v>19.23514237653011</v>
      </c>
      <c r="D8113" s="218"/>
      <c r="E8113" s="218" t="s">
        <v>112</v>
      </c>
      <c r="F8113" s="218">
        <v>1989</v>
      </c>
    </row>
    <row r="8114" spans="1:6" x14ac:dyDescent="0.45">
      <c r="A8114" s="218">
        <v>11018</v>
      </c>
      <c r="B8114" s="218">
        <v>250</v>
      </c>
      <c r="C8114" s="219">
        <v>9.2275523486919404</v>
      </c>
      <c r="D8114" s="218"/>
      <c r="E8114" s="218" t="s">
        <v>112</v>
      </c>
      <c r="F8114" s="218">
        <v>1989</v>
      </c>
    </row>
    <row r="8115" spans="1:6" x14ac:dyDescent="0.45">
      <c r="A8115" s="218">
        <v>11018</v>
      </c>
      <c r="B8115" s="218">
        <v>250</v>
      </c>
      <c r="C8115" s="219">
        <v>25.563286580631129</v>
      </c>
      <c r="D8115" s="218"/>
      <c r="E8115" s="218" t="s">
        <v>112</v>
      </c>
      <c r="F8115" s="218">
        <v>1989</v>
      </c>
    </row>
    <row r="8116" spans="1:6" x14ac:dyDescent="0.45">
      <c r="A8116" s="218">
        <v>11018</v>
      </c>
      <c r="B8116" s="218">
        <v>250</v>
      </c>
      <c r="C8116" s="219">
        <v>8.9974244361796352</v>
      </c>
      <c r="D8116" s="218"/>
      <c r="E8116" s="218" t="s">
        <v>112</v>
      </c>
      <c r="F8116" s="218">
        <v>1989</v>
      </c>
    </row>
    <row r="8117" spans="1:6" x14ac:dyDescent="0.45">
      <c r="A8117" s="218">
        <v>11018</v>
      </c>
      <c r="B8117" s="218">
        <v>250</v>
      </c>
      <c r="C8117" s="219">
        <v>11.95391302144723</v>
      </c>
      <c r="D8117" s="218"/>
      <c r="E8117" s="218" t="s">
        <v>112</v>
      </c>
      <c r="F8117" s="218">
        <v>1989</v>
      </c>
    </row>
    <row r="8118" spans="1:6" x14ac:dyDescent="0.45">
      <c r="A8118" s="218">
        <v>11018</v>
      </c>
      <c r="B8118" s="218">
        <v>250</v>
      </c>
      <c r="C8118" s="219">
        <v>31.25751223213565</v>
      </c>
      <c r="D8118" s="218"/>
      <c r="E8118" s="218" t="s">
        <v>112</v>
      </c>
      <c r="F8118" s="218">
        <v>1989</v>
      </c>
    </row>
    <row r="8119" spans="1:6" x14ac:dyDescent="0.45">
      <c r="A8119" s="218">
        <v>11018</v>
      </c>
      <c r="B8119" s="218">
        <v>250</v>
      </c>
      <c r="C8119" s="219">
        <v>6.0943067455274162</v>
      </c>
      <c r="D8119" s="218"/>
      <c r="E8119" s="218" t="s">
        <v>112</v>
      </c>
      <c r="F8119" s="218">
        <v>1989</v>
      </c>
    </row>
    <row r="8120" spans="1:6" x14ac:dyDescent="0.45">
      <c r="A8120" s="218">
        <v>11018</v>
      </c>
      <c r="B8120" s="218">
        <v>250</v>
      </c>
      <c r="C8120" s="219">
        <v>17.397437855836099</v>
      </c>
      <c r="D8120" s="218"/>
      <c r="E8120" s="218" t="s">
        <v>112</v>
      </c>
      <c r="F8120" s="218">
        <v>1989</v>
      </c>
    </row>
    <row r="8121" spans="1:6" x14ac:dyDescent="0.45">
      <c r="A8121" s="218">
        <v>11018</v>
      </c>
      <c r="B8121" s="218">
        <v>250</v>
      </c>
      <c r="C8121" s="219">
        <v>11.76304827374733</v>
      </c>
      <c r="D8121" s="218"/>
      <c r="E8121" s="218" t="s">
        <v>112</v>
      </c>
      <c r="F8121" s="218">
        <v>1989</v>
      </c>
    </row>
    <row r="8122" spans="1:6" x14ac:dyDescent="0.45">
      <c r="A8122" s="218">
        <v>11018</v>
      </c>
      <c r="B8122" s="218">
        <v>250</v>
      </c>
      <c r="C8122" s="219">
        <v>11.63621146616045</v>
      </c>
      <c r="D8122" s="218"/>
      <c r="E8122" s="218" t="s">
        <v>112</v>
      </c>
      <c r="F8122" s="218">
        <v>1989</v>
      </c>
    </row>
    <row r="8123" spans="1:6" x14ac:dyDescent="0.45">
      <c r="A8123" s="218">
        <v>11018</v>
      </c>
      <c r="B8123" s="218">
        <v>250</v>
      </c>
      <c r="C8123" s="219">
        <v>23.0725409714058</v>
      </c>
      <c r="D8123" s="218"/>
      <c r="E8123" s="218" t="s">
        <v>112</v>
      </c>
      <c r="F8123" s="218">
        <v>1989</v>
      </c>
    </row>
    <row r="8124" spans="1:6" x14ac:dyDescent="0.45">
      <c r="A8124" s="218">
        <v>11018</v>
      </c>
      <c r="B8124" s="218">
        <v>250</v>
      </c>
      <c r="C8124" s="219">
        <v>6.2628925580326484</v>
      </c>
      <c r="D8124" s="218"/>
      <c r="E8124" s="218" t="s">
        <v>112</v>
      </c>
      <c r="F8124" s="218">
        <v>1989</v>
      </c>
    </row>
    <row r="8125" spans="1:6" x14ac:dyDescent="0.45">
      <c r="A8125" s="218">
        <v>11018</v>
      </c>
      <c r="B8125" s="218">
        <v>250</v>
      </c>
      <c r="C8125" s="219">
        <v>37.125578192862797</v>
      </c>
      <c r="D8125" s="218"/>
      <c r="E8125" s="218" t="s">
        <v>112</v>
      </c>
      <c r="F8125" s="218">
        <v>1989</v>
      </c>
    </row>
    <row r="8126" spans="1:6" x14ac:dyDescent="0.45">
      <c r="A8126" s="218">
        <v>11018</v>
      </c>
      <c r="B8126" s="218">
        <v>250</v>
      </c>
      <c r="C8126" s="219">
        <v>11.981131601544581</v>
      </c>
      <c r="D8126" s="218"/>
      <c r="E8126" s="218" t="s">
        <v>112</v>
      </c>
      <c r="F8126" s="218">
        <v>1901</v>
      </c>
    </row>
    <row r="8127" spans="1:6" x14ac:dyDescent="0.45">
      <c r="A8127" s="218">
        <v>11018</v>
      </c>
      <c r="B8127" s="218">
        <v>250</v>
      </c>
      <c r="C8127" s="219">
        <v>22.517774500566709</v>
      </c>
      <c r="D8127" s="218"/>
      <c r="E8127" s="218" t="s">
        <v>112</v>
      </c>
      <c r="F8127" s="218">
        <v>1989</v>
      </c>
    </row>
    <row r="8128" spans="1:6" x14ac:dyDescent="0.45">
      <c r="A8128" s="218">
        <v>11016</v>
      </c>
      <c r="B8128" s="218">
        <v>200</v>
      </c>
      <c r="C8128" s="219">
        <v>45.890783799487338</v>
      </c>
      <c r="D8128" s="218"/>
      <c r="E8128" s="218" t="s">
        <v>114</v>
      </c>
      <c r="F8128" s="218">
        <v>2010</v>
      </c>
    </row>
    <row r="8129" spans="1:6" x14ac:dyDescent="0.45">
      <c r="A8129" s="218">
        <v>11016</v>
      </c>
      <c r="B8129" s="218">
        <v>200</v>
      </c>
      <c r="C8129" s="219">
        <v>22.83312132103859</v>
      </c>
      <c r="D8129" s="218"/>
      <c r="E8129" s="218" t="s">
        <v>114</v>
      </c>
      <c r="F8129" s="218">
        <v>2010</v>
      </c>
    </row>
    <row r="8130" spans="1:6" x14ac:dyDescent="0.45">
      <c r="A8130" s="218">
        <v>11016</v>
      </c>
      <c r="B8130" s="218">
        <v>200</v>
      </c>
      <c r="C8130" s="219">
        <v>12.0815648472362</v>
      </c>
      <c r="D8130" s="218"/>
      <c r="E8130" s="218" t="s">
        <v>114</v>
      </c>
      <c r="F8130" s="218">
        <v>2010</v>
      </c>
    </row>
    <row r="8131" spans="1:6" x14ac:dyDescent="0.45">
      <c r="A8131" s="218">
        <v>11016</v>
      </c>
      <c r="B8131" s="218">
        <v>200</v>
      </c>
      <c r="C8131" s="219">
        <v>5.1084925052745218</v>
      </c>
      <c r="D8131" s="218"/>
      <c r="E8131" s="218" t="s">
        <v>114</v>
      </c>
      <c r="F8131" s="218">
        <v>2010</v>
      </c>
    </row>
    <row r="8132" spans="1:6" x14ac:dyDescent="0.45">
      <c r="A8132" s="218">
        <v>11014</v>
      </c>
      <c r="B8132" s="218">
        <v>200</v>
      </c>
      <c r="C8132" s="219">
        <v>8.7626414195854014</v>
      </c>
      <c r="D8132" s="218"/>
      <c r="E8132" s="218" t="s">
        <v>114</v>
      </c>
      <c r="F8132" s="218">
        <v>2010</v>
      </c>
    </row>
    <row r="8133" spans="1:6" x14ac:dyDescent="0.45">
      <c r="A8133" s="218">
        <v>11014</v>
      </c>
      <c r="B8133" s="218">
        <v>200</v>
      </c>
      <c r="C8133" s="219">
        <v>11.55969628351372</v>
      </c>
      <c r="D8133" s="218"/>
      <c r="E8133" s="218" t="s">
        <v>114</v>
      </c>
      <c r="F8133" s="218">
        <v>2010</v>
      </c>
    </row>
    <row r="8134" spans="1:6" x14ac:dyDescent="0.45">
      <c r="A8134" s="218">
        <v>11014</v>
      </c>
      <c r="B8134" s="218">
        <v>200</v>
      </c>
      <c r="C8134" s="219">
        <v>15.840011660230349</v>
      </c>
      <c r="D8134" s="218"/>
      <c r="E8134" s="218" t="s">
        <v>114</v>
      </c>
      <c r="F8134" s="218">
        <v>2010</v>
      </c>
    </row>
    <row r="8135" spans="1:6" x14ac:dyDescent="0.45">
      <c r="A8135" s="218">
        <v>11014</v>
      </c>
      <c r="B8135" s="218">
        <v>200</v>
      </c>
      <c r="C8135" s="219">
        <v>11.03398703803569</v>
      </c>
      <c r="D8135" s="218"/>
      <c r="E8135" s="218" t="s">
        <v>114</v>
      </c>
      <c r="F8135" s="218">
        <v>2010</v>
      </c>
    </row>
    <row r="8136" spans="1:6" x14ac:dyDescent="0.45">
      <c r="A8136" s="218">
        <v>11012</v>
      </c>
      <c r="B8136" s="218">
        <v>200</v>
      </c>
      <c r="C8136" s="219">
        <v>20.198997185859831</v>
      </c>
      <c r="D8136" s="218"/>
      <c r="E8136" s="218" t="s">
        <v>114</v>
      </c>
      <c r="F8136" s="218">
        <v>2010</v>
      </c>
    </row>
    <row r="8137" spans="1:6" x14ac:dyDescent="0.45">
      <c r="A8137" s="218">
        <v>11012</v>
      </c>
      <c r="B8137" s="218">
        <v>200</v>
      </c>
      <c r="C8137" s="219">
        <v>15.71487895578551</v>
      </c>
      <c r="D8137" s="218"/>
      <c r="E8137" s="218" t="s">
        <v>114</v>
      </c>
      <c r="F8137" s="218">
        <v>2010</v>
      </c>
    </row>
    <row r="8138" spans="1:6" x14ac:dyDescent="0.45">
      <c r="A8138" s="218">
        <v>11012</v>
      </c>
      <c r="B8138" s="218">
        <v>200</v>
      </c>
      <c r="C8138" s="219">
        <v>34.280671273895607</v>
      </c>
      <c r="D8138" s="218"/>
      <c r="E8138" s="218" t="s">
        <v>114</v>
      </c>
      <c r="F8138" s="218">
        <v>2010</v>
      </c>
    </row>
    <row r="8139" spans="1:6" x14ac:dyDescent="0.45">
      <c r="A8139" s="218">
        <v>11012</v>
      </c>
      <c r="B8139" s="218">
        <v>200</v>
      </c>
      <c r="C8139" s="219">
        <v>25.793626596712169</v>
      </c>
      <c r="D8139" s="218"/>
      <c r="E8139" s="218" t="s">
        <v>114</v>
      </c>
      <c r="F8139" s="218">
        <v>2010</v>
      </c>
    </row>
    <row r="8140" spans="1:6" x14ac:dyDescent="0.45">
      <c r="A8140" s="218">
        <v>11012</v>
      </c>
      <c r="B8140" s="218">
        <v>200</v>
      </c>
      <c r="C8140" s="219">
        <v>10.47136709039639</v>
      </c>
      <c r="D8140" s="218"/>
      <c r="E8140" s="218" t="s">
        <v>114</v>
      </c>
      <c r="F8140" s="218">
        <v>2010</v>
      </c>
    </row>
    <row r="8141" spans="1:6" x14ac:dyDescent="0.45">
      <c r="A8141" s="218">
        <v>11012</v>
      </c>
      <c r="B8141" s="218">
        <v>200</v>
      </c>
      <c r="C8141" s="219">
        <v>14.8154559719503</v>
      </c>
      <c r="D8141" s="218"/>
      <c r="E8141" s="218" t="s">
        <v>114</v>
      </c>
      <c r="F8141" s="218">
        <v>2010</v>
      </c>
    </row>
    <row r="8142" spans="1:6" x14ac:dyDescent="0.45">
      <c r="A8142" s="218">
        <v>11012</v>
      </c>
      <c r="B8142" s="218">
        <v>200</v>
      </c>
      <c r="C8142" s="219">
        <v>38.503128031557623</v>
      </c>
      <c r="D8142" s="218"/>
      <c r="E8142" s="218" t="s">
        <v>114</v>
      </c>
      <c r="F8142" s="218">
        <v>2010</v>
      </c>
    </row>
    <row r="8143" spans="1:6" x14ac:dyDescent="0.45">
      <c r="A8143" s="218">
        <v>11012</v>
      </c>
      <c r="B8143" s="218">
        <v>200</v>
      </c>
      <c r="C8143" s="219">
        <v>4.6474735178078816</v>
      </c>
      <c r="D8143" s="218"/>
      <c r="E8143" s="218" t="s">
        <v>114</v>
      </c>
      <c r="F8143" s="218">
        <v>2010</v>
      </c>
    </row>
    <row r="8144" spans="1:6" x14ac:dyDescent="0.45">
      <c r="A8144" s="218">
        <v>11010</v>
      </c>
      <c r="B8144" s="218">
        <v>200</v>
      </c>
      <c r="C8144" s="219">
        <v>26.854240179986281</v>
      </c>
      <c r="D8144" s="218"/>
      <c r="E8144" s="218" t="s">
        <v>114</v>
      </c>
      <c r="F8144" s="218">
        <v>2010</v>
      </c>
    </row>
    <row r="8145" spans="1:6" x14ac:dyDescent="0.45">
      <c r="A8145" s="218">
        <v>11010</v>
      </c>
      <c r="B8145" s="218">
        <v>200</v>
      </c>
      <c r="C8145" s="219">
        <v>16.319042580169391</v>
      </c>
      <c r="D8145" s="218"/>
      <c r="E8145" s="218" t="s">
        <v>114</v>
      </c>
      <c r="F8145" s="218">
        <v>2010</v>
      </c>
    </row>
    <row r="8146" spans="1:6" x14ac:dyDescent="0.45">
      <c r="A8146" s="218">
        <v>11010</v>
      </c>
      <c r="B8146" s="218">
        <v>200</v>
      </c>
      <c r="C8146" s="219">
        <v>6.4481863284894336</v>
      </c>
      <c r="D8146" s="218"/>
      <c r="E8146" s="218" t="s">
        <v>114</v>
      </c>
      <c r="F8146" s="218">
        <v>2010</v>
      </c>
    </row>
    <row r="8147" spans="1:6" x14ac:dyDescent="0.45">
      <c r="A8147" s="218">
        <v>11010</v>
      </c>
      <c r="B8147" s="218">
        <v>200</v>
      </c>
      <c r="C8147" s="219">
        <v>14.852902003598089</v>
      </c>
      <c r="D8147" s="218"/>
      <c r="E8147" s="218" t="s">
        <v>114</v>
      </c>
      <c r="F8147" s="218">
        <v>2010</v>
      </c>
    </row>
    <row r="8148" spans="1:6" x14ac:dyDescent="0.45">
      <c r="A8148" s="218">
        <v>11010</v>
      </c>
      <c r="B8148" s="218">
        <v>200</v>
      </c>
      <c r="C8148" s="219">
        <v>22.63849761110238</v>
      </c>
      <c r="D8148" s="218"/>
      <c r="E8148" s="218" t="s">
        <v>114</v>
      </c>
      <c r="F8148" s="218">
        <v>2010</v>
      </c>
    </row>
    <row r="8149" spans="1:6" x14ac:dyDescent="0.45">
      <c r="A8149" s="218">
        <v>11010</v>
      </c>
      <c r="B8149" s="218">
        <v>200</v>
      </c>
      <c r="C8149" s="219">
        <v>12.78263408670788</v>
      </c>
      <c r="D8149" s="218"/>
      <c r="E8149" s="218" t="s">
        <v>114</v>
      </c>
      <c r="F8149" s="218">
        <v>2010</v>
      </c>
    </row>
    <row r="8150" spans="1:6" x14ac:dyDescent="0.45">
      <c r="A8150" s="218">
        <v>11010</v>
      </c>
      <c r="B8150" s="218">
        <v>200</v>
      </c>
      <c r="C8150" s="219">
        <v>21.637607073536159</v>
      </c>
      <c r="D8150" s="218"/>
      <c r="E8150" s="218" t="s">
        <v>114</v>
      </c>
      <c r="F8150" s="218">
        <v>2010</v>
      </c>
    </row>
    <row r="8151" spans="1:6" x14ac:dyDescent="0.45">
      <c r="A8151" s="218">
        <v>11010</v>
      </c>
      <c r="B8151" s="218">
        <v>200</v>
      </c>
      <c r="C8151" s="219">
        <v>8.6545770154709665</v>
      </c>
      <c r="D8151" s="218"/>
      <c r="E8151" s="218" t="s">
        <v>114</v>
      </c>
      <c r="F8151" s="218">
        <v>2010</v>
      </c>
    </row>
    <row r="8152" spans="1:6" x14ac:dyDescent="0.45">
      <c r="A8152" s="218">
        <v>11010</v>
      </c>
      <c r="B8152" s="218">
        <v>200</v>
      </c>
      <c r="C8152" s="219">
        <v>22.976930683594759</v>
      </c>
      <c r="D8152" s="218"/>
      <c r="E8152" s="218" t="s">
        <v>114</v>
      </c>
      <c r="F8152" s="218">
        <v>2010</v>
      </c>
    </row>
    <row r="8153" spans="1:6" x14ac:dyDescent="0.45">
      <c r="A8153" s="218">
        <v>11010</v>
      </c>
      <c r="B8153" s="218">
        <v>200</v>
      </c>
      <c r="C8153" s="219">
        <v>8.1802653142300681</v>
      </c>
      <c r="D8153" s="218"/>
      <c r="E8153" s="218" t="s">
        <v>114</v>
      </c>
      <c r="F8153" s="218">
        <v>2010</v>
      </c>
    </row>
    <row r="8154" spans="1:6" x14ac:dyDescent="0.45">
      <c r="A8154" s="218">
        <v>11010</v>
      </c>
      <c r="B8154" s="218">
        <v>200</v>
      </c>
      <c r="C8154" s="219">
        <v>25.567036654173009</v>
      </c>
      <c r="D8154" s="218"/>
      <c r="E8154" s="218" t="s">
        <v>114</v>
      </c>
      <c r="F8154" s="218">
        <v>2010</v>
      </c>
    </row>
    <row r="8155" spans="1:6" x14ac:dyDescent="0.45">
      <c r="A8155" s="218">
        <v>11010</v>
      </c>
      <c r="B8155" s="218">
        <v>200</v>
      </c>
      <c r="C8155" s="219">
        <v>5.6327070961771302</v>
      </c>
      <c r="D8155" s="218"/>
      <c r="E8155" s="218" t="s">
        <v>114</v>
      </c>
      <c r="F8155" s="218">
        <v>2010</v>
      </c>
    </row>
    <row r="8156" spans="1:6" x14ac:dyDescent="0.45">
      <c r="A8156" s="218">
        <v>11010</v>
      </c>
      <c r="B8156" s="218">
        <v>200</v>
      </c>
      <c r="C8156" s="219">
        <v>15.656600876357951</v>
      </c>
      <c r="D8156" s="218"/>
      <c r="E8156" s="218" t="s">
        <v>114</v>
      </c>
      <c r="F8156" s="218">
        <v>2010</v>
      </c>
    </row>
    <row r="8157" spans="1:6" x14ac:dyDescent="0.45">
      <c r="A8157" s="218">
        <v>11010</v>
      </c>
      <c r="B8157" s="218">
        <v>200</v>
      </c>
      <c r="C8157" s="219">
        <v>11.58332557345277</v>
      </c>
      <c r="D8157" s="218"/>
      <c r="E8157" s="218" t="s">
        <v>114</v>
      </c>
      <c r="F8157" s="218">
        <v>2010</v>
      </c>
    </row>
    <row r="8158" spans="1:6" x14ac:dyDescent="0.45">
      <c r="A8158" s="218">
        <v>11010</v>
      </c>
      <c r="B8158" s="218">
        <v>200</v>
      </c>
      <c r="C8158" s="219">
        <v>10.912674378010131</v>
      </c>
      <c r="D8158" s="218"/>
      <c r="E8158" s="218" t="s">
        <v>114</v>
      </c>
      <c r="F8158" s="218">
        <v>2010</v>
      </c>
    </row>
    <row r="8159" spans="1:6" x14ac:dyDescent="0.45">
      <c r="A8159" s="218">
        <v>11010</v>
      </c>
      <c r="B8159" s="218">
        <v>200</v>
      </c>
      <c r="C8159" s="219">
        <v>10.07579034425695</v>
      </c>
      <c r="D8159" s="218"/>
      <c r="E8159" s="218" t="s">
        <v>114</v>
      </c>
      <c r="F8159" s="218">
        <v>2010</v>
      </c>
    </row>
    <row r="8160" spans="1:6" x14ac:dyDescent="0.45">
      <c r="A8160" s="218">
        <v>11010</v>
      </c>
      <c r="B8160" s="218">
        <v>200</v>
      </c>
      <c r="C8160" s="219">
        <v>12.89052595230544</v>
      </c>
      <c r="D8160" s="218"/>
      <c r="E8160" s="218" t="s">
        <v>114</v>
      </c>
      <c r="F8160" s="218">
        <v>2010</v>
      </c>
    </row>
    <row r="8161" spans="1:6" x14ac:dyDescent="0.45">
      <c r="A8161" s="218">
        <v>11010</v>
      </c>
      <c r="B8161" s="218">
        <v>200</v>
      </c>
      <c r="C8161" s="219">
        <v>10.104774501569629</v>
      </c>
      <c r="D8161" s="218"/>
      <c r="E8161" s="218" t="s">
        <v>114</v>
      </c>
      <c r="F8161" s="218">
        <v>2010</v>
      </c>
    </row>
    <row r="8162" spans="1:6" x14ac:dyDescent="0.45">
      <c r="A8162" s="218">
        <v>11010</v>
      </c>
      <c r="B8162" s="218">
        <v>200</v>
      </c>
      <c r="C8162" s="219">
        <v>27.791718255861191</v>
      </c>
      <c r="D8162" s="218"/>
      <c r="E8162" s="218" t="s">
        <v>114</v>
      </c>
      <c r="F8162" s="218">
        <v>2010</v>
      </c>
    </row>
    <row r="8163" spans="1:6" x14ac:dyDescent="0.45">
      <c r="A8163" s="218">
        <v>11010</v>
      </c>
      <c r="B8163" s="218">
        <v>200</v>
      </c>
      <c r="C8163" s="219">
        <v>16.67503947750356</v>
      </c>
      <c r="D8163" s="218"/>
      <c r="E8163" s="218" t="s">
        <v>114</v>
      </c>
      <c r="F8163" s="218">
        <v>2010</v>
      </c>
    </row>
    <row r="8164" spans="1:6" x14ac:dyDescent="0.45">
      <c r="A8164" s="218">
        <v>11008</v>
      </c>
      <c r="B8164" s="218">
        <v>150</v>
      </c>
      <c r="C8164" s="219">
        <v>22.14556489418904</v>
      </c>
      <c r="D8164" s="218"/>
      <c r="E8164" s="218" t="s">
        <v>205</v>
      </c>
      <c r="F8164" s="218">
        <v>1982</v>
      </c>
    </row>
    <row r="8165" spans="1:6" x14ac:dyDescent="0.45">
      <c r="A8165" s="218">
        <v>11008</v>
      </c>
      <c r="B8165" s="218">
        <v>150</v>
      </c>
      <c r="C8165" s="219">
        <v>8.6192587432270944</v>
      </c>
      <c r="D8165" s="218"/>
      <c r="E8165" s="218" t="s">
        <v>205</v>
      </c>
      <c r="F8165" s="218">
        <v>1982</v>
      </c>
    </row>
    <row r="8166" spans="1:6" x14ac:dyDescent="0.45">
      <c r="A8166" s="218">
        <v>11006</v>
      </c>
      <c r="B8166" s="218">
        <v>200</v>
      </c>
      <c r="C8166" s="219">
        <v>17.010527927685882</v>
      </c>
      <c r="D8166" s="218"/>
      <c r="E8166" s="218" t="s">
        <v>114</v>
      </c>
      <c r="F8166" s="218">
        <v>2010</v>
      </c>
    </row>
    <row r="8167" spans="1:6" x14ac:dyDescent="0.45">
      <c r="A8167" s="218">
        <v>11006</v>
      </c>
      <c r="B8167" s="218">
        <v>200</v>
      </c>
      <c r="C8167" s="219">
        <v>26.205903215078958</v>
      </c>
      <c r="D8167" s="218"/>
      <c r="E8167" s="218" t="s">
        <v>114</v>
      </c>
      <c r="F8167" s="218">
        <v>2010</v>
      </c>
    </row>
    <row r="8168" spans="1:6" x14ac:dyDescent="0.45">
      <c r="A8168" s="218">
        <v>11006</v>
      </c>
      <c r="B8168" s="218">
        <v>200</v>
      </c>
      <c r="C8168" s="219">
        <v>18.17165805061066</v>
      </c>
      <c r="D8168" s="218"/>
      <c r="E8168" s="218" t="s">
        <v>114</v>
      </c>
      <c r="F8168" s="218">
        <v>2010</v>
      </c>
    </row>
    <row r="8169" spans="1:6" x14ac:dyDescent="0.45">
      <c r="A8169" s="218">
        <v>11006</v>
      </c>
      <c r="B8169" s="218">
        <v>200</v>
      </c>
      <c r="C8169" s="219">
        <v>15.627815875236291</v>
      </c>
      <c r="D8169" s="218"/>
      <c r="E8169" s="218" t="s">
        <v>114</v>
      </c>
      <c r="F8169" s="218">
        <v>2010</v>
      </c>
    </row>
    <row r="8170" spans="1:6" x14ac:dyDescent="0.45">
      <c r="A8170" s="218">
        <v>11006</v>
      </c>
      <c r="B8170" s="218">
        <v>200</v>
      </c>
      <c r="C8170" s="219">
        <v>17.95275694351141</v>
      </c>
      <c r="D8170" s="218"/>
      <c r="E8170" s="218" t="s">
        <v>114</v>
      </c>
      <c r="F8170" s="218">
        <v>2010</v>
      </c>
    </row>
    <row r="8171" spans="1:6" x14ac:dyDescent="0.45">
      <c r="A8171" s="218">
        <v>11006</v>
      </c>
      <c r="B8171" s="218">
        <v>200</v>
      </c>
      <c r="C8171" s="219">
        <v>14.673571221067579</v>
      </c>
      <c r="D8171" s="218"/>
      <c r="E8171" s="218" t="s">
        <v>114</v>
      </c>
      <c r="F8171" s="218">
        <v>2010</v>
      </c>
    </row>
    <row r="8172" spans="1:6" x14ac:dyDescent="0.45">
      <c r="A8172" s="218">
        <v>11006</v>
      </c>
      <c r="B8172" s="218">
        <v>200</v>
      </c>
      <c r="C8172" s="219">
        <v>33.747179368377701</v>
      </c>
      <c r="D8172" s="218"/>
      <c r="E8172" s="218" t="s">
        <v>114</v>
      </c>
      <c r="F8172" s="218">
        <v>2010</v>
      </c>
    </row>
    <row r="8173" spans="1:6" x14ac:dyDescent="0.45">
      <c r="A8173" s="218">
        <v>11004</v>
      </c>
      <c r="B8173" s="218">
        <v>200</v>
      </c>
      <c r="C8173" s="219">
        <v>16.72999048551431</v>
      </c>
      <c r="D8173" s="218"/>
      <c r="E8173" s="218" t="s">
        <v>204</v>
      </c>
      <c r="F8173" s="218">
        <v>1901</v>
      </c>
    </row>
    <row r="8174" spans="1:6" x14ac:dyDescent="0.45">
      <c r="A8174" s="218">
        <v>11002</v>
      </c>
      <c r="B8174" s="218">
        <v>450</v>
      </c>
      <c r="C8174" s="219">
        <v>11.24916500479682</v>
      </c>
      <c r="D8174" s="218"/>
      <c r="E8174" s="218" t="s">
        <v>212</v>
      </c>
      <c r="F8174" s="218">
        <v>1994</v>
      </c>
    </row>
    <row r="8175" spans="1:6" x14ac:dyDescent="0.45">
      <c r="A8175" s="218">
        <v>11002</v>
      </c>
      <c r="B8175" s="218">
        <v>450</v>
      </c>
      <c r="C8175" s="219">
        <v>27.026994423277241</v>
      </c>
      <c r="D8175" s="218"/>
      <c r="E8175" s="218" t="s">
        <v>212</v>
      </c>
      <c r="F8175" s="218">
        <v>1994</v>
      </c>
    </row>
    <row r="8176" spans="1:6" x14ac:dyDescent="0.45">
      <c r="A8176" s="218">
        <v>11000</v>
      </c>
      <c r="B8176" s="218">
        <v>300</v>
      </c>
      <c r="C8176" s="219">
        <v>36.142931500758351</v>
      </c>
      <c r="D8176" s="218"/>
      <c r="E8176" s="218" t="s">
        <v>205</v>
      </c>
      <c r="F8176" s="218">
        <v>1980</v>
      </c>
    </row>
    <row r="8177" spans="1:6" x14ac:dyDescent="0.45">
      <c r="A8177" s="218">
        <v>11000</v>
      </c>
      <c r="B8177" s="218">
        <v>300</v>
      </c>
      <c r="C8177" s="219">
        <v>11.739298284841841</v>
      </c>
      <c r="D8177" s="218"/>
      <c r="E8177" s="218" t="s">
        <v>205</v>
      </c>
      <c r="F8177" s="218">
        <v>1980</v>
      </c>
    </row>
    <row r="8178" spans="1:6" x14ac:dyDescent="0.45">
      <c r="A8178" s="218">
        <v>11000</v>
      </c>
      <c r="B8178" s="218">
        <v>300</v>
      </c>
      <c r="C8178" s="219">
        <v>4.8773785013375077</v>
      </c>
      <c r="D8178" s="218"/>
      <c r="E8178" s="218" t="s">
        <v>114</v>
      </c>
      <c r="F8178" s="218">
        <v>2014</v>
      </c>
    </row>
    <row r="8179" spans="1:6" x14ac:dyDescent="0.45">
      <c r="A8179" s="218">
        <v>11000</v>
      </c>
      <c r="B8179" s="218">
        <v>300</v>
      </c>
      <c r="C8179" s="219">
        <v>4.6883593796696061</v>
      </c>
      <c r="D8179" s="218"/>
      <c r="E8179" s="218" t="s">
        <v>114</v>
      </c>
      <c r="F8179" s="218">
        <v>2014</v>
      </c>
    </row>
    <row r="8180" spans="1:6" x14ac:dyDescent="0.45">
      <c r="A8180" s="218">
        <v>11000</v>
      </c>
      <c r="B8180" s="218">
        <v>300</v>
      </c>
      <c r="C8180" s="219">
        <v>13.09281157886876</v>
      </c>
      <c r="D8180" s="218"/>
      <c r="E8180" s="218" t="s">
        <v>205</v>
      </c>
      <c r="F8180" s="218">
        <v>1980</v>
      </c>
    </row>
    <row r="8181" spans="1:6" x14ac:dyDescent="0.45">
      <c r="A8181" s="218">
        <v>11000</v>
      </c>
      <c r="B8181" s="218">
        <v>300</v>
      </c>
      <c r="C8181" s="219">
        <v>5.2148395484735941</v>
      </c>
      <c r="D8181" s="218"/>
      <c r="E8181" s="218" t="s">
        <v>205</v>
      </c>
      <c r="F8181" s="218">
        <v>1980</v>
      </c>
    </row>
    <row r="8182" spans="1:6" x14ac:dyDescent="0.45">
      <c r="A8182" s="218">
        <v>11000</v>
      </c>
      <c r="B8182" s="218">
        <v>300</v>
      </c>
      <c r="C8182" s="219">
        <v>3.7610859185107528</v>
      </c>
      <c r="D8182" s="218"/>
      <c r="E8182" s="218" t="s">
        <v>205</v>
      </c>
      <c r="F8182" s="218">
        <v>1980</v>
      </c>
    </row>
    <row r="8183" spans="1:6" x14ac:dyDescent="0.45">
      <c r="A8183" s="218">
        <v>11000</v>
      </c>
      <c r="B8183" s="218">
        <v>300</v>
      </c>
      <c r="C8183" s="219">
        <v>15.230453174697571</v>
      </c>
      <c r="D8183" s="218"/>
      <c r="E8183" s="218" t="s">
        <v>205</v>
      </c>
      <c r="F8183" s="218">
        <v>1980</v>
      </c>
    </row>
    <row r="8184" spans="1:6" x14ac:dyDescent="0.45">
      <c r="A8184" s="218">
        <v>11000</v>
      </c>
      <c r="B8184" s="218">
        <v>300</v>
      </c>
      <c r="C8184" s="219">
        <v>3.7903875649254668</v>
      </c>
      <c r="D8184" s="218"/>
      <c r="E8184" s="218" t="s">
        <v>205</v>
      </c>
      <c r="F8184" s="218">
        <v>1980</v>
      </c>
    </row>
    <row r="8185" spans="1:6" x14ac:dyDescent="0.45">
      <c r="A8185" s="218">
        <v>11000</v>
      </c>
      <c r="B8185" s="218">
        <v>300</v>
      </c>
      <c r="C8185" s="219">
        <v>14.432046521485971</v>
      </c>
      <c r="D8185" s="218"/>
      <c r="E8185" s="218" t="s">
        <v>205</v>
      </c>
      <c r="F8185" s="218">
        <v>1980</v>
      </c>
    </row>
    <row r="8186" spans="1:6" x14ac:dyDescent="0.45">
      <c r="A8186" s="218">
        <v>11000</v>
      </c>
      <c r="B8186" s="218">
        <v>300</v>
      </c>
      <c r="C8186" s="219">
        <v>4.4559541891997263</v>
      </c>
      <c r="D8186" s="218"/>
      <c r="E8186" s="218" t="s">
        <v>205</v>
      </c>
      <c r="F8186" s="218">
        <v>1980</v>
      </c>
    </row>
    <row r="8187" spans="1:6" x14ac:dyDescent="0.45">
      <c r="A8187" s="218">
        <v>11000</v>
      </c>
      <c r="B8187" s="218">
        <v>300</v>
      </c>
      <c r="C8187" s="219">
        <v>15.460168010849459</v>
      </c>
      <c r="D8187" s="218"/>
      <c r="E8187" s="218" t="s">
        <v>205</v>
      </c>
      <c r="F8187" s="218">
        <v>1980</v>
      </c>
    </row>
    <row r="8188" spans="1:6" x14ac:dyDescent="0.45">
      <c r="A8188" s="218">
        <v>11000</v>
      </c>
      <c r="B8188" s="218">
        <v>300</v>
      </c>
      <c r="C8188" s="219">
        <v>4.334183766994574</v>
      </c>
      <c r="D8188" s="218"/>
      <c r="E8188" s="218" t="s">
        <v>205</v>
      </c>
      <c r="F8188" s="218">
        <v>1980</v>
      </c>
    </row>
    <row r="8189" spans="1:6" x14ac:dyDescent="0.45">
      <c r="A8189" s="218">
        <v>11000</v>
      </c>
      <c r="B8189" s="218">
        <v>300</v>
      </c>
      <c r="C8189" s="219">
        <v>7.8204166951321703</v>
      </c>
      <c r="D8189" s="218"/>
      <c r="E8189" s="218" t="s">
        <v>205</v>
      </c>
      <c r="F8189" s="218">
        <v>1980</v>
      </c>
    </row>
    <row r="8190" spans="1:6" x14ac:dyDescent="0.45">
      <c r="A8190" s="218">
        <v>11000</v>
      </c>
      <c r="B8190" s="218">
        <v>300</v>
      </c>
      <c r="C8190" s="219">
        <v>3.729757710544316</v>
      </c>
      <c r="D8190" s="218"/>
      <c r="E8190" s="218" t="s">
        <v>205</v>
      </c>
      <c r="F8190" s="218">
        <v>1980</v>
      </c>
    </row>
    <row r="8191" spans="1:6" x14ac:dyDescent="0.45">
      <c r="A8191" s="218">
        <v>11000</v>
      </c>
      <c r="B8191" s="218">
        <v>300</v>
      </c>
      <c r="C8191" s="219">
        <v>15.943416806114881</v>
      </c>
      <c r="D8191" s="218"/>
      <c r="E8191" s="218" t="s">
        <v>205</v>
      </c>
      <c r="F8191" s="218">
        <v>1980</v>
      </c>
    </row>
    <row r="8192" spans="1:6" x14ac:dyDescent="0.45">
      <c r="A8192" s="218">
        <v>11000</v>
      </c>
      <c r="B8192" s="218">
        <v>300</v>
      </c>
      <c r="C8192" s="219">
        <v>11.2487118707086</v>
      </c>
      <c r="D8192" s="218"/>
      <c r="E8192" s="218" t="s">
        <v>205</v>
      </c>
      <c r="F8192" s="218">
        <v>1980</v>
      </c>
    </row>
    <row r="8193" spans="1:6" x14ac:dyDescent="0.45">
      <c r="A8193" s="218">
        <v>10998</v>
      </c>
      <c r="B8193" s="218">
        <v>250</v>
      </c>
      <c r="C8193" s="219">
        <v>4.9099832237244998</v>
      </c>
      <c r="D8193" s="218"/>
      <c r="E8193" s="218"/>
      <c r="F8193" s="218">
        <v>1979</v>
      </c>
    </row>
    <row r="8194" spans="1:6" x14ac:dyDescent="0.45">
      <c r="A8194" s="218">
        <v>10998</v>
      </c>
      <c r="B8194" s="218">
        <v>250</v>
      </c>
      <c r="C8194" s="219">
        <v>14.578993819581759</v>
      </c>
      <c r="D8194" s="218"/>
      <c r="E8194" s="218" t="s">
        <v>205</v>
      </c>
      <c r="F8194" s="218">
        <v>1979</v>
      </c>
    </row>
    <row r="8195" spans="1:6" x14ac:dyDescent="0.45">
      <c r="A8195" s="218">
        <v>10998</v>
      </c>
      <c r="B8195" s="218">
        <v>250</v>
      </c>
      <c r="C8195" s="219">
        <v>4.5124852677055918</v>
      </c>
      <c r="D8195" s="218"/>
      <c r="E8195" s="218" t="s">
        <v>205</v>
      </c>
      <c r="F8195" s="218">
        <v>1979</v>
      </c>
    </row>
    <row r="8196" spans="1:6" x14ac:dyDescent="0.45">
      <c r="A8196" s="218">
        <v>10998</v>
      </c>
      <c r="B8196" s="218">
        <v>250</v>
      </c>
      <c r="C8196" s="219">
        <v>14.70001220703125</v>
      </c>
      <c r="D8196" s="218"/>
      <c r="E8196" s="218" t="s">
        <v>205</v>
      </c>
      <c r="F8196" s="218">
        <v>1979</v>
      </c>
    </row>
    <row r="8197" spans="1:6" x14ac:dyDescent="0.45">
      <c r="A8197" s="218">
        <v>10998</v>
      </c>
      <c r="B8197" s="218">
        <v>250</v>
      </c>
      <c r="C8197" s="219">
        <v>4.4106990228481822</v>
      </c>
      <c r="D8197" s="218"/>
      <c r="E8197" s="218" t="s">
        <v>205</v>
      </c>
      <c r="F8197" s="218">
        <v>1979</v>
      </c>
    </row>
    <row r="8198" spans="1:6" x14ac:dyDescent="0.45">
      <c r="A8198" s="218">
        <v>10998</v>
      </c>
      <c r="B8198" s="218">
        <v>250</v>
      </c>
      <c r="C8198" s="219">
        <v>4.8029966689967836</v>
      </c>
      <c r="D8198" s="218"/>
      <c r="E8198" s="218" t="s">
        <v>205</v>
      </c>
      <c r="F8198" s="218">
        <v>1979</v>
      </c>
    </row>
    <row r="8199" spans="1:6" x14ac:dyDescent="0.45">
      <c r="A8199" s="218">
        <v>10998</v>
      </c>
      <c r="B8199" s="218">
        <v>250</v>
      </c>
      <c r="C8199" s="219">
        <v>14.550327341181269</v>
      </c>
      <c r="D8199" s="218"/>
      <c r="E8199" s="218" t="s">
        <v>205</v>
      </c>
      <c r="F8199" s="218">
        <v>1979</v>
      </c>
    </row>
    <row r="8200" spans="1:6" x14ac:dyDescent="0.45">
      <c r="A8200" s="218">
        <v>10998</v>
      </c>
      <c r="B8200" s="218">
        <v>250</v>
      </c>
      <c r="C8200" s="219">
        <v>14.68097748463394</v>
      </c>
      <c r="D8200" s="218"/>
      <c r="E8200" s="218" t="s">
        <v>205</v>
      </c>
      <c r="F8200" s="218">
        <v>1979</v>
      </c>
    </row>
    <row r="8201" spans="1:6" x14ac:dyDescent="0.45">
      <c r="A8201" s="218">
        <v>10998</v>
      </c>
      <c r="B8201" s="218">
        <v>250</v>
      </c>
      <c r="C8201" s="219">
        <v>4.8030598263733539</v>
      </c>
      <c r="D8201" s="218"/>
      <c r="E8201" s="218" t="s">
        <v>205</v>
      </c>
      <c r="F8201" s="218">
        <v>1979</v>
      </c>
    </row>
    <row r="8202" spans="1:6" x14ac:dyDescent="0.45">
      <c r="A8202" s="218">
        <v>10998</v>
      </c>
      <c r="B8202" s="218">
        <v>250</v>
      </c>
      <c r="C8202" s="219">
        <v>6.2708028130736464</v>
      </c>
      <c r="D8202" s="218"/>
      <c r="E8202" s="218" t="s">
        <v>205</v>
      </c>
      <c r="F8202" s="218">
        <v>1979</v>
      </c>
    </row>
    <row r="8203" spans="1:6" x14ac:dyDescent="0.45">
      <c r="A8203" s="218">
        <v>10998</v>
      </c>
      <c r="B8203" s="218">
        <v>250</v>
      </c>
      <c r="C8203" s="219">
        <v>4.1099853515625</v>
      </c>
      <c r="D8203" s="218"/>
      <c r="E8203" s="218" t="s">
        <v>205</v>
      </c>
      <c r="F8203" s="218">
        <v>1979</v>
      </c>
    </row>
    <row r="8204" spans="1:6" x14ac:dyDescent="0.45">
      <c r="A8204" s="218">
        <v>10998</v>
      </c>
      <c r="B8204" s="218">
        <v>250</v>
      </c>
      <c r="C8204" s="219">
        <v>5.2807665644538364</v>
      </c>
      <c r="D8204" s="218"/>
      <c r="E8204" s="218" t="s">
        <v>205</v>
      </c>
      <c r="F8204" s="218">
        <v>1979</v>
      </c>
    </row>
    <row r="8205" spans="1:6" x14ac:dyDescent="0.45">
      <c r="A8205" s="218">
        <v>10998</v>
      </c>
      <c r="B8205" s="218">
        <v>250</v>
      </c>
      <c r="C8205" s="219">
        <v>5.0912149990892583</v>
      </c>
      <c r="D8205" s="218"/>
      <c r="E8205" s="218" t="s">
        <v>205</v>
      </c>
      <c r="F8205" s="218">
        <v>1979</v>
      </c>
    </row>
    <row r="8206" spans="1:6" x14ac:dyDescent="0.45">
      <c r="A8206" s="218">
        <v>10998</v>
      </c>
      <c r="B8206" s="218">
        <v>250</v>
      </c>
      <c r="C8206" s="219">
        <v>14.412317626550699</v>
      </c>
      <c r="D8206" s="218"/>
      <c r="E8206" s="218" t="s">
        <v>205</v>
      </c>
      <c r="F8206" s="218">
        <v>1979</v>
      </c>
    </row>
    <row r="8207" spans="1:6" x14ac:dyDescent="0.45">
      <c r="A8207" s="218">
        <v>10998</v>
      </c>
      <c r="B8207" s="218">
        <v>250</v>
      </c>
      <c r="C8207" s="219">
        <v>24.637752858582761</v>
      </c>
      <c r="D8207" s="218"/>
      <c r="E8207" s="218"/>
      <c r="F8207" s="218">
        <v>1979</v>
      </c>
    </row>
    <row r="8208" spans="1:6" x14ac:dyDescent="0.45">
      <c r="A8208" s="218">
        <v>10998</v>
      </c>
      <c r="B8208" s="218">
        <v>250</v>
      </c>
      <c r="C8208" s="219">
        <v>9.2607872066914059</v>
      </c>
      <c r="D8208" s="218"/>
      <c r="E8208" s="218" t="s">
        <v>205</v>
      </c>
      <c r="F8208" s="218">
        <v>1979</v>
      </c>
    </row>
    <row r="8209" spans="1:6" x14ac:dyDescent="0.45">
      <c r="A8209" s="218">
        <v>10998</v>
      </c>
      <c r="B8209" s="218">
        <v>250</v>
      </c>
      <c r="C8209" s="219">
        <v>4.29599198891838</v>
      </c>
      <c r="D8209" s="218"/>
      <c r="E8209" s="218" t="s">
        <v>205</v>
      </c>
      <c r="F8209" s="218">
        <v>1979</v>
      </c>
    </row>
    <row r="8210" spans="1:6" x14ac:dyDescent="0.45">
      <c r="A8210" s="218">
        <v>10998</v>
      </c>
      <c r="B8210" s="218">
        <v>250</v>
      </c>
      <c r="C8210" s="219">
        <v>14.206223410739049</v>
      </c>
      <c r="D8210" s="218"/>
      <c r="E8210" s="218" t="s">
        <v>205</v>
      </c>
      <c r="F8210" s="218">
        <v>1979</v>
      </c>
    </row>
    <row r="8211" spans="1:6" x14ac:dyDescent="0.45">
      <c r="A8211" s="218">
        <v>10998</v>
      </c>
      <c r="B8211" s="218">
        <v>250</v>
      </c>
      <c r="C8211" s="219">
        <v>5.3401769580841938</v>
      </c>
      <c r="D8211" s="218"/>
      <c r="E8211" s="218" t="s">
        <v>205</v>
      </c>
      <c r="F8211" s="218">
        <v>1980</v>
      </c>
    </row>
    <row r="8212" spans="1:6" x14ac:dyDescent="0.45">
      <c r="A8212" s="218">
        <v>10998</v>
      </c>
      <c r="B8212" s="218">
        <v>250</v>
      </c>
      <c r="C8212" s="219">
        <v>14.14335132392884</v>
      </c>
      <c r="D8212" s="218"/>
      <c r="E8212" s="218" t="s">
        <v>205</v>
      </c>
      <c r="F8212" s="218">
        <v>1980</v>
      </c>
    </row>
    <row r="8213" spans="1:6" x14ac:dyDescent="0.45">
      <c r="A8213" s="218">
        <v>10998</v>
      </c>
      <c r="B8213" s="218">
        <v>250</v>
      </c>
      <c r="C8213" s="219">
        <v>5.5</v>
      </c>
      <c r="D8213" s="218"/>
      <c r="E8213" s="218" t="s">
        <v>205</v>
      </c>
      <c r="F8213" s="218">
        <v>1980</v>
      </c>
    </row>
    <row r="8214" spans="1:6" x14ac:dyDescent="0.45">
      <c r="A8214" s="218">
        <v>10998</v>
      </c>
      <c r="B8214" s="218">
        <v>250</v>
      </c>
      <c r="C8214" s="219">
        <v>6.3432729346724042</v>
      </c>
      <c r="D8214" s="218"/>
      <c r="E8214" s="218" t="s">
        <v>205</v>
      </c>
      <c r="F8214" s="218">
        <v>1980</v>
      </c>
    </row>
    <row r="8215" spans="1:6" x14ac:dyDescent="0.45">
      <c r="A8215" s="218">
        <v>10998</v>
      </c>
      <c r="B8215" s="218">
        <v>250</v>
      </c>
      <c r="C8215" s="219">
        <v>9.8920369302419129</v>
      </c>
      <c r="D8215" s="218"/>
      <c r="E8215" s="218" t="s">
        <v>205</v>
      </c>
      <c r="F8215" s="218">
        <v>1980</v>
      </c>
    </row>
    <row r="8216" spans="1:6" x14ac:dyDescent="0.45">
      <c r="A8216" s="218">
        <v>10998</v>
      </c>
      <c r="B8216" s="218">
        <v>250</v>
      </c>
      <c r="C8216" s="219">
        <v>25.48321286053687</v>
      </c>
      <c r="D8216" s="218"/>
      <c r="E8216" s="218" t="s">
        <v>205</v>
      </c>
      <c r="F8216" s="218">
        <v>1979</v>
      </c>
    </row>
    <row r="8217" spans="1:6" x14ac:dyDescent="0.45">
      <c r="A8217" s="218">
        <v>10998</v>
      </c>
      <c r="B8217" s="218">
        <v>250</v>
      </c>
      <c r="C8217" s="219">
        <v>4.651032311820618</v>
      </c>
      <c r="D8217" s="218"/>
      <c r="E8217" s="218" t="s">
        <v>205</v>
      </c>
      <c r="F8217" s="218">
        <v>1979</v>
      </c>
    </row>
    <row r="8218" spans="1:6" x14ac:dyDescent="0.45">
      <c r="A8218" s="218">
        <v>10996</v>
      </c>
      <c r="B8218" s="218">
        <v>200</v>
      </c>
      <c r="C8218" s="219">
        <v>4.8608179832438259</v>
      </c>
      <c r="D8218" s="218"/>
      <c r="E8218" s="218" t="s">
        <v>205</v>
      </c>
      <c r="F8218" s="218">
        <v>1979</v>
      </c>
    </row>
    <row r="8219" spans="1:6" x14ac:dyDescent="0.45">
      <c r="A8219" s="218">
        <v>10994</v>
      </c>
      <c r="B8219" s="218">
        <v>150</v>
      </c>
      <c r="C8219" s="219">
        <v>23.928856596748389</v>
      </c>
      <c r="D8219" s="218"/>
      <c r="E8219" s="218" t="s">
        <v>205</v>
      </c>
      <c r="F8219" s="218">
        <v>1901</v>
      </c>
    </row>
    <row r="8220" spans="1:6" x14ac:dyDescent="0.45">
      <c r="A8220" s="218">
        <v>10992</v>
      </c>
      <c r="B8220" s="218">
        <v>350</v>
      </c>
      <c r="C8220" s="219">
        <v>24.903563827612249</v>
      </c>
      <c r="D8220" s="218"/>
      <c r="E8220" s="218" t="s">
        <v>114</v>
      </c>
      <c r="F8220" s="218">
        <v>2010</v>
      </c>
    </row>
    <row r="8221" spans="1:6" x14ac:dyDescent="0.45">
      <c r="A8221" s="218">
        <v>10990</v>
      </c>
      <c r="B8221" s="218">
        <v>315</v>
      </c>
      <c r="C8221" s="219">
        <v>10.294849565751759</v>
      </c>
      <c r="D8221" s="218"/>
      <c r="E8221" s="218" t="s">
        <v>114</v>
      </c>
      <c r="F8221" s="218">
        <v>2010</v>
      </c>
    </row>
    <row r="8222" spans="1:6" x14ac:dyDescent="0.45">
      <c r="A8222" s="218">
        <v>10990</v>
      </c>
      <c r="B8222" s="218">
        <v>315</v>
      </c>
      <c r="C8222" s="219">
        <v>17.42082181289598</v>
      </c>
      <c r="D8222" s="218"/>
      <c r="E8222" s="218" t="s">
        <v>114</v>
      </c>
      <c r="F8222" s="218">
        <v>2010</v>
      </c>
    </row>
    <row r="8223" spans="1:6" x14ac:dyDescent="0.45">
      <c r="A8223" s="218">
        <v>10990</v>
      </c>
      <c r="B8223" s="218">
        <v>315</v>
      </c>
      <c r="C8223" s="219">
        <v>32.378536734760331</v>
      </c>
      <c r="D8223" s="218"/>
      <c r="E8223" s="218" t="s">
        <v>114</v>
      </c>
      <c r="F8223" s="218">
        <v>2010</v>
      </c>
    </row>
    <row r="8224" spans="1:6" x14ac:dyDescent="0.45">
      <c r="A8224" s="218">
        <v>10990</v>
      </c>
      <c r="B8224" s="218">
        <v>315</v>
      </c>
      <c r="C8224" s="219">
        <v>25.665765429598771</v>
      </c>
      <c r="D8224" s="218"/>
      <c r="E8224" s="218" t="s">
        <v>114</v>
      </c>
      <c r="F8224" s="218">
        <v>2010</v>
      </c>
    </row>
    <row r="8225" spans="1:6" x14ac:dyDescent="0.45">
      <c r="A8225" s="218">
        <v>10990</v>
      </c>
      <c r="B8225" s="218">
        <v>315</v>
      </c>
      <c r="C8225" s="219">
        <v>33.020599355687217</v>
      </c>
      <c r="D8225" s="218"/>
      <c r="E8225" s="218" t="s">
        <v>114</v>
      </c>
      <c r="F8225" s="218">
        <v>2010</v>
      </c>
    </row>
    <row r="8226" spans="1:6" x14ac:dyDescent="0.45">
      <c r="A8226" s="218">
        <v>10990</v>
      </c>
      <c r="B8226" s="218">
        <v>315</v>
      </c>
      <c r="C8226" s="219">
        <v>20.957804792691849</v>
      </c>
      <c r="D8226" s="218"/>
      <c r="E8226" s="218" t="s">
        <v>114</v>
      </c>
      <c r="F8226" s="218">
        <v>2010</v>
      </c>
    </row>
    <row r="8227" spans="1:6" x14ac:dyDescent="0.45">
      <c r="A8227" s="218">
        <v>10990</v>
      </c>
      <c r="B8227" s="218">
        <v>315</v>
      </c>
      <c r="C8227" s="219">
        <v>22.740781015645549</v>
      </c>
      <c r="D8227" s="218"/>
      <c r="E8227" s="218" t="s">
        <v>114</v>
      </c>
      <c r="F8227" s="218">
        <v>2010</v>
      </c>
    </row>
    <row r="8228" spans="1:6" x14ac:dyDescent="0.45">
      <c r="A8228" s="218">
        <v>10988</v>
      </c>
      <c r="B8228" s="218">
        <v>200</v>
      </c>
      <c r="C8228" s="219">
        <v>30.981129101281091</v>
      </c>
      <c r="D8228" s="218"/>
      <c r="E8228" s="218" t="s">
        <v>114</v>
      </c>
      <c r="F8228" s="218">
        <v>2010</v>
      </c>
    </row>
    <row r="8229" spans="1:6" x14ac:dyDescent="0.45">
      <c r="A8229" s="218">
        <v>10986</v>
      </c>
      <c r="B8229" s="218">
        <v>160</v>
      </c>
      <c r="C8229" s="219">
        <v>9.6398354785508698</v>
      </c>
      <c r="D8229" s="218"/>
      <c r="E8229" s="218" t="s">
        <v>114</v>
      </c>
      <c r="F8229" s="218">
        <v>2010</v>
      </c>
    </row>
    <row r="8230" spans="1:6" x14ac:dyDescent="0.45">
      <c r="A8230" s="218">
        <v>10984</v>
      </c>
      <c r="B8230" s="218">
        <v>150</v>
      </c>
      <c r="C8230" s="219">
        <v>15.905592626799759</v>
      </c>
      <c r="D8230" s="218"/>
      <c r="E8230" s="218" t="s">
        <v>205</v>
      </c>
      <c r="F8230" s="218">
        <v>1901</v>
      </c>
    </row>
    <row r="8231" spans="1:6" x14ac:dyDescent="0.45">
      <c r="A8231" s="218">
        <v>10984</v>
      </c>
      <c r="B8231" s="218">
        <v>150</v>
      </c>
      <c r="C8231" s="219">
        <v>30.695344595603089</v>
      </c>
      <c r="D8231" s="218"/>
      <c r="E8231" s="218" t="s">
        <v>205</v>
      </c>
      <c r="F8231" s="218">
        <v>1901</v>
      </c>
    </row>
    <row r="8232" spans="1:6" x14ac:dyDescent="0.45">
      <c r="A8232" s="218">
        <v>10982</v>
      </c>
      <c r="B8232" s="218">
        <v>250</v>
      </c>
      <c r="C8232" s="219">
        <v>25.905014043368251</v>
      </c>
      <c r="D8232" s="218"/>
      <c r="E8232" s="218" t="s">
        <v>114</v>
      </c>
      <c r="F8232" s="218">
        <v>2010</v>
      </c>
    </row>
    <row r="8233" spans="1:6" x14ac:dyDescent="0.45">
      <c r="A8233" s="218">
        <v>10982</v>
      </c>
      <c r="B8233" s="218">
        <v>250</v>
      </c>
      <c r="C8233" s="219">
        <v>20.846416071435119</v>
      </c>
      <c r="D8233" s="218"/>
      <c r="E8233" s="218" t="s">
        <v>205</v>
      </c>
      <c r="F8233" s="218">
        <v>1901</v>
      </c>
    </row>
    <row r="8234" spans="1:6" x14ac:dyDescent="0.45">
      <c r="A8234" s="218">
        <v>10982</v>
      </c>
      <c r="B8234" s="218">
        <v>250</v>
      </c>
      <c r="C8234" s="219">
        <v>31.665567295136139</v>
      </c>
      <c r="D8234" s="218"/>
      <c r="E8234" s="218" t="s">
        <v>114</v>
      </c>
      <c r="F8234" s="218">
        <v>2010</v>
      </c>
    </row>
    <row r="8235" spans="1:6" x14ac:dyDescent="0.45">
      <c r="A8235" s="218">
        <v>10982</v>
      </c>
      <c r="B8235" s="218">
        <v>250</v>
      </c>
      <c r="C8235" s="219">
        <v>13.079275787589889</v>
      </c>
      <c r="D8235" s="218"/>
      <c r="E8235" s="218" t="s">
        <v>114</v>
      </c>
      <c r="F8235" s="218">
        <v>2010</v>
      </c>
    </row>
    <row r="8236" spans="1:6" x14ac:dyDescent="0.45">
      <c r="A8236" s="218">
        <v>10982</v>
      </c>
      <c r="B8236" s="218">
        <v>250</v>
      </c>
      <c r="C8236" s="219">
        <v>38.649747700109913</v>
      </c>
      <c r="D8236" s="218"/>
      <c r="E8236" s="218" t="s">
        <v>114</v>
      </c>
      <c r="F8236" s="218">
        <v>2010</v>
      </c>
    </row>
    <row r="8237" spans="1:6" x14ac:dyDescent="0.45">
      <c r="A8237" s="218">
        <v>10982</v>
      </c>
      <c r="B8237" s="218">
        <v>250</v>
      </c>
      <c r="C8237" s="219">
        <v>45.628355275196093</v>
      </c>
      <c r="D8237" s="218"/>
      <c r="E8237" s="218" t="s">
        <v>114</v>
      </c>
      <c r="F8237" s="218">
        <v>2010</v>
      </c>
    </row>
    <row r="8238" spans="1:6" x14ac:dyDescent="0.45">
      <c r="A8238" s="218">
        <v>10982</v>
      </c>
      <c r="B8238" s="218">
        <v>250</v>
      </c>
      <c r="C8238" s="219">
        <v>19.772307665188379</v>
      </c>
      <c r="D8238" s="218"/>
      <c r="E8238" s="218" t="s">
        <v>114</v>
      </c>
      <c r="F8238" s="218">
        <v>2010</v>
      </c>
    </row>
    <row r="8239" spans="1:6" x14ac:dyDescent="0.45">
      <c r="A8239" s="218">
        <v>10982</v>
      </c>
      <c r="B8239" s="218">
        <v>250</v>
      </c>
      <c r="C8239" s="219">
        <v>14.853114987725521</v>
      </c>
      <c r="D8239" s="218"/>
      <c r="E8239" s="218" t="s">
        <v>114</v>
      </c>
      <c r="F8239" s="218">
        <v>2010</v>
      </c>
    </row>
    <row r="8240" spans="1:6" x14ac:dyDescent="0.45">
      <c r="A8240" s="218">
        <v>10982</v>
      </c>
      <c r="B8240" s="218">
        <v>250</v>
      </c>
      <c r="C8240" s="219">
        <v>51.810156025204833</v>
      </c>
      <c r="D8240" s="218"/>
      <c r="E8240" s="218" t="s">
        <v>114</v>
      </c>
      <c r="F8240" s="218">
        <v>2010</v>
      </c>
    </row>
    <row r="8241" spans="1:6" x14ac:dyDescent="0.45">
      <c r="A8241" s="218">
        <v>10982</v>
      </c>
      <c r="B8241" s="218">
        <v>250</v>
      </c>
      <c r="C8241" s="219">
        <v>6.9864123125792021</v>
      </c>
      <c r="D8241" s="218"/>
      <c r="E8241" s="218" t="s">
        <v>114</v>
      </c>
      <c r="F8241" s="218">
        <v>2010</v>
      </c>
    </row>
    <row r="8242" spans="1:6" x14ac:dyDescent="0.45">
      <c r="A8242" s="218">
        <v>10982</v>
      </c>
      <c r="B8242" s="218">
        <v>250</v>
      </c>
      <c r="C8242" s="219">
        <v>18.062306685737308</v>
      </c>
      <c r="D8242" s="218"/>
      <c r="E8242" s="218" t="s">
        <v>114</v>
      </c>
      <c r="F8242" s="218">
        <v>2010</v>
      </c>
    </row>
    <row r="8243" spans="1:6" x14ac:dyDescent="0.45">
      <c r="A8243" s="218">
        <v>10982</v>
      </c>
      <c r="B8243" s="218">
        <v>250</v>
      </c>
      <c r="C8243" s="219">
        <v>27.51907321854695</v>
      </c>
      <c r="D8243" s="218"/>
      <c r="E8243" s="218" t="s">
        <v>114</v>
      </c>
      <c r="F8243" s="218">
        <v>2010</v>
      </c>
    </row>
    <row r="8244" spans="1:6" x14ac:dyDescent="0.45">
      <c r="A8244" s="218">
        <v>10982</v>
      </c>
      <c r="B8244" s="218">
        <v>250</v>
      </c>
      <c r="C8244" s="219">
        <v>66.03401015933548</v>
      </c>
      <c r="D8244" s="218"/>
      <c r="E8244" s="218" t="s">
        <v>114</v>
      </c>
      <c r="F8244" s="218">
        <v>2010</v>
      </c>
    </row>
    <row r="8245" spans="1:6" x14ac:dyDescent="0.45">
      <c r="A8245" s="218">
        <v>10982</v>
      </c>
      <c r="B8245" s="218">
        <v>250</v>
      </c>
      <c r="C8245" s="219">
        <v>35.06255677805305</v>
      </c>
      <c r="D8245" s="218"/>
      <c r="E8245" s="218" t="s">
        <v>114</v>
      </c>
      <c r="F8245" s="218">
        <v>2010</v>
      </c>
    </row>
    <row r="8246" spans="1:6" x14ac:dyDescent="0.45">
      <c r="A8246" s="218">
        <v>10980</v>
      </c>
      <c r="B8246" s="218">
        <v>0</v>
      </c>
      <c r="C8246" s="219">
        <v>11.690552466189679</v>
      </c>
      <c r="D8246" s="218"/>
      <c r="E8246" s="218"/>
      <c r="F8246" s="218">
        <v>1901</v>
      </c>
    </row>
    <row r="8247" spans="1:6" x14ac:dyDescent="0.45">
      <c r="A8247" s="218">
        <v>10980</v>
      </c>
      <c r="B8247" s="218">
        <v>0</v>
      </c>
      <c r="C8247" s="219">
        <v>43.976205489282897</v>
      </c>
      <c r="D8247" s="218"/>
      <c r="E8247" s="218" t="s">
        <v>205</v>
      </c>
      <c r="F8247" s="218">
        <v>1901</v>
      </c>
    </row>
    <row r="8248" spans="1:6" x14ac:dyDescent="0.45">
      <c r="A8248" s="218">
        <v>10978</v>
      </c>
      <c r="B8248" s="218">
        <v>200</v>
      </c>
      <c r="C8248" s="219">
        <v>1.2677652429560631</v>
      </c>
      <c r="D8248" s="218"/>
      <c r="E8248" s="218" t="s">
        <v>114</v>
      </c>
      <c r="F8248" s="218">
        <v>2007</v>
      </c>
    </row>
    <row r="8249" spans="1:6" x14ac:dyDescent="0.45">
      <c r="A8249" s="218">
        <v>10976</v>
      </c>
      <c r="B8249" s="218">
        <v>200</v>
      </c>
      <c r="C8249" s="219">
        <v>29.341219067034249</v>
      </c>
      <c r="D8249" s="218"/>
      <c r="E8249" s="218" t="s">
        <v>114</v>
      </c>
      <c r="F8249" s="218">
        <v>2010</v>
      </c>
    </row>
    <row r="8250" spans="1:6" x14ac:dyDescent="0.45">
      <c r="A8250" s="218">
        <v>10976</v>
      </c>
      <c r="B8250" s="218">
        <v>200</v>
      </c>
      <c r="C8250" s="219">
        <v>5.2986980496482703</v>
      </c>
      <c r="D8250" s="218"/>
      <c r="E8250" s="218" t="s">
        <v>114</v>
      </c>
      <c r="F8250" s="218">
        <v>2010</v>
      </c>
    </row>
    <row r="8251" spans="1:6" x14ac:dyDescent="0.45">
      <c r="A8251" s="218">
        <v>10976</v>
      </c>
      <c r="B8251" s="218">
        <v>200</v>
      </c>
      <c r="C8251" s="219">
        <v>31.857291334077829</v>
      </c>
      <c r="D8251" s="218"/>
      <c r="E8251" s="218" t="s">
        <v>114</v>
      </c>
      <c r="F8251" s="218">
        <v>2010</v>
      </c>
    </row>
    <row r="8252" spans="1:6" x14ac:dyDescent="0.45">
      <c r="A8252" s="218">
        <v>10976</v>
      </c>
      <c r="B8252" s="218">
        <v>200</v>
      </c>
      <c r="C8252" s="219">
        <v>18.11113657963709</v>
      </c>
      <c r="D8252" s="218"/>
      <c r="E8252" s="218" t="s">
        <v>114</v>
      </c>
      <c r="F8252" s="218">
        <v>2010</v>
      </c>
    </row>
    <row r="8253" spans="1:6" x14ac:dyDescent="0.45">
      <c r="A8253" s="218">
        <v>10974</v>
      </c>
      <c r="B8253" s="218">
        <v>200</v>
      </c>
      <c r="C8253" s="219">
        <v>18.45740004236642</v>
      </c>
      <c r="D8253" s="218"/>
      <c r="E8253" s="218" t="s">
        <v>114</v>
      </c>
      <c r="F8253" s="218">
        <v>2010</v>
      </c>
    </row>
    <row r="8254" spans="1:6" x14ac:dyDescent="0.45">
      <c r="A8254" s="218">
        <v>10972</v>
      </c>
      <c r="B8254" s="218">
        <v>300</v>
      </c>
      <c r="C8254" s="219">
        <v>15.08910506623071</v>
      </c>
      <c r="D8254" s="218"/>
      <c r="E8254" s="218" t="s">
        <v>111</v>
      </c>
      <c r="F8254" s="218">
        <v>1998</v>
      </c>
    </row>
    <row r="8255" spans="1:6" x14ac:dyDescent="0.45">
      <c r="A8255" s="218">
        <v>10972</v>
      </c>
      <c r="B8255" s="218">
        <v>300</v>
      </c>
      <c r="C8255" s="219">
        <v>9.5701395828818683</v>
      </c>
      <c r="D8255" s="218"/>
      <c r="E8255" s="218" t="s">
        <v>111</v>
      </c>
      <c r="F8255" s="218">
        <v>1998</v>
      </c>
    </row>
    <row r="8256" spans="1:6" x14ac:dyDescent="0.45">
      <c r="A8256" s="218">
        <v>10972</v>
      </c>
      <c r="B8256" s="218">
        <v>300</v>
      </c>
      <c r="C8256" s="219">
        <v>24.060468340019511</v>
      </c>
      <c r="D8256" s="218"/>
      <c r="E8256" s="218" t="s">
        <v>111</v>
      </c>
      <c r="F8256" s="218">
        <v>1998</v>
      </c>
    </row>
    <row r="8257" spans="1:6" x14ac:dyDescent="0.45">
      <c r="A8257" s="218">
        <v>10972</v>
      </c>
      <c r="B8257" s="218">
        <v>300</v>
      </c>
      <c r="C8257" s="219">
        <v>26.382737028656749</v>
      </c>
      <c r="D8257" s="218"/>
      <c r="E8257" s="218" t="s">
        <v>111</v>
      </c>
      <c r="F8257" s="218">
        <v>1995</v>
      </c>
    </row>
    <row r="8258" spans="1:6" x14ac:dyDescent="0.45">
      <c r="A8258" s="218">
        <v>10972</v>
      </c>
      <c r="B8258" s="218">
        <v>300</v>
      </c>
      <c r="C8258" s="219">
        <v>40.081444453178626</v>
      </c>
      <c r="D8258" s="218"/>
      <c r="E8258" s="218" t="s">
        <v>111</v>
      </c>
      <c r="F8258" s="218">
        <v>1995</v>
      </c>
    </row>
    <row r="8259" spans="1:6" x14ac:dyDescent="0.45">
      <c r="A8259" s="218">
        <v>10972</v>
      </c>
      <c r="B8259" s="218">
        <v>300</v>
      </c>
      <c r="C8259" s="219">
        <v>13.896187641999511</v>
      </c>
      <c r="D8259" s="218"/>
      <c r="E8259" s="218" t="s">
        <v>111</v>
      </c>
      <c r="F8259" s="218">
        <v>1995</v>
      </c>
    </row>
    <row r="8260" spans="1:6" x14ac:dyDescent="0.45">
      <c r="A8260" s="218">
        <v>10972</v>
      </c>
      <c r="B8260" s="218">
        <v>300</v>
      </c>
      <c r="C8260" s="219">
        <v>29.98798209073821</v>
      </c>
      <c r="D8260" s="218"/>
      <c r="E8260" s="218" t="s">
        <v>111</v>
      </c>
      <c r="F8260" s="218">
        <v>1995</v>
      </c>
    </row>
    <row r="8261" spans="1:6" x14ac:dyDescent="0.45">
      <c r="A8261" s="218">
        <v>10972</v>
      </c>
      <c r="B8261" s="218">
        <v>300</v>
      </c>
      <c r="C8261" s="219">
        <v>43.183033698602728</v>
      </c>
      <c r="D8261" s="218"/>
      <c r="E8261" s="218" t="s">
        <v>111</v>
      </c>
      <c r="F8261" s="218">
        <v>1995</v>
      </c>
    </row>
    <row r="8262" spans="1:6" x14ac:dyDescent="0.45">
      <c r="A8262" s="218">
        <v>10972</v>
      </c>
      <c r="B8262" s="218">
        <v>300</v>
      </c>
      <c r="C8262" s="219">
        <v>31.231839162271289</v>
      </c>
      <c r="D8262" s="218"/>
      <c r="E8262" s="218" t="s">
        <v>111</v>
      </c>
      <c r="F8262" s="218">
        <v>1995</v>
      </c>
    </row>
    <row r="8263" spans="1:6" x14ac:dyDescent="0.45">
      <c r="A8263" s="218">
        <v>10972</v>
      </c>
      <c r="B8263" s="218">
        <v>300</v>
      </c>
      <c r="C8263" s="219">
        <v>30.90331581303743</v>
      </c>
      <c r="D8263" s="218"/>
      <c r="E8263" s="218" t="s">
        <v>111</v>
      </c>
      <c r="F8263" s="218">
        <v>1995</v>
      </c>
    </row>
    <row r="8264" spans="1:6" x14ac:dyDescent="0.45">
      <c r="A8264" s="218">
        <v>10972</v>
      </c>
      <c r="B8264" s="218">
        <v>300</v>
      </c>
      <c r="C8264" s="219">
        <v>17.384270298939281</v>
      </c>
      <c r="D8264" s="218"/>
      <c r="E8264" s="218" t="s">
        <v>111</v>
      </c>
      <c r="F8264" s="218">
        <v>1995</v>
      </c>
    </row>
    <row r="8265" spans="1:6" x14ac:dyDescent="0.45">
      <c r="A8265" s="218">
        <v>10972</v>
      </c>
      <c r="B8265" s="218">
        <v>300</v>
      </c>
      <c r="C8265" s="219">
        <v>30.01013627802531</v>
      </c>
      <c r="D8265" s="218"/>
      <c r="E8265" s="218" t="s">
        <v>111</v>
      </c>
      <c r="F8265" s="218">
        <v>1995</v>
      </c>
    </row>
    <row r="8266" spans="1:6" x14ac:dyDescent="0.45">
      <c r="A8266" s="218">
        <v>10972</v>
      </c>
      <c r="B8266" s="218">
        <v>300</v>
      </c>
      <c r="C8266" s="219">
        <v>24.980955249651132</v>
      </c>
      <c r="D8266" s="218"/>
      <c r="E8266" s="218" t="s">
        <v>111</v>
      </c>
      <c r="F8266" s="218">
        <v>1995</v>
      </c>
    </row>
    <row r="8267" spans="1:6" x14ac:dyDescent="0.45">
      <c r="A8267" s="218">
        <v>10972</v>
      </c>
      <c r="B8267" s="218">
        <v>300</v>
      </c>
      <c r="C8267" s="219">
        <v>49.126444888159931</v>
      </c>
      <c r="D8267" s="218"/>
      <c r="E8267" s="218" t="s">
        <v>111</v>
      </c>
      <c r="F8267" s="218">
        <v>1995</v>
      </c>
    </row>
    <row r="8268" spans="1:6" x14ac:dyDescent="0.45">
      <c r="A8268" s="218">
        <v>10970</v>
      </c>
      <c r="B8268" s="218">
        <v>200</v>
      </c>
      <c r="C8268" s="219">
        <v>15.13925982873408</v>
      </c>
      <c r="D8268" s="218"/>
      <c r="E8268" s="218" t="s">
        <v>114</v>
      </c>
      <c r="F8268" s="218">
        <v>1901</v>
      </c>
    </row>
    <row r="8269" spans="1:6" x14ac:dyDescent="0.45">
      <c r="A8269" s="218">
        <v>10970</v>
      </c>
      <c r="B8269" s="218">
        <v>200</v>
      </c>
      <c r="C8269" s="219">
        <v>24.513805910667539</v>
      </c>
      <c r="D8269" s="218"/>
      <c r="E8269" s="218" t="s">
        <v>114</v>
      </c>
      <c r="F8269" s="218">
        <v>1901</v>
      </c>
    </row>
    <row r="8270" spans="1:6" x14ac:dyDescent="0.45">
      <c r="A8270" s="218">
        <v>10970</v>
      </c>
      <c r="B8270" s="218">
        <v>200</v>
      </c>
      <c r="C8270" s="219">
        <v>15.9630179476564</v>
      </c>
      <c r="D8270" s="218"/>
      <c r="E8270" s="218" t="s">
        <v>114</v>
      </c>
      <c r="F8270" s="218">
        <v>1901</v>
      </c>
    </row>
    <row r="8271" spans="1:6" x14ac:dyDescent="0.45">
      <c r="A8271" s="218">
        <v>10970</v>
      </c>
      <c r="B8271" s="218">
        <v>200</v>
      </c>
      <c r="C8271" s="219">
        <v>7.941755531539604</v>
      </c>
      <c r="D8271" s="218"/>
      <c r="E8271" s="218" t="s">
        <v>114</v>
      </c>
      <c r="F8271" s="218">
        <v>2019</v>
      </c>
    </row>
    <row r="8272" spans="1:6" x14ac:dyDescent="0.45">
      <c r="A8272" s="218">
        <v>10968</v>
      </c>
      <c r="B8272" s="218">
        <v>300</v>
      </c>
      <c r="C8272" s="219">
        <v>15.402125309613171</v>
      </c>
      <c r="D8272" s="218"/>
      <c r="E8272" s="218" t="s">
        <v>123</v>
      </c>
      <c r="F8272" s="218">
        <v>1996</v>
      </c>
    </row>
    <row r="8273" spans="1:6" x14ac:dyDescent="0.45">
      <c r="A8273" s="218">
        <v>10968</v>
      </c>
      <c r="B8273" s="218">
        <v>300</v>
      </c>
      <c r="C8273" s="219">
        <v>16.45397919400995</v>
      </c>
      <c r="D8273" s="218"/>
      <c r="E8273" s="218" t="s">
        <v>123</v>
      </c>
      <c r="F8273" s="218">
        <v>1996</v>
      </c>
    </row>
    <row r="8274" spans="1:6" x14ac:dyDescent="0.45">
      <c r="A8274" s="218">
        <v>10968</v>
      </c>
      <c r="B8274" s="218">
        <v>300</v>
      </c>
      <c r="C8274" s="219">
        <v>20.733345974161189</v>
      </c>
      <c r="D8274" s="218"/>
      <c r="E8274" s="218" t="s">
        <v>123</v>
      </c>
      <c r="F8274" s="218">
        <v>1996</v>
      </c>
    </row>
    <row r="8275" spans="1:6" x14ac:dyDescent="0.45">
      <c r="A8275" s="218">
        <v>10968</v>
      </c>
      <c r="B8275" s="218">
        <v>300</v>
      </c>
      <c r="C8275" s="219">
        <v>19.436974487261779</v>
      </c>
      <c r="D8275" s="218"/>
      <c r="E8275" s="218" t="s">
        <v>123</v>
      </c>
      <c r="F8275" s="218">
        <v>1996</v>
      </c>
    </row>
    <row r="8276" spans="1:6" x14ac:dyDescent="0.45">
      <c r="A8276" s="218">
        <v>10966</v>
      </c>
      <c r="B8276" s="218">
        <v>400</v>
      </c>
      <c r="C8276" s="219">
        <v>27.18519637942509</v>
      </c>
      <c r="D8276" s="218"/>
      <c r="E8276" s="218" t="s">
        <v>123</v>
      </c>
      <c r="F8276" s="218">
        <v>1996</v>
      </c>
    </row>
    <row r="8277" spans="1:6" x14ac:dyDescent="0.45">
      <c r="A8277" s="218">
        <v>10964</v>
      </c>
      <c r="B8277" s="218">
        <v>300</v>
      </c>
      <c r="C8277" s="219">
        <v>36.900763465993982</v>
      </c>
      <c r="D8277" s="218"/>
      <c r="E8277" s="218" t="s">
        <v>111</v>
      </c>
      <c r="F8277" s="218">
        <v>1996</v>
      </c>
    </row>
    <row r="8278" spans="1:6" x14ac:dyDescent="0.45">
      <c r="A8278" s="218">
        <v>10962</v>
      </c>
      <c r="B8278" s="218">
        <v>200</v>
      </c>
      <c r="C8278" s="219">
        <v>44.169038041958792</v>
      </c>
      <c r="D8278" s="218"/>
      <c r="E8278" s="218" t="s">
        <v>123</v>
      </c>
      <c r="F8278" s="218">
        <v>1996</v>
      </c>
    </row>
    <row r="8279" spans="1:6" x14ac:dyDescent="0.45">
      <c r="A8279" s="218">
        <v>10960</v>
      </c>
      <c r="B8279" s="218">
        <v>200</v>
      </c>
      <c r="C8279" s="219">
        <v>15.183768495153281</v>
      </c>
      <c r="D8279" s="218"/>
      <c r="E8279" s="218" t="s">
        <v>205</v>
      </c>
      <c r="F8279" s="218">
        <v>1978</v>
      </c>
    </row>
    <row r="8280" spans="1:6" x14ac:dyDescent="0.45">
      <c r="A8280" s="218">
        <v>10960</v>
      </c>
      <c r="B8280" s="218">
        <v>200</v>
      </c>
      <c r="C8280" s="219">
        <v>24.53703355841996</v>
      </c>
      <c r="D8280" s="218"/>
      <c r="E8280" s="218" t="s">
        <v>205</v>
      </c>
      <c r="F8280" s="218">
        <v>1978</v>
      </c>
    </row>
    <row r="8281" spans="1:6" x14ac:dyDescent="0.45">
      <c r="A8281" s="218">
        <v>10960</v>
      </c>
      <c r="B8281" s="218">
        <v>200</v>
      </c>
      <c r="C8281" s="219">
        <v>26.627321334897481</v>
      </c>
      <c r="D8281" s="218"/>
      <c r="E8281" s="218" t="s">
        <v>205</v>
      </c>
      <c r="F8281" s="218">
        <v>1978</v>
      </c>
    </row>
    <row r="8282" spans="1:6" x14ac:dyDescent="0.45">
      <c r="A8282" s="218">
        <v>10960</v>
      </c>
      <c r="B8282" s="218">
        <v>200</v>
      </c>
      <c r="C8282" s="219">
        <v>12.814144091403939</v>
      </c>
      <c r="D8282" s="218"/>
      <c r="E8282" s="218" t="s">
        <v>205</v>
      </c>
      <c r="F8282" s="218">
        <v>1978</v>
      </c>
    </row>
    <row r="8283" spans="1:6" x14ac:dyDescent="0.45">
      <c r="A8283" s="218">
        <v>10960</v>
      </c>
      <c r="B8283" s="218">
        <v>200</v>
      </c>
      <c r="C8283" s="219">
        <v>17.428201617208781</v>
      </c>
      <c r="D8283" s="218"/>
      <c r="E8283" s="218" t="s">
        <v>205</v>
      </c>
      <c r="F8283" s="218">
        <v>1978</v>
      </c>
    </row>
    <row r="8284" spans="1:6" x14ac:dyDescent="0.45">
      <c r="A8284" s="218">
        <v>10960</v>
      </c>
      <c r="B8284" s="218">
        <v>200</v>
      </c>
      <c r="C8284" s="219">
        <v>13.80657244069311</v>
      </c>
      <c r="D8284" s="218"/>
      <c r="E8284" s="218" t="s">
        <v>205</v>
      </c>
      <c r="F8284" s="218">
        <v>1978</v>
      </c>
    </row>
    <row r="8285" spans="1:6" x14ac:dyDescent="0.45">
      <c r="A8285" s="218">
        <v>10960</v>
      </c>
      <c r="B8285" s="218">
        <v>200</v>
      </c>
      <c r="C8285" s="219">
        <v>23.388657856660281</v>
      </c>
      <c r="D8285" s="218"/>
      <c r="E8285" s="218" t="s">
        <v>205</v>
      </c>
      <c r="F8285" s="218">
        <v>1978</v>
      </c>
    </row>
    <row r="8286" spans="1:6" x14ac:dyDescent="0.45">
      <c r="A8286" s="218">
        <v>10960</v>
      </c>
      <c r="B8286" s="218">
        <v>200</v>
      </c>
      <c r="C8286" s="219">
        <v>18.44902802152097</v>
      </c>
      <c r="D8286" s="218"/>
      <c r="E8286" s="218" t="s">
        <v>205</v>
      </c>
      <c r="F8286" s="218">
        <v>1978</v>
      </c>
    </row>
    <row r="8287" spans="1:6" x14ac:dyDescent="0.45">
      <c r="A8287" s="218">
        <v>10960</v>
      </c>
      <c r="B8287" s="218">
        <v>200</v>
      </c>
      <c r="C8287" s="219">
        <v>22.69760247771821</v>
      </c>
      <c r="D8287" s="218"/>
      <c r="E8287" s="218" t="s">
        <v>205</v>
      </c>
      <c r="F8287" s="218">
        <v>1978</v>
      </c>
    </row>
    <row r="8288" spans="1:6" x14ac:dyDescent="0.45">
      <c r="A8288" s="218">
        <v>10960</v>
      </c>
      <c r="B8288" s="218">
        <v>200</v>
      </c>
      <c r="C8288" s="219">
        <v>8.7412094855043705</v>
      </c>
      <c r="D8288" s="218"/>
      <c r="E8288" s="218" t="s">
        <v>114</v>
      </c>
      <c r="F8288" s="218">
        <v>2017</v>
      </c>
    </row>
    <row r="8289" spans="1:6" x14ac:dyDescent="0.45">
      <c r="A8289" s="218">
        <v>10958</v>
      </c>
      <c r="B8289" s="218">
        <v>250</v>
      </c>
      <c r="C8289" s="219">
        <v>25.116028729386759</v>
      </c>
      <c r="D8289" s="218"/>
      <c r="E8289" s="218" t="s">
        <v>114</v>
      </c>
      <c r="F8289" s="218">
        <v>2010</v>
      </c>
    </row>
    <row r="8290" spans="1:6" x14ac:dyDescent="0.45">
      <c r="A8290" s="218">
        <v>10958</v>
      </c>
      <c r="B8290" s="218">
        <v>250</v>
      </c>
      <c r="C8290" s="219">
        <v>8.9134754602775264</v>
      </c>
      <c r="D8290" s="218"/>
      <c r="E8290" s="218" t="s">
        <v>114</v>
      </c>
      <c r="F8290" s="218">
        <v>2010</v>
      </c>
    </row>
    <row r="8291" spans="1:6" x14ac:dyDescent="0.45">
      <c r="A8291" s="218">
        <v>10958</v>
      </c>
      <c r="B8291" s="218">
        <v>250</v>
      </c>
      <c r="C8291" s="219">
        <v>10.5871323015056</v>
      </c>
      <c r="D8291" s="218"/>
      <c r="E8291" s="218" t="s">
        <v>114</v>
      </c>
      <c r="F8291" s="218">
        <v>2010</v>
      </c>
    </row>
    <row r="8292" spans="1:6" x14ac:dyDescent="0.45">
      <c r="A8292" s="218">
        <v>10958</v>
      </c>
      <c r="B8292" s="218">
        <v>250</v>
      </c>
      <c r="C8292" s="219">
        <v>9.8507129717346977</v>
      </c>
      <c r="D8292" s="218"/>
      <c r="E8292" s="218" t="s">
        <v>114</v>
      </c>
      <c r="F8292" s="218">
        <v>2010</v>
      </c>
    </row>
    <row r="8293" spans="1:6" x14ac:dyDescent="0.45">
      <c r="A8293" s="218">
        <v>10958</v>
      </c>
      <c r="B8293" s="218">
        <v>250</v>
      </c>
      <c r="C8293" s="219">
        <v>15.14180992558811</v>
      </c>
      <c r="D8293" s="218"/>
      <c r="E8293" s="218" t="s">
        <v>114</v>
      </c>
      <c r="F8293" s="218">
        <v>2010</v>
      </c>
    </row>
    <row r="8294" spans="1:6" x14ac:dyDescent="0.45">
      <c r="A8294" s="218">
        <v>10958</v>
      </c>
      <c r="B8294" s="218">
        <v>250</v>
      </c>
      <c r="C8294" s="219">
        <v>6.1505634214537803</v>
      </c>
      <c r="D8294" s="218"/>
      <c r="E8294" s="218" t="s">
        <v>114</v>
      </c>
      <c r="F8294" s="218">
        <v>2010</v>
      </c>
    </row>
    <row r="8295" spans="1:6" x14ac:dyDescent="0.45">
      <c r="A8295" s="218">
        <v>10958</v>
      </c>
      <c r="B8295" s="218">
        <v>250</v>
      </c>
      <c r="C8295" s="219">
        <v>16.56018743969636</v>
      </c>
      <c r="D8295" s="218"/>
      <c r="E8295" s="218" t="s">
        <v>114</v>
      </c>
      <c r="F8295" s="218">
        <v>2010</v>
      </c>
    </row>
    <row r="8296" spans="1:6" x14ac:dyDescent="0.45">
      <c r="A8296" s="218">
        <v>10956</v>
      </c>
      <c r="B8296" s="218">
        <v>250</v>
      </c>
      <c r="C8296" s="219">
        <v>59.043099193574022</v>
      </c>
      <c r="D8296" s="218"/>
      <c r="E8296" s="218" t="s">
        <v>114</v>
      </c>
      <c r="F8296" s="218">
        <v>2010</v>
      </c>
    </row>
    <row r="8297" spans="1:6" x14ac:dyDescent="0.45">
      <c r="A8297" s="218">
        <v>10956</v>
      </c>
      <c r="B8297" s="218">
        <v>250</v>
      </c>
      <c r="C8297" s="219">
        <v>15.182345571853009</v>
      </c>
      <c r="D8297" s="218"/>
      <c r="E8297" s="218" t="s">
        <v>114</v>
      </c>
      <c r="F8297" s="218">
        <v>2010</v>
      </c>
    </row>
    <row r="8298" spans="1:6" x14ac:dyDescent="0.45">
      <c r="A8298" s="218">
        <v>10954</v>
      </c>
      <c r="B8298" s="218">
        <v>250</v>
      </c>
      <c r="C8298" s="219">
        <v>9.2700559780639082</v>
      </c>
      <c r="D8298" s="218"/>
      <c r="E8298" s="218" t="s">
        <v>114</v>
      </c>
      <c r="F8298" s="218">
        <v>2010</v>
      </c>
    </row>
    <row r="8299" spans="1:6" x14ac:dyDescent="0.45">
      <c r="A8299" s="218">
        <v>10934</v>
      </c>
      <c r="B8299" s="218">
        <v>200</v>
      </c>
      <c r="C8299" s="219">
        <v>3.324840986108252</v>
      </c>
      <c r="D8299" s="218"/>
      <c r="E8299" s="218" t="s">
        <v>111</v>
      </c>
      <c r="F8299" s="218">
        <v>1992</v>
      </c>
    </row>
    <row r="8300" spans="1:6" x14ac:dyDescent="0.45">
      <c r="A8300" s="218">
        <v>10934</v>
      </c>
      <c r="B8300" s="218">
        <v>200</v>
      </c>
      <c r="C8300" s="219">
        <v>11.264007058174521</v>
      </c>
      <c r="D8300" s="218"/>
      <c r="E8300" s="218" t="s">
        <v>111</v>
      </c>
      <c r="F8300" s="218">
        <v>1992</v>
      </c>
    </row>
    <row r="8301" spans="1:6" x14ac:dyDescent="0.45">
      <c r="A8301" s="218">
        <v>10934</v>
      </c>
      <c r="B8301" s="218">
        <v>200</v>
      </c>
      <c r="C8301" s="219">
        <v>10.076592494454429</v>
      </c>
      <c r="D8301" s="218"/>
      <c r="E8301" s="218" t="s">
        <v>111</v>
      </c>
      <c r="F8301" s="218">
        <v>1992</v>
      </c>
    </row>
    <row r="8302" spans="1:6" x14ac:dyDescent="0.45">
      <c r="A8302" s="218">
        <v>10934</v>
      </c>
      <c r="B8302" s="218">
        <v>200</v>
      </c>
      <c r="C8302" s="219">
        <v>11.57856582916939</v>
      </c>
      <c r="D8302" s="218"/>
      <c r="E8302" s="218" t="s">
        <v>111</v>
      </c>
      <c r="F8302" s="218">
        <v>1992</v>
      </c>
    </row>
    <row r="8303" spans="1:6" x14ac:dyDescent="0.45">
      <c r="A8303" s="218">
        <v>10934</v>
      </c>
      <c r="B8303" s="218">
        <v>200</v>
      </c>
      <c r="C8303" s="219">
        <v>3.598767000903027</v>
      </c>
      <c r="D8303" s="218"/>
      <c r="E8303" s="218" t="s">
        <v>111</v>
      </c>
      <c r="F8303" s="218">
        <v>1992</v>
      </c>
    </row>
    <row r="8304" spans="1:6" x14ac:dyDescent="0.45">
      <c r="A8304" s="218">
        <v>10934</v>
      </c>
      <c r="B8304" s="218">
        <v>200</v>
      </c>
      <c r="C8304" s="219">
        <v>11.65043359830082</v>
      </c>
      <c r="D8304" s="218"/>
      <c r="E8304" s="218" t="s">
        <v>111</v>
      </c>
      <c r="F8304" s="218">
        <v>1992</v>
      </c>
    </row>
    <row r="8305" spans="1:6" x14ac:dyDescent="0.45">
      <c r="A8305" s="218">
        <v>10934</v>
      </c>
      <c r="B8305" s="218">
        <v>200</v>
      </c>
      <c r="C8305" s="219">
        <v>11.425996355982621</v>
      </c>
      <c r="D8305" s="218"/>
      <c r="E8305" s="218" t="s">
        <v>111</v>
      </c>
      <c r="F8305" s="218">
        <v>1992</v>
      </c>
    </row>
    <row r="8306" spans="1:6" x14ac:dyDescent="0.45">
      <c r="A8306" s="218">
        <v>10934</v>
      </c>
      <c r="B8306" s="218">
        <v>200</v>
      </c>
      <c r="C8306" s="219">
        <v>2.8016257755231408</v>
      </c>
      <c r="D8306" s="218"/>
      <c r="E8306" s="218" t="s">
        <v>111</v>
      </c>
      <c r="F8306" s="218">
        <v>1992</v>
      </c>
    </row>
    <row r="8307" spans="1:6" x14ac:dyDescent="0.45">
      <c r="A8307" s="218">
        <v>10934</v>
      </c>
      <c r="B8307" s="218">
        <v>200</v>
      </c>
      <c r="C8307" s="219">
        <v>10.9116973882821</v>
      </c>
      <c r="D8307" s="218"/>
      <c r="E8307" s="218" t="s">
        <v>111</v>
      </c>
      <c r="F8307" s="218">
        <v>1992</v>
      </c>
    </row>
    <row r="8308" spans="1:6" x14ac:dyDescent="0.45">
      <c r="A8308" s="218">
        <v>10934</v>
      </c>
      <c r="B8308" s="218">
        <v>200</v>
      </c>
      <c r="C8308" s="219">
        <v>11.10460227356193</v>
      </c>
      <c r="D8308" s="218"/>
      <c r="E8308" s="218" t="s">
        <v>111</v>
      </c>
      <c r="F8308" s="218">
        <v>1992</v>
      </c>
    </row>
    <row r="8309" spans="1:6" x14ac:dyDescent="0.45">
      <c r="A8309" s="218">
        <v>10934</v>
      </c>
      <c r="B8309" s="218">
        <v>200</v>
      </c>
      <c r="C8309" s="219">
        <v>3.169253142442543</v>
      </c>
      <c r="D8309" s="218"/>
      <c r="E8309" s="218" t="s">
        <v>111</v>
      </c>
      <c r="F8309" s="218">
        <v>1992</v>
      </c>
    </row>
    <row r="8310" spans="1:6" x14ac:dyDescent="0.45">
      <c r="A8310" s="218">
        <v>10934</v>
      </c>
      <c r="B8310" s="218">
        <v>200</v>
      </c>
      <c r="C8310" s="219">
        <v>10.151297018295789</v>
      </c>
      <c r="D8310" s="218"/>
      <c r="E8310" s="218" t="s">
        <v>111</v>
      </c>
      <c r="F8310" s="218">
        <v>1992</v>
      </c>
    </row>
    <row r="8311" spans="1:6" x14ac:dyDescent="0.45">
      <c r="A8311" s="218">
        <v>10934</v>
      </c>
      <c r="B8311" s="218">
        <v>200</v>
      </c>
      <c r="C8311" s="219">
        <v>11.435818523988679</v>
      </c>
      <c r="D8311" s="218"/>
      <c r="E8311" s="218" t="s">
        <v>111</v>
      </c>
      <c r="F8311" s="218">
        <v>1992</v>
      </c>
    </row>
    <row r="8312" spans="1:6" x14ac:dyDescent="0.45">
      <c r="A8312" s="218">
        <v>10934</v>
      </c>
      <c r="B8312" s="218">
        <v>200</v>
      </c>
      <c r="C8312" s="219">
        <v>3.613582234089852</v>
      </c>
      <c r="D8312" s="218"/>
      <c r="E8312" s="218" t="s">
        <v>111</v>
      </c>
      <c r="F8312" s="218">
        <v>1992</v>
      </c>
    </row>
    <row r="8313" spans="1:6" x14ac:dyDescent="0.45">
      <c r="A8313" s="218">
        <v>10934</v>
      </c>
      <c r="B8313" s="218">
        <v>200</v>
      </c>
      <c r="C8313" s="219">
        <v>3.283343484023947</v>
      </c>
      <c r="D8313" s="218"/>
      <c r="E8313" s="218" t="s">
        <v>111</v>
      </c>
      <c r="F8313" s="218">
        <v>1992</v>
      </c>
    </row>
    <row r="8314" spans="1:6" x14ac:dyDescent="0.45">
      <c r="A8314" s="218">
        <v>10934</v>
      </c>
      <c r="B8314" s="218">
        <v>200</v>
      </c>
      <c r="C8314" s="219">
        <v>5.9210207044261081</v>
      </c>
      <c r="D8314" s="218"/>
      <c r="E8314" s="218" t="s">
        <v>111</v>
      </c>
      <c r="F8314" s="218">
        <v>1992</v>
      </c>
    </row>
    <row r="8315" spans="1:6" x14ac:dyDescent="0.45">
      <c r="A8315" s="218">
        <v>10934</v>
      </c>
      <c r="B8315" s="218">
        <v>200</v>
      </c>
      <c r="C8315" s="219">
        <v>2.6881028576233632</v>
      </c>
      <c r="D8315" s="218"/>
      <c r="E8315" s="218" t="s">
        <v>111</v>
      </c>
      <c r="F8315" s="218">
        <v>1991</v>
      </c>
    </row>
    <row r="8316" spans="1:6" x14ac:dyDescent="0.45">
      <c r="A8316" s="218">
        <v>10934</v>
      </c>
      <c r="B8316" s="218">
        <v>200</v>
      </c>
      <c r="C8316" s="219">
        <v>11.454273902161811</v>
      </c>
      <c r="D8316" s="218"/>
      <c r="E8316" s="218" t="s">
        <v>111</v>
      </c>
      <c r="F8316" s="218">
        <v>1991</v>
      </c>
    </row>
    <row r="8317" spans="1:6" x14ac:dyDescent="0.45">
      <c r="A8317" s="218">
        <v>10934</v>
      </c>
      <c r="B8317" s="218">
        <v>200</v>
      </c>
      <c r="C8317" s="219">
        <v>11.420850805873959</v>
      </c>
      <c r="D8317" s="218"/>
      <c r="E8317" s="218" t="s">
        <v>111</v>
      </c>
      <c r="F8317" s="218">
        <v>1991</v>
      </c>
    </row>
    <row r="8318" spans="1:6" x14ac:dyDescent="0.45">
      <c r="A8318" s="218">
        <v>10934</v>
      </c>
      <c r="B8318" s="218">
        <v>200</v>
      </c>
      <c r="C8318" s="219">
        <v>3.1352519065186359</v>
      </c>
      <c r="D8318" s="218"/>
      <c r="E8318" s="218" t="s">
        <v>111</v>
      </c>
      <c r="F8318" s="218">
        <v>1991</v>
      </c>
    </row>
    <row r="8319" spans="1:6" x14ac:dyDescent="0.45">
      <c r="A8319" s="218">
        <v>10934</v>
      </c>
      <c r="B8319" s="218">
        <v>200</v>
      </c>
      <c r="C8319" s="219">
        <v>6.0421540910834484</v>
      </c>
      <c r="D8319" s="218"/>
      <c r="E8319" s="218" t="s">
        <v>111</v>
      </c>
      <c r="F8319" s="218">
        <v>1991</v>
      </c>
    </row>
    <row r="8320" spans="1:6" x14ac:dyDescent="0.45">
      <c r="A8320" s="218">
        <v>10934</v>
      </c>
      <c r="B8320" s="218">
        <v>200</v>
      </c>
      <c r="C8320" s="219">
        <v>9.0203359929672065</v>
      </c>
      <c r="D8320" s="218"/>
      <c r="E8320" s="218" t="s">
        <v>111</v>
      </c>
      <c r="F8320" s="218">
        <v>1991</v>
      </c>
    </row>
    <row r="8321" spans="1:6" x14ac:dyDescent="0.45">
      <c r="A8321" s="218">
        <v>10932</v>
      </c>
      <c r="B8321" s="218">
        <v>280</v>
      </c>
      <c r="C8321" s="219">
        <v>33.241426137885838</v>
      </c>
      <c r="D8321" s="218"/>
      <c r="E8321" s="218" t="s">
        <v>203</v>
      </c>
      <c r="F8321" s="218">
        <v>1958</v>
      </c>
    </row>
    <row r="8322" spans="1:6" x14ac:dyDescent="0.45">
      <c r="A8322" s="218">
        <v>10932</v>
      </c>
      <c r="B8322" s="218">
        <v>280</v>
      </c>
      <c r="C8322" s="219">
        <v>32.383915816643643</v>
      </c>
      <c r="D8322" s="218"/>
      <c r="E8322" s="218" t="s">
        <v>203</v>
      </c>
      <c r="F8322" s="218">
        <v>1958</v>
      </c>
    </row>
    <row r="8323" spans="1:6" x14ac:dyDescent="0.45">
      <c r="A8323" s="218">
        <v>10930</v>
      </c>
      <c r="B8323" s="218">
        <v>200</v>
      </c>
      <c r="C8323" s="219">
        <v>19.654488487829742</v>
      </c>
      <c r="D8323" s="218"/>
      <c r="E8323" s="218" t="s">
        <v>109</v>
      </c>
      <c r="F8323" s="218">
        <v>2010</v>
      </c>
    </row>
    <row r="8324" spans="1:6" x14ac:dyDescent="0.45">
      <c r="A8324" s="218">
        <v>10930</v>
      </c>
      <c r="B8324" s="218">
        <v>200</v>
      </c>
      <c r="C8324" s="219">
        <v>28.501340845592502</v>
      </c>
      <c r="D8324" s="218"/>
      <c r="E8324" s="218" t="s">
        <v>109</v>
      </c>
      <c r="F8324" s="218">
        <v>2010</v>
      </c>
    </row>
    <row r="8325" spans="1:6" x14ac:dyDescent="0.45">
      <c r="A8325" s="218">
        <v>10930</v>
      </c>
      <c r="B8325" s="218">
        <v>200</v>
      </c>
      <c r="C8325" s="219">
        <v>18.372402618331702</v>
      </c>
      <c r="D8325" s="218"/>
      <c r="E8325" s="218" t="s">
        <v>109</v>
      </c>
      <c r="F8325" s="218">
        <v>2010</v>
      </c>
    </row>
    <row r="8326" spans="1:6" x14ac:dyDescent="0.45">
      <c r="A8326" s="218">
        <v>10930</v>
      </c>
      <c r="B8326" s="218">
        <v>200</v>
      </c>
      <c r="C8326" s="219">
        <v>22.616703098756091</v>
      </c>
      <c r="D8326" s="218"/>
      <c r="E8326" s="218" t="s">
        <v>114</v>
      </c>
      <c r="F8326" s="218">
        <v>2013</v>
      </c>
    </row>
    <row r="8327" spans="1:6" x14ac:dyDescent="0.45">
      <c r="A8327" s="218">
        <v>10930</v>
      </c>
      <c r="B8327" s="218">
        <v>200</v>
      </c>
      <c r="C8327" s="219">
        <v>10.858166744059931</v>
      </c>
      <c r="D8327" s="218"/>
      <c r="E8327" s="218" t="s">
        <v>114</v>
      </c>
      <c r="F8327" s="218">
        <v>2013</v>
      </c>
    </row>
    <row r="8328" spans="1:6" x14ac:dyDescent="0.45">
      <c r="A8328" s="218">
        <v>10930</v>
      </c>
      <c r="B8328" s="218">
        <v>200</v>
      </c>
      <c r="C8328" s="219">
        <v>51.857730443055893</v>
      </c>
      <c r="D8328" s="218"/>
      <c r="E8328" s="218" t="s">
        <v>114</v>
      </c>
      <c r="F8328" s="218">
        <v>2013</v>
      </c>
    </row>
    <row r="8329" spans="1:6" x14ac:dyDescent="0.45">
      <c r="A8329" s="218">
        <v>10928</v>
      </c>
      <c r="B8329" s="218">
        <v>160</v>
      </c>
      <c r="C8329" s="219">
        <v>13.373505292272259</v>
      </c>
      <c r="D8329" s="218"/>
      <c r="E8329" s="218" t="s">
        <v>114</v>
      </c>
      <c r="F8329" s="218">
        <v>2010</v>
      </c>
    </row>
    <row r="8330" spans="1:6" x14ac:dyDescent="0.45">
      <c r="A8330" s="218">
        <v>10926</v>
      </c>
      <c r="B8330" s="218">
        <v>250</v>
      </c>
      <c r="C8330" s="219">
        <v>16.486688077820649</v>
      </c>
      <c r="D8330" s="218"/>
      <c r="E8330" s="218" t="s">
        <v>109</v>
      </c>
      <c r="F8330" s="218">
        <v>2010</v>
      </c>
    </row>
    <row r="8331" spans="1:6" x14ac:dyDescent="0.45">
      <c r="A8331" s="218">
        <v>10924</v>
      </c>
      <c r="B8331" s="218">
        <v>200</v>
      </c>
      <c r="C8331" s="219">
        <v>6.0340803431124082</v>
      </c>
      <c r="D8331" s="218"/>
      <c r="E8331" s="218" t="s">
        <v>114</v>
      </c>
      <c r="F8331" s="218">
        <v>2010</v>
      </c>
    </row>
    <row r="8332" spans="1:6" x14ac:dyDescent="0.45">
      <c r="A8332" s="218">
        <v>10922</v>
      </c>
      <c r="B8332" s="218">
        <v>250</v>
      </c>
      <c r="C8332" s="219">
        <v>42.11859935078374</v>
      </c>
      <c r="D8332" s="218"/>
      <c r="E8332" s="218" t="s">
        <v>205</v>
      </c>
      <c r="F8332" s="218">
        <v>1975</v>
      </c>
    </row>
    <row r="8333" spans="1:6" x14ac:dyDescent="0.45">
      <c r="A8333" s="218">
        <v>10922</v>
      </c>
      <c r="B8333" s="218">
        <v>250</v>
      </c>
      <c r="C8333" s="219">
        <v>4.2685958578427874</v>
      </c>
      <c r="D8333" s="218"/>
      <c r="E8333" s="218" t="s">
        <v>114</v>
      </c>
      <c r="F8333" s="218">
        <v>2010</v>
      </c>
    </row>
    <row r="8334" spans="1:6" x14ac:dyDescent="0.45">
      <c r="A8334" s="218">
        <v>10922</v>
      </c>
      <c r="B8334" s="218">
        <v>250</v>
      </c>
      <c r="C8334" s="219">
        <v>19.390893359674941</v>
      </c>
      <c r="D8334" s="218"/>
      <c r="E8334" s="218" t="s">
        <v>114</v>
      </c>
      <c r="F8334" s="218">
        <v>2010</v>
      </c>
    </row>
    <row r="8335" spans="1:6" x14ac:dyDescent="0.45">
      <c r="A8335" s="218">
        <v>10922</v>
      </c>
      <c r="B8335" s="218">
        <v>250</v>
      </c>
      <c r="C8335" s="219">
        <v>33.598245004456771</v>
      </c>
      <c r="D8335" s="218"/>
      <c r="E8335" s="218" t="s">
        <v>114</v>
      </c>
      <c r="F8335" s="218">
        <v>2010</v>
      </c>
    </row>
    <row r="8336" spans="1:6" x14ac:dyDescent="0.45">
      <c r="A8336" s="218">
        <v>10922</v>
      </c>
      <c r="B8336" s="218">
        <v>250</v>
      </c>
      <c r="C8336" s="219">
        <v>30.11719633175267</v>
      </c>
      <c r="D8336" s="218"/>
      <c r="E8336" s="218" t="s">
        <v>114</v>
      </c>
      <c r="F8336" s="218">
        <v>2010</v>
      </c>
    </row>
    <row r="8337" spans="1:6" x14ac:dyDescent="0.45">
      <c r="A8337" s="218">
        <v>10922</v>
      </c>
      <c r="B8337" s="218">
        <v>250</v>
      </c>
      <c r="C8337" s="219">
        <v>20.532271146510428</v>
      </c>
      <c r="D8337" s="218"/>
      <c r="E8337" s="218" t="s">
        <v>114</v>
      </c>
      <c r="F8337" s="218">
        <v>2010</v>
      </c>
    </row>
    <row r="8338" spans="1:6" x14ac:dyDescent="0.45">
      <c r="A8338" s="218">
        <v>10922</v>
      </c>
      <c r="B8338" s="218">
        <v>250</v>
      </c>
      <c r="C8338" s="219">
        <v>13.106143133745791</v>
      </c>
      <c r="D8338" s="218"/>
      <c r="E8338" s="218" t="s">
        <v>205</v>
      </c>
      <c r="F8338" s="218">
        <v>1975</v>
      </c>
    </row>
    <row r="8339" spans="1:6" x14ac:dyDescent="0.45">
      <c r="A8339" s="218">
        <v>10922</v>
      </c>
      <c r="B8339" s="218">
        <v>250</v>
      </c>
      <c r="C8339" s="219">
        <v>9.0464733585168862</v>
      </c>
      <c r="D8339" s="218"/>
      <c r="E8339" s="218" t="s">
        <v>205</v>
      </c>
      <c r="F8339" s="218">
        <v>1975</v>
      </c>
    </row>
    <row r="8340" spans="1:6" x14ac:dyDescent="0.45">
      <c r="A8340" s="218">
        <v>10922</v>
      </c>
      <c r="B8340" s="218">
        <v>250</v>
      </c>
      <c r="C8340" s="219">
        <v>26.078211798646311</v>
      </c>
      <c r="D8340" s="218"/>
      <c r="E8340" s="218" t="s">
        <v>205</v>
      </c>
      <c r="F8340" s="218">
        <v>1975</v>
      </c>
    </row>
    <row r="8341" spans="1:6" x14ac:dyDescent="0.45">
      <c r="A8341" s="218">
        <v>10922</v>
      </c>
      <c r="B8341" s="218">
        <v>250</v>
      </c>
      <c r="C8341" s="219">
        <v>31.979967338314111</v>
      </c>
      <c r="D8341" s="218"/>
      <c r="E8341" s="218" t="s">
        <v>205</v>
      </c>
      <c r="F8341" s="218">
        <v>1975</v>
      </c>
    </row>
    <row r="8342" spans="1:6" x14ac:dyDescent="0.45">
      <c r="A8342" s="218">
        <v>10920</v>
      </c>
      <c r="B8342" s="218">
        <v>200</v>
      </c>
      <c r="C8342" s="219">
        <v>36.271351647078973</v>
      </c>
      <c r="D8342" s="218"/>
      <c r="E8342" s="218" t="s">
        <v>205</v>
      </c>
      <c r="F8342" s="218">
        <v>1901</v>
      </c>
    </row>
    <row r="8343" spans="1:6" x14ac:dyDescent="0.45">
      <c r="A8343" s="218">
        <v>11154</v>
      </c>
      <c r="B8343" s="218">
        <v>160</v>
      </c>
      <c r="C8343" s="219">
        <v>17.521382200104071</v>
      </c>
      <c r="D8343" s="218"/>
      <c r="E8343" s="218" t="s">
        <v>114</v>
      </c>
      <c r="F8343" s="218">
        <v>2010</v>
      </c>
    </row>
    <row r="8344" spans="1:6" x14ac:dyDescent="0.45">
      <c r="A8344" s="218">
        <v>11152</v>
      </c>
      <c r="B8344" s="218">
        <v>160</v>
      </c>
      <c r="C8344" s="219">
        <v>14.688173092982129</v>
      </c>
      <c r="D8344" s="218"/>
      <c r="E8344" s="218" t="s">
        <v>114</v>
      </c>
      <c r="F8344" s="218">
        <v>2010</v>
      </c>
    </row>
    <row r="8345" spans="1:6" x14ac:dyDescent="0.45">
      <c r="A8345" s="218">
        <v>11152</v>
      </c>
      <c r="B8345" s="218">
        <v>160</v>
      </c>
      <c r="C8345" s="219">
        <v>19.055047432798961</v>
      </c>
      <c r="D8345" s="218"/>
      <c r="E8345" s="218" t="s">
        <v>114</v>
      </c>
      <c r="F8345" s="218">
        <v>2010</v>
      </c>
    </row>
    <row r="8346" spans="1:6" x14ac:dyDescent="0.45">
      <c r="A8346" s="218">
        <v>11152</v>
      </c>
      <c r="B8346" s="218">
        <v>160</v>
      </c>
      <c r="C8346" s="219">
        <v>21.799232768990851</v>
      </c>
      <c r="D8346" s="218"/>
      <c r="E8346" s="218" t="s">
        <v>114</v>
      </c>
      <c r="F8346" s="218">
        <v>2010</v>
      </c>
    </row>
    <row r="8347" spans="1:6" x14ac:dyDescent="0.45">
      <c r="A8347" s="218">
        <v>11146</v>
      </c>
      <c r="B8347" s="218">
        <v>270</v>
      </c>
      <c r="C8347" s="219">
        <v>6.1751700381755859</v>
      </c>
      <c r="D8347" s="218"/>
      <c r="E8347" s="218" t="s">
        <v>204</v>
      </c>
      <c r="F8347" s="218">
        <v>2003</v>
      </c>
    </row>
    <row r="8348" spans="1:6" x14ac:dyDescent="0.45">
      <c r="A8348" s="218">
        <v>11144</v>
      </c>
      <c r="B8348" s="218">
        <v>500</v>
      </c>
      <c r="C8348" s="219">
        <v>13.581407931086961</v>
      </c>
      <c r="D8348" s="218"/>
      <c r="E8348" s="218" t="s">
        <v>212</v>
      </c>
      <c r="F8348" s="218">
        <v>1994</v>
      </c>
    </row>
    <row r="8349" spans="1:6" x14ac:dyDescent="0.45">
      <c r="A8349" s="218">
        <v>11144</v>
      </c>
      <c r="B8349" s="218">
        <v>500</v>
      </c>
      <c r="C8349" s="219">
        <v>13.112968758424129</v>
      </c>
      <c r="D8349" s="218"/>
      <c r="E8349" s="218" t="s">
        <v>212</v>
      </c>
      <c r="F8349" s="218">
        <v>1994</v>
      </c>
    </row>
    <row r="8350" spans="1:6" x14ac:dyDescent="0.45">
      <c r="A8350" s="218">
        <v>11144</v>
      </c>
      <c r="B8350" s="218">
        <v>500</v>
      </c>
      <c r="C8350" s="219">
        <v>14.576612054669241</v>
      </c>
      <c r="D8350" s="218"/>
      <c r="E8350" s="218" t="s">
        <v>212</v>
      </c>
      <c r="F8350" s="218">
        <v>1994</v>
      </c>
    </row>
    <row r="8351" spans="1:6" x14ac:dyDescent="0.45">
      <c r="A8351" s="218">
        <v>11144</v>
      </c>
      <c r="B8351" s="218">
        <v>500</v>
      </c>
      <c r="C8351" s="219">
        <v>14.412297884251981</v>
      </c>
      <c r="D8351" s="218"/>
      <c r="E8351" s="218" t="s">
        <v>212</v>
      </c>
      <c r="F8351" s="218">
        <v>1994</v>
      </c>
    </row>
    <row r="8352" spans="1:6" x14ac:dyDescent="0.45">
      <c r="A8352" s="218">
        <v>11144</v>
      </c>
      <c r="B8352" s="218">
        <v>500</v>
      </c>
      <c r="C8352" s="219">
        <v>24.39195744349956</v>
      </c>
      <c r="D8352" s="218"/>
      <c r="E8352" s="218" t="s">
        <v>212</v>
      </c>
      <c r="F8352" s="218">
        <v>1994</v>
      </c>
    </row>
    <row r="8353" spans="1:6" x14ac:dyDescent="0.45">
      <c r="A8353" s="218">
        <v>11144</v>
      </c>
      <c r="B8353" s="218">
        <v>500</v>
      </c>
      <c r="C8353" s="219">
        <v>25.118999277774151</v>
      </c>
      <c r="D8353" s="218"/>
      <c r="E8353" s="218" t="s">
        <v>212</v>
      </c>
      <c r="F8353" s="218">
        <v>1994</v>
      </c>
    </row>
    <row r="8354" spans="1:6" x14ac:dyDescent="0.45">
      <c r="A8354" s="218">
        <v>11144</v>
      </c>
      <c r="B8354" s="218">
        <v>500</v>
      </c>
      <c r="C8354" s="219">
        <v>28.204866179943231</v>
      </c>
      <c r="D8354" s="218"/>
      <c r="E8354" s="218" t="s">
        <v>212</v>
      </c>
      <c r="F8354" s="218">
        <v>1994</v>
      </c>
    </row>
    <row r="8355" spans="1:6" x14ac:dyDescent="0.45">
      <c r="A8355" s="218">
        <v>11144</v>
      </c>
      <c r="B8355" s="218">
        <v>500</v>
      </c>
      <c r="C8355" s="219">
        <v>22.130429713743041</v>
      </c>
      <c r="D8355" s="218"/>
      <c r="E8355" s="218" t="s">
        <v>212</v>
      </c>
      <c r="F8355" s="218">
        <v>1994</v>
      </c>
    </row>
    <row r="8356" spans="1:6" x14ac:dyDescent="0.45">
      <c r="A8356" s="218">
        <v>11144</v>
      </c>
      <c r="B8356" s="218">
        <v>500</v>
      </c>
      <c r="C8356" s="219">
        <v>23.527316669386462</v>
      </c>
      <c r="D8356" s="218"/>
      <c r="E8356" s="218" t="s">
        <v>212</v>
      </c>
      <c r="F8356" s="218">
        <v>1994</v>
      </c>
    </row>
    <row r="8357" spans="1:6" x14ac:dyDescent="0.45">
      <c r="A8357" s="218">
        <v>11144</v>
      </c>
      <c r="B8357" s="218">
        <v>500</v>
      </c>
      <c r="C8357" s="219">
        <v>28.472164333630008</v>
      </c>
      <c r="D8357" s="218"/>
      <c r="E8357" s="218" t="s">
        <v>212</v>
      </c>
      <c r="F8357" s="218">
        <v>1994</v>
      </c>
    </row>
    <row r="8358" spans="1:6" x14ac:dyDescent="0.45">
      <c r="A8358" s="218">
        <v>11144</v>
      </c>
      <c r="B8358" s="218">
        <v>500</v>
      </c>
      <c r="C8358" s="219">
        <v>18.630372106436869</v>
      </c>
      <c r="D8358" s="218"/>
      <c r="E8358" s="218" t="s">
        <v>212</v>
      </c>
      <c r="F8358" s="218">
        <v>1994</v>
      </c>
    </row>
    <row r="8359" spans="1:6" x14ac:dyDescent="0.45">
      <c r="A8359" s="218">
        <v>11144</v>
      </c>
      <c r="B8359" s="218">
        <v>500</v>
      </c>
      <c r="C8359" s="219">
        <v>13.827058054016151</v>
      </c>
      <c r="D8359" s="218"/>
      <c r="E8359" s="218" t="s">
        <v>212</v>
      </c>
      <c r="F8359" s="218">
        <v>1994</v>
      </c>
    </row>
    <row r="8360" spans="1:6" x14ac:dyDescent="0.45">
      <c r="A8360" s="218">
        <v>11144</v>
      </c>
      <c r="B8360" s="218">
        <v>500</v>
      </c>
      <c r="C8360" s="219">
        <v>24.864167932400591</v>
      </c>
      <c r="D8360" s="218"/>
      <c r="E8360" s="218" t="s">
        <v>212</v>
      </c>
      <c r="F8360" s="218">
        <v>1994</v>
      </c>
    </row>
    <row r="8361" spans="1:6" x14ac:dyDescent="0.45">
      <c r="A8361" s="218">
        <v>11144</v>
      </c>
      <c r="B8361" s="218">
        <v>500</v>
      </c>
      <c r="C8361" s="219">
        <v>16.319917294792361</v>
      </c>
      <c r="D8361" s="218"/>
      <c r="E8361" s="218" t="s">
        <v>212</v>
      </c>
      <c r="F8361" s="218">
        <v>1994</v>
      </c>
    </row>
    <row r="8362" spans="1:6" x14ac:dyDescent="0.45">
      <c r="A8362" s="218">
        <v>11144</v>
      </c>
      <c r="B8362" s="218">
        <v>500</v>
      </c>
      <c r="C8362" s="219">
        <v>18.160553124543181</v>
      </c>
      <c r="D8362" s="218"/>
      <c r="E8362" s="218" t="s">
        <v>212</v>
      </c>
      <c r="F8362" s="218">
        <v>1994</v>
      </c>
    </row>
    <row r="8363" spans="1:6" x14ac:dyDescent="0.45">
      <c r="A8363" s="218">
        <v>11142</v>
      </c>
      <c r="B8363" s="218">
        <v>450</v>
      </c>
      <c r="C8363" s="219">
        <v>28.551740177494981</v>
      </c>
      <c r="D8363" s="218"/>
      <c r="E8363" s="218" t="s">
        <v>212</v>
      </c>
      <c r="F8363" s="218">
        <v>1994</v>
      </c>
    </row>
    <row r="8364" spans="1:6" x14ac:dyDescent="0.45">
      <c r="A8364" s="218">
        <v>11142</v>
      </c>
      <c r="B8364" s="218">
        <v>450</v>
      </c>
      <c r="C8364" s="219">
        <v>31.03904246022978</v>
      </c>
      <c r="D8364" s="218"/>
      <c r="E8364" s="218" t="s">
        <v>212</v>
      </c>
      <c r="F8364" s="218">
        <v>1994</v>
      </c>
    </row>
    <row r="8365" spans="1:6" x14ac:dyDescent="0.45">
      <c r="A8365" s="218">
        <v>11142</v>
      </c>
      <c r="B8365" s="218">
        <v>450</v>
      </c>
      <c r="C8365" s="219">
        <v>20.857034903611471</v>
      </c>
      <c r="D8365" s="218"/>
      <c r="E8365" s="218" t="s">
        <v>212</v>
      </c>
      <c r="F8365" s="218">
        <v>1994</v>
      </c>
    </row>
    <row r="8366" spans="1:6" x14ac:dyDescent="0.45">
      <c r="A8366" s="218">
        <v>11142</v>
      </c>
      <c r="B8366" s="218">
        <v>450</v>
      </c>
      <c r="C8366" s="219">
        <v>13.241398562805861</v>
      </c>
      <c r="D8366" s="218"/>
      <c r="E8366" s="218" t="s">
        <v>212</v>
      </c>
      <c r="F8366" s="218">
        <v>1994</v>
      </c>
    </row>
    <row r="8367" spans="1:6" x14ac:dyDescent="0.45">
      <c r="A8367" s="218">
        <v>11142</v>
      </c>
      <c r="B8367" s="218">
        <v>450</v>
      </c>
      <c r="C8367" s="219">
        <v>12.3866881632119</v>
      </c>
      <c r="D8367" s="218"/>
      <c r="E8367" s="218" t="s">
        <v>212</v>
      </c>
      <c r="F8367" s="218">
        <v>1994</v>
      </c>
    </row>
    <row r="8368" spans="1:6" x14ac:dyDescent="0.45">
      <c r="A8368" s="218">
        <v>11142</v>
      </c>
      <c r="B8368" s="218">
        <v>450</v>
      </c>
      <c r="C8368" s="219">
        <v>3.7918756954858339</v>
      </c>
      <c r="D8368" s="218"/>
      <c r="E8368" s="218" t="s">
        <v>212</v>
      </c>
      <c r="F8368" s="218">
        <v>1994</v>
      </c>
    </row>
    <row r="8369" spans="1:6" x14ac:dyDescent="0.45">
      <c r="A8369" s="218">
        <v>11142</v>
      </c>
      <c r="B8369" s="218">
        <v>450</v>
      </c>
      <c r="C8369" s="219">
        <v>10.94181449704595</v>
      </c>
      <c r="D8369" s="218"/>
      <c r="E8369" s="218" t="s">
        <v>212</v>
      </c>
      <c r="F8369" s="218">
        <v>1994</v>
      </c>
    </row>
    <row r="8370" spans="1:6" x14ac:dyDescent="0.45">
      <c r="A8370" s="218">
        <v>11142</v>
      </c>
      <c r="B8370" s="218">
        <v>450</v>
      </c>
      <c r="C8370" s="219">
        <v>11.41806134771385</v>
      </c>
      <c r="D8370" s="218"/>
      <c r="E8370" s="218" t="s">
        <v>212</v>
      </c>
      <c r="F8370" s="218">
        <v>1994</v>
      </c>
    </row>
    <row r="8371" spans="1:6" x14ac:dyDescent="0.45">
      <c r="A8371" s="218">
        <v>11140</v>
      </c>
      <c r="B8371" s="218">
        <v>450</v>
      </c>
      <c r="C8371" s="219">
        <v>1.0564592420830741</v>
      </c>
      <c r="D8371" s="218"/>
      <c r="E8371" s="218" t="s">
        <v>114</v>
      </c>
      <c r="F8371" s="218">
        <v>2010</v>
      </c>
    </row>
    <row r="8372" spans="1:6" x14ac:dyDescent="0.45">
      <c r="A8372" s="218">
        <v>11140</v>
      </c>
      <c r="B8372" s="218">
        <v>450</v>
      </c>
      <c r="C8372" s="219">
        <v>16.145106101168111</v>
      </c>
      <c r="D8372" s="218"/>
      <c r="E8372" s="218" t="s">
        <v>114</v>
      </c>
      <c r="F8372" s="218">
        <v>2010</v>
      </c>
    </row>
    <row r="8373" spans="1:6" x14ac:dyDescent="0.45">
      <c r="A8373" s="218">
        <v>11134</v>
      </c>
      <c r="B8373" s="218">
        <v>450</v>
      </c>
      <c r="C8373" s="219">
        <v>56.62008275833179</v>
      </c>
      <c r="D8373" s="218"/>
      <c r="E8373" s="218" t="s">
        <v>114</v>
      </c>
      <c r="F8373" s="218">
        <v>2010</v>
      </c>
    </row>
    <row r="8374" spans="1:6" x14ac:dyDescent="0.45">
      <c r="A8374" s="218">
        <v>11134</v>
      </c>
      <c r="B8374" s="218">
        <v>450</v>
      </c>
      <c r="C8374" s="219">
        <v>12.808982450003411</v>
      </c>
      <c r="D8374" s="218"/>
      <c r="E8374" s="218" t="s">
        <v>114</v>
      </c>
      <c r="F8374" s="218">
        <v>2010</v>
      </c>
    </row>
    <row r="8375" spans="1:6" x14ac:dyDescent="0.45">
      <c r="A8375" s="218">
        <v>11134</v>
      </c>
      <c r="B8375" s="218">
        <v>450</v>
      </c>
      <c r="C8375" s="219">
        <v>17.500434542480551</v>
      </c>
      <c r="D8375" s="218"/>
      <c r="E8375" s="218" t="s">
        <v>114</v>
      </c>
      <c r="F8375" s="218">
        <v>2010</v>
      </c>
    </row>
    <row r="8376" spans="1:6" x14ac:dyDescent="0.45">
      <c r="A8376" s="218">
        <v>11134</v>
      </c>
      <c r="B8376" s="218">
        <v>450</v>
      </c>
      <c r="C8376" s="219">
        <v>79.364541749242477</v>
      </c>
      <c r="D8376" s="218"/>
      <c r="E8376" s="218" t="s">
        <v>114</v>
      </c>
      <c r="F8376" s="218">
        <v>2010</v>
      </c>
    </row>
    <row r="8377" spans="1:6" x14ac:dyDescent="0.45">
      <c r="A8377" s="218">
        <v>11134</v>
      </c>
      <c r="B8377" s="218">
        <v>450</v>
      </c>
      <c r="C8377" s="219">
        <v>31.982916279822469</v>
      </c>
      <c r="D8377" s="218"/>
      <c r="E8377" s="218" t="s">
        <v>114</v>
      </c>
      <c r="F8377" s="218">
        <v>2010</v>
      </c>
    </row>
    <row r="8378" spans="1:6" x14ac:dyDescent="0.45">
      <c r="A8378" s="218">
        <v>11132</v>
      </c>
      <c r="B8378" s="218">
        <v>560</v>
      </c>
      <c r="C8378" s="219">
        <v>28.35306991687473</v>
      </c>
      <c r="D8378" s="218"/>
      <c r="E8378" s="218" t="s">
        <v>114</v>
      </c>
      <c r="F8378" s="218">
        <v>2010</v>
      </c>
    </row>
    <row r="8379" spans="1:6" x14ac:dyDescent="0.45">
      <c r="A8379" s="218">
        <v>11130</v>
      </c>
      <c r="B8379" s="218">
        <v>200</v>
      </c>
      <c r="C8379" s="219">
        <v>28.861768887612101</v>
      </c>
      <c r="D8379" s="218"/>
      <c r="E8379" s="218" t="s">
        <v>114</v>
      </c>
      <c r="F8379" s="218">
        <v>2010</v>
      </c>
    </row>
    <row r="8380" spans="1:6" x14ac:dyDescent="0.45">
      <c r="A8380" s="218">
        <v>11130</v>
      </c>
      <c r="B8380" s="218">
        <v>200</v>
      </c>
      <c r="C8380" s="219">
        <v>10.88884093628061</v>
      </c>
      <c r="D8380" s="218"/>
      <c r="E8380" s="218" t="s">
        <v>114</v>
      </c>
      <c r="F8380" s="218">
        <v>2010</v>
      </c>
    </row>
    <row r="8381" spans="1:6" x14ac:dyDescent="0.45">
      <c r="A8381" s="218">
        <v>11130</v>
      </c>
      <c r="B8381" s="218">
        <v>200</v>
      </c>
      <c r="C8381" s="219">
        <v>8.8962451481819347</v>
      </c>
      <c r="D8381" s="218"/>
      <c r="E8381" s="218" t="s">
        <v>114</v>
      </c>
      <c r="F8381" s="218">
        <v>2010</v>
      </c>
    </row>
    <row r="8382" spans="1:6" x14ac:dyDescent="0.45">
      <c r="A8382" s="218">
        <v>11130</v>
      </c>
      <c r="B8382" s="218">
        <v>200</v>
      </c>
      <c r="C8382" s="219">
        <v>28.04989687418351</v>
      </c>
      <c r="D8382" s="218"/>
      <c r="E8382" s="218" t="s">
        <v>114</v>
      </c>
      <c r="F8382" s="218">
        <v>2010</v>
      </c>
    </row>
    <row r="8383" spans="1:6" x14ac:dyDescent="0.45">
      <c r="A8383" s="218">
        <v>11130</v>
      </c>
      <c r="B8383" s="218">
        <v>200</v>
      </c>
      <c r="C8383" s="219">
        <v>12.961099889771519</v>
      </c>
      <c r="D8383" s="218"/>
      <c r="E8383" s="218" t="s">
        <v>114</v>
      </c>
      <c r="F8383" s="218">
        <v>2010</v>
      </c>
    </row>
    <row r="8384" spans="1:6" x14ac:dyDescent="0.45">
      <c r="A8384" s="218">
        <v>11130</v>
      </c>
      <c r="B8384" s="218">
        <v>200</v>
      </c>
      <c r="C8384" s="219">
        <v>6.7735119950840943</v>
      </c>
      <c r="D8384" s="218"/>
      <c r="E8384" s="218" t="s">
        <v>114</v>
      </c>
      <c r="F8384" s="218">
        <v>2010</v>
      </c>
    </row>
    <row r="8385" spans="1:6" x14ac:dyDescent="0.45">
      <c r="A8385" s="218">
        <v>11130</v>
      </c>
      <c r="B8385" s="218">
        <v>200</v>
      </c>
      <c r="C8385" s="219">
        <v>23.135748321431269</v>
      </c>
      <c r="D8385" s="218"/>
      <c r="E8385" s="218" t="s">
        <v>114</v>
      </c>
      <c r="F8385" s="218">
        <v>2010</v>
      </c>
    </row>
    <row r="8386" spans="1:6" x14ac:dyDescent="0.45">
      <c r="A8386" s="218">
        <v>11130</v>
      </c>
      <c r="B8386" s="218">
        <v>200</v>
      </c>
      <c r="C8386" s="219">
        <v>41.312056410744567</v>
      </c>
      <c r="D8386" s="218"/>
      <c r="E8386" s="218" t="s">
        <v>114</v>
      </c>
      <c r="F8386" s="218">
        <v>2010</v>
      </c>
    </row>
    <row r="8387" spans="1:6" x14ac:dyDescent="0.45">
      <c r="A8387" s="218">
        <v>11130</v>
      </c>
      <c r="B8387" s="218">
        <v>200</v>
      </c>
      <c r="C8387" s="219">
        <v>17.031285993402399</v>
      </c>
      <c r="D8387" s="218"/>
      <c r="E8387" s="218" t="s">
        <v>114</v>
      </c>
      <c r="F8387" s="218">
        <v>2010</v>
      </c>
    </row>
    <row r="8388" spans="1:6" x14ac:dyDescent="0.45">
      <c r="A8388" s="218">
        <v>11130</v>
      </c>
      <c r="B8388" s="218">
        <v>200</v>
      </c>
      <c r="C8388" s="219">
        <v>18.82453863416745</v>
      </c>
      <c r="D8388" s="218"/>
      <c r="E8388" s="218" t="s">
        <v>114</v>
      </c>
      <c r="F8388" s="218">
        <v>2010</v>
      </c>
    </row>
    <row r="8389" spans="1:6" x14ac:dyDescent="0.45">
      <c r="A8389" s="218">
        <v>11130</v>
      </c>
      <c r="B8389" s="218">
        <v>200</v>
      </c>
      <c r="C8389" s="219">
        <v>34.061404272105229</v>
      </c>
      <c r="D8389" s="218"/>
      <c r="E8389" s="218" t="s">
        <v>114</v>
      </c>
      <c r="F8389" s="218">
        <v>2010</v>
      </c>
    </row>
    <row r="8390" spans="1:6" x14ac:dyDescent="0.45">
      <c r="A8390" s="218">
        <v>11130</v>
      </c>
      <c r="B8390" s="218">
        <v>200</v>
      </c>
      <c r="C8390" s="219">
        <v>47.662081567899747</v>
      </c>
      <c r="D8390" s="218"/>
      <c r="E8390" s="218" t="s">
        <v>114</v>
      </c>
      <c r="F8390" s="218">
        <v>2009</v>
      </c>
    </row>
    <row r="8391" spans="1:6" x14ac:dyDescent="0.45">
      <c r="A8391" s="218">
        <v>11130</v>
      </c>
      <c r="B8391" s="218">
        <v>200</v>
      </c>
      <c r="C8391" s="219">
        <v>14.77962000460729</v>
      </c>
      <c r="D8391" s="218"/>
      <c r="E8391" s="218" t="s">
        <v>114</v>
      </c>
      <c r="F8391" s="218">
        <v>2010</v>
      </c>
    </row>
    <row r="8392" spans="1:6" x14ac:dyDescent="0.45">
      <c r="A8392" s="218">
        <v>11128</v>
      </c>
      <c r="B8392" s="218">
        <v>0</v>
      </c>
      <c r="C8392" s="219">
        <v>2.0705969523778589</v>
      </c>
      <c r="D8392" s="218"/>
      <c r="E8392" s="218"/>
      <c r="F8392" s="218">
        <v>1901</v>
      </c>
    </row>
    <row r="8393" spans="1:6" x14ac:dyDescent="0.45">
      <c r="A8393" s="218">
        <v>11128</v>
      </c>
      <c r="B8393" s="218">
        <v>0</v>
      </c>
      <c r="C8393" s="219">
        <v>12.7130895545728</v>
      </c>
      <c r="D8393" s="218"/>
      <c r="E8393" s="218"/>
      <c r="F8393" s="218">
        <v>1901</v>
      </c>
    </row>
    <row r="8394" spans="1:6" x14ac:dyDescent="0.45">
      <c r="A8394" s="218">
        <v>11128</v>
      </c>
      <c r="B8394" s="218">
        <v>0</v>
      </c>
      <c r="C8394" s="219">
        <v>27.911566325966909</v>
      </c>
      <c r="D8394" s="218"/>
      <c r="E8394" s="218"/>
      <c r="F8394" s="218">
        <v>1901</v>
      </c>
    </row>
    <row r="8395" spans="1:6" x14ac:dyDescent="0.45">
      <c r="A8395" s="218">
        <v>11126</v>
      </c>
      <c r="B8395" s="218">
        <v>160</v>
      </c>
      <c r="C8395" s="219">
        <v>20.346813381809511</v>
      </c>
      <c r="D8395" s="218"/>
      <c r="E8395" s="218" t="s">
        <v>114</v>
      </c>
      <c r="F8395" s="218">
        <v>1901</v>
      </c>
    </row>
    <row r="8396" spans="1:6" x14ac:dyDescent="0.45">
      <c r="A8396" s="218">
        <v>11124</v>
      </c>
      <c r="B8396" s="218">
        <v>200</v>
      </c>
      <c r="C8396" s="219">
        <v>11.111433630482789</v>
      </c>
      <c r="D8396" s="218"/>
      <c r="E8396" s="218" t="s">
        <v>109</v>
      </c>
      <c r="F8396" s="218">
        <v>1987</v>
      </c>
    </row>
    <row r="8397" spans="1:6" x14ac:dyDescent="0.45">
      <c r="A8397" s="218">
        <v>11124</v>
      </c>
      <c r="B8397" s="218">
        <v>200</v>
      </c>
      <c r="C8397" s="219">
        <v>15.19727670592917</v>
      </c>
      <c r="D8397" s="218"/>
      <c r="E8397" s="218" t="s">
        <v>109</v>
      </c>
      <c r="F8397" s="218">
        <v>1986</v>
      </c>
    </row>
    <row r="8398" spans="1:6" x14ac:dyDescent="0.45">
      <c r="A8398" s="218">
        <v>11124</v>
      </c>
      <c r="B8398" s="218">
        <v>200</v>
      </c>
      <c r="C8398" s="219">
        <v>14.07027543863693</v>
      </c>
      <c r="D8398" s="218"/>
      <c r="E8398" s="218" t="s">
        <v>109</v>
      </c>
      <c r="F8398" s="218">
        <v>1987</v>
      </c>
    </row>
    <row r="8399" spans="1:6" x14ac:dyDescent="0.45">
      <c r="A8399" s="218">
        <v>11124</v>
      </c>
      <c r="B8399" s="218">
        <v>200</v>
      </c>
      <c r="C8399" s="219">
        <v>11.58741826030661</v>
      </c>
      <c r="D8399" s="218"/>
      <c r="E8399" s="218" t="s">
        <v>109</v>
      </c>
      <c r="F8399" s="218">
        <v>1987</v>
      </c>
    </row>
    <row r="8400" spans="1:6" x14ac:dyDescent="0.45">
      <c r="A8400" s="218">
        <v>11124</v>
      </c>
      <c r="B8400" s="218">
        <v>200</v>
      </c>
      <c r="C8400" s="219">
        <v>15.33468561654723</v>
      </c>
      <c r="D8400" s="218"/>
      <c r="E8400" s="218" t="s">
        <v>109</v>
      </c>
      <c r="F8400" s="218">
        <v>1987</v>
      </c>
    </row>
    <row r="8401" spans="1:6" x14ac:dyDescent="0.45">
      <c r="A8401" s="218">
        <v>11124</v>
      </c>
      <c r="B8401" s="218">
        <v>200</v>
      </c>
      <c r="C8401" s="219">
        <v>9.6635090608565175</v>
      </c>
      <c r="D8401" s="218"/>
      <c r="E8401" s="218" t="s">
        <v>109</v>
      </c>
      <c r="F8401" s="218">
        <v>1987</v>
      </c>
    </row>
    <row r="8402" spans="1:6" x14ac:dyDescent="0.45">
      <c r="A8402" s="218">
        <v>11124</v>
      </c>
      <c r="B8402" s="218">
        <v>200</v>
      </c>
      <c r="C8402" s="219">
        <v>13.797065996260709</v>
      </c>
      <c r="D8402" s="218"/>
      <c r="E8402" s="218" t="s">
        <v>109</v>
      </c>
      <c r="F8402" s="218">
        <v>1987</v>
      </c>
    </row>
    <row r="8403" spans="1:6" x14ac:dyDescent="0.45">
      <c r="A8403" s="218">
        <v>11114</v>
      </c>
      <c r="B8403" s="218">
        <v>200</v>
      </c>
      <c r="C8403" s="219">
        <v>3.570960068563362</v>
      </c>
      <c r="D8403" s="218"/>
      <c r="E8403" s="218" t="s">
        <v>114</v>
      </c>
      <c r="F8403" s="218">
        <v>2010</v>
      </c>
    </row>
    <row r="8404" spans="1:6" x14ac:dyDescent="0.45">
      <c r="A8404" s="218">
        <v>11114</v>
      </c>
      <c r="B8404" s="218">
        <v>200</v>
      </c>
      <c r="C8404" s="219">
        <v>19.60871575337827</v>
      </c>
      <c r="D8404" s="218"/>
      <c r="E8404" s="218" t="s">
        <v>114</v>
      </c>
      <c r="F8404" s="218">
        <v>2010</v>
      </c>
    </row>
    <row r="8405" spans="1:6" x14ac:dyDescent="0.45">
      <c r="A8405" s="218">
        <v>11114</v>
      </c>
      <c r="B8405" s="218">
        <v>200</v>
      </c>
      <c r="C8405" s="219">
        <v>12.220209032154051</v>
      </c>
      <c r="D8405" s="218"/>
      <c r="E8405" s="218" t="s">
        <v>114</v>
      </c>
      <c r="F8405" s="218">
        <v>2010</v>
      </c>
    </row>
    <row r="8406" spans="1:6" x14ac:dyDescent="0.45">
      <c r="A8406" s="218">
        <v>11112</v>
      </c>
      <c r="B8406" s="218">
        <v>160</v>
      </c>
      <c r="C8406" s="219">
        <v>31.948299768621322</v>
      </c>
      <c r="D8406" s="218"/>
      <c r="E8406" s="218" t="s">
        <v>114</v>
      </c>
      <c r="F8406" s="218">
        <v>2010</v>
      </c>
    </row>
    <row r="8407" spans="1:6" x14ac:dyDescent="0.45">
      <c r="A8407" s="218">
        <v>11112</v>
      </c>
      <c r="B8407" s="218">
        <v>160</v>
      </c>
      <c r="C8407" s="219">
        <v>27.146879399548361</v>
      </c>
      <c r="D8407" s="218"/>
      <c r="E8407" s="218" t="s">
        <v>114</v>
      </c>
      <c r="F8407" s="218">
        <v>2010</v>
      </c>
    </row>
    <row r="8408" spans="1:6" x14ac:dyDescent="0.45">
      <c r="A8408" s="218">
        <v>11112</v>
      </c>
      <c r="B8408" s="218">
        <v>160</v>
      </c>
      <c r="C8408" s="219">
        <v>5.1034326396958942</v>
      </c>
      <c r="D8408" s="218"/>
      <c r="E8408" s="218" t="s">
        <v>114</v>
      </c>
      <c r="F8408" s="218">
        <v>2010</v>
      </c>
    </row>
    <row r="8409" spans="1:6" x14ac:dyDescent="0.45">
      <c r="A8409" s="218">
        <v>11112</v>
      </c>
      <c r="B8409" s="218">
        <v>160</v>
      </c>
      <c r="C8409" s="219">
        <v>9.5872157868219468</v>
      </c>
      <c r="D8409" s="218"/>
      <c r="E8409" s="218" t="s">
        <v>114</v>
      </c>
      <c r="F8409" s="218">
        <v>2010</v>
      </c>
    </row>
    <row r="8410" spans="1:6" x14ac:dyDescent="0.45">
      <c r="A8410" s="218">
        <v>11110</v>
      </c>
      <c r="B8410" s="218">
        <v>250</v>
      </c>
      <c r="C8410" s="219">
        <v>17.927526804749601</v>
      </c>
      <c r="D8410" s="218"/>
      <c r="E8410" s="218" t="s">
        <v>114</v>
      </c>
      <c r="F8410" s="218">
        <v>2010</v>
      </c>
    </row>
    <row r="8411" spans="1:6" x14ac:dyDescent="0.45">
      <c r="A8411" s="218">
        <v>11110</v>
      </c>
      <c r="B8411" s="218">
        <v>250</v>
      </c>
      <c r="C8411" s="219">
        <v>3.9741681765560601</v>
      </c>
      <c r="D8411" s="218"/>
      <c r="E8411" s="218" t="s">
        <v>114</v>
      </c>
      <c r="F8411" s="218">
        <v>2010</v>
      </c>
    </row>
    <row r="8412" spans="1:6" x14ac:dyDescent="0.45">
      <c r="A8412" s="218">
        <v>11110</v>
      </c>
      <c r="B8412" s="218">
        <v>250</v>
      </c>
      <c r="C8412" s="219">
        <v>21.368777960787298</v>
      </c>
      <c r="D8412" s="218"/>
      <c r="E8412" s="218" t="s">
        <v>114</v>
      </c>
      <c r="F8412" s="218">
        <v>2010</v>
      </c>
    </row>
    <row r="8413" spans="1:6" x14ac:dyDescent="0.45">
      <c r="A8413" s="218">
        <v>11110</v>
      </c>
      <c r="B8413" s="218">
        <v>250</v>
      </c>
      <c r="C8413" s="219">
        <v>19.737938899089691</v>
      </c>
      <c r="D8413" s="218"/>
      <c r="E8413" s="218" t="s">
        <v>114</v>
      </c>
      <c r="F8413" s="218">
        <v>2010</v>
      </c>
    </row>
    <row r="8414" spans="1:6" x14ac:dyDescent="0.45">
      <c r="A8414" s="218">
        <v>11110</v>
      </c>
      <c r="B8414" s="218">
        <v>250</v>
      </c>
      <c r="C8414" s="219">
        <v>15.35961496509135</v>
      </c>
      <c r="D8414" s="218"/>
      <c r="E8414" s="218" t="s">
        <v>114</v>
      </c>
      <c r="F8414" s="218">
        <v>2010</v>
      </c>
    </row>
    <row r="8415" spans="1:6" x14ac:dyDescent="0.45">
      <c r="A8415" s="218">
        <v>11110</v>
      </c>
      <c r="B8415" s="218">
        <v>250</v>
      </c>
      <c r="C8415" s="219">
        <v>10.35932693714828</v>
      </c>
      <c r="D8415" s="218"/>
      <c r="E8415" s="218" t="s">
        <v>114</v>
      </c>
      <c r="F8415" s="218">
        <v>2010</v>
      </c>
    </row>
    <row r="8416" spans="1:6" x14ac:dyDescent="0.45">
      <c r="A8416" s="218">
        <v>11106</v>
      </c>
      <c r="B8416" s="218">
        <v>0</v>
      </c>
      <c r="C8416" s="219">
        <v>1.5403306173469129</v>
      </c>
      <c r="D8416" s="218"/>
      <c r="E8416" s="218"/>
      <c r="F8416" s="218">
        <v>1901</v>
      </c>
    </row>
    <row r="8417" spans="1:6" x14ac:dyDescent="0.45">
      <c r="A8417" s="218">
        <v>11104</v>
      </c>
      <c r="B8417" s="218">
        <v>500</v>
      </c>
      <c r="C8417" s="219">
        <v>34.976021606392543</v>
      </c>
      <c r="D8417" s="218"/>
      <c r="E8417" s="218" t="s">
        <v>203</v>
      </c>
      <c r="F8417" s="218">
        <v>1981</v>
      </c>
    </row>
    <row r="8418" spans="1:6" x14ac:dyDescent="0.45">
      <c r="A8418" s="218">
        <v>11104</v>
      </c>
      <c r="B8418" s="218">
        <v>500</v>
      </c>
      <c r="C8418" s="219">
        <v>40.668083188604299</v>
      </c>
      <c r="D8418" s="218"/>
      <c r="E8418" s="218" t="s">
        <v>203</v>
      </c>
      <c r="F8418" s="218">
        <v>1981</v>
      </c>
    </row>
    <row r="8419" spans="1:6" x14ac:dyDescent="0.45">
      <c r="A8419" s="218">
        <v>11104</v>
      </c>
      <c r="B8419" s="218">
        <v>500</v>
      </c>
      <c r="C8419" s="219">
        <v>27.41462790189334</v>
      </c>
      <c r="D8419" s="218"/>
      <c r="E8419" s="218" t="s">
        <v>203</v>
      </c>
      <c r="F8419" s="218">
        <v>1981</v>
      </c>
    </row>
    <row r="8420" spans="1:6" x14ac:dyDescent="0.45">
      <c r="A8420" s="218">
        <v>11104</v>
      </c>
      <c r="B8420" s="218">
        <v>500</v>
      </c>
      <c r="C8420" s="219">
        <v>40.511525157145527</v>
      </c>
      <c r="D8420" s="218"/>
      <c r="E8420" s="218" t="s">
        <v>203</v>
      </c>
      <c r="F8420" s="218">
        <v>1981</v>
      </c>
    </row>
    <row r="8421" spans="1:6" x14ac:dyDescent="0.45">
      <c r="A8421" s="218">
        <v>11104</v>
      </c>
      <c r="B8421" s="218">
        <v>500</v>
      </c>
      <c r="C8421" s="219">
        <v>40.625267826077803</v>
      </c>
      <c r="D8421" s="218"/>
      <c r="E8421" s="218" t="s">
        <v>203</v>
      </c>
      <c r="F8421" s="218">
        <v>1981</v>
      </c>
    </row>
    <row r="8422" spans="1:6" x14ac:dyDescent="0.45">
      <c r="A8422" s="218">
        <v>11104</v>
      </c>
      <c r="B8422" s="218">
        <v>500</v>
      </c>
      <c r="C8422" s="219">
        <v>18.36609865581141</v>
      </c>
      <c r="D8422" s="218"/>
      <c r="E8422" s="218" t="s">
        <v>203</v>
      </c>
      <c r="F8422" s="218">
        <v>1981</v>
      </c>
    </row>
    <row r="8423" spans="1:6" x14ac:dyDescent="0.45">
      <c r="A8423" s="218">
        <v>11104</v>
      </c>
      <c r="B8423" s="218">
        <v>500</v>
      </c>
      <c r="C8423" s="219">
        <v>12.754968117181219</v>
      </c>
      <c r="D8423" s="218"/>
      <c r="E8423" s="218" t="s">
        <v>203</v>
      </c>
      <c r="F8423" s="218">
        <v>1981</v>
      </c>
    </row>
    <row r="8424" spans="1:6" x14ac:dyDescent="0.45">
      <c r="A8424" s="218">
        <v>11104</v>
      </c>
      <c r="B8424" s="218">
        <v>500</v>
      </c>
      <c r="C8424" s="219">
        <v>11.87800360451747</v>
      </c>
      <c r="D8424" s="218"/>
      <c r="E8424" s="218" t="s">
        <v>203</v>
      </c>
      <c r="F8424" s="218">
        <v>1981</v>
      </c>
    </row>
    <row r="8425" spans="1:6" x14ac:dyDescent="0.45">
      <c r="A8425" s="218">
        <v>11104</v>
      </c>
      <c r="B8425" s="218">
        <v>500</v>
      </c>
      <c r="C8425" s="219">
        <v>44.8949180536328</v>
      </c>
      <c r="D8425" s="218"/>
      <c r="E8425" s="218" t="s">
        <v>203</v>
      </c>
      <c r="F8425" s="218">
        <v>1981</v>
      </c>
    </row>
    <row r="8426" spans="1:6" x14ac:dyDescent="0.45">
      <c r="A8426" s="218">
        <v>11104</v>
      </c>
      <c r="B8426" s="218">
        <v>500</v>
      </c>
      <c r="C8426" s="219">
        <v>27.725556885134139</v>
      </c>
      <c r="D8426" s="218"/>
      <c r="E8426" s="218" t="s">
        <v>203</v>
      </c>
      <c r="F8426" s="218">
        <v>1981</v>
      </c>
    </row>
    <row r="8427" spans="1:6" x14ac:dyDescent="0.45">
      <c r="A8427" s="218">
        <v>11104</v>
      </c>
      <c r="B8427" s="218">
        <v>500</v>
      </c>
      <c r="C8427" s="219">
        <v>23.042394241362771</v>
      </c>
      <c r="D8427" s="218"/>
      <c r="E8427" s="218" t="s">
        <v>203</v>
      </c>
      <c r="F8427" s="218">
        <v>1981</v>
      </c>
    </row>
    <row r="8428" spans="1:6" x14ac:dyDescent="0.45">
      <c r="A8428" s="218">
        <v>11104</v>
      </c>
      <c r="B8428" s="218">
        <v>500</v>
      </c>
      <c r="C8428" s="219">
        <v>49.916949745308678</v>
      </c>
      <c r="D8428" s="218"/>
      <c r="E8428" s="218" t="s">
        <v>203</v>
      </c>
      <c r="F8428" s="218">
        <v>1981</v>
      </c>
    </row>
    <row r="8429" spans="1:6" x14ac:dyDescent="0.45">
      <c r="A8429" s="218">
        <v>11104</v>
      </c>
      <c r="B8429" s="218">
        <v>500</v>
      </c>
      <c r="C8429" s="219">
        <v>30.45605480712593</v>
      </c>
      <c r="D8429" s="218"/>
      <c r="E8429" s="218" t="s">
        <v>203</v>
      </c>
      <c r="F8429" s="218">
        <v>1981</v>
      </c>
    </row>
    <row r="8430" spans="1:6" x14ac:dyDescent="0.45">
      <c r="A8430" s="218">
        <v>11104</v>
      </c>
      <c r="B8430" s="218">
        <v>500</v>
      </c>
      <c r="C8430" s="219">
        <v>15.387468094723911</v>
      </c>
      <c r="D8430" s="218"/>
      <c r="E8430" s="218" t="s">
        <v>203</v>
      </c>
      <c r="F8430" s="218">
        <v>1981</v>
      </c>
    </row>
    <row r="8431" spans="1:6" x14ac:dyDescent="0.45">
      <c r="A8431" s="218">
        <v>11104</v>
      </c>
      <c r="B8431" s="218">
        <v>500</v>
      </c>
      <c r="C8431" s="219">
        <v>8.8674833210573727</v>
      </c>
      <c r="D8431" s="218"/>
      <c r="E8431" s="218" t="s">
        <v>203</v>
      </c>
      <c r="F8431" s="218">
        <v>1981</v>
      </c>
    </row>
    <row r="8432" spans="1:6" x14ac:dyDescent="0.45">
      <c r="A8432" s="218">
        <v>11104</v>
      </c>
      <c r="B8432" s="218">
        <v>500</v>
      </c>
      <c r="C8432" s="219">
        <v>35.610095237354443</v>
      </c>
      <c r="D8432" s="218"/>
      <c r="E8432" s="218" t="s">
        <v>203</v>
      </c>
      <c r="F8432" s="218">
        <v>1981</v>
      </c>
    </row>
    <row r="8433" spans="1:6" x14ac:dyDescent="0.45">
      <c r="A8433" s="218">
        <v>11104</v>
      </c>
      <c r="B8433" s="218">
        <v>500</v>
      </c>
      <c r="C8433" s="219">
        <v>45.160694492047121</v>
      </c>
      <c r="D8433" s="218"/>
      <c r="E8433" s="218" t="s">
        <v>203</v>
      </c>
      <c r="F8433" s="218">
        <v>1981</v>
      </c>
    </row>
    <row r="8434" spans="1:6" x14ac:dyDescent="0.45">
      <c r="A8434" s="218">
        <v>11104</v>
      </c>
      <c r="B8434" s="218">
        <v>500</v>
      </c>
      <c r="C8434" s="219">
        <v>49.360146664909998</v>
      </c>
      <c r="D8434" s="218"/>
      <c r="E8434" s="218" t="s">
        <v>203</v>
      </c>
      <c r="F8434" s="218">
        <v>1981</v>
      </c>
    </row>
    <row r="8435" spans="1:6" x14ac:dyDescent="0.45">
      <c r="A8435" s="218">
        <v>11104</v>
      </c>
      <c r="B8435" s="218">
        <v>500</v>
      </c>
      <c r="C8435" s="219">
        <v>49.251831445469158</v>
      </c>
      <c r="D8435" s="218"/>
      <c r="E8435" s="218" t="s">
        <v>203</v>
      </c>
      <c r="F8435" s="218">
        <v>1981</v>
      </c>
    </row>
    <row r="8436" spans="1:6" x14ac:dyDescent="0.45">
      <c r="A8436" s="218">
        <v>11104</v>
      </c>
      <c r="B8436" s="218">
        <v>500</v>
      </c>
      <c r="C8436" s="219">
        <v>21.775765331269881</v>
      </c>
      <c r="D8436" s="218"/>
      <c r="E8436" s="218" t="s">
        <v>203</v>
      </c>
      <c r="F8436" s="218">
        <v>1981</v>
      </c>
    </row>
    <row r="8437" spans="1:6" x14ac:dyDescent="0.45">
      <c r="A8437" s="218">
        <v>11104</v>
      </c>
      <c r="B8437" s="218">
        <v>500</v>
      </c>
      <c r="C8437" s="219">
        <v>22.62116812988711</v>
      </c>
      <c r="D8437" s="218"/>
      <c r="E8437" s="218" t="s">
        <v>203</v>
      </c>
      <c r="F8437" s="218">
        <v>1981</v>
      </c>
    </row>
    <row r="8438" spans="1:6" x14ac:dyDescent="0.45">
      <c r="A8438" s="218">
        <v>11104</v>
      </c>
      <c r="B8438" s="218">
        <v>500</v>
      </c>
      <c r="C8438" s="219">
        <v>31.31836661120748</v>
      </c>
      <c r="D8438" s="218"/>
      <c r="E8438" s="218" t="s">
        <v>203</v>
      </c>
      <c r="F8438" s="218">
        <v>1981</v>
      </c>
    </row>
    <row r="8439" spans="1:6" x14ac:dyDescent="0.45">
      <c r="A8439" s="218">
        <v>11104</v>
      </c>
      <c r="B8439" s="218">
        <v>500</v>
      </c>
      <c r="C8439" s="219">
        <v>24.925039030890339</v>
      </c>
      <c r="D8439" s="218"/>
      <c r="E8439" s="218" t="s">
        <v>203</v>
      </c>
      <c r="F8439" s="218">
        <v>1981</v>
      </c>
    </row>
    <row r="8440" spans="1:6" x14ac:dyDescent="0.45">
      <c r="A8440" s="218">
        <v>11104</v>
      </c>
      <c r="B8440" s="218">
        <v>500</v>
      </c>
      <c r="C8440" s="219">
        <v>11.9944586926757</v>
      </c>
      <c r="D8440" s="218"/>
      <c r="E8440" s="218" t="s">
        <v>203</v>
      </c>
      <c r="F8440" s="218">
        <v>1981</v>
      </c>
    </row>
    <row r="8441" spans="1:6" x14ac:dyDescent="0.45">
      <c r="A8441" s="218">
        <v>11102</v>
      </c>
      <c r="B8441" s="218">
        <v>250</v>
      </c>
      <c r="C8441" s="219">
        <v>13.741613507821031</v>
      </c>
      <c r="D8441" s="218"/>
      <c r="E8441" s="218" t="s">
        <v>114</v>
      </c>
      <c r="F8441" s="218">
        <v>2010</v>
      </c>
    </row>
    <row r="8442" spans="1:6" x14ac:dyDescent="0.45">
      <c r="A8442" s="218">
        <v>11102</v>
      </c>
      <c r="B8442" s="218">
        <v>250</v>
      </c>
      <c r="C8442" s="219">
        <v>12.87105768687821</v>
      </c>
      <c r="D8442" s="218"/>
      <c r="E8442" s="218" t="s">
        <v>114</v>
      </c>
      <c r="F8442" s="218">
        <v>2010</v>
      </c>
    </row>
    <row r="8443" spans="1:6" x14ac:dyDescent="0.45">
      <c r="A8443" s="218">
        <v>11102</v>
      </c>
      <c r="B8443" s="218">
        <v>250</v>
      </c>
      <c r="C8443" s="219">
        <v>13.703006431236259</v>
      </c>
      <c r="D8443" s="218"/>
      <c r="E8443" s="218" t="s">
        <v>114</v>
      </c>
      <c r="F8443" s="218">
        <v>2010</v>
      </c>
    </row>
    <row r="8444" spans="1:6" x14ac:dyDescent="0.45">
      <c r="A8444" s="218">
        <v>11102</v>
      </c>
      <c r="B8444" s="218">
        <v>250</v>
      </c>
      <c r="C8444" s="219">
        <v>21.865254480949851</v>
      </c>
      <c r="D8444" s="218"/>
      <c r="E8444" s="218" t="s">
        <v>114</v>
      </c>
      <c r="F8444" s="218">
        <v>2010</v>
      </c>
    </row>
    <row r="8445" spans="1:6" x14ac:dyDescent="0.45">
      <c r="A8445" s="218">
        <v>11100</v>
      </c>
      <c r="B8445" s="218">
        <v>450</v>
      </c>
      <c r="C8445" s="219">
        <v>7.9668878010963979</v>
      </c>
      <c r="D8445" s="218"/>
      <c r="E8445" s="218" t="s">
        <v>204</v>
      </c>
      <c r="F8445" s="218">
        <v>2009</v>
      </c>
    </row>
    <row r="8446" spans="1:6" x14ac:dyDescent="0.45">
      <c r="A8446" s="218">
        <v>11100</v>
      </c>
      <c r="B8446" s="218">
        <v>450</v>
      </c>
      <c r="C8446" s="219">
        <v>48.830727662721927</v>
      </c>
      <c r="D8446" s="218"/>
      <c r="E8446" s="218" t="s">
        <v>204</v>
      </c>
      <c r="F8446" s="218">
        <v>2009</v>
      </c>
    </row>
    <row r="8447" spans="1:6" x14ac:dyDescent="0.45">
      <c r="A8447" s="218">
        <v>11100</v>
      </c>
      <c r="B8447" s="218">
        <v>450</v>
      </c>
      <c r="C8447" s="219">
        <v>43.475495230658247</v>
      </c>
      <c r="D8447" s="218"/>
      <c r="E8447" s="218" t="s">
        <v>114</v>
      </c>
      <c r="F8447" s="218">
        <v>2009</v>
      </c>
    </row>
    <row r="8448" spans="1:6" x14ac:dyDescent="0.45">
      <c r="A8448" s="218">
        <v>11100</v>
      </c>
      <c r="B8448" s="218">
        <v>450</v>
      </c>
      <c r="C8448" s="219">
        <v>28.972572225796259</v>
      </c>
      <c r="D8448" s="218"/>
      <c r="E8448" s="218" t="s">
        <v>114</v>
      </c>
      <c r="F8448" s="218">
        <v>2009</v>
      </c>
    </row>
    <row r="8449" spans="1:6" x14ac:dyDescent="0.45">
      <c r="A8449" s="218">
        <v>11100</v>
      </c>
      <c r="B8449" s="218">
        <v>450</v>
      </c>
      <c r="C8449" s="219">
        <v>6.1053435864374457</v>
      </c>
      <c r="D8449" s="218"/>
      <c r="E8449" s="218" t="s">
        <v>114</v>
      </c>
      <c r="F8449" s="218">
        <v>2009</v>
      </c>
    </row>
    <row r="8450" spans="1:6" x14ac:dyDescent="0.45">
      <c r="A8450" s="218">
        <v>11100</v>
      </c>
      <c r="B8450" s="218">
        <v>450</v>
      </c>
      <c r="C8450" s="219">
        <v>25.68338153548375</v>
      </c>
      <c r="D8450" s="218"/>
      <c r="E8450" s="218" t="s">
        <v>114</v>
      </c>
      <c r="F8450" s="218">
        <v>2009</v>
      </c>
    </row>
    <row r="8451" spans="1:6" x14ac:dyDescent="0.45">
      <c r="A8451" s="218">
        <v>11100</v>
      </c>
      <c r="B8451" s="218">
        <v>450</v>
      </c>
      <c r="C8451" s="219">
        <v>52.681835729015461</v>
      </c>
      <c r="D8451" s="218"/>
      <c r="E8451" s="218" t="s">
        <v>204</v>
      </c>
      <c r="F8451" s="218">
        <v>2009</v>
      </c>
    </row>
    <row r="8452" spans="1:6" x14ac:dyDescent="0.45">
      <c r="A8452" s="218">
        <v>11100</v>
      </c>
      <c r="B8452" s="218">
        <v>450</v>
      </c>
      <c r="C8452" s="219">
        <v>38.742941264664147</v>
      </c>
      <c r="D8452" s="218"/>
      <c r="E8452" s="218" t="s">
        <v>114</v>
      </c>
      <c r="F8452" s="218">
        <v>2009</v>
      </c>
    </row>
    <row r="8453" spans="1:6" x14ac:dyDescent="0.45">
      <c r="A8453" s="218">
        <v>11100</v>
      </c>
      <c r="B8453" s="218">
        <v>450</v>
      </c>
      <c r="C8453" s="219">
        <v>31.55455887412451</v>
      </c>
      <c r="D8453" s="218"/>
      <c r="E8453" s="218" t="s">
        <v>114</v>
      </c>
      <c r="F8453" s="218">
        <v>2009</v>
      </c>
    </row>
    <row r="8454" spans="1:6" x14ac:dyDescent="0.45">
      <c r="A8454" s="218">
        <v>11100</v>
      </c>
      <c r="B8454" s="218">
        <v>450</v>
      </c>
      <c r="C8454" s="219">
        <v>46.979340927892657</v>
      </c>
      <c r="D8454" s="218"/>
      <c r="E8454" s="218" t="s">
        <v>114</v>
      </c>
      <c r="F8454" s="218">
        <v>2009</v>
      </c>
    </row>
    <row r="8455" spans="1:6" x14ac:dyDescent="0.45">
      <c r="A8455" s="218">
        <v>11100</v>
      </c>
      <c r="B8455" s="218">
        <v>450</v>
      </c>
      <c r="C8455" s="219">
        <v>46.905490996850247</v>
      </c>
      <c r="D8455" s="218"/>
      <c r="E8455" s="218" t="s">
        <v>114</v>
      </c>
      <c r="F8455" s="218">
        <v>2009</v>
      </c>
    </row>
    <row r="8456" spans="1:6" x14ac:dyDescent="0.45">
      <c r="A8456" s="218">
        <v>11100</v>
      </c>
      <c r="B8456" s="218">
        <v>450</v>
      </c>
      <c r="C8456" s="219">
        <v>46.646023428499078</v>
      </c>
      <c r="D8456" s="218"/>
      <c r="E8456" s="218" t="s">
        <v>114</v>
      </c>
      <c r="F8456" s="218">
        <v>2009</v>
      </c>
    </row>
    <row r="8457" spans="1:6" x14ac:dyDescent="0.45">
      <c r="A8457" s="218">
        <v>11100</v>
      </c>
      <c r="B8457" s="218">
        <v>450</v>
      </c>
      <c r="C8457" s="219">
        <v>48.852903914912147</v>
      </c>
      <c r="D8457" s="218"/>
      <c r="E8457" s="218" t="s">
        <v>114</v>
      </c>
      <c r="F8457" s="218">
        <v>2009</v>
      </c>
    </row>
    <row r="8458" spans="1:6" x14ac:dyDescent="0.45">
      <c r="A8458" s="218">
        <v>11100</v>
      </c>
      <c r="B8458" s="218">
        <v>450</v>
      </c>
      <c r="C8458" s="219">
        <v>50.31715001200017</v>
      </c>
      <c r="D8458" s="218"/>
      <c r="E8458" s="218" t="s">
        <v>114</v>
      </c>
      <c r="F8458" s="218">
        <v>2009</v>
      </c>
    </row>
    <row r="8459" spans="1:6" x14ac:dyDescent="0.45">
      <c r="A8459" s="218">
        <v>11100</v>
      </c>
      <c r="B8459" s="218">
        <v>450</v>
      </c>
      <c r="C8459" s="219">
        <v>36.567937767788209</v>
      </c>
      <c r="D8459" s="218"/>
      <c r="E8459" s="218" t="s">
        <v>114</v>
      </c>
      <c r="F8459" s="218">
        <v>2009</v>
      </c>
    </row>
    <row r="8460" spans="1:6" x14ac:dyDescent="0.45">
      <c r="A8460" s="218">
        <v>11098</v>
      </c>
      <c r="B8460" s="218">
        <v>160</v>
      </c>
      <c r="C8460" s="219">
        <v>9.5953425500529868</v>
      </c>
      <c r="D8460" s="218"/>
      <c r="E8460" s="218" t="s">
        <v>114</v>
      </c>
      <c r="F8460" s="218">
        <v>2003</v>
      </c>
    </row>
    <row r="8461" spans="1:6" x14ac:dyDescent="0.45">
      <c r="A8461" s="218">
        <v>11098</v>
      </c>
      <c r="B8461" s="218">
        <v>160</v>
      </c>
      <c r="C8461" s="219">
        <v>5.6219308646014996</v>
      </c>
      <c r="D8461" s="218"/>
      <c r="E8461" s="218" t="s">
        <v>114</v>
      </c>
      <c r="F8461" s="218">
        <v>2009</v>
      </c>
    </row>
    <row r="8462" spans="1:6" x14ac:dyDescent="0.45">
      <c r="A8462" s="218">
        <v>10860</v>
      </c>
      <c r="B8462" s="218">
        <v>300</v>
      </c>
      <c r="C8462" s="219">
        <v>21.971819828050581</v>
      </c>
      <c r="D8462" s="218"/>
      <c r="E8462" s="218" t="s">
        <v>207</v>
      </c>
      <c r="F8462" s="218">
        <v>1901</v>
      </c>
    </row>
    <row r="8463" spans="1:6" x14ac:dyDescent="0.45">
      <c r="A8463" s="218">
        <v>10860</v>
      </c>
      <c r="B8463" s="218">
        <v>300</v>
      </c>
      <c r="C8463" s="219">
        <v>27.967403713315829</v>
      </c>
      <c r="D8463" s="218"/>
      <c r="E8463" s="218" t="s">
        <v>207</v>
      </c>
      <c r="F8463" s="218">
        <v>1901</v>
      </c>
    </row>
    <row r="8464" spans="1:6" x14ac:dyDescent="0.45">
      <c r="A8464" s="218">
        <v>10858</v>
      </c>
      <c r="B8464" s="218">
        <v>250</v>
      </c>
      <c r="C8464" s="219">
        <v>17.238593314350279</v>
      </c>
      <c r="D8464" s="218"/>
      <c r="E8464" s="218" t="s">
        <v>207</v>
      </c>
      <c r="F8464" s="218">
        <v>1901</v>
      </c>
    </row>
    <row r="8465" spans="1:6" x14ac:dyDescent="0.45">
      <c r="A8465" s="218">
        <v>10856</v>
      </c>
      <c r="B8465" s="218">
        <v>200</v>
      </c>
      <c r="C8465" s="219">
        <v>13.26329143409969</v>
      </c>
      <c r="D8465" s="218"/>
      <c r="E8465" s="218" t="s">
        <v>114</v>
      </c>
      <c r="F8465" s="218">
        <v>2009</v>
      </c>
    </row>
    <row r="8466" spans="1:6" x14ac:dyDescent="0.45">
      <c r="A8466" s="218">
        <v>10854</v>
      </c>
      <c r="B8466" s="218">
        <v>200</v>
      </c>
      <c r="C8466" s="219">
        <v>22.806692725351809</v>
      </c>
      <c r="D8466" s="218"/>
      <c r="E8466" s="218" t="s">
        <v>114</v>
      </c>
      <c r="F8466" s="218">
        <v>2010</v>
      </c>
    </row>
    <row r="8467" spans="1:6" x14ac:dyDescent="0.45">
      <c r="A8467" s="218">
        <v>10852</v>
      </c>
      <c r="B8467" s="218">
        <v>250</v>
      </c>
      <c r="C8467" s="219">
        <v>28.149941424403409</v>
      </c>
      <c r="D8467" s="218"/>
      <c r="E8467" s="218" t="s">
        <v>493</v>
      </c>
      <c r="F8467" s="218">
        <v>2001</v>
      </c>
    </row>
    <row r="8468" spans="1:6" x14ac:dyDescent="0.45">
      <c r="A8468" s="218">
        <v>10852</v>
      </c>
      <c r="B8468" s="218">
        <v>250</v>
      </c>
      <c r="C8468" s="219">
        <v>25.158887240458821</v>
      </c>
      <c r="D8468" s="218"/>
      <c r="E8468" s="218" t="s">
        <v>493</v>
      </c>
      <c r="F8468" s="218">
        <v>2001</v>
      </c>
    </row>
    <row r="8469" spans="1:6" x14ac:dyDescent="0.45">
      <c r="A8469" s="218">
        <v>10850</v>
      </c>
      <c r="B8469" s="218">
        <v>800</v>
      </c>
      <c r="C8469" s="219">
        <v>21.224544211308931</v>
      </c>
      <c r="D8469" s="218"/>
      <c r="E8469" s="218" t="s">
        <v>204</v>
      </c>
      <c r="F8469" s="218">
        <v>2001</v>
      </c>
    </row>
    <row r="8470" spans="1:6" x14ac:dyDescent="0.45">
      <c r="A8470" s="218">
        <v>10850</v>
      </c>
      <c r="B8470" s="218">
        <v>800</v>
      </c>
      <c r="C8470" s="219">
        <v>31.58157842795956</v>
      </c>
      <c r="D8470" s="218"/>
      <c r="E8470" s="218" t="s">
        <v>208</v>
      </c>
      <c r="F8470" s="218">
        <v>1997</v>
      </c>
    </row>
    <row r="8471" spans="1:6" x14ac:dyDescent="0.45">
      <c r="A8471" s="218">
        <v>10850</v>
      </c>
      <c r="B8471" s="218">
        <v>800</v>
      </c>
      <c r="C8471" s="219">
        <v>29.86132953323434</v>
      </c>
      <c r="D8471" s="218"/>
      <c r="E8471" s="218" t="s">
        <v>208</v>
      </c>
      <c r="F8471" s="218">
        <v>1997</v>
      </c>
    </row>
    <row r="8472" spans="1:6" x14ac:dyDescent="0.45">
      <c r="A8472" s="218">
        <v>10850</v>
      </c>
      <c r="B8472" s="218">
        <v>800</v>
      </c>
      <c r="C8472" s="219">
        <v>28.192033916905601</v>
      </c>
      <c r="D8472" s="218"/>
      <c r="E8472" s="218" t="s">
        <v>208</v>
      </c>
      <c r="F8472" s="218">
        <v>1997</v>
      </c>
    </row>
    <row r="8473" spans="1:6" x14ac:dyDescent="0.45">
      <c r="A8473" s="218">
        <v>10850</v>
      </c>
      <c r="B8473" s="218">
        <v>800</v>
      </c>
      <c r="C8473" s="219">
        <v>26.526535965935491</v>
      </c>
      <c r="D8473" s="218"/>
      <c r="E8473" s="218" t="s">
        <v>208</v>
      </c>
      <c r="F8473" s="218">
        <v>1997</v>
      </c>
    </row>
    <row r="8474" spans="1:6" x14ac:dyDescent="0.45">
      <c r="A8474" s="218">
        <v>10850</v>
      </c>
      <c r="B8474" s="218">
        <v>800</v>
      </c>
      <c r="C8474" s="219">
        <v>33.701911779863117</v>
      </c>
      <c r="D8474" s="218"/>
      <c r="E8474" s="218" t="s">
        <v>208</v>
      </c>
      <c r="F8474" s="218">
        <v>1997</v>
      </c>
    </row>
    <row r="8475" spans="1:6" x14ac:dyDescent="0.45">
      <c r="A8475" s="218">
        <v>10850</v>
      </c>
      <c r="B8475" s="218">
        <v>800</v>
      </c>
      <c r="C8475" s="219">
        <v>25.11904725424543</v>
      </c>
      <c r="D8475" s="218"/>
      <c r="E8475" s="218" t="s">
        <v>208</v>
      </c>
      <c r="F8475" s="218">
        <v>1997</v>
      </c>
    </row>
    <row r="8476" spans="1:6" x14ac:dyDescent="0.45">
      <c r="A8476" s="218">
        <v>10850</v>
      </c>
      <c r="B8476" s="218">
        <v>800</v>
      </c>
      <c r="C8476" s="219">
        <v>25.38091662570357</v>
      </c>
      <c r="D8476" s="218"/>
      <c r="E8476" s="218" t="s">
        <v>208</v>
      </c>
      <c r="F8476" s="218">
        <v>1997</v>
      </c>
    </row>
    <row r="8477" spans="1:6" x14ac:dyDescent="0.45">
      <c r="A8477" s="218">
        <v>10850</v>
      </c>
      <c r="B8477" s="218">
        <v>800</v>
      </c>
      <c r="C8477" s="219">
        <v>26.571278856300669</v>
      </c>
      <c r="D8477" s="218"/>
      <c r="E8477" s="218" t="s">
        <v>208</v>
      </c>
      <c r="F8477" s="218">
        <v>1997</v>
      </c>
    </row>
    <row r="8478" spans="1:6" x14ac:dyDescent="0.45">
      <c r="A8478" s="218">
        <v>10850</v>
      </c>
      <c r="B8478" s="218">
        <v>800</v>
      </c>
      <c r="C8478" s="219">
        <v>32.812166542958742</v>
      </c>
      <c r="D8478" s="218"/>
      <c r="E8478" s="218" t="s">
        <v>208</v>
      </c>
      <c r="F8478" s="218">
        <v>1997</v>
      </c>
    </row>
    <row r="8479" spans="1:6" x14ac:dyDescent="0.45">
      <c r="A8479" s="218">
        <v>10850</v>
      </c>
      <c r="B8479" s="218">
        <v>800</v>
      </c>
      <c r="C8479" s="219">
        <v>31.583134853254169</v>
      </c>
      <c r="D8479" s="218"/>
      <c r="E8479" s="218" t="s">
        <v>208</v>
      </c>
      <c r="F8479" s="218">
        <v>1997</v>
      </c>
    </row>
    <row r="8480" spans="1:6" x14ac:dyDescent="0.45">
      <c r="A8480" s="218">
        <v>10850</v>
      </c>
      <c r="B8480" s="218">
        <v>800</v>
      </c>
      <c r="C8480" s="219">
        <v>34.023015344930812</v>
      </c>
      <c r="D8480" s="218"/>
      <c r="E8480" s="218" t="s">
        <v>208</v>
      </c>
      <c r="F8480" s="218">
        <v>1997</v>
      </c>
    </row>
    <row r="8481" spans="1:6" x14ac:dyDescent="0.45">
      <c r="A8481" s="218">
        <v>10850</v>
      </c>
      <c r="B8481" s="218">
        <v>800</v>
      </c>
      <c r="C8481" s="219">
        <v>26.648176261135369</v>
      </c>
      <c r="D8481" s="218"/>
      <c r="E8481" s="218" t="s">
        <v>208</v>
      </c>
      <c r="F8481" s="218">
        <v>1997</v>
      </c>
    </row>
    <row r="8482" spans="1:6" x14ac:dyDescent="0.45">
      <c r="A8482" s="218">
        <v>10848</v>
      </c>
      <c r="B8482" s="218">
        <v>200</v>
      </c>
      <c r="C8482" s="219">
        <v>12.539900672980179</v>
      </c>
      <c r="D8482" s="218"/>
      <c r="E8482" s="218" t="s">
        <v>205</v>
      </c>
      <c r="F8482" s="218">
        <v>1988</v>
      </c>
    </row>
    <row r="8483" spans="1:6" x14ac:dyDescent="0.45">
      <c r="A8483" s="218">
        <v>10848</v>
      </c>
      <c r="B8483" s="218">
        <v>200</v>
      </c>
      <c r="C8483" s="219">
        <v>9.4264222935705373</v>
      </c>
      <c r="D8483" s="218"/>
      <c r="E8483" s="218" t="s">
        <v>205</v>
      </c>
      <c r="F8483" s="218">
        <v>1988</v>
      </c>
    </row>
    <row r="8484" spans="1:6" x14ac:dyDescent="0.45">
      <c r="A8484" s="218">
        <v>10848</v>
      </c>
      <c r="B8484" s="218">
        <v>200</v>
      </c>
      <c r="C8484" s="219">
        <v>3.416315782576127</v>
      </c>
      <c r="D8484" s="218"/>
      <c r="E8484" s="218" t="s">
        <v>205</v>
      </c>
      <c r="F8484" s="218">
        <v>1988</v>
      </c>
    </row>
    <row r="8485" spans="1:6" x14ac:dyDescent="0.45">
      <c r="A8485" s="218">
        <v>10848</v>
      </c>
      <c r="B8485" s="218">
        <v>200</v>
      </c>
      <c r="C8485" s="219">
        <v>3.9891905093731479</v>
      </c>
      <c r="D8485" s="218"/>
      <c r="E8485" s="218" t="s">
        <v>205</v>
      </c>
      <c r="F8485" s="218">
        <v>1988</v>
      </c>
    </row>
    <row r="8486" spans="1:6" x14ac:dyDescent="0.45">
      <c r="A8486" s="218">
        <v>10848</v>
      </c>
      <c r="B8486" s="218">
        <v>200</v>
      </c>
      <c r="C8486" s="219">
        <v>9.8497361610523377</v>
      </c>
      <c r="D8486" s="218"/>
      <c r="E8486" s="218" t="s">
        <v>205</v>
      </c>
      <c r="F8486" s="218">
        <v>1988</v>
      </c>
    </row>
    <row r="8487" spans="1:6" x14ac:dyDescent="0.45">
      <c r="A8487" s="218">
        <v>10848</v>
      </c>
      <c r="B8487" s="218">
        <v>200</v>
      </c>
      <c r="C8487" s="219">
        <v>2.9463525606569889</v>
      </c>
      <c r="D8487" s="218"/>
      <c r="E8487" s="218" t="s">
        <v>205</v>
      </c>
      <c r="F8487" s="218">
        <v>1988</v>
      </c>
    </row>
    <row r="8488" spans="1:6" x14ac:dyDescent="0.45">
      <c r="A8488" s="218">
        <v>10848</v>
      </c>
      <c r="B8488" s="218">
        <v>200</v>
      </c>
      <c r="C8488" s="219">
        <v>11.914394052769961</v>
      </c>
      <c r="D8488" s="218"/>
      <c r="E8488" s="218" t="s">
        <v>205</v>
      </c>
      <c r="F8488" s="218">
        <v>1988</v>
      </c>
    </row>
    <row r="8489" spans="1:6" x14ac:dyDescent="0.45">
      <c r="A8489" s="218">
        <v>10848</v>
      </c>
      <c r="B8489" s="218">
        <v>200</v>
      </c>
      <c r="C8489" s="219">
        <v>11.485721689855581</v>
      </c>
      <c r="D8489" s="218"/>
      <c r="E8489" s="218" t="s">
        <v>205</v>
      </c>
      <c r="F8489" s="218">
        <v>1988</v>
      </c>
    </row>
    <row r="8490" spans="1:6" x14ac:dyDescent="0.45">
      <c r="A8490" s="218">
        <v>10848</v>
      </c>
      <c r="B8490" s="218">
        <v>200</v>
      </c>
      <c r="C8490" s="219">
        <v>11.19884544531423</v>
      </c>
      <c r="D8490" s="218"/>
      <c r="E8490" s="218" t="s">
        <v>205</v>
      </c>
      <c r="F8490" s="218">
        <v>1988</v>
      </c>
    </row>
    <row r="8491" spans="1:6" x14ac:dyDescent="0.45">
      <c r="A8491" s="218">
        <v>10846</v>
      </c>
      <c r="B8491" s="218">
        <v>200</v>
      </c>
      <c r="C8491" s="219">
        <v>3.2669349945000952</v>
      </c>
      <c r="D8491" s="218"/>
      <c r="E8491" s="218" t="s">
        <v>111</v>
      </c>
      <c r="F8491" s="218">
        <v>1989</v>
      </c>
    </row>
    <row r="8492" spans="1:6" x14ac:dyDescent="0.45">
      <c r="A8492" s="218">
        <v>10846</v>
      </c>
      <c r="B8492" s="218">
        <v>200</v>
      </c>
      <c r="C8492" s="219">
        <v>11.42036178848063</v>
      </c>
      <c r="D8492" s="218"/>
      <c r="E8492" s="218" t="s">
        <v>111</v>
      </c>
      <c r="F8492" s="218">
        <v>1989</v>
      </c>
    </row>
    <row r="8493" spans="1:6" x14ac:dyDescent="0.45">
      <c r="A8493" s="218">
        <v>10846</v>
      </c>
      <c r="B8493" s="218">
        <v>200</v>
      </c>
      <c r="C8493" s="219">
        <v>10.740344282844561</v>
      </c>
      <c r="D8493" s="218"/>
      <c r="E8493" s="218" t="s">
        <v>111</v>
      </c>
      <c r="F8493" s="218">
        <v>1989</v>
      </c>
    </row>
    <row r="8494" spans="1:6" x14ac:dyDescent="0.45">
      <c r="A8494" s="218">
        <v>10846</v>
      </c>
      <c r="B8494" s="218">
        <v>200</v>
      </c>
      <c r="C8494" s="219">
        <v>3.5871651901959072</v>
      </c>
      <c r="D8494" s="218"/>
      <c r="E8494" s="218" t="s">
        <v>111</v>
      </c>
      <c r="F8494" s="218">
        <v>1989</v>
      </c>
    </row>
    <row r="8495" spans="1:6" x14ac:dyDescent="0.45">
      <c r="A8495" s="218">
        <v>10846</v>
      </c>
      <c r="B8495" s="218">
        <v>200</v>
      </c>
      <c r="C8495" s="219">
        <v>13.1800201592525</v>
      </c>
      <c r="D8495" s="218"/>
      <c r="E8495" s="218" t="s">
        <v>111</v>
      </c>
      <c r="F8495" s="218">
        <v>1989</v>
      </c>
    </row>
    <row r="8496" spans="1:6" x14ac:dyDescent="0.45">
      <c r="A8496" s="218">
        <v>10846</v>
      </c>
      <c r="B8496" s="218">
        <v>200</v>
      </c>
      <c r="C8496" s="219">
        <v>8.2585740514189592</v>
      </c>
      <c r="D8496" s="218"/>
      <c r="E8496" s="218" t="s">
        <v>111</v>
      </c>
      <c r="F8496" s="218">
        <v>1989</v>
      </c>
    </row>
    <row r="8497" spans="1:6" x14ac:dyDescent="0.45">
      <c r="A8497" s="218">
        <v>10846</v>
      </c>
      <c r="B8497" s="218">
        <v>200</v>
      </c>
      <c r="C8497" s="219">
        <v>3.1814570938951681</v>
      </c>
      <c r="D8497" s="218"/>
      <c r="E8497" s="218" t="s">
        <v>111</v>
      </c>
      <c r="F8497" s="218">
        <v>1989</v>
      </c>
    </row>
    <row r="8498" spans="1:6" x14ac:dyDescent="0.45">
      <c r="A8498" s="218">
        <v>10846</v>
      </c>
      <c r="B8498" s="218">
        <v>200</v>
      </c>
      <c r="C8498" s="219">
        <v>11.80929564053519</v>
      </c>
      <c r="D8498" s="218"/>
      <c r="E8498" s="218" t="s">
        <v>111</v>
      </c>
      <c r="F8498" s="218">
        <v>1989</v>
      </c>
    </row>
    <row r="8499" spans="1:6" x14ac:dyDescent="0.45">
      <c r="A8499" s="218">
        <v>10846</v>
      </c>
      <c r="B8499" s="218">
        <v>200</v>
      </c>
      <c r="C8499" s="219">
        <v>10.50149553386432</v>
      </c>
      <c r="D8499" s="218"/>
      <c r="E8499" s="218" t="s">
        <v>111</v>
      </c>
      <c r="F8499" s="218">
        <v>1989</v>
      </c>
    </row>
    <row r="8500" spans="1:6" x14ac:dyDescent="0.45">
      <c r="A8500" s="218">
        <v>10844</v>
      </c>
      <c r="B8500" s="218">
        <v>315</v>
      </c>
      <c r="C8500" s="219">
        <v>48.434633335946202</v>
      </c>
      <c r="D8500" s="218"/>
      <c r="E8500" s="218" t="s">
        <v>111</v>
      </c>
      <c r="F8500" s="218">
        <v>1989</v>
      </c>
    </row>
    <row r="8501" spans="1:6" x14ac:dyDescent="0.45">
      <c r="A8501" s="218">
        <v>10844</v>
      </c>
      <c r="B8501" s="218">
        <v>315</v>
      </c>
      <c r="C8501" s="219">
        <v>22.88251325089939</v>
      </c>
      <c r="D8501" s="218"/>
      <c r="E8501" s="218" t="s">
        <v>111</v>
      </c>
      <c r="F8501" s="218">
        <v>1989</v>
      </c>
    </row>
    <row r="8502" spans="1:6" x14ac:dyDescent="0.45">
      <c r="A8502" s="218">
        <v>10842</v>
      </c>
      <c r="B8502" s="218">
        <v>400</v>
      </c>
      <c r="C8502" s="219">
        <v>7.1755035749004437</v>
      </c>
      <c r="D8502" s="218"/>
      <c r="E8502" s="218" t="s">
        <v>209</v>
      </c>
      <c r="F8502" s="218">
        <v>1960</v>
      </c>
    </row>
    <row r="8503" spans="1:6" x14ac:dyDescent="0.45">
      <c r="A8503" s="218">
        <v>10842</v>
      </c>
      <c r="B8503" s="218">
        <v>400</v>
      </c>
      <c r="C8503" s="219">
        <v>19.708284521638738</v>
      </c>
      <c r="D8503" s="218"/>
      <c r="E8503" s="218" t="s">
        <v>209</v>
      </c>
      <c r="F8503" s="218">
        <v>1960</v>
      </c>
    </row>
    <row r="8504" spans="1:6" x14ac:dyDescent="0.45">
      <c r="A8504" s="218">
        <v>10842</v>
      </c>
      <c r="B8504" s="218">
        <v>400</v>
      </c>
      <c r="C8504" s="219">
        <v>20.515223400468571</v>
      </c>
      <c r="D8504" s="218"/>
      <c r="E8504" s="218" t="s">
        <v>209</v>
      </c>
      <c r="F8504" s="218">
        <v>1960</v>
      </c>
    </row>
    <row r="8505" spans="1:6" x14ac:dyDescent="0.45">
      <c r="A8505" s="218">
        <v>10842</v>
      </c>
      <c r="B8505" s="218">
        <v>400</v>
      </c>
      <c r="C8505" s="219">
        <v>36.244967790686573</v>
      </c>
      <c r="D8505" s="218"/>
      <c r="E8505" s="218" t="s">
        <v>209</v>
      </c>
      <c r="F8505" s="218">
        <v>1960</v>
      </c>
    </row>
    <row r="8506" spans="1:6" x14ac:dyDescent="0.45">
      <c r="A8506" s="218">
        <v>10842</v>
      </c>
      <c r="B8506" s="218">
        <v>400</v>
      </c>
      <c r="C8506" s="219">
        <v>20.87466204820829</v>
      </c>
      <c r="D8506" s="218"/>
      <c r="E8506" s="218" t="s">
        <v>209</v>
      </c>
      <c r="F8506" s="218">
        <v>1960</v>
      </c>
    </row>
    <row r="8507" spans="1:6" x14ac:dyDescent="0.45">
      <c r="A8507" s="218">
        <v>10842</v>
      </c>
      <c r="B8507" s="218">
        <v>400</v>
      </c>
      <c r="C8507" s="219">
        <v>15.480477468669591</v>
      </c>
      <c r="D8507" s="218"/>
      <c r="E8507" s="218" t="s">
        <v>209</v>
      </c>
      <c r="F8507" s="218">
        <v>1960</v>
      </c>
    </row>
    <row r="8508" spans="1:6" x14ac:dyDescent="0.45">
      <c r="A8508" s="218">
        <v>10840</v>
      </c>
      <c r="B8508" s="218">
        <v>150</v>
      </c>
      <c r="C8508" s="219">
        <v>9.5323210780832852</v>
      </c>
      <c r="D8508" s="218"/>
      <c r="E8508" s="218" t="s">
        <v>205</v>
      </c>
      <c r="F8508" s="218">
        <v>1981</v>
      </c>
    </row>
    <row r="8509" spans="1:6" x14ac:dyDescent="0.45">
      <c r="A8509" s="218">
        <v>10840</v>
      </c>
      <c r="B8509" s="218">
        <v>150</v>
      </c>
      <c r="C8509" s="219">
        <v>19.068063207543911</v>
      </c>
      <c r="D8509" s="218"/>
      <c r="E8509" s="218" t="s">
        <v>205</v>
      </c>
      <c r="F8509" s="218">
        <v>1981</v>
      </c>
    </row>
    <row r="8510" spans="1:6" x14ac:dyDescent="0.45">
      <c r="A8510" s="218">
        <v>10840</v>
      </c>
      <c r="B8510" s="218">
        <v>150</v>
      </c>
      <c r="C8510" s="219">
        <v>18.640899132286069</v>
      </c>
      <c r="D8510" s="218"/>
      <c r="E8510" s="218" t="s">
        <v>205</v>
      </c>
      <c r="F8510" s="218">
        <v>1981</v>
      </c>
    </row>
    <row r="8511" spans="1:6" x14ac:dyDescent="0.45">
      <c r="A8511" s="218">
        <v>10840</v>
      </c>
      <c r="B8511" s="218">
        <v>150</v>
      </c>
      <c r="C8511" s="219">
        <v>15.165827006452391</v>
      </c>
      <c r="D8511" s="218"/>
      <c r="E8511" s="218" t="s">
        <v>208</v>
      </c>
      <c r="F8511" s="218">
        <v>2014</v>
      </c>
    </row>
    <row r="8512" spans="1:6" x14ac:dyDescent="0.45">
      <c r="A8512" s="218">
        <v>10840</v>
      </c>
      <c r="B8512" s="218">
        <v>150</v>
      </c>
      <c r="C8512" s="219">
        <v>19.62855541665375</v>
      </c>
      <c r="D8512" s="218"/>
      <c r="E8512" s="218" t="s">
        <v>208</v>
      </c>
      <c r="F8512" s="218">
        <v>2014</v>
      </c>
    </row>
    <row r="8513" spans="1:6" x14ac:dyDescent="0.45">
      <c r="A8513" s="218">
        <v>10840</v>
      </c>
      <c r="B8513" s="218">
        <v>150</v>
      </c>
      <c r="C8513" s="219">
        <v>18.63562916213305</v>
      </c>
      <c r="D8513" s="218"/>
      <c r="E8513" s="218" t="s">
        <v>208</v>
      </c>
      <c r="F8513" s="218">
        <v>2014</v>
      </c>
    </row>
    <row r="8514" spans="1:6" x14ac:dyDescent="0.45">
      <c r="A8514" s="218">
        <v>10840</v>
      </c>
      <c r="B8514" s="218">
        <v>150</v>
      </c>
      <c r="C8514" s="219">
        <v>19.323376336675281</v>
      </c>
      <c r="D8514" s="218"/>
      <c r="E8514" s="218" t="s">
        <v>208</v>
      </c>
      <c r="F8514" s="218">
        <v>2014</v>
      </c>
    </row>
    <row r="8515" spans="1:6" x14ac:dyDescent="0.45">
      <c r="A8515" s="218">
        <v>10840</v>
      </c>
      <c r="B8515" s="218">
        <v>150</v>
      </c>
      <c r="C8515" s="219">
        <v>9.3737018997806363</v>
      </c>
      <c r="D8515" s="218"/>
      <c r="E8515" s="218" t="s">
        <v>208</v>
      </c>
      <c r="F8515" s="218">
        <v>2014</v>
      </c>
    </row>
    <row r="8516" spans="1:6" x14ac:dyDescent="0.45">
      <c r="A8516" s="218">
        <v>10840</v>
      </c>
      <c r="B8516" s="218">
        <v>150</v>
      </c>
      <c r="C8516" s="219">
        <v>19.082760279774611</v>
      </c>
      <c r="D8516" s="218"/>
      <c r="E8516" s="218" t="s">
        <v>208</v>
      </c>
      <c r="F8516" s="218">
        <v>2014</v>
      </c>
    </row>
    <row r="8517" spans="1:6" x14ac:dyDescent="0.45">
      <c r="A8517" s="218">
        <v>10840</v>
      </c>
      <c r="B8517" s="218">
        <v>150</v>
      </c>
      <c r="C8517" s="219">
        <v>19.959592250948429</v>
      </c>
      <c r="D8517" s="218"/>
      <c r="E8517" s="218" t="s">
        <v>208</v>
      </c>
      <c r="F8517" s="218">
        <v>2014</v>
      </c>
    </row>
    <row r="8518" spans="1:6" x14ac:dyDescent="0.45">
      <c r="A8518" s="218">
        <v>10838</v>
      </c>
      <c r="B8518" s="218">
        <v>300</v>
      </c>
      <c r="C8518" s="219">
        <v>45.700484184432128</v>
      </c>
      <c r="D8518" s="218"/>
      <c r="E8518" s="218" t="s">
        <v>111</v>
      </c>
      <c r="F8518" s="218">
        <v>1998</v>
      </c>
    </row>
    <row r="8519" spans="1:6" x14ac:dyDescent="0.45">
      <c r="A8519" s="218">
        <v>10838</v>
      </c>
      <c r="B8519" s="218">
        <v>300</v>
      </c>
      <c r="C8519" s="219">
        <v>56.672928874337558</v>
      </c>
      <c r="D8519" s="218"/>
      <c r="E8519" s="218" t="s">
        <v>111</v>
      </c>
      <c r="F8519" s="218">
        <v>1998</v>
      </c>
    </row>
    <row r="8520" spans="1:6" x14ac:dyDescent="0.45">
      <c r="A8520" s="218">
        <v>10838</v>
      </c>
      <c r="B8520" s="218">
        <v>300</v>
      </c>
      <c r="C8520" s="219">
        <v>44.94017588468585</v>
      </c>
      <c r="D8520" s="218"/>
      <c r="E8520" s="218" t="s">
        <v>111</v>
      </c>
      <c r="F8520" s="218">
        <v>1998</v>
      </c>
    </row>
    <row r="8521" spans="1:6" x14ac:dyDescent="0.45">
      <c r="A8521" s="218">
        <v>10836</v>
      </c>
      <c r="B8521" s="218">
        <v>315</v>
      </c>
      <c r="C8521" s="219">
        <v>22.718148322087529</v>
      </c>
      <c r="D8521" s="218"/>
      <c r="E8521" s="218" t="s">
        <v>111</v>
      </c>
      <c r="F8521" s="218">
        <v>1994</v>
      </c>
    </row>
    <row r="8522" spans="1:6" x14ac:dyDescent="0.45">
      <c r="A8522" s="218">
        <v>10836</v>
      </c>
      <c r="B8522" s="218">
        <v>315</v>
      </c>
      <c r="C8522" s="219">
        <v>12.3557017218762</v>
      </c>
      <c r="D8522" s="218"/>
      <c r="E8522" s="218" t="s">
        <v>111</v>
      </c>
      <c r="F8522" s="218">
        <v>1994</v>
      </c>
    </row>
    <row r="8523" spans="1:6" x14ac:dyDescent="0.45">
      <c r="A8523" s="218">
        <v>10834</v>
      </c>
      <c r="B8523" s="218">
        <v>250</v>
      </c>
      <c r="C8523" s="219">
        <v>48.50838149509589</v>
      </c>
      <c r="D8523" s="218"/>
      <c r="E8523" s="218" t="s">
        <v>205</v>
      </c>
      <c r="F8523" s="218">
        <v>1901</v>
      </c>
    </row>
    <row r="8524" spans="1:6" x14ac:dyDescent="0.45">
      <c r="A8524" s="218">
        <v>10832</v>
      </c>
      <c r="B8524" s="218">
        <v>250</v>
      </c>
      <c r="C8524" s="219">
        <v>27.298761876501761</v>
      </c>
      <c r="D8524" s="218"/>
      <c r="E8524" s="218" t="s">
        <v>205</v>
      </c>
      <c r="F8524" s="218">
        <v>1901</v>
      </c>
    </row>
    <row r="8525" spans="1:6" x14ac:dyDescent="0.45">
      <c r="A8525" s="218">
        <v>10832</v>
      </c>
      <c r="B8525" s="218">
        <v>250</v>
      </c>
      <c r="C8525" s="219">
        <v>12.702310091704341</v>
      </c>
      <c r="D8525" s="218"/>
      <c r="E8525" s="218" t="s">
        <v>205</v>
      </c>
      <c r="F8525" s="218">
        <v>1901</v>
      </c>
    </row>
    <row r="8526" spans="1:6" x14ac:dyDescent="0.45">
      <c r="A8526" s="218">
        <v>10830</v>
      </c>
      <c r="B8526" s="218">
        <v>0</v>
      </c>
      <c r="C8526" s="219">
        <v>20.637408464424151</v>
      </c>
      <c r="D8526" s="218"/>
      <c r="E8526" s="218" t="s">
        <v>109</v>
      </c>
      <c r="F8526" s="218">
        <v>1901</v>
      </c>
    </row>
    <row r="8527" spans="1:6" x14ac:dyDescent="0.45">
      <c r="A8527" s="218">
        <v>10828</v>
      </c>
      <c r="B8527" s="218">
        <v>250</v>
      </c>
      <c r="C8527" s="219">
        <v>20.153437555457021</v>
      </c>
      <c r="D8527" s="218"/>
      <c r="E8527" s="218" t="s">
        <v>205</v>
      </c>
      <c r="F8527" s="218">
        <v>1991</v>
      </c>
    </row>
    <row r="8528" spans="1:6" x14ac:dyDescent="0.45">
      <c r="A8528" s="218">
        <v>10828</v>
      </c>
      <c r="B8528" s="218">
        <v>250</v>
      </c>
      <c r="C8528" s="219">
        <v>21.465054967255831</v>
      </c>
      <c r="D8528" s="218"/>
      <c r="E8528" s="218" t="s">
        <v>205</v>
      </c>
      <c r="F8528" s="218">
        <v>1991</v>
      </c>
    </row>
    <row r="8529" spans="1:6" x14ac:dyDescent="0.45">
      <c r="A8529" s="218">
        <v>10828</v>
      </c>
      <c r="B8529" s="218">
        <v>250</v>
      </c>
      <c r="C8529" s="219">
        <v>11.588981702108111</v>
      </c>
      <c r="D8529" s="218"/>
      <c r="E8529" s="218" t="s">
        <v>205</v>
      </c>
      <c r="F8529" s="218">
        <v>1991</v>
      </c>
    </row>
    <row r="8530" spans="1:6" x14ac:dyDescent="0.45">
      <c r="A8530" s="218">
        <v>10828</v>
      </c>
      <c r="B8530" s="218">
        <v>250</v>
      </c>
      <c r="C8530" s="219">
        <v>11.274242416172219</v>
      </c>
      <c r="D8530" s="218"/>
      <c r="E8530" s="218" t="s">
        <v>205</v>
      </c>
      <c r="F8530" s="218">
        <v>1991</v>
      </c>
    </row>
    <row r="8531" spans="1:6" x14ac:dyDescent="0.45">
      <c r="A8531" s="218">
        <v>10828</v>
      </c>
      <c r="B8531" s="218">
        <v>250</v>
      </c>
      <c r="C8531" s="219">
        <v>22.32605256619485</v>
      </c>
      <c r="D8531" s="218"/>
      <c r="E8531" s="218" t="s">
        <v>205</v>
      </c>
      <c r="F8531" s="218">
        <v>1991</v>
      </c>
    </row>
    <row r="8532" spans="1:6" x14ac:dyDescent="0.45">
      <c r="A8532" s="218">
        <v>10826</v>
      </c>
      <c r="B8532" s="218">
        <v>250</v>
      </c>
      <c r="C8532" s="219">
        <v>38.541405350387997</v>
      </c>
      <c r="D8532" s="218"/>
      <c r="E8532" s="218" t="s">
        <v>111</v>
      </c>
      <c r="F8532" s="218">
        <v>1990</v>
      </c>
    </row>
    <row r="8533" spans="1:6" x14ac:dyDescent="0.45">
      <c r="A8533" s="218">
        <v>10826</v>
      </c>
      <c r="B8533" s="218">
        <v>250</v>
      </c>
      <c r="C8533" s="219">
        <v>35.311622397417239</v>
      </c>
      <c r="D8533" s="218"/>
      <c r="E8533" s="218" t="s">
        <v>111</v>
      </c>
      <c r="F8533" s="218">
        <v>1901</v>
      </c>
    </row>
    <row r="8534" spans="1:6" x14ac:dyDescent="0.45">
      <c r="A8534" s="218">
        <v>10824</v>
      </c>
      <c r="B8534" s="218">
        <v>200</v>
      </c>
      <c r="C8534" s="219">
        <v>30.071129440828951</v>
      </c>
      <c r="D8534" s="218"/>
      <c r="E8534" s="218" t="s">
        <v>205</v>
      </c>
      <c r="F8534" s="218">
        <v>1901</v>
      </c>
    </row>
    <row r="8535" spans="1:6" x14ac:dyDescent="0.45">
      <c r="A8535" s="218">
        <v>10824</v>
      </c>
      <c r="B8535" s="218">
        <v>200</v>
      </c>
      <c r="C8535" s="219">
        <v>28.981830782227071</v>
      </c>
      <c r="D8535" s="218"/>
      <c r="E8535" s="218" t="s">
        <v>205</v>
      </c>
      <c r="F8535" s="218">
        <v>1901</v>
      </c>
    </row>
    <row r="8536" spans="1:6" x14ac:dyDescent="0.45">
      <c r="A8536" s="218">
        <v>10822</v>
      </c>
      <c r="B8536" s="218">
        <v>0</v>
      </c>
      <c r="C8536" s="219">
        <v>16.04839715610213</v>
      </c>
      <c r="D8536" s="218"/>
      <c r="E8536" s="218"/>
      <c r="F8536" s="218">
        <v>1901</v>
      </c>
    </row>
    <row r="8537" spans="1:6" x14ac:dyDescent="0.45">
      <c r="A8537" s="218">
        <v>10822</v>
      </c>
      <c r="B8537" s="218">
        <v>0</v>
      </c>
      <c r="C8537" s="219">
        <v>25.69487560645409</v>
      </c>
      <c r="D8537" s="218"/>
      <c r="E8537" s="218"/>
      <c r="F8537" s="218">
        <v>1901</v>
      </c>
    </row>
    <row r="8538" spans="1:6" x14ac:dyDescent="0.45">
      <c r="A8538" s="218">
        <v>10820</v>
      </c>
      <c r="B8538" s="218">
        <v>315</v>
      </c>
      <c r="C8538" s="219">
        <v>22.164430045202259</v>
      </c>
      <c r="D8538" s="218"/>
      <c r="E8538" s="218" t="s">
        <v>114</v>
      </c>
      <c r="F8538" s="218">
        <v>2010</v>
      </c>
    </row>
    <row r="8539" spans="1:6" x14ac:dyDescent="0.45">
      <c r="A8539" s="218">
        <v>10820</v>
      </c>
      <c r="B8539" s="218">
        <v>315</v>
      </c>
      <c r="C8539" s="219">
        <v>13.17545755106344</v>
      </c>
      <c r="D8539" s="218"/>
      <c r="E8539" s="218" t="s">
        <v>114</v>
      </c>
      <c r="F8539" s="218">
        <v>2011</v>
      </c>
    </row>
    <row r="8540" spans="1:6" x14ac:dyDescent="0.45">
      <c r="A8540" s="218">
        <v>10820</v>
      </c>
      <c r="B8540" s="218">
        <v>315</v>
      </c>
      <c r="C8540" s="219">
        <v>16.20745002564578</v>
      </c>
      <c r="D8540" s="218"/>
      <c r="E8540" s="218" t="s">
        <v>114</v>
      </c>
      <c r="F8540" s="218">
        <v>2011</v>
      </c>
    </row>
    <row r="8541" spans="1:6" x14ac:dyDescent="0.45">
      <c r="A8541" s="218">
        <v>10820</v>
      </c>
      <c r="B8541" s="218">
        <v>315</v>
      </c>
      <c r="C8541" s="219">
        <v>5.4394044298632496</v>
      </c>
      <c r="D8541" s="218"/>
      <c r="E8541" s="218" t="s">
        <v>114</v>
      </c>
      <c r="F8541" s="218">
        <v>2011</v>
      </c>
    </row>
    <row r="8542" spans="1:6" x14ac:dyDescent="0.45">
      <c r="A8542" s="218">
        <v>10820</v>
      </c>
      <c r="B8542" s="218">
        <v>315</v>
      </c>
      <c r="C8542" s="219">
        <v>25.341911496838499</v>
      </c>
      <c r="D8542" s="218"/>
      <c r="E8542" s="218" t="s">
        <v>114</v>
      </c>
      <c r="F8542" s="218">
        <v>2011</v>
      </c>
    </row>
    <row r="8543" spans="1:6" x14ac:dyDescent="0.45">
      <c r="A8543" s="218">
        <v>10820</v>
      </c>
      <c r="B8543" s="218">
        <v>315</v>
      </c>
      <c r="C8543" s="219">
        <v>20.384166213467392</v>
      </c>
      <c r="D8543" s="218"/>
      <c r="E8543" s="218" t="s">
        <v>114</v>
      </c>
      <c r="F8543" s="218">
        <v>2011</v>
      </c>
    </row>
    <row r="8544" spans="1:6" x14ac:dyDescent="0.45">
      <c r="A8544" s="218">
        <v>10820</v>
      </c>
      <c r="B8544" s="218">
        <v>315</v>
      </c>
      <c r="C8544" s="219">
        <v>23.371079881311069</v>
      </c>
      <c r="D8544" s="218"/>
      <c r="E8544" s="218" t="s">
        <v>114</v>
      </c>
      <c r="F8544" s="218">
        <v>2011</v>
      </c>
    </row>
    <row r="8545" spans="1:6" x14ac:dyDescent="0.45">
      <c r="A8545" s="218">
        <v>10820</v>
      </c>
      <c r="B8545" s="218">
        <v>315</v>
      </c>
      <c r="C8545" s="219">
        <v>19.90280289087595</v>
      </c>
      <c r="D8545" s="218"/>
      <c r="E8545" s="218" t="s">
        <v>114</v>
      </c>
      <c r="F8545" s="218">
        <v>2011</v>
      </c>
    </row>
    <row r="8546" spans="1:6" x14ac:dyDescent="0.45">
      <c r="A8546" s="218">
        <v>10820</v>
      </c>
      <c r="B8546" s="218">
        <v>315</v>
      </c>
      <c r="C8546" s="219">
        <v>9.1021156971754351</v>
      </c>
      <c r="D8546" s="218"/>
      <c r="E8546" s="218" t="s">
        <v>114</v>
      </c>
      <c r="F8546" s="218">
        <v>2011</v>
      </c>
    </row>
    <row r="8547" spans="1:6" x14ac:dyDescent="0.45">
      <c r="A8547" s="218">
        <v>10818</v>
      </c>
      <c r="B8547" s="218">
        <v>250</v>
      </c>
      <c r="C8547" s="219">
        <v>34.841495678019612</v>
      </c>
      <c r="D8547" s="218"/>
      <c r="E8547" s="218" t="s">
        <v>203</v>
      </c>
      <c r="F8547" s="218">
        <v>1958</v>
      </c>
    </row>
    <row r="8548" spans="1:6" x14ac:dyDescent="0.45">
      <c r="A8548" s="218">
        <v>10816</v>
      </c>
      <c r="B8548" s="218">
        <v>500</v>
      </c>
      <c r="C8548" s="219">
        <v>7.72422910976863</v>
      </c>
      <c r="D8548" s="218"/>
      <c r="E8548" s="218" t="s">
        <v>114</v>
      </c>
      <c r="F8548" s="218">
        <v>2010</v>
      </c>
    </row>
    <row r="8549" spans="1:6" x14ac:dyDescent="0.45">
      <c r="A8549" s="218">
        <v>10814</v>
      </c>
      <c r="B8549" s="218">
        <v>160</v>
      </c>
      <c r="C8549" s="219">
        <v>42.457324166427703</v>
      </c>
      <c r="D8549" s="218"/>
      <c r="E8549" s="218" t="s">
        <v>114</v>
      </c>
      <c r="F8549" s="218">
        <v>2010</v>
      </c>
    </row>
    <row r="8550" spans="1:6" x14ac:dyDescent="0.45">
      <c r="A8550" s="218">
        <v>10814</v>
      </c>
      <c r="B8550" s="218">
        <v>160</v>
      </c>
      <c r="C8550" s="219">
        <v>3.3571368768350331</v>
      </c>
      <c r="D8550" s="218"/>
      <c r="E8550" s="218" t="s">
        <v>114</v>
      </c>
      <c r="F8550" s="218">
        <v>2010</v>
      </c>
    </row>
    <row r="8551" spans="1:6" x14ac:dyDescent="0.45">
      <c r="A8551" s="218">
        <v>10812</v>
      </c>
      <c r="B8551" s="218">
        <v>160</v>
      </c>
      <c r="C8551" s="219">
        <v>19.547121291320369</v>
      </c>
      <c r="D8551" s="218"/>
      <c r="E8551" s="218" t="s">
        <v>114</v>
      </c>
      <c r="F8551" s="218">
        <v>2010</v>
      </c>
    </row>
    <row r="8552" spans="1:6" x14ac:dyDescent="0.45">
      <c r="A8552" s="218">
        <v>10812</v>
      </c>
      <c r="B8552" s="218">
        <v>160</v>
      </c>
      <c r="C8552" s="219">
        <v>6.3656714644278916</v>
      </c>
      <c r="D8552" s="218"/>
      <c r="E8552" s="218" t="s">
        <v>114</v>
      </c>
      <c r="F8552" s="218">
        <v>2010</v>
      </c>
    </row>
    <row r="8553" spans="1:6" x14ac:dyDescent="0.45">
      <c r="A8553" s="218">
        <v>10810</v>
      </c>
      <c r="B8553" s="218">
        <v>200</v>
      </c>
      <c r="C8553" s="219">
        <v>22.690310019220021</v>
      </c>
      <c r="D8553" s="218"/>
      <c r="E8553" s="218" t="s">
        <v>114</v>
      </c>
      <c r="F8553" s="218">
        <v>2010</v>
      </c>
    </row>
    <row r="8554" spans="1:6" x14ac:dyDescent="0.45">
      <c r="A8554" s="218">
        <v>10810</v>
      </c>
      <c r="B8554" s="218">
        <v>200</v>
      </c>
      <c r="C8554" s="219">
        <v>46.779545364414332</v>
      </c>
      <c r="D8554" s="218"/>
      <c r="E8554" s="218" t="s">
        <v>114</v>
      </c>
      <c r="F8554" s="218">
        <v>2010</v>
      </c>
    </row>
    <row r="8555" spans="1:6" x14ac:dyDescent="0.45">
      <c r="A8555" s="218">
        <v>10810</v>
      </c>
      <c r="B8555" s="218">
        <v>200</v>
      </c>
      <c r="C8555" s="219">
        <v>20.53304907141268</v>
      </c>
      <c r="D8555" s="218"/>
      <c r="E8555" s="218" t="s">
        <v>114</v>
      </c>
      <c r="F8555" s="218">
        <v>2010</v>
      </c>
    </row>
    <row r="8556" spans="1:6" x14ac:dyDescent="0.45">
      <c r="A8556" s="218">
        <v>10808</v>
      </c>
      <c r="B8556" s="218">
        <v>250</v>
      </c>
      <c r="C8556" s="219">
        <v>1.7095468718025311</v>
      </c>
      <c r="D8556" s="218"/>
      <c r="E8556" s="218" t="s">
        <v>114</v>
      </c>
      <c r="F8556" s="218">
        <v>2010</v>
      </c>
    </row>
    <row r="8557" spans="1:6" x14ac:dyDescent="0.45">
      <c r="A8557" s="218">
        <v>10806</v>
      </c>
      <c r="B8557" s="218">
        <v>250</v>
      </c>
      <c r="C8557" s="219">
        <v>24.768352269079081</v>
      </c>
      <c r="D8557" s="218"/>
      <c r="E8557" s="218" t="s">
        <v>114</v>
      </c>
      <c r="F8557" s="218">
        <v>2010</v>
      </c>
    </row>
    <row r="8558" spans="1:6" x14ac:dyDescent="0.45">
      <c r="A8558" s="218">
        <v>10806</v>
      </c>
      <c r="B8558" s="218">
        <v>250</v>
      </c>
      <c r="C8558" s="219">
        <v>14.06423776499051</v>
      </c>
      <c r="D8558" s="218"/>
      <c r="E8558" s="218" t="s">
        <v>114</v>
      </c>
      <c r="F8558" s="218">
        <v>2010</v>
      </c>
    </row>
    <row r="8559" spans="1:6" x14ac:dyDescent="0.45">
      <c r="A8559" s="218">
        <v>10806</v>
      </c>
      <c r="B8559" s="218">
        <v>250</v>
      </c>
      <c r="C8559" s="219">
        <v>49.720670238678352</v>
      </c>
      <c r="D8559" s="218"/>
      <c r="E8559" s="218" t="s">
        <v>114</v>
      </c>
      <c r="F8559" s="218">
        <v>2010</v>
      </c>
    </row>
    <row r="8560" spans="1:6" x14ac:dyDescent="0.45">
      <c r="A8560" s="218">
        <v>10806</v>
      </c>
      <c r="B8560" s="218">
        <v>250</v>
      </c>
      <c r="C8560" s="219">
        <v>14.05124249216937</v>
      </c>
      <c r="D8560" s="218"/>
      <c r="E8560" s="218" t="s">
        <v>114</v>
      </c>
      <c r="F8560" s="218">
        <v>2010</v>
      </c>
    </row>
    <row r="8561" spans="1:6" x14ac:dyDescent="0.45">
      <c r="A8561" s="218">
        <v>10806</v>
      </c>
      <c r="B8561" s="218">
        <v>250</v>
      </c>
      <c r="C8561" s="219">
        <v>22.875100889351501</v>
      </c>
      <c r="D8561" s="218"/>
      <c r="E8561" s="218" t="s">
        <v>114</v>
      </c>
      <c r="F8561" s="218">
        <v>2010</v>
      </c>
    </row>
    <row r="8562" spans="1:6" x14ac:dyDescent="0.45">
      <c r="A8562" s="218">
        <v>10806</v>
      </c>
      <c r="B8562" s="218">
        <v>250</v>
      </c>
      <c r="C8562" s="219">
        <v>5.7169827068401817</v>
      </c>
      <c r="D8562" s="218"/>
      <c r="E8562" s="218" t="s">
        <v>114</v>
      </c>
      <c r="F8562" s="218">
        <v>2010</v>
      </c>
    </row>
    <row r="8563" spans="1:6" x14ac:dyDescent="0.45">
      <c r="A8563" s="218">
        <v>10806</v>
      </c>
      <c r="B8563" s="218">
        <v>250</v>
      </c>
      <c r="C8563" s="219">
        <v>23.351852983071218</v>
      </c>
      <c r="D8563" s="218"/>
      <c r="E8563" s="218" t="s">
        <v>114</v>
      </c>
      <c r="F8563" s="218">
        <v>2010</v>
      </c>
    </row>
    <row r="8564" spans="1:6" x14ac:dyDescent="0.45">
      <c r="A8564" s="218">
        <v>10806</v>
      </c>
      <c r="B8564" s="218">
        <v>250</v>
      </c>
      <c r="C8564" s="219">
        <v>5.6915267728177303</v>
      </c>
      <c r="D8564" s="218"/>
      <c r="E8564" s="218" t="s">
        <v>114</v>
      </c>
      <c r="F8564" s="218">
        <v>2018</v>
      </c>
    </row>
    <row r="8565" spans="1:6" x14ac:dyDescent="0.45">
      <c r="A8565" s="218">
        <v>10806</v>
      </c>
      <c r="B8565" s="218">
        <v>250</v>
      </c>
      <c r="C8565" s="219">
        <v>27.231729774453381</v>
      </c>
      <c r="D8565" s="218"/>
      <c r="E8565" s="218" t="s">
        <v>114</v>
      </c>
      <c r="F8565" s="218">
        <v>2018</v>
      </c>
    </row>
    <row r="8566" spans="1:6" x14ac:dyDescent="0.45">
      <c r="A8566" s="218">
        <v>10806</v>
      </c>
      <c r="B8566" s="218">
        <v>250</v>
      </c>
      <c r="C8566" s="219">
        <v>26.796364713383561</v>
      </c>
      <c r="D8566" s="218"/>
      <c r="E8566" s="218" t="s">
        <v>114</v>
      </c>
      <c r="F8566" s="218">
        <v>2018</v>
      </c>
    </row>
    <row r="8567" spans="1:6" x14ac:dyDescent="0.45">
      <c r="A8567" s="218">
        <v>10804</v>
      </c>
      <c r="B8567" s="218">
        <v>315</v>
      </c>
      <c r="C8567" s="219">
        <v>4.3893128645525401</v>
      </c>
      <c r="D8567" s="218"/>
      <c r="E8567" s="218" t="s">
        <v>114</v>
      </c>
      <c r="F8567" s="218">
        <v>2010</v>
      </c>
    </row>
    <row r="8568" spans="1:6" x14ac:dyDescent="0.45">
      <c r="A8568" s="218">
        <v>10804</v>
      </c>
      <c r="B8568" s="218">
        <v>315</v>
      </c>
      <c r="C8568" s="219">
        <v>23.2121842449782</v>
      </c>
      <c r="D8568" s="218"/>
      <c r="E8568" s="218" t="s">
        <v>204</v>
      </c>
      <c r="F8568" s="218">
        <v>2014</v>
      </c>
    </row>
    <row r="8569" spans="1:6" x14ac:dyDescent="0.45">
      <c r="A8569" s="218">
        <v>10804</v>
      </c>
      <c r="B8569" s="218">
        <v>315</v>
      </c>
      <c r="C8569" s="219">
        <v>27.42059225698539</v>
      </c>
      <c r="D8569" s="218"/>
      <c r="E8569" s="218" t="s">
        <v>204</v>
      </c>
      <c r="F8569" s="218">
        <v>2014</v>
      </c>
    </row>
    <row r="8570" spans="1:6" x14ac:dyDescent="0.45">
      <c r="A8570" s="218">
        <v>10804</v>
      </c>
      <c r="B8570" s="218">
        <v>315</v>
      </c>
      <c r="C8570" s="219">
        <v>38.42329569545479</v>
      </c>
      <c r="D8570" s="218"/>
      <c r="E8570" s="218" t="s">
        <v>204</v>
      </c>
      <c r="F8570" s="218">
        <v>2014</v>
      </c>
    </row>
    <row r="8571" spans="1:6" x14ac:dyDescent="0.45">
      <c r="A8571" s="218">
        <v>10804</v>
      </c>
      <c r="B8571" s="218">
        <v>315</v>
      </c>
      <c r="C8571" s="219">
        <v>13.644189041808851</v>
      </c>
      <c r="D8571" s="218"/>
      <c r="E8571" s="218" t="s">
        <v>114</v>
      </c>
      <c r="F8571" s="218">
        <v>2010</v>
      </c>
    </row>
    <row r="8572" spans="1:6" x14ac:dyDescent="0.45">
      <c r="A8572" s="218">
        <v>10804</v>
      </c>
      <c r="B8572" s="218">
        <v>315</v>
      </c>
      <c r="C8572" s="219">
        <v>2.0699949641802831</v>
      </c>
      <c r="D8572" s="218"/>
      <c r="E8572" s="218" t="s">
        <v>204</v>
      </c>
      <c r="F8572" s="218">
        <v>2014</v>
      </c>
    </row>
    <row r="8573" spans="1:6" x14ac:dyDescent="0.45">
      <c r="A8573" s="218">
        <v>10568</v>
      </c>
      <c r="B8573" s="218">
        <v>0</v>
      </c>
      <c r="C8573" s="219">
        <v>22.6903625303407</v>
      </c>
      <c r="D8573" s="218"/>
      <c r="E8573" s="218"/>
      <c r="F8573" s="218">
        <v>1901</v>
      </c>
    </row>
    <row r="8574" spans="1:6" x14ac:dyDescent="0.45">
      <c r="A8574" s="218">
        <v>10566</v>
      </c>
      <c r="B8574" s="218">
        <v>400</v>
      </c>
      <c r="C8574" s="219">
        <v>4.7679194340318922</v>
      </c>
      <c r="D8574" s="218"/>
      <c r="E8574" s="218" t="s">
        <v>205</v>
      </c>
      <c r="F8574" s="218">
        <v>1901</v>
      </c>
    </row>
    <row r="8575" spans="1:6" x14ac:dyDescent="0.45">
      <c r="A8575" s="218">
        <v>10564</v>
      </c>
      <c r="B8575" s="218">
        <v>200</v>
      </c>
      <c r="C8575" s="219">
        <v>9.4828417984592672</v>
      </c>
      <c r="D8575" s="218"/>
      <c r="E8575" s="218" t="s">
        <v>207</v>
      </c>
      <c r="F8575" s="218">
        <v>1975</v>
      </c>
    </row>
    <row r="8576" spans="1:6" x14ac:dyDescent="0.45">
      <c r="A8576" s="218">
        <v>10564</v>
      </c>
      <c r="B8576" s="218">
        <v>200</v>
      </c>
      <c r="C8576" s="219">
        <v>30.506659734587029</v>
      </c>
      <c r="D8576" s="218"/>
      <c r="E8576" s="218" t="s">
        <v>207</v>
      </c>
      <c r="F8576" s="218">
        <v>1975</v>
      </c>
    </row>
    <row r="8577" spans="1:6" x14ac:dyDescent="0.45">
      <c r="A8577" s="218">
        <v>10564</v>
      </c>
      <c r="B8577" s="218">
        <v>200</v>
      </c>
      <c r="C8577" s="219">
        <v>13.22667879086163</v>
      </c>
      <c r="D8577" s="218"/>
      <c r="E8577" s="218" t="s">
        <v>207</v>
      </c>
      <c r="F8577" s="218">
        <v>1975</v>
      </c>
    </row>
    <row r="8578" spans="1:6" x14ac:dyDescent="0.45">
      <c r="A8578" s="218">
        <v>10564</v>
      </c>
      <c r="B8578" s="218">
        <v>200</v>
      </c>
      <c r="C8578" s="219">
        <v>25.75505565995665</v>
      </c>
      <c r="D8578" s="218"/>
      <c r="E8578" s="218" t="s">
        <v>207</v>
      </c>
      <c r="F8578" s="218">
        <v>1975</v>
      </c>
    </row>
    <row r="8579" spans="1:6" x14ac:dyDescent="0.45">
      <c r="A8579" s="218">
        <v>10562</v>
      </c>
      <c r="B8579" s="218">
        <v>250</v>
      </c>
      <c r="C8579" s="219">
        <v>23.524738544454522</v>
      </c>
      <c r="D8579" s="218"/>
      <c r="E8579" s="218" t="s">
        <v>114</v>
      </c>
      <c r="F8579" s="218">
        <v>2010</v>
      </c>
    </row>
    <row r="8580" spans="1:6" x14ac:dyDescent="0.45">
      <c r="A8580" s="218">
        <v>10562</v>
      </c>
      <c r="B8580" s="218">
        <v>250</v>
      </c>
      <c r="C8580" s="219">
        <v>23.735465687436399</v>
      </c>
      <c r="D8580" s="218"/>
      <c r="E8580" s="218" t="s">
        <v>114</v>
      </c>
      <c r="F8580" s="218">
        <v>2010</v>
      </c>
    </row>
    <row r="8581" spans="1:6" x14ac:dyDescent="0.45">
      <c r="A8581" s="218">
        <v>10562</v>
      </c>
      <c r="B8581" s="218">
        <v>250</v>
      </c>
      <c r="C8581" s="219">
        <v>23.278461418343511</v>
      </c>
      <c r="D8581" s="218"/>
      <c r="E8581" s="218" t="s">
        <v>114</v>
      </c>
      <c r="F8581" s="218">
        <v>2010</v>
      </c>
    </row>
    <row r="8582" spans="1:6" x14ac:dyDescent="0.45">
      <c r="A8582" s="218">
        <v>10562</v>
      </c>
      <c r="B8582" s="218">
        <v>250</v>
      </c>
      <c r="C8582" s="219">
        <v>20.768095005293649</v>
      </c>
      <c r="D8582" s="218"/>
      <c r="E8582" s="218" t="s">
        <v>114</v>
      </c>
      <c r="F8582" s="218">
        <v>2010</v>
      </c>
    </row>
    <row r="8583" spans="1:6" x14ac:dyDescent="0.45">
      <c r="A8583" s="218">
        <v>10562</v>
      </c>
      <c r="B8583" s="218">
        <v>250</v>
      </c>
      <c r="C8583" s="219">
        <v>25.45804130444882</v>
      </c>
      <c r="D8583" s="218"/>
      <c r="E8583" s="218" t="s">
        <v>114</v>
      </c>
      <c r="F8583" s="218">
        <v>2010</v>
      </c>
    </row>
    <row r="8584" spans="1:6" x14ac:dyDescent="0.45">
      <c r="A8584" s="218">
        <v>10562</v>
      </c>
      <c r="B8584" s="218">
        <v>250</v>
      </c>
      <c r="C8584" s="219">
        <v>19.131261279220581</v>
      </c>
      <c r="D8584" s="218"/>
      <c r="E8584" s="218" t="s">
        <v>109</v>
      </c>
      <c r="F8584" s="218">
        <v>2010</v>
      </c>
    </row>
    <row r="8585" spans="1:6" x14ac:dyDescent="0.45">
      <c r="A8585" s="218">
        <v>10562</v>
      </c>
      <c r="B8585" s="218">
        <v>250</v>
      </c>
      <c r="C8585" s="219">
        <v>55.478450770743933</v>
      </c>
      <c r="D8585" s="218"/>
      <c r="E8585" s="218" t="s">
        <v>109</v>
      </c>
      <c r="F8585" s="218">
        <v>2010</v>
      </c>
    </row>
    <row r="8586" spans="1:6" x14ac:dyDescent="0.45">
      <c r="A8586" s="218">
        <v>10562</v>
      </c>
      <c r="B8586" s="218">
        <v>250</v>
      </c>
      <c r="C8586" s="219">
        <v>7.8660700008143776</v>
      </c>
      <c r="D8586" s="218"/>
      <c r="E8586" s="218" t="s">
        <v>114</v>
      </c>
      <c r="F8586" s="218">
        <v>2010</v>
      </c>
    </row>
    <row r="8587" spans="1:6" x14ac:dyDescent="0.45">
      <c r="A8587" s="218">
        <v>10560</v>
      </c>
      <c r="B8587" s="218">
        <v>450</v>
      </c>
      <c r="C8587" s="219">
        <v>15.79679817620603</v>
      </c>
      <c r="D8587" s="218"/>
      <c r="E8587" s="218" t="s">
        <v>204</v>
      </c>
      <c r="F8587" s="218">
        <v>2010</v>
      </c>
    </row>
    <row r="8588" spans="1:6" x14ac:dyDescent="0.45">
      <c r="A8588" s="218">
        <v>10560</v>
      </c>
      <c r="B8588" s="218">
        <v>450</v>
      </c>
      <c r="C8588" s="219">
        <v>7.3355619646219159</v>
      </c>
      <c r="D8588" s="218"/>
      <c r="E8588" s="218" t="s">
        <v>204</v>
      </c>
      <c r="F8588" s="218">
        <v>2010</v>
      </c>
    </row>
    <row r="8589" spans="1:6" x14ac:dyDescent="0.45">
      <c r="A8589" s="218">
        <v>10560</v>
      </c>
      <c r="B8589" s="218">
        <v>450</v>
      </c>
      <c r="C8589" s="219">
        <v>19.948989686272689</v>
      </c>
      <c r="D8589" s="218"/>
      <c r="E8589" s="218" t="s">
        <v>204</v>
      </c>
      <c r="F8589" s="218">
        <v>2010</v>
      </c>
    </row>
    <row r="8590" spans="1:6" x14ac:dyDescent="0.45">
      <c r="A8590" s="218">
        <v>10560</v>
      </c>
      <c r="B8590" s="218">
        <v>450</v>
      </c>
      <c r="C8590" s="219">
        <v>21.185183940126869</v>
      </c>
      <c r="D8590" s="218"/>
      <c r="E8590" s="218" t="s">
        <v>205</v>
      </c>
      <c r="F8590" s="218">
        <v>1901</v>
      </c>
    </row>
    <row r="8591" spans="1:6" x14ac:dyDescent="0.45">
      <c r="A8591" s="218">
        <v>10560</v>
      </c>
      <c r="B8591" s="218">
        <v>450</v>
      </c>
      <c r="C8591" s="219">
        <v>14.46966019853552</v>
      </c>
      <c r="D8591" s="218"/>
      <c r="E8591" s="218" t="s">
        <v>205</v>
      </c>
      <c r="F8591" s="218">
        <v>1901</v>
      </c>
    </row>
    <row r="8592" spans="1:6" x14ac:dyDescent="0.45">
      <c r="A8592" s="218">
        <v>10560</v>
      </c>
      <c r="B8592" s="218">
        <v>450</v>
      </c>
      <c r="C8592" s="219">
        <v>19.984388027828171</v>
      </c>
      <c r="D8592" s="218"/>
      <c r="E8592" s="218" t="s">
        <v>205</v>
      </c>
      <c r="F8592" s="218">
        <v>1901</v>
      </c>
    </row>
    <row r="8593" spans="1:6" x14ac:dyDescent="0.45">
      <c r="A8593" s="218">
        <v>10558</v>
      </c>
      <c r="B8593" s="218">
        <v>250</v>
      </c>
      <c r="C8593" s="219">
        <v>27.462142181086591</v>
      </c>
      <c r="D8593" s="218"/>
      <c r="E8593" s="218" t="s">
        <v>114</v>
      </c>
      <c r="F8593" s="218">
        <v>2010</v>
      </c>
    </row>
    <row r="8594" spans="1:6" x14ac:dyDescent="0.45">
      <c r="A8594" s="218">
        <v>10556</v>
      </c>
      <c r="B8594" s="218">
        <v>315</v>
      </c>
      <c r="C8594" s="219">
        <v>35.523479203301846</v>
      </c>
      <c r="D8594" s="218"/>
      <c r="E8594" s="218" t="s">
        <v>114</v>
      </c>
      <c r="F8594" s="218">
        <v>2010</v>
      </c>
    </row>
    <row r="8595" spans="1:6" x14ac:dyDescent="0.45">
      <c r="A8595" s="218">
        <v>10556</v>
      </c>
      <c r="B8595" s="218">
        <v>315</v>
      </c>
      <c r="C8595" s="219">
        <v>21.962054067159759</v>
      </c>
      <c r="D8595" s="218"/>
      <c r="E8595" s="218" t="s">
        <v>114</v>
      </c>
      <c r="F8595" s="218">
        <v>2010</v>
      </c>
    </row>
    <row r="8596" spans="1:6" x14ac:dyDescent="0.45">
      <c r="A8596" s="218">
        <v>10554</v>
      </c>
      <c r="B8596" s="218">
        <v>600</v>
      </c>
      <c r="C8596" s="219">
        <v>20.98689323650806</v>
      </c>
      <c r="D8596" s="218"/>
      <c r="E8596" s="218"/>
      <c r="F8596" s="218">
        <v>1901</v>
      </c>
    </row>
    <row r="8597" spans="1:6" x14ac:dyDescent="0.45">
      <c r="A8597" s="218">
        <v>10554</v>
      </c>
      <c r="B8597" s="218">
        <v>600</v>
      </c>
      <c r="C8597" s="219">
        <v>13.445388315093449</v>
      </c>
      <c r="D8597" s="218"/>
      <c r="E8597" s="218" t="s">
        <v>208</v>
      </c>
      <c r="F8597" s="218">
        <v>1901</v>
      </c>
    </row>
    <row r="8598" spans="1:6" x14ac:dyDescent="0.45">
      <c r="A8598" s="218">
        <v>10554</v>
      </c>
      <c r="B8598" s="218">
        <v>600</v>
      </c>
      <c r="C8598" s="219">
        <v>14.927965051475081</v>
      </c>
      <c r="D8598" s="218"/>
      <c r="E8598" s="218" t="s">
        <v>208</v>
      </c>
      <c r="F8598" s="218">
        <v>1901</v>
      </c>
    </row>
    <row r="8599" spans="1:6" x14ac:dyDescent="0.45">
      <c r="A8599" s="218">
        <v>10554</v>
      </c>
      <c r="B8599" s="218">
        <v>600</v>
      </c>
      <c r="C8599" s="219">
        <v>7.6454810235722004</v>
      </c>
      <c r="D8599" s="218"/>
      <c r="E8599" s="218" t="s">
        <v>208</v>
      </c>
      <c r="F8599" s="218">
        <v>1901</v>
      </c>
    </row>
    <row r="8600" spans="1:6" x14ac:dyDescent="0.45">
      <c r="A8600" s="218">
        <v>10554</v>
      </c>
      <c r="B8600" s="218">
        <v>600</v>
      </c>
      <c r="C8600" s="219">
        <v>22.314345599443399</v>
      </c>
      <c r="D8600" s="218"/>
      <c r="E8600" s="218" t="s">
        <v>208</v>
      </c>
      <c r="F8600" s="218">
        <v>1960</v>
      </c>
    </row>
    <row r="8601" spans="1:6" x14ac:dyDescent="0.45">
      <c r="A8601" s="218">
        <v>10554</v>
      </c>
      <c r="B8601" s="218">
        <v>600</v>
      </c>
      <c r="C8601" s="219">
        <v>28.549073164747469</v>
      </c>
      <c r="D8601" s="218"/>
      <c r="E8601" s="218" t="s">
        <v>208</v>
      </c>
      <c r="F8601" s="218">
        <v>1960</v>
      </c>
    </row>
    <row r="8602" spans="1:6" x14ac:dyDescent="0.45">
      <c r="A8602" s="218">
        <v>10554</v>
      </c>
      <c r="B8602" s="218">
        <v>600</v>
      </c>
      <c r="C8602" s="219">
        <v>26.471242492591589</v>
      </c>
      <c r="D8602" s="218"/>
      <c r="E8602" s="218" t="s">
        <v>208</v>
      </c>
      <c r="F8602" s="218">
        <v>1960</v>
      </c>
    </row>
    <row r="8603" spans="1:6" x14ac:dyDescent="0.45">
      <c r="A8603" s="218">
        <v>10552</v>
      </c>
      <c r="B8603" s="218">
        <v>500</v>
      </c>
      <c r="C8603" s="219">
        <v>4.6032431197727739</v>
      </c>
      <c r="D8603" s="218"/>
      <c r="E8603" s="218" t="s">
        <v>208</v>
      </c>
      <c r="F8603" s="218">
        <v>1901</v>
      </c>
    </row>
    <row r="8604" spans="1:6" x14ac:dyDescent="0.45">
      <c r="A8604" s="218">
        <v>10550</v>
      </c>
      <c r="B8604" s="218">
        <v>0</v>
      </c>
      <c r="C8604" s="219">
        <v>45.603665734439907</v>
      </c>
      <c r="D8604" s="218"/>
      <c r="E8604" s="218"/>
      <c r="F8604" s="218">
        <v>1901</v>
      </c>
    </row>
    <row r="8605" spans="1:6" x14ac:dyDescent="0.45">
      <c r="A8605" s="218">
        <v>10548</v>
      </c>
      <c r="B8605" s="218">
        <v>500</v>
      </c>
      <c r="C8605" s="219">
        <v>41.903493873773449</v>
      </c>
      <c r="D8605" s="218"/>
      <c r="E8605" s="218" t="s">
        <v>203</v>
      </c>
      <c r="F8605" s="218">
        <v>1901</v>
      </c>
    </row>
    <row r="8606" spans="1:6" x14ac:dyDescent="0.45">
      <c r="A8606" s="218">
        <v>10546</v>
      </c>
      <c r="B8606" s="218">
        <v>400</v>
      </c>
      <c r="C8606" s="219">
        <v>28.51667880697773</v>
      </c>
      <c r="D8606" s="218"/>
      <c r="E8606" s="218" t="s">
        <v>203</v>
      </c>
      <c r="F8606" s="218">
        <v>1901</v>
      </c>
    </row>
    <row r="8607" spans="1:6" x14ac:dyDescent="0.45">
      <c r="A8607" s="218">
        <v>10544</v>
      </c>
      <c r="B8607" s="218">
        <v>1500</v>
      </c>
      <c r="C8607" s="219">
        <v>27.36429919697045</v>
      </c>
      <c r="D8607" s="218"/>
      <c r="E8607" s="218" t="s">
        <v>203</v>
      </c>
      <c r="F8607" s="218">
        <v>1988</v>
      </c>
    </row>
    <row r="8608" spans="1:6" x14ac:dyDescent="0.45">
      <c r="A8608" s="218">
        <v>10544</v>
      </c>
      <c r="B8608" s="218">
        <v>1500</v>
      </c>
      <c r="C8608" s="219">
        <v>61.280802119001628</v>
      </c>
      <c r="D8608" s="218"/>
      <c r="E8608" s="218" t="s">
        <v>203</v>
      </c>
      <c r="F8608" s="218">
        <v>1988</v>
      </c>
    </row>
    <row r="8609" spans="1:6" x14ac:dyDescent="0.45">
      <c r="A8609" s="218">
        <v>10544</v>
      </c>
      <c r="B8609" s="218">
        <v>1500</v>
      </c>
      <c r="C8609" s="219">
        <v>51.995883494765863</v>
      </c>
      <c r="D8609" s="218"/>
      <c r="E8609" s="218" t="s">
        <v>203</v>
      </c>
      <c r="F8609" s="218">
        <v>1988</v>
      </c>
    </row>
    <row r="8610" spans="1:6" x14ac:dyDescent="0.45">
      <c r="A8610" s="218">
        <v>10544</v>
      </c>
      <c r="B8610" s="218">
        <v>1500</v>
      </c>
      <c r="C8610" s="219">
        <v>51.999868636104338</v>
      </c>
      <c r="D8610" s="218"/>
      <c r="E8610" s="218" t="s">
        <v>203</v>
      </c>
      <c r="F8610" s="218">
        <v>1988</v>
      </c>
    </row>
    <row r="8611" spans="1:6" x14ac:dyDescent="0.45">
      <c r="A8611" s="218">
        <v>10544</v>
      </c>
      <c r="B8611" s="218">
        <v>1500</v>
      </c>
      <c r="C8611" s="219">
        <v>51.990231950526884</v>
      </c>
      <c r="D8611" s="218"/>
      <c r="E8611" s="218" t="s">
        <v>203</v>
      </c>
      <c r="F8611" s="218">
        <v>1988</v>
      </c>
    </row>
    <row r="8612" spans="1:6" x14ac:dyDescent="0.45">
      <c r="A8612" s="218">
        <v>10544</v>
      </c>
      <c r="B8612" s="218">
        <v>1500</v>
      </c>
      <c r="C8612" s="219">
        <v>51.999731760245872</v>
      </c>
      <c r="D8612" s="218"/>
      <c r="E8612" s="218" t="s">
        <v>203</v>
      </c>
      <c r="F8612" s="218">
        <v>1988</v>
      </c>
    </row>
    <row r="8613" spans="1:6" x14ac:dyDescent="0.45">
      <c r="A8613" s="218">
        <v>10544</v>
      </c>
      <c r="B8613" s="218">
        <v>1500</v>
      </c>
      <c r="C8613" s="219">
        <v>51.996104597139691</v>
      </c>
      <c r="D8613" s="218"/>
      <c r="E8613" s="218" t="s">
        <v>203</v>
      </c>
      <c r="F8613" s="218">
        <v>1988</v>
      </c>
    </row>
    <row r="8614" spans="1:6" x14ac:dyDescent="0.45">
      <c r="A8614" s="218">
        <v>10544</v>
      </c>
      <c r="B8614" s="218">
        <v>1500</v>
      </c>
      <c r="C8614" s="219">
        <v>51.995810669661523</v>
      </c>
      <c r="D8614" s="218"/>
      <c r="E8614" s="218" t="s">
        <v>203</v>
      </c>
      <c r="F8614" s="218">
        <v>1988</v>
      </c>
    </row>
    <row r="8615" spans="1:6" x14ac:dyDescent="0.45">
      <c r="A8615" s="218">
        <v>10544</v>
      </c>
      <c r="B8615" s="218">
        <v>1500</v>
      </c>
      <c r="C8615" s="219">
        <v>52.000982185934717</v>
      </c>
      <c r="D8615" s="218"/>
      <c r="E8615" s="218" t="s">
        <v>203</v>
      </c>
      <c r="F8615" s="218">
        <v>1988</v>
      </c>
    </row>
    <row r="8616" spans="1:6" x14ac:dyDescent="0.45">
      <c r="A8616" s="218">
        <v>10544</v>
      </c>
      <c r="B8616" s="218">
        <v>1500</v>
      </c>
      <c r="C8616" s="219">
        <v>52.00346946565115</v>
      </c>
      <c r="D8616" s="218"/>
      <c r="E8616" s="218" t="s">
        <v>203</v>
      </c>
      <c r="F8616" s="218">
        <v>1988</v>
      </c>
    </row>
    <row r="8617" spans="1:6" x14ac:dyDescent="0.45">
      <c r="A8617" s="218">
        <v>10544</v>
      </c>
      <c r="B8617" s="218">
        <v>1500</v>
      </c>
      <c r="C8617" s="219">
        <v>52.005132990544382</v>
      </c>
      <c r="D8617" s="218"/>
      <c r="E8617" s="218" t="s">
        <v>203</v>
      </c>
      <c r="F8617" s="218">
        <v>1988</v>
      </c>
    </row>
    <row r="8618" spans="1:6" x14ac:dyDescent="0.45">
      <c r="A8618" s="218">
        <v>10544</v>
      </c>
      <c r="B8618" s="218">
        <v>1500</v>
      </c>
      <c r="C8618" s="219">
        <v>52.000078304575958</v>
      </c>
      <c r="D8618" s="218"/>
      <c r="E8618" s="218" t="s">
        <v>203</v>
      </c>
      <c r="F8618" s="218">
        <v>1988</v>
      </c>
    </row>
    <row r="8619" spans="1:6" x14ac:dyDescent="0.45">
      <c r="A8619" s="218">
        <v>10544</v>
      </c>
      <c r="B8619" s="218">
        <v>1500</v>
      </c>
      <c r="C8619" s="219">
        <v>62.119135268741417</v>
      </c>
      <c r="D8619" s="218"/>
      <c r="E8619" s="218" t="s">
        <v>203</v>
      </c>
      <c r="F8619" s="218">
        <v>1988</v>
      </c>
    </row>
    <row r="8620" spans="1:6" x14ac:dyDescent="0.45">
      <c r="A8620" s="218">
        <v>10544</v>
      </c>
      <c r="B8620" s="218">
        <v>1500</v>
      </c>
      <c r="C8620" s="219">
        <v>13.35323355481307</v>
      </c>
      <c r="D8620" s="218"/>
      <c r="E8620" s="218" t="s">
        <v>203</v>
      </c>
      <c r="F8620" s="218">
        <v>1988</v>
      </c>
    </row>
    <row r="8621" spans="1:6" x14ac:dyDescent="0.45">
      <c r="A8621" s="218">
        <v>10542</v>
      </c>
      <c r="B8621" s="218">
        <v>1000</v>
      </c>
      <c r="C8621" s="219">
        <v>79.348226291178719</v>
      </c>
      <c r="D8621" s="218"/>
      <c r="E8621" s="218" t="s">
        <v>203</v>
      </c>
      <c r="F8621" s="218">
        <v>1901</v>
      </c>
    </row>
    <row r="8622" spans="1:6" x14ac:dyDescent="0.45">
      <c r="A8622" s="218">
        <v>10542</v>
      </c>
      <c r="B8622" s="218">
        <v>1000</v>
      </c>
      <c r="C8622" s="219">
        <v>79.056675933206861</v>
      </c>
      <c r="D8622" s="218"/>
      <c r="E8622" s="218" t="s">
        <v>111</v>
      </c>
      <c r="F8622" s="218">
        <v>1998</v>
      </c>
    </row>
    <row r="8623" spans="1:6" x14ac:dyDescent="0.45">
      <c r="A8623" s="218">
        <v>10542</v>
      </c>
      <c r="B8623" s="218">
        <v>1000</v>
      </c>
      <c r="C8623" s="219">
        <v>60.126440099374157</v>
      </c>
      <c r="D8623" s="218"/>
      <c r="E8623" s="218" t="s">
        <v>111</v>
      </c>
      <c r="F8623" s="218">
        <v>1998</v>
      </c>
    </row>
    <row r="8624" spans="1:6" x14ac:dyDescent="0.45">
      <c r="A8624" s="218">
        <v>10542</v>
      </c>
      <c r="B8624" s="218">
        <v>1000</v>
      </c>
      <c r="C8624" s="219">
        <v>113.5023469154834</v>
      </c>
      <c r="D8624" s="218"/>
      <c r="E8624" s="218" t="s">
        <v>111</v>
      </c>
      <c r="F8624" s="218">
        <v>1998</v>
      </c>
    </row>
    <row r="8625" spans="1:6" x14ac:dyDescent="0.45">
      <c r="A8625" s="218">
        <v>10542</v>
      </c>
      <c r="B8625" s="218">
        <v>1000</v>
      </c>
      <c r="C8625" s="219">
        <v>83.812683408869503</v>
      </c>
      <c r="D8625" s="218"/>
      <c r="E8625" s="218" t="s">
        <v>111</v>
      </c>
      <c r="F8625" s="218">
        <v>1998</v>
      </c>
    </row>
    <row r="8626" spans="1:6" x14ac:dyDescent="0.45">
      <c r="A8626" s="218">
        <v>10542</v>
      </c>
      <c r="B8626" s="218">
        <v>1000</v>
      </c>
      <c r="C8626" s="219">
        <v>36.176941493182433</v>
      </c>
      <c r="D8626" s="218"/>
      <c r="E8626" s="218" t="s">
        <v>111</v>
      </c>
      <c r="F8626" s="218">
        <v>1998</v>
      </c>
    </row>
    <row r="8627" spans="1:6" x14ac:dyDescent="0.45">
      <c r="A8627" s="218">
        <v>10542</v>
      </c>
      <c r="B8627" s="218">
        <v>1000</v>
      </c>
      <c r="C8627" s="219">
        <v>32.678450987413228</v>
      </c>
      <c r="D8627" s="218"/>
      <c r="E8627" s="218" t="s">
        <v>203</v>
      </c>
      <c r="F8627" s="218">
        <v>1998</v>
      </c>
    </row>
    <row r="8628" spans="1:6" x14ac:dyDescent="0.45">
      <c r="A8628" s="218">
        <v>10542</v>
      </c>
      <c r="B8628" s="218">
        <v>1000</v>
      </c>
      <c r="C8628" s="219">
        <v>61.400415247217452</v>
      </c>
      <c r="D8628" s="218"/>
      <c r="E8628" s="218" t="s">
        <v>203</v>
      </c>
      <c r="F8628" s="218">
        <v>1998</v>
      </c>
    </row>
    <row r="8629" spans="1:6" x14ac:dyDescent="0.45">
      <c r="A8629" s="218">
        <v>10542</v>
      </c>
      <c r="B8629" s="218">
        <v>1000</v>
      </c>
      <c r="C8629" s="219">
        <v>77.294926206958522</v>
      </c>
      <c r="D8629" s="218"/>
      <c r="E8629" s="218" t="s">
        <v>111</v>
      </c>
      <c r="F8629" s="218">
        <v>1998</v>
      </c>
    </row>
    <row r="8630" spans="1:6" x14ac:dyDescent="0.45">
      <c r="A8630" s="218">
        <v>10542</v>
      </c>
      <c r="B8630" s="218">
        <v>1000</v>
      </c>
      <c r="C8630" s="219">
        <v>8.0017088512243166</v>
      </c>
      <c r="D8630" s="218"/>
      <c r="E8630" s="218" t="s">
        <v>203</v>
      </c>
      <c r="F8630" s="218">
        <v>1998</v>
      </c>
    </row>
    <row r="8631" spans="1:6" x14ac:dyDescent="0.45">
      <c r="A8631" s="218">
        <v>10542</v>
      </c>
      <c r="B8631" s="218">
        <v>1000</v>
      </c>
      <c r="C8631" s="219">
        <v>6.0132610038826861</v>
      </c>
      <c r="D8631" s="218"/>
      <c r="E8631" s="218" t="s">
        <v>111</v>
      </c>
      <c r="F8631" s="218">
        <v>1998</v>
      </c>
    </row>
    <row r="8632" spans="1:6" x14ac:dyDescent="0.45">
      <c r="A8632" s="218">
        <v>10542</v>
      </c>
      <c r="B8632" s="218">
        <v>1000</v>
      </c>
      <c r="C8632" s="219">
        <v>27.912203618230119</v>
      </c>
      <c r="D8632" s="218"/>
      <c r="E8632" s="218" t="s">
        <v>111</v>
      </c>
      <c r="F8632" s="218">
        <v>1998</v>
      </c>
    </row>
    <row r="8633" spans="1:6" x14ac:dyDescent="0.45">
      <c r="A8633" s="218">
        <v>10542</v>
      </c>
      <c r="B8633" s="218">
        <v>1000</v>
      </c>
      <c r="C8633" s="219">
        <v>22.346334105896329</v>
      </c>
      <c r="D8633" s="218"/>
      <c r="E8633" s="218" t="s">
        <v>203</v>
      </c>
      <c r="F8633" s="218">
        <v>1998</v>
      </c>
    </row>
    <row r="8634" spans="1:6" x14ac:dyDescent="0.45">
      <c r="A8634" s="218">
        <v>10542</v>
      </c>
      <c r="B8634" s="218">
        <v>1000</v>
      </c>
      <c r="C8634" s="219">
        <v>28.987027548797951</v>
      </c>
      <c r="D8634" s="218"/>
      <c r="E8634" s="218" t="s">
        <v>203</v>
      </c>
      <c r="F8634" s="218">
        <v>1901</v>
      </c>
    </row>
    <row r="8635" spans="1:6" x14ac:dyDescent="0.45">
      <c r="A8635" s="218">
        <v>10542</v>
      </c>
      <c r="B8635" s="218">
        <v>1000</v>
      </c>
      <c r="C8635" s="219">
        <v>54.050176188401657</v>
      </c>
      <c r="D8635" s="218"/>
      <c r="E8635" s="218" t="s">
        <v>203</v>
      </c>
      <c r="F8635" s="218">
        <v>1901</v>
      </c>
    </row>
    <row r="8636" spans="1:6" x14ac:dyDescent="0.45">
      <c r="A8636" s="218">
        <v>10542</v>
      </c>
      <c r="B8636" s="218">
        <v>1000</v>
      </c>
      <c r="C8636" s="219">
        <v>70.539713912967386</v>
      </c>
      <c r="D8636" s="218"/>
      <c r="E8636" s="218" t="s">
        <v>203</v>
      </c>
      <c r="F8636" s="218">
        <v>1901</v>
      </c>
    </row>
    <row r="8637" spans="1:6" x14ac:dyDescent="0.45">
      <c r="A8637" s="218">
        <v>10542</v>
      </c>
      <c r="B8637" s="218">
        <v>1000</v>
      </c>
      <c r="C8637" s="219">
        <v>47.741391715783656</v>
      </c>
      <c r="D8637" s="218"/>
      <c r="E8637" s="218" t="s">
        <v>203</v>
      </c>
      <c r="F8637" s="218">
        <v>1998</v>
      </c>
    </row>
    <row r="8638" spans="1:6" x14ac:dyDescent="0.45">
      <c r="A8638" s="218">
        <v>10540</v>
      </c>
      <c r="B8638" s="218">
        <v>1000</v>
      </c>
      <c r="C8638" s="219">
        <v>82.631810073587005</v>
      </c>
      <c r="D8638" s="218"/>
      <c r="E8638" s="218" t="s">
        <v>203</v>
      </c>
      <c r="F8638" s="218">
        <v>1998</v>
      </c>
    </row>
    <row r="8639" spans="1:6" x14ac:dyDescent="0.45">
      <c r="A8639" s="218">
        <v>10540</v>
      </c>
      <c r="B8639" s="218">
        <v>1000</v>
      </c>
      <c r="C8639" s="219">
        <v>99.664960141758414</v>
      </c>
      <c r="D8639" s="218"/>
      <c r="E8639" s="218" t="s">
        <v>203</v>
      </c>
      <c r="F8639" s="218">
        <v>1998</v>
      </c>
    </row>
    <row r="8640" spans="1:6" x14ac:dyDescent="0.45">
      <c r="A8640" s="218">
        <v>10540</v>
      </c>
      <c r="B8640" s="218">
        <v>1000</v>
      </c>
      <c r="C8640" s="219">
        <v>13.994779203238251</v>
      </c>
      <c r="D8640" s="218"/>
      <c r="E8640" s="218" t="s">
        <v>203</v>
      </c>
      <c r="F8640" s="218">
        <v>1998</v>
      </c>
    </row>
    <row r="8641" spans="1:6" x14ac:dyDescent="0.45">
      <c r="A8641" s="218">
        <v>10540</v>
      </c>
      <c r="B8641" s="218">
        <v>1000</v>
      </c>
      <c r="C8641" s="219">
        <v>38.897772220809223</v>
      </c>
      <c r="D8641" s="218"/>
      <c r="E8641" s="218" t="s">
        <v>203</v>
      </c>
      <c r="F8641" s="218">
        <v>1998</v>
      </c>
    </row>
    <row r="8642" spans="1:6" x14ac:dyDescent="0.45">
      <c r="A8642" s="218">
        <v>10538</v>
      </c>
      <c r="B8642" s="218">
        <v>0</v>
      </c>
      <c r="C8642" s="219">
        <v>32.593093005953229</v>
      </c>
      <c r="D8642" s="218"/>
      <c r="E8642" s="218"/>
      <c r="F8642" s="218">
        <v>1990</v>
      </c>
    </row>
    <row r="8643" spans="1:6" x14ac:dyDescent="0.45">
      <c r="A8643" s="218">
        <v>10536</v>
      </c>
      <c r="B8643" s="218">
        <v>1000</v>
      </c>
      <c r="C8643" s="219">
        <v>14.74119407473418</v>
      </c>
      <c r="D8643" s="218"/>
      <c r="E8643" s="218" t="s">
        <v>203</v>
      </c>
      <c r="F8643" s="218">
        <v>1990</v>
      </c>
    </row>
    <row r="8644" spans="1:6" x14ac:dyDescent="0.45">
      <c r="A8644" s="218">
        <v>10536</v>
      </c>
      <c r="B8644" s="218">
        <v>1000</v>
      </c>
      <c r="C8644" s="219">
        <v>14.019701338469879</v>
      </c>
      <c r="D8644" s="218"/>
      <c r="E8644" s="218" t="s">
        <v>203</v>
      </c>
      <c r="F8644" s="218">
        <v>1990</v>
      </c>
    </row>
    <row r="8645" spans="1:6" x14ac:dyDescent="0.45">
      <c r="A8645" s="218">
        <v>10534</v>
      </c>
      <c r="B8645" s="218">
        <v>1000</v>
      </c>
      <c r="C8645" s="219">
        <v>49.337165359129209</v>
      </c>
      <c r="D8645" s="218"/>
      <c r="E8645" s="218" t="s">
        <v>203</v>
      </c>
      <c r="F8645" s="218">
        <v>1990</v>
      </c>
    </row>
    <row r="8646" spans="1:6" x14ac:dyDescent="0.45">
      <c r="A8646" s="218">
        <v>10534</v>
      </c>
      <c r="B8646" s="218">
        <v>1000</v>
      </c>
      <c r="C8646" s="219">
        <v>48.565275036415123</v>
      </c>
      <c r="D8646" s="218"/>
      <c r="E8646" s="218" t="s">
        <v>203</v>
      </c>
      <c r="F8646" s="218">
        <v>1990</v>
      </c>
    </row>
    <row r="8647" spans="1:6" x14ac:dyDescent="0.45">
      <c r="A8647" s="218">
        <v>10534</v>
      </c>
      <c r="B8647" s="218">
        <v>1000</v>
      </c>
      <c r="C8647" s="219">
        <v>50.385758165234407</v>
      </c>
      <c r="D8647" s="218"/>
      <c r="E8647" s="218" t="s">
        <v>203</v>
      </c>
      <c r="F8647" s="218">
        <v>1990</v>
      </c>
    </row>
    <row r="8648" spans="1:6" x14ac:dyDescent="0.45">
      <c r="A8648" s="218">
        <v>10534</v>
      </c>
      <c r="B8648" s="218">
        <v>1000</v>
      </c>
      <c r="C8648" s="219">
        <v>46.936385542178073</v>
      </c>
      <c r="D8648" s="218"/>
      <c r="E8648" s="218" t="s">
        <v>203</v>
      </c>
      <c r="F8648" s="218">
        <v>1990</v>
      </c>
    </row>
    <row r="8649" spans="1:6" x14ac:dyDescent="0.45">
      <c r="A8649" s="218">
        <v>10534</v>
      </c>
      <c r="B8649" s="218">
        <v>1000</v>
      </c>
      <c r="C8649" s="219">
        <v>51.115239007583632</v>
      </c>
      <c r="D8649" s="218"/>
      <c r="E8649" s="218" t="s">
        <v>203</v>
      </c>
      <c r="F8649" s="218">
        <v>1990</v>
      </c>
    </row>
    <row r="8650" spans="1:6" x14ac:dyDescent="0.45">
      <c r="A8650" s="218">
        <v>10532</v>
      </c>
      <c r="B8650" s="218">
        <v>200</v>
      </c>
      <c r="C8650" s="219">
        <v>4.5226091213574637</v>
      </c>
      <c r="D8650" s="218"/>
      <c r="E8650" s="218" t="s">
        <v>204</v>
      </c>
      <c r="F8650" s="218">
        <v>1901</v>
      </c>
    </row>
    <row r="8651" spans="1:6" x14ac:dyDescent="0.45">
      <c r="A8651" s="218">
        <v>10530</v>
      </c>
      <c r="B8651" s="218">
        <v>0</v>
      </c>
      <c r="C8651" s="219">
        <v>9.0808999848041303</v>
      </c>
      <c r="D8651" s="218"/>
      <c r="E8651" s="218"/>
      <c r="F8651" s="218">
        <v>1901</v>
      </c>
    </row>
    <row r="8652" spans="1:6" x14ac:dyDescent="0.45">
      <c r="A8652" s="218">
        <v>10528</v>
      </c>
      <c r="B8652" s="218">
        <v>200</v>
      </c>
      <c r="C8652" s="219">
        <v>4.6803375279868602</v>
      </c>
      <c r="D8652" s="218"/>
      <c r="E8652" s="218" t="s">
        <v>114</v>
      </c>
      <c r="F8652" s="218">
        <v>2010</v>
      </c>
    </row>
    <row r="8653" spans="1:6" x14ac:dyDescent="0.45">
      <c r="A8653" s="218">
        <v>10526</v>
      </c>
      <c r="B8653" s="218">
        <v>200</v>
      </c>
      <c r="C8653" s="219">
        <v>3.9472437975476762</v>
      </c>
      <c r="D8653" s="218"/>
      <c r="E8653" s="218" t="s">
        <v>204</v>
      </c>
      <c r="F8653" s="218">
        <v>2010</v>
      </c>
    </row>
    <row r="8654" spans="1:6" x14ac:dyDescent="0.45">
      <c r="A8654" s="218">
        <v>10524</v>
      </c>
      <c r="B8654" s="218">
        <v>300</v>
      </c>
      <c r="C8654" s="219">
        <v>31.667062598449071</v>
      </c>
      <c r="D8654" s="218"/>
      <c r="E8654" s="218" t="s">
        <v>203</v>
      </c>
      <c r="F8654" s="218">
        <v>1985</v>
      </c>
    </row>
    <row r="8655" spans="1:6" x14ac:dyDescent="0.45">
      <c r="A8655" s="218">
        <v>10524</v>
      </c>
      <c r="B8655" s="218">
        <v>300</v>
      </c>
      <c r="C8655" s="219">
        <v>20.538188095985049</v>
      </c>
      <c r="D8655" s="218"/>
      <c r="E8655" s="218" t="s">
        <v>203</v>
      </c>
      <c r="F8655" s="218">
        <v>1985</v>
      </c>
    </row>
    <row r="8656" spans="1:6" x14ac:dyDescent="0.45">
      <c r="A8656" s="218">
        <v>10524</v>
      </c>
      <c r="B8656" s="218">
        <v>300</v>
      </c>
      <c r="C8656" s="219">
        <v>4.7069843594601677</v>
      </c>
      <c r="D8656" s="218"/>
      <c r="E8656" s="218" t="s">
        <v>203</v>
      </c>
      <c r="F8656" s="218">
        <v>1985</v>
      </c>
    </row>
    <row r="8657" spans="1:6" x14ac:dyDescent="0.45">
      <c r="A8657" s="218">
        <v>10524</v>
      </c>
      <c r="B8657" s="218">
        <v>300</v>
      </c>
      <c r="C8657" s="219">
        <v>21.26072980948625</v>
      </c>
      <c r="D8657" s="218"/>
      <c r="E8657" s="218" t="s">
        <v>203</v>
      </c>
      <c r="F8657" s="218">
        <v>1985</v>
      </c>
    </row>
    <row r="8658" spans="1:6" x14ac:dyDescent="0.45">
      <c r="A8658" s="218">
        <v>10522</v>
      </c>
      <c r="B8658" s="218">
        <v>400</v>
      </c>
      <c r="C8658" s="219">
        <v>24.12540139881359</v>
      </c>
      <c r="D8658" s="218"/>
      <c r="E8658" s="218" t="s">
        <v>209</v>
      </c>
      <c r="F8658" s="218">
        <v>1901</v>
      </c>
    </row>
    <row r="8659" spans="1:6" x14ac:dyDescent="0.45">
      <c r="A8659" s="218">
        <v>10520</v>
      </c>
      <c r="B8659" s="218">
        <v>160</v>
      </c>
      <c r="C8659" s="219">
        <v>19.263576514777618</v>
      </c>
      <c r="D8659" s="218"/>
      <c r="E8659" s="218" t="s">
        <v>209</v>
      </c>
      <c r="F8659" s="218">
        <v>2014</v>
      </c>
    </row>
    <row r="8660" spans="1:6" x14ac:dyDescent="0.45">
      <c r="A8660" s="218">
        <v>10520</v>
      </c>
      <c r="B8660" s="218">
        <v>160</v>
      </c>
      <c r="C8660" s="219">
        <v>1.6297090379474919</v>
      </c>
      <c r="D8660" s="218"/>
      <c r="E8660" s="218" t="s">
        <v>114</v>
      </c>
      <c r="F8660" s="218">
        <v>2010</v>
      </c>
    </row>
    <row r="8661" spans="1:6" x14ac:dyDescent="0.45">
      <c r="A8661" s="218">
        <v>10622</v>
      </c>
      <c r="B8661" s="218">
        <v>200</v>
      </c>
      <c r="C8661" s="219">
        <v>15.92228588057476</v>
      </c>
      <c r="D8661" s="218"/>
      <c r="E8661" s="218" t="s">
        <v>114</v>
      </c>
      <c r="F8661" s="218">
        <v>2010</v>
      </c>
    </row>
    <row r="8662" spans="1:6" x14ac:dyDescent="0.45">
      <c r="A8662" s="218">
        <v>10622</v>
      </c>
      <c r="B8662" s="218">
        <v>200</v>
      </c>
      <c r="C8662" s="219">
        <v>47.656299519122292</v>
      </c>
      <c r="D8662" s="218"/>
      <c r="E8662" s="218" t="s">
        <v>114</v>
      </c>
      <c r="F8662" s="218">
        <v>2010</v>
      </c>
    </row>
    <row r="8663" spans="1:6" x14ac:dyDescent="0.45">
      <c r="A8663" s="218">
        <v>10622</v>
      </c>
      <c r="B8663" s="218">
        <v>200</v>
      </c>
      <c r="C8663" s="219">
        <v>7.8006901523452363</v>
      </c>
      <c r="D8663" s="218"/>
      <c r="E8663" s="218" t="s">
        <v>114</v>
      </c>
      <c r="F8663" s="218">
        <v>2010</v>
      </c>
    </row>
    <row r="8664" spans="1:6" x14ac:dyDescent="0.45">
      <c r="A8664" s="218">
        <v>10622</v>
      </c>
      <c r="B8664" s="218">
        <v>200</v>
      </c>
      <c r="C8664" s="219">
        <v>18.487117917415461</v>
      </c>
      <c r="D8664" s="218"/>
      <c r="E8664" s="218" t="s">
        <v>114</v>
      </c>
      <c r="F8664" s="218">
        <v>2010</v>
      </c>
    </row>
    <row r="8665" spans="1:6" x14ac:dyDescent="0.45">
      <c r="A8665" s="218">
        <v>10622</v>
      </c>
      <c r="B8665" s="218">
        <v>200</v>
      </c>
      <c r="C8665" s="219">
        <v>12.760162962188479</v>
      </c>
      <c r="D8665" s="218"/>
      <c r="E8665" s="218" t="s">
        <v>114</v>
      </c>
      <c r="F8665" s="218">
        <v>2010</v>
      </c>
    </row>
    <row r="8666" spans="1:6" x14ac:dyDescent="0.45">
      <c r="A8666" s="218">
        <v>10622</v>
      </c>
      <c r="B8666" s="218">
        <v>200</v>
      </c>
      <c r="C8666" s="219">
        <v>6.856793911874898</v>
      </c>
      <c r="D8666" s="218"/>
      <c r="E8666" s="218" t="s">
        <v>114</v>
      </c>
      <c r="F8666" s="218">
        <v>2010</v>
      </c>
    </row>
    <row r="8667" spans="1:6" x14ac:dyDescent="0.45">
      <c r="A8667" s="218">
        <v>10622</v>
      </c>
      <c r="B8667" s="218">
        <v>200</v>
      </c>
      <c r="C8667" s="219">
        <v>5.65132636343405</v>
      </c>
      <c r="D8667" s="218"/>
      <c r="E8667" s="218" t="s">
        <v>114</v>
      </c>
      <c r="F8667" s="218">
        <v>2010</v>
      </c>
    </row>
    <row r="8668" spans="1:6" x14ac:dyDescent="0.45">
      <c r="A8668" s="218">
        <v>10622</v>
      </c>
      <c r="B8668" s="218">
        <v>200</v>
      </c>
      <c r="C8668" s="219">
        <v>30.951607115790569</v>
      </c>
      <c r="D8668" s="218"/>
      <c r="E8668" s="218" t="s">
        <v>114</v>
      </c>
      <c r="F8668" s="218">
        <v>2010</v>
      </c>
    </row>
    <row r="8669" spans="1:6" x14ac:dyDescent="0.45">
      <c r="A8669" s="218">
        <v>10622</v>
      </c>
      <c r="B8669" s="218">
        <v>200</v>
      </c>
      <c r="C8669" s="219">
        <v>21.10283452805627</v>
      </c>
      <c r="D8669" s="218"/>
      <c r="E8669" s="218" t="s">
        <v>114</v>
      </c>
      <c r="F8669" s="218">
        <v>2010</v>
      </c>
    </row>
    <row r="8670" spans="1:6" x14ac:dyDescent="0.45">
      <c r="A8670" s="218">
        <v>10622</v>
      </c>
      <c r="B8670" s="218">
        <v>200</v>
      </c>
      <c r="C8670" s="219">
        <v>5.8741265222092762</v>
      </c>
      <c r="D8670" s="218"/>
      <c r="E8670" s="218" t="s">
        <v>114</v>
      </c>
      <c r="F8670" s="218">
        <v>2010</v>
      </c>
    </row>
    <row r="8671" spans="1:6" x14ac:dyDescent="0.45">
      <c r="A8671" s="218">
        <v>10622</v>
      </c>
      <c r="B8671" s="218">
        <v>200</v>
      </c>
      <c r="C8671" s="219">
        <v>31.416202942441249</v>
      </c>
      <c r="D8671" s="218"/>
      <c r="E8671" s="218" t="s">
        <v>114</v>
      </c>
      <c r="F8671" s="218">
        <v>2010</v>
      </c>
    </row>
    <row r="8672" spans="1:6" x14ac:dyDescent="0.45">
      <c r="A8672" s="218">
        <v>10622</v>
      </c>
      <c r="B8672" s="218">
        <v>200</v>
      </c>
      <c r="C8672" s="219">
        <v>12.736261553503351</v>
      </c>
      <c r="D8672" s="218"/>
      <c r="E8672" s="218" t="s">
        <v>114</v>
      </c>
      <c r="F8672" s="218">
        <v>2010</v>
      </c>
    </row>
    <row r="8673" spans="1:6" x14ac:dyDescent="0.45">
      <c r="A8673" s="218">
        <v>10622</v>
      </c>
      <c r="B8673" s="218">
        <v>200</v>
      </c>
      <c r="C8673" s="219">
        <v>46.191060374741298</v>
      </c>
      <c r="D8673" s="218"/>
      <c r="E8673" s="218" t="s">
        <v>114</v>
      </c>
      <c r="F8673" s="218">
        <v>2010</v>
      </c>
    </row>
    <row r="8674" spans="1:6" x14ac:dyDescent="0.45">
      <c r="A8674" s="218">
        <v>10622</v>
      </c>
      <c r="B8674" s="218">
        <v>200</v>
      </c>
      <c r="C8674" s="219">
        <v>23.005224831241762</v>
      </c>
      <c r="D8674" s="218"/>
      <c r="E8674" s="218" t="s">
        <v>114</v>
      </c>
      <c r="F8674" s="218">
        <v>2010</v>
      </c>
    </row>
    <row r="8675" spans="1:6" x14ac:dyDescent="0.45">
      <c r="A8675" s="218">
        <v>10622</v>
      </c>
      <c r="B8675" s="218">
        <v>200</v>
      </c>
      <c r="C8675" s="219">
        <v>35.583485249853027</v>
      </c>
      <c r="D8675" s="218"/>
      <c r="E8675" s="218" t="s">
        <v>114</v>
      </c>
      <c r="F8675" s="218">
        <v>2010</v>
      </c>
    </row>
    <row r="8676" spans="1:6" x14ac:dyDescent="0.45">
      <c r="A8676" s="218">
        <v>10622</v>
      </c>
      <c r="B8676" s="218">
        <v>200</v>
      </c>
      <c r="C8676" s="219">
        <v>12.83377785676891</v>
      </c>
      <c r="D8676" s="218"/>
      <c r="E8676" s="218" t="s">
        <v>114</v>
      </c>
      <c r="F8676" s="218">
        <v>2010</v>
      </c>
    </row>
    <row r="8677" spans="1:6" x14ac:dyDescent="0.45">
      <c r="A8677" s="218">
        <v>10622</v>
      </c>
      <c r="B8677" s="218">
        <v>200</v>
      </c>
      <c r="C8677" s="219">
        <v>44.037938241005662</v>
      </c>
      <c r="D8677" s="218"/>
      <c r="E8677" s="218" t="s">
        <v>109</v>
      </c>
      <c r="F8677" s="218">
        <v>2014</v>
      </c>
    </row>
    <row r="8678" spans="1:6" x14ac:dyDescent="0.45">
      <c r="A8678" s="218">
        <v>10622</v>
      </c>
      <c r="B8678" s="218">
        <v>200</v>
      </c>
      <c r="C8678" s="219">
        <v>9.2605958463040992</v>
      </c>
      <c r="D8678" s="218"/>
      <c r="E8678" s="218" t="s">
        <v>114</v>
      </c>
      <c r="F8678" s="218">
        <v>2016</v>
      </c>
    </row>
    <row r="8679" spans="1:6" x14ac:dyDescent="0.45">
      <c r="A8679" s="218">
        <v>10622</v>
      </c>
      <c r="B8679" s="218">
        <v>200</v>
      </c>
      <c r="C8679" s="219">
        <v>16.366700948657229</v>
      </c>
      <c r="D8679" s="218"/>
      <c r="E8679" s="218" t="s">
        <v>114</v>
      </c>
      <c r="F8679" s="218">
        <v>2016</v>
      </c>
    </row>
    <row r="8680" spans="1:6" x14ac:dyDescent="0.45">
      <c r="A8680" s="218">
        <v>10620</v>
      </c>
      <c r="B8680" s="218">
        <v>160</v>
      </c>
      <c r="C8680" s="219">
        <v>22.578026641974649</v>
      </c>
      <c r="D8680" s="218"/>
      <c r="E8680" s="218" t="s">
        <v>114</v>
      </c>
      <c r="F8680" s="218">
        <v>2010</v>
      </c>
    </row>
    <row r="8681" spans="1:6" x14ac:dyDescent="0.45">
      <c r="A8681" s="218">
        <v>10618</v>
      </c>
      <c r="B8681" s="218">
        <v>160</v>
      </c>
      <c r="C8681" s="219">
        <v>37.949073750635613</v>
      </c>
      <c r="D8681" s="218"/>
      <c r="E8681" s="218" t="s">
        <v>114</v>
      </c>
      <c r="F8681" s="218">
        <v>2010</v>
      </c>
    </row>
    <row r="8682" spans="1:6" x14ac:dyDescent="0.45">
      <c r="A8682" s="218">
        <v>10618</v>
      </c>
      <c r="B8682" s="218">
        <v>160</v>
      </c>
      <c r="C8682" s="219">
        <v>4.9917746546300243</v>
      </c>
      <c r="D8682" s="218"/>
      <c r="E8682" s="218" t="s">
        <v>114</v>
      </c>
      <c r="F8682" s="218">
        <v>2010</v>
      </c>
    </row>
    <row r="8683" spans="1:6" x14ac:dyDescent="0.45">
      <c r="A8683" s="218">
        <v>10618</v>
      </c>
      <c r="B8683" s="218">
        <v>160</v>
      </c>
      <c r="C8683" s="219">
        <v>53.808370086426621</v>
      </c>
      <c r="D8683" s="218"/>
      <c r="E8683" s="218" t="s">
        <v>114</v>
      </c>
      <c r="F8683" s="218">
        <v>2010</v>
      </c>
    </row>
    <row r="8684" spans="1:6" x14ac:dyDescent="0.45">
      <c r="A8684" s="218">
        <v>10618</v>
      </c>
      <c r="B8684" s="218">
        <v>160</v>
      </c>
      <c r="C8684" s="219">
        <v>5.9341404109290723</v>
      </c>
      <c r="D8684" s="218"/>
      <c r="E8684" s="218" t="s">
        <v>114</v>
      </c>
      <c r="F8684" s="218">
        <v>2010</v>
      </c>
    </row>
    <row r="8685" spans="1:6" x14ac:dyDescent="0.45">
      <c r="A8685" s="218">
        <v>10616</v>
      </c>
      <c r="B8685" s="218">
        <v>160</v>
      </c>
      <c r="C8685" s="219">
        <v>28.57844145214149</v>
      </c>
      <c r="D8685" s="218"/>
      <c r="E8685" s="218" t="s">
        <v>114</v>
      </c>
      <c r="F8685" s="218">
        <v>2010</v>
      </c>
    </row>
    <row r="8686" spans="1:6" x14ac:dyDescent="0.45">
      <c r="A8686" s="218">
        <v>10616</v>
      </c>
      <c r="B8686" s="218">
        <v>160</v>
      </c>
      <c r="C8686" s="219">
        <v>13.66177336257112</v>
      </c>
      <c r="D8686" s="218"/>
      <c r="E8686" s="218" t="s">
        <v>114</v>
      </c>
      <c r="F8686" s="218">
        <v>2010</v>
      </c>
    </row>
    <row r="8687" spans="1:6" x14ac:dyDescent="0.45">
      <c r="A8687" s="218">
        <v>10616</v>
      </c>
      <c r="B8687" s="218">
        <v>160</v>
      </c>
      <c r="C8687" s="219">
        <v>25.20047200033861</v>
      </c>
      <c r="D8687" s="218"/>
      <c r="E8687" s="218" t="s">
        <v>114</v>
      </c>
      <c r="F8687" s="218">
        <v>2010</v>
      </c>
    </row>
    <row r="8688" spans="1:6" x14ac:dyDescent="0.45">
      <c r="A8688" s="218">
        <v>10614</v>
      </c>
      <c r="B8688" s="218">
        <v>300</v>
      </c>
      <c r="C8688" s="219">
        <v>15.11974921318</v>
      </c>
      <c r="D8688" s="218"/>
      <c r="E8688" s="218" t="s">
        <v>205</v>
      </c>
      <c r="F8688" s="218">
        <v>2010</v>
      </c>
    </row>
    <row r="8689" spans="1:6" x14ac:dyDescent="0.45">
      <c r="A8689" s="218">
        <v>10612</v>
      </c>
      <c r="B8689" s="218">
        <v>200</v>
      </c>
      <c r="C8689" s="219">
        <v>11.98583134144927</v>
      </c>
      <c r="D8689" s="218"/>
      <c r="E8689" s="218" t="s">
        <v>114</v>
      </c>
      <c r="F8689" s="218">
        <v>2010</v>
      </c>
    </row>
    <row r="8690" spans="1:6" x14ac:dyDescent="0.45">
      <c r="A8690" s="218">
        <v>10610</v>
      </c>
      <c r="B8690" s="218">
        <v>160</v>
      </c>
      <c r="C8690" s="219">
        <v>8.1272395442646879</v>
      </c>
      <c r="D8690" s="218"/>
      <c r="E8690" s="218" t="s">
        <v>114</v>
      </c>
      <c r="F8690" s="218">
        <v>2010</v>
      </c>
    </row>
    <row r="8691" spans="1:6" x14ac:dyDescent="0.45">
      <c r="A8691" s="218">
        <v>10610</v>
      </c>
      <c r="B8691" s="218">
        <v>160</v>
      </c>
      <c r="C8691" s="219">
        <v>27.372373764208049</v>
      </c>
      <c r="D8691" s="218"/>
      <c r="E8691" s="218" t="s">
        <v>114</v>
      </c>
      <c r="F8691" s="218">
        <v>2010</v>
      </c>
    </row>
    <row r="8692" spans="1:6" x14ac:dyDescent="0.45">
      <c r="A8692" s="218">
        <v>10610</v>
      </c>
      <c r="B8692" s="218">
        <v>160</v>
      </c>
      <c r="C8692" s="219">
        <v>9.2513896812042944</v>
      </c>
      <c r="D8692" s="218"/>
      <c r="E8692" s="218" t="s">
        <v>114</v>
      </c>
      <c r="F8692" s="218">
        <v>2010</v>
      </c>
    </row>
    <row r="8693" spans="1:6" x14ac:dyDescent="0.45">
      <c r="A8693" s="218">
        <v>10610</v>
      </c>
      <c r="B8693" s="218">
        <v>160</v>
      </c>
      <c r="C8693" s="219">
        <v>30.631618297284241</v>
      </c>
      <c r="D8693" s="218"/>
      <c r="E8693" s="218" t="s">
        <v>114</v>
      </c>
      <c r="F8693" s="218">
        <v>2010</v>
      </c>
    </row>
    <row r="8694" spans="1:6" x14ac:dyDescent="0.45">
      <c r="A8694" s="218">
        <v>10608</v>
      </c>
      <c r="B8694" s="218">
        <v>400</v>
      </c>
      <c r="C8694" s="219">
        <v>22.209791049643819</v>
      </c>
      <c r="D8694" s="218"/>
      <c r="E8694" s="218" t="s">
        <v>212</v>
      </c>
      <c r="F8694" s="218">
        <v>1998</v>
      </c>
    </row>
    <row r="8695" spans="1:6" x14ac:dyDescent="0.45">
      <c r="A8695" s="218">
        <v>10608</v>
      </c>
      <c r="B8695" s="218">
        <v>400</v>
      </c>
      <c r="C8695" s="219">
        <v>26.794844117862681</v>
      </c>
      <c r="D8695" s="218"/>
      <c r="E8695" s="218" t="s">
        <v>212</v>
      </c>
      <c r="F8695" s="218">
        <v>1998</v>
      </c>
    </row>
    <row r="8696" spans="1:6" x14ac:dyDescent="0.45">
      <c r="A8696" s="218">
        <v>10608</v>
      </c>
      <c r="B8696" s="218">
        <v>400</v>
      </c>
      <c r="C8696" s="219">
        <v>32.831129959745446</v>
      </c>
      <c r="D8696" s="218"/>
      <c r="E8696" s="218" t="s">
        <v>212</v>
      </c>
      <c r="F8696" s="218">
        <v>1998</v>
      </c>
    </row>
    <row r="8697" spans="1:6" x14ac:dyDescent="0.45">
      <c r="A8697" s="218">
        <v>10608</v>
      </c>
      <c r="B8697" s="218">
        <v>400</v>
      </c>
      <c r="C8697" s="219">
        <v>32.871245163440193</v>
      </c>
      <c r="D8697" s="218"/>
      <c r="E8697" s="218" t="s">
        <v>212</v>
      </c>
      <c r="F8697" s="218">
        <v>1998</v>
      </c>
    </row>
    <row r="8698" spans="1:6" x14ac:dyDescent="0.45">
      <c r="A8698" s="218">
        <v>10608</v>
      </c>
      <c r="B8698" s="218">
        <v>400</v>
      </c>
      <c r="C8698" s="219">
        <v>17.98686094216669</v>
      </c>
      <c r="D8698" s="218"/>
      <c r="E8698" s="218" t="s">
        <v>212</v>
      </c>
      <c r="F8698" s="218">
        <v>1998</v>
      </c>
    </row>
    <row r="8699" spans="1:6" x14ac:dyDescent="0.45">
      <c r="A8699" s="218">
        <v>10608</v>
      </c>
      <c r="B8699" s="218">
        <v>400</v>
      </c>
      <c r="C8699" s="219">
        <v>20.29140010290784</v>
      </c>
      <c r="D8699" s="218"/>
      <c r="E8699" s="218" t="s">
        <v>212</v>
      </c>
      <c r="F8699" s="218">
        <v>1998</v>
      </c>
    </row>
    <row r="8700" spans="1:6" x14ac:dyDescent="0.45">
      <c r="A8700" s="218">
        <v>10608</v>
      </c>
      <c r="B8700" s="218">
        <v>400</v>
      </c>
      <c r="C8700" s="219">
        <v>19.412488651010261</v>
      </c>
      <c r="D8700" s="218"/>
      <c r="E8700" s="218" t="s">
        <v>212</v>
      </c>
      <c r="F8700" s="218">
        <v>1998</v>
      </c>
    </row>
    <row r="8701" spans="1:6" x14ac:dyDescent="0.45">
      <c r="A8701" s="218">
        <v>10608</v>
      </c>
      <c r="B8701" s="218">
        <v>400</v>
      </c>
      <c r="C8701" s="219">
        <v>11.805038777173429</v>
      </c>
      <c r="D8701" s="218"/>
      <c r="E8701" s="218" t="s">
        <v>212</v>
      </c>
      <c r="F8701" s="218">
        <v>1998</v>
      </c>
    </row>
    <row r="8702" spans="1:6" x14ac:dyDescent="0.45">
      <c r="A8702" s="218">
        <v>10606</v>
      </c>
      <c r="B8702" s="218">
        <v>160</v>
      </c>
      <c r="C8702" s="219">
        <v>4.3900653004684278</v>
      </c>
      <c r="D8702" s="218"/>
      <c r="E8702" s="218" t="s">
        <v>209</v>
      </c>
      <c r="F8702" s="218">
        <v>2018</v>
      </c>
    </row>
    <row r="8703" spans="1:6" x14ac:dyDescent="0.45">
      <c r="A8703" s="218">
        <v>10604</v>
      </c>
      <c r="B8703" s="218">
        <v>500</v>
      </c>
      <c r="C8703" s="219">
        <v>11.533060036626781</v>
      </c>
      <c r="D8703" s="218"/>
      <c r="E8703" s="218" t="s">
        <v>203</v>
      </c>
      <c r="F8703" s="218">
        <v>1998</v>
      </c>
    </row>
    <row r="8704" spans="1:6" x14ac:dyDescent="0.45">
      <c r="A8704" s="218">
        <v>10604</v>
      </c>
      <c r="B8704" s="218">
        <v>500</v>
      </c>
      <c r="C8704" s="219">
        <v>7.0088208792991322</v>
      </c>
      <c r="D8704" s="218"/>
      <c r="E8704" s="218" t="s">
        <v>203</v>
      </c>
      <c r="F8704" s="218">
        <v>1998</v>
      </c>
    </row>
    <row r="8705" spans="1:6" x14ac:dyDescent="0.45">
      <c r="A8705" s="218">
        <v>10604</v>
      </c>
      <c r="B8705" s="218">
        <v>500</v>
      </c>
      <c r="C8705" s="219">
        <v>7.9203169203234358</v>
      </c>
      <c r="D8705" s="218"/>
      <c r="E8705" s="218" t="s">
        <v>212</v>
      </c>
      <c r="F8705" s="218">
        <v>2013</v>
      </c>
    </row>
    <row r="8706" spans="1:6" x14ac:dyDescent="0.45">
      <c r="A8706" s="218">
        <v>10604</v>
      </c>
      <c r="B8706" s="218">
        <v>500</v>
      </c>
      <c r="C8706" s="219">
        <v>10.864529604137379</v>
      </c>
      <c r="D8706" s="218"/>
      <c r="E8706" s="218" t="s">
        <v>212</v>
      </c>
      <c r="F8706" s="218">
        <v>2013</v>
      </c>
    </row>
    <row r="8707" spans="1:6" x14ac:dyDescent="0.45">
      <c r="A8707" s="218">
        <v>10602</v>
      </c>
      <c r="B8707" s="218">
        <v>0</v>
      </c>
      <c r="C8707" s="219">
        <v>24.4972325271549</v>
      </c>
      <c r="D8707" s="218"/>
      <c r="E8707" s="218"/>
      <c r="F8707" s="218">
        <v>1901</v>
      </c>
    </row>
    <row r="8708" spans="1:6" x14ac:dyDescent="0.45">
      <c r="A8708" s="218">
        <v>10600</v>
      </c>
      <c r="B8708" s="218">
        <v>200</v>
      </c>
      <c r="C8708" s="219">
        <v>5.3170264147122941</v>
      </c>
      <c r="D8708" s="218"/>
      <c r="E8708" s="218" t="s">
        <v>114</v>
      </c>
      <c r="F8708" s="218">
        <v>2001</v>
      </c>
    </row>
    <row r="8709" spans="1:6" x14ac:dyDescent="0.45">
      <c r="A8709" s="218">
        <v>10600</v>
      </c>
      <c r="B8709" s="218">
        <v>200</v>
      </c>
      <c r="C8709" s="219">
        <v>10.080194616622711</v>
      </c>
      <c r="D8709" s="218"/>
      <c r="E8709" s="218" t="s">
        <v>114</v>
      </c>
      <c r="F8709" s="218">
        <v>2017</v>
      </c>
    </row>
    <row r="8710" spans="1:6" x14ac:dyDescent="0.45">
      <c r="A8710" s="218">
        <v>10598</v>
      </c>
      <c r="B8710" s="218">
        <v>300</v>
      </c>
      <c r="C8710" s="219">
        <v>4.6496754804967724</v>
      </c>
      <c r="D8710" s="218"/>
      <c r="E8710" s="218" t="s">
        <v>114</v>
      </c>
      <c r="F8710" s="218">
        <v>1901</v>
      </c>
    </row>
    <row r="8711" spans="1:6" x14ac:dyDescent="0.45">
      <c r="A8711" s="218">
        <v>10598</v>
      </c>
      <c r="B8711" s="218">
        <v>300</v>
      </c>
      <c r="C8711" s="219">
        <v>13.46168701207319</v>
      </c>
      <c r="D8711" s="218"/>
      <c r="E8711" s="218" t="s">
        <v>204</v>
      </c>
      <c r="F8711" s="218">
        <v>2001</v>
      </c>
    </row>
    <row r="8712" spans="1:6" x14ac:dyDescent="0.45">
      <c r="A8712" s="218">
        <v>10598</v>
      </c>
      <c r="B8712" s="218">
        <v>300</v>
      </c>
      <c r="C8712" s="219">
        <v>15.906839938854301</v>
      </c>
      <c r="D8712" s="218"/>
      <c r="E8712" s="218" t="s">
        <v>204</v>
      </c>
      <c r="F8712" s="218">
        <v>2001</v>
      </c>
    </row>
    <row r="8713" spans="1:6" x14ac:dyDescent="0.45">
      <c r="A8713" s="218">
        <v>10598</v>
      </c>
      <c r="B8713" s="218">
        <v>300</v>
      </c>
      <c r="C8713" s="219">
        <v>25.15485798037923</v>
      </c>
      <c r="D8713" s="218"/>
      <c r="E8713" s="218" t="s">
        <v>204</v>
      </c>
      <c r="F8713" s="218">
        <v>2001</v>
      </c>
    </row>
    <row r="8714" spans="1:6" x14ac:dyDescent="0.45">
      <c r="A8714" s="218">
        <v>10598</v>
      </c>
      <c r="B8714" s="218">
        <v>300</v>
      </c>
      <c r="C8714" s="219">
        <v>16.012228633661429</v>
      </c>
      <c r="D8714" s="218"/>
      <c r="E8714" s="218" t="s">
        <v>204</v>
      </c>
      <c r="F8714" s="218">
        <v>2001</v>
      </c>
    </row>
    <row r="8715" spans="1:6" x14ac:dyDescent="0.45">
      <c r="A8715" s="218">
        <v>10598</v>
      </c>
      <c r="B8715" s="218">
        <v>300</v>
      </c>
      <c r="C8715" s="219">
        <v>13.72379868541532</v>
      </c>
      <c r="D8715" s="218"/>
      <c r="E8715" s="218" t="s">
        <v>204</v>
      </c>
      <c r="F8715" s="218">
        <v>2001</v>
      </c>
    </row>
    <row r="8716" spans="1:6" x14ac:dyDescent="0.45">
      <c r="A8716" s="218">
        <v>10598</v>
      </c>
      <c r="B8716" s="218">
        <v>300</v>
      </c>
      <c r="C8716" s="219">
        <v>6.5962579472443004</v>
      </c>
      <c r="D8716" s="218"/>
      <c r="E8716" s="218" t="s">
        <v>204</v>
      </c>
      <c r="F8716" s="218">
        <v>2001</v>
      </c>
    </row>
    <row r="8717" spans="1:6" x14ac:dyDescent="0.45">
      <c r="A8717" s="218">
        <v>10598</v>
      </c>
      <c r="B8717" s="218">
        <v>300</v>
      </c>
      <c r="C8717" s="219">
        <v>23.595638079048769</v>
      </c>
      <c r="D8717" s="218"/>
      <c r="E8717" s="218" t="s">
        <v>204</v>
      </c>
      <c r="F8717" s="218">
        <v>2001</v>
      </c>
    </row>
    <row r="8718" spans="1:6" x14ac:dyDescent="0.45">
      <c r="A8718" s="218">
        <v>10598</v>
      </c>
      <c r="B8718" s="218">
        <v>300</v>
      </c>
      <c r="C8718" s="219">
        <v>8.9740184606001616</v>
      </c>
      <c r="D8718" s="218"/>
      <c r="E8718" s="218" t="s">
        <v>204</v>
      </c>
      <c r="F8718" s="218">
        <v>2001</v>
      </c>
    </row>
    <row r="8719" spans="1:6" x14ac:dyDescent="0.45">
      <c r="A8719" s="218">
        <v>10598</v>
      </c>
      <c r="B8719" s="218">
        <v>300</v>
      </c>
      <c r="C8719" s="219">
        <v>9.8480899124034291</v>
      </c>
      <c r="D8719" s="218"/>
      <c r="E8719" s="218" t="s">
        <v>204</v>
      </c>
      <c r="F8719" s="218">
        <v>2001</v>
      </c>
    </row>
    <row r="8720" spans="1:6" x14ac:dyDescent="0.45">
      <c r="A8720" s="218">
        <v>10598</v>
      </c>
      <c r="B8720" s="218">
        <v>300</v>
      </c>
      <c r="C8720" s="219">
        <v>20.589664300405449</v>
      </c>
      <c r="D8720" s="218"/>
      <c r="E8720" s="218" t="s">
        <v>204</v>
      </c>
      <c r="F8720" s="218">
        <v>2001</v>
      </c>
    </row>
    <row r="8721" spans="1:6" x14ac:dyDescent="0.45">
      <c r="A8721" s="218">
        <v>10598</v>
      </c>
      <c r="B8721" s="218">
        <v>300</v>
      </c>
      <c r="C8721" s="219">
        <v>3.9364634035870578</v>
      </c>
      <c r="D8721" s="218"/>
      <c r="E8721" s="218" t="s">
        <v>204</v>
      </c>
      <c r="F8721" s="218">
        <v>1901</v>
      </c>
    </row>
    <row r="8722" spans="1:6" x14ac:dyDescent="0.45">
      <c r="A8722" s="218">
        <v>10596</v>
      </c>
      <c r="B8722" s="218">
        <v>300</v>
      </c>
      <c r="C8722" s="219">
        <v>60.779594811008103</v>
      </c>
      <c r="D8722" s="218"/>
      <c r="E8722" s="218" t="s">
        <v>205</v>
      </c>
      <c r="F8722" s="218">
        <v>1967</v>
      </c>
    </row>
    <row r="8723" spans="1:6" x14ac:dyDescent="0.45">
      <c r="A8723" s="218">
        <v>10596</v>
      </c>
      <c r="B8723" s="218">
        <v>300</v>
      </c>
      <c r="C8723" s="219">
        <v>42.707693947802419</v>
      </c>
      <c r="D8723" s="218"/>
      <c r="E8723" s="218" t="s">
        <v>203</v>
      </c>
      <c r="F8723" s="218">
        <v>1967</v>
      </c>
    </row>
    <row r="8724" spans="1:6" x14ac:dyDescent="0.45">
      <c r="A8724" s="218">
        <v>10594</v>
      </c>
      <c r="B8724" s="218">
        <v>315</v>
      </c>
      <c r="C8724" s="219">
        <v>33.191213159204047</v>
      </c>
      <c r="D8724" s="218"/>
      <c r="E8724" s="218" t="s">
        <v>114</v>
      </c>
      <c r="F8724" s="218">
        <v>2000</v>
      </c>
    </row>
    <row r="8725" spans="1:6" x14ac:dyDescent="0.45">
      <c r="A8725" s="218">
        <v>10594</v>
      </c>
      <c r="B8725" s="218">
        <v>315</v>
      </c>
      <c r="C8725" s="219">
        <v>47.393722089886609</v>
      </c>
      <c r="D8725" s="218"/>
      <c r="E8725" s="218" t="s">
        <v>114</v>
      </c>
      <c r="F8725" s="218">
        <v>2000</v>
      </c>
    </row>
    <row r="8726" spans="1:6" x14ac:dyDescent="0.45">
      <c r="A8726" s="218">
        <v>10594</v>
      </c>
      <c r="B8726" s="218">
        <v>315</v>
      </c>
      <c r="C8726" s="219">
        <v>42.959573295717853</v>
      </c>
      <c r="D8726" s="218"/>
      <c r="E8726" s="218" t="s">
        <v>114</v>
      </c>
      <c r="F8726" s="218">
        <v>2000</v>
      </c>
    </row>
    <row r="8727" spans="1:6" x14ac:dyDescent="0.45">
      <c r="A8727" s="218">
        <v>10594</v>
      </c>
      <c r="B8727" s="218">
        <v>315</v>
      </c>
      <c r="C8727" s="219">
        <v>8.1297099099696872</v>
      </c>
      <c r="D8727" s="218"/>
      <c r="E8727" s="218" t="s">
        <v>114</v>
      </c>
      <c r="F8727" s="218">
        <v>2000</v>
      </c>
    </row>
    <row r="8728" spans="1:6" x14ac:dyDescent="0.45">
      <c r="A8728" s="218">
        <v>10594</v>
      </c>
      <c r="B8728" s="218">
        <v>315</v>
      </c>
      <c r="C8728" s="219">
        <v>14.484599207662329</v>
      </c>
      <c r="D8728" s="218"/>
      <c r="E8728" s="218" t="s">
        <v>114</v>
      </c>
      <c r="F8728" s="218">
        <v>2000</v>
      </c>
    </row>
    <row r="8729" spans="1:6" x14ac:dyDescent="0.45">
      <c r="A8729" s="218">
        <v>10594</v>
      </c>
      <c r="B8729" s="218">
        <v>315</v>
      </c>
      <c r="C8729" s="219">
        <v>45.338110378997158</v>
      </c>
      <c r="D8729" s="218"/>
      <c r="E8729" s="218" t="s">
        <v>114</v>
      </c>
      <c r="F8729" s="218">
        <v>2000</v>
      </c>
    </row>
    <row r="8730" spans="1:6" x14ac:dyDescent="0.45">
      <c r="A8730" s="218">
        <v>10592</v>
      </c>
      <c r="B8730" s="218">
        <v>0</v>
      </c>
      <c r="C8730" s="219">
        <v>2.9701163472981968</v>
      </c>
      <c r="D8730" s="218"/>
      <c r="E8730" s="218"/>
      <c r="F8730" s="218">
        <v>1901</v>
      </c>
    </row>
    <row r="8731" spans="1:6" x14ac:dyDescent="0.45">
      <c r="A8731" s="218">
        <v>10590</v>
      </c>
      <c r="B8731" s="218">
        <v>100</v>
      </c>
      <c r="C8731" s="219">
        <v>13.787937555136789</v>
      </c>
      <c r="D8731" s="218"/>
      <c r="E8731" s="218" t="s">
        <v>112</v>
      </c>
      <c r="F8731" s="218">
        <v>1901</v>
      </c>
    </row>
    <row r="8732" spans="1:6" x14ac:dyDescent="0.45">
      <c r="A8732" s="218">
        <v>10590</v>
      </c>
      <c r="B8732" s="218">
        <v>100</v>
      </c>
      <c r="C8732" s="219">
        <v>9.5778603792852426</v>
      </c>
      <c r="D8732" s="218"/>
      <c r="E8732" s="218" t="s">
        <v>112</v>
      </c>
      <c r="F8732" s="218">
        <v>1901</v>
      </c>
    </row>
    <row r="8733" spans="1:6" x14ac:dyDescent="0.45">
      <c r="A8733" s="218">
        <v>10588</v>
      </c>
      <c r="B8733" s="218">
        <v>200</v>
      </c>
      <c r="C8733" s="219">
        <v>11.53362192415862</v>
      </c>
      <c r="D8733" s="218"/>
      <c r="E8733" s="218" t="s">
        <v>205</v>
      </c>
      <c r="F8733" s="218">
        <v>1901</v>
      </c>
    </row>
    <row r="8734" spans="1:6" x14ac:dyDescent="0.45">
      <c r="A8734" s="218">
        <v>10586</v>
      </c>
      <c r="B8734" s="218">
        <v>160</v>
      </c>
      <c r="C8734" s="219">
        <v>14.34743319752684</v>
      </c>
      <c r="D8734" s="218"/>
      <c r="E8734" s="218" t="s">
        <v>114</v>
      </c>
      <c r="F8734" s="218">
        <v>2003</v>
      </c>
    </row>
    <row r="8735" spans="1:6" x14ac:dyDescent="0.45">
      <c r="A8735" s="218">
        <v>10584</v>
      </c>
      <c r="B8735" s="218">
        <v>315</v>
      </c>
      <c r="C8735" s="219">
        <v>11.416627417683859</v>
      </c>
      <c r="D8735" s="218"/>
      <c r="E8735" s="218" t="s">
        <v>204</v>
      </c>
      <c r="F8735" s="218">
        <v>1901</v>
      </c>
    </row>
    <row r="8736" spans="1:6" x14ac:dyDescent="0.45">
      <c r="A8736" s="218">
        <v>10582</v>
      </c>
      <c r="B8736" s="218">
        <v>600</v>
      </c>
      <c r="C8736" s="219">
        <v>4.5887131767625684</v>
      </c>
      <c r="D8736" s="218"/>
      <c r="E8736" s="218" t="s">
        <v>203</v>
      </c>
      <c r="F8736" s="218">
        <v>1901</v>
      </c>
    </row>
    <row r="8737" spans="1:6" x14ac:dyDescent="0.45">
      <c r="A8737" s="218">
        <v>10580</v>
      </c>
      <c r="B8737" s="218">
        <v>160</v>
      </c>
      <c r="C8737" s="219">
        <v>5.7250030704973138</v>
      </c>
      <c r="D8737" s="218"/>
      <c r="E8737" s="218" t="s">
        <v>114</v>
      </c>
      <c r="F8737" s="218">
        <v>2003</v>
      </c>
    </row>
    <row r="8738" spans="1:6" x14ac:dyDescent="0.45">
      <c r="A8738" s="218">
        <v>10580</v>
      </c>
      <c r="B8738" s="218">
        <v>160</v>
      </c>
      <c r="C8738" s="219">
        <v>9.8705723411198516</v>
      </c>
      <c r="D8738" s="218"/>
      <c r="E8738" s="218" t="s">
        <v>114</v>
      </c>
      <c r="F8738" s="218">
        <v>2003</v>
      </c>
    </row>
    <row r="8739" spans="1:6" x14ac:dyDescent="0.45">
      <c r="A8739" s="218">
        <v>10578</v>
      </c>
      <c r="B8739" s="218">
        <v>315</v>
      </c>
      <c r="C8739" s="219">
        <v>52.780032573018147</v>
      </c>
      <c r="D8739" s="218"/>
      <c r="E8739" s="218" t="s">
        <v>109</v>
      </c>
      <c r="F8739" s="218">
        <v>2004</v>
      </c>
    </row>
    <row r="8740" spans="1:6" x14ac:dyDescent="0.45">
      <c r="A8740" s="218">
        <v>10576</v>
      </c>
      <c r="B8740" s="218">
        <v>315</v>
      </c>
      <c r="C8740" s="219">
        <v>29.577411030448712</v>
      </c>
      <c r="D8740" s="218"/>
      <c r="E8740" s="218" t="s">
        <v>204</v>
      </c>
      <c r="F8740" s="218">
        <v>2005</v>
      </c>
    </row>
    <row r="8741" spans="1:6" x14ac:dyDescent="0.45">
      <c r="A8741" s="218">
        <v>10576</v>
      </c>
      <c r="B8741" s="218">
        <v>315</v>
      </c>
      <c r="C8741" s="219">
        <v>23.01823222461379</v>
      </c>
      <c r="D8741" s="218"/>
      <c r="E8741" s="218" t="s">
        <v>204</v>
      </c>
      <c r="F8741" s="218">
        <v>2005</v>
      </c>
    </row>
    <row r="8742" spans="1:6" x14ac:dyDescent="0.45">
      <c r="A8742" s="218">
        <v>10576</v>
      </c>
      <c r="B8742" s="218">
        <v>315</v>
      </c>
      <c r="C8742" s="219">
        <v>37.095482887892082</v>
      </c>
      <c r="D8742" s="218"/>
      <c r="E8742" s="218" t="s">
        <v>204</v>
      </c>
      <c r="F8742" s="218">
        <v>2005</v>
      </c>
    </row>
    <row r="8743" spans="1:6" x14ac:dyDescent="0.45">
      <c r="A8743" s="218">
        <v>10574</v>
      </c>
      <c r="B8743" s="218">
        <v>300</v>
      </c>
      <c r="C8743" s="219">
        <v>13.39911143415355</v>
      </c>
      <c r="D8743" s="218"/>
      <c r="E8743" s="218" t="s">
        <v>212</v>
      </c>
      <c r="F8743" s="218">
        <v>2007</v>
      </c>
    </row>
    <row r="8744" spans="1:6" x14ac:dyDescent="0.45">
      <c r="A8744" s="218">
        <v>10574</v>
      </c>
      <c r="B8744" s="218">
        <v>300</v>
      </c>
      <c r="C8744" s="219">
        <v>19.85524193127269</v>
      </c>
      <c r="D8744" s="218"/>
      <c r="E8744" s="218" t="s">
        <v>212</v>
      </c>
      <c r="F8744" s="218">
        <v>2007</v>
      </c>
    </row>
    <row r="8745" spans="1:6" x14ac:dyDescent="0.45">
      <c r="A8745" s="218">
        <v>10574</v>
      </c>
      <c r="B8745" s="218">
        <v>300</v>
      </c>
      <c r="C8745" s="219">
        <v>13.744190532148661</v>
      </c>
      <c r="D8745" s="218"/>
      <c r="E8745" s="218" t="s">
        <v>212</v>
      </c>
      <c r="F8745" s="218">
        <v>2007</v>
      </c>
    </row>
    <row r="8746" spans="1:6" x14ac:dyDescent="0.45">
      <c r="A8746" s="218">
        <v>10574</v>
      </c>
      <c r="B8746" s="218">
        <v>300</v>
      </c>
      <c r="C8746" s="219">
        <v>6.2177007202694163</v>
      </c>
      <c r="D8746" s="218"/>
      <c r="E8746" s="218" t="s">
        <v>212</v>
      </c>
      <c r="F8746" s="218">
        <v>2007</v>
      </c>
    </row>
    <row r="8747" spans="1:6" x14ac:dyDescent="0.45">
      <c r="A8747" s="218">
        <v>10574</v>
      </c>
      <c r="B8747" s="218">
        <v>300</v>
      </c>
      <c r="C8747" s="219">
        <v>10.56006834947172</v>
      </c>
      <c r="D8747" s="218"/>
      <c r="E8747" s="218" t="s">
        <v>212</v>
      </c>
      <c r="F8747" s="218">
        <v>2007</v>
      </c>
    </row>
    <row r="8748" spans="1:6" x14ac:dyDescent="0.45">
      <c r="A8748" s="218">
        <v>10574</v>
      </c>
      <c r="B8748" s="218">
        <v>300</v>
      </c>
      <c r="C8748" s="219">
        <v>26.53567257580568</v>
      </c>
      <c r="D8748" s="218"/>
      <c r="E8748" s="218" t="s">
        <v>212</v>
      </c>
      <c r="F8748" s="218">
        <v>2007</v>
      </c>
    </row>
    <row r="8749" spans="1:6" x14ac:dyDescent="0.45">
      <c r="A8749" s="218">
        <v>10574</v>
      </c>
      <c r="B8749" s="218">
        <v>300</v>
      </c>
      <c r="C8749" s="219">
        <v>10.91925881190525</v>
      </c>
      <c r="D8749" s="218"/>
      <c r="E8749" s="218" t="s">
        <v>212</v>
      </c>
      <c r="F8749" s="218">
        <v>2007</v>
      </c>
    </row>
    <row r="8750" spans="1:6" x14ac:dyDescent="0.45">
      <c r="A8750" s="218">
        <v>10574</v>
      </c>
      <c r="B8750" s="218">
        <v>300</v>
      </c>
      <c r="C8750" s="219">
        <v>19.981128447745821</v>
      </c>
      <c r="D8750" s="218"/>
      <c r="E8750" s="218" t="s">
        <v>212</v>
      </c>
      <c r="F8750" s="218">
        <v>2007</v>
      </c>
    </row>
    <row r="8751" spans="1:6" x14ac:dyDescent="0.45">
      <c r="A8751" s="218">
        <v>10574</v>
      </c>
      <c r="B8751" s="218">
        <v>300</v>
      </c>
      <c r="C8751" s="219">
        <v>10.59726591635771</v>
      </c>
      <c r="D8751" s="218"/>
      <c r="E8751" s="218" t="s">
        <v>212</v>
      </c>
      <c r="F8751" s="218">
        <v>2007</v>
      </c>
    </row>
    <row r="8752" spans="1:6" x14ac:dyDescent="0.45">
      <c r="A8752" s="218">
        <v>10574</v>
      </c>
      <c r="B8752" s="218">
        <v>300</v>
      </c>
      <c r="C8752" s="219">
        <v>2.9882800993574339</v>
      </c>
      <c r="D8752" s="218"/>
      <c r="E8752" s="218" t="s">
        <v>205</v>
      </c>
      <c r="F8752" s="218">
        <v>1901</v>
      </c>
    </row>
    <row r="8753" spans="1:6" x14ac:dyDescent="0.45">
      <c r="A8753" s="218">
        <v>10572</v>
      </c>
      <c r="B8753" s="218">
        <v>160</v>
      </c>
      <c r="C8753" s="219">
        <v>14.837413458428159</v>
      </c>
      <c r="D8753" s="218"/>
      <c r="E8753" s="218" t="s">
        <v>114</v>
      </c>
      <c r="F8753" s="218">
        <v>2003</v>
      </c>
    </row>
    <row r="8754" spans="1:6" x14ac:dyDescent="0.45">
      <c r="A8754" s="218">
        <v>10572</v>
      </c>
      <c r="B8754" s="218">
        <v>160</v>
      </c>
      <c r="C8754" s="219">
        <v>4.2977920385952757</v>
      </c>
      <c r="D8754" s="218"/>
      <c r="E8754" s="218" t="s">
        <v>114</v>
      </c>
      <c r="F8754" s="218">
        <v>2003</v>
      </c>
    </row>
    <row r="8755" spans="1:6" x14ac:dyDescent="0.45">
      <c r="A8755" s="218">
        <v>10570</v>
      </c>
      <c r="B8755" s="218">
        <v>200</v>
      </c>
      <c r="C8755" s="219">
        <v>30.267145364661719</v>
      </c>
      <c r="D8755" s="218"/>
      <c r="E8755" s="218" t="s">
        <v>204</v>
      </c>
      <c r="F8755" s="218">
        <v>2003</v>
      </c>
    </row>
    <row r="8756" spans="1:6" x14ac:dyDescent="0.45">
      <c r="A8756" s="218">
        <v>10510</v>
      </c>
      <c r="B8756" s="218">
        <v>225</v>
      </c>
      <c r="C8756" s="219">
        <v>7.3060492587581676</v>
      </c>
      <c r="D8756" s="218"/>
      <c r="E8756" s="218" t="s">
        <v>109</v>
      </c>
      <c r="F8756" s="218">
        <v>2003</v>
      </c>
    </row>
    <row r="8757" spans="1:6" x14ac:dyDescent="0.45">
      <c r="A8757" s="218">
        <v>10510</v>
      </c>
      <c r="B8757" s="218">
        <v>225</v>
      </c>
      <c r="C8757" s="219">
        <v>35.326611445646229</v>
      </c>
      <c r="D8757" s="218"/>
      <c r="E8757" s="218" t="s">
        <v>109</v>
      </c>
      <c r="F8757" s="218">
        <v>2003</v>
      </c>
    </row>
    <row r="8758" spans="1:6" x14ac:dyDescent="0.45">
      <c r="A8758" s="218">
        <v>10510</v>
      </c>
      <c r="B8758" s="218">
        <v>225</v>
      </c>
      <c r="C8758" s="219">
        <v>14.461027879937451</v>
      </c>
      <c r="D8758" s="218"/>
      <c r="E8758" s="218" t="s">
        <v>109</v>
      </c>
      <c r="F8758" s="218">
        <v>2003</v>
      </c>
    </row>
    <row r="8759" spans="1:6" x14ac:dyDescent="0.45">
      <c r="A8759" s="218">
        <v>10510</v>
      </c>
      <c r="B8759" s="218">
        <v>225</v>
      </c>
      <c r="C8759" s="219">
        <v>8.6418158678883206</v>
      </c>
      <c r="D8759" s="218"/>
      <c r="E8759" s="218" t="s">
        <v>109</v>
      </c>
      <c r="F8759" s="218">
        <v>2003</v>
      </c>
    </row>
    <row r="8760" spans="1:6" x14ac:dyDescent="0.45">
      <c r="A8760" s="218">
        <v>10508</v>
      </c>
      <c r="B8760" s="218">
        <v>200</v>
      </c>
      <c r="C8760" s="219">
        <v>14.41074136152079</v>
      </c>
      <c r="D8760" s="218"/>
      <c r="E8760" s="218" t="s">
        <v>114</v>
      </c>
      <c r="F8760" s="218">
        <v>2003</v>
      </c>
    </row>
    <row r="8761" spans="1:6" x14ac:dyDescent="0.45">
      <c r="A8761" s="218">
        <v>10508</v>
      </c>
      <c r="B8761" s="218">
        <v>200</v>
      </c>
      <c r="C8761" s="219">
        <v>6.9144605888376844</v>
      </c>
      <c r="D8761" s="218"/>
      <c r="E8761" s="218" t="s">
        <v>204</v>
      </c>
      <c r="F8761" s="218">
        <v>2001</v>
      </c>
    </row>
    <row r="8762" spans="1:6" x14ac:dyDescent="0.45">
      <c r="A8762" s="218">
        <v>10506</v>
      </c>
      <c r="B8762" s="218">
        <v>0</v>
      </c>
      <c r="C8762" s="219">
        <v>7.4657906663304798</v>
      </c>
      <c r="D8762" s="218"/>
      <c r="E8762" s="218"/>
      <c r="F8762" s="218">
        <v>1901</v>
      </c>
    </row>
    <row r="8763" spans="1:6" x14ac:dyDescent="0.45">
      <c r="A8763" s="218">
        <v>10506</v>
      </c>
      <c r="B8763" s="218">
        <v>0</v>
      </c>
      <c r="C8763" s="219">
        <v>17.04073677873231</v>
      </c>
      <c r="D8763" s="218"/>
      <c r="E8763" s="218"/>
      <c r="F8763" s="218">
        <v>1901</v>
      </c>
    </row>
    <row r="8764" spans="1:6" x14ac:dyDescent="0.45">
      <c r="A8764" s="218">
        <v>10504</v>
      </c>
      <c r="B8764" s="218">
        <v>160</v>
      </c>
      <c r="C8764" s="219">
        <v>18.917826213256379</v>
      </c>
      <c r="D8764" s="218"/>
      <c r="E8764" s="218" t="s">
        <v>204</v>
      </c>
      <c r="F8764" s="218">
        <v>2001</v>
      </c>
    </row>
    <row r="8765" spans="1:6" x14ac:dyDescent="0.45">
      <c r="A8765" s="218">
        <v>10504</v>
      </c>
      <c r="B8765" s="218">
        <v>160</v>
      </c>
      <c r="C8765" s="219">
        <v>8.8573965108018324</v>
      </c>
      <c r="D8765" s="218"/>
      <c r="E8765" s="218" t="s">
        <v>204</v>
      </c>
      <c r="F8765" s="218">
        <v>2001</v>
      </c>
    </row>
    <row r="8766" spans="1:6" x14ac:dyDescent="0.45">
      <c r="A8766" s="218">
        <v>10504</v>
      </c>
      <c r="B8766" s="218">
        <v>160</v>
      </c>
      <c r="C8766" s="219">
        <v>15.003331420422359</v>
      </c>
      <c r="D8766" s="218"/>
      <c r="E8766" s="218" t="s">
        <v>204</v>
      </c>
      <c r="F8766" s="218">
        <v>2001</v>
      </c>
    </row>
    <row r="8767" spans="1:6" x14ac:dyDescent="0.45">
      <c r="A8767" s="218">
        <v>10502</v>
      </c>
      <c r="B8767" s="218">
        <v>315</v>
      </c>
      <c r="C8767" s="219">
        <v>38.306226573968978</v>
      </c>
      <c r="D8767" s="218"/>
      <c r="E8767" s="218" t="s">
        <v>204</v>
      </c>
      <c r="F8767" s="218">
        <v>1901</v>
      </c>
    </row>
    <row r="8768" spans="1:6" x14ac:dyDescent="0.45">
      <c r="A8768" s="218">
        <v>10502</v>
      </c>
      <c r="B8768" s="218">
        <v>315</v>
      </c>
      <c r="C8768" s="219">
        <v>87.59255022588691</v>
      </c>
      <c r="D8768" s="218"/>
      <c r="E8768" s="218" t="s">
        <v>204</v>
      </c>
      <c r="F8768" s="218">
        <v>1901</v>
      </c>
    </row>
    <row r="8769" spans="1:6" x14ac:dyDescent="0.45">
      <c r="A8769" s="218">
        <v>10502</v>
      </c>
      <c r="B8769" s="218">
        <v>315</v>
      </c>
      <c r="C8769" s="219">
        <v>31.795526518835871</v>
      </c>
      <c r="D8769" s="218"/>
      <c r="E8769" s="218" t="s">
        <v>111</v>
      </c>
      <c r="F8769" s="218">
        <v>2001</v>
      </c>
    </row>
    <row r="8770" spans="1:6" x14ac:dyDescent="0.45">
      <c r="A8770" s="218">
        <v>10502</v>
      </c>
      <c r="B8770" s="218">
        <v>315</v>
      </c>
      <c r="C8770" s="219">
        <v>14.81623830795651</v>
      </c>
      <c r="D8770" s="218"/>
      <c r="E8770" s="218" t="s">
        <v>111</v>
      </c>
      <c r="F8770" s="218">
        <v>1901</v>
      </c>
    </row>
    <row r="8771" spans="1:6" x14ac:dyDescent="0.45">
      <c r="A8771" s="218">
        <v>10500</v>
      </c>
      <c r="B8771" s="218">
        <v>250</v>
      </c>
      <c r="C8771" s="219">
        <v>12.821274228665949</v>
      </c>
      <c r="D8771" s="218"/>
      <c r="E8771" s="218" t="s">
        <v>114</v>
      </c>
      <c r="F8771" s="218">
        <v>1901</v>
      </c>
    </row>
    <row r="8772" spans="1:6" x14ac:dyDescent="0.45">
      <c r="A8772" s="218">
        <v>10498</v>
      </c>
      <c r="B8772" s="218">
        <v>250</v>
      </c>
      <c r="C8772" s="219">
        <v>3.1784389553579571</v>
      </c>
      <c r="D8772" s="218"/>
      <c r="E8772" s="218" t="s">
        <v>204</v>
      </c>
      <c r="F8772" s="218">
        <v>2006</v>
      </c>
    </row>
    <row r="8773" spans="1:6" x14ac:dyDescent="0.45">
      <c r="A8773" s="218">
        <v>10498</v>
      </c>
      <c r="B8773" s="218">
        <v>250</v>
      </c>
      <c r="C8773" s="219">
        <v>22.053025729996659</v>
      </c>
      <c r="D8773" s="218"/>
      <c r="E8773" s="218" t="s">
        <v>209</v>
      </c>
      <c r="F8773" s="218">
        <v>2000</v>
      </c>
    </row>
    <row r="8774" spans="1:6" x14ac:dyDescent="0.45">
      <c r="A8774" s="218">
        <v>10498</v>
      </c>
      <c r="B8774" s="218">
        <v>250</v>
      </c>
      <c r="C8774" s="219">
        <v>29.682783325980381</v>
      </c>
      <c r="D8774" s="218"/>
      <c r="E8774" s="218" t="s">
        <v>209</v>
      </c>
      <c r="F8774" s="218">
        <v>2000</v>
      </c>
    </row>
    <row r="8775" spans="1:6" x14ac:dyDescent="0.45">
      <c r="A8775" s="218">
        <v>10496</v>
      </c>
      <c r="B8775" s="218">
        <v>0</v>
      </c>
      <c r="C8775" s="219">
        <v>33.894012909440519</v>
      </c>
      <c r="D8775" s="218"/>
      <c r="E8775" s="218"/>
      <c r="F8775" s="218">
        <v>1901</v>
      </c>
    </row>
    <row r="8776" spans="1:6" x14ac:dyDescent="0.45">
      <c r="A8776" s="218">
        <v>10494</v>
      </c>
      <c r="B8776" s="218">
        <v>200</v>
      </c>
      <c r="C8776" s="219">
        <v>8.5840250042506057</v>
      </c>
      <c r="D8776" s="218"/>
      <c r="E8776" s="218" t="s">
        <v>111</v>
      </c>
      <c r="F8776" s="218">
        <v>1992</v>
      </c>
    </row>
    <row r="8777" spans="1:6" x14ac:dyDescent="0.45">
      <c r="A8777" s="218">
        <v>10492</v>
      </c>
      <c r="B8777" s="218">
        <v>160</v>
      </c>
      <c r="C8777" s="219">
        <v>17.550874158224929</v>
      </c>
      <c r="D8777" s="218"/>
      <c r="E8777" s="218" t="s">
        <v>114</v>
      </c>
      <c r="F8777" s="218">
        <v>2010</v>
      </c>
    </row>
    <row r="8778" spans="1:6" x14ac:dyDescent="0.45">
      <c r="A8778" s="218">
        <v>10492</v>
      </c>
      <c r="B8778" s="218">
        <v>160</v>
      </c>
      <c r="C8778" s="219">
        <v>78.867576385955346</v>
      </c>
      <c r="D8778" s="218"/>
      <c r="E8778" s="218" t="s">
        <v>114</v>
      </c>
      <c r="F8778" s="218">
        <v>2018</v>
      </c>
    </row>
    <row r="8779" spans="1:6" x14ac:dyDescent="0.45">
      <c r="A8779" s="218">
        <v>10490</v>
      </c>
      <c r="B8779" s="218">
        <v>800</v>
      </c>
      <c r="C8779" s="219">
        <v>21.22634165038982</v>
      </c>
      <c r="D8779" s="218"/>
      <c r="E8779" s="218" t="s">
        <v>203</v>
      </c>
      <c r="F8779" s="218">
        <v>1974</v>
      </c>
    </row>
    <row r="8780" spans="1:6" x14ac:dyDescent="0.45">
      <c r="A8780" s="218">
        <v>10490</v>
      </c>
      <c r="B8780" s="218">
        <v>800</v>
      </c>
      <c r="C8780" s="219">
        <v>23.417888182654469</v>
      </c>
      <c r="D8780" s="218"/>
      <c r="E8780" s="218" t="s">
        <v>203</v>
      </c>
      <c r="F8780" s="218">
        <v>1974</v>
      </c>
    </row>
    <row r="8781" spans="1:6" x14ac:dyDescent="0.45">
      <c r="A8781" s="218">
        <v>10488</v>
      </c>
      <c r="B8781" s="218">
        <v>630</v>
      </c>
      <c r="C8781" s="219">
        <v>4.709885900549466</v>
      </c>
      <c r="D8781" s="218"/>
      <c r="E8781" s="218" t="s">
        <v>111</v>
      </c>
      <c r="F8781" s="218">
        <v>1998</v>
      </c>
    </row>
    <row r="8782" spans="1:6" x14ac:dyDescent="0.45">
      <c r="A8782" s="218">
        <v>10486</v>
      </c>
      <c r="B8782" s="218">
        <v>1000</v>
      </c>
      <c r="C8782" s="219">
        <v>53.586857142841247</v>
      </c>
      <c r="D8782" s="218"/>
      <c r="E8782" s="218" t="s">
        <v>203</v>
      </c>
      <c r="F8782" s="218">
        <v>1986</v>
      </c>
    </row>
    <row r="8783" spans="1:6" x14ac:dyDescent="0.45">
      <c r="A8783" s="218">
        <v>10482</v>
      </c>
      <c r="B8783" s="218">
        <v>0</v>
      </c>
      <c r="C8783" s="219">
        <v>21.180374707232041</v>
      </c>
      <c r="D8783" s="218"/>
      <c r="E8783" s="218"/>
      <c r="F8783" s="218">
        <v>1901</v>
      </c>
    </row>
    <row r="8784" spans="1:6" x14ac:dyDescent="0.45">
      <c r="A8784" s="218">
        <v>10482</v>
      </c>
      <c r="B8784" s="218">
        <v>0</v>
      </c>
      <c r="C8784" s="219">
        <v>41.752954089465753</v>
      </c>
      <c r="D8784" s="218"/>
      <c r="E8784" s="218"/>
      <c r="F8784" s="218">
        <v>1901</v>
      </c>
    </row>
    <row r="8785" spans="1:6" x14ac:dyDescent="0.45">
      <c r="A8785" s="218">
        <v>10482</v>
      </c>
      <c r="B8785" s="218">
        <v>0</v>
      </c>
      <c r="C8785" s="219">
        <v>23.68617238406026</v>
      </c>
      <c r="D8785" s="218"/>
      <c r="E8785" s="218"/>
      <c r="F8785" s="218">
        <v>1901</v>
      </c>
    </row>
    <row r="8786" spans="1:6" x14ac:dyDescent="0.45">
      <c r="A8786" s="218">
        <v>10480</v>
      </c>
      <c r="B8786" s="218">
        <v>600</v>
      </c>
      <c r="C8786" s="219">
        <v>31.08110466800046</v>
      </c>
      <c r="D8786" s="218"/>
      <c r="E8786" s="218" t="s">
        <v>494</v>
      </c>
      <c r="F8786" s="218">
        <v>2014</v>
      </c>
    </row>
    <row r="8787" spans="1:6" x14ac:dyDescent="0.45">
      <c r="A8787" s="218">
        <v>10480</v>
      </c>
      <c r="B8787" s="218">
        <v>600</v>
      </c>
      <c r="C8787" s="219">
        <v>3.4407451018368769</v>
      </c>
      <c r="D8787" s="218"/>
      <c r="E8787" s="218" t="s">
        <v>494</v>
      </c>
      <c r="F8787" s="218">
        <v>2014</v>
      </c>
    </row>
    <row r="8788" spans="1:6" x14ac:dyDescent="0.45">
      <c r="A8788" s="218">
        <v>10480</v>
      </c>
      <c r="B8788" s="218">
        <v>600</v>
      </c>
      <c r="C8788" s="219">
        <v>4.6901543560463343</v>
      </c>
      <c r="D8788" s="218"/>
      <c r="E8788" s="218" t="s">
        <v>494</v>
      </c>
      <c r="F8788" s="218">
        <v>2014</v>
      </c>
    </row>
    <row r="8789" spans="1:6" x14ac:dyDescent="0.45">
      <c r="A8789" s="218">
        <v>10480</v>
      </c>
      <c r="B8789" s="218">
        <v>600</v>
      </c>
      <c r="C8789" s="219">
        <v>35.056625652325977</v>
      </c>
      <c r="D8789" s="218"/>
      <c r="E8789" s="218" t="s">
        <v>494</v>
      </c>
      <c r="F8789" s="218">
        <v>2014</v>
      </c>
    </row>
    <row r="8790" spans="1:6" x14ac:dyDescent="0.45">
      <c r="A8790" s="218">
        <v>10480</v>
      </c>
      <c r="B8790" s="218">
        <v>600</v>
      </c>
      <c r="C8790" s="219">
        <v>46.916294591952592</v>
      </c>
      <c r="D8790" s="218"/>
      <c r="E8790" s="218" t="s">
        <v>494</v>
      </c>
      <c r="F8790" s="218">
        <v>2014</v>
      </c>
    </row>
    <row r="8791" spans="1:6" x14ac:dyDescent="0.45">
      <c r="A8791" s="218">
        <v>10478</v>
      </c>
      <c r="B8791" s="218">
        <v>560</v>
      </c>
      <c r="C8791" s="219">
        <v>27.42943915709947</v>
      </c>
      <c r="D8791" s="218"/>
      <c r="E8791" s="218" t="s">
        <v>114</v>
      </c>
      <c r="F8791" s="218">
        <v>1998</v>
      </c>
    </row>
    <row r="8792" spans="1:6" x14ac:dyDescent="0.45">
      <c r="A8792" s="218">
        <v>10476</v>
      </c>
      <c r="B8792" s="218">
        <v>565</v>
      </c>
      <c r="C8792" s="219">
        <v>8.1695831127368255</v>
      </c>
      <c r="D8792" s="218"/>
      <c r="E8792" s="218" t="s">
        <v>114</v>
      </c>
      <c r="F8792" s="218">
        <v>1998</v>
      </c>
    </row>
    <row r="8793" spans="1:6" x14ac:dyDescent="0.45">
      <c r="A8793" s="218">
        <v>10472</v>
      </c>
      <c r="B8793" s="218">
        <v>400</v>
      </c>
      <c r="C8793" s="219">
        <v>39.695004314518727</v>
      </c>
      <c r="D8793" s="218"/>
      <c r="E8793" s="218" t="s">
        <v>114</v>
      </c>
      <c r="F8793" s="218">
        <v>2002</v>
      </c>
    </row>
    <row r="8794" spans="1:6" x14ac:dyDescent="0.45">
      <c r="A8794" s="218">
        <v>10472</v>
      </c>
      <c r="B8794" s="218">
        <v>400</v>
      </c>
      <c r="C8794" s="219">
        <v>31.197591559958919</v>
      </c>
      <c r="D8794" s="218"/>
      <c r="E8794" s="218" t="s">
        <v>114</v>
      </c>
      <c r="F8794" s="218">
        <v>2002</v>
      </c>
    </row>
    <row r="8795" spans="1:6" x14ac:dyDescent="0.45">
      <c r="A8795" s="218">
        <v>10472</v>
      </c>
      <c r="B8795" s="218">
        <v>400</v>
      </c>
      <c r="C8795" s="219">
        <v>18.57597701390042</v>
      </c>
      <c r="D8795" s="218"/>
      <c r="E8795" s="218" t="s">
        <v>114</v>
      </c>
      <c r="F8795" s="218">
        <v>2002</v>
      </c>
    </row>
    <row r="8796" spans="1:6" x14ac:dyDescent="0.45">
      <c r="A8796" s="218">
        <v>10470</v>
      </c>
      <c r="B8796" s="218">
        <v>600</v>
      </c>
      <c r="C8796" s="219">
        <v>10.002581949436101</v>
      </c>
      <c r="D8796" s="218"/>
      <c r="E8796" s="218" t="s">
        <v>203</v>
      </c>
      <c r="F8796" s="218">
        <v>1991</v>
      </c>
    </row>
    <row r="8797" spans="1:6" x14ac:dyDescent="0.45">
      <c r="A8797" s="218">
        <v>10470</v>
      </c>
      <c r="B8797" s="218">
        <v>600</v>
      </c>
      <c r="C8797" s="219">
        <v>31.46159636447242</v>
      </c>
      <c r="D8797" s="218"/>
      <c r="E8797" s="218" t="s">
        <v>203</v>
      </c>
      <c r="F8797" s="218">
        <v>1991</v>
      </c>
    </row>
    <row r="8798" spans="1:6" x14ac:dyDescent="0.45">
      <c r="A8798" s="218">
        <v>10470</v>
      </c>
      <c r="B8798" s="218">
        <v>600</v>
      </c>
      <c r="C8798" s="219">
        <v>4.2569729108448104</v>
      </c>
      <c r="D8798" s="218"/>
      <c r="E8798" s="218" t="s">
        <v>203</v>
      </c>
      <c r="F8798" s="218">
        <v>1991</v>
      </c>
    </row>
    <row r="8799" spans="1:6" x14ac:dyDescent="0.45">
      <c r="A8799" s="218">
        <v>10470</v>
      </c>
      <c r="B8799" s="218">
        <v>600</v>
      </c>
      <c r="C8799" s="219">
        <v>1.1608808033833959</v>
      </c>
      <c r="D8799" s="218"/>
      <c r="E8799" s="218" t="s">
        <v>203</v>
      </c>
      <c r="F8799" s="218">
        <v>1991</v>
      </c>
    </row>
    <row r="8800" spans="1:6" x14ac:dyDescent="0.45">
      <c r="A8800" s="218">
        <v>10470</v>
      </c>
      <c r="B8800" s="218">
        <v>600</v>
      </c>
      <c r="C8800" s="219">
        <v>28.758360473424741</v>
      </c>
      <c r="D8800" s="218"/>
      <c r="E8800" s="218" t="s">
        <v>203</v>
      </c>
      <c r="F8800" s="218">
        <v>1991</v>
      </c>
    </row>
    <row r="8801" spans="1:6" x14ac:dyDescent="0.45">
      <c r="A8801" s="218">
        <v>10470</v>
      </c>
      <c r="B8801" s="218">
        <v>600</v>
      </c>
      <c r="C8801" s="219">
        <v>6.7377291516037356</v>
      </c>
      <c r="D8801" s="218"/>
      <c r="E8801" s="218" t="s">
        <v>203</v>
      </c>
      <c r="F8801" s="218">
        <v>1991</v>
      </c>
    </row>
    <row r="8802" spans="1:6" x14ac:dyDescent="0.45">
      <c r="A8802" s="218">
        <v>10470</v>
      </c>
      <c r="B8802" s="218">
        <v>600</v>
      </c>
      <c r="C8802" s="219">
        <v>27.387534231010431</v>
      </c>
      <c r="D8802" s="218"/>
      <c r="E8802" s="218" t="s">
        <v>203</v>
      </c>
      <c r="F8802" s="218">
        <v>1991</v>
      </c>
    </row>
    <row r="8803" spans="1:6" x14ac:dyDescent="0.45">
      <c r="A8803" s="218">
        <v>10470</v>
      </c>
      <c r="B8803" s="218">
        <v>600</v>
      </c>
      <c r="C8803" s="219">
        <v>26.723358625806799</v>
      </c>
      <c r="D8803" s="218"/>
      <c r="E8803" s="218" t="s">
        <v>203</v>
      </c>
      <c r="F8803" s="218">
        <v>1991</v>
      </c>
    </row>
    <row r="8804" spans="1:6" x14ac:dyDescent="0.45">
      <c r="A8804" s="218">
        <v>10470</v>
      </c>
      <c r="B8804" s="218">
        <v>600</v>
      </c>
      <c r="C8804" s="219">
        <v>14.153258241477721</v>
      </c>
      <c r="D8804" s="218"/>
      <c r="E8804" s="218" t="s">
        <v>203</v>
      </c>
      <c r="F8804" s="218">
        <v>1991</v>
      </c>
    </row>
    <row r="8805" spans="1:6" x14ac:dyDescent="0.45">
      <c r="A8805" s="218">
        <v>10470</v>
      </c>
      <c r="B8805" s="218">
        <v>600</v>
      </c>
      <c r="C8805" s="219">
        <v>10.921209162566109</v>
      </c>
      <c r="D8805" s="218"/>
      <c r="E8805" s="218" t="s">
        <v>203</v>
      </c>
      <c r="F8805" s="218">
        <v>1991</v>
      </c>
    </row>
    <row r="8806" spans="1:6" x14ac:dyDescent="0.45">
      <c r="A8806" s="218">
        <v>10470</v>
      </c>
      <c r="B8806" s="218">
        <v>600</v>
      </c>
      <c r="C8806" s="219">
        <v>40.270527060218029</v>
      </c>
      <c r="D8806" s="218"/>
      <c r="E8806" s="218" t="s">
        <v>203</v>
      </c>
      <c r="F8806" s="218">
        <v>1991</v>
      </c>
    </row>
    <row r="8807" spans="1:6" x14ac:dyDescent="0.45">
      <c r="A8807" s="218">
        <v>10470</v>
      </c>
      <c r="B8807" s="218">
        <v>600</v>
      </c>
      <c r="C8807" s="219">
        <v>46.107783315704857</v>
      </c>
      <c r="D8807" s="218"/>
      <c r="E8807" s="218" t="s">
        <v>203</v>
      </c>
      <c r="F8807" s="218">
        <v>1991</v>
      </c>
    </row>
    <row r="8808" spans="1:6" x14ac:dyDescent="0.45">
      <c r="A8808" s="218">
        <v>10470</v>
      </c>
      <c r="B8808" s="218">
        <v>600</v>
      </c>
      <c r="C8808" s="219">
        <v>14.83637684989449</v>
      </c>
      <c r="D8808" s="218"/>
      <c r="E8808" s="218" t="s">
        <v>203</v>
      </c>
      <c r="F8808" s="218">
        <v>1991</v>
      </c>
    </row>
    <row r="8809" spans="1:6" x14ac:dyDescent="0.45">
      <c r="A8809" s="218">
        <v>10470</v>
      </c>
      <c r="B8809" s="218">
        <v>600</v>
      </c>
      <c r="C8809" s="219">
        <v>6.2825644147419197</v>
      </c>
      <c r="D8809" s="218"/>
      <c r="E8809" s="218" t="s">
        <v>203</v>
      </c>
      <c r="F8809" s="218">
        <v>1991</v>
      </c>
    </row>
    <row r="8810" spans="1:6" x14ac:dyDescent="0.45">
      <c r="A8810" s="218">
        <v>10470</v>
      </c>
      <c r="B8810" s="218">
        <v>600</v>
      </c>
      <c r="C8810" s="219">
        <v>9.8160958778021143</v>
      </c>
      <c r="D8810" s="218"/>
      <c r="E8810" s="218" t="s">
        <v>203</v>
      </c>
      <c r="F8810" s="218">
        <v>1991</v>
      </c>
    </row>
    <row r="8811" spans="1:6" x14ac:dyDescent="0.45">
      <c r="A8811" s="218">
        <v>10468</v>
      </c>
      <c r="B8811" s="218">
        <v>800</v>
      </c>
      <c r="C8811" s="219">
        <v>50.973255239213287</v>
      </c>
      <c r="D8811" s="218"/>
      <c r="E8811" s="218" t="s">
        <v>203</v>
      </c>
      <c r="F8811" s="218">
        <v>1901</v>
      </c>
    </row>
    <row r="8812" spans="1:6" x14ac:dyDescent="0.45">
      <c r="A8812" s="218">
        <v>10466</v>
      </c>
      <c r="B8812" s="218">
        <v>700</v>
      </c>
      <c r="C8812" s="219">
        <v>2.1395628059892049</v>
      </c>
      <c r="D8812" s="218"/>
      <c r="E8812" s="218" t="s">
        <v>203</v>
      </c>
      <c r="F8812" s="218">
        <v>1901</v>
      </c>
    </row>
    <row r="8813" spans="1:6" x14ac:dyDescent="0.45">
      <c r="A8813" s="218">
        <v>10464</v>
      </c>
      <c r="B8813" s="218">
        <v>200</v>
      </c>
      <c r="C8813" s="219">
        <v>35.693044207860538</v>
      </c>
      <c r="D8813" s="218"/>
      <c r="E8813" s="218" t="s">
        <v>204</v>
      </c>
      <c r="F8813" s="218">
        <v>2002</v>
      </c>
    </row>
    <row r="8814" spans="1:6" x14ac:dyDescent="0.45">
      <c r="A8814" s="218">
        <v>10462</v>
      </c>
      <c r="B8814" s="218">
        <v>250</v>
      </c>
      <c r="C8814" s="219">
        <v>19.119221483336879</v>
      </c>
      <c r="D8814" s="218"/>
      <c r="E8814" s="218" t="s">
        <v>209</v>
      </c>
      <c r="F8814" s="218">
        <v>2011</v>
      </c>
    </row>
    <row r="8815" spans="1:6" x14ac:dyDescent="0.45">
      <c r="A8815" s="218">
        <v>10460</v>
      </c>
      <c r="B8815" s="218">
        <v>200</v>
      </c>
      <c r="C8815" s="219">
        <v>20.767115269398928</v>
      </c>
      <c r="D8815" s="218"/>
      <c r="E8815" s="218" t="s">
        <v>209</v>
      </c>
      <c r="F8815" s="218">
        <v>2011</v>
      </c>
    </row>
    <row r="8816" spans="1:6" x14ac:dyDescent="0.45">
      <c r="A8816" s="218">
        <v>10458</v>
      </c>
      <c r="B8816" s="218">
        <v>400</v>
      </c>
      <c r="C8816" s="219">
        <v>33.72023473696796</v>
      </c>
      <c r="D8816" s="218"/>
      <c r="E8816" s="218" t="s">
        <v>112</v>
      </c>
      <c r="F8816" s="218">
        <v>1992</v>
      </c>
    </row>
    <row r="8817" spans="1:6" x14ac:dyDescent="0.45">
      <c r="A8817" s="218">
        <v>10458</v>
      </c>
      <c r="B8817" s="218">
        <v>400</v>
      </c>
      <c r="C8817" s="219">
        <v>27.033915445327288</v>
      </c>
      <c r="D8817" s="218"/>
      <c r="E8817" s="218" t="s">
        <v>123</v>
      </c>
      <c r="F8817" s="218">
        <v>1992</v>
      </c>
    </row>
    <row r="8818" spans="1:6" x14ac:dyDescent="0.45">
      <c r="A8818" s="218">
        <v>10458</v>
      </c>
      <c r="B8818" s="218">
        <v>400</v>
      </c>
      <c r="C8818" s="219">
        <v>34.233526064887613</v>
      </c>
      <c r="D8818" s="218"/>
      <c r="E8818" s="218" t="s">
        <v>123</v>
      </c>
      <c r="F8818" s="218">
        <v>1992</v>
      </c>
    </row>
    <row r="8819" spans="1:6" x14ac:dyDescent="0.45">
      <c r="A8819" s="218">
        <v>10458</v>
      </c>
      <c r="B8819" s="218">
        <v>400</v>
      </c>
      <c r="C8819" s="219">
        <v>26.522268297018069</v>
      </c>
      <c r="D8819" s="218"/>
      <c r="E8819" s="218" t="s">
        <v>123</v>
      </c>
      <c r="F8819" s="218">
        <v>1992</v>
      </c>
    </row>
    <row r="8820" spans="1:6" x14ac:dyDescent="0.45">
      <c r="A8820" s="218">
        <v>10458</v>
      </c>
      <c r="B8820" s="218">
        <v>400</v>
      </c>
      <c r="C8820" s="219">
        <v>39.147365170441333</v>
      </c>
      <c r="D8820" s="218"/>
      <c r="E8820" s="218" t="s">
        <v>123</v>
      </c>
      <c r="F8820" s="218">
        <v>1992</v>
      </c>
    </row>
    <row r="8821" spans="1:6" x14ac:dyDescent="0.45">
      <c r="A8821" s="218">
        <v>10458</v>
      </c>
      <c r="B8821" s="218">
        <v>400</v>
      </c>
      <c r="C8821" s="219">
        <v>32.382110117795577</v>
      </c>
      <c r="D8821" s="218"/>
      <c r="E8821" s="218" t="s">
        <v>123</v>
      </c>
      <c r="F8821" s="218">
        <v>1992</v>
      </c>
    </row>
    <row r="8822" spans="1:6" x14ac:dyDescent="0.45">
      <c r="A8822" s="218">
        <v>10458</v>
      </c>
      <c r="B8822" s="218">
        <v>400</v>
      </c>
      <c r="C8822" s="219">
        <v>25.53144947690803</v>
      </c>
      <c r="D8822" s="218"/>
      <c r="E8822" s="218" t="s">
        <v>123</v>
      </c>
      <c r="F8822" s="218">
        <v>1992</v>
      </c>
    </row>
    <row r="8823" spans="1:6" x14ac:dyDescent="0.45">
      <c r="A8823" s="218">
        <v>10458</v>
      </c>
      <c r="B8823" s="218">
        <v>400</v>
      </c>
      <c r="C8823" s="219">
        <v>15.97889164104668</v>
      </c>
      <c r="D8823" s="218"/>
      <c r="E8823" s="218" t="s">
        <v>123</v>
      </c>
      <c r="F8823" s="218">
        <v>1992</v>
      </c>
    </row>
    <row r="8824" spans="1:6" x14ac:dyDescent="0.45">
      <c r="A8824" s="218">
        <v>10458</v>
      </c>
      <c r="B8824" s="218">
        <v>400</v>
      </c>
      <c r="C8824" s="219">
        <v>23.273106843495292</v>
      </c>
      <c r="D8824" s="218"/>
      <c r="E8824" s="218" t="s">
        <v>123</v>
      </c>
      <c r="F8824" s="218">
        <v>1992</v>
      </c>
    </row>
    <row r="8825" spans="1:6" x14ac:dyDescent="0.45">
      <c r="A8825" s="218">
        <v>10456</v>
      </c>
      <c r="B8825" s="218">
        <v>300</v>
      </c>
      <c r="C8825" s="219">
        <v>8.1948924502827971</v>
      </c>
      <c r="D8825" s="218"/>
      <c r="E8825" s="218" t="s">
        <v>111</v>
      </c>
      <c r="F8825" s="218">
        <v>1992</v>
      </c>
    </row>
    <row r="8826" spans="1:6" x14ac:dyDescent="0.45">
      <c r="A8826" s="218">
        <v>10454</v>
      </c>
      <c r="B8826" s="218">
        <v>250</v>
      </c>
      <c r="C8826" s="219">
        <v>80.363989773376161</v>
      </c>
      <c r="D8826" s="218"/>
      <c r="E8826" s="218" t="s">
        <v>114</v>
      </c>
      <c r="F8826" s="218">
        <v>2010</v>
      </c>
    </row>
    <row r="8827" spans="1:6" x14ac:dyDescent="0.45">
      <c r="A8827" s="218">
        <v>10454</v>
      </c>
      <c r="B8827" s="218">
        <v>250</v>
      </c>
      <c r="C8827" s="219">
        <v>66.167518756773546</v>
      </c>
      <c r="D8827" s="218"/>
      <c r="E8827" s="218" t="s">
        <v>114</v>
      </c>
      <c r="F8827" s="218">
        <v>2010</v>
      </c>
    </row>
    <row r="8828" spans="1:6" x14ac:dyDescent="0.45">
      <c r="A8828" s="218">
        <v>10454</v>
      </c>
      <c r="B8828" s="218">
        <v>250</v>
      </c>
      <c r="C8828" s="219">
        <v>27.605899271017421</v>
      </c>
      <c r="D8828" s="218"/>
      <c r="E8828" s="218" t="s">
        <v>114</v>
      </c>
      <c r="F8828" s="218">
        <v>2010</v>
      </c>
    </row>
    <row r="8829" spans="1:6" x14ac:dyDescent="0.45">
      <c r="A8829" s="218">
        <v>10454</v>
      </c>
      <c r="B8829" s="218">
        <v>250</v>
      </c>
      <c r="C8829" s="219">
        <v>41.87315298284345</v>
      </c>
      <c r="D8829" s="218"/>
      <c r="E8829" s="218" t="s">
        <v>114</v>
      </c>
      <c r="F8829" s="218">
        <v>2010</v>
      </c>
    </row>
    <row r="8830" spans="1:6" x14ac:dyDescent="0.45">
      <c r="A8830" s="218">
        <v>10454</v>
      </c>
      <c r="B8830" s="218">
        <v>250</v>
      </c>
      <c r="C8830" s="219">
        <v>29.092072987214561</v>
      </c>
      <c r="D8830" s="218"/>
      <c r="E8830" s="218" t="s">
        <v>114</v>
      </c>
      <c r="F8830" s="218">
        <v>2010</v>
      </c>
    </row>
    <row r="8831" spans="1:6" x14ac:dyDescent="0.45">
      <c r="A8831" s="218">
        <v>10454</v>
      </c>
      <c r="B8831" s="218">
        <v>250</v>
      </c>
      <c r="C8831" s="219">
        <v>39.370850361087719</v>
      </c>
      <c r="D8831" s="218"/>
      <c r="E8831" s="218" t="s">
        <v>114</v>
      </c>
      <c r="F8831" s="218">
        <v>2010</v>
      </c>
    </row>
    <row r="8832" spans="1:6" x14ac:dyDescent="0.45">
      <c r="A8832" s="218">
        <v>10454</v>
      </c>
      <c r="B8832" s="218">
        <v>250</v>
      </c>
      <c r="C8832" s="219">
        <v>22.922830210797549</v>
      </c>
      <c r="D8832" s="218"/>
      <c r="E8832" s="218" t="s">
        <v>114</v>
      </c>
      <c r="F8832" s="218">
        <v>2010</v>
      </c>
    </row>
    <row r="8833" spans="1:6" x14ac:dyDescent="0.45">
      <c r="A8833" s="218">
        <v>10454</v>
      </c>
      <c r="B8833" s="218">
        <v>250</v>
      </c>
      <c r="C8833" s="219">
        <v>8.7666456680998603</v>
      </c>
      <c r="D8833" s="218"/>
      <c r="E8833" s="218" t="s">
        <v>114</v>
      </c>
      <c r="F8833" s="218">
        <v>2010</v>
      </c>
    </row>
    <row r="8834" spans="1:6" x14ac:dyDescent="0.45">
      <c r="A8834" s="218">
        <v>10454</v>
      </c>
      <c r="B8834" s="218">
        <v>250</v>
      </c>
      <c r="C8834" s="219">
        <v>96.015918898559462</v>
      </c>
      <c r="D8834" s="218"/>
      <c r="E8834" s="218" t="s">
        <v>114</v>
      </c>
      <c r="F8834" s="218">
        <v>2010</v>
      </c>
    </row>
    <row r="8835" spans="1:6" x14ac:dyDescent="0.45">
      <c r="A8835" s="218">
        <v>10454</v>
      </c>
      <c r="B8835" s="218">
        <v>250</v>
      </c>
      <c r="C8835" s="219">
        <v>69.37240060165702</v>
      </c>
      <c r="D8835" s="218"/>
      <c r="E8835" s="218" t="s">
        <v>114</v>
      </c>
      <c r="F8835" s="218">
        <v>2010</v>
      </c>
    </row>
    <row r="8836" spans="1:6" x14ac:dyDescent="0.45">
      <c r="A8836" s="218">
        <v>10674</v>
      </c>
      <c r="B8836" s="218">
        <v>600</v>
      </c>
      <c r="C8836" s="219">
        <v>186.18894246515171</v>
      </c>
      <c r="D8836" s="218"/>
      <c r="E8836" s="218" t="s">
        <v>203</v>
      </c>
      <c r="F8836" s="218">
        <v>1901</v>
      </c>
    </row>
    <row r="8837" spans="1:6" x14ac:dyDescent="0.45">
      <c r="A8837" s="218">
        <v>10672</v>
      </c>
      <c r="B8837" s="218">
        <v>350</v>
      </c>
      <c r="C8837" s="219">
        <v>46.144593220624508</v>
      </c>
      <c r="D8837" s="218"/>
      <c r="E8837" s="218" t="s">
        <v>207</v>
      </c>
      <c r="F8837" s="218">
        <v>1987</v>
      </c>
    </row>
    <row r="8838" spans="1:6" x14ac:dyDescent="0.45">
      <c r="A8838" s="218">
        <v>10672</v>
      </c>
      <c r="B8838" s="218">
        <v>350</v>
      </c>
      <c r="C8838" s="219">
        <v>32.234348610068842</v>
      </c>
      <c r="D8838" s="218"/>
      <c r="E8838" s="218" t="s">
        <v>207</v>
      </c>
      <c r="F8838" s="218">
        <v>1987</v>
      </c>
    </row>
    <row r="8839" spans="1:6" x14ac:dyDescent="0.45">
      <c r="A8839" s="218">
        <v>10670</v>
      </c>
      <c r="B8839" s="218">
        <v>200</v>
      </c>
      <c r="C8839" s="219">
        <v>19.160365281048751</v>
      </c>
      <c r="D8839" s="218"/>
      <c r="E8839" s="218" t="s">
        <v>114</v>
      </c>
      <c r="F8839" s="218">
        <v>2011</v>
      </c>
    </row>
    <row r="8840" spans="1:6" x14ac:dyDescent="0.45">
      <c r="A8840" s="218">
        <v>10668</v>
      </c>
      <c r="B8840" s="218">
        <v>315</v>
      </c>
      <c r="C8840" s="219">
        <v>43.538613650432993</v>
      </c>
      <c r="D8840" s="218"/>
      <c r="E8840" s="218" t="s">
        <v>114</v>
      </c>
      <c r="F8840" s="218">
        <v>2011</v>
      </c>
    </row>
    <row r="8841" spans="1:6" x14ac:dyDescent="0.45">
      <c r="A8841" s="218">
        <v>10668</v>
      </c>
      <c r="B8841" s="218">
        <v>315</v>
      </c>
      <c r="C8841" s="219">
        <v>38.546109802520157</v>
      </c>
      <c r="D8841" s="218"/>
      <c r="E8841" s="218" t="s">
        <v>114</v>
      </c>
      <c r="F8841" s="218">
        <v>2011</v>
      </c>
    </row>
    <row r="8842" spans="1:6" x14ac:dyDescent="0.45">
      <c r="A8842" s="218">
        <v>10668</v>
      </c>
      <c r="B8842" s="218">
        <v>315</v>
      </c>
      <c r="C8842" s="219">
        <v>11.11508981657296</v>
      </c>
      <c r="D8842" s="218"/>
      <c r="E8842" s="218" t="s">
        <v>114</v>
      </c>
      <c r="F8842" s="218">
        <v>2011</v>
      </c>
    </row>
    <row r="8843" spans="1:6" x14ac:dyDescent="0.45">
      <c r="A8843" s="218">
        <v>10666</v>
      </c>
      <c r="B8843" s="218">
        <v>160</v>
      </c>
      <c r="C8843" s="219">
        <v>39.404150202040121</v>
      </c>
      <c r="D8843" s="218"/>
      <c r="E8843" s="218" t="s">
        <v>114</v>
      </c>
      <c r="F8843" s="218">
        <v>2001</v>
      </c>
    </row>
    <row r="8844" spans="1:6" x14ac:dyDescent="0.45">
      <c r="A8844" s="218">
        <v>10666</v>
      </c>
      <c r="B8844" s="218">
        <v>160</v>
      </c>
      <c r="C8844" s="219">
        <v>23.79229479649857</v>
      </c>
      <c r="D8844" s="218"/>
      <c r="E8844" s="218" t="s">
        <v>114</v>
      </c>
      <c r="F8844" s="218">
        <v>2001</v>
      </c>
    </row>
    <row r="8845" spans="1:6" x14ac:dyDescent="0.45">
      <c r="A8845" s="218">
        <v>10664</v>
      </c>
      <c r="B8845" s="218">
        <v>200</v>
      </c>
      <c r="C8845" s="219">
        <v>20.118454593903081</v>
      </c>
      <c r="D8845" s="218"/>
      <c r="E8845" s="218" t="s">
        <v>114</v>
      </c>
      <c r="F8845" s="218">
        <v>2001</v>
      </c>
    </row>
    <row r="8846" spans="1:6" x14ac:dyDescent="0.45">
      <c r="A8846" s="218">
        <v>10662</v>
      </c>
      <c r="B8846" s="218">
        <v>315</v>
      </c>
      <c r="C8846" s="219">
        <v>46.253671414211098</v>
      </c>
      <c r="D8846" s="218"/>
      <c r="E8846" s="218" t="s">
        <v>114</v>
      </c>
      <c r="F8846" s="218">
        <v>2011</v>
      </c>
    </row>
    <row r="8847" spans="1:6" x14ac:dyDescent="0.45">
      <c r="A8847" s="218">
        <v>10662</v>
      </c>
      <c r="B8847" s="218">
        <v>315</v>
      </c>
      <c r="C8847" s="219">
        <v>37.322290083501727</v>
      </c>
      <c r="D8847" s="218"/>
      <c r="E8847" s="218" t="s">
        <v>114</v>
      </c>
      <c r="F8847" s="218">
        <v>2011</v>
      </c>
    </row>
    <row r="8848" spans="1:6" x14ac:dyDescent="0.45">
      <c r="A8848" s="218">
        <v>10662</v>
      </c>
      <c r="B8848" s="218">
        <v>315</v>
      </c>
      <c r="C8848" s="219">
        <v>15.253003341581969</v>
      </c>
      <c r="D8848" s="218"/>
      <c r="E8848" s="218" t="s">
        <v>204</v>
      </c>
      <c r="F8848" s="218">
        <v>2014</v>
      </c>
    </row>
    <row r="8849" spans="1:6" x14ac:dyDescent="0.45">
      <c r="A8849" s="218">
        <v>10662</v>
      </c>
      <c r="B8849" s="218">
        <v>315</v>
      </c>
      <c r="C8849" s="219">
        <v>29.191889034473949</v>
      </c>
      <c r="D8849" s="218"/>
      <c r="E8849" s="218" t="s">
        <v>204</v>
      </c>
      <c r="F8849" s="218">
        <v>2014</v>
      </c>
    </row>
    <row r="8850" spans="1:6" x14ac:dyDescent="0.45">
      <c r="A8850" s="218">
        <v>10662</v>
      </c>
      <c r="B8850" s="218">
        <v>315</v>
      </c>
      <c r="C8850" s="219">
        <v>27.375168998310379</v>
      </c>
      <c r="D8850" s="218"/>
      <c r="E8850" s="218" t="s">
        <v>204</v>
      </c>
      <c r="F8850" s="218">
        <v>2014</v>
      </c>
    </row>
    <row r="8851" spans="1:6" x14ac:dyDescent="0.45">
      <c r="A8851" s="218">
        <v>10662</v>
      </c>
      <c r="B8851" s="218">
        <v>315</v>
      </c>
      <c r="C8851" s="219">
        <v>30.334937491587631</v>
      </c>
      <c r="D8851" s="218"/>
      <c r="E8851" s="218" t="s">
        <v>204</v>
      </c>
      <c r="F8851" s="218">
        <v>2014</v>
      </c>
    </row>
    <row r="8852" spans="1:6" x14ac:dyDescent="0.45">
      <c r="A8852" s="218">
        <v>10662</v>
      </c>
      <c r="B8852" s="218">
        <v>315</v>
      </c>
      <c r="C8852" s="219">
        <v>13.57467672343885</v>
      </c>
      <c r="D8852" s="218"/>
      <c r="E8852" s="218" t="s">
        <v>204</v>
      </c>
      <c r="F8852" s="218">
        <v>2014</v>
      </c>
    </row>
    <row r="8853" spans="1:6" x14ac:dyDescent="0.45">
      <c r="A8853" s="218">
        <v>10662</v>
      </c>
      <c r="B8853" s="218">
        <v>315</v>
      </c>
      <c r="C8853" s="219">
        <v>22.50305758743151</v>
      </c>
      <c r="D8853" s="218"/>
      <c r="E8853" s="218" t="s">
        <v>204</v>
      </c>
      <c r="F8853" s="218">
        <v>2014</v>
      </c>
    </row>
    <row r="8854" spans="1:6" x14ac:dyDescent="0.45">
      <c r="A8854" s="218">
        <v>10662</v>
      </c>
      <c r="B8854" s="218">
        <v>315</v>
      </c>
      <c r="C8854" s="219">
        <v>37.730559621457218</v>
      </c>
      <c r="D8854" s="218"/>
      <c r="E8854" s="218" t="s">
        <v>204</v>
      </c>
      <c r="F8854" s="218">
        <v>2014</v>
      </c>
    </row>
    <row r="8855" spans="1:6" x14ac:dyDescent="0.45">
      <c r="A8855" s="218">
        <v>10662</v>
      </c>
      <c r="B8855" s="218">
        <v>315</v>
      </c>
      <c r="C8855" s="219">
        <v>48.440002304322647</v>
      </c>
      <c r="D8855" s="218"/>
      <c r="E8855" s="218" t="s">
        <v>204</v>
      </c>
      <c r="F8855" s="218">
        <v>2014</v>
      </c>
    </row>
    <row r="8856" spans="1:6" x14ac:dyDescent="0.45">
      <c r="A8856" s="218">
        <v>10662</v>
      </c>
      <c r="B8856" s="218">
        <v>315</v>
      </c>
      <c r="C8856" s="219">
        <v>40.141657129622097</v>
      </c>
      <c r="D8856" s="218"/>
      <c r="E8856" s="218" t="s">
        <v>204</v>
      </c>
      <c r="F8856" s="218">
        <v>2014</v>
      </c>
    </row>
    <row r="8857" spans="1:6" x14ac:dyDescent="0.45">
      <c r="A8857" s="218">
        <v>10660</v>
      </c>
      <c r="B8857" s="218">
        <v>200</v>
      </c>
      <c r="C8857" s="219">
        <v>17.34241880192506</v>
      </c>
      <c r="D8857" s="218"/>
      <c r="E8857" s="218" t="s">
        <v>114</v>
      </c>
      <c r="F8857" s="218">
        <v>2010</v>
      </c>
    </row>
    <row r="8858" spans="1:6" x14ac:dyDescent="0.45">
      <c r="A8858" s="218">
        <v>10660</v>
      </c>
      <c r="B8858" s="218">
        <v>200</v>
      </c>
      <c r="C8858" s="219">
        <v>10.411546573670339</v>
      </c>
      <c r="D8858" s="218"/>
      <c r="E8858" s="218" t="s">
        <v>114</v>
      </c>
      <c r="F8858" s="218">
        <v>2010</v>
      </c>
    </row>
    <row r="8859" spans="1:6" x14ac:dyDescent="0.45">
      <c r="A8859" s="218">
        <v>10660</v>
      </c>
      <c r="B8859" s="218">
        <v>200</v>
      </c>
      <c r="C8859" s="219">
        <v>12.5155613766052</v>
      </c>
      <c r="D8859" s="218"/>
      <c r="E8859" s="218" t="s">
        <v>114</v>
      </c>
      <c r="F8859" s="218">
        <v>2010</v>
      </c>
    </row>
    <row r="8860" spans="1:6" x14ac:dyDescent="0.45">
      <c r="A8860" s="218">
        <v>10660</v>
      </c>
      <c r="B8860" s="218">
        <v>200</v>
      </c>
      <c r="C8860" s="219">
        <v>39.81807332051438</v>
      </c>
      <c r="D8860" s="218"/>
      <c r="E8860" s="218" t="s">
        <v>114</v>
      </c>
      <c r="F8860" s="218">
        <v>2010</v>
      </c>
    </row>
    <row r="8861" spans="1:6" x14ac:dyDescent="0.45">
      <c r="A8861" s="218">
        <v>10660</v>
      </c>
      <c r="B8861" s="218">
        <v>200</v>
      </c>
      <c r="C8861" s="219">
        <v>18.700004478252609</v>
      </c>
      <c r="D8861" s="218"/>
      <c r="E8861" s="218" t="s">
        <v>114</v>
      </c>
      <c r="F8861" s="218">
        <v>2010</v>
      </c>
    </row>
    <row r="8862" spans="1:6" x14ac:dyDescent="0.45">
      <c r="A8862" s="218">
        <v>10660</v>
      </c>
      <c r="B8862" s="218">
        <v>200</v>
      </c>
      <c r="C8862" s="219">
        <v>18.714182045779211</v>
      </c>
      <c r="D8862" s="218"/>
      <c r="E8862" s="218" t="s">
        <v>114</v>
      </c>
      <c r="F8862" s="218">
        <v>2010</v>
      </c>
    </row>
    <row r="8863" spans="1:6" x14ac:dyDescent="0.45">
      <c r="A8863" s="218">
        <v>10660</v>
      </c>
      <c r="B8863" s="218">
        <v>200</v>
      </c>
      <c r="C8863" s="219">
        <v>16.22142452838262</v>
      </c>
      <c r="D8863" s="218"/>
      <c r="E8863" s="218" t="s">
        <v>114</v>
      </c>
      <c r="F8863" s="218">
        <v>2010</v>
      </c>
    </row>
    <row r="8864" spans="1:6" x14ac:dyDescent="0.45">
      <c r="A8864" s="218">
        <v>10660</v>
      </c>
      <c r="B8864" s="218">
        <v>200</v>
      </c>
      <c r="C8864" s="219">
        <v>24.775625201533071</v>
      </c>
      <c r="D8864" s="218"/>
      <c r="E8864" s="218" t="s">
        <v>114</v>
      </c>
      <c r="F8864" s="218">
        <v>2010</v>
      </c>
    </row>
    <row r="8865" spans="1:6" x14ac:dyDescent="0.45">
      <c r="A8865" s="218">
        <v>10660</v>
      </c>
      <c r="B8865" s="218">
        <v>200</v>
      </c>
      <c r="C8865" s="219">
        <v>9.0677991224044252</v>
      </c>
      <c r="D8865" s="218"/>
      <c r="E8865" s="218" t="s">
        <v>114</v>
      </c>
      <c r="F8865" s="218">
        <v>2010</v>
      </c>
    </row>
    <row r="8866" spans="1:6" x14ac:dyDescent="0.45">
      <c r="A8866" s="218">
        <v>10660</v>
      </c>
      <c r="B8866" s="218">
        <v>200</v>
      </c>
      <c r="C8866" s="219">
        <v>12.740175916662491</v>
      </c>
      <c r="D8866" s="218"/>
      <c r="E8866" s="218" t="s">
        <v>114</v>
      </c>
      <c r="F8866" s="218">
        <v>2010</v>
      </c>
    </row>
    <row r="8867" spans="1:6" x14ac:dyDescent="0.45">
      <c r="A8867" s="218">
        <v>10658</v>
      </c>
      <c r="B8867" s="218">
        <v>500</v>
      </c>
      <c r="C8867" s="219">
        <v>6.274473727506316</v>
      </c>
      <c r="D8867" s="218"/>
      <c r="E8867" s="218" t="s">
        <v>203</v>
      </c>
      <c r="F8867" s="218">
        <v>1968</v>
      </c>
    </row>
    <row r="8868" spans="1:6" x14ac:dyDescent="0.45">
      <c r="A8868" s="218">
        <v>10658</v>
      </c>
      <c r="B8868" s="218">
        <v>500</v>
      </c>
      <c r="C8868" s="219">
        <v>15.4532638931445</v>
      </c>
      <c r="D8868" s="218"/>
      <c r="E8868" s="218" t="s">
        <v>203</v>
      </c>
      <c r="F8868" s="218">
        <v>1968</v>
      </c>
    </row>
    <row r="8869" spans="1:6" x14ac:dyDescent="0.45">
      <c r="A8869" s="218">
        <v>10658</v>
      </c>
      <c r="B8869" s="218">
        <v>500</v>
      </c>
      <c r="C8869" s="219">
        <v>3.8600211534057931</v>
      </c>
      <c r="D8869" s="218"/>
      <c r="E8869" s="218" t="s">
        <v>203</v>
      </c>
      <c r="F8869" s="218">
        <v>1971</v>
      </c>
    </row>
    <row r="8870" spans="1:6" x14ac:dyDescent="0.45">
      <c r="A8870" s="218">
        <v>10658</v>
      </c>
      <c r="B8870" s="218">
        <v>500</v>
      </c>
      <c r="C8870" s="219">
        <v>4.3096315762928032</v>
      </c>
      <c r="D8870" s="218"/>
      <c r="E8870" s="218" t="s">
        <v>203</v>
      </c>
      <c r="F8870" s="218">
        <v>1968</v>
      </c>
    </row>
    <row r="8871" spans="1:6" x14ac:dyDescent="0.45">
      <c r="A8871" s="218">
        <v>10658</v>
      </c>
      <c r="B8871" s="218">
        <v>500</v>
      </c>
      <c r="C8871" s="219">
        <v>2.6708234431253031</v>
      </c>
      <c r="D8871" s="218"/>
      <c r="E8871" s="218" t="s">
        <v>203</v>
      </c>
      <c r="F8871" s="218">
        <v>1968</v>
      </c>
    </row>
    <row r="8872" spans="1:6" x14ac:dyDescent="0.45">
      <c r="A8872" s="218">
        <v>10658</v>
      </c>
      <c r="B8872" s="218">
        <v>500</v>
      </c>
      <c r="C8872" s="219">
        <v>4.4719478533433126</v>
      </c>
      <c r="D8872" s="218"/>
      <c r="E8872" s="218" t="s">
        <v>203</v>
      </c>
      <c r="F8872" s="218">
        <v>1968</v>
      </c>
    </row>
    <row r="8873" spans="1:6" x14ac:dyDescent="0.45">
      <c r="A8873" s="218">
        <v>10658</v>
      </c>
      <c r="B8873" s="218">
        <v>500</v>
      </c>
      <c r="C8873" s="219">
        <v>2.4688657962827811</v>
      </c>
      <c r="D8873" s="218"/>
      <c r="E8873" s="218" t="s">
        <v>203</v>
      </c>
      <c r="F8873" s="218">
        <v>1968</v>
      </c>
    </row>
    <row r="8874" spans="1:6" x14ac:dyDescent="0.45">
      <c r="A8874" s="218">
        <v>10658</v>
      </c>
      <c r="B8874" s="218">
        <v>500</v>
      </c>
      <c r="C8874" s="219">
        <v>8.5440621177841685</v>
      </c>
      <c r="D8874" s="218"/>
      <c r="E8874" s="218" t="s">
        <v>203</v>
      </c>
      <c r="F8874" s="218">
        <v>1968</v>
      </c>
    </row>
    <row r="8875" spans="1:6" x14ac:dyDescent="0.45">
      <c r="A8875" s="218">
        <v>10658</v>
      </c>
      <c r="B8875" s="218">
        <v>500</v>
      </c>
      <c r="C8875" s="219">
        <v>6.7099127539419117</v>
      </c>
      <c r="D8875" s="218"/>
      <c r="E8875" s="218" t="s">
        <v>203</v>
      </c>
      <c r="F8875" s="218">
        <v>1968</v>
      </c>
    </row>
    <row r="8876" spans="1:6" x14ac:dyDescent="0.45">
      <c r="A8876" s="218">
        <v>10658</v>
      </c>
      <c r="B8876" s="218">
        <v>500</v>
      </c>
      <c r="C8876" s="219">
        <v>7.6378835623929016</v>
      </c>
      <c r="D8876" s="218"/>
      <c r="E8876" s="218" t="s">
        <v>203</v>
      </c>
      <c r="F8876" s="218">
        <v>1968</v>
      </c>
    </row>
    <row r="8877" spans="1:6" x14ac:dyDescent="0.45">
      <c r="A8877" s="218">
        <v>10658</v>
      </c>
      <c r="B8877" s="218">
        <v>500</v>
      </c>
      <c r="C8877" s="219">
        <v>5.3199460446753823</v>
      </c>
      <c r="D8877" s="218"/>
      <c r="E8877" s="218" t="s">
        <v>203</v>
      </c>
      <c r="F8877" s="218">
        <v>1968</v>
      </c>
    </row>
    <row r="8878" spans="1:6" x14ac:dyDescent="0.45">
      <c r="A8878" s="218">
        <v>10656</v>
      </c>
      <c r="B8878" s="218">
        <v>600</v>
      </c>
      <c r="C8878" s="219">
        <v>7.5849438351914404</v>
      </c>
      <c r="D8878" s="218"/>
      <c r="E8878" s="218" t="s">
        <v>203</v>
      </c>
      <c r="F8878" s="218">
        <v>1968</v>
      </c>
    </row>
    <row r="8879" spans="1:6" x14ac:dyDescent="0.45">
      <c r="A8879" s="218">
        <v>10656</v>
      </c>
      <c r="B8879" s="218">
        <v>600</v>
      </c>
      <c r="C8879" s="219">
        <v>10.71573375888398</v>
      </c>
      <c r="D8879" s="218"/>
      <c r="E8879" s="218" t="s">
        <v>203</v>
      </c>
      <c r="F8879" s="218">
        <v>1971</v>
      </c>
    </row>
    <row r="8880" spans="1:6" x14ac:dyDescent="0.45">
      <c r="A8880" s="218">
        <v>10656</v>
      </c>
      <c r="B8880" s="218">
        <v>600</v>
      </c>
      <c r="C8880" s="219">
        <v>4.7693655628071738</v>
      </c>
      <c r="D8880" s="218"/>
      <c r="E8880" s="218" t="s">
        <v>203</v>
      </c>
      <c r="F8880" s="218">
        <v>1968</v>
      </c>
    </row>
    <row r="8881" spans="1:6" x14ac:dyDescent="0.45">
      <c r="A8881" s="218">
        <v>10656</v>
      </c>
      <c r="B8881" s="218">
        <v>600</v>
      </c>
      <c r="C8881" s="219">
        <v>14.73613840237609</v>
      </c>
      <c r="D8881" s="218"/>
      <c r="E8881" s="218" t="s">
        <v>203</v>
      </c>
      <c r="F8881" s="218">
        <v>1968</v>
      </c>
    </row>
    <row r="8882" spans="1:6" x14ac:dyDescent="0.45">
      <c r="A8882" s="218">
        <v>10656</v>
      </c>
      <c r="B8882" s="218">
        <v>600</v>
      </c>
      <c r="C8882" s="219">
        <v>6.134630398199632</v>
      </c>
      <c r="D8882" s="218"/>
      <c r="E8882" s="218" t="s">
        <v>203</v>
      </c>
      <c r="F8882" s="218">
        <v>1968</v>
      </c>
    </row>
    <row r="8883" spans="1:6" x14ac:dyDescent="0.45">
      <c r="A8883" s="218">
        <v>10656</v>
      </c>
      <c r="B8883" s="218">
        <v>600</v>
      </c>
      <c r="C8883" s="219">
        <v>13.204726383053581</v>
      </c>
      <c r="D8883" s="218"/>
      <c r="E8883" s="218" t="s">
        <v>203</v>
      </c>
      <c r="F8883" s="218">
        <v>1968</v>
      </c>
    </row>
    <row r="8884" spans="1:6" x14ac:dyDescent="0.45">
      <c r="A8884" s="218">
        <v>10654</v>
      </c>
      <c r="B8884" s="218">
        <v>200</v>
      </c>
      <c r="C8884" s="219">
        <v>34.752649088890443</v>
      </c>
      <c r="D8884" s="218"/>
      <c r="E8884" s="218" t="s">
        <v>111</v>
      </c>
      <c r="F8884" s="218">
        <v>1978</v>
      </c>
    </row>
    <row r="8885" spans="1:6" x14ac:dyDescent="0.45">
      <c r="A8885" s="218">
        <v>10652</v>
      </c>
      <c r="B8885" s="218">
        <v>250</v>
      </c>
      <c r="C8885" s="219">
        <v>30.154387501586498</v>
      </c>
      <c r="D8885" s="218"/>
      <c r="E8885" s="218" t="s">
        <v>111</v>
      </c>
      <c r="F8885" s="218">
        <v>1995</v>
      </c>
    </row>
    <row r="8886" spans="1:6" x14ac:dyDescent="0.45">
      <c r="A8886" s="218">
        <v>10652</v>
      </c>
      <c r="B8886" s="218">
        <v>250</v>
      </c>
      <c r="C8886" s="219">
        <v>32.051464233757812</v>
      </c>
      <c r="D8886" s="218"/>
      <c r="E8886" s="218" t="s">
        <v>111</v>
      </c>
      <c r="F8886" s="218">
        <v>1995</v>
      </c>
    </row>
    <row r="8887" spans="1:6" x14ac:dyDescent="0.45">
      <c r="A8887" s="218">
        <v>10650</v>
      </c>
      <c r="B8887" s="218">
        <v>400</v>
      </c>
      <c r="C8887" s="219">
        <v>3.6385510993320702</v>
      </c>
      <c r="D8887" s="218"/>
      <c r="E8887" s="218" t="s">
        <v>203</v>
      </c>
      <c r="F8887" s="218">
        <v>1901</v>
      </c>
    </row>
    <row r="8888" spans="1:6" x14ac:dyDescent="0.45">
      <c r="A8888" s="218">
        <v>10648</v>
      </c>
      <c r="B8888" s="218">
        <v>200</v>
      </c>
      <c r="C8888" s="219">
        <v>19.405265375012501</v>
      </c>
      <c r="D8888" s="218"/>
      <c r="E8888" s="218" t="s">
        <v>205</v>
      </c>
      <c r="F8888" s="218">
        <v>1982</v>
      </c>
    </row>
    <row r="8889" spans="1:6" x14ac:dyDescent="0.45">
      <c r="A8889" s="218">
        <v>10646</v>
      </c>
      <c r="B8889" s="218">
        <v>0</v>
      </c>
      <c r="C8889" s="219">
        <v>11.06896309798921</v>
      </c>
      <c r="D8889" s="218"/>
      <c r="E8889" s="218"/>
      <c r="F8889" s="218">
        <v>1901</v>
      </c>
    </row>
    <row r="8890" spans="1:6" x14ac:dyDescent="0.45">
      <c r="A8890" s="218">
        <v>10644</v>
      </c>
      <c r="B8890" s="218">
        <v>400</v>
      </c>
      <c r="C8890" s="219">
        <v>19.9236542697221</v>
      </c>
      <c r="D8890" s="218"/>
      <c r="E8890" s="218" t="s">
        <v>205</v>
      </c>
      <c r="F8890" s="218">
        <v>1901</v>
      </c>
    </row>
    <row r="8891" spans="1:6" x14ac:dyDescent="0.45">
      <c r="A8891" s="218">
        <v>10644</v>
      </c>
      <c r="B8891" s="218">
        <v>400</v>
      </c>
      <c r="C8891" s="219">
        <v>6.9741011546303362</v>
      </c>
      <c r="D8891" s="218"/>
      <c r="E8891" s="218" t="s">
        <v>205</v>
      </c>
      <c r="F8891" s="218">
        <v>1901</v>
      </c>
    </row>
    <row r="8892" spans="1:6" x14ac:dyDescent="0.45">
      <c r="A8892" s="218">
        <v>10644</v>
      </c>
      <c r="B8892" s="218">
        <v>400</v>
      </c>
      <c r="C8892" s="219">
        <v>21.723504540289149</v>
      </c>
      <c r="D8892" s="218"/>
      <c r="E8892" s="218" t="s">
        <v>205</v>
      </c>
      <c r="F8892" s="218">
        <v>1901</v>
      </c>
    </row>
    <row r="8893" spans="1:6" x14ac:dyDescent="0.45">
      <c r="A8893" s="218">
        <v>10644</v>
      </c>
      <c r="B8893" s="218">
        <v>400</v>
      </c>
      <c r="C8893" s="219">
        <v>11.07271064365974</v>
      </c>
      <c r="D8893" s="218"/>
      <c r="E8893" s="218" t="s">
        <v>205</v>
      </c>
      <c r="F8893" s="218">
        <v>1901</v>
      </c>
    </row>
    <row r="8894" spans="1:6" x14ac:dyDescent="0.45">
      <c r="A8894" s="218">
        <v>10644</v>
      </c>
      <c r="B8894" s="218">
        <v>400</v>
      </c>
      <c r="C8894" s="219">
        <v>8.1207812757409314</v>
      </c>
      <c r="D8894" s="218"/>
      <c r="E8894" s="218" t="s">
        <v>205</v>
      </c>
      <c r="F8894" s="218">
        <v>1901</v>
      </c>
    </row>
    <row r="8895" spans="1:6" x14ac:dyDescent="0.45">
      <c r="A8895" s="218">
        <v>10644</v>
      </c>
      <c r="B8895" s="218">
        <v>400</v>
      </c>
      <c r="C8895" s="219">
        <v>20.613921998218231</v>
      </c>
      <c r="D8895" s="218"/>
      <c r="E8895" s="218" t="s">
        <v>205</v>
      </c>
      <c r="F8895" s="218">
        <v>1901</v>
      </c>
    </row>
    <row r="8896" spans="1:6" x14ac:dyDescent="0.45">
      <c r="A8896" s="218">
        <v>10644</v>
      </c>
      <c r="B8896" s="218">
        <v>400</v>
      </c>
      <c r="C8896" s="219">
        <v>7.3432967687815758</v>
      </c>
      <c r="D8896" s="218"/>
      <c r="E8896" s="218" t="s">
        <v>205</v>
      </c>
      <c r="F8896" s="218">
        <v>1901</v>
      </c>
    </row>
    <row r="8897" spans="1:6" x14ac:dyDescent="0.45">
      <c r="A8897" s="218">
        <v>10642</v>
      </c>
      <c r="B8897" s="218">
        <v>400</v>
      </c>
      <c r="C8897" s="219">
        <v>55.772385227854457</v>
      </c>
      <c r="D8897" s="218"/>
      <c r="E8897" s="218" t="s">
        <v>204</v>
      </c>
      <c r="F8897" s="218">
        <v>2011</v>
      </c>
    </row>
    <row r="8898" spans="1:6" x14ac:dyDescent="0.45">
      <c r="A8898" s="218">
        <v>10640</v>
      </c>
      <c r="B8898" s="218">
        <v>400</v>
      </c>
      <c r="C8898" s="219">
        <v>2.4146382507896789</v>
      </c>
      <c r="D8898" s="218"/>
      <c r="E8898" s="218" t="s">
        <v>109</v>
      </c>
      <c r="F8898" s="218">
        <v>2011</v>
      </c>
    </row>
    <row r="8899" spans="1:6" x14ac:dyDescent="0.45">
      <c r="A8899" s="218">
        <v>10640</v>
      </c>
      <c r="B8899" s="218">
        <v>400</v>
      </c>
      <c r="C8899" s="219">
        <v>7.5587210989482836</v>
      </c>
      <c r="D8899" s="218"/>
      <c r="E8899" s="218" t="s">
        <v>204</v>
      </c>
      <c r="F8899" s="218">
        <v>2011</v>
      </c>
    </row>
    <row r="8900" spans="1:6" x14ac:dyDescent="0.45">
      <c r="A8900" s="218">
        <v>10638</v>
      </c>
      <c r="B8900" s="218">
        <v>355</v>
      </c>
      <c r="C8900" s="219">
        <v>1.95001220703125</v>
      </c>
      <c r="D8900" s="218"/>
      <c r="E8900" s="218" t="s">
        <v>109</v>
      </c>
      <c r="F8900" s="218">
        <v>2011</v>
      </c>
    </row>
    <row r="8901" spans="1:6" x14ac:dyDescent="0.45">
      <c r="A8901" s="218">
        <v>10638</v>
      </c>
      <c r="B8901" s="218">
        <v>355</v>
      </c>
      <c r="C8901" s="219">
        <v>4.2616994299656108</v>
      </c>
      <c r="D8901" s="218"/>
      <c r="E8901" s="218" t="s">
        <v>109</v>
      </c>
      <c r="F8901" s="218">
        <v>2011</v>
      </c>
    </row>
    <row r="8902" spans="1:6" x14ac:dyDescent="0.45">
      <c r="A8902" s="218">
        <v>10636</v>
      </c>
      <c r="B8902" s="218">
        <v>0</v>
      </c>
      <c r="C8902" s="219">
        <v>4.7441072207610144</v>
      </c>
      <c r="D8902" s="218"/>
      <c r="E8902" s="218"/>
      <c r="F8902" s="218">
        <v>1901</v>
      </c>
    </row>
    <row r="8903" spans="1:6" x14ac:dyDescent="0.45">
      <c r="A8903" s="218">
        <v>10634</v>
      </c>
      <c r="B8903" s="218">
        <v>500</v>
      </c>
      <c r="C8903" s="219">
        <v>64.773576918758948</v>
      </c>
      <c r="D8903" s="218"/>
      <c r="E8903" s="218" t="s">
        <v>203</v>
      </c>
      <c r="F8903" s="218">
        <v>1901</v>
      </c>
    </row>
    <row r="8904" spans="1:6" x14ac:dyDescent="0.45">
      <c r="A8904" s="218">
        <v>10634</v>
      </c>
      <c r="B8904" s="218">
        <v>500</v>
      </c>
      <c r="C8904" s="219">
        <v>6.6513528956717716</v>
      </c>
      <c r="D8904" s="218"/>
      <c r="E8904" s="218" t="s">
        <v>203</v>
      </c>
      <c r="F8904" s="218">
        <v>1901</v>
      </c>
    </row>
    <row r="8905" spans="1:6" x14ac:dyDescent="0.45">
      <c r="A8905" s="218">
        <v>10634</v>
      </c>
      <c r="B8905" s="218">
        <v>500</v>
      </c>
      <c r="C8905" s="219">
        <v>12.444325977912079</v>
      </c>
      <c r="D8905" s="218"/>
      <c r="E8905" s="218" t="s">
        <v>203</v>
      </c>
      <c r="F8905" s="218">
        <v>1901</v>
      </c>
    </row>
    <row r="8906" spans="1:6" x14ac:dyDescent="0.45">
      <c r="A8906" s="218">
        <v>10634</v>
      </c>
      <c r="B8906" s="218">
        <v>500</v>
      </c>
      <c r="C8906" s="219">
        <v>14.37101959288186</v>
      </c>
      <c r="D8906" s="218"/>
      <c r="E8906" s="218" t="s">
        <v>203</v>
      </c>
      <c r="F8906" s="218">
        <v>1901</v>
      </c>
    </row>
    <row r="8907" spans="1:6" x14ac:dyDescent="0.45">
      <c r="A8907" s="218">
        <v>10634</v>
      </c>
      <c r="B8907" s="218">
        <v>500</v>
      </c>
      <c r="C8907" s="219">
        <v>17.07968176005048</v>
      </c>
      <c r="D8907" s="218"/>
      <c r="E8907" s="218" t="s">
        <v>203</v>
      </c>
      <c r="F8907" s="218">
        <v>1901</v>
      </c>
    </row>
    <row r="8908" spans="1:6" x14ac:dyDescent="0.45">
      <c r="A8908" s="218">
        <v>10634</v>
      </c>
      <c r="B8908" s="218">
        <v>500</v>
      </c>
      <c r="C8908" s="219">
        <v>15.88640981009876</v>
      </c>
      <c r="D8908" s="218"/>
      <c r="E8908" s="218" t="s">
        <v>203</v>
      </c>
      <c r="F8908" s="218">
        <v>1901</v>
      </c>
    </row>
    <row r="8909" spans="1:6" x14ac:dyDescent="0.45">
      <c r="A8909" s="218">
        <v>10634</v>
      </c>
      <c r="B8909" s="218">
        <v>500</v>
      </c>
      <c r="C8909" s="219">
        <v>19.065875812327299</v>
      </c>
      <c r="D8909" s="218"/>
      <c r="E8909" s="218" t="s">
        <v>203</v>
      </c>
      <c r="F8909" s="218">
        <v>1901</v>
      </c>
    </row>
    <row r="8910" spans="1:6" x14ac:dyDescent="0.45">
      <c r="A8910" s="218">
        <v>10634</v>
      </c>
      <c r="B8910" s="218">
        <v>500</v>
      </c>
      <c r="C8910" s="219">
        <v>4.9448660039544121</v>
      </c>
      <c r="D8910" s="218"/>
      <c r="E8910" s="218" t="s">
        <v>203</v>
      </c>
      <c r="F8910" s="218">
        <v>1901</v>
      </c>
    </row>
    <row r="8911" spans="1:6" x14ac:dyDescent="0.45">
      <c r="A8911" s="218">
        <v>10634</v>
      </c>
      <c r="B8911" s="218">
        <v>500</v>
      </c>
      <c r="C8911" s="219">
        <v>9.2002370983422388</v>
      </c>
      <c r="D8911" s="218"/>
      <c r="E8911" s="218" t="s">
        <v>203</v>
      </c>
      <c r="F8911" s="218">
        <v>1901</v>
      </c>
    </row>
    <row r="8912" spans="1:6" x14ac:dyDescent="0.45">
      <c r="A8912" s="218">
        <v>10634</v>
      </c>
      <c r="B8912" s="218">
        <v>500</v>
      </c>
      <c r="C8912" s="219">
        <v>5.3499114371538719</v>
      </c>
      <c r="D8912" s="218"/>
      <c r="E8912" s="218" t="s">
        <v>203</v>
      </c>
      <c r="F8912" s="218">
        <v>1901</v>
      </c>
    </row>
    <row r="8913" spans="1:6" x14ac:dyDescent="0.45">
      <c r="A8913" s="218">
        <v>10634</v>
      </c>
      <c r="B8913" s="218">
        <v>500</v>
      </c>
      <c r="C8913" s="219">
        <v>15.626873562065191</v>
      </c>
      <c r="D8913" s="218"/>
      <c r="E8913" s="218" t="s">
        <v>203</v>
      </c>
      <c r="F8913" s="218">
        <v>1901</v>
      </c>
    </row>
    <row r="8914" spans="1:6" x14ac:dyDescent="0.45">
      <c r="A8914" s="218">
        <v>10634</v>
      </c>
      <c r="B8914" s="218">
        <v>500</v>
      </c>
      <c r="C8914" s="219">
        <v>25.925140026132471</v>
      </c>
      <c r="D8914" s="218"/>
      <c r="E8914" s="218" t="s">
        <v>203</v>
      </c>
      <c r="F8914" s="218">
        <v>1901</v>
      </c>
    </row>
    <row r="8915" spans="1:6" x14ac:dyDescent="0.45">
      <c r="A8915" s="218">
        <v>10632</v>
      </c>
      <c r="B8915" s="218">
        <v>450</v>
      </c>
      <c r="C8915" s="219">
        <v>60.990782484199251</v>
      </c>
      <c r="D8915" s="218"/>
      <c r="E8915" s="218" t="s">
        <v>111</v>
      </c>
      <c r="F8915" s="218">
        <v>1901</v>
      </c>
    </row>
    <row r="8916" spans="1:6" x14ac:dyDescent="0.45">
      <c r="A8916" s="218">
        <v>10632</v>
      </c>
      <c r="B8916" s="218">
        <v>450</v>
      </c>
      <c r="C8916" s="219">
        <v>48.852263306197393</v>
      </c>
      <c r="D8916" s="218"/>
      <c r="E8916" s="218" t="s">
        <v>111</v>
      </c>
      <c r="F8916" s="218">
        <v>1901</v>
      </c>
    </row>
    <row r="8917" spans="1:6" x14ac:dyDescent="0.45">
      <c r="A8917" s="218">
        <v>10632</v>
      </c>
      <c r="B8917" s="218">
        <v>450</v>
      </c>
      <c r="C8917" s="219">
        <v>20.587220822693421</v>
      </c>
      <c r="D8917" s="218"/>
      <c r="E8917" s="218" t="s">
        <v>111</v>
      </c>
      <c r="F8917" s="218">
        <v>1901</v>
      </c>
    </row>
    <row r="8918" spans="1:6" x14ac:dyDescent="0.45">
      <c r="A8918" s="218">
        <v>10632</v>
      </c>
      <c r="B8918" s="218">
        <v>450</v>
      </c>
      <c r="C8918" s="219">
        <v>40.603410264152878</v>
      </c>
      <c r="D8918" s="218"/>
      <c r="E8918" s="218" t="s">
        <v>111</v>
      </c>
      <c r="F8918" s="218">
        <v>1901</v>
      </c>
    </row>
    <row r="8919" spans="1:6" x14ac:dyDescent="0.45">
      <c r="A8919" s="218">
        <v>10632</v>
      </c>
      <c r="B8919" s="218">
        <v>450</v>
      </c>
      <c r="C8919" s="219">
        <v>28.518986319652331</v>
      </c>
      <c r="D8919" s="218"/>
      <c r="E8919" s="218" t="s">
        <v>205</v>
      </c>
      <c r="F8919" s="218">
        <v>1901</v>
      </c>
    </row>
    <row r="8920" spans="1:6" x14ac:dyDescent="0.45">
      <c r="A8920" s="218">
        <v>10632</v>
      </c>
      <c r="B8920" s="218">
        <v>450</v>
      </c>
      <c r="C8920" s="219">
        <v>50.112172984984568</v>
      </c>
      <c r="D8920" s="218"/>
      <c r="E8920" s="218" t="s">
        <v>111</v>
      </c>
      <c r="F8920" s="218">
        <v>1901</v>
      </c>
    </row>
    <row r="8921" spans="1:6" x14ac:dyDescent="0.45">
      <c r="A8921" s="218">
        <v>10632</v>
      </c>
      <c r="B8921" s="218">
        <v>450</v>
      </c>
      <c r="C8921" s="219">
        <v>31.04760306498893</v>
      </c>
      <c r="D8921" s="218"/>
      <c r="E8921" s="218" t="s">
        <v>111</v>
      </c>
      <c r="F8921" s="218">
        <v>1901</v>
      </c>
    </row>
    <row r="8922" spans="1:6" x14ac:dyDescent="0.45">
      <c r="A8922" s="218">
        <v>10632</v>
      </c>
      <c r="B8922" s="218">
        <v>450</v>
      </c>
      <c r="C8922" s="219">
        <v>52.183248089281527</v>
      </c>
      <c r="D8922" s="218"/>
      <c r="E8922" s="218" t="s">
        <v>111</v>
      </c>
      <c r="F8922" s="218">
        <v>1901</v>
      </c>
    </row>
    <row r="8923" spans="1:6" x14ac:dyDescent="0.45">
      <c r="A8923" s="218">
        <v>10630</v>
      </c>
      <c r="B8923" s="218">
        <v>300</v>
      </c>
      <c r="C8923" s="219">
        <v>7.3902994113401181</v>
      </c>
      <c r="D8923" s="218"/>
      <c r="E8923" s="218" t="s">
        <v>111</v>
      </c>
      <c r="F8923" s="218">
        <v>1901</v>
      </c>
    </row>
    <row r="8924" spans="1:6" x14ac:dyDescent="0.45">
      <c r="A8924" s="218">
        <v>10630</v>
      </c>
      <c r="B8924" s="218">
        <v>300</v>
      </c>
      <c r="C8924" s="219">
        <v>20.08812994343835</v>
      </c>
      <c r="D8924" s="218"/>
      <c r="E8924" s="218" t="s">
        <v>114</v>
      </c>
      <c r="F8924" s="218">
        <v>1901</v>
      </c>
    </row>
    <row r="8925" spans="1:6" x14ac:dyDescent="0.45">
      <c r="A8925" s="218">
        <v>10630</v>
      </c>
      <c r="B8925" s="218">
        <v>300</v>
      </c>
      <c r="C8925" s="219">
        <v>5.2687572889288896</v>
      </c>
      <c r="D8925" s="218"/>
      <c r="E8925" s="218" t="s">
        <v>114</v>
      </c>
      <c r="F8925" s="218">
        <v>1901</v>
      </c>
    </row>
    <row r="8926" spans="1:6" x14ac:dyDescent="0.45">
      <c r="A8926" s="218">
        <v>10630</v>
      </c>
      <c r="B8926" s="218">
        <v>300</v>
      </c>
      <c r="C8926" s="219">
        <v>28.296577320989702</v>
      </c>
      <c r="D8926" s="218"/>
      <c r="E8926" s="218" t="s">
        <v>114</v>
      </c>
      <c r="F8926" s="218">
        <v>1901</v>
      </c>
    </row>
    <row r="8927" spans="1:6" x14ac:dyDescent="0.45">
      <c r="A8927" s="218">
        <v>10628</v>
      </c>
      <c r="B8927" s="218">
        <v>200</v>
      </c>
      <c r="C8927" s="219">
        <v>13.84878519032655</v>
      </c>
      <c r="D8927" s="218"/>
      <c r="E8927" s="218" t="s">
        <v>209</v>
      </c>
      <c r="F8927" s="218">
        <v>1901</v>
      </c>
    </row>
    <row r="8928" spans="1:6" x14ac:dyDescent="0.45">
      <c r="A8928" s="218">
        <v>10628</v>
      </c>
      <c r="B8928" s="218">
        <v>200</v>
      </c>
      <c r="C8928" s="219">
        <v>27.52729894858523</v>
      </c>
      <c r="D8928" s="218"/>
      <c r="E8928" s="218" t="s">
        <v>114</v>
      </c>
      <c r="F8928" s="218">
        <v>2011</v>
      </c>
    </row>
    <row r="8929" spans="1:6" x14ac:dyDescent="0.45">
      <c r="A8929" s="218">
        <v>10628</v>
      </c>
      <c r="B8929" s="218">
        <v>200</v>
      </c>
      <c r="C8929" s="219">
        <v>9.6295131642964797</v>
      </c>
      <c r="D8929" s="218"/>
      <c r="E8929" s="218" t="s">
        <v>114</v>
      </c>
      <c r="F8929" s="218">
        <v>2011</v>
      </c>
    </row>
    <row r="8930" spans="1:6" x14ac:dyDescent="0.45">
      <c r="A8930" s="218">
        <v>10628</v>
      </c>
      <c r="B8930" s="218">
        <v>200</v>
      </c>
      <c r="C8930" s="219">
        <v>7.5939123890334459</v>
      </c>
      <c r="D8930" s="218"/>
      <c r="E8930" s="218" t="s">
        <v>114</v>
      </c>
      <c r="F8930" s="218">
        <v>2011</v>
      </c>
    </row>
    <row r="8931" spans="1:6" x14ac:dyDescent="0.45">
      <c r="A8931" s="218">
        <v>10628</v>
      </c>
      <c r="B8931" s="218">
        <v>200</v>
      </c>
      <c r="C8931" s="219">
        <v>23.441530153595149</v>
      </c>
      <c r="D8931" s="218"/>
      <c r="E8931" s="218" t="s">
        <v>114</v>
      </c>
      <c r="F8931" s="218">
        <v>2011</v>
      </c>
    </row>
    <row r="8932" spans="1:6" x14ac:dyDescent="0.45">
      <c r="A8932" s="218">
        <v>10628</v>
      </c>
      <c r="B8932" s="218">
        <v>200</v>
      </c>
      <c r="C8932" s="219">
        <v>29.183059827211771</v>
      </c>
      <c r="D8932" s="218"/>
      <c r="E8932" s="218" t="s">
        <v>114</v>
      </c>
      <c r="F8932" s="218">
        <v>2011</v>
      </c>
    </row>
    <row r="8933" spans="1:6" x14ac:dyDescent="0.45">
      <c r="A8933" s="218">
        <v>10626</v>
      </c>
      <c r="B8933" s="218">
        <v>200</v>
      </c>
      <c r="C8933" s="219">
        <v>7.3770590389002137</v>
      </c>
      <c r="D8933" s="218"/>
      <c r="E8933" s="218" t="s">
        <v>204</v>
      </c>
      <c r="F8933" s="218">
        <v>2001</v>
      </c>
    </row>
    <row r="8934" spans="1:6" x14ac:dyDescent="0.45">
      <c r="A8934" s="218">
        <v>10626</v>
      </c>
      <c r="B8934" s="218">
        <v>200</v>
      </c>
      <c r="C8934" s="219">
        <v>6.8806322199964383</v>
      </c>
      <c r="D8934" s="218"/>
      <c r="E8934" s="218" t="s">
        <v>204</v>
      </c>
      <c r="F8934" s="218">
        <v>2001</v>
      </c>
    </row>
    <row r="8935" spans="1:6" x14ac:dyDescent="0.45">
      <c r="A8935" s="218">
        <v>10626</v>
      </c>
      <c r="B8935" s="218">
        <v>200</v>
      </c>
      <c r="C8935" s="219">
        <v>12.970108596032841</v>
      </c>
      <c r="D8935" s="218"/>
      <c r="E8935" s="218" t="s">
        <v>204</v>
      </c>
      <c r="F8935" s="218">
        <v>2001</v>
      </c>
    </row>
    <row r="8936" spans="1:6" x14ac:dyDescent="0.45">
      <c r="A8936" s="218">
        <v>10626</v>
      </c>
      <c r="B8936" s="218">
        <v>200</v>
      </c>
      <c r="C8936" s="219">
        <v>10.320149563154279</v>
      </c>
      <c r="D8936" s="218"/>
      <c r="E8936" s="218" t="s">
        <v>204</v>
      </c>
      <c r="F8936" s="218">
        <v>2001</v>
      </c>
    </row>
    <row r="8937" spans="1:6" x14ac:dyDescent="0.45">
      <c r="A8937" s="218">
        <v>10626</v>
      </c>
      <c r="B8937" s="218">
        <v>200</v>
      </c>
      <c r="C8937" s="219">
        <v>21.064187618826921</v>
      </c>
      <c r="D8937" s="218"/>
      <c r="E8937" s="218" t="s">
        <v>114</v>
      </c>
      <c r="F8937" s="218">
        <v>2018</v>
      </c>
    </row>
    <row r="8938" spans="1:6" x14ac:dyDescent="0.45">
      <c r="A8938" s="218">
        <v>10626</v>
      </c>
      <c r="B8938" s="218">
        <v>200</v>
      </c>
      <c r="C8938" s="219">
        <v>25.82972125294912</v>
      </c>
      <c r="D8938" s="218"/>
      <c r="E8938" s="218" t="s">
        <v>114</v>
      </c>
      <c r="F8938" s="218">
        <v>2018</v>
      </c>
    </row>
    <row r="8939" spans="1:6" x14ac:dyDescent="0.45">
      <c r="A8939" s="218">
        <v>10626</v>
      </c>
      <c r="B8939" s="218">
        <v>200</v>
      </c>
      <c r="C8939" s="219">
        <v>9.751556283775086</v>
      </c>
      <c r="D8939" s="218"/>
      <c r="E8939" s="218" t="s">
        <v>114</v>
      </c>
      <c r="F8939" s="218">
        <v>2018</v>
      </c>
    </row>
    <row r="8940" spans="1:6" x14ac:dyDescent="0.45">
      <c r="A8940" s="218">
        <v>10626</v>
      </c>
      <c r="B8940" s="218">
        <v>200</v>
      </c>
      <c r="C8940" s="219">
        <v>20.555093044839619</v>
      </c>
      <c r="D8940" s="218"/>
      <c r="E8940" s="218" t="s">
        <v>114</v>
      </c>
      <c r="F8940" s="218">
        <v>2018</v>
      </c>
    </row>
    <row r="8941" spans="1:6" x14ac:dyDescent="0.45">
      <c r="A8941" s="218">
        <v>10918</v>
      </c>
      <c r="B8941" s="218">
        <v>200</v>
      </c>
      <c r="C8941" s="219">
        <v>12.723638223753349</v>
      </c>
      <c r="D8941" s="218"/>
      <c r="E8941" s="218" t="s">
        <v>114</v>
      </c>
      <c r="F8941" s="218">
        <v>2011</v>
      </c>
    </row>
    <row r="8942" spans="1:6" x14ac:dyDescent="0.45">
      <c r="A8942" s="218">
        <v>10918</v>
      </c>
      <c r="B8942" s="218">
        <v>200</v>
      </c>
      <c r="C8942" s="219">
        <v>54.947266270771713</v>
      </c>
      <c r="D8942" s="218"/>
      <c r="E8942" s="218" t="s">
        <v>114</v>
      </c>
      <c r="F8942" s="218">
        <v>2011</v>
      </c>
    </row>
    <row r="8943" spans="1:6" x14ac:dyDescent="0.45">
      <c r="A8943" s="218">
        <v>10918</v>
      </c>
      <c r="B8943" s="218">
        <v>200</v>
      </c>
      <c r="C8943" s="219">
        <v>35.510885374054709</v>
      </c>
      <c r="D8943" s="218"/>
      <c r="E8943" s="218" t="s">
        <v>114</v>
      </c>
      <c r="F8943" s="218">
        <v>2011</v>
      </c>
    </row>
    <row r="8944" spans="1:6" x14ac:dyDescent="0.45">
      <c r="A8944" s="218">
        <v>10918</v>
      </c>
      <c r="B8944" s="218">
        <v>200</v>
      </c>
      <c r="C8944" s="219">
        <v>37.456947355821413</v>
      </c>
      <c r="D8944" s="218"/>
      <c r="E8944" s="218" t="s">
        <v>114</v>
      </c>
      <c r="F8944" s="218">
        <v>2011</v>
      </c>
    </row>
    <row r="8945" spans="1:6" x14ac:dyDescent="0.45">
      <c r="A8945" s="218">
        <v>10918</v>
      </c>
      <c r="B8945" s="218">
        <v>200</v>
      </c>
      <c r="C8945" s="219">
        <v>51.693604474946397</v>
      </c>
      <c r="D8945" s="218"/>
      <c r="E8945" s="218" t="s">
        <v>114</v>
      </c>
      <c r="F8945" s="218">
        <v>2011</v>
      </c>
    </row>
    <row r="8946" spans="1:6" x14ac:dyDescent="0.45">
      <c r="A8946" s="218">
        <v>10918</v>
      </c>
      <c r="B8946" s="218">
        <v>200</v>
      </c>
      <c r="C8946" s="219">
        <v>46.170669330962241</v>
      </c>
      <c r="D8946" s="218"/>
      <c r="E8946" s="218" t="s">
        <v>114</v>
      </c>
      <c r="F8946" s="218">
        <v>2011</v>
      </c>
    </row>
    <row r="8947" spans="1:6" x14ac:dyDescent="0.45">
      <c r="A8947" s="218">
        <v>10918</v>
      </c>
      <c r="B8947" s="218">
        <v>200</v>
      </c>
      <c r="C8947" s="219">
        <v>19.01475928733057</v>
      </c>
      <c r="D8947" s="218"/>
      <c r="E8947" s="218" t="s">
        <v>114</v>
      </c>
      <c r="F8947" s="218">
        <v>2011</v>
      </c>
    </row>
    <row r="8948" spans="1:6" x14ac:dyDescent="0.45">
      <c r="A8948" s="218">
        <v>10916</v>
      </c>
      <c r="B8948" s="218">
        <v>450</v>
      </c>
      <c r="C8948" s="219">
        <v>18.936692942207461</v>
      </c>
      <c r="D8948" s="218"/>
      <c r="E8948" s="218" t="s">
        <v>114</v>
      </c>
      <c r="F8948" s="218">
        <v>2011</v>
      </c>
    </row>
    <row r="8949" spans="1:6" x14ac:dyDescent="0.45">
      <c r="A8949" s="218">
        <v>10916</v>
      </c>
      <c r="B8949" s="218">
        <v>450</v>
      </c>
      <c r="C8949" s="219">
        <v>18.88851231532292</v>
      </c>
      <c r="D8949" s="218"/>
      <c r="E8949" s="218" t="s">
        <v>204</v>
      </c>
      <c r="F8949" s="218">
        <v>2011</v>
      </c>
    </row>
    <row r="8950" spans="1:6" x14ac:dyDescent="0.45">
      <c r="A8950" s="218">
        <v>10916</v>
      </c>
      <c r="B8950" s="218">
        <v>450</v>
      </c>
      <c r="C8950" s="219">
        <v>46.087351184641783</v>
      </c>
      <c r="D8950" s="218"/>
      <c r="E8950" s="218" t="s">
        <v>204</v>
      </c>
      <c r="F8950" s="218">
        <v>2011</v>
      </c>
    </row>
    <row r="8951" spans="1:6" x14ac:dyDescent="0.45">
      <c r="A8951" s="218">
        <v>10916</v>
      </c>
      <c r="B8951" s="218">
        <v>450</v>
      </c>
      <c r="C8951" s="219">
        <v>48.708071173936212</v>
      </c>
      <c r="D8951" s="218"/>
      <c r="E8951" s="218" t="s">
        <v>204</v>
      </c>
      <c r="F8951" s="218">
        <v>2011</v>
      </c>
    </row>
    <row r="8952" spans="1:6" x14ac:dyDescent="0.45">
      <c r="A8952" s="218">
        <v>10916</v>
      </c>
      <c r="B8952" s="218">
        <v>450</v>
      </c>
      <c r="C8952" s="219">
        <v>45.869654715517733</v>
      </c>
      <c r="D8952" s="218"/>
      <c r="E8952" s="218" t="s">
        <v>204</v>
      </c>
      <c r="F8952" s="218">
        <v>2011</v>
      </c>
    </row>
    <row r="8953" spans="1:6" x14ac:dyDescent="0.45">
      <c r="A8953" s="218">
        <v>10916</v>
      </c>
      <c r="B8953" s="218">
        <v>450</v>
      </c>
      <c r="C8953" s="219">
        <v>47.204616834673722</v>
      </c>
      <c r="D8953" s="218"/>
      <c r="E8953" s="218" t="s">
        <v>204</v>
      </c>
      <c r="F8953" s="218">
        <v>2011</v>
      </c>
    </row>
    <row r="8954" spans="1:6" x14ac:dyDescent="0.45">
      <c r="A8954" s="218">
        <v>10916</v>
      </c>
      <c r="B8954" s="218">
        <v>450</v>
      </c>
      <c r="C8954" s="219">
        <v>39.906793654473368</v>
      </c>
      <c r="D8954" s="218"/>
      <c r="E8954" s="218" t="s">
        <v>204</v>
      </c>
      <c r="F8954" s="218">
        <v>2011</v>
      </c>
    </row>
    <row r="8955" spans="1:6" x14ac:dyDescent="0.45">
      <c r="A8955" s="218">
        <v>10914</v>
      </c>
      <c r="B8955" s="218">
        <v>250</v>
      </c>
      <c r="C8955" s="219">
        <v>26.884072779311339</v>
      </c>
      <c r="D8955" s="218"/>
      <c r="E8955" s="218" t="s">
        <v>114</v>
      </c>
      <c r="F8955" s="218">
        <v>2011</v>
      </c>
    </row>
    <row r="8956" spans="1:6" x14ac:dyDescent="0.45">
      <c r="A8956" s="218">
        <v>10914</v>
      </c>
      <c r="B8956" s="218">
        <v>250</v>
      </c>
      <c r="C8956" s="219">
        <v>11.862709697675291</v>
      </c>
      <c r="D8956" s="218"/>
      <c r="E8956" s="218" t="s">
        <v>114</v>
      </c>
      <c r="F8956" s="218">
        <v>2011</v>
      </c>
    </row>
    <row r="8957" spans="1:6" x14ac:dyDescent="0.45">
      <c r="A8957" s="218">
        <v>10912</v>
      </c>
      <c r="B8957" s="218">
        <v>315</v>
      </c>
      <c r="C8957" s="219">
        <v>11.818773127972729</v>
      </c>
      <c r="D8957" s="218"/>
      <c r="E8957" s="218" t="s">
        <v>114</v>
      </c>
      <c r="F8957" s="218">
        <v>2011</v>
      </c>
    </row>
    <row r="8958" spans="1:6" x14ac:dyDescent="0.45">
      <c r="A8958" s="218">
        <v>10910</v>
      </c>
      <c r="B8958" s="218">
        <v>600</v>
      </c>
      <c r="C8958" s="219">
        <v>20.204137770759221</v>
      </c>
      <c r="D8958" s="218"/>
      <c r="E8958" s="218" t="s">
        <v>203</v>
      </c>
      <c r="F8958" s="218">
        <v>1974</v>
      </c>
    </row>
    <row r="8959" spans="1:6" x14ac:dyDescent="0.45">
      <c r="A8959" s="218">
        <v>10910</v>
      </c>
      <c r="B8959" s="218">
        <v>600</v>
      </c>
      <c r="C8959" s="219">
        <v>30.519606870064891</v>
      </c>
      <c r="D8959" s="218"/>
      <c r="E8959" s="218" t="s">
        <v>203</v>
      </c>
      <c r="F8959" s="218">
        <v>1974</v>
      </c>
    </row>
    <row r="8960" spans="1:6" x14ac:dyDescent="0.45">
      <c r="A8960" s="218">
        <v>10910</v>
      </c>
      <c r="B8960" s="218">
        <v>600</v>
      </c>
      <c r="C8960" s="219">
        <v>14.29603598145701</v>
      </c>
      <c r="D8960" s="218"/>
      <c r="E8960" s="218" t="s">
        <v>203</v>
      </c>
      <c r="F8960" s="218">
        <v>1974</v>
      </c>
    </row>
    <row r="8961" spans="1:6" x14ac:dyDescent="0.45">
      <c r="A8961" s="218">
        <v>10910</v>
      </c>
      <c r="B8961" s="218">
        <v>600</v>
      </c>
      <c r="C8961" s="219">
        <v>17.322443440545829</v>
      </c>
      <c r="D8961" s="218"/>
      <c r="E8961" s="218" t="s">
        <v>203</v>
      </c>
      <c r="F8961" s="218">
        <v>1974</v>
      </c>
    </row>
    <row r="8962" spans="1:6" x14ac:dyDescent="0.45">
      <c r="A8962" s="218">
        <v>10910</v>
      </c>
      <c r="B8962" s="218">
        <v>600</v>
      </c>
      <c r="C8962" s="219">
        <v>28.65607946691954</v>
      </c>
      <c r="D8962" s="218"/>
      <c r="E8962" s="218" t="s">
        <v>203</v>
      </c>
      <c r="F8962" s="218">
        <v>1974</v>
      </c>
    </row>
    <row r="8963" spans="1:6" x14ac:dyDescent="0.45">
      <c r="A8963" s="218">
        <v>10910</v>
      </c>
      <c r="B8963" s="218">
        <v>600</v>
      </c>
      <c r="C8963" s="219">
        <v>11.804693977862559</v>
      </c>
      <c r="D8963" s="218"/>
      <c r="E8963" s="218" t="s">
        <v>203</v>
      </c>
      <c r="F8963" s="218">
        <v>1974</v>
      </c>
    </row>
    <row r="8964" spans="1:6" x14ac:dyDescent="0.45">
      <c r="A8964" s="218">
        <v>10910</v>
      </c>
      <c r="B8964" s="218">
        <v>600</v>
      </c>
      <c r="C8964" s="219">
        <v>6.7870424867695904</v>
      </c>
      <c r="D8964" s="218"/>
      <c r="E8964" s="218" t="s">
        <v>203</v>
      </c>
      <c r="F8964" s="218">
        <v>1974</v>
      </c>
    </row>
    <row r="8965" spans="1:6" x14ac:dyDescent="0.45">
      <c r="A8965" s="218">
        <v>10910</v>
      </c>
      <c r="B8965" s="218">
        <v>600</v>
      </c>
      <c r="C8965" s="219">
        <v>7.3662077433919917</v>
      </c>
      <c r="D8965" s="218"/>
      <c r="E8965" s="218" t="s">
        <v>203</v>
      </c>
      <c r="F8965" s="218">
        <v>1974</v>
      </c>
    </row>
    <row r="8966" spans="1:6" x14ac:dyDescent="0.45">
      <c r="A8966" s="218">
        <v>10910</v>
      </c>
      <c r="B8966" s="218">
        <v>600</v>
      </c>
      <c r="C8966" s="219">
        <v>28.0289290259953</v>
      </c>
      <c r="D8966" s="218"/>
      <c r="E8966" s="218" t="s">
        <v>203</v>
      </c>
      <c r="F8966" s="218">
        <v>1974</v>
      </c>
    </row>
    <row r="8967" spans="1:6" x14ac:dyDescent="0.45">
      <c r="A8967" s="218">
        <v>10910</v>
      </c>
      <c r="B8967" s="218">
        <v>600</v>
      </c>
      <c r="C8967" s="219">
        <v>6.8742944655257396</v>
      </c>
      <c r="D8967" s="218"/>
      <c r="E8967" s="218" t="s">
        <v>203</v>
      </c>
      <c r="F8967" s="218">
        <v>1974</v>
      </c>
    </row>
    <row r="8968" spans="1:6" x14ac:dyDescent="0.45">
      <c r="A8968" s="218">
        <v>10910</v>
      </c>
      <c r="B8968" s="218">
        <v>600</v>
      </c>
      <c r="C8968" s="219">
        <v>31.12030148961092</v>
      </c>
      <c r="D8968" s="218"/>
      <c r="E8968" s="218" t="s">
        <v>203</v>
      </c>
      <c r="F8968" s="218">
        <v>1974</v>
      </c>
    </row>
    <row r="8969" spans="1:6" x14ac:dyDescent="0.45">
      <c r="A8969" s="218">
        <v>10908</v>
      </c>
      <c r="B8969" s="218">
        <v>0</v>
      </c>
      <c r="C8969" s="219">
        <v>40.501279732390827</v>
      </c>
      <c r="D8969" s="218"/>
      <c r="E8969" s="218"/>
      <c r="F8969" s="218">
        <v>1901</v>
      </c>
    </row>
    <row r="8970" spans="1:6" x14ac:dyDescent="0.45">
      <c r="A8970" s="218">
        <v>10908</v>
      </c>
      <c r="B8970" s="218">
        <v>0</v>
      </c>
      <c r="C8970" s="219">
        <v>15.72504874110628</v>
      </c>
      <c r="D8970" s="218"/>
      <c r="E8970" s="218"/>
      <c r="F8970" s="218">
        <v>0</v>
      </c>
    </row>
    <row r="8971" spans="1:6" x14ac:dyDescent="0.45">
      <c r="A8971" s="218">
        <v>10908</v>
      </c>
      <c r="B8971" s="218">
        <v>0</v>
      </c>
      <c r="C8971" s="219">
        <v>47.776269464818007</v>
      </c>
      <c r="D8971" s="218"/>
      <c r="E8971" s="218"/>
      <c r="F8971" s="218">
        <v>0</v>
      </c>
    </row>
    <row r="8972" spans="1:6" x14ac:dyDescent="0.45">
      <c r="A8972" s="218">
        <v>10906</v>
      </c>
      <c r="B8972" s="218">
        <v>0</v>
      </c>
      <c r="C8972" s="219">
        <v>10.349210560657831</v>
      </c>
      <c r="D8972" s="218"/>
      <c r="E8972" s="218"/>
      <c r="F8972" s="218">
        <v>1901</v>
      </c>
    </row>
    <row r="8973" spans="1:6" x14ac:dyDescent="0.45">
      <c r="A8973" s="218">
        <v>10906</v>
      </c>
      <c r="B8973" s="218">
        <v>0</v>
      </c>
      <c r="C8973" s="219">
        <v>10.27281509533789</v>
      </c>
      <c r="D8973" s="218"/>
      <c r="E8973" s="218"/>
      <c r="F8973" s="218">
        <v>1901</v>
      </c>
    </row>
    <row r="8974" spans="1:6" x14ac:dyDescent="0.45">
      <c r="A8974" s="218">
        <v>10906</v>
      </c>
      <c r="B8974" s="218">
        <v>0</v>
      </c>
      <c r="C8974" s="219">
        <v>23.191712415343851</v>
      </c>
      <c r="D8974" s="218"/>
      <c r="E8974" s="218"/>
      <c r="F8974" s="218">
        <v>1901</v>
      </c>
    </row>
    <row r="8975" spans="1:6" x14ac:dyDescent="0.45">
      <c r="A8975" s="218">
        <v>10906</v>
      </c>
      <c r="B8975" s="218">
        <v>0</v>
      </c>
      <c r="C8975" s="219">
        <v>39.217388717661109</v>
      </c>
      <c r="D8975" s="218"/>
      <c r="E8975" s="218"/>
      <c r="F8975" s="218">
        <v>1901</v>
      </c>
    </row>
    <row r="8976" spans="1:6" x14ac:dyDescent="0.45">
      <c r="A8976" s="218">
        <v>10906</v>
      </c>
      <c r="B8976" s="218">
        <v>0</v>
      </c>
      <c r="C8976" s="219">
        <v>8.2689476496493626</v>
      </c>
      <c r="D8976" s="218"/>
      <c r="E8976" s="218"/>
      <c r="F8976" s="218">
        <v>1901</v>
      </c>
    </row>
    <row r="8977" spans="1:6" x14ac:dyDescent="0.45">
      <c r="A8977" s="218">
        <v>10906</v>
      </c>
      <c r="B8977" s="218">
        <v>0</v>
      </c>
      <c r="C8977" s="219">
        <v>17.84087407826858</v>
      </c>
      <c r="D8977" s="218"/>
      <c r="E8977" s="218"/>
      <c r="F8977" s="218">
        <v>1901</v>
      </c>
    </row>
    <row r="8978" spans="1:6" x14ac:dyDescent="0.45">
      <c r="A8978" s="218">
        <v>10906</v>
      </c>
      <c r="B8978" s="218">
        <v>0</v>
      </c>
      <c r="C8978" s="219">
        <v>19.438687091732749</v>
      </c>
      <c r="D8978" s="218"/>
      <c r="E8978" s="218"/>
      <c r="F8978" s="218">
        <v>1901</v>
      </c>
    </row>
    <row r="8979" spans="1:6" x14ac:dyDescent="0.45">
      <c r="A8979" s="218">
        <v>10906</v>
      </c>
      <c r="B8979" s="218">
        <v>0</v>
      </c>
      <c r="C8979" s="219">
        <v>21.795807382029452</v>
      </c>
      <c r="D8979" s="218"/>
      <c r="E8979" s="218"/>
      <c r="F8979" s="218">
        <v>1901</v>
      </c>
    </row>
    <row r="8980" spans="1:6" x14ac:dyDescent="0.45">
      <c r="A8980" s="218">
        <v>10904</v>
      </c>
      <c r="B8980" s="218">
        <v>300</v>
      </c>
      <c r="C8980" s="219">
        <v>43.520695222014339</v>
      </c>
      <c r="D8980" s="218"/>
      <c r="E8980" s="218" t="s">
        <v>205</v>
      </c>
      <c r="F8980" s="218">
        <v>1987</v>
      </c>
    </row>
    <row r="8981" spans="1:6" x14ac:dyDescent="0.45">
      <c r="A8981" s="218">
        <v>10904</v>
      </c>
      <c r="B8981" s="218">
        <v>300</v>
      </c>
      <c r="C8981" s="219">
        <v>38.038491149966823</v>
      </c>
      <c r="D8981" s="218"/>
      <c r="E8981" s="218" t="s">
        <v>205</v>
      </c>
      <c r="F8981" s="218">
        <v>1987</v>
      </c>
    </row>
    <row r="8982" spans="1:6" x14ac:dyDescent="0.45">
      <c r="A8982" s="218">
        <v>10902</v>
      </c>
      <c r="B8982" s="218">
        <v>200</v>
      </c>
      <c r="C8982" s="219">
        <v>52.475009583023208</v>
      </c>
      <c r="D8982" s="218"/>
      <c r="E8982" s="218" t="s">
        <v>114</v>
      </c>
      <c r="F8982" s="218">
        <v>2011</v>
      </c>
    </row>
    <row r="8983" spans="1:6" x14ac:dyDescent="0.45">
      <c r="A8983" s="218">
        <v>10902</v>
      </c>
      <c r="B8983" s="218">
        <v>200</v>
      </c>
      <c r="C8983" s="219">
        <v>46.413799353285228</v>
      </c>
      <c r="D8983" s="218"/>
      <c r="E8983" s="218" t="s">
        <v>114</v>
      </c>
      <c r="F8983" s="218">
        <v>2011</v>
      </c>
    </row>
    <row r="8984" spans="1:6" x14ac:dyDescent="0.45">
      <c r="A8984" s="218">
        <v>10900</v>
      </c>
      <c r="B8984" s="218">
        <v>200</v>
      </c>
      <c r="C8984" s="219">
        <v>26.9462177441013</v>
      </c>
      <c r="D8984" s="218"/>
      <c r="E8984" s="218" t="s">
        <v>114</v>
      </c>
      <c r="F8984" s="218">
        <v>2011</v>
      </c>
    </row>
    <row r="8985" spans="1:6" x14ac:dyDescent="0.45">
      <c r="A8985" s="218">
        <v>10900</v>
      </c>
      <c r="B8985" s="218">
        <v>200</v>
      </c>
      <c r="C8985" s="219">
        <v>24.739276327244379</v>
      </c>
      <c r="D8985" s="218"/>
      <c r="E8985" s="218" t="s">
        <v>114</v>
      </c>
      <c r="F8985" s="218">
        <v>2011</v>
      </c>
    </row>
    <row r="8986" spans="1:6" x14ac:dyDescent="0.45">
      <c r="A8986" s="218">
        <v>10900</v>
      </c>
      <c r="B8986" s="218">
        <v>200</v>
      </c>
      <c r="C8986" s="219">
        <v>39.099787713024327</v>
      </c>
      <c r="D8986" s="218"/>
      <c r="E8986" s="218" t="s">
        <v>114</v>
      </c>
      <c r="F8986" s="218">
        <v>2011</v>
      </c>
    </row>
    <row r="8987" spans="1:6" x14ac:dyDescent="0.45">
      <c r="A8987" s="218">
        <v>10900</v>
      </c>
      <c r="B8987" s="218">
        <v>200</v>
      </c>
      <c r="C8987" s="219">
        <v>28.989242891741831</v>
      </c>
      <c r="D8987" s="218"/>
      <c r="E8987" s="218" t="s">
        <v>114</v>
      </c>
      <c r="F8987" s="218">
        <v>2011</v>
      </c>
    </row>
    <row r="8988" spans="1:6" x14ac:dyDescent="0.45">
      <c r="A8988" s="218">
        <v>10900</v>
      </c>
      <c r="B8988" s="218">
        <v>200</v>
      </c>
      <c r="C8988" s="219">
        <v>17.9157369877469</v>
      </c>
      <c r="D8988" s="218"/>
      <c r="E8988" s="218" t="s">
        <v>114</v>
      </c>
      <c r="F8988" s="218">
        <v>2011</v>
      </c>
    </row>
    <row r="8989" spans="1:6" x14ac:dyDescent="0.45">
      <c r="A8989" s="218">
        <v>10900</v>
      </c>
      <c r="B8989" s="218">
        <v>200</v>
      </c>
      <c r="C8989" s="219">
        <v>5.6899473333823023</v>
      </c>
      <c r="D8989" s="218"/>
      <c r="E8989" s="218" t="s">
        <v>114</v>
      </c>
      <c r="F8989" s="218">
        <v>2011</v>
      </c>
    </row>
    <row r="8990" spans="1:6" x14ac:dyDescent="0.45">
      <c r="A8990" s="218">
        <v>10900</v>
      </c>
      <c r="B8990" s="218">
        <v>200</v>
      </c>
      <c r="C8990" s="219">
        <v>30.385705620389519</v>
      </c>
      <c r="D8990" s="218"/>
      <c r="E8990" s="218" t="s">
        <v>114</v>
      </c>
      <c r="F8990" s="218">
        <v>2011</v>
      </c>
    </row>
    <row r="8991" spans="1:6" x14ac:dyDescent="0.45">
      <c r="A8991" s="218">
        <v>10900</v>
      </c>
      <c r="B8991" s="218">
        <v>200</v>
      </c>
      <c r="C8991" s="219">
        <v>6.3684122101279597</v>
      </c>
      <c r="D8991" s="218"/>
      <c r="E8991" s="218" t="s">
        <v>114</v>
      </c>
      <c r="F8991" s="218">
        <v>2011</v>
      </c>
    </row>
    <row r="8992" spans="1:6" x14ac:dyDescent="0.45">
      <c r="A8992" s="218">
        <v>10900</v>
      </c>
      <c r="B8992" s="218">
        <v>200</v>
      </c>
      <c r="C8992" s="219">
        <v>3.0867704257293922</v>
      </c>
      <c r="D8992" s="218"/>
      <c r="E8992" s="218" t="s">
        <v>114</v>
      </c>
      <c r="F8992" s="218">
        <v>2013</v>
      </c>
    </row>
    <row r="8993" spans="1:6" x14ac:dyDescent="0.45">
      <c r="A8993" s="218">
        <v>10898</v>
      </c>
      <c r="B8993" s="218">
        <v>225</v>
      </c>
      <c r="C8993" s="219">
        <v>10.726639571599989</v>
      </c>
      <c r="D8993" s="218"/>
      <c r="E8993" s="218" t="s">
        <v>109</v>
      </c>
      <c r="F8993" s="218">
        <v>1901</v>
      </c>
    </row>
    <row r="8994" spans="1:6" x14ac:dyDescent="0.45">
      <c r="A8994" s="218">
        <v>10898</v>
      </c>
      <c r="B8994" s="218">
        <v>225</v>
      </c>
      <c r="C8994" s="219">
        <v>13.49001673365132</v>
      </c>
      <c r="D8994" s="218"/>
      <c r="E8994" s="218" t="s">
        <v>109</v>
      </c>
      <c r="F8994" s="218">
        <v>1901</v>
      </c>
    </row>
    <row r="8995" spans="1:6" x14ac:dyDescent="0.45">
      <c r="A8995" s="218">
        <v>10896</v>
      </c>
      <c r="B8995" s="218">
        <v>200</v>
      </c>
      <c r="C8995" s="219">
        <v>12.03556123656954</v>
      </c>
      <c r="D8995" s="218"/>
      <c r="E8995" s="218" t="s">
        <v>109</v>
      </c>
      <c r="F8995" s="218">
        <v>1901</v>
      </c>
    </row>
    <row r="8996" spans="1:6" x14ac:dyDescent="0.45">
      <c r="A8996" s="218">
        <v>10894</v>
      </c>
      <c r="B8996" s="218">
        <v>250</v>
      </c>
      <c r="C8996" s="219">
        <v>29.490070176382751</v>
      </c>
      <c r="D8996" s="218"/>
      <c r="E8996" s="218" t="s">
        <v>114</v>
      </c>
      <c r="F8996" s="218">
        <v>1999</v>
      </c>
    </row>
    <row r="8997" spans="1:6" x14ac:dyDescent="0.45">
      <c r="A8997" s="218">
        <v>10894</v>
      </c>
      <c r="B8997" s="218">
        <v>250</v>
      </c>
      <c r="C8997" s="219">
        <v>22.924587445027029</v>
      </c>
      <c r="D8997" s="218"/>
      <c r="E8997" s="218" t="s">
        <v>114</v>
      </c>
      <c r="F8997" s="218">
        <v>1999</v>
      </c>
    </row>
    <row r="8998" spans="1:6" x14ac:dyDescent="0.45">
      <c r="A8998" s="218">
        <v>10894</v>
      </c>
      <c r="B8998" s="218">
        <v>250</v>
      </c>
      <c r="C8998" s="219">
        <v>17.371185499145859</v>
      </c>
      <c r="D8998" s="218"/>
      <c r="E8998" s="218" t="s">
        <v>114</v>
      </c>
      <c r="F8998" s="218">
        <v>1999</v>
      </c>
    </row>
    <row r="8999" spans="1:6" x14ac:dyDescent="0.45">
      <c r="A8999" s="218">
        <v>10894</v>
      </c>
      <c r="B8999" s="218">
        <v>250</v>
      </c>
      <c r="C8999" s="219">
        <v>10.61975899782133</v>
      </c>
      <c r="D8999" s="218"/>
      <c r="E8999" s="218" t="s">
        <v>114</v>
      </c>
      <c r="F8999" s="218">
        <v>1999</v>
      </c>
    </row>
    <row r="9000" spans="1:6" x14ac:dyDescent="0.45">
      <c r="A9000" s="218">
        <v>10892</v>
      </c>
      <c r="B9000" s="218">
        <v>315</v>
      </c>
      <c r="C9000" s="219">
        <v>37.891356247119383</v>
      </c>
      <c r="D9000" s="218"/>
      <c r="E9000" s="218" t="s">
        <v>114</v>
      </c>
      <c r="F9000" s="218">
        <v>1999</v>
      </c>
    </row>
    <row r="9001" spans="1:6" x14ac:dyDescent="0.45">
      <c r="A9001" s="218">
        <v>10892</v>
      </c>
      <c r="B9001" s="218">
        <v>315</v>
      </c>
      <c r="C9001" s="219">
        <v>38.982929598121487</v>
      </c>
      <c r="D9001" s="218"/>
      <c r="E9001" s="218" t="s">
        <v>114</v>
      </c>
      <c r="F9001" s="218">
        <v>1999</v>
      </c>
    </row>
    <row r="9002" spans="1:6" x14ac:dyDescent="0.45">
      <c r="A9002" s="218">
        <v>10890</v>
      </c>
      <c r="B9002" s="218">
        <v>160</v>
      </c>
      <c r="C9002" s="219">
        <v>22.817122692010759</v>
      </c>
      <c r="D9002" s="218"/>
      <c r="E9002" s="218" t="s">
        <v>111</v>
      </c>
      <c r="F9002" s="218">
        <v>1901</v>
      </c>
    </row>
    <row r="9003" spans="1:6" x14ac:dyDescent="0.45">
      <c r="A9003" s="218">
        <v>10888</v>
      </c>
      <c r="B9003" s="218">
        <v>600</v>
      </c>
      <c r="C9003" s="219">
        <v>19.475707023491712</v>
      </c>
      <c r="D9003" s="218"/>
      <c r="E9003" s="218" t="s">
        <v>203</v>
      </c>
      <c r="F9003" s="218">
        <v>1977</v>
      </c>
    </row>
    <row r="9004" spans="1:6" x14ac:dyDescent="0.45">
      <c r="A9004" s="218">
        <v>10888</v>
      </c>
      <c r="B9004" s="218">
        <v>600</v>
      </c>
      <c r="C9004" s="219">
        <v>11.040406745446671</v>
      </c>
      <c r="D9004" s="218"/>
      <c r="E9004" s="218" t="s">
        <v>203</v>
      </c>
      <c r="F9004" s="218">
        <v>1977</v>
      </c>
    </row>
    <row r="9005" spans="1:6" x14ac:dyDescent="0.45">
      <c r="A9005" s="218">
        <v>10888</v>
      </c>
      <c r="B9005" s="218">
        <v>600</v>
      </c>
      <c r="C9005" s="219">
        <v>119.1830451237926</v>
      </c>
      <c r="D9005" s="218"/>
      <c r="E9005" s="218" t="s">
        <v>203</v>
      </c>
      <c r="F9005" s="218">
        <v>1975</v>
      </c>
    </row>
    <row r="9006" spans="1:6" x14ac:dyDescent="0.45">
      <c r="A9006" s="218">
        <v>10886</v>
      </c>
      <c r="B9006" s="218">
        <v>250</v>
      </c>
      <c r="C9006" s="219">
        <v>7.2527479133822723</v>
      </c>
      <c r="D9006" s="218"/>
      <c r="E9006" s="218" t="s">
        <v>205</v>
      </c>
      <c r="F9006" s="218">
        <v>1993</v>
      </c>
    </row>
    <row r="9007" spans="1:6" x14ac:dyDescent="0.45">
      <c r="A9007" s="218">
        <v>10886</v>
      </c>
      <c r="B9007" s="218">
        <v>250</v>
      </c>
      <c r="C9007" s="219">
        <v>17.762642227119532</v>
      </c>
      <c r="D9007" s="218"/>
      <c r="E9007" s="218" t="s">
        <v>205</v>
      </c>
      <c r="F9007" s="218">
        <v>1993</v>
      </c>
    </row>
    <row r="9008" spans="1:6" x14ac:dyDescent="0.45">
      <c r="A9008" s="218">
        <v>10886</v>
      </c>
      <c r="B9008" s="218">
        <v>250</v>
      </c>
      <c r="C9008" s="219">
        <v>6.9398627416631502</v>
      </c>
      <c r="D9008" s="218"/>
      <c r="E9008" s="218" t="s">
        <v>205</v>
      </c>
      <c r="F9008" s="218">
        <v>1993</v>
      </c>
    </row>
    <row r="9009" spans="1:6" x14ac:dyDescent="0.45">
      <c r="A9009" s="218">
        <v>10886</v>
      </c>
      <c r="B9009" s="218">
        <v>250</v>
      </c>
      <c r="C9009" s="219">
        <v>6.7607490079967416</v>
      </c>
      <c r="D9009" s="218"/>
      <c r="E9009" s="218" t="s">
        <v>205</v>
      </c>
      <c r="F9009" s="218">
        <v>1993</v>
      </c>
    </row>
    <row r="9010" spans="1:6" x14ac:dyDescent="0.45">
      <c r="A9010" s="218">
        <v>10886</v>
      </c>
      <c r="B9010" s="218">
        <v>250</v>
      </c>
      <c r="C9010" s="219">
        <v>13.17622413705184</v>
      </c>
      <c r="D9010" s="218"/>
      <c r="E9010" s="218" t="s">
        <v>205</v>
      </c>
      <c r="F9010" s="218">
        <v>1993</v>
      </c>
    </row>
    <row r="9011" spans="1:6" x14ac:dyDescent="0.45">
      <c r="A9011" s="218">
        <v>10884</v>
      </c>
      <c r="B9011" s="218">
        <v>160</v>
      </c>
      <c r="C9011" s="219">
        <v>18.74878336555382</v>
      </c>
      <c r="D9011" s="218"/>
      <c r="E9011" s="218" t="s">
        <v>111</v>
      </c>
      <c r="F9011" s="218">
        <v>1901</v>
      </c>
    </row>
    <row r="9012" spans="1:6" x14ac:dyDescent="0.45">
      <c r="A9012" s="218">
        <v>10884</v>
      </c>
      <c r="B9012" s="218">
        <v>160</v>
      </c>
      <c r="C9012" s="219">
        <v>19.193587505214971</v>
      </c>
      <c r="D9012" s="218"/>
      <c r="E9012" s="218" t="s">
        <v>111</v>
      </c>
      <c r="F9012" s="218">
        <v>1901</v>
      </c>
    </row>
    <row r="9013" spans="1:6" x14ac:dyDescent="0.45">
      <c r="A9013" s="218">
        <v>10884</v>
      </c>
      <c r="B9013" s="218">
        <v>160</v>
      </c>
      <c r="C9013" s="219">
        <v>11.09055461684531</v>
      </c>
      <c r="D9013" s="218"/>
      <c r="E9013" s="218" t="s">
        <v>111</v>
      </c>
      <c r="F9013" s="218">
        <v>1901</v>
      </c>
    </row>
    <row r="9014" spans="1:6" x14ac:dyDescent="0.45">
      <c r="A9014" s="218">
        <v>10882</v>
      </c>
      <c r="B9014" s="218">
        <v>200</v>
      </c>
      <c r="C9014" s="219">
        <v>31.101333009378099</v>
      </c>
      <c r="D9014" s="218"/>
      <c r="E9014" s="218" t="s">
        <v>114</v>
      </c>
      <c r="F9014" s="218">
        <v>2006</v>
      </c>
    </row>
    <row r="9015" spans="1:6" x14ac:dyDescent="0.45">
      <c r="A9015" s="218">
        <v>10882</v>
      </c>
      <c r="B9015" s="218">
        <v>200</v>
      </c>
      <c r="C9015" s="219">
        <v>7.356510014960314</v>
      </c>
      <c r="D9015" s="218"/>
      <c r="E9015" s="218" t="s">
        <v>114</v>
      </c>
      <c r="F9015" s="218">
        <v>2006</v>
      </c>
    </row>
    <row r="9016" spans="1:6" x14ac:dyDescent="0.45">
      <c r="A9016" s="218">
        <v>10880</v>
      </c>
      <c r="B9016" s="218">
        <v>200</v>
      </c>
      <c r="C9016" s="219">
        <v>11.353567265370639</v>
      </c>
      <c r="D9016" s="218"/>
      <c r="E9016" s="218" t="s">
        <v>205</v>
      </c>
      <c r="F9016" s="218">
        <v>1901</v>
      </c>
    </row>
    <row r="9017" spans="1:6" x14ac:dyDescent="0.45">
      <c r="A9017" s="218">
        <v>10880</v>
      </c>
      <c r="B9017" s="218">
        <v>200</v>
      </c>
      <c r="C9017" s="219">
        <v>5.7759947610784543</v>
      </c>
      <c r="D9017" s="218"/>
      <c r="E9017" s="218" t="s">
        <v>205</v>
      </c>
      <c r="F9017" s="218">
        <v>1901</v>
      </c>
    </row>
    <row r="9018" spans="1:6" x14ac:dyDescent="0.45">
      <c r="A9018" s="218">
        <v>10880</v>
      </c>
      <c r="B9018" s="218">
        <v>200</v>
      </c>
      <c r="C9018" s="219">
        <v>25.585413822900971</v>
      </c>
      <c r="D9018" s="218"/>
      <c r="E9018" s="218" t="s">
        <v>207</v>
      </c>
      <c r="F9018" s="218">
        <v>1901</v>
      </c>
    </row>
    <row r="9019" spans="1:6" x14ac:dyDescent="0.45">
      <c r="A9019" s="218">
        <v>10880</v>
      </c>
      <c r="B9019" s="218">
        <v>200</v>
      </c>
      <c r="C9019" s="219">
        <v>25.560369517632939</v>
      </c>
      <c r="D9019" s="218"/>
      <c r="E9019" s="218" t="s">
        <v>207</v>
      </c>
      <c r="F9019" s="218">
        <v>1901</v>
      </c>
    </row>
    <row r="9020" spans="1:6" x14ac:dyDescent="0.45">
      <c r="A9020" s="218">
        <v>10880</v>
      </c>
      <c r="B9020" s="218">
        <v>200</v>
      </c>
      <c r="C9020" s="219">
        <v>30.19234764994577</v>
      </c>
      <c r="D9020" s="218"/>
      <c r="E9020" s="218" t="s">
        <v>207</v>
      </c>
      <c r="F9020" s="218">
        <v>1901</v>
      </c>
    </row>
    <row r="9021" spans="1:6" x14ac:dyDescent="0.45">
      <c r="A9021" s="218">
        <v>10880</v>
      </c>
      <c r="B9021" s="218">
        <v>200</v>
      </c>
      <c r="C9021" s="219">
        <v>18.274507176713371</v>
      </c>
      <c r="D9021" s="218"/>
      <c r="E9021" s="218" t="s">
        <v>207</v>
      </c>
      <c r="F9021" s="218">
        <v>1901</v>
      </c>
    </row>
    <row r="9022" spans="1:6" x14ac:dyDescent="0.45">
      <c r="A9022" s="218">
        <v>10880</v>
      </c>
      <c r="B9022" s="218">
        <v>200</v>
      </c>
      <c r="C9022" s="219">
        <v>10.51031184500609</v>
      </c>
      <c r="D9022" s="218"/>
      <c r="E9022" s="218" t="s">
        <v>207</v>
      </c>
      <c r="F9022" s="218">
        <v>1901</v>
      </c>
    </row>
    <row r="9023" spans="1:6" x14ac:dyDescent="0.45">
      <c r="A9023" s="218">
        <v>10880</v>
      </c>
      <c r="B9023" s="218">
        <v>200</v>
      </c>
      <c r="C9023" s="219">
        <v>5.2341957292887802</v>
      </c>
      <c r="D9023" s="218"/>
      <c r="E9023" s="218" t="s">
        <v>205</v>
      </c>
      <c r="F9023" s="218">
        <v>1901</v>
      </c>
    </row>
    <row r="9024" spans="1:6" x14ac:dyDescent="0.45">
      <c r="A9024" s="218">
        <v>10880</v>
      </c>
      <c r="B9024" s="218">
        <v>200</v>
      </c>
      <c r="C9024" s="219">
        <v>3.9386135889038649</v>
      </c>
      <c r="D9024" s="218"/>
      <c r="E9024" s="218" t="s">
        <v>205</v>
      </c>
      <c r="F9024" s="218">
        <v>1901</v>
      </c>
    </row>
    <row r="9025" spans="1:6" x14ac:dyDescent="0.45">
      <c r="A9025" s="218">
        <v>10880</v>
      </c>
      <c r="B9025" s="218">
        <v>200</v>
      </c>
      <c r="C9025" s="219">
        <v>26.157658520383141</v>
      </c>
      <c r="D9025" s="218"/>
      <c r="E9025" s="218" t="s">
        <v>207</v>
      </c>
      <c r="F9025" s="218">
        <v>1901</v>
      </c>
    </row>
    <row r="9026" spans="1:6" x14ac:dyDescent="0.45">
      <c r="A9026" s="218">
        <v>10880</v>
      </c>
      <c r="B9026" s="218">
        <v>200</v>
      </c>
      <c r="C9026" s="219">
        <v>8.8746521278828148</v>
      </c>
      <c r="D9026" s="218"/>
      <c r="E9026" s="218" t="s">
        <v>205</v>
      </c>
      <c r="F9026" s="218">
        <v>1901</v>
      </c>
    </row>
    <row r="9027" spans="1:6" x14ac:dyDescent="0.45">
      <c r="A9027" s="218">
        <v>10878</v>
      </c>
      <c r="B9027" s="218">
        <v>500</v>
      </c>
      <c r="C9027" s="219">
        <v>40.46522210994786</v>
      </c>
      <c r="D9027" s="218"/>
      <c r="E9027" s="218" t="s">
        <v>111</v>
      </c>
      <c r="F9027" s="218">
        <v>1998</v>
      </c>
    </row>
    <row r="9028" spans="1:6" x14ac:dyDescent="0.45">
      <c r="A9028" s="218">
        <v>10876</v>
      </c>
      <c r="B9028" s="218">
        <v>200</v>
      </c>
      <c r="C9028" s="219">
        <v>21.644534098200399</v>
      </c>
      <c r="D9028" s="218"/>
      <c r="E9028" s="218" t="s">
        <v>114</v>
      </c>
      <c r="F9028" s="218">
        <v>2011</v>
      </c>
    </row>
    <row r="9029" spans="1:6" x14ac:dyDescent="0.45">
      <c r="A9029" s="218">
        <v>10876</v>
      </c>
      <c r="B9029" s="218">
        <v>200</v>
      </c>
      <c r="C9029" s="219">
        <v>15.833620373315821</v>
      </c>
      <c r="D9029" s="218"/>
      <c r="E9029" s="218" t="s">
        <v>114</v>
      </c>
      <c r="F9029" s="218">
        <v>2011</v>
      </c>
    </row>
    <row r="9030" spans="1:6" x14ac:dyDescent="0.45">
      <c r="A9030" s="218">
        <v>10876</v>
      </c>
      <c r="B9030" s="218">
        <v>200</v>
      </c>
      <c r="C9030" s="219">
        <v>30.902880524139771</v>
      </c>
      <c r="D9030" s="218"/>
      <c r="E9030" s="218" t="s">
        <v>114</v>
      </c>
      <c r="F9030" s="218">
        <v>2011</v>
      </c>
    </row>
    <row r="9031" spans="1:6" x14ac:dyDescent="0.45">
      <c r="A9031" s="218">
        <v>10876</v>
      </c>
      <c r="B9031" s="218">
        <v>200</v>
      </c>
      <c r="C9031" s="219">
        <v>11.75597050850836</v>
      </c>
      <c r="D9031" s="218"/>
      <c r="E9031" s="218" t="s">
        <v>114</v>
      </c>
      <c r="F9031" s="218">
        <v>2011</v>
      </c>
    </row>
    <row r="9032" spans="1:6" x14ac:dyDescent="0.45">
      <c r="A9032" s="218">
        <v>10876</v>
      </c>
      <c r="B9032" s="218">
        <v>200</v>
      </c>
      <c r="C9032" s="219">
        <v>30.745983806578799</v>
      </c>
      <c r="D9032" s="218"/>
      <c r="E9032" s="218" t="s">
        <v>114</v>
      </c>
      <c r="F9032" s="218">
        <v>2011</v>
      </c>
    </row>
    <row r="9033" spans="1:6" x14ac:dyDescent="0.45">
      <c r="A9033" s="218">
        <v>10876</v>
      </c>
      <c r="B9033" s="218">
        <v>200</v>
      </c>
      <c r="C9033" s="219">
        <v>12.292870941627591</v>
      </c>
      <c r="D9033" s="218"/>
      <c r="E9033" s="218" t="s">
        <v>114</v>
      </c>
      <c r="F9033" s="218">
        <v>2011</v>
      </c>
    </row>
    <row r="9034" spans="1:6" x14ac:dyDescent="0.45">
      <c r="A9034" s="218">
        <v>10876</v>
      </c>
      <c r="B9034" s="218">
        <v>200</v>
      </c>
      <c r="C9034" s="219">
        <v>33.522977173737807</v>
      </c>
      <c r="D9034" s="218"/>
      <c r="E9034" s="218" t="s">
        <v>114</v>
      </c>
      <c r="F9034" s="218">
        <v>2011</v>
      </c>
    </row>
    <row r="9035" spans="1:6" x14ac:dyDescent="0.45">
      <c r="A9035" s="218">
        <v>10876</v>
      </c>
      <c r="B9035" s="218">
        <v>200</v>
      </c>
      <c r="C9035" s="219">
        <v>21.74373460839627</v>
      </c>
      <c r="D9035" s="218"/>
      <c r="E9035" s="218" t="s">
        <v>112</v>
      </c>
      <c r="F9035" s="218">
        <v>1901</v>
      </c>
    </row>
    <row r="9036" spans="1:6" x14ac:dyDescent="0.45">
      <c r="A9036" s="218">
        <v>10874</v>
      </c>
      <c r="B9036" s="218">
        <v>160</v>
      </c>
      <c r="C9036" s="219">
        <v>48.690232298073013</v>
      </c>
      <c r="D9036" s="218"/>
      <c r="E9036" s="218" t="s">
        <v>114</v>
      </c>
      <c r="F9036" s="218">
        <v>2011</v>
      </c>
    </row>
    <row r="9037" spans="1:6" x14ac:dyDescent="0.45">
      <c r="A9037" s="218">
        <v>10874</v>
      </c>
      <c r="B9037" s="218">
        <v>160</v>
      </c>
      <c r="C9037" s="219">
        <v>49.78193621280716</v>
      </c>
      <c r="D9037" s="218"/>
      <c r="E9037" s="218" t="s">
        <v>114</v>
      </c>
      <c r="F9037" s="218">
        <v>2011</v>
      </c>
    </row>
    <row r="9038" spans="1:6" x14ac:dyDescent="0.45">
      <c r="A9038" s="218">
        <v>10874</v>
      </c>
      <c r="B9038" s="218">
        <v>160</v>
      </c>
      <c r="C9038" s="219">
        <v>30.485658271623372</v>
      </c>
      <c r="D9038" s="218"/>
      <c r="E9038" s="218" t="s">
        <v>114</v>
      </c>
      <c r="F9038" s="218">
        <v>2011</v>
      </c>
    </row>
    <row r="9039" spans="1:6" x14ac:dyDescent="0.45">
      <c r="A9039" s="218">
        <v>10872</v>
      </c>
      <c r="B9039" s="218">
        <v>200</v>
      </c>
      <c r="C9039" s="219">
        <v>40.471299086194669</v>
      </c>
      <c r="D9039" s="218"/>
      <c r="E9039" s="218" t="s">
        <v>114</v>
      </c>
      <c r="F9039" s="218">
        <v>2011</v>
      </c>
    </row>
    <row r="9040" spans="1:6" x14ac:dyDescent="0.45">
      <c r="A9040" s="218">
        <v>10872</v>
      </c>
      <c r="B9040" s="218">
        <v>200</v>
      </c>
      <c r="C9040" s="219">
        <v>40.206184926072027</v>
      </c>
      <c r="D9040" s="218"/>
      <c r="E9040" s="218" t="s">
        <v>114</v>
      </c>
      <c r="F9040" s="218">
        <v>2011</v>
      </c>
    </row>
    <row r="9041" spans="1:6" x14ac:dyDescent="0.45">
      <c r="A9041" s="218">
        <v>10872</v>
      </c>
      <c r="B9041" s="218">
        <v>200</v>
      </c>
      <c r="C9041" s="219">
        <v>3.6178261180795031</v>
      </c>
      <c r="D9041" s="218"/>
      <c r="E9041" s="218" t="s">
        <v>114</v>
      </c>
      <c r="F9041" s="218">
        <v>2013</v>
      </c>
    </row>
    <row r="9042" spans="1:6" x14ac:dyDescent="0.45">
      <c r="A9042" s="218">
        <v>10872</v>
      </c>
      <c r="B9042" s="218">
        <v>200</v>
      </c>
      <c r="C9042" s="219">
        <v>29.868711115697941</v>
      </c>
      <c r="D9042" s="218"/>
      <c r="E9042" s="218" t="s">
        <v>114</v>
      </c>
      <c r="F9042" s="218">
        <v>2013</v>
      </c>
    </row>
    <row r="9043" spans="1:6" x14ac:dyDescent="0.45">
      <c r="A9043" s="218">
        <v>10872</v>
      </c>
      <c r="B9043" s="218">
        <v>200</v>
      </c>
      <c r="C9043" s="219">
        <v>29.36346611081732</v>
      </c>
      <c r="D9043" s="218"/>
      <c r="E9043" s="218" t="s">
        <v>114</v>
      </c>
      <c r="F9043" s="218">
        <v>2013</v>
      </c>
    </row>
    <row r="9044" spans="1:6" x14ac:dyDescent="0.45">
      <c r="A9044" s="218">
        <v>10872</v>
      </c>
      <c r="B9044" s="218">
        <v>200</v>
      </c>
      <c r="C9044" s="219">
        <v>8.5855244692520447</v>
      </c>
      <c r="D9044" s="218"/>
      <c r="E9044" s="218" t="s">
        <v>114</v>
      </c>
      <c r="F9044" s="218">
        <v>2011</v>
      </c>
    </row>
    <row r="9045" spans="1:6" x14ac:dyDescent="0.45">
      <c r="A9045" s="218">
        <v>10872</v>
      </c>
      <c r="B9045" s="218">
        <v>200</v>
      </c>
      <c r="C9045" s="219">
        <v>30.81475166091078</v>
      </c>
      <c r="D9045" s="218"/>
      <c r="E9045" s="218" t="s">
        <v>114</v>
      </c>
      <c r="F9045" s="218">
        <v>2013</v>
      </c>
    </row>
    <row r="9046" spans="1:6" x14ac:dyDescent="0.45">
      <c r="A9046" s="218">
        <v>10870</v>
      </c>
      <c r="B9046" s="218">
        <v>200</v>
      </c>
      <c r="C9046" s="219">
        <v>9.8246511976571256</v>
      </c>
      <c r="D9046" s="218"/>
      <c r="E9046" s="218" t="s">
        <v>114</v>
      </c>
      <c r="F9046" s="218">
        <v>2011</v>
      </c>
    </row>
    <row r="9047" spans="1:6" x14ac:dyDescent="0.45">
      <c r="A9047" s="218">
        <v>10870</v>
      </c>
      <c r="B9047" s="218">
        <v>200</v>
      </c>
      <c r="C9047" s="219">
        <v>15.838441756615801</v>
      </c>
      <c r="D9047" s="218"/>
      <c r="E9047" s="218" t="s">
        <v>114</v>
      </c>
      <c r="F9047" s="218">
        <v>2011</v>
      </c>
    </row>
    <row r="9048" spans="1:6" x14ac:dyDescent="0.45">
      <c r="A9048" s="218">
        <v>10870</v>
      </c>
      <c r="B9048" s="218">
        <v>200</v>
      </c>
      <c r="C9048" s="219">
        <v>21.561565274040291</v>
      </c>
      <c r="D9048" s="218"/>
      <c r="E9048" s="218" t="s">
        <v>114</v>
      </c>
      <c r="F9048" s="218">
        <v>2011</v>
      </c>
    </row>
    <row r="9049" spans="1:6" x14ac:dyDescent="0.45">
      <c r="A9049" s="218">
        <v>10870</v>
      </c>
      <c r="B9049" s="218">
        <v>200</v>
      </c>
      <c r="C9049" s="219">
        <v>14.656624945910769</v>
      </c>
      <c r="D9049" s="218"/>
      <c r="E9049" s="218" t="s">
        <v>114</v>
      </c>
      <c r="F9049" s="218">
        <v>2011</v>
      </c>
    </row>
    <row r="9050" spans="1:6" x14ac:dyDescent="0.45">
      <c r="A9050" s="218">
        <v>10868</v>
      </c>
      <c r="B9050" s="218">
        <v>160</v>
      </c>
      <c r="C9050" s="219">
        <v>11.01000506604419</v>
      </c>
      <c r="D9050" s="218"/>
      <c r="E9050" s="218" t="s">
        <v>114</v>
      </c>
      <c r="F9050" s="218">
        <v>2011</v>
      </c>
    </row>
    <row r="9051" spans="1:6" x14ac:dyDescent="0.45">
      <c r="A9051" s="218">
        <v>10868</v>
      </c>
      <c r="B9051" s="218">
        <v>160</v>
      </c>
      <c r="C9051" s="219">
        <v>35.014211875950643</v>
      </c>
      <c r="D9051" s="218"/>
      <c r="E9051" s="218" t="s">
        <v>114</v>
      </c>
      <c r="F9051" s="218">
        <v>2011</v>
      </c>
    </row>
    <row r="9052" spans="1:6" x14ac:dyDescent="0.45">
      <c r="A9052" s="218">
        <v>10868</v>
      </c>
      <c r="B9052" s="218">
        <v>160</v>
      </c>
      <c r="C9052" s="219">
        <v>14.413036632085189</v>
      </c>
      <c r="D9052" s="218"/>
      <c r="E9052" s="218" t="s">
        <v>114</v>
      </c>
      <c r="F9052" s="218">
        <v>2011</v>
      </c>
    </row>
    <row r="9053" spans="1:6" x14ac:dyDescent="0.45">
      <c r="A9053" s="218">
        <v>10868</v>
      </c>
      <c r="B9053" s="218">
        <v>160</v>
      </c>
      <c r="C9053" s="219">
        <v>39.555366573761951</v>
      </c>
      <c r="D9053" s="218"/>
      <c r="E9053" s="218" t="s">
        <v>114</v>
      </c>
      <c r="F9053" s="218">
        <v>2011</v>
      </c>
    </row>
    <row r="9054" spans="1:6" x14ac:dyDescent="0.45">
      <c r="A9054" s="218">
        <v>10868</v>
      </c>
      <c r="B9054" s="218">
        <v>160</v>
      </c>
      <c r="C9054" s="219">
        <v>39.677755331418368</v>
      </c>
      <c r="D9054" s="218"/>
      <c r="E9054" s="218" t="s">
        <v>114</v>
      </c>
      <c r="F9054" s="218">
        <v>2011</v>
      </c>
    </row>
    <row r="9055" spans="1:6" x14ac:dyDescent="0.45">
      <c r="A9055" s="218">
        <v>10868</v>
      </c>
      <c r="B9055" s="218">
        <v>160</v>
      </c>
      <c r="C9055" s="219">
        <v>47.604119965161182</v>
      </c>
      <c r="D9055" s="218"/>
      <c r="E9055" s="218" t="s">
        <v>114</v>
      </c>
      <c r="F9055" s="218">
        <v>2011</v>
      </c>
    </row>
    <row r="9056" spans="1:6" x14ac:dyDescent="0.45">
      <c r="A9056" s="218">
        <v>10868</v>
      </c>
      <c r="B9056" s="218">
        <v>160</v>
      </c>
      <c r="C9056" s="219">
        <v>49.71569312508975</v>
      </c>
      <c r="D9056" s="218"/>
      <c r="E9056" s="218" t="s">
        <v>114</v>
      </c>
      <c r="F9056" s="218">
        <v>2011</v>
      </c>
    </row>
    <row r="9057" spans="1:6" x14ac:dyDescent="0.45">
      <c r="A9057" s="218">
        <v>10868</v>
      </c>
      <c r="B9057" s="218">
        <v>160</v>
      </c>
      <c r="C9057" s="219">
        <v>11.554258370345799</v>
      </c>
      <c r="D9057" s="218"/>
      <c r="E9057" s="218" t="s">
        <v>114</v>
      </c>
      <c r="F9057" s="218">
        <v>2011</v>
      </c>
    </row>
    <row r="9058" spans="1:6" x14ac:dyDescent="0.45">
      <c r="A9058" s="218">
        <v>10868</v>
      </c>
      <c r="B9058" s="218">
        <v>160</v>
      </c>
      <c r="C9058" s="219">
        <v>37.075182590660781</v>
      </c>
      <c r="D9058" s="218"/>
      <c r="E9058" s="218" t="s">
        <v>114</v>
      </c>
      <c r="F9058" s="218">
        <v>2011</v>
      </c>
    </row>
    <row r="9059" spans="1:6" x14ac:dyDescent="0.45">
      <c r="A9059" s="218">
        <v>10868</v>
      </c>
      <c r="B9059" s="218">
        <v>160</v>
      </c>
      <c r="C9059" s="219">
        <v>51.813943523464957</v>
      </c>
      <c r="D9059" s="218"/>
      <c r="E9059" s="218" t="s">
        <v>114</v>
      </c>
      <c r="F9059" s="218">
        <v>2011</v>
      </c>
    </row>
    <row r="9060" spans="1:6" x14ac:dyDescent="0.45">
      <c r="A9060" s="218">
        <v>10868</v>
      </c>
      <c r="B9060" s="218">
        <v>160</v>
      </c>
      <c r="C9060" s="219">
        <v>30.799023684221218</v>
      </c>
      <c r="D9060" s="218"/>
      <c r="E9060" s="218" t="s">
        <v>114</v>
      </c>
      <c r="F9060" s="218">
        <v>2011</v>
      </c>
    </row>
    <row r="9061" spans="1:6" x14ac:dyDescent="0.45">
      <c r="A9061" s="218">
        <v>10868</v>
      </c>
      <c r="B9061" s="218">
        <v>160</v>
      </c>
      <c r="C9061" s="219">
        <v>26.076516958742989</v>
      </c>
      <c r="D9061" s="218"/>
      <c r="E9061" s="218" t="s">
        <v>114</v>
      </c>
      <c r="F9061" s="218">
        <v>2011</v>
      </c>
    </row>
    <row r="9062" spans="1:6" x14ac:dyDescent="0.45">
      <c r="A9062" s="218">
        <v>10868</v>
      </c>
      <c r="B9062" s="218">
        <v>160</v>
      </c>
      <c r="C9062" s="219">
        <v>31.968149908671151</v>
      </c>
      <c r="D9062" s="218"/>
      <c r="E9062" s="218" t="s">
        <v>114</v>
      </c>
      <c r="F9062" s="218">
        <v>2011</v>
      </c>
    </row>
    <row r="9063" spans="1:6" x14ac:dyDescent="0.45">
      <c r="A9063" s="218">
        <v>10868</v>
      </c>
      <c r="B9063" s="218">
        <v>160</v>
      </c>
      <c r="C9063" s="219">
        <v>29.336765691594639</v>
      </c>
      <c r="D9063" s="218"/>
      <c r="E9063" s="218" t="s">
        <v>114</v>
      </c>
      <c r="F9063" s="218">
        <v>2011</v>
      </c>
    </row>
    <row r="9064" spans="1:6" x14ac:dyDescent="0.45">
      <c r="A9064" s="218">
        <v>10866</v>
      </c>
      <c r="B9064" s="218">
        <v>160</v>
      </c>
      <c r="C9064" s="219">
        <v>36.073466762786637</v>
      </c>
      <c r="D9064" s="218"/>
      <c r="E9064" s="218" t="s">
        <v>114</v>
      </c>
      <c r="F9064" s="218">
        <v>2011</v>
      </c>
    </row>
    <row r="9065" spans="1:6" x14ac:dyDescent="0.45">
      <c r="A9065" s="218">
        <v>10864</v>
      </c>
      <c r="B9065" s="218">
        <v>250</v>
      </c>
      <c r="C9065" s="219">
        <v>24.500266312257519</v>
      </c>
      <c r="D9065" s="218"/>
      <c r="E9065" s="218" t="s">
        <v>114</v>
      </c>
      <c r="F9065" s="218">
        <v>2011</v>
      </c>
    </row>
    <row r="9066" spans="1:6" x14ac:dyDescent="0.45">
      <c r="A9066" s="218">
        <v>10864</v>
      </c>
      <c r="B9066" s="218">
        <v>250</v>
      </c>
      <c r="C9066" s="219">
        <v>48.226697904438517</v>
      </c>
      <c r="D9066" s="218"/>
      <c r="E9066" s="218" t="s">
        <v>114</v>
      </c>
      <c r="F9066" s="218">
        <v>2011</v>
      </c>
    </row>
    <row r="9067" spans="1:6" x14ac:dyDescent="0.45">
      <c r="A9067" s="218">
        <v>10864</v>
      </c>
      <c r="B9067" s="218">
        <v>250</v>
      </c>
      <c r="C9067" s="219">
        <v>12.34546516700895</v>
      </c>
      <c r="D9067" s="218"/>
      <c r="E9067" s="218" t="s">
        <v>114</v>
      </c>
      <c r="F9067" s="218">
        <v>2011</v>
      </c>
    </row>
    <row r="9068" spans="1:6" x14ac:dyDescent="0.45">
      <c r="A9068" s="218">
        <v>10864</v>
      </c>
      <c r="B9068" s="218">
        <v>250</v>
      </c>
      <c r="C9068" s="219">
        <v>21.27443378685577</v>
      </c>
      <c r="D9068" s="218"/>
      <c r="E9068" s="218" t="s">
        <v>114</v>
      </c>
      <c r="F9068" s="218">
        <v>2011</v>
      </c>
    </row>
    <row r="9069" spans="1:6" x14ac:dyDescent="0.45">
      <c r="A9069" s="218">
        <v>10864</v>
      </c>
      <c r="B9069" s="218">
        <v>250</v>
      </c>
      <c r="C9069" s="219">
        <v>0.88900286648214</v>
      </c>
      <c r="D9069" s="218"/>
      <c r="E9069" s="218" t="s">
        <v>114</v>
      </c>
      <c r="F9069" s="218">
        <v>2019</v>
      </c>
    </row>
    <row r="9070" spans="1:6" x14ac:dyDescent="0.45">
      <c r="A9070" s="218">
        <v>10864</v>
      </c>
      <c r="B9070" s="218">
        <v>250</v>
      </c>
      <c r="C9070" s="219">
        <v>65.610255082811364</v>
      </c>
      <c r="D9070" s="218"/>
      <c r="E9070" s="218" t="s">
        <v>114</v>
      </c>
      <c r="F9070" s="218">
        <v>2019</v>
      </c>
    </row>
    <row r="9071" spans="1:6" x14ac:dyDescent="0.45">
      <c r="A9071" s="218">
        <v>10864</v>
      </c>
      <c r="B9071" s="218">
        <v>250</v>
      </c>
      <c r="C9071" s="219">
        <v>18.767944080275189</v>
      </c>
      <c r="D9071" s="218"/>
      <c r="E9071" s="218" t="s">
        <v>114</v>
      </c>
      <c r="F9071" s="218">
        <v>0</v>
      </c>
    </row>
    <row r="9072" spans="1:6" x14ac:dyDescent="0.45">
      <c r="A9072" s="218">
        <v>10864</v>
      </c>
      <c r="B9072" s="218">
        <v>250</v>
      </c>
      <c r="C9072" s="219">
        <v>16.776872235526849</v>
      </c>
      <c r="D9072" s="218"/>
      <c r="E9072" s="218" t="s">
        <v>114</v>
      </c>
      <c r="F9072" s="218">
        <v>2019</v>
      </c>
    </row>
    <row r="9073" spans="1:6" x14ac:dyDescent="0.45">
      <c r="A9073" s="218">
        <v>10864</v>
      </c>
      <c r="B9073" s="218">
        <v>250</v>
      </c>
      <c r="C9073" s="219">
        <v>7.9346354672368724</v>
      </c>
      <c r="D9073" s="218"/>
      <c r="E9073" s="218" t="s">
        <v>114</v>
      </c>
      <c r="F9073" s="218">
        <v>0</v>
      </c>
    </row>
    <row r="9074" spans="1:6" x14ac:dyDescent="0.45">
      <c r="A9074" s="218">
        <v>10864</v>
      </c>
      <c r="B9074" s="218">
        <v>250</v>
      </c>
      <c r="C9074" s="219">
        <v>7.96097443803085</v>
      </c>
      <c r="D9074" s="218"/>
      <c r="E9074" s="218" t="s">
        <v>114</v>
      </c>
      <c r="F9074" s="218">
        <v>2019</v>
      </c>
    </row>
    <row r="9075" spans="1:6" x14ac:dyDescent="0.45">
      <c r="A9075" s="218">
        <v>10864</v>
      </c>
      <c r="B9075" s="218">
        <v>250</v>
      </c>
      <c r="C9075" s="219">
        <v>33.609688320435048</v>
      </c>
      <c r="D9075" s="218"/>
      <c r="E9075" s="218" t="s">
        <v>114</v>
      </c>
      <c r="F9075" s="218">
        <v>2019</v>
      </c>
    </row>
    <row r="9076" spans="1:6" x14ac:dyDescent="0.45">
      <c r="A9076" s="218">
        <v>10864</v>
      </c>
      <c r="B9076" s="218">
        <v>250</v>
      </c>
      <c r="C9076" s="219">
        <v>23.168930100533711</v>
      </c>
      <c r="D9076" s="218"/>
      <c r="E9076" s="218" t="s">
        <v>114</v>
      </c>
      <c r="F9076" s="218">
        <v>0</v>
      </c>
    </row>
    <row r="9077" spans="1:6" x14ac:dyDescent="0.45">
      <c r="A9077" s="218">
        <v>10864</v>
      </c>
      <c r="B9077" s="218">
        <v>250</v>
      </c>
      <c r="C9077" s="219">
        <v>12.28033326097273</v>
      </c>
      <c r="D9077" s="218"/>
      <c r="E9077" s="218" t="s">
        <v>114</v>
      </c>
      <c r="F9077" s="218">
        <v>2019</v>
      </c>
    </row>
    <row r="9078" spans="1:6" x14ac:dyDescent="0.45">
      <c r="A9078" s="218">
        <v>10864</v>
      </c>
      <c r="B9078" s="218">
        <v>250</v>
      </c>
      <c r="C9078" s="219">
        <v>31.853223541484361</v>
      </c>
      <c r="D9078" s="218"/>
      <c r="E9078" s="218" t="s">
        <v>114</v>
      </c>
      <c r="F9078" s="218">
        <v>2019</v>
      </c>
    </row>
    <row r="9079" spans="1:6" x14ac:dyDescent="0.45">
      <c r="A9079" s="218">
        <v>10864</v>
      </c>
      <c r="B9079" s="218">
        <v>250</v>
      </c>
      <c r="C9079" s="219">
        <v>13.95217764408693</v>
      </c>
      <c r="D9079" s="218"/>
      <c r="E9079" s="218" t="s">
        <v>114</v>
      </c>
      <c r="F9079" s="218">
        <v>2019</v>
      </c>
    </row>
    <row r="9080" spans="1:6" x14ac:dyDescent="0.45">
      <c r="A9080" s="218">
        <v>10862</v>
      </c>
      <c r="B9080" s="218">
        <v>150</v>
      </c>
      <c r="C9080" s="219">
        <v>13.09849030776871</v>
      </c>
      <c r="D9080" s="218"/>
      <c r="E9080" s="218" t="s">
        <v>205</v>
      </c>
      <c r="F9080" s="218">
        <v>1901</v>
      </c>
    </row>
    <row r="9081" spans="1:6" x14ac:dyDescent="0.45">
      <c r="A9081" s="218">
        <v>10862</v>
      </c>
      <c r="B9081" s="218">
        <v>150</v>
      </c>
      <c r="C9081" s="219">
        <v>7.3017934441446419</v>
      </c>
      <c r="D9081" s="218"/>
      <c r="E9081" s="218" t="s">
        <v>205</v>
      </c>
      <c r="F9081" s="218">
        <v>1901</v>
      </c>
    </row>
    <row r="9082" spans="1:6" x14ac:dyDescent="0.45">
      <c r="A9082" s="218">
        <v>10862</v>
      </c>
      <c r="B9082" s="218">
        <v>150</v>
      </c>
      <c r="C9082" s="219">
        <v>25.856594395458949</v>
      </c>
      <c r="D9082" s="218"/>
      <c r="E9082" s="218" t="s">
        <v>205</v>
      </c>
      <c r="F9082" s="218">
        <v>1901</v>
      </c>
    </row>
    <row r="9083" spans="1:6" x14ac:dyDescent="0.45">
      <c r="A9083" s="218">
        <v>10862</v>
      </c>
      <c r="B9083" s="218">
        <v>150</v>
      </c>
      <c r="C9083" s="219">
        <v>31.105967660903161</v>
      </c>
      <c r="D9083" s="218"/>
      <c r="E9083" s="218" t="s">
        <v>205</v>
      </c>
      <c r="F9083" s="218">
        <v>1901</v>
      </c>
    </row>
    <row r="9084" spans="1:6" x14ac:dyDescent="0.45">
      <c r="A9084" s="218">
        <v>10862</v>
      </c>
      <c r="B9084" s="218">
        <v>150</v>
      </c>
      <c r="C9084" s="219">
        <v>38.766871290697743</v>
      </c>
      <c r="D9084" s="218"/>
      <c r="E9084" s="218" t="s">
        <v>205</v>
      </c>
      <c r="F9084" s="218">
        <v>1901</v>
      </c>
    </row>
    <row r="9085" spans="1:6" x14ac:dyDescent="0.45">
      <c r="A9085" s="218">
        <v>10052</v>
      </c>
      <c r="B9085" s="218">
        <v>0</v>
      </c>
      <c r="C9085" s="219">
        <v>26.320845251927739</v>
      </c>
      <c r="D9085" s="218"/>
      <c r="E9085" s="218"/>
      <c r="F9085" s="218">
        <v>1901</v>
      </c>
    </row>
    <row r="9086" spans="1:6" x14ac:dyDescent="0.45">
      <c r="A9086" s="218">
        <v>10050</v>
      </c>
      <c r="B9086" s="218">
        <v>300</v>
      </c>
      <c r="C9086" s="219">
        <v>39.898205592704663</v>
      </c>
      <c r="D9086" s="218"/>
      <c r="E9086" s="218" t="s">
        <v>212</v>
      </c>
      <c r="F9086" s="218">
        <v>2011</v>
      </c>
    </row>
    <row r="9087" spans="1:6" x14ac:dyDescent="0.45">
      <c r="A9087" s="218">
        <v>10050</v>
      </c>
      <c r="B9087" s="218">
        <v>300</v>
      </c>
      <c r="C9087" s="219">
        <v>10.774645248203729</v>
      </c>
      <c r="D9087" s="218"/>
      <c r="E9087" s="218" t="s">
        <v>212</v>
      </c>
      <c r="F9087" s="218">
        <v>2011</v>
      </c>
    </row>
    <row r="9088" spans="1:6" x14ac:dyDescent="0.45">
      <c r="A9088" s="218">
        <v>10050</v>
      </c>
      <c r="B9088" s="218">
        <v>300</v>
      </c>
      <c r="C9088" s="219">
        <v>29.244100548613499</v>
      </c>
      <c r="D9088" s="218"/>
      <c r="E9088" s="218" t="s">
        <v>212</v>
      </c>
      <c r="F9088" s="218">
        <v>2011</v>
      </c>
    </row>
    <row r="9089" spans="1:6" x14ac:dyDescent="0.45">
      <c r="A9089" s="218">
        <v>10050</v>
      </c>
      <c r="B9089" s="218">
        <v>300</v>
      </c>
      <c r="C9089" s="219">
        <v>25.498791206688161</v>
      </c>
      <c r="D9089" s="218"/>
      <c r="E9089" s="218" t="s">
        <v>212</v>
      </c>
      <c r="F9089" s="218">
        <v>2011</v>
      </c>
    </row>
    <row r="9090" spans="1:6" x14ac:dyDescent="0.45">
      <c r="A9090" s="218">
        <v>10050</v>
      </c>
      <c r="B9090" s="218">
        <v>300</v>
      </c>
      <c r="C9090" s="219">
        <v>14.380103773026971</v>
      </c>
      <c r="D9090" s="218"/>
      <c r="E9090" s="218" t="s">
        <v>212</v>
      </c>
      <c r="F9090" s="218">
        <v>2011</v>
      </c>
    </row>
    <row r="9091" spans="1:6" x14ac:dyDescent="0.45">
      <c r="A9091" s="218">
        <v>10050</v>
      </c>
      <c r="B9091" s="218">
        <v>300</v>
      </c>
      <c r="C9091" s="219">
        <v>32.783591077870952</v>
      </c>
      <c r="D9091" s="218"/>
      <c r="E9091" s="218" t="s">
        <v>212</v>
      </c>
      <c r="F9091" s="218">
        <v>2011</v>
      </c>
    </row>
    <row r="9092" spans="1:6" x14ac:dyDescent="0.45">
      <c r="A9092" s="218">
        <v>10050</v>
      </c>
      <c r="B9092" s="218">
        <v>300</v>
      </c>
      <c r="C9092" s="219">
        <v>7.130891708691486</v>
      </c>
      <c r="D9092" s="218"/>
      <c r="E9092" s="218" t="s">
        <v>212</v>
      </c>
      <c r="F9092" s="218">
        <v>2011</v>
      </c>
    </row>
    <row r="9093" spans="1:6" x14ac:dyDescent="0.45">
      <c r="A9093" s="218">
        <v>10048</v>
      </c>
      <c r="B9093" s="218">
        <v>400</v>
      </c>
      <c r="C9093" s="219">
        <v>20.820160423682331</v>
      </c>
      <c r="D9093" s="218"/>
      <c r="E9093" s="218" t="s">
        <v>209</v>
      </c>
      <c r="F9093" s="218">
        <v>1997</v>
      </c>
    </row>
    <row r="9094" spans="1:6" x14ac:dyDescent="0.45">
      <c r="A9094" s="218">
        <v>10048</v>
      </c>
      <c r="B9094" s="218">
        <v>400</v>
      </c>
      <c r="C9094" s="219">
        <v>14.78302450610154</v>
      </c>
      <c r="D9094" s="218"/>
      <c r="E9094" s="218" t="s">
        <v>209</v>
      </c>
      <c r="F9094" s="218">
        <v>1997</v>
      </c>
    </row>
    <row r="9095" spans="1:6" x14ac:dyDescent="0.45">
      <c r="A9095" s="218">
        <v>10048</v>
      </c>
      <c r="B9095" s="218">
        <v>400</v>
      </c>
      <c r="C9095" s="219">
        <v>13.385740083162229</v>
      </c>
      <c r="D9095" s="218"/>
      <c r="E9095" s="218" t="s">
        <v>209</v>
      </c>
      <c r="F9095" s="218">
        <v>1997</v>
      </c>
    </row>
    <row r="9096" spans="1:6" x14ac:dyDescent="0.45">
      <c r="A9096" s="218">
        <v>10048</v>
      </c>
      <c r="B9096" s="218">
        <v>400</v>
      </c>
      <c r="C9096" s="219">
        <v>13.00835772508645</v>
      </c>
      <c r="D9096" s="218"/>
      <c r="E9096" s="218" t="s">
        <v>209</v>
      </c>
      <c r="F9096" s="218">
        <v>1997</v>
      </c>
    </row>
    <row r="9097" spans="1:6" x14ac:dyDescent="0.45">
      <c r="A9097" s="218">
        <v>10048</v>
      </c>
      <c r="B9097" s="218">
        <v>400</v>
      </c>
      <c r="C9097" s="219">
        <v>8.8042338697830456</v>
      </c>
      <c r="D9097" s="218"/>
      <c r="E9097" s="218" t="s">
        <v>209</v>
      </c>
      <c r="F9097" s="218">
        <v>1997</v>
      </c>
    </row>
    <row r="9098" spans="1:6" x14ac:dyDescent="0.45">
      <c r="A9098" s="218">
        <v>10048</v>
      </c>
      <c r="B9098" s="218">
        <v>400</v>
      </c>
      <c r="C9098" s="219">
        <v>1.682977127569298</v>
      </c>
      <c r="D9098" s="218"/>
      <c r="E9098" s="218" t="s">
        <v>209</v>
      </c>
      <c r="F9098" s="218">
        <v>1997</v>
      </c>
    </row>
    <row r="9099" spans="1:6" x14ac:dyDescent="0.45">
      <c r="A9099" s="218">
        <v>10048</v>
      </c>
      <c r="B9099" s="218">
        <v>400</v>
      </c>
      <c r="C9099" s="219">
        <v>24.802464008622529</v>
      </c>
      <c r="D9099" s="218"/>
      <c r="E9099" s="218" t="s">
        <v>209</v>
      </c>
      <c r="F9099" s="218">
        <v>1997</v>
      </c>
    </row>
    <row r="9100" spans="1:6" x14ac:dyDescent="0.45">
      <c r="A9100" s="218">
        <v>10048</v>
      </c>
      <c r="B9100" s="218">
        <v>400</v>
      </c>
      <c r="C9100" s="219">
        <v>19.93613639052225</v>
      </c>
      <c r="D9100" s="218"/>
      <c r="E9100" s="218" t="s">
        <v>209</v>
      </c>
      <c r="F9100" s="218">
        <v>1997</v>
      </c>
    </row>
    <row r="9101" spans="1:6" x14ac:dyDescent="0.45">
      <c r="A9101" s="218">
        <v>10048</v>
      </c>
      <c r="B9101" s="218">
        <v>400</v>
      </c>
      <c r="C9101" s="219">
        <v>8.0408022838122548</v>
      </c>
      <c r="D9101" s="218"/>
      <c r="E9101" s="218" t="s">
        <v>209</v>
      </c>
      <c r="F9101" s="218">
        <v>1997</v>
      </c>
    </row>
    <row r="9102" spans="1:6" x14ac:dyDescent="0.45">
      <c r="A9102" s="218">
        <v>10048</v>
      </c>
      <c r="B9102" s="218">
        <v>400</v>
      </c>
      <c r="C9102" s="219">
        <v>4.0319860184952923</v>
      </c>
      <c r="D9102" s="218"/>
      <c r="E9102" s="218" t="s">
        <v>209</v>
      </c>
      <c r="F9102" s="218">
        <v>1997</v>
      </c>
    </row>
    <row r="9103" spans="1:6" x14ac:dyDescent="0.45">
      <c r="A9103" s="218">
        <v>10048</v>
      </c>
      <c r="B9103" s="218">
        <v>400</v>
      </c>
      <c r="C9103" s="219">
        <v>16.151106730191881</v>
      </c>
      <c r="D9103" s="218"/>
      <c r="E9103" s="218" t="s">
        <v>209</v>
      </c>
      <c r="F9103" s="218">
        <v>1997</v>
      </c>
    </row>
    <row r="9104" spans="1:6" x14ac:dyDescent="0.45">
      <c r="A9104" s="218">
        <v>10048</v>
      </c>
      <c r="B9104" s="218">
        <v>400</v>
      </c>
      <c r="C9104" s="219">
        <v>2.763701905131204</v>
      </c>
      <c r="D9104" s="218"/>
      <c r="E9104" s="218" t="s">
        <v>209</v>
      </c>
      <c r="F9104" s="218">
        <v>1997</v>
      </c>
    </row>
    <row r="9105" spans="1:6" x14ac:dyDescent="0.45">
      <c r="A9105" s="218">
        <v>10048</v>
      </c>
      <c r="B9105" s="218">
        <v>400</v>
      </c>
      <c r="C9105" s="219">
        <v>17.926265195671942</v>
      </c>
      <c r="D9105" s="218"/>
      <c r="E9105" s="218" t="s">
        <v>209</v>
      </c>
      <c r="F9105" s="218">
        <v>1997</v>
      </c>
    </row>
    <row r="9106" spans="1:6" x14ac:dyDescent="0.45">
      <c r="A9106" s="218">
        <v>10048</v>
      </c>
      <c r="B9106" s="218">
        <v>400</v>
      </c>
      <c r="C9106" s="219">
        <v>22.463018465254631</v>
      </c>
      <c r="D9106" s="218"/>
      <c r="E9106" s="218" t="s">
        <v>209</v>
      </c>
      <c r="F9106" s="218">
        <v>1997</v>
      </c>
    </row>
    <row r="9107" spans="1:6" x14ac:dyDescent="0.45">
      <c r="A9107" s="218">
        <v>10048</v>
      </c>
      <c r="B9107" s="218">
        <v>400</v>
      </c>
      <c r="C9107" s="219">
        <v>18.684758808746921</v>
      </c>
      <c r="D9107" s="218"/>
      <c r="E9107" s="218" t="s">
        <v>209</v>
      </c>
      <c r="F9107" s="218">
        <v>1997</v>
      </c>
    </row>
    <row r="9108" spans="1:6" x14ac:dyDescent="0.45">
      <c r="A9108" s="218">
        <v>10046</v>
      </c>
      <c r="B9108" s="218">
        <v>500</v>
      </c>
      <c r="C9108" s="219">
        <v>7.0823111586637522</v>
      </c>
      <c r="D9108" s="218"/>
      <c r="E9108" s="218" t="s">
        <v>209</v>
      </c>
      <c r="F9108" s="218">
        <v>1997</v>
      </c>
    </row>
    <row r="9109" spans="1:6" x14ac:dyDescent="0.45">
      <c r="A9109" s="218">
        <v>10044</v>
      </c>
      <c r="B9109" s="218">
        <v>200</v>
      </c>
      <c r="C9109" s="219">
        <v>3.4870594892398068</v>
      </c>
      <c r="D9109" s="218"/>
      <c r="E9109" s="218" t="s">
        <v>114</v>
      </c>
      <c r="F9109" s="218">
        <v>2011</v>
      </c>
    </row>
    <row r="9110" spans="1:6" x14ac:dyDescent="0.45">
      <c r="A9110" s="218">
        <v>10042</v>
      </c>
      <c r="B9110" s="218">
        <v>250</v>
      </c>
      <c r="C9110" s="219">
        <v>31.589989499036179</v>
      </c>
      <c r="D9110" s="218"/>
      <c r="E9110" s="218" t="s">
        <v>114</v>
      </c>
      <c r="F9110" s="218">
        <v>2011</v>
      </c>
    </row>
    <row r="9111" spans="1:6" x14ac:dyDescent="0.45">
      <c r="A9111" s="218">
        <v>10042</v>
      </c>
      <c r="B9111" s="218">
        <v>250</v>
      </c>
      <c r="C9111" s="219">
        <v>10.72245804580913</v>
      </c>
      <c r="D9111" s="218"/>
      <c r="E9111" s="218" t="s">
        <v>114</v>
      </c>
      <c r="F9111" s="218">
        <v>2011</v>
      </c>
    </row>
    <row r="9112" spans="1:6" x14ac:dyDescent="0.45">
      <c r="A9112" s="218">
        <v>10042</v>
      </c>
      <c r="B9112" s="218">
        <v>250</v>
      </c>
      <c r="C9112" s="219">
        <v>6.905988263493362</v>
      </c>
      <c r="D9112" s="218"/>
      <c r="E9112" s="218" t="s">
        <v>114</v>
      </c>
      <c r="F9112" s="218">
        <v>2011</v>
      </c>
    </row>
    <row r="9113" spans="1:6" x14ac:dyDescent="0.45">
      <c r="A9113" s="218">
        <v>10042</v>
      </c>
      <c r="B9113" s="218">
        <v>250</v>
      </c>
      <c r="C9113" s="219">
        <v>10.271351136821171</v>
      </c>
      <c r="D9113" s="218"/>
      <c r="E9113" s="218" t="s">
        <v>114</v>
      </c>
      <c r="F9113" s="218">
        <v>2011</v>
      </c>
    </row>
    <row r="9114" spans="1:6" x14ac:dyDescent="0.45">
      <c r="A9114" s="218">
        <v>10042</v>
      </c>
      <c r="B9114" s="218">
        <v>250</v>
      </c>
      <c r="C9114" s="219">
        <v>31.112046671234271</v>
      </c>
      <c r="D9114" s="218"/>
      <c r="E9114" s="218" t="s">
        <v>114</v>
      </c>
      <c r="F9114" s="218">
        <v>2011</v>
      </c>
    </row>
    <row r="9115" spans="1:6" x14ac:dyDescent="0.45">
      <c r="A9115" s="218">
        <v>10042</v>
      </c>
      <c r="B9115" s="218">
        <v>250</v>
      </c>
      <c r="C9115" s="219">
        <v>25.601215974257009</v>
      </c>
      <c r="D9115" s="218"/>
      <c r="E9115" s="218" t="s">
        <v>114</v>
      </c>
      <c r="F9115" s="218">
        <v>2011</v>
      </c>
    </row>
    <row r="9116" spans="1:6" x14ac:dyDescent="0.45">
      <c r="A9116" s="218">
        <v>10042</v>
      </c>
      <c r="B9116" s="218">
        <v>250</v>
      </c>
      <c r="C9116" s="219">
        <v>22.083784185311721</v>
      </c>
      <c r="D9116" s="218"/>
      <c r="E9116" s="218" t="s">
        <v>114</v>
      </c>
      <c r="F9116" s="218">
        <v>2011</v>
      </c>
    </row>
    <row r="9117" spans="1:6" x14ac:dyDescent="0.45">
      <c r="A9117" s="218">
        <v>10042</v>
      </c>
      <c r="B9117" s="218">
        <v>250</v>
      </c>
      <c r="C9117" s="219">
        <v>35.597989959778879</v>
      </c>
      <c r="D9117" s="218"/>
      <c r="E9117" s="218" t="s">
        <v>114</v>
      </c>
      <c r="F9117" s="218">
        <v>2011</v>
      </c>
    </row>
    <row r="9118" spans="1:6" x14ac:dyDescent="0.45">
      <c r="A9118" s="218">
        <v>10042</v>
      </c>
      <c r="B9118" s="218">
        <v>250</v>
      </c>
      <c r="C9118" s="219">
        <v>29.600866430127262</v>
      </c>
      <c r="D9118" s="218"/>
      <c r="E9118" s="218" t="s">
        <v>109</v>
      </c>
      <c r="F9118" s="218">
        <v>2011</v>
      </c>
    </row>
    <row r="9119" spans="1:6" x14ac:dyDescent="0.45">
      <c r="A9119" s="218">
        <v>10042</v>
      </c>
      <c r="B9119" s="218">
        <v>250</v>
      </c>
      <c r="C9119" s="219">
        <v>11.028534724742871</v>
      </c>
      <c r="D9119" s="218"/>
      <c r="E9119" s="218" t="s">
        <v>109</v>
      </c>
      <c r="F9119" s="218">
        <v>2011</v>
      </c>
    </row>
    <row r="9120" spans="1:6" x14ac:dyDescent="0.45">
      <c r="A9120" s="218">
        <v>10042</v>
      </c>
      <c r="B9120" s="218">
        <v>250</v>
      </c>
      <c r="C9120" s="219">
        <v>6.8294714990170977</v>
      </c>
      <c r="D9120" s="218"/>
      <c r="E9120" s="218" t="s">
        <v>109</v>
      </c>
      <c r="F9120" s="218">
        <v>2011</v>
      </c>
    </row>
    <row r="9121" spans="1:6" x14ac:dyDescent="0.45">
      <c r="A9121" s="218">
        <v>10042</v>
      </c>
      <c r="B9121" s="218">
        <v>250</v>
      </c>
      <c r="C9121" s="219">
        <v>32.797079790470093</v>
      </c>
      <c r="D9121" s="218"/>
      <c r="E9121" s="218" t="s">
        <v>109</v>
      </c>
      <c r="F9121" s="218">
        <v>2011</v>
      </c>
    </row>
    <row r="9122" spans="1:6" x14ac:dyDescent="0.45">
      <c r="A9122" s="218">
        <v>10042</v>
      </c>
      <c r="B9122" s="218">
        <v>250</v>
      </c>
      <c r="C9122" s="219">
        <v>33.083136545417197</v>
      </c>
      <c r="D9122" s="218"/>
      <c r="E9122" s="218" t="s">
        <v>109</v>
      </c>
      <c r="F9122" s="218">
        <v>2011</v>
      </c>
    </row>
    <row r="9123" spans="1:6" x14ac:dyDescent="0.45">
      <c r="A9123" s="218">
        <v>10040</v>
      </c>
      <c r="B9123" s="218">
        <v>200</v>
      </c>
      <c r="C9123" s="219">
        <v>2.845744736183291</v>
      </c>
      <c r="D9123" s="218"/>
      <c r="E9123" s="218" t="s">
        <v>114</v>
      </c>
      <c r="F9123" s="218">
        <v>2011</v>
      </c>
    </row>
    <row r="9124" spans="1:6" x14ac:dyDescent="0.45">
      <c r="A9124" s="218">
        <v>10038</v>
      </c>
      <c r="B9124" s="218">
        <v>315</v>
      </c>
      <c r="C9124" s="219">
        <v>17.56932335213261</v>
      </c>
      <c r="D9124" s="218"/>
      <c r="E9124" s="218" t="s">
        <v>109</v>
      </c>
      <c r="F9124" s="218">
        <v>2011</v>
      </c>
    </row>
    <row r="9125" spans="1:6" x14ac:dyDescent="0.45">
      <c r="A9125" s="218">
        <v>10038</v>
      </c>
      <c r="B9125" s="218">
        <v>315</v>
      </c>
      <c r="C9125" s="219">
        <v>11.963803944036391</v>
      </c>
      <c r="D9125" s="218"/>
      <c r="E9125" s="218" t="s">
        <v>114</v>
      </c>
      <c r="F9125" s="218">
        <v>2011</v>
      </c>
    </row>
    <row r="9126" spans="1:6" x14ac:dyDescent="0.45">
      <c r="A9126" s="218">
        <v>10038</v>
      </c>
      <c r="B9126" s="218">
        <v>315</v>
      </c>
      <c r="C9126" s="219">
        <v>2.1942877405541301</v>
      </c>
      <c r="D9126" s="218"/>
      <c r="E9126" s="218" t="s">
        <v>114</v>
      </c>
      <c r="F9126" s="218">
        <v>2011</v>
      </c>
    </row>
    <row r="9127" spans="1:6" x14ac:dyDescent="0.45">
      <c r="A9127" s="218">
        <v>10036</v>
      </c>
      <c r="B9127" s="218">
        <v>315</v>
      </c>
      <c r="C9127" s="219">
        <v>13.9300894913245</v>
      </c>
      <c r="D9127" s="218"/>
      <c r="E9127" s="218" t="s">
        <v>114</v>
      </c>
      <c r="F9127" s="218">
        <v>2011</v>
      </c>
    </row>
    <row r="9128" spans="1:6" x14ac:dyDescent="0.45">
      <c r="A9128" s="218">
        <v>10036</v>
      </c>
      <c r="B9128" s="218">
        <v>315</v>
      </c>
      <c r="C9128" s="219">
        <v>22.55841100065512</v>
      </c>
      <c r="D9128" s="218"/>
      <c r="E9128" s="218" t="s">
        <v>114</v>
      </c>
      <c r="F9128" s="218">
        <v>2011</v>
      </c>
    </row>
    <row r="9129" spans="1:6" x14ac:dyDescent="0.45">
      <c r="A9129" s="218">
        <v>10036</v>
      </c>
      <c r="B9129" s="218">
        <v>315</v>
      </c>
      <c r="C9129" s="219">
        <v>25.570064928168669</v>
      </c>
      <c r="D9129" s="218"/>
      <c r="E9129" s="218" t="s">
        <v>114</v>
      </c>
      <c r="F9129" s="218">
        <v>2011</v>
      </c>
    </row>
    <row r="9130" spans="1:6" x14ac:dyDescent="0.45">
      <c r="A9130" s="218">
        <v>10036</v>
      </c>
      <c r="B9130" s="218">
        <v>315</v>
      </c>
      <c r="C9130" s="219">
        <v>29.3640905821125</v>
      </c>
      <c r="D9130" s="218"/>
      <c r="E9130" s="218" t="s">
        <v>114</v>
      </c>
      <c r="F9130" s="218">
        <v>2011</v>
      </c>
    </row>
    <row r="9131" spans="1:6" x14ac:dyDescent="0.45">
      <c r="A9131" s="218">
        <v>10034</v>
      </c>
      <c r="B9131" s="218">
        <v>200</v>
      </c>
      <c r="C9131" s="219">
        <v>6.330581372262114</v>
      </c>
      <c r="D9131" s="218"/>
      <c r="E9131" s="218" t="s">
        <v>114</v>
      </c>
      <c r="F9131" s="218">
        <v>2011</v>
      </c>
    </row>
    <row r="9132" spans="1:6" x14ac:dyDescent="0.45">
      <c r="A9132" s="218">
        <v>10032</v>
      </c>
      <c r="B9132" s="218">
        <v>250</v>
      </c>
      <c r="C9132" s="219">
        <v>14.500949247530899</v>
      </c>
      <c r="D9132" s="218"/>
      <c r="E9132" s="218" t="s">
        <v>114</v>
      </c>
      <c r="F9132" s="218">
        <v>2011</v>
      </c>
    </row>
    <row r="9133" spans="1:6" x14ac:dyDescent="0.45">
      <c r="A9133" s="218">
        <v>10032</v>
      </c>
      <c r="B9133" s="218">
        <v>250</v>
      </c>
      <c r="C9133" s="219">
        <v>28.46745558773225</v>
      </c>
      <c r="D9133" s="218"/>
      <c r="E9133" s="218" t="s">
        <v>114</v>
      </c>
      <c r="F9133" s="218">
        <v>2011</v>
      </c>
    </row>
    <row r="9134" spans="1:6" x14ac:dyDescent="0.45">
      <c r="A9134" s="218">
        <v>10030</v>
      </c>
      <c r="B9134" s="218">
        <v>315</v>
      </c>
      <c r="C9134" s="219">
        <v>15.057817140361591</v>
      </c>
      <c r="D9134" s="218"/>
      <c r="E9134" s="218" t="s">
        <v>114</v>
      </c>
      <c r="F9134" s="218">
        <v>2011</v>
      </c>
    </row>
    <row r="9135" spans="1:6" x14ac:dyDescent="0.45">
      <c r="A9135" s="218">
        <v>10030</v>
      </c>
      <c r="B9135" s="218">
        <v>315</v>
      </c>
      <c r="C9135" s="219">
        <v>13.10500622798711</v>
      </c>
      <c r="D9135" s="218"/>
      <c r="E9135" s="218" t="s">
        <v>114</v>
      </c>
      <c r="F9135" s="218">
        <v>2011</v>
      </c>
    </row>
    <row r="9136" spans="1:6" x14ac:dyDescent="0.45">
      <c r="A9136" s="218">
        <v>10030</v>
      </c>
      <c r="B9136" s="218">
        <v>315</v>
      </c>
      <c r="C9136" s="219">
        <v>22.092604695476531</v>
      </c>
      <c r="D9136" s="218"/>
      <c r="E9136" s="218" t="s">
        <v>114</v>
      </c>
      <c r="F9136" s="218">
        <v>2011</v>
      </c>
    </row>
    <row r="9137" spans="1:6" x14ac:dyDescent="0.45">
      <c r="A9137" s="218">
        <v>10030</v>
      </c>
      <c r="B9137" s="218">
        <v>315</v>
      </c>
      <c r="C9137" s="219">
        <v>34.593929313121343</v>
      </c>
      <c r="D9137" s="218"/>
      <c r="E9137" s="218" t="s">
        <v>114</v>
      </c>
      <c r="F9137" s="218">
        <v>2011</v>
      </c>
    </row>
    <row r="9138" spans="1:6" x14ac:dyDescent="0.45">
      <c r="A9138" s="218">
        <v>10030</v>
      </c>
      <c r="B9138" s="218">
        <v>315</v>
      </c>
      <c r="C9138" s="219">
        <v>15.35853043523322</v>
      </c>
      <c r="D9138" s="218"/>
      <c r="E9138" s="218" t="s">
        <v>114</v>
      </c>
      <c r="F9138" s="218">
        <v>2011</v>
      </c>
    </row>
    <row r="9139" spans="1:6" x14ac:dyDescent="0.45">
      <c r="A9139" s="218">
        <v>10030</v>
      </c>
      <c r="B9139" s="218">
        <v>315</v>
      </c>
      <c r="C9139" s="219">
        <v>19.013513228876761</v>
      </c>
      <c r="D9139" s="218"/>
      <c r="E9139" s="218" t="s">
        <v>114</v>
      </c>
      <c r="F9139" s="218">
        <v>2011</v>
      </c>
    </row>
    <row r="9140" spans="1:6" x14ac:dyDescent="0.45">
      <c r="A9140" s="218">
        <v>10030</v>
      </c>
      <c r="B9140" s="218">
        <v>315</v>
      </c>
      <c r="C9140" s="219">
        <v>27.181504489826121</v>
      </c>
      <c r="D9140" s="218"/>
      <c r="E9140" s="218" t="s">
        <v>114</v>
      </c>
      <c r="F9140" s="218">
        <v>2011</v>
      </c>
    </row>
    <row r="9141" spans="1:6" x14ac:dyDescent="0.45">
      <c r="A9141" s="218">
        <v>10030</v>
      </c>
      <c r="B9141" s="218">
        <v>315</v>
      </c>
      <c r="C9141" s="219">
        <v>45.266036544026178</v>
      </c>
      <c r="D9141" s="218"/>
      <c r="E9141" s="218" t="s">
        <v>114</v>
      </c>
      <c r="F9141" s="218">
        <v>2011</v>
      </c>
    </row>
    <row r="9142" spans="1:6" x14ac:dyDescent="0.45">
      <c r="A9142" s="218">
        <v>10030</v>
      </c>
      <c r="B9142" s="218">
        <v>315</v>
      </c>
      <c r="C9142" s="219">
        <v>10.12576491375401</v>
      </c>
      <c r="D9142" s="218"/>
      <c r="E9142" s="218" t="s">
        <v>114</v>
      </c>
      <c r="F9142" s="218">
        <v>2011</v>
      </c>
    </row>
    <row r="9143" spans="1:6" x14ac:dyDescent="0.45">
      <c r="A9143" s="218">
        <v>10030</v>
      </c>
      <c r="B9143" s="218">
        <v>315</v>
      </c>
      <c r="C9143" s="219">
        <v>35.83191578736362</v>
      </c>
      <c r="D9143" s="218"/>
      <c r="E9143" s="218" t="s">
        <v>114</v>
      </c>
      <c r="F9143" s="218">
        <v>2011</v>
      </c>
    </row>
    <row r="9144" spans="1:6" x14ac:dyDescent="0.45">
      <c r="A9144" s="218">
        <v>10028</v>
      </c>
      <c r="B9144" s="218">
        <v>160</v>
      </c>
      <c r="C9144" s="219">
        <v>4.8273929257750403</v>
      </c>
      <c r="D9144" s="218"/>
      <c r="E9144" s="218" t="s">
        <v>114</v>
      </c>
      <c r="F9144" s="218">
        <v>1975</v>
      </c>
    </row>
    <row r="9145" spans="1:6" x14ac:dyDescent="0.45">
      <c r="A9145" s="218">
        <v>10026</v>
      </c>
      <c r="B9145" s="218">
        <v>200</v>
      </c>
      <c r="C9145" s="219">
        <v>34.699988987844741</v>
      </c>
      <c r="D9145" s="218"/>
      <c r="E9145" s="218" t="s">
        <v>114</v>
      </c>
      <c r="F9145" s="218">
        <v>2011</v>
      </c>
    </row>
    <row r="9146" spans="1:6" x14ac:dyDescent="0.45">
      <c r="A9146" s="218">
        <v>10024</v>
      </c>
      <c r="B9146" s="218">
        <v>315</v>
      </c>
      <c r="C9146" s="219">
        <v>7.5073239540162078</v>
      </c>
      <c r="D9146" s="218"/>
      <c r="E9146" s="218" t="s">
        <v>114</v>
      </c>
      <c r="F9146" s="218">
        <v>2011</v>
      </c>
    </row>
    <row r="9147" spans="1:6" x14ac:dyDescent="0.45">
      <c r="A9147" s="218">
        <v>10024</v>
      </c>
      <c r="B9147" s="218">
        <v>315</v>
      </c>
      <c r="C9147" s="219">
        <v>42.930871414541492</v>
      </c>
      <c r="D9147" s="218"/>
      <c r="E9147" s="218" t="s">
        <v>114</v>
      </c>
      <c r="F9147" s="218">
        <v>2011</v>
      </c>
    </row>
    <row r="9148" spans="1:6" x14ac:dyDescent="0.45">
      <c r="A9148" s="218">
        <v>10024</v>
      </c>
      <c r="B9148" s="218">
        <v>315</v>
      </c>
      <c r="C9148" s="219">
        <v>18.913050920429711</v>
      </c>
      <c r="D9148" s="218"/>
      <c r="E9148" s="218" t="s">
        <v>114</v>
      </c>
      <c r="F9148" s="218">
        <v>2011</v>
      </c>
    </row>
    <row r="9149" spans="1:6" x14ac:dyDescent="0.45">
      <c r="A9149" s="218">
        <v>10024</v>
      </c>
      <c r="B9149" s="218">
        <v>315</v>
      </c>
      <c r="C9149" s="219">
        <v>23.026221866797041</v>
      </c>
      <c r="D9149" s="218"/>
      <c r="E9149" s="218" t="s">
        <v>114</v>
      </c>
      <c r="F9149" s="218">
        <v>2011</v>
      </c>
    </row>
    <row r="9150" spans="1:6" x14ac:dyDescent="0.45">
      <c r="A9150" s="218">
        <v>10024</v>
      </c>
      <c r="B9150" s="218">
        <v>315</v>
      </c>
      <c r="C9150" s="219">
        <v>9.2377430353791645</v>
      </c>
      <c r="D9150" s="218"/>
      <c r="E9150" s="218" t="s">
        <v>114</v>
      </c>
      <c r="F9150" s="218">
        <v>2011</v>
      </c>
    </row>
    <row r="9151" spans="1:6" x14ac:dyDescent="0.45">
      <c r="A9151" s="218">
        <v>10024</v>
      </c>
      <c r="B9151" s="218">
        <v>315</v>
      </c>
      <c r="C9151" s="219">
        <v>18.906787719646161</v>
      </c>
      <c r="D9151" s="218"/>
      <c r="E9151" s="218" t="s">
        <v>114</v>
      </c>
      <c r="F9151" s="218">
        <v>2011</v>
      </c>
    </row>
    <row r="9152" spans="1:6" x14ac:dyDescent="0.45">
      <c r="A9152" s="218">
        <v>10024</v>
      </c>
      <c r="B9152" s="218">
        <v>315</v>
      </c>
      <c r="C9152" s="219">
        <v>14.411812993522791</v>
      </c>
      <c r="D9152" s="218"/>
      <c r="E9152" s="218" t="s">
        <v>114</v>
      </c>
      <c r="F9152" s="218">
        <v>2011</v>
      </c>
    </row>
    <row r="9153" spans="1:6" x14ac:dyDescent="0.45">
      <c r="A9153" s="218">
        <v>10024</v>
      </c>
      <c r="B9153" s="218">
        <v>315</v>
      </c>
      <c r="C9153" s="219">
        <v>42.69220712860627</v>
      </c>
      <c r="D9153" s="218"/>
      <c r="E9153" s="218" t="s">
        <v>114</v>
      </c>
      <c r="F9153" s="218">
        <v>2011</v>
      </c>
    </row>
    <row r="9154" spans="1:6" x14ac:dyDescent="0.45">
      <c r="A9154" s="218">
        <v>10024</v>
      </c>
      <c r="B9154" s="218">
        <v>315</v>
      </c>
      <c r="C9154" s="219">
        <v>42.171527722961613</v>
      </c>
      <c r="D9154" s="218"/>
      <c r="E9154" s="218" t="s">
        <v>114</v>
      </c>
      <c r="F9154" s="218">
        <v>2011</v>
      </c>
    </row>
    <row r="9155" spans="1:6" x14ac:dyDescent="0.45">
      <c r="A9155" s="218">
        <v>10024</v>
      </c>
      <c r="B9155" s="218">
        <v>315</v>
      </c>
      <c r="C9155" s="219">
        <v>22.491463961347179</v>
      </c>
      <c r="D9155" s="218"/>
      <c r="E9155" s="218" t="s">
        <v>114</v>
      </c>
      <c r="F9155" s="218">
        <v>2011</v>
      </c>
    </row>
    <row r="9156" spans="1:6" x14ac:dyDescent="0.45">
      <c r="A9156" s="218">
        <v>10024</v>
      </c>
      <c r="B9156" s="218">
        <v>315</v>
      </c>
      <c r="C9156" s="219">
        <v>18.911441242392751</v>
      </c>
      <c r="D9156" s="218"/>
      <c r="E9156" s="218" t="s">
        <v>114</v>
      </c>
      <c r="F9156" s="218">
        <v>2011</v>
      </c>
    </row>
    <row r="9157" spans="1:6" x14ac:dyDescent="0.45">
      <c r="A9157" s="218">
        <v>10024</v>
      </c>
      <c r="B9157" s="218">
        <v>315</v>
      </c>
      <c r="C9157" s="219">
        <v>10.52439033131837</v>
      </c>
      <c r="D9157" s="218"/>
      <c r="E9157" s="218" t="s">
        <v>114</v>
      </c>
      <c r="F9157" s="218">
        <v>2011</v>
      </c>
    </row>
    <row r="9158" spans="1:6" x14ac:dyDescent="0.45">
      <c r="A9158" s="218">
        <v>10024</v>
      </c>
      <c r="B9158" s="218">
        <v>315</v>
      </c>
      <c r="C9158" s="219">
        <v>33.525633952076987</v>
      </c>
      <c r="D9158" s="218"/>
      <c r="E9158" s="218" t="s">
        <v>114</v>
      </c>
      <c r="F9158" s="218">
        <v>2011</v>
      </c>
    </row>
    <row r="9159" spans="1:6" x14ac:dyDescent="0.45">
      <c r="A9159" s="218">
        <v>10024</v>
      </c>
      <c r="B9159" s="218">
        <v>315</v>
      </c>
      <c r="C9159" s="219">
        <v>44.595625545304081</v>
      </c>
      <c r="D9159" s="218"/>
      <c r="E9159" s="218" t="s">
        <v>109</v>
      </c>
      <c r="F9159" s="218">
        <v>2013</v>
      </c>
    </row>
    <row r="9160" spans="1:6" x14ac:dyDescent="0.45">
      <c r="A9160" s="218">
        <v>10024</v>
      </c>
      <c r="B9160" s="218">
        <v>315</v>
      </c>
      <c r="C9160" s="219">
        <v>45.528017529624499</v>
      </c>
      <c r="D9160" s="218"/>
      <c r="E9160" s="218" t="s">
        <v>109</v>
      </c>
      <c r="F9160" s="218">
        <v>2013</v>
      </c>
    </row>
    <row r="9161" spans="1:6" x14ac:dyDescent="0.45">
      <c r="A9161" s="218">
        <v>10024</v>
      </c>
      <c r="B9161" s="218">
        <v>315</v>
      </c>
      <c r="C9161" s="219">
        <v>18.05474506298431</v>
      </c>
      <c r="D9161" s="218"/>
      <c r="E9161" s="218" t="s">
        <v>109</v>
      </c>
      <c r="F9161" s="218">
        <v>2013</v>
      </c>
    </row>
    <row r="9162" spans="1:6" x14ac:dyDescent="0.45">
      <c r="A9162" s="218">
        <v>10024</v>
      </c>
      <c r="B9162" s="218">
        <v>315</v>
      </c>
      <c r="C9162" s="219">
        <v>26.695644443930469</v>
      </c>
      <c r="D9162" s="218"/>
      <c r="E9162" s="218" t="s">
        <v>109</v>
      </c>
      <c r="F9162" s="218">
        <v>2013</v>
      </c>
    </row>
    <row r="9163" spans="1:6" x14ac:dyDescent="0.45">
      <c r="A9163" s="218">
        <v>10024</v>
      </c>
      <c r="B9163" s="218">
        <v>315</v>
      </c>
      <c r="C9163" s="219">
        <v>11.15096877702843</v>
      </c>
      <c r="D9163" s="218"/>
      <c r="E9163" s="218" t="s">
        <v>109</v>
      </c>
      <c r="F9163" s="218">
        <v>2013</v>
      </c>
    </row>
    <row r="9164" spans="1:6" x14ac:dyDescent="0.45">
      <c r="A9164" s="218">
        <v>10024</v>
      </c>
      <c r="B9164" s="218">
        <v>315</v>
      </c>
      <c r="C9164" s="219">
        <v>15.144842253481089</v>
      </c>
      <c r="D9164" s="218"/>
      <c r="E9164" s="218" t="s">
        <v>114</v>
      </c>
      <c r="F9164" s="218">
        <v>2013</v>
      </c>
    </row>
    <row r="9165" spans="1:6" x14ac:dyDescent="0.45">
      <c r="A9165" s="218">
        <v>10024</v>
      </c>
      <c r="B9165" s="218">
        <v>315</v>
      </c>
      <c r="C9165" s="219">
        <v>18.86855338910032</v>
      </c>
      <c r="D9165" s="218"/>
      <c r="E9165" s="218" t="s">
        <v>109</v>
      </c>
      <c r="F9165" s="218">
        <v>2013</v>
      </c>
    </row>
    <row r="9166" spans="1:6" x14ac:dyDescent="0.45">
      <c r="A9166" s="218">
        <v>10024</v>
      </c>
      <c r="B9166" s="218">
        <v>315</v>
      </c>
      <c r="C9166" s="219">
        <v>18.07230823367118</v>
      </c>
      <c r="D9166" s="218"/>
      <c r="E9166" s="218" t="s">
        <v>109</v>
      </c>
      <c r="F9166" s="218">
        <v>2013</v>
      </c>
    </row>
    <row r="9167" spans="1:6" x14ac:dyDescent="0.45">
      <c r="A9167" s="218">
        <v>10024</v>
      </c>
      <c r="B9167" s="218">
        <v>315</v>
      </c>
      <c r="C9167" s="219">
        <v>26.751964563936991</v>
      </c>
      <c r="D9167" s="218"/>
      <c r="E9167" s="218" t="s">
        <v>109</v>
      </c>
      <c r="F9167" s="218">
        <v>2013</v>
      </c>
    </row>
    <row r="9168" spans="1:6" x14ac:dyDescent="0.45">
      <c r="A9168" s="218">
        <v>10024</v>
      </c>
      <c r="B9168" s="218">
        <v>315</v>
      </c>
      <c r="C9168" s="219">
        <v>44.662422927476122</v>
      </c>
      <c r="D9168" s="218"/>
      <c r="E9168" s="218" t="s">
        <v>109</v>
      </c>
      <c r="F9168" s="218">
        <v>2013</v>
      </c>
    </row>
    <row r="9169" spans="1:6" x14ac:dyDescent="0.45">
      <c r="A9169" s="218">
        <v>10022</v>
      </c>
      <c r="B9169" s="218">
        <v>0</v>
      </c>
      <c r="C9169" s="219">
        <v>17.591546532281271</v>
      </c>
      <c r="D9169" s="218"/>
      <c r="E9169" s="218"/>
      <c r="F9169" s="218">
        <v>1901</v>
      </c>
    </row>
    <row r="9170" spans="1:6" x14ac:dyDescent="0.45">
      <c r="A9170" s="218">
        <v>10020</v>
      </c>
      <c r="B9170" s="218">
        <v>200</v>
      </c>
      <c r="C9170" s="219">
        <v>15.92468300902333</v>
      </c>
      <c r="D9170" s="218"/>
      <c r="E9170" s="218" t="s">
        <v>203</v>
      </c>
      <c r="F9170" s="218">
        <v>1901</v>
      </c>
    </row>
    <row r="9171" spans="1:6" x14ac:dyDescent="0.45">
      <c r="A9171" s="218">
        <v>10018</v>
      </c>
      <c r="B9171" s="218">
        <v>125</v>
      </c>
      <c r="C9171" s="219">
        <v>7.8134049380242256</v>
      </c>
      <c r="D9171" s="218"/>
      <c r="E9171" s="218" t="s">
        <v>209</v>
      </c>
      <c r="F9171" s="218">
        <v>2008</v>
      </c>
    </row>
    <row r="9172" spans="1:6" x14ac:dyDescent="0.45">
      <c r="A9172" s="218">
        <v>10016</v>
      </c>
      <c r="B9172" s="218">
        <v>160</v>
      </c>
      <c r="C9172" s="219">
        <v>7.1333381552105237</v>
      </c>
      <c r="D9172" s="218"/>
      <c r="E9172" s="218" t="s">
        <v>114</v>
      </c>
      <c r="F9172" s="218">
        <v>2011</v>
      </c>
    </row>
    <row r="9173" spans="1:6" x14ac:dyDescent="0.45">
      <c r="A9173" s="218">
        <v>10016</v>
      </c>
      <c r="B9173" s="218">
        <v>160</v>
      </c>
      <c r="C9173" s="219">
        <v>11.94189463809334</v>
      </c>
      <c r="D9173" s="218"/>
      <c r="E9173" s="218" t="s">
        <v>114</v>
      </c>
      <c r="F9173" s="218">
        <v>1901</v>
      </c>
    </row>
    <row r="9174" spans="1:6" x14ac:dyDescent="0.45">
      <c r="A9174" s="218">
        <v>10014</v>
      </c>
      <c r="B9174" s="218">
        <v>315</v>
      </c>
      <c r="C9174" s="219">
        <v>6.8846855388880304</v>
      </c>
      <c r="D9174" s="218"/>
      <c r="E9174" s="218" t="s">
        <v>114</v>
      </c>
      <c r="F9174" s="218">
        <v>2011</v>
      </c>
    </row>
    <row r="9175" spans="1:6" x14ac:dyDescent="0.45">
      <c r="A9175" s="218">
        <v>10014</v>
      </c>
      <c r="B9175" s="218">
        <v>315</v>
      </c>
      <c r="C9175" s="219">
        <v>7.8882783941335743</v>
      </c>
      <c r="D9175" s="218"/>
      <c r="E9175" s="218" t="s">
        <v>114</v>
      </c>
      <c r="F9175" s="218">
        <v>2013</v>
      </c>
    </row>
    <row r="9176" spans="1:6" x14ac:dyDescent="0.45">
      <c r="A9176" s="218">
        <v>10014</v>
      </c>
      <c r="B9176" s="218">
        <v>315</v>
      </c>
      <c r="C9176" s="219">
        <v>22.915301326597781</v>
      </c>
      <c r="D9176" s="218"/>
      <c r="E9176" s="218" t="s">
        <v>114</v>
      </c>
      <c r="F9176" s="218">
        <v>2011</v>
      </c>
    </row>
    <row r="9177" spans="1:6" x14ac:dyDescent="0.45">
      <c r="A9177" s="218">
        <v>10012</v>
      </c>
      <c r="B9177" s="218">
        <v>500</v>
      </c>
      <c r="C9177" s="219">
        <v>4.6355097676064343</v>
      </c>
      <c r="D9177" s="218"/>
      <c r="E9177" s="218" t="s">
        <v>111</v>
      </c>
      <c r="F9177" s="218">
        <v>1998</v>
      </c>
    </row>
    <row r="9178" spans="1:6" x14ac:dyDescent="0.45">
      <c r="A9178" s="218">
        <v>10012</v>
      </c>
      <c r="B9178" s="218">
        <v>500</v>
      </c>
      <c r="C9178" s="219">
        <v>10.972968699337811</v>
      </c>
      <c r="D9178" s="218"/>
      <c r="E9178" s="218" t="s">
        <v>203</v>
      </c>
      <c r="F9178" s="218">
        <v>1998</v>
      </c>
    </row>
    <row r="9179" spans="1:6" x14ac:dyDescent="0.45">
      <c r="A9179" s="218">
        <v>10012</v>
      </c>
      <c r="B9179" s="218">
        <v>500</v>
      </c>
      <c r="C9179" s="219">
        <v>40.671147052789912</v>
      </c>
      <c r="D9179" s="218"/>
      <c r="E9179" s="218" t="s">
        <v>208</v>
      </c>
      <c r="F9179" s="218">
        <v>1997</v>
      </c>
    </row>
    <row r="9180" spans="1:6" x14ac:dyDescent="0.45">
      <c r="A9180" s="218">
        <v>10012</v>
      </c>
      <c r="B9180" s="218">
        <v>500</v>
      </c>
      <c r="C9180" s="219">
        <v>6.4964652310795179</v>
      </c>
      <c r="D9180" s="218"/>
      <c r="E9180" s="218" t="s">
        <v>495</v>
      </c>
      <c r="F9180" s="218">
        <v>2013</v>
      </c>
    </row>
    <row r="9181" spans="1:6" x14ac:dyDescent="0.45">
      <c r="A9181" s="218">
        <v>10012</v>
      </c>
      <c r="B9181" s="218">
        <v>500</v>
      </c>
      <c r="C9181" s="219">
        <v>27.7552110342472</v>
      </c>
      <c r="D9181" s="218"/>
      <c r="E9181" s="218" t="s">
        <v>495</v>
      </c>
      <c r="F9181" s="218">
        <v>2013</v>
      </c>
    </row>
    <row r="9182" spans="1:6" x14ac:dyDescent="0.45">
      <c r="A9182" s="218">
        <v>10012</v>
      </c>
      <c r="B9182" s="218">
        <v>500</v>
      </c>
      <c r="C9182" s="219">
        <v>8.6588181249924876</v>
      </c>
      <c r="D9182" s="218"/>
      <c r="E9182" s="218" t="s">
        <v>208</v>
      </c>
      <c r="F9182" s="218">
        <v>1997</v>
      </c>
    </row>
    <row r="9183" spans="1:6" x14ac:dyDescent="0.45">
      <c r="A9183" s="218">
        <v>10012</v>
      </c>
      <c r="B9183" s="218">
        <v>500</v>
      </c>
      <c r="C9183" s="219">
        <v>28.00421662763236</v>
      </c>
      <c r="D9183" s="218"/>
      <c r="E9183" s="218" t="s">
        <v>208</v>
      </c>
      <c r="F9183" s="218">
        <v>1997</v>
      </c>
    </row>
    <row r="9184" spans="1:6" x14ac:dyDescent="0.45">
      <c r="A9184" s="218">
        <v>10012</v>
      </c>
      <c r="B9184" s="218">
        <v>500</v>
      </c>
      <c r="C9184" s="219">
        <v>25.42223304625286</v>
      </c>
      <c r="D9184" s="218"/>
      <c r="E9184" s="218" t="s">
        <v>208</v>
      </c>
      <c r="F9184" s="218">
        <v>1997</v>
      </c>
    </row>
    <row r="9185" spans="1:6" x14ac:dyDescent="0.45">
      <c r="A9185" s="218">
        <v>10012</v>
      </c>
      <c r="B9185" s="218">
        <v>500</v>
      </c>
      <c r="C9185" s="219">
        <v>23.933647965154819</v>
      </c>
      <c r="D9185" s="218"/>
      <c r="E9185" s="218" t="s">
        <v>208</v>
      </c>
      <c r="F9185" s="218">
        <v>1997</v>
      </c>
    </row>
    <row r="9186" spans="1:6" x14ac:dyDescent="0.45">
      <c r="A9186" s="218">
        <v>10012</v>
      </c>
      <c r="B9186" s="218">
        <v>500</v>
      </c>
      <c r="C9186" s="219">
        <v>34.547708568799507</v>
      </c>
      <c r="D9186" s="218"/>
      <c r="E9186" s="218" t="s">
        <v>208</v>
      </c>
      <c r="F9186" s="218">
        <v>1997</v>
      </c>
    </row>
    <row r="9187" spans="1:6" x14ac:dyDescent="0.45">
      <c r="A9187" s="218">
        <v>10012</v>
      </c>
      <c r="B9187" s="218">
        <v>500</v>
      </c>
      <c r="C9187" s="219">
        <v>46.990846610182523</v>
      </c>
      <c r="D9187" s="218"/>
      <c r="E9187" s="218" t="s">
        <v>208</v>
      </c>
      <c r="F9187" s="218">
        <v>1997</v>
      </c>
    </row>
    <row r="9188" spans="1:6" x14ac:dyDescent="0.45">
      <c r="A9188" s="218">
        <v>10012</v>
      </c>
      <c r="B9188" s="218">
        <v>500</v>
      </c>
      <c r="C9188" s="219">
        <v>5.8695003335819678</v>
      </c>
      <c r="D9188" s="218"/>
      <c r="E9188" s="218" t="s">
        <v>208</v>
      </c>
      <c r="F9188" s="218">
        <v>1997</v>
      </c>
    </row>
    <row r="9189" spans="1:6" x14ac:dyDescent="0.45">
      <c r="A9189" s="218">
        <v>10012</v>
      </c>
      <c r="B9189" s="218">
        <v>500</v>
      </c>
      <c r="C9189" s="219">
        <v>10.34318393144439</v>
      </c>
      <c r="D9189" s="218"/>
      <c r="E9189" s="218" t="s">
        <v>208</v>
      </c>
      <c r="F9189" s="218">
        <v>1997</v>
      </c>
    </row>
    <row r="9190" spans="1:6" x14ac:dyDescent="0.45">
      <c r="A9190" s="218">
        <v>10012</v>
      </c>
      <c r="B9190" s="218">
        <v>500</v>
      </c>
      <c r="C9190" s="219">
        <v>19.634288192832919</v>
      </c>
      <c r="D9190" s="218"/>
      <c r="E9190" s="218" t="s">
        <v>208</v>
      </c>
      <c r="F9190" s="218">
        <v>1997</v>
      </c>
    </row>
    <row r="9191" spans="1:6" x14ac:dyDescent="0.45">
      <c r="A9191" s="218">
        <v>10012</v>
      </c>
      <c r="B9191" s="218">
        <v>500</v>
      </c>
      <c r="C9191" s="219">
        <v>31.910954466936989</v>
      </c>
      <c r="D9191" s="218"/>
      <c r="E9191" s="218" t="s">
        <v>208</v>
      </c>
      <c r="F9191" s="218">
        <v>1964</v>
      </c>
    </row>
    <row r="9192" spans="1:6" x14ac:dyDescent="0.45">
      <c r="A9192" s="218">
        <v>10012</v>
      </c>
      <c r="B9192" s="218">
        <v>500</v>
      </c>
      <c r="C9192" s="219">
        <v>15.492314953503371</v>
      </c>
      <c r="D9192" s="218"/>
      <c r="E9192" s="218" t="s">
        <v>208</v>
      </c>
      <c r="F9192" s="218">
        <v>1997</v>
      </c>
    </row>
    <row r="9193" spans="1:6" x14ac:dyDescent="0.45">
      <c r="A9193" s="218">
        <v>10012</v>
      </c>
      <c r="B9193" s="218">
        <v>500</v>
      </c>
      <c r="C9193" s="219">
        <v>23.911719485800219</v>
      </c>
      <c r="D9193" s="218"/>
      <c r="E9193" s="218" t="s">
        <v>208</v>
      </c>
      <c r="F9193" s="218">
        <v>1997</v>
      </c>
    </row>
    <row r="9194" spans="1:6" x14ac:dyDescent="0.45">
      <c r="A9194" s="218">
        <v>10010</v>
      </c>
      <c r="B9194" s="218">
        <v>200</v>
      </c>
      <c r="C9194" s="219">
        <v>15.979600503273829</v>
      </c>
      <c r="D9194" s="218"/>
      <c r="E9194" s="218" t="s">
        <v>114</v>
      </c>
      <c r="F9194" s="218">
        <v>2011</v>
      </c>
    </row>
    <row r="9195" spans="1:6" x14ac:dyDescent="0.45">
      <c r="A9195" s="218">
        <v>10008</v>
      </c>
      <c r="B9195" s="218">
        <v>315</v>
      </c>
      <c r="C9195" s="219">
        <v>27.603059944385841</v>
      </c>
      <c r="D9195" s="218"/>
      <c r="E9195" s="218" t="s">
        <v>114</v>
      </c>
      <c r="F9195" s="218">
        <v>2011</v>
      </c>
    </row>
    <row r="9196" spans="1:6" x14ac:dyDescent="0.45">
      <c r="A9196" s="218">
        <v>10008</v>
      </c>
      <c r="B9196" s="218">
        <v>315</v>
      </c>
      <c r="C9196" s="219">
        <v>18.88733881324054</v>
      </c>
      <c r="D9196" s="218"/>
      <c r="E9196" s="218" t="s">
        <v>114</v>
      </c>
      <c r="F9196" s="218">
        <v>2011</v>
      </c>
    </row>
    <row r="9197" spans="1:6" x14ac:dyDescent="0.45">
      <c r="A9197" s="218">
        <v>10008</v>
      </c>
      <c r="B9197" s="218">
        <v>315</v>
      </c>
      <c r="C9197" s="219">
        <v>11.08146372642995</v>
      </c>
      <c r="D9197" s="218"/>
      <c r="E9197" s="218" t="s">
        <v>204</v>
      </c>
      <c r="F9197" s="218">
        <v>2019</v>
      </c>
    </row>
    <row r="9198" spans="1:6" x14ac:dyDescent="0.45">
      <c r="A9198" s="218">
        <v>10006</v>
      </c>
      <c r="B9198" s="218">
        <v>315</v>
      </c>
      <c r="C9198" s="219">
        <v>2.3628790182079888</v>
      </c>
      <c r="D9198" s="218"/>
      <c r="E9198" s="218" t="s">
        <v>114</v>
      </c>
      <c r="F9198" s="218">
        <v>2011</v>
      </c>
    </row>
    <row r="9199" spans="1:6" x14ac:dyDescent="0.45">
      <c r="A9199" s="218">
        <v>10006</v>
      </c>
      <c r="B9199" s="218">
        <v>315</v>
      </c>
      <c r="C9199" s="219">
        <v>38.645890579032347</v>
      </c>
      <c r="D9199" s="218"/>
      <c r="E9199" s="218" t="s">
        <v>114</v>
      </c>
      <c r="F9199" s="218">
        <v>2011</v>
      </c>
    </row>
    <row r="9200" spans="1:6" x14ac:dyDescent="0.45">
      <c r="A9200" s="218">
        <v>10006</v>
      </c>
      <c r="B9200" s="218">
        <v>315</v>
      </c>
      <c r="C9200" s="219">
        <v>30.25976140637739</v>
      </c>
      <c r="D9200" s="218"/>
      <c r="E9200" s="218" t="s">
        <v>114</v>
      </c>
      <c r="F9200" s="218">
        <v>2011</v>
      </c>
    </row>
    <row r="9201" spans="1:6" x14ac:dyDescent="0.45">
      <c r="A9201" s="218">
        <v>10006</v>
      </c>
      <c r="B9201" s="218">
        <v>315</v>
      </c>
      <c r="C9201" s="219">
        <v>41.300554443742513</v>
      </c>
      <c r="D9201" s="218"/>
      <c r="E9201" s="218" t="s">
        <v>114</v>
      </c>
      <c r="F9201" s="218">
        <v>2011</v>
      </c>
    </row>
    <row r="9202" spans="1:6" x14ac:dyDescent="0.45">
      <c r="A9202" s="218">
        <v>10004</v>
      </c>
      <c r="B9202" s="218">
        <v>573</v>
      </c>
      <c r="C9202" s="219">
        <v>2.999965292511285</v>
      </c>
      <c r="D9202" s="218"/>
      <c r="E9202" s="218" t="s">
        <v>204</v>
      </c>
      <c r="F9202" s="218">
        <v>2011</v>
      </c>
    </row>
    <row r="9203" spans="1:6" x14ac:dyDescent="0.45">
      <c r="A9203" s="218">
        <v>10004</v>
      </c>
      <c r="B9203" s="218">
        <v>573</v>
      </c>
      <c r="C9203" s="219">
        <v>26.57831160175969</v>
      </c>
      <c r="D9203" s="218"/>
      <c r="E9203" s="218" t="s">
        <v>204</v>
      </c>
      <c r="F9203" s="218">
        <v>2011</v>
      </c>
    </row>
    <row r="9204" spans="1:6" x14ac:dyDescent="0.45">
      <c r="A9204" s="218">
        <v>10004</v>
      </c>
      <c r="B9204" s="218">
        <v>573</v>
      </c>
      <c r="C9204" s="219">
        <v>15.58172306706116</v>
      </c>
      <c r="D9204" s="218"/>
      <c r="E9204" s="218" t="s">
        <v>204</v>
      </c>
      <c r="F9204" s="218">
        <v>2011</v>
      </c>
    </row>
    <row r="9205" spans="1:6" x14ac:dyDescent="0.45">
      <c r="A9205" s="218">
        <v>10004</v>
      </c>
      <c r="B9205" s="218">
        <v>573</v>
      </c>
      <c r="C9205" s="219">
        <v>6.3724705376758681</v>
      </c>
      <c r="D9205" s="218"/>
      <c r="E9205" s="218" t="s">
        <v>204</v>
      </c>
      <c r="F9205" s="218">
        <v>2011</v>
      </c>
    </row>
    <row r="9206" spans="1:6" x14ac:dyDescent="0.45">
      <c r="A9206" s="218">
        <v>10004</v>
      </c>
      <c r="B9206" s="218">
        <v>573</v>
      </c>
      <c r="C9206" s="219">
        <v>16.840544570010351</v>
      </c>
      <c r="D9206" s="218"/>
      <c r="E9206" s="218" t="s">
        <v>204</v>
      </c>
      <c r="F9206" s="218">
        <v>2011</v>
      </c>
    </row>
    <row r="9207" spans="1:6" x14ac:dyDescent="0.45">
      <c r="A9207" s="218">
        <v>10004</v>
      </c>
      <c r="B9207" s="218">
        <v>573</v>
      </c>
      <c r="C9207" s="219">
        <v>35.243006016306779</v>
      </c>
      <c r="D9207" s="218"/>
      <c r="E9207" s="218" t="s">
        <v>204</v>
      </c>
      <c r="F9207" s="218">
        <v>2011</v>
      </c>
    </row>
    <row r="9208" spans="1:6" x14ac:dyDescent="0.45">
      <c r="A9208" s="218">
        <v>10004</v>
      </c>
      <c r="B9208" s="218">
        <v>573</v>
      </c>
      <c r="C9208" s="219">
        <v>16.539939920389891</v>
      </c>
      <c r="D9208" s="218"/>
      <c r="E9208" s="218" t="s">
        <v>204</v>
      </c>
      <c r="F9208" s="218">
        <v>2011</v>
      </c>
    </row>
    <row r="9209" spans="1:6" x14ac:dyDescent="0.45">
      <c r="A9209" s="218">
        <v>10004</v>
      </c>
      <c r="B9209" s="218">
        <v>573</v>
      </c>
      <c r="C9209" s="219">
        <v>15.985791087931901</v>
      </c>
      <c r="D9209" s="218"/>
      <c r="E9209" s="218" t="s">
        <v>204</v>
      </c>
      <c r="F9209" s="218">
        <v>2011</v>
      </c>
    </row>
    <row r="9210" spans="1:6" x14ac:dyDescent="0.45">
      <c r="A9210" s="218">
        <v>10004</v>
      </c>
      <c r="B9210" s="218">
        <v>573</v>
      </c>
      <c r="C9210" s="219">
        <v>8.1365672311213437</v>
      </c>
      <c r="D9210" s="218"/>
      <c r="E9210" s="218" t="s">
        <v>204</v>
      </c>
      <c r="F9210" s="218">
        <v>2011</v>
      </c>
    </row>
    <row r="9211" spans="1:6" x14ac:dyDescent="0.45">
      <c r="A9211" s="218">
        <v>10004</v>
      </c>
      <c r="B9211" s="218">
        <v>573</v>
      </c>
      <c r="C9211" s="219">
        <v>13.51502227355142</v>
      </c>
      <c r="D9211" s="218"/>
      <c r="E9211" s="218" t="s">
        <v>204</v>
      </c>
      <c r="F9211" s="218">
        <v>2011</v>
      </c>
    </row>
    <row r="9212" spans="1:6" x14ac:dyDescent="0.45">
      <c r="A9212" s="218">
        <v>10004</v>
      </c>
      <c r="B9212" s="218">
        <v>573</v>
      </c>
      <c r="C9212" s="219">
        <v>25.770309418586152</v>
      </c>
      <c r="D9212" s="218"/>
      <c r="E9212" s="218" t="s">
        <v>204</v>
      </c>
      <c r="F9212" s="218">
        <v>2011</v>
      </c>
    </row>
    <row r="9213" spans="1:6" x14ac:dyDescent="0.45">
      <c r="A9213" s="218">
        <v>10004</v>
      </c>
      <c r="B9213" s="218">
        <v>573</v>
      </c>
      <c r="C9213" s="219">
        <v>7.643701387691002</v>
      </c>
      <c r="D9213" s="218"/>
      <c r="E9213" s="218" t="s">
        <v>204</v>
      </c>
      <c r="F9213" s="218">
        <v>2011</v>
      </c>
    </row>
    <row r="9214" spans="1:6" x14ac:dyDescent="0.45">
      <c r="A9214" s="218">
        <v>10004</v>
      </c>
      <c r="B9214" s="218">
        <v>573</v>
      </c>
      <c r="C9214" s="219">
        <v>7.7072225685657401</v>
      </c>
      <c r="D9214" s="218"/>
      <c r="E9214" s="218" t="s">
        <v>204</v>
      </c>
      <c r="F9214" s="218">
        <v>2011</v>
      </c>
    </row>
    <row r="9215" spans="1:6" x14ac:dyDescent="0.45">
      <c r="A9215" s="218">
        <v>10004</v>
      </c>
      <c r="B9215" s="218">
        <v>573</v>
      </c>
      <c r="C9215" s="219">
        <v>23.89330191308397</v>
      </c>
      <c r="D9215" s="218"/>
      <c r="E9215" s="218" t="s">
        <v>204</v>
      </c>
      <c r="F9215" s="218">
        <v>2011</v>
      </c>
    </row>
    <row r="9216" spans="1:6" x14ac:dyDescent="0.45">
      <c r="A9216" s="218">
        <v>10004</v>
      </c>
      <c r="B9216" s="218">
        <v>573</v>
      </c>
      <c r="C9216" s="219">
        <v>33.562388922953303</v>
      </c>
      <c r="D9216" s="218"/>
      <c r="E9216" s="218" t="s">
        <v>204</v>
      </c>
      <c r="F9216" s="218">
        <v>2011</v>
      </c>
    </row>
    <row r="9217" spans="1:6" x14ac:dyDescent="0.45">
      <c r="A9217" s="218">
        <v>10004</v>
      </c>
      <c r="B9217" s="218">
        <v>573</v>
      </c>
      <c r="C9217" s="219">
        <v>8.2313913919916484</v>
      </c>
      <c r="D9217" s="218"/>
      <c r="E9217" s="218" t="s">
        <v>204</v>
      </c>
      <c r="F9217" s="218">
        <v>2011</v>
      </c>
    </row>
    <row r="9218" spans="1:6" x14ac:dyDescent="0.45">
      <c r="A9218" s="218">
        <v>10004</v>
      </c>
      <c r="B9218" s="218">
        <v>573</v>
      </c>
      <c r="C9218" s="219">
        <v>43.106118920275087</v>
      </c>
      <c r="D9218" s="218"/>
      <c r="E9218" s="218" t="s">
        <v>204</v>
      </c>
      <c r="F9218" s="218">
        <v>2011</v>
      </c>
    </row>
    <row r="9219" spans="1:6" x14ac:dyDescent="0.45">
      <c r="A9219" s="218">
        <v>10002</v>
      </c>
      <c r="B9219" s="218">
        <v>315</v>
      </c>
      <c r="C9219" s="219">
        <v>6.8662976937473044</v>
      </c>
      <c r="D9219" s="218"/>
      <c r="E9219" s="218" t="s">
        <v>114</v>
      </c>
      <c r="F9219" s="218">
        <v>2011</v>
      </c>
    </row>
    <row r="9220" spans="1:6" x14ac:dyDescent="0.45">
      <c r="A9220" s="218">
        <v>10000</v>
      </c>
      <c r="B9220" s="218">
        <v>500</v>
      </c>
      <c r="C9220" s="219">
        <v>51.235076066416823</v>
      </c>
      <c r="D9220" s="218"/>
      <c r="E9220" s="218" t="s">
        <v>203</v>
      </c>
      <c r="F9220" s="218">
        <v>1993</v>
      </c>
    </row>
    <row r="9221" spans="1:6" x14ac:dyDescent="0.45">
      <c r="A9221" s="218">
        <v>10000</v>
      </c>
      <c r="B9221" s="218">
        <v>500</v>
      </c>
      <c r="C9221" s="219">
        <v>48.913476824776517</v>
      </c>
      <c r="D9221" s="218"/>
      <c r="E9221" s="218" t="s">
        <v>203</v>
      </c>
      <c r="F9221" s="218">
        <v>1901</v>
      </c>
    </row>
    <row r="9222" spans="1:6" x14ac:dyDescent="0.45">
      <c r="A9222" s="218">
        <v>9998</v>
      </c>
      <c r="B9222" s="218">
        <v>688</v>
      </c>
      <c r="C9222" s="219">
        <v>36.772671592523373</v>
      </c>
      <c r="D9222" s="218"/>
      <c r="E9222" s="218" t="s">
        <v>204</v>
      </c>
      <c r="F9222" s="218">
        <v>2011</v>
      </c>
    </row>
    <row r="9223" spans="1:6" x14ac:dyDescent="0.45">
      <c r="A9223" s="218">
        <v>9998</v>
      </c>
      <c r="B9223" s="218">
        <v>688</v>
      </c>
      <c r="C9223" s="219">
        <v>2.2985336662858469</v>
      </c>
      <c r="D9223" s="218"/>
      <c r="E9223" s="218" t="s">
        <v>204</v>
      </c>
      <c r="F9223" s="218">
        <v>2011</v>
      </c>
    </row>
    <row r="9224" spans="1:6" x14ac:dyDescent="0.45">
      <c r="A9224" s="218">
        <v>9998</v>
      </c>
      <c r="B9224" s="218">
        <v>688</v>
      </c>
      <c r="C9224" s="219">
        <v>18.237352589412829</v>
      </c>
      <c r="D9224" s="218"/>
      <c r="E9224" s="218" t="s">
        <v>204</v>
      </c>
      <c r="F9224" s="218">
        <v>2011</v>
      </c>
    </row>
    <row r="9225" spans="1:6" x14ac:dyDescent="0.45">
      <c r="A9225" s="218">
        <v>9998</v>
      </c>
      <c r="B9225" s="218">
        <v>688</v>
      </c>
      <c r="C9225" s="219">
        <v>23.957856795851509</v>
      </c>
      <c r="D9225" s="218"/>
      <c r="E9225" s="218" t="s">
        <v>204</v>
      </c>
      <c r="F9225" s="218">
        <v>2011</v>
      </c>
    </row>
    <row r="9226" spans="1:6" x14ac:dyDescent="0.45">
      <c r="A9226" s="218">
        <v>9998</v>
      </c>
      <c r="B9226" s="218">
        <v>688</v>
      </c>
      <c r="C9226" s="219">
        <v>37.858266249108631</v>
      </c>
      <c r="D9226" s="218"/>
      <c r="E9226" s="218" t="s">
        <v>204</v>
      </c>
      <c r="F9226" s="218">
        <v>2011</v>
      </c>
    </row>
    <row r="9227" spans="1:6" x14ac:dyDescent="0.45">
      <c r="A9227" s="218">
        <v>9998</v>
      </c>
      <c r="B9227" s="218">
        <v>688</v>
      </c>
      <c r="C9227" s="219">
        <v>48.110801799552497</v>
      </c>
      <c r="D9227" s="218"/>
      <c r="E9227" s="218" t="s">
        <v>204</v>
      </c>
      <c r="F9227" s="218">
        <v>2011</v>
      </c>
    </row>
    <row r="9228" spans="1:6" x14ac:dyDescent="0.45">
      <c r="A9228" s="218">
        <v>10452</v>
      </c>
      <c r="B9228" s="218">
        <v>200</v>
      </c>
      <c r="C9228" s="219">
        <v>8.3572955542100136</v>
      </c>
      <c r="D9228" s="218"/>
      <c r="E9228" s="218" t="s">
        <v>207</v>
      </c>
      <c r="F9228" s="218">
        <v>1901</v>
      </c>
    </row>
    <row r="9229" spans="1:6" x14ac:dyDescent="0.45">
      <c r="A9229" s="218">
        <v>10450</v>
      </c>
      <c r="B9229" s="218">
        <v>250</v>
      </c>
      <c r="C9229" s="219">
        <v>16.5627046466726</v>
      </c>
      <c r="D9229" s="218"/>
      <c r="E9229" s="218" t="s">
        <v>114</v>
      </c>
      <c r="F9229" s="218">
        <v>2011</v>
      </c>
    </row>
    <row r="9230" spans="1:6" x14ac:dyDescent="0.45">
      <c r="A9230" s="218">
        <v>10450</v>
      </c>
      <c r="B9230" s="218">
        <v>250</v>
      </c>
      <c r="C9230" s="219">
        <v>17.458262458596138</v>
      </c>
      <c r="D9230" s="218"/>
      <c r="E9230" s="218" t="s">
        <v>114</v>
      </c>
      <c r="F9230" s="218">
        <v>2011</v>
      </c>
    </row>
    <row r="9231" spans="1:6" x14ac:dyDescent="0.45">
      <c r="A9231" s="218">
        <v>10450</v>
      </c>
      <c r="B9231" s="218">
        <v>250</v>
      </c>
      <c r="C9231" s="219">
        <v>32.181018699301227</v>
      </c>
      <c r="D9231" s="218"/>
      <c r="E9231" s="218" t="s">
        <v>114</v>
      </c>
      <c r="F9231" s="218">
        <v>2011</v>
      </c>
    </row>
    <row r="9232" spans="1:6" x14ac:dyDescent="0.45">
      <c r="A9232" s="218">
        <v>10450</v>
      </c>
      <c r="B9232" s="218">
        <v>250</v>
      </c>
      <c r="C9232" s="219">
        <v>6.9501091004502964</v>
      </c>
      <c r="D9232" s="218"/>
      <c r="E9232" s="218" t="s">
        <v>114</v>
      </c>
      <c r="F9232" s="218">
        <v>2011</v>
      </c>
    </row>
    <row r="9233" spans="1:6" x14ac:dyDescent="0.45">
      <c r="A9233" s="218">
        <v>10450</v>
      </c>
      <c r="B9233" s="218">
        <v>250</v>
      </c>
      <c r="C9233" s="219">
        <v>38.81472766418063</v>
      </c>
      <c r="D9233" s="218"/>
      <c r="E9233" s="218" t="s">
        <v>114</v>
      </c>
      <c r="F9233" s="218">
        <v>2011</v>
      </c>
    </row>
    <row r="9234" spans="1:6" x14ac:dyDescent="0.45">
      <c r="A9234" s="218">
        <v>10450</v>
      </c>
      <c r="B9234" s="218">
        <v>250</v>
      </c>
      <c r="C9234" s="219">
        <v>33.462270740192857</v>
      </c>
      <c r="D9234" s="218"/>
      <c r="E9234" s="218" t="s">
        <v>114</v>
      </c>
      <c r="F9234" s="218">
        <v>2011</v>
      </c>
    </row>
    <row r="9235" spans="1:6" x14ac:dyDescent="0.45">
      <c r="A9235" s="218">
        <v>10450</v>
      </c>
      <c r="B9235" s="218">
        <v>250</v>
      </c>
      <c r="C9235" s="219">
        <v>4.7938671408749203</v>
      </c>
      <c r="D9235" s="218"/>
      <c r="E9235" s="218" t="s">
        <v>114</v>
      </c>
      <c r="F9235" s="218">
        <v>2011</v>
      </c>
    </row>
    <row r="9236" spans="1:6" x14ac:dyDescent="0.45">
      <c r="A9236" s="218">
        <v>10450</v>
      </c>
      <c r="B9236" s="218">
        <v>250</v>
      </c>
      <c r="C9236" s="219">
        <v>3.1815297942882741</v>
      </c>
      <c r="D9236" s="218"/>
      <c r="E9236" s="218" t="s">
        <v>114</v>
      </c>
      <c r="F9236" s="218">
        <v>2011</v>
      </c>
    </row>
    <row r="9237" spans="1:6" x14ac:dyDescent="0.45">
      <c r="A9237" s="218">
        <v>10448</v>
      </c>
      <c r="B9237" s="218">
        <v>230</v>
      </c>
      <c r="C9237" s="219">
        <v>12.733834668994421</v>
      </c>
      <c r="D9237" s="218"/>
      <c r="E9237" s="218" t="s">
        <v>207</v>
      </c>
      <c r="F9237" s="218">
        <v>1901</v>
      </c>
    </row>
    <row r="9238" spans="1:6" x14ac:dyDescent="0.45">
      <c r="A9238" s="218">
        <v>10446</v>
      </c>
      <c r="B9238" s="218">
        <v>250</v>
      </c>
      <c r="C9238" s="219">
        <v>21.76508901893579</v>
      </c>
      <c r="D9238" s="218"/>
      <c r="E9238" s="218" t="s">
        <v>114</v>
      </c>
      <c r="F9238" s="218">
        <v>2011</v>
      </c>
    </row>
    <row r="9239" spans="1:6" x14ac:dyDescent="0.45">
      <c r="A9239" s="218">
        <v>10446</v>
      </c>
      <c r="B9239" s="218">
        <v>250</v>
      </c>
      <c r="C9239" s="219">
        <v>55.432260731345231</v>
      </c>
      <c r="D9239" s="218"/>
      <c r="E9239" s="218" t="s">
        <v>114</v>
      </c>
      <c r="F9239" s="218">
        <v>2011</v>
      </c>
    </row>
    <row r="9240" spans="1:6" x14ac:dyDescent="0.45">
      <c r="A9240" s="218">
        <v>10446</v>
      </c>
      <c r="B9240" s="218">
        <v>250</v>
      </c>
      <c r="C9240" s="219">
        <v>54.152302154326087</v>
      </c>
      <c r="D9240" s="218"/>
      <c r="E9240" s="218" t="s">
        <v>114</v>
      </c>
      <c r="F9240" s="218">
        <v>2011</v>
      </c>
    </row>
    <row r="9241" spans="1:6" x14ac:dyDescent="0.45">
      <c r="A9241" s="218">
        <v>10446</v>
      </c>
      <c r="B9241" s="218">
        <v>250</v>
      </c>
      <c r="C9241" s="219">
        <v>57.740268049632562</v>
      </c>
      <c r="D9241" s="218"/>
      <c r="E9241" s="218" t="s">
        <v>114</v>
      </c>
      <c r="F9241" s="218">
        <v>2011</v>
      </c>
    </row>
    <row r="9242" spans="1:6" x14ac:dyDescent="0.45">
      <c r="A9242" s="218">
        <v>10446</v>
      </c>
      <c r="B9242" s="218">
        <v>250</v>
      </c>
      <c r="C9242" s="219">
        <v>40.968700502927312</v>
      </c>
      <c r="D9242" s="218"/>
      <c r="E9242" s="218" t="s">
        <v>114</v>
      </c>
      <c r="F9242" s="218">
        <v>2011</v>
      </c>
    </row>
    <row r="9243" spans="1:6" x14ac:dyDescent="0.45">
      <c r="A9243" s="218">
        <v>10446</v>
      </c>
      <c r="B9243" s="218">
        <v>250</v>
      </c>
      <c r="C9243" s="219">
        <v>39.447898913775198</v>
      </c>
      <c r="D9243" s="218"/>
      <c r="E9243" s="218" t="s">
        <v>114</v>
      </c>
      <c r="F9243" s="218">
        <v>2011</v>
      </c>
    </row>
    <row r="9244" spans="1:6" x14ac:dyDescent="0.45">
      <c r="A9244" s="218">
        <v>10444</v>
      </c>
      <c r="B9244" s="218">
        <v>200</v>
      </c>
      <c r="C9244" s="219">
        <v>9.7250435008817337</v>
      </c>
      <c r="D9244" s="218"/>
      <c r="E9244" s="218" t="s">
        <v>114</v>
      </c>
      <c r="F9244" s="218">
        <v>2011</v>
      </c>
    </row>
    <row r="9245" spans="1:6" x14ac:dyDescent="0.45">
      <c r="A9245" s="218">
        <v>10444</v>
      </c>
      <c r="B9245" s="218">
        <v>200</v>
      </c>
      <c r="C9245" s="219">
        <v>18.827696412400272</v>
      </c>
      <c r="D9245" s="218"/>
      <c r="E9245" s="218" t="s">
        <v>114</v>
      </c>
      <c r="F9245" s="218">
        <v>2011</v>
      </c>
    </row>
    <row r="9246" spans="1:6" x14ac:dyDescent="0.45">
      <c r="A9246" s="218">
        <v>10444</v>
      </c>
      <c r="B9246" s="218">
        <v>200</v>
      </c>
      <c r="C9246" s="219">
        <v>6.7916854147393897</v>
      </c>
      <c r="D9246" s="218"/>
      <c r="E9246" s="218" t="s">
        <v>114</v>
      </c>
      <c r="F9246" s="218">
        <v>2011</v>
      </c>
    </row>
    <row r="9247" spans="1:6" x14ac:dyDescent="0.45">
      <c r="A9247" s="218">
        <v>10444</v>
      </c>
      <c r="B9247" s="218">
        <v>200</v>
      </c>
      <c r="C9247" s="219">
        <v>13.46793284573226</v>
      </c>
      <c r="D9247" s="218"/>
      <c r="E9247" s="218" t="s">
        <v>114</v>
      </c>
      <c r="F9247" s="218">
        <v>2011</v>
      </c>
    </row>
    <row r="9248" spans="1:6" x14ac:dyDescent="0.45">
      <c r="A9248" s="218">
        <v>10444</v>
      </c>
      <c r="B9248" s="218">
        <v>200</v>
      </c>
      <c r="C9248" s="219">
        <v>12.524447177449071</v>
      </c>
      <c r="D9248" s="218"/>
      <c r="E9248" s="218" t="s">
        <v>114</v>
      </c>
      <c r="F9248" s="218">
        <v>2011</v>
      </c>
    </row>
    <row r="9249" spans="1:6" x14ac:dyDescent="0.45">
      <c r="A9249" s="218">
        <v>10444</v>
      </c>
      <c r="B9249" s="218">
        <v>200</v>
      </c>
      <c r="C9249" s="219">
        <v>26.487149353213201</v>
      </c>
      <c r="D9249" s="218"/>
      <c r="E9249" s="218" t="s">
        <v>114</v>
      </c>
      <c r="F9249" s="218">
        <v>2011</v>
      </c>
    </row>
    <row r="9250" spans="1:6" x14ac:dyDescent="0.45">
      <c r="A9250" s="218">
        <v>10444</v>
      </c>
      <c r="B9250" s="218">
        <v>200</v>
      </c>
      <c r="C9250" s="219">
        <v>9.6161365136189172</v>
      </c>
      <c r="D9250" s="218"/>
      <c r="E9250" s="218" t="s">
        <v>114</v>
      </c>
      <c r="F9250" s="218">
        <v>2011</v>
      </c>
    </row>
    <row r="9251" spans="1:6" x14ac:dyDescent="0.45">
      <c r="A9251" s="218">
        <v>10444</v>
      </c>
      <c r="B9251" s="218">
        <v>200</v>
      </c>
      <c r="C9251" s="219">
        <v>19.176418377200971</v>
      </c>
      <c r="D9251" s="218"/>
      <c r="E9251" s="218" t="s">
        <v>114</v>
      </c>
      <c r="F9251" s="218">
        <v>2011</v>
      </c>
    </row>
    <row r="9252" spans="1:6" x14ac:dyDescent="0.45">
      <c r="A9252" s="218">
        <v>10444</v>
      </c>
      <c r="B9252" s="218">
        <v>200</v>
      </c>
      <c r="C9252" s="219">
        <v>8.2699501591903708</v>
      </c>
      <c r="D9252" s="218"/>
      <c r="E9252" s="218" t="s">
        <v>114</v>
      </c>
      <c r="F9252" s="218">
        <v>2011</v>
      </c>
    </row>
    <row r="9253" spans="1:6" x14ac:dyDescent="0.45">
      <c r="A9253" s="218">
        <v>10444</v>
      </c>
      <c r="B9253" s="218">
        <v>200</v>
      </c>
      <c r="C9253" s="219">
        <v>9.0496331611630598</v>
      </c>
      <c r="D9253" s="218"/>
      <c r="E9253" s="218" t="s">
        <v>114</v>
      </c>
      <c r="F9253" s="218">
        <v>2011</v>
      </c>
    </row>
    <row r="9254" spans="1:6" x14ac:dyDescent="0.45">
      <c r="A9254" s="218">
        <v>10444</v>
      </c>
      <c r="B9254" s="218">
        <v>200</v>
      </c>
      <c r="C9254" s="219">
        <v>19.588761326654861</v>
      </c>
      <c r="D9254" s="218"/>
      <c r="E9254" s="218" t="s">
        <v>114</v>
      </c>
      <c r="F9254" s="218">
        <v>2011</v>
      </c>
    </row>
    <row r="9255" spans="1:6" x14ac:dyDescent="0.45">
      <c r="A9255" s="218">
        <v>10444</v>
      </c>
      <c r="B9255" s="218">
        <v>200</v>
      </c>
      <c r="C9255" s="219">
        <v>6.2280384074090058</v>
      </c>
      <c r="D9255" s="218"/>
      <c r="E9255" s="218" t="s">
        <v>114</v>
      </c>
      <c r="F9255" s="218">
        <v>2011</v>
      </c>
    </row>
    <row r="9256" spans="1:6" x14ac:dyDescent="0.45">
      <c r="A9256" s="218">
        <v>10444</v>
      </c>
      <c r="B9256" s="218">
        <v>200</v>
      </c>
      <c r="C9256" s="219">
        <v>13.2052588494895</v>
      </c>
      <c r="D9256" s="218"/>
      <c r="E9256" s="218" t="s">
        <v>114</v>
      </c>
      <c r="F9256" s="218">
        <v>2011</v>
      </c>
    </row>
    <row r="9257" spans="1:6" x14ac:dyDescent="0.45">
      <c r="A9257" s="218">
        <v>10444</v>
      </c>
      <c r="B9257" s="218">
        <v>200</v>
      </c>
      <c r="C9257" s="219">
        <v>21.363031201112051</v>
      </c>
      <c r="D9257" s="218"/>
      <c r="E9257" s="218" t="s">
        <v>114</v>
      </c>
      <c r="F9257" s="218">
        <v>2011</v>
      </c>
    </row>
    <row r="9258" spans="1:6" x14ac:dyDescent="0.45">
      <c r="A9258" s="218">
        <v>10442</v>
      </c>
      <c r="B9258" s="218">
        <v>200</v>
      </c>
      <c r="C9258" s="219">
        <v>10.756237730101541</v>
      </c>
      <c r="D9258" s="218"/>
      <c r="E9258" s="218" t="s">
        <v>114</v>
      </c>
      <c r="F9258" s="218">
        <v>2011</v>
      </c>
    </row>
    <row r="9259" spans="1:6" x14ac:dyDescent="0.45">
      <c r="A9259" s="218">
        <v>10440</v>
      </c>
      <c r="B9259" s="218">
        <v>150</v>
      </c>
      <c r="C9259" s="219">
        <v>19.563430746687651</v>
      </c>
      <c r="D9259" s="218"/>
      <c r="E9259" s="218" t="s">
        <v>205</v>
      </c>
      <c r="F9259" s="218">
        <v>1982</v>
      </c>
    </row>
    <row r="9260" spans="1:6" x14ac:dyDescent="0.45">
      <c r="A9260" s="218">
        <v>10440</v>
      </c>
      <c r="B9260" s="218">
        <v>150</v>
      </c>
      <c r="C9260" s="219">
        <v>9.1844039781402103</v>
      </c>
      <c r="D9260" s="218"/>
      <c r="E9260" s="218" t="s">
        <v>205</v>
      </c>
      <c r="F9260" s="218">
        <v>1982</v>
      </c>
    </row>
    <row r="9261" spans="1:6" x14ac:dyDescent="0.45">
      <c r="A9261" s="218">
        <v>10440</v>
      </c>
      <c r="B9261" s="218">
        <v>150</v>
      </c>
      <c r="C9261" s="219">
        <v>10.728033486572381</v>
      </c>
      <c r="D9261" s="218"/>
      <c r="E9261" s="218" t="s">
        <v>205</v>
      </c>
      <c r="F9261" s="218">
        <v>1982</v>
      </c>
    </row>
    <row r="9262" spans="1:6" x14ac:dyDescent="0.45">
      <c r="A9262" s="218">
        <v>10438</v>
      </c>
      <c r="B9262" s="218">
        <v>250</v>
      </c>
      <c r="C9262" s="219">
        <v>17.068225188491201</v>
      </c>
      <c r="D9262" s="218"/>
      <c r="E9262" s="218" t="s">
        <v>114</v>
      </c>
      <c r="F9262" s="218">
        <v>2011</v>
      </c>
    </row>
    <row r="9263" spans="1:6" x14ac:dyDescent="0.45">
      <c r="A9263" s="218">
        <v>10438</v>
      </c>
      <c r="B9263" s="218">
        <v>250</v>
      </c>
      <c r="C9263" s="219">
        <v>28.72908309159779</v>
      </c>
      <c r="D9263" s="218"/>
      <c r="E9263" s="218" t="s">
        <v>114</v>
      </c>
      <c r="F9263" s="218">
        <v>2011</v>
      </c>
    </row>
    <row r="9264" spans="1:6" x14ac:dyDescent="0.45">
      <c r="A9264" s="218">
        <v>10438</v>
      </c>
      <c r="B9264" s="218">
        <v>250</v>
      </c>
      <c r="C9264" s="219">
        <v>10.327818840036681</v>
      </c>
      <c r="D9264" s="218"/>
      <c r="E9264" s="218" t="s">
        <v>114</v>
      </c>
      <c r="F9264" s="218">
        <v>2011</v>
      </c>
    </row>
    <row r="9265" spans="1:6" x14ac:dyDescent="0.45">
      <c r="A9265" s="218">
        <v>10438</v>
      </c>
      <c r="B9265" s="218">
        <v>250</v>
      </c>
      <c r="C9265" s="219">
        <v>20.994676822579549</v>
      </c>
      <c r="D9265" s="218"/>
      <c r="E9265" s="218" t="s">
        <v>114</v>
      </c>
      <c r="F9265" s="218">
        <v>2011</v>
      </c>
    </row>
    <row r="9266" spans="1:6" x14ac:dyDescent="0.45">
      <c r="A9266" s="218">
        <v>10438</v>
      </c>
      <c r="B9266" s="218">
        <v>250</v>
      </c>
      <c r="C9266" s="219">
        <v>3.1360322063174282</v>
      </c>
      <c r="D9266" s="218"/>
      <c r="E9266" s="218" t="s">
        <v>114</v>
      </c>
      <c r="F9266" s="218">
        <v>2011</v>
      </c>
    </row>
    <row r="9267" spans="1:6" x14ac:dyDescent="0.45">
      <c r="A9267" s="218">
        <v>10438</v>
      </c>
      <c r="B9267" s="218">
        <v>250</v>
      </c>
      <c r="C9267" s="219">
        <v>5.6854142383553024</v>
      </c>
      <c r="D9267" s="218"/>
      <c r="E9267" s="218" t="s">
        <v>114</v>
      </c>
      <c r="F9267" s="218">
        <v>2011</v>
      </c>
    </row>
    <row r="9268" spans="1:6" x14ac:dyDescent="0.45">
      <c r="A9268" s="218">
        <v>10438</v>
      </c>
      <c r="B9268" s="218">
        <v>250</v>
      </c>
      <c r="C9268" s="219">
        <v>19.036159801380659</v>
      </c>
      <c r="D9268" s="218"/>
      <c r="E9268" s="218" t="s">
        <v>205</v>
      </c>
      <c r="F9268" s="218">
        <v>1982</v>
      </c>
    </row>
    <row r="9269" spans="1:6" x14ac:dyDescent="0.45">
      <c r="A9269" s="218">
        <v>10438</v>
      </c>
      <c r="B9269" s="218">
        <v>250</v>
      </c>
      <c r="C9269" s="219">
        <v>14.807613415565489</v>
      </c>
      <c r="D9269" s="218"/>
      <c r="E9269" s="218" t="s">
        <v>205</v>
      </c>
      <c r="F9269" s="218">
        <v>1982</v>
      </c>
    </row>
    <row r="9270" spans="1:6" x14ac:dyDescent="0.45">
      <c r="A9270" s="218">
        <v>10438</v>
      </c>
      <c r="B9270" s="218">
        <v>250</v>
      </c>
      <c r="C9270" s="219">
        <v>18.542634414124208</v>
      </c>
      <c r="D9270" s="218"/>
      <c r="E9270" s="218" t="s">
        <v>114</v>
      </c>
      <c r="F9270" s="218">
        <v>2011</v>
      </c>
    </row>
    <row r="9271" spans="1:6" x14ac:dyDescent="0.45">
      <c r="A9271" s="218">
        <v>10436</v>
      </c>
      <c r="B9271" s="218">
        <v>200</v>
      </c>
      <c r="C9271" s="219">
        <v>6.0307516796419822</v>
      </c>
      <c r="D9271" s="218"/>
      <c r="E9271" s="218" t="s">
        <v>114</v>
      </c>
      <c r="F9271" s="218">
        <v>2011</v>
      </c>
    </row>
    <row r="9272" spans="1:6" x14ac:dyDescent="0.45">
      <c r="A9272" s="218">
        <v>10436</v>
      </c>
      <c r="B9272" s="218">
        <v>200</v>
      </c>
      <c r="C9272" s="219">
        <v>9.8888110995451424</v>
      </c>
      <c r="D9272" s="218"/>
      <c r="E9272" s="218" t="s">
        <v>114</v>
      </c>
      <c r="F9272" s="218">
        <v>2011</v>
      </c>
    </row>
    <row r="9273" spans="1:6" x14ac:dyDescent="0.45">
      <c r="A9273" s="218">
        <v>10436</v>
      </c>
      <c r="B9273" s="218">
        <v>200</v>
      </c>
      <c r="C9273" s="219">
        <v>17.129609930727849</v>
      </c>
      <c r="D9273" s="218"/>
      <c r="E9273" s="218" t="s">
        <v>114</v>
      </c>
      <c r="F9273" s="218">
        <v>2011</v>
      </c>
    </row>
    <row r="9274" spans="1:6" x14ac:dyDescent="0.45">
      <c r="A9274" s="218">
        <v>10436</v>
      </c>
      <c r="B9274" s="218">
        <v>200</v>
      </c>
      <c r="C9274" s="219">
        <v>9.4391071298396945</v>
      </c>
      <c r="D9274" s="218"/>
      <c r="E9274" s="218" t="s">
        <v>114</v>
      </c>
      <c r="F9274" s="218">
        <v>2011</v>
      </c>
    </row>
    <row r="9275" spans="1:6" x14ac:dyDescent="0.45">
      <c r="A9275" s="218">
        <v>10436</v>
      </c>
      <c r="B9275" s="218">
        <v>200</v>
      </c>
      <c r="C9275" s="219">
        <v>20.870796751250609</v>
      </c>
      <c r="D9275" s="218"/>
      <c r="E9275" s="218" t="s">
        <v>114</v>
      </c>
      <c r="F9275" s="218">
        <v>2011</v>
      </c>
    </row>
    <row r="9276" spans="1:6" x14ac:dyDescent="0.45">
      <c r="A9276" s="218">
        <v>10434</v>
      </c>
      <c r="B9276" s="218">
        <v>160</v>
      </c>
      <c r="C9276" s="219">
        <v>33.356519129831391</v>
      </c>
      <c r="D9276" s="218"/>
      <c r="E9276" s="218" t="s">
        <v>114</v>
      </c>
      <c r="F9276" s="218">
        <v>2011</v>
      </c>
    </row>
    <row r="9277" spans="1:6" x14ac:dyDescent="0.45">
      <c r="A9277" s="218">
        <v>10434</v>
      </c>
      <c r="B9277" s="218">
        <v>160</v>
      </c>
      <c r="C9277" s="219">
        <v>3.2363923209758112</v>
      </c>
      <c r="D9277" s="218"/>
      <c r="E9277" s="218" t="s">
        <v>114</v>
      </c>
      <c r="F9277" s="218">
        <v>2011</v>
      </c>
    </row>
    <row r="9278" spans="1:6" x14ac:dyDescent="0.45">
      <c r="A9278" s="218">
        <v>10432</v>
      </c>
      <c r="B9278" s="218">
        <v>160</v>
      </c>
      <c r="C9278" s="219">
        <v>7.4307962699877264</v>
      </c>
      <c r="D9278" s="218"/>
      <c r="E9278" s="218" t="s">
        <v>114</v>
      </c>
      <c r="F9278" s="218">
        <v>2011</v>
      </c>
    </row>
    <row r="9279" spans="1:6" x14ac:dyDescent="0.45">
      <c r="A9279" s="218">
        <v>10432</v>
      </c>
      <c r="B9279" s="218">
        <v>160</v>
      </c>
      <c r="C9279" s="219">
        <v>5.9551389111838038</v>
      </c>
      <c r="D9279" s="218"/>
      <c r="E9279" s="218" t="s">
        <v>114</v>
      </c>
      <c r="F9279" s="218">
        <v>2011</v>
      </c>
    </row>
    <row r="9280" spans="1:6" x14ac:dyDescent="0.45">
      <c r="A9280" s="218">
        <v>10432</v>
      </c>
      <c r="B9280" s="218">
        <v>160</v>
      </c>
      <c r="C9280" s="219">
        <v>13.235186071493439</v>
      </c>
      <c r="D9280" s="218"/>
      <c r="E9280" s="218" t="s">
        <v>114</v>
      </c>
      <c r="F9280" s="218">
        <v>2011</v>
      </c>
    </row>
    <row r="9281" spans="1:6" x14ac:dyDescent="0.45">
      <c r="A9281" s="218">
        <v>10430</v>
      </c>
      <c r="B9281" s="218">
        <v>200</v>
      </c>
      <c r="C9281" s="219">
        <v>3.0509537716439148</v>
      </c>
      <c r="D9281" s="218"/>
      <c r="E9281" s="218" t="s">
        <v>114</v>
      </c>
      <c r="F9281" s="218">
        <v>2011</v>
      </c>
    </row>
    <row r="9282" spans="1:6" x14ac:dyDescent="0.45">
      <c r="A9282" s="218">
        <v>10430</v>
      </c>
      <c r="B9282" s="218">
        <v>200</v>
      </c>
      <c r="C9282" s="219">
        <v>4.4840853498700683</v>
      </c>
      <c r="D9282" s="218"/>
      <c r="E9282" s="218" t="s">
        <v>114</v>
      </c>
      <c r="F9282" s="218">
        <v>2011</v>
      </c>
    </row>
    <row r="9283" spans="1:6" x14ac:dyDescent="0.45">
      <c r="A9283" s="218">
        <v>10430</v>
      </c>
      <c r="B9283" s="218">
        <v>200</v>
      </c>
      <c r="C9283" s="219">
        <v>29.673272027229778</v>
      </c>
      <c r="D9283" s="218"/>
      <c r="E9283" s="218" t="s">
        <v>114</v>
      </c>
      <c r="F9283" s="218">
        <v>2011</v>
      </c>
    </row>
    <row r="9284" spans="1:6" x14ac:dyDescent="0.45">
      <c r="A9284" s="218">
        <v>10430</v>
      </c>
      <c r="B9284" s="218">
        <v>200</v>
      </c>
      <c r="C9284" s="219">
        <v>26.88951558969881</v>
      </c>
      <c r="D9284" s="218"/>
      <c r="E9284" s="218" t="s">
        <v>114</v>
      </c>
      <c r="F9284" s="218">
        <v>2011</v>
      </c>
    </row>
    <row r="9285" spans="1:6" x14ac:dyDescent="0.45">
      <c r="A9285" s="218">
        <v>10428</v>
      </c>
      <c r="B9285" s="218">
        <v>160</v>
      </c>
      <c r="C9285" s="219">
        <v>4.6157548508428796</v>
      </c>
      <c r="D9285" s="218"/>
      <c r="E9285" s="218" t="s">
        <v>114</v>
      </c>
      <c r="F9285" s="218">
        <v>2011</v>
      </c>
    </row>
    <row r="9286" spans="1:6" x14ac:dyDescent="0.45">
      <c r="A9286" s="218">
        <v>10428</v>
      </c>
      <c r="B9286" s="218">
        <v>160</v>
      </c>
      <c r="C9286" s="219">
        <v>4.95014907282747</v>
      </c>
      <c r="D9286" s="218"/>
      <c r="E9286" s="218" t="s">
        <v>114</v>
      </c>
      <c r="F9286" s="218">
        <v>2011</v>
      </c>
    </row>
    <row r="9287" spans="1:6" x14ac:dyDescent="0.45">
      <c r="A9287" s="218">
        <v>10424</v>
      </c>
      <c r="B9287" s="218">
        <v>200</v>
      </c>
      <c r="C9287" s="219">
        <v>25.733251699426141</v>
      </c>
      <c r="D9287" s="218"/>
      <c r="E9287" s="218" t="s">
        <v>114</v>
      </c>
      <c r="F9287" s="218">
        <v>2011</v>
      </c>
    </row>
    <row r="9288" spans="1:6" x14ac:dyDescent="0.45">
      <c r="A9288" s="218">
        <v>10424</v>
      </c>
      <c r="B9288" s="218">
        <v>200</v>
      </c>
      <c r="C9288" s="219">
        <v>21.278748071901731</v>
      </c>
      <c r="D9288" s="218"/>
      <c r="E9288" s="218" t="s">
        <v>114</v>
      </c>
      <c r="F9288" s="218">
        <v>2011</v>
      </c>
    </row>
    <row r="9289" spans="1:6" x14ac:dyDescent="0.45">
      <c r="A9289" s="218">
        <v>10422</v>
      </c>
      <c r="B9289" s="218">
        <v>150</v>
      </c>
      <c r="C9289" s="219">
        <v>10.71438636352886</v>
      </c>
      <c r="D9289" s="218"/>
      <c r="E9289" s="218" t="s">
        <v>203</v>
      </c>
      <c r="F9289" s="218">
        <v>1984</v>
      </c>
    </row>
    <row r="9290" spans="1:6" x14ac:dyDescent="0.45">
      <c r="A9290" s="218">
        <v>10422</v>
      </c>
      <c r="B9290" s="218">
        <v>150</v>
      </c>
      <c r="C9290" s="219">
        <v>18.597290064802799</v>
      </c>
      <c r="D9290" s="218"/>
      <c r="E9290" s="218" t="s">
        <v>205</v>
      </c>
      <c r="F9290" s="218">
        <v>1984</v>
      </c>
    </row>
    <row r="9291" spans="1:6" x14ac:dyDescent="0.45">
      <c r="A9291" s="218">
        <v>10422</v>
      </c>
      <c r="B9291" s="218">
        <v>150</v>
      </c>
      <c r="C9291" s="219">
        <v>8.6835921629021797</v>
      </c>
      <c r="D9291" s="218"/>
      <c r="E9291" s="218" t="s">
        <v>205</v>
      </c>
      <c r="F9291" s="218">
        <v>1984</v>
      </c>
    </row>
    <row r="9292" spans="1:6" x14ac:dyDescent="0.45">
      <c r="A9292" s="218">
        <v>10422</v>
      </c>
      <c r="B9292" s="218">
        <v>150</v>
      </c>
      <c r="C9292" s="219">
        <v>9.8096261715473467</v>
      </c>
      <c r="D9292" s="218"/>
      <c r="E9292" s="218" t="s">
        <v>205</v>
      </c>
      <c r="F9292" s="218">
        <v>1984</v>
      </c>
    </row>
    <row r="9293" spans="1:6" x14ac:dyDescent="0.45">
      <c r="A9293" s="218">
        <v>10422</v>
      </c>
      <c r="B9293" s="218">
        <v>150</v>
      </c>
      <c r="C9293" s="219">
        <v>7.8419823084245017</v>
      </c>
      <c r="D9293" s="218"/>
      <c r="E9293" s="218" t="s">
        <v>205</v>
      </c>
      <c r="F9293" s="218">
        <v>1984</v>
      </c>
    </row>
    <row r="9294" spans="1:6" x14ac:dyDescent="0.45">
      <c r="A9294" s="218">
        <v>10420</v>
      </c>
      <c r="B9294" s="218">
        <v>150</v>
      </c>
      <c r="C9294" s="219">
        <v>6.1441911674815382</v>
      </c>
      <c r="D9294" s="218"/>
      <c r="E9294" s="218" t="s">
        <v>203</v>
      </c>
      <c r="F9294" s="218">
        <v>1969</v>
      </c>
    </row>
    <row r="9295" spans="1:6" x14ac:dyDescent="0.45">
      <c r="A9295" s="218">
        <v>10420</v>
      </c>
      <c r="B9295" s="218">
        <v>150</v>
      </c>
      <c r="C9295" s="219">
        <v>9.9453086839909819</v>
      </c>
      <c r="D9295" s="218"/>
      <c r="E9295" s="218" t="s">
        <v>203</v>
      </c>
      <c r="F9295" s="218">
        <v>1969</v>
      </c>
    </row>
    <row r="9296" spans="1:6" x14ac:dyDescent="0.45">
      <c r="A9296" s="218">
        <v>10418</v>
      </c>
      <c r="B9296" s="218">
        <v>160</v>
      </c>
      <c r="C9296" s="219">
        <v>3.0240368587839361</v>
      </c>
      <c r="D9296" s="218"/>
      <c r="E9296" s="218" t="s">
        <v>114</v>
      </c>
      <c r="F9296" s="218">
        <v>2009</v>
      </c>
    </row>
    <row r="9297" spans="1:6" x14ac:dyDescent="0.45">
      <c r="A9297" s="218">
        <v>10416</v>
      </c>
      <c r="B9297" s="218">
        <v>300</v>
      </c>
      <c r="C9297" s="219">
        <v>50.199936369180158</v>
      </c>
      <c r="D9297" s="218"/>
      <c r="E9297" s="218" t="s">
        <v>212</v>
      </c>
      <c r="F9297" s="218">
        <v>2011</v>
      </c>
    </row>
    <row r="9298" spans="1:6" x14ac:dyDescent="0.45">
      <c r="A9298" s="218">
        <v>10416</v>
      </c>
      <c r="B9298" s="218">
        <v>300</v>
      </c>
      <c r="C9298" s="219">
        <v>16.560145013033789</v>
      </c>
      <c r="D9298" s="218"/>
      <c r="E9298" s="218" t="s">
        <v>212</v>
      </c>
      <c r="F9298" s="218">
        <v>2011</v>
      </c>
    </row>
    <row r="9299" spans="1:6" x14ac:dyDescent="0.45">
      <c r="A9299" s="218">
        <v>10416</v>
      </c>
      <c r="B9299" s="218">
        <v>300</v>
      </c>
      <c r="C9299" s="219">
        <v>20.81255337598045</v>
      </c>
      <c r="D9299" s="218"/>
      <c r="E9299" s="218" t="s">
        <v>212</v>
      </c>
      <c r="F9299" s="218">
        <v>2011</v>
      </c>
    </row>
    <row r="9300" spans="1:6" x14ac:dyDescent="0.45">
      <c r="A9300" s="218">
        <v>10416</v>
      </c>
      <c r="B9300" s="218">
        <v>300</v>
      </c>
      <c r="C9300" s="219">
        <v>18.788315668649162</v>
      </c>
      <c r="D9300" s="218"/>
      <c r="E9300" s="218" t="s">
        <v>212</v>
      </c>
      <c r="F9300" s="218">
        <v>2011</v>
      </c>
    </row>
    <row r="9301" spans="1:6" x14ac:dyDescent="0.45">
      <c r="A9301" s="218">
        <v>10416</v>
      </c>
      <c r="B9301" s="218">
        <v>300</v>
      </c>
      <c r="C9301" s="219">
        <v>9.5489532057165203</v>
      </c>
      <c r="D9301" s="218"/>
      <c r="E9301" s="218" t="s">
        <v>212</v>
      </c>
      <c r="F9301" s="218">
        <v>2011</v>
      </c>
    </row>
    <row r="9302" spans="1:6" x14ac:dyDescent="0.45">
      <c r="A9302" s="218">
        <v>10416</v>
      </c>
      <c r="B9302" s="218">
        <v>300</v>
      </c>
      <c r="C9302" s="219">
        <v>7.3113401190509624</v>
      </c>
      <c r="D9302" s="218"/>
      <c r="E9302" s="218" t="s">
        <v>212</v>
      </c>
      <c r="F9302" s="218">
        <v>2011</v>
      </c>
    </row>
    <row r="9303" spans="1:6" x14ac:dyDescent="0.45">
      <c r="A9303" s="218">
        <v>10416</v>
      </c>
      <c r="B9303" s="218">
        <v>300</v>
      </c>
      <c r="C9303" s="219">
        <v>12.551119596501801</v>
      </c>
      <c r="D9303" s="218"/>
      <c r="E9303" s="218" t="s">
        <v>212</v>
      </c>
      <c r="F9303" s="218">
        <v>2011</v>
      </c>
    </row>
    <row r="9304" spans="1:6" x14ac:dyDescent="0.45">
      <c r="A9304" s="218">
        <v>10416</v>
      </c>
      <c r="B9304" s="218">
        <v>300</v>
      </c>
      <c r="C9304" s="219">
        <v>8.061702110533238</v>
      </c>
      <c r="D9304" s="218"/>
      <c r="E9304" s="218" t="s">
        <v>212</v>
      </c>
      <c r="F9304" s="218">
        <v>2011</v>
      </c>
    </row>
    <row r="9305" spans="1:6" x14ac:dyDescent="0.45">
      <c r="A9305" s="218">
        <v>10416</v>
      </c>
      <c r="B9305" s="218">
        <v>300</v>
      </c>
      <c r="C9305" s="219">
        <v>19.28159915611414</v>
      </c>
      <c r="D9305" s="218"/>
      <c r="E9305" s="218" t="s">
        <v>212</v>
      </c>
      <c r="F9305" s="218">
        <v>2011</v>
      </c>
    </row>
    <row r="9306" spans="1:6" x14ac:dyDescent="0.45">
      <c r="A9306" s="218">
        <v>10416</v>
      </c>
      <c r="B9306" s="218">
        <v>300</v>
      </c>
      <c r="C9306" s="219">
        <v>20.51360279166024</v>
      </c>
      <c r="D9306" s="218"/>
      <c r="E9306" s="218" t="s">
        <v>212</v>
      </c>
      <c r="F9306" s="218">
        <v>2011</v>
      </c>
    </row>
    <row r="9307" spans="1:6" x14ac:dyDescent="0.45">
      <c r="A9307" s="218">
        <v>10416</v>
      </c>
      <c r="B9307" s="218">
        <v>300</v>
      </c>
      <c r="C9307" s="219">
        <v>19.61913205844888</v>
      </c>
      <c r="D9307" s="218"/>
      <c r="E9307" s="218" t="s">
        <v>212</v>
      </c>
      <c r="F9307" s="218">
        <v>2011</v>
      </c>
    </row>
    <row r="9308" spans="1:6" x14ac:dyDescent="0.45">
      <c r="A9308" s="218">
        <v>10416</v>
      </c>
      <c r="B9308" s="218">
        <v>300</v>
      </c>
      <c r="C9308" s="219">
        <v>7.3878339405252138</v>
      </c>
      <c r="D9308" s="218"/>
      <c r="E9308" s="218" t="s">
        <v>212</v>
      </c>
      <c r="F9308" s="218">
        <v>2011</v>
      </c>
    </row>
    <row r="9309" spans="1:6" x14ac:dyDescent="0.45">
      <c r="A9309" s="218">
        <v>10416</v>
      </c>
      <c r="B9309" s="218">
        <v>300</v>
      </c>
      <c r="C9309" s="219">
        <v>7.2567607286416624</v>
      </c>
      <c r="D9309" s="218"/>
      <c r="E9309" s="218" t="s">
        <v>212</v>
      </c>
      <c r="F9309" s="218">
        <v>2011</v>
      </c>
    </row>
    <row r="9310" spans="1:6" x14ac:dyDescent="0.45">
      <c r="A9310" s="218">
        <v>10416</v>
      </c>
      <c r="B9310" s="218">
        <v>300</v>
      </c>
      <c r="C9310" s="219">
        <v>15.011791151896061</v>
      </c>
      <c r="D9310" s="218"/>
      <c r="E9310" s="218" t="s">
        <v>212</v>
      </c>
      <c r="F9310" s="218">
        <v>2011</v>
      </c>
    </row>
    <row r="9311" spans="1:6" x14ac:dyDescent="0.45">
      <c r="A9311" s="218">
        <v>10416</v>
      </c>
      <c r="B9311" s="218">
        <v>300</v>
      </c>
      <c r="C9311" s="219">
        <v>28.503924857556669</v>
      </c>
      <c r="D9311" s="218"/>
      <c r="E9311" s="218" t="s">
        <v>212</v>
      </c>
      <c r="F9311" s="218">
        <v>2011</v>
      </c>
    </row>
    <row r="9312" spans="1:6" x14ac:dyDescent="0.45">
      <c r="A9312" s="218">
        <v>10414</v>
      </c>
      <c r="B9312" s="218">
        <v>150</v>
      </c>
      <c r="C9312" s="219">
        <v>18.385904314053011</v>
      </c>
      <c r="D9312" s="218"/>
      <c r="E9312" s="218" t="s">
        <v>205</v>
      </c>
      <c r="F9312" s="218">
        <v>1901</v>
      </c>
    </row>
    <row r="9313" spans="1:6" x14ac:dyDescent="0.45">
      <c r="A9313" s="218">
        <v>10412</v>
      </c>
      <c r="B9313" s="218">
        <v>150</v>
      </c>
      <c r="C9313" s="219">
        <v>31.703476361117989</v>
      </c>
      <c r="D9313" s="218"/>
      <c r="E9313" s="218" t="s">
        <v>212</v>
      </c>
      <c r="F9313" s="218">
        <v>2011</v>
      </c>
    </row>
    <row r="9314" spans="1:6" x14ac:dyDescent="0.45">
      <c r="A9314" s="218">
        <v>10412</v>
      </c>
      <c r="B9314" s="218">
        <v>150</v>
      </c>
      <c r="C9314" s="219">
        <v>9.5775811327221412</v>
      </c>
      <c r="D9314" s="218"/>
      <c r="E9314" s="218" t="s">
        <v>212</v>
      </c>
      <c r="F9314" s="218">
        <v>2011</v>
      </c>
    </row>
    <row r="9315" spans="1:6" x14ac:dyDescent="0.45">
      <c r="A9315" s="218">
        <v>10412</v>
      </c>
      <c r="B9315" s="218">
        <v>150</v>
      </c>
      <c r="C9315" s="219">
        <v>18.672563563403681</v>
      </c>
      <c r="D9315" s="218"/>
      <c r="E9315" s="218" t="s">
        <v>212</v>
      </c>
      <c r="F9315" s="218">
        <v>2011</v>
      </c>
    </row>
    <row r="9316" spans="1:6" x14ac:dyDescent="0.45">
      <c r="A9316" s="218">
        <v>10412</v>
      </c>
      <c r="B9316" s="218">
        <v>150</v>
      </c>
      <c r="C9316" s="219">
        <v>18.965357778204719</v>
      </c>
      <c r="D9316" s="218"/>
      <c r="E9316" s="218" t="s">
        <v>212</v>
      </c>
      <c r="F9316" s="218">
        <v>2011</v>
      </c>
    </row>
    <row r="9317" spans="1:6" x14ac:dyDescent="0.45">
      <c r="A9317" s="218">
        <v>10412</v>
      </c>
      <c r="B9317" s="218">
        <v>150</v>
      </c>
      <c r="C9317" s="219">
        <v>19.44898435855945</v>
      </c>
      <c r="D9317" s="218"/>
      <c r="E9317" s="218" t="s">
        <v>212</v>
      </c>
      <c r="F9317" s="218">
        <v>2011</v>
      </c>
    </row>
    <row r="9318" spans="1:6" x14ac:dyDescent="0.45">
      <c r="A9318" s="218">
        <v>10410</v>
      </c>
      <c r="B9318" s="218">
        <v>0</v>
      </c>
      <c r="C9318" s="219">
        <v>7.0804685553401603</v>
      </c>
      <c r="D9318" s="218"/>
      <c r="E9318" s="218"/>
      <c r="F9318" s="218">
        <v>1901</v>
      </c>
    </row>
    <row r="9319" spans="1:6" x14ac:dyDescent="0.45">
      <c r="A9319" s="218">
        <v>10408</v>
      </c>
      <c r="B9319" s="218">
        <v>150</v>
      </c>
      <c r="C9319" s="219">
        <v>11.077361596582289</v>
      </c>
      <c r="D9319" s="218"/>
      <c r="E9319" s="218" t="s">
        <v>212</v>
      </c>
      <c r="F9319" s="218">
        <v>2011</v>
      </c>
    </row>
    <row r="9320" spans="1:6" x14ac:dyDescent="0.45">
      <c r="A9320" s="218">
        <v>10406</v>
      </c>
      <c r="B9320" s="218">
        <v>500</v>
      </c>
      <c r="C9320" s="219">
        <v>19.887550225162979</v>
      </c>
      <c r="D9320" s="218"/>
      <c r="E9320" s="218" t="s">
        <v>212</v>
      </c>
      <c r="F9320" s="218">
        <v>2011</v>
      </c>
    </row>
    <row r="9321" spans="1:6" x14ac:dyDescent="0.45">
      <c r="A9321" s="218">
        <v>10406</v>
      </c>
      <c r="B9321" s="218">
        <v>500</v>
      </c>
      <c r="C9321" s="219">
        <v>18.920769386097511</v>
      </c>
      <c r="D9321" s="218"/>
      <c r="E9321" s="218" t="s">
        <v>212</v>
      </c>
      <c r="F9321" s="218">
        <v>2011</v>
      </c>
    </row>
    <row r="9322" spans="1:6" x14ac:dyDescent="0.45">
      <c r="A9322" s="218">
        <v>10406</v>
      </c>
      <c r="B9322" s="218">
        <v>500</v>
      </c>
      <c r="C9322" s="219">
        <v>19.38608724100532</v>
      </c>
      <c r="D9322" s="218"/>
      <c r="E9322" s="218" t="s">
        <v>212</v>
      </c>
      <c r="F9322" s="218">
        <v>2011</v>
      </c>
    </row>
    <row r="9323" spans="1:6" x14ac:dyDescent="0.45">
      <c r="A9323" s="218">
        <v>10406</v>
      </c>
      <c r="B9323" s="218">
        <v>500</v>
      </c>
      <c r="C9323" s="219">
        <v>9.9421844256550838</v>
      </c>
      <c r="D9323" s="218"/>
      <c r="E9323" s="218" t="s">
        <v>212</v>
      </c>
      <c r="F9323" s="218">
        <v>2011</v>
      </c>
    </row>
    <row r="9324" spans="1:6" x14ac:dyDescent="0.45">
      <c r="A9324" s="218">
        <v>10406</v>
      </c>
      <c r="B9324" s="218">
        <v>500</v>
      </c>
      <c r="C9324" s="219">
        <v>8.2802782183549102</v>
      </c>
      <c r="D9324" s="218"/>
      <c r="E9324" s="218" t="s">
        <v>212</v>
      </c>
      <c r="F9324" s="218">
        <v>2011</v>
      </c>
    </row>
    <row r="9325" spans="1:6" x14ac:dyDescent="0.45">
      <c r="A9325" s="218">
        <v>10406</v>
      </c>
      <c r="B9325" s="218">
        <v>500</v>
      </c>
      <c r="C9325" s="219">
        <v>11.68875190492783</v>
      </c>
      <c r="D9325" s="218"/>
      <c r="E9325" s="218" t="s">
        <v>212</v>
      </c>
      <c r="F9325" s="218">
        <v>2011</v>
      </c>
    </row>
    <row r="9326" spans="1:6" x14ac:dyDescent="0.45">
      <c r="A9326" s="218">
        <v>10406</v>
      </c>
      <c r="B9326" s="218">
        <v>500</v>
      </c>
      <c r="C9326" s="219">
        <v>25.412086155516921</v>
      </c>
      <c r="D9326" s="218"/>
      <c r="E9326" s="218" t="s">
        <v>212</v>
      </c>
      <c r="F9326" s="218">
        <v>2011</v>
      </c>
    </row>
    <row r="9327" spans="1:6" x14ac:dyDescent="0.45">
      <c r="A9327" s="218">
        <v>10406</v>
      </c>
      <c r="B9327" s="218">
        <v>500</v>
      </c>
      <c r="C9327" s="219">
        <v>20.55651718750779</v>
      </c>
      <c r="D9327" s="218"/>
      <c r="E9327" s="218" t="s">
        <v>212</v>
      </c>
      <c r="F9327" s="218">
        <v>2011</v>
      </c>
    </row>
    <row r="9328" spans="1:6" x14ac:dyDescent="0.45">
      <c r="A9328" s="218">
        <v>10406</v>
      </c>
      <c r="B9328" s="218">
        <v>500</v>
      </c>
      <c r="C9328" s="219">
        <v>19.30604965982274</v>
      </c>
      <c r="D9328" s="218"/>
      <c r="E9328" s="218" t="s">
        <v>212</v>
      </c>
      <c r="F9328" s="218">
        <v>2011</v>
      </c>
    </row>
    <row r="9329" spans="1:6" x14ac:dyDescent="0.45">
      <c r="A9329" s="218">
        <v>10406</v>
      </c>
      <c r="B9329" s="218">
        <v>500</v>
      </c>
      <c r="C9329" s="219">
        <v>19.089027645907962</v>
      </c>
      <c r="D9329" s="218"/>
      <c r="E9329" s="218" t="s">
        <v>212</v>
      </c>
      <c r="F9329" s="218">
        <v>2011</v>
      </c>
    </row>
    <row r="9330" spans="1:6" x14ac:dyDescent="0.45">
      <c r="A9330" s="218">
        <v>10406</v>
      </c>
      <c r="B9330" s="218">
        <v>500</v>
      </c>
      <c r="C9330" s="219">
        <v>8.7328123631599368</v>
      </c>
      <c r="D9330" s="218"/>
      <c r="E9330" s="218" t="s">
        <v>212</v>
      </c>
      <c r="F9330" s="218">
        <v>2011</v>
      </c>
    </row>
    <row r="9331" spans="1:6" x14ac:dyDescent="0.45">
      <c r="A9331" s="218">
        <v>10406</v>
      </c>
      <c r="B9331" s="218">
        <v>500</v>
      </c>
      <c r="C9331" s="219">
        <v>7.6275778493832043</v>
      </c>
      <c r="D9331" s="218"/>
      <c r="E9331" s="218" t="s">
        <v>212</v>
      </c>
      <c r="F9331" s="218">
        <v>2011</v>
      </c>
    </row>
    <row r="9332" spans="1:6" x14ac:dyDescent="0.45">
      <c r="A9332" s="218">
        <v>10406</v>
      </c>
      <c r="B9332" s="218">
        <v>500</v>
      </c>
      <c r="C9332" s="219">
        <v>20.389053469146571</v>
      </c>
      <c r="D9332" s="218"/>
      <c r="E9332" s="218" t="s">
        <v>212</v>
      </c>
      <c r="F9332" s="218">
        <v>2011</v>
      </c>
    </row>
    <row r="9333" spans="1:6" x14ac:dyDescent="0.45">
      <c r="A9333" s="218">
        <v>10406</v>
      </c>
      <c r="B9333" s="218">
        <v>500</v>
      </c>
      <c r="C9333" s="219">
        <v>9.2082745700233488</v>
      </c>
      <c r="D9333" s="218"/>
      <c r="E9333" s="218" t="s">
        <v>212</v>
      </c>
      <c r="F9333" s="218">
        <v>2011</v>
      </c>
    </row>
    <row r="9334" spans="1:6" x14ac:dyDescent="0.45">
      <c r="A9334" s="218">
        <v>10406</v>
      </c>
      <c r="B9334" s="218">
        <v>500</v>
      </c>
      <c r="C9334" s="219">
        <v>8.7577824292189863</v>
      </c>
      <c r="D9334" s="218"/>
      <c r="E9334" s="218" t="s">
        <v>212</v>
      </c>
      <c r="F9334" s="218">
        <v>2011</v>
      </c>
    </row>
    <row r="9335" spans="1:6" x14ac:dyDescent="0.45">
      <c r="A9335" s="218">
        <v>10406</v>
      </c>
      <c r="B9335" s="218">
        <v>500</v>
      </c>
      <c r="C9335" s="219">
        <v>17.545994559985619</v>
      </c>
      <c r="D9335" s="218"/>
      <c r="E9335" s="218" t="s">
        <v>212</v>
      </c>
      <c r="F9335" s="218">
        <v>2011</v>
      </c>
    </row>
    <row r="9336" spans="1:6" x14ac:dyDescent="0.45">
      <c r="A9336" s="218">
        <v>10406</v>
      </c>
      <c r="B9336" s="218">
        <v>500</v>
      </c>
      <c r="C9336" s="219">
        <v>10.259596512804301</v>
      </c>
      <c r="D9336" s="218"/>
      <c r="E9336" s="218" t="s">
        <v>203</v>
      </c>
      <c r="F9336" s="218">
        <v>1971</v>
      </c>
    </row>
    <row r="9337" spans="1:6" x14ac:dyDescent="0.45">
      <c r="A9337" s="218">
        <v>10406</v>
      </c>
      <c r="B9337" s="218">
        <v>500</v>
      </c>
      <c r="C9337" s="219">
        <v>36.44077671401535</v>
      </c>
      <c r="D9337" s="218"/>
      <c r="E9337" s="218" t="s">
        <v>203</v>
      </c>
      <c r="F9337" s="218">
        <v>1971</v>
      </c>
    </row>
    <row r="9338" spans="1:6" x14ac:dyDescent="0.45">
      <c r="A9338" s="218">
        <v>10406</v>
      </c>
      <c r="B9338" s="218">
        <v>500</v>
      </c>
      <c r="C9338" s="219">
        <v>16.84000738221928</v>
      </c>
      <c r="D9338" s="218"/>
      <c r="E9338" s="218" t="s">
        <v>203</v>
      </c>
      <c r="F9338" s="218">
        <v>1971</v>
      </c>
    </row>
    <row r="9339" spans="1:6" x14ac:dyDescent="0.45">
      <c r="A9339" s="218">
        <v>10406</v>
      </c>
      <c r="B9339" s="218">
        <v>500</v>
      </c>
      <c r="C9339" s="219">
        <v>14.86973998551538</v>
      </c>
      <c r="D9339" s="218"/>
      <c r="E9339" s="218" t="s">
        <v>203</v>
      </c>
      <c r="F9339" s="218">
        <v>1971</v>
      </c>
    </row>
    <row r="9340" spans="1:6" x14ac:dyDescent="0.45">
      <c r="A9340" s="218">
        <v>10406</v>
      </c>
      <c r="B9340" s="218">
        <v>500</v>
      </c>
      <c r="C9340" s="219">
        <v>41.146819406435483</v>
      </c>
      <c r="D9340" s="218"/>
      <c r="E9340" s="218" t="s">
        <v>203</v>
      </c>
      <c r="F9340" s="218">
        <v>1975</v>
      </c>
    </row>
    <row r="9341" spans="1:6" x14ac:dyDescent="0.45">
      <c r="A9341" s="218">
        <v>10406</v>
      </c>
      <c r="B9341" s="218">
        <v>500</v>
      </c>
      <c r="C9341" s="219">
        <v>37.988686625881229</v>
      </c>
      <c r="D9341" s="218"/>
      <c r="E9341" s="218" t="s">
        <v>212</v>
      </c>
      <c r="F9341" s="218">
        <v>2011</v>
      </c>
    </row>
    <row r="9342" spans="1:6" x14ac:dyDescent="0.45">
      <c r="A9342" s="218">
        <v>10406</v>
      </c>
      <c r="B9342" s="218">
        <v>500</v>
      </c>
      <c r="C9342" s="219">
        <v>36.639785346994259</v>
      </c>
      <c r="D9342" s="218"/>
      <c r="E9342" s="218" t="s">
        <v>208</v>
      </c>
      <c r="F9342" s="218">
        <v>2013</v>
      </c>
    </row>
    <row r="9343" spans="1:6" x14ac:dyDescent="0.45">
      <c r="A9343" s="218">
        <v>10406</v>
      </c>
      <c r="B9343" s="218">
        <v>500</v>
      </c>
      <c r="C9343" s="219">
        <v>44.939097325190922</v>
      </c>
      <c r="D9343" s="218"/>
      <c r="E9343" s="218" t="s">
        <v>203</v>
      </c>
      <c r="F9343" s="218">
        <v>1975</v>
      </c>
    </row>
    <row r="9344" spans="1:6" x14ac:dyDescent="0.45">
      <c r="A9344" s="218">
        <v>10406</v>
      </c>
      <c r="B9344" s="218">
        <v>500</v>
      </c>
      <c r="C9344" s="219">
        <v>39.198780879705083</v>
      </c>
      <c r="D9344" s="218"/>
      <c r="E9344" s="218" t="s">
        <v>208</v>
      </c>
      <c r="F9344" s="218">
        <v>2013</v>
      </c>
    </row>
    <row r="9345" spans="1:6" x14ac:dyDescent="0.45">
      <c r="A9345" s="218">
        <v>10406</v>
      </c>
      <c r="B9345" s="218">
        <v>500</v>
      </c>
      <c r="C9345" s="219">
        <v>29.148960902553629</v>
      </c>
      <c r="D9345" s="218"/>
      <c r="E9345" s="218" t="s">
        <v>208</v>
      </c>
      <c r="F9345" s="218">
        <v>2013</v>
      </c>
    </row>
    <row r="9346" spans="1:6" x14ac:dyDescent="0.45">
      <c r="A9346" s="218">
        <v>10404</v>
      </c>
      <c r="B9346" s="218">
        <v>300</v>
      </c>
      <c r="C9346" s="219">
        <v>49.810221318437968</v>
      </c>
      <c r="D9346" s="218"/>
      <c r="E9346" s="218" t="s">
        <v>205</v>
      </c>
      <c r="F9346" s="218">
        <v>1986</v>
      </c>
    </row>
    <row r="9347" spans="1:6" x14ac:dyDescent="0.45">
      <c r="A9347" s="218">
        <v>10404</v>
      </c>
      <c r="B9347" s="218">
        <v>300</v>
      </c>
      <c r="C9347" s="219">
        <v>47.013680212508163</v>
      </c>
      <c r="D9347" s="218"/>
      <c r="E9347" s="218" t="s">
        <v>205</v>
      </c>
      <c r="F9347" s="218">
        <v>1986</v>
      </c>
    </row>
    <row r="9348" spans="1:6" x14ac:dyDescent="0.45">
      <c r="A9348" s="218">
        <v>10404</v>
      </c>
      <c r="B9348" s="218">
        <v>300</v>
      </c>
      <c r="C9348" s="219">
        <v>48.953955320208983</v>
      </c>
      <c r="D9348" s="218"/>
      <c r="E9348" s="218" t="s">
        <v>205</v>
      </c>
      <c r="F9348" s="218">
        <v>1975</v>
      </c>
    </row>
    <row r="9349" spans="1:6" x14ac:dyDescent="0.45">
      <c r="A9349" s="218">
        <v>10404</v>
      </c>
      <c r="B9349" s="218">
        <v>300</v>
      </c>
      <c r="C9349" s="219">
        <v>36.43922021957745</v>
      </c>
      <c r="D9349" s="218"/>
      <c r="E9349" s="218" t="s">
        <v>205</v>
      </c>
      <c r="F9349" s="218">
        <v>1975</v>
      </c>
    </row>
    <row r="9350" spans="1:6" x14ac:dyDescent="0.45">
      <c r="A9350" s="218">
        <v>10404</v>
      </c>
      <c r="B9350" s="218">
        <v>300</v>
      </c>
      <c r="C9350" s="219">
        <v>26.806491640576759</v>
      </c>
      <c r="D9350" s="218"/>
      <c r="E9350" s="218" t="s">
        <v>205</v>
      </c>
      <c r="F9350" s="218">
        <v>1975</v>
      </c>
    </row>
    <row r="9351" spans="1:6" x14ac:dyDescent="0.45">
      <c r="A9351" s="218">
        <v>10404</v>
      </c>
      <c r="B9351" s="218">
        <v>300</v>
      </c>
      <c r="C9351" s="219">
        <v>42.187439226618899</v>
      </c>
      <c r="D9351" s="218"/>
      <c r="E9351" s="218" t="s">
        <v>205</v>
      </c>
      <c r="F9351" s="218">
        <v>1975</v>
      </c>
    </row>
    <row r="9352" spans="1:6" x14ac:dyDescent="0.45">
      <c r="A9352" s="218">
        <v>10404</v>
      </c>
      <c r="B9352" s="218">
        <v>300</v>
      </c>
      <c r="C9352" s="219">
        <v>42.032373830818649</v>
      </c>
      <c r="D9352" s="218"/>
      <c r="E9352" s="218" t="s">
        <v>205</v>
      </c>
      <c r="F9352" s="218">
        <v>1975</v>
      </c>
    </row>
    <row r="9353" spans="1:6" x14ac:dyDescent="0.45">
      <c r="A9353" s="218">
        <v>10404</v>
      </c>
      <c r="B9353" s="218">
        <v>300</v>
      </c>
      <c r="C9353" s="219">
        <v>20.44651886278433</v>
      </c>
      <c r="D9353" s="218"/>
      <c r="E9353" s="218" t="s">
        <v>205</v>
      </c>
      <c r="F9353" s="218">
        <v>1986</v>
      </c>
    </row>
    <row r="9354" spans="1:6" x14ac:dyDescent="0.45">
      <c r="A9354" s="218">
        <v>10404</v>
      </c>
      <c r="B9354" s="218">
        <v>300</v>
      </c>
      <c r="C9354" s="219">
        <v>17.535257321765599</v>
      </c>
      <c r="D9354" s="218"/>
      <c r="E9354" s="218" t="s">
        <v>205</v>
      </c>
      <c r="F9354" s="218">
        <v>1975</v>
      </c>
    </row>
    <row r="9355" spans="1:6" x14ac:dyDescent="0.45">
      <c r="A9355" s="218">
        <v>10402</v>
      </c>
      <c r="B9355" s="218">
        <v>500</v>
      </c>
      <c r="C9355" s="219">
        <v>14.90243518610456</v>
      </c>
      <c r="D9355" s="218"/>
      <c r="E9355" s="218" t="s">
        <v>203</v>
      </c>
      <c r="F9355" s="218">
        <v>1901</v>
      </c>
    </row>
    <row r="9356" spans="1:6" x14ac:dyDescent="0.45">
      <c r="A9356" s="218">
        <v>10402</v>
      </c>
      <c r="B9356" s="218">
        <v>500</v>
      </c>
      <c r="C9356" s="219">
        <v>25.39049625308504</v>
      </c>
      <c r="D9356" s="218"/>
      <c r="E9356" s="218" t="s">
        <v>203</v>
      </c>
      <c r="F9356" s="218">
        <v>1901</v>
      </c>
    </row>
    <row r="9357" spans="1:6" x14ac:dyDescent="0.45">
      <c r="A9357" s="218">
        <v>10402</v>
      </c>
      <c r="B9357" s="218">
        <v>500</v>
      </c>
      <c r="C9357" s="219">
        <v>23.853285967754019</v>
      </c>
      <c r="D9357" s="218"/>
      <c r="E9357" s="218" t="s">
        <v>203</v>
      </c>
      <c r="F9357" s="218">
        <v>1901</v>
      </c>
    </row>
    <row r="9358" spans="1:6" x14ac:dyDescent="0.45">
      <c r="A9358" s="218">
        <v>10402</v>
      </c>
      <c r="B9358" s="218">
        <v>500</v>
      </c>
      <c r="C9358" s="219">
        <v>18.78854550237228</v>
      </c>
      <c r="D9358" s="218"/>
      <c r="E9358" s="218" t="s">
        <v>203</v>
      </c>
      <c r="F9358" s="218">
        <v>1901</v>
      </c>
    </row>
    <row r="9359" spans="1:6" x14ac:dyDescent="0.45">
      <c r="A9359" s="218">
        <v>10402</v>
      </c>
      <c r="B9359" s="218">
        <v>500</v>
      </c>
      <c r="C9359" s="219">
        <v>39.681415552388238</v>
      </c>
      <c r="D9359" s="218"/>
      <c r="E9359" s="218" t="s">
        <v>203</v>
      </c>
      <c r="F9359" s="218">
        <v>1901</v>
      </c>
    </row>
    <row r="9360" spans="1:6" x14ac:dyDescent="0.45">
      <c r="A9360" s="218">
        <v>10402</v>
      </c>
      <c r="B9360" s="218">
        <v>500</v>
      </c>
      <c r="C9360" s="219">
        <v>27.219346076187229</v>
      </c>
      <c r="D9360" s="218"/>
      <c r="E9360" s="218" t="s">
        <v>203</v>
      </c>
      <c r="F9360" s="218">
        <v>1901</v>
      </c>
    </row>
    <row r="9361" spans="1:6" x14ac:dyDescent="0.45">
      <c r="A9361" s="218">
        <v>10402</v>
      </c>
      <c r="B9361" s="218">
        <v>500</v>
      </c>
      <c r="C9361" s="219">
        <v>13.85677093337034</v>
      </c>
      <c r="D9361" s="218"/>
      <c r="E9361" s="218" t="s">
        <v>203</v>
      </c>
      <c r="F9361" s="218">
        <v>1901</v>
      </c>
    </row>
    <row r="9362" spans="1:6" x14ac:dyDescent="0.45">
      <c r="A9362" s="218">
        <v>10400</v>
      </c>
      <c r="B9362" s="218">
        <v>250</v>
      </c>
      <c r="C9362" s="219">
        <v>21.87373696785129</v>
      </c>
      <c r="D9362" s="218"/>
      <c r="E9362" s="218" t="s">
        <v>205</v>
      </c>
      <c r="F9362" s="218">
        <v>1990</v>
      </c>
    </row>
    <row r="9363" spans="1:6" x14ac:dyDescent="0.45">
      <c r="A9363" s="218">
        <v>10400</v>
      </c>
      <c r="B9363" s="218">
        <v>250</v>
      </c>
      <c r="C9363" s="219">
        <v>33.598252997117747</v>
      </c>
      <c r="D9363" s="218"/>
      <c r="E9363" s="218" t="s">
        <v>205</v>
      </c>
      <c r="F9363" s="218">
        <v>1990</v>
      </c>
    </row>
    <row r="9364" spans="1:6" x14ac:dyDescent="0.45">
      <c r="A9364" s="218">
        <v>10400</v>
      </c>
      <c r="B9364" s="218">
        <v>250</v>
      </c>
      <c r="C9364" s="219">
        <v>10.57526678948356</v>
      </c>
      <c r="D9364" s="218"/>
      <c r="E9364" s="218" t="s">
        <v>205</v>
      </c>
      <c r="F9364" s="218">
        <v>1990</v>
      </c>
    </row>
    <row r="9365" spans="1:6" x14ac:dyDescent="0.45">
      <c r="A9365" s="218">
        <v>10398</v>
      </c>
      <c r="B9365" s="218">
        <v>315</v>
      </c>
      <c r="C9365" s="219">
        <v>46.340651676366363</v>
      </c>
      <c r="D9365" s="218"/>
      <c r="E9365" s="218" t="s">
        <v>109</v>
      </c>
      <c r="F9365" s="218">
        <v>2011</v>
      </c>
    </row>
    <row r="9366" spans="1:6" x14ac:dyDescent="0.45">
      <c r="A9366" s="218">
        <v>10398</v>
      </c>
      <c r="B9366" s="218">
        <v>315</v>
      </c>
      <c r="C9366" s="219">
        <v>21.448871320384931</v>
      </c>
      <c r="D9366" s="218"/>
      <c r="E9366" s="218" t="s">
        <v>109</v>
      </c>
      <c r="F9366" s="218">
        <v>2011</v>
      </c>
    </row>
    <row r="9367" spans="1:6" x14ac:dyDescent="0.45">
      <c r="A9367" s="218">
        <v>10398</v>
      </c>
      <c r="B9367" s="218">
        <v>315</v>
      </c>
      <c r="C9367" s="219">
        <v>54.364940051054177</v>
      </c>
      <c r="D9367" s="218"/>
      <c r="E9367" s="218" t="s">
        <v>109</v>
      </c>
      <c r="F9367" s="218">
        <v>2011</v>
      </c>
    </row>
    <row r="9368" spans="1:6" x14ac:dyDescent="0.45">
      <c r="A9368" s="218">
        <v>10398</v>
      </c>
      <c r="B9368" s="218">
        <v>315</v>
      </c>
      <c r="C9368" s="219">
        <v>11.334826390813801</v>
      </c>
      <c r="D9368" s="218"/>
      <c r="E9368" s="218" t="s">
        <v>204</v>
      </c>
      <c r="F9368" s="218">
        <v>2014</v>
      </c>
    </row>
    <row r="9369" spans="1:6" x14ac:dyDescent="0.45">
      <c r="A9369" s="218">
        <v>10398</v>
      </c>
      <c r="B9369" s="218">
        <v>315</v>
      </c>
      <c r="C9369" s="219">
        <v>54.197987002904718</v>
      </c>
      <c r="D9369" s="218"/>
      <c r="E9369" s="218" t="s">
        <v>204</v>
      </c>
      <c r="F9369" s="218">
        <v>2014</v>
      </c>
    </row>
    <row r="9370" spans="1:6" x14ac:dyDescent="0.45">
      <c r="A9370" s="218">
        <v>10398</v>
      </c>
      <c r="B9370" s="218">
        <v>315</v>
      </c>
      <c r="C9370" s="219">
        <v>15.374056703814651</v>
      </c>
      <c r="D9370" s="218"/>
      <c r="E9370" s="218" t="s">
        <v>204</v>
      </c>
      <c r="F9370" s="218">
        <v>2014</v>
      </c>
    </row>
    <row r="9371" spans="1:6" x14ac:dyDescent="0.45">
      <c r="A9371" s="218">
        <v>10398</v>
      </c>
      <c r="B9371" s="218">
        <v>315</v>
      </c>
      <c r="C9371" s="219">
        <v>29.94204458917385</v>
      </c>
      <c r="D9371" s="218"/>
      <c r="E9371" s="218" t="s">
        <v>204</v>
      </c>
      <c r="F9371" s="218">
        <v>2014</v>
      </c>
    </row>
    <row r="9372" spans="1:6" x14ac:dyDescent="0.45">
      <c r="A9372" s="218">
        <v>10398</v>
      </c>
      <c r="B9372" s="218">
        <v>315</v>
      </c>
      <c r="C9372" s="219">
        <v>27.537405093755051</v>
      </c>
      <c r="D9372" s="218"/>
      <c r="E9372" s="218" t="s">
        <v>204</v>
      </c>
      <c r="F9372" s="218">
        <v>2014</v>
      </c>
    </row>
    <row r="9373" spans="1:6" x14ac:dyDescent="0.45">
      <c r="A9373" s="218">
        <v>10398</v>
      </c>
      <c r="B9373" s="218">
        <v>315</v>
      </c>
      <c r="C9373" s="219">
        <v>21.47132907774974</v>
      </c>
      <c r="D9373" s="218"/>
      <c r="E9373" s="218" t="s">
        <v>204</v>
      </c>
      <c r="F9373" s="218">
        <v>2014</v>
      </c>
    </row>
    <row r="9374" spans="1:6" x14ac:dyDescent="0.45">
      <c r="A9374" s="218">
        <v>10398</v>
      </c>
      <c r="B9374" s="218">
        <v>315</v>
      </c>
      <c r="C9374" s="219">
        <v>31.94838514358694</v>
      </c>
      <c r="D9374" s="218"/>
      <c r="E9374" s="218" t="s">
        <v>204</v>
      </c>
      <c r="F9374" s="218">
        <v>2014</v>
      </c>
    </row>
    <row r="9375" spans="1:6" x14ac:dyDescent="0.45">
      <c r="A9375" s="218">
        <v>10398</v>
      </c>
      <c r="B9375" s="218">
        <v>315</v>
      </c>
      <c r="C9375" s="219">
        <v>16.937143432024101</v>
      </c>
      <c r="D9375" s="218"/>
      <c r="E9375" s="218" t="s">
        <v>204</v>
      </c>
      <c r="F9375" s="218">
        <v>2014</v>
      </c>
    </row>
    <row r="9376" spans="1:6" x14ac:dyDescent="0.45">
      <c r="A9376" s="218">
        <v>10398</v>
      </c>
      <c r="B9376" s="218">
        <v>315</v>
      </c>
      <c r="C9376" s="219">
        <v>29.799465339524868</v>
      </c>
      <c r="D9376" s="218"/>
      <c r="E9376" s="218" t="s">
        <v>204</v>
      </c>
      <c r="F9376" s="218">
        <v>2014</v>
      </c>
    </row>
    <row r="9377" spans="1:6" x14ac:dyDescent="0.45">
      <c r="A9377" s="218">
        <v>10398</v>
      </c>
      <c r="B9377" s="218">
        <v>315</v>
      </c>
      <c r="C9377" s="219">
        <v>51.794005553204187</v>
      </c>
      <c r="D9377" s="218"/>
      <c r="E9377" s="218" t="s">
        <v>109</v>
      </c>
      <c r="F9377" s="218">
        <v>2011</v>
      </c>
    </row>
    <row r="9378" spans="1:6" x14ac:dyDescent="0.45">
      <c r="A9378" s="218">
        <v>10396</v>
      </c>
      <c r="B9378" s="218">
        <v>250</v>
      </c>
      <c r="C9378" s="219">
        <v>60.752489463610608</v>
      </c>
      <c r="D9378" s="218"/>
      <c r="E9378" s="218" t="s">
        <v>114</v>
      </c>
      <c r="F9378" s="218">
        <v>2011</v>
      </c>
    </row>
    <row r="9379" spans="1:6" x14ac:dyDescent="0.45">
      <c r="A9379" s="218">
        <v>10396</v>
      </c>
      <c r="B9379" s="218">
        <v>250</v>
      </c>
      <c r="C9379" s="219">
        <v>58.400799878222713</v>
      </c>
      <c r="D9379" s="218"/>
      <c r="E9379" s="218" t="s">
        <v>114</v>
      </c>
      <c r="F9379" s="218">
        <v>2011</v>
      </c>
    </row>
    <row r="9380" spans="1:6" x14ac:dyDescent="0.45">
      <c r="A9380" s="218">
        <v>10394</v>
      </c>
      <c r="B9380" s="218">
        <v>200</v>
      </c>
      <c r="C9380" s="219">
        <v>62.215861743976127</v>
      </c>
      <c r="D9380" s="218"/>
      <c r="E9380" s="218" t="s">
        <v>114</v>
      </c>
      <c r="F9380" s="218">
        <v>2011</v>
      </c>
    </row>
    <row r="9381" spans="1:6" x14ac:dyDescent="0.45">
      <c r="A9381" s="218">
        <v>10392</v>
      </c>
      <c r="B9381" s="218">
        <v>160</v>
      </c>
      <c r="C9381" s="219">
        <v>28.89000442987545</v>
      </c>
      <c r="D9381" s="218"/>
      <c r="E9381" s="218" t="s">
        <v>114</v>
      </c>
      <c r="F9381" s="218">
        <v>2011</v>
      </c>
    </row>
    <row r="9382" spans="1:6" x14ac:dyDescent="0.45">
      <c r="A9382" s="218">
        <v>10392</v>
      </c>
      <c r="B9382" s="218">
        <v>160</v>
      </c>
      <c r="C9382" s="219">
        <v>4.8918955916093116</v>
      </c>
      <c r="D9382" s="218"/>
      <c r="E9382" s="218" t="s">
        <v>114</v>
      </c>
      <c r="F9382" s="218">
        <v>2011</v>
      </c>
    </row>
    <row r="9383" spans="1:6" x14ac:dyDescent="0.45">
      <c r="A9383" s="218">
        <v>10392</v>
      </c>
      <c r="B9383" s="218">
        <v>160</v>
      </c>
      <c r="C9383" s="219">
        <v>16.768442898959091</v>
      </c>
      <c r="D9383" s="218"/>
      <c r="E9383" s="218" t="s">
        <v>114</v>
      </c>
      <c r="F9383" s="218">
        <v>2017</v>
      </c>
    </row>
    <row r="9384" spans="1:6" x14ac:dyDescent="0.45">
      <c r="A9384" s="218">
        <v>10392</v>
      </c>
      <c r="B9384" s="218">
        <v>160</v>
      </c>
      <c r="C9384" s="219">
        <v>46.936813974238262</v>
      </c>
      <c r="D9384" s="218"/>
      <c r="E9384" s="218" t="s">
        <v>114</v>
      </c>
      <c r="F9384" s="218">
        <v>2017</v>
      </c>
    </row>
    <row r="9385" spans="1:6" x14ac:dyDescent="0.45">
      <c r="A9385" s="218">
        <v>10388</v>
      </c>
      <c r="B9385" s="218">
        <v>200</v>
      </c>
      <c r="C9385" s="219">
        <v>14.08005035742663</v>
      </c>
      <c r="D9385" s="218"/>
      <c r="E9385" s="218"/>
      <c r="F9385" s="218">
        <v>1901</v>
      </c>
    </row>
    <row r="9386" spans="1:6" x14ac:dyDescent="0.45">
      <c r="A9386" s="218">
        <v>10388</v>
      </c>
      <c r="B9386" s="218">
        <v>200</v>
      </c>
      <c r="C9386" s="219">
        <v>21.427128914514679</v>
      </c>
      <c r="D9386" s="218"/>
      <c r="E9386" s="218" t="s">
        <v>205</v>
      </c>
      <c r="F9386" s="218">
        <v>1901</v>
      </c>
    </row>
    <row r="9387" spans="1:6" x14ac:dyDescent="0.45">
      <c r="A9387" s="218">
        <v>10386</v>
      </c>
      <c r="B9387" s="218">
        <v>150</v>
      </c>
      <c r="C9387" s="219">
        <v>4.314532796867546</v>
      </c>
      <c r="D9387" s="218"/>
      <c r="E9387" s="218" t="s">
        <v>114</v>
      </c>
      <c r="F9387" s="218">
        <v>1901</v>
      </c>
    </row>
    <row r="9388" spans="1:6" x14ac:dyDescent="0.45">
      <c r="A9388" s="218">
        <v>10384</v>
      </c>
      <c r="B9388" s="218">
        <v>200</v>
      </c>
      <c r="C9388" s="219">
        <v>34.54735700470755</v>
      </c>
      <c r="D9388" s="218"/>
      <c r="E9388" s="218" t="s">
        <v>204</v>
      </c>
      <c r="F9388" s="218">
        <v>1901</v>
      </c>
    </row>
    <row r="9389" spans="1:6" x14ac:dyDescent="0.45">
      <c r="A9389" s="218">
        <v>10382</v>
      </c>
      <c r="B9389" s="218">
        <v>200</v>
      </c>
      <c r="C9389" s="219">
        <v>23.596753111348811</v>
      </c>
      <c r="D9389" s="218"/>
      <c r="E9389" s="218" t="s">
        <v>114</v>
      </c>
      <c r="F9389" s="218">
        <v>2011</v>
      </c>
    </row>
    <row r="9390" spans="1:6" x14ac:dyDescent="0.45">
      <c r="A9390" s="218">
        <v>10382</v>
      </c>
      <c r="B9390" s="218">
        <v>200</v>
      </c>
      <c r="C9390" s="219">
        <v>23.571104393336132</v>
      </c>
      <c r="D9390" s="218"/>
      <c r="E9390" s="218" t="s">
        <v>114</v>
      </c>
      <c r="F9390" s="218">
        <v>1901</v>
      </c>
    </row>
    <row r="9391" spans="1:6" x14ac:dyDescent="0.45">
      <c r="A9391" s="218">
        <v>10382</v>
      </c>
      <c r="B9391" s="218">
        <v>200</v>
      </c>
      <c r="C9391" s="219">
        <v>29.98115340510379</v>
      </c>
      <c r="D9391" s="218"/>
      <c r="E9391" s="218" t="s">
        <v>204</v>
      </c>
      <c r="F9391" s="218">
        <v>1901</v>
      </c>
    </row>
    <row r="9392" spans="1:6" x14ac:dyDescent="0.45">
      <c r="A9392" s="218">
        <v>10382</v>
      </c>
      <c r="B9392" s="218">
        <v>200</v>
      </c>
      <c r="C9392" s="219">
        <v>31.669600718913941</v>
      </c>
      <c r="D9392" s="218"/>
      <c r="E9392" s="218" t="s">
        <v>204</v>
      </c>
      <c r="F9392" s="218">
        <v>1901</v>
      </c>
    </row>
    <row r="9393" spans="1:6" x14ac:dyDescent="0.45">
      <c r="A9393" s="218">
        <v>10382</v>
      </c>
      <c r="B9393" s="218">
        <v>200</v>
      </c>
      <c r="C9393" s="219">
        <v>36.387881432978133</v>
      </c>
      <c r="D9393" s="218"/>
      <c r="E9393" s="218" t="s">
        <v>114</v>
      </c>
      <c r="F9393" s="218">
        <v>2011</v>
      </c>
    </row>
    <row r="9394" spans="1:6" x14ac:dyDescent="0.45">
      <c r="A9394" s="218">
        <v>10382</v>
      </c>
      <c r="B9394" s="218">
        <v>200</v>
      </c>
      <c r="C9394" s="219">
        <v>43.160909409554087</v>
      </c>
      <c r="D9394" s="218"/>
      <c r="E9394" s="218" t="s">
        <v>114</v>
      </c>
      <c r="F9394" s="218">
        <v>2011</v>
      </c>
    </row>
    <row r="9395" spans="1:6" x14ac:dyDescent="0.45">
      <c r="A9395" s="218">
        <v>10380</v>
      </c>
      <c r="B9395" s="218">
        <v>225</v>
      </c>
      <c r="C9395" s="219">
        <v>36.747654706315579</v>
      </c>
      <c r="D9395" s="218"/>
      <c r="E9395" s="218" t="s">
        <v>109</v>
      </c>
      <c r="F9395" s="218">
        <v>2011</v>
      </c>
    </row>
    <row r="9396" spans="1:6" x14ac:dyDescent="0.45">
      <c r="A9396" s="218">
        <v>10378</v>
      </c>
      <c r="B9396" s="218">
        <v>250</v>
      </c>
      <c r="C9396" s="219">
        <v>16.622528055749761</v>
      </c>
      <c r="D9396" s="218"/>
      <c r="E9396" s="218" t="s">
        <v>109</v>
      </c>
      <c r="F9396" s="218">
        <v>2011</v>
      </c>
    </row>
    <row r="9397" spans="1:6" x14ac:dyDescent="0.45">
      <c r="A9397" s="218">
        <v>10378</v>
      </c>
      <c r="B9397" s="218">
        <v>250</v>
      </c>
      <c r="C9397" s="219">
        <v>20.949013731335778</v>
      </c>
      <c r="D9397" s="218"/>
      <c r="E9397" s="218" t="s">
        <v>109</v>
      </c>
      <c r="F9397" s="218">
        <v>2011</v>
      </c>
    </row>
    <row r="9398" spans="1:6" x14ac:dyDescent="0.45">
      <c r="A9398" s="218">
        <v>10378</v>
      </c>
      <c r="B9398" s="218">
        <v>250</v>
      </c>
      <c r="C9398" s="219">
        <v>12.475215283316761</v>
      </c>
      <c r="D9398" s="218"/>
      <c r="E9398" s="218" t="s">
        <v>109</v>
      </c>
      <c r="F9398" s="218">
        <v>2011</v>
      </c>
    </row>
    <row r="9399" spans="1:6" x14ac:dyDescent="0.45">
      <c r="A9399" s="218">
        <v>10378</v>
      </c>
      <c r="B9399" s="218">
        <v>250</v>
      </c>
      <c r="C9399" s="219">
        <v>32.265890960255327</v>
      </c>
      <c r="D9399" s="218"/>
      <c r="E9399" s="218" t="s">
        <v>109</v>
      </c>
      <c r="F9399" s="218">
        <v>2011</v>
      </c>
    </row>
    <row r="9400" spans="1:6" x14ac:dyDescent="0.45">
      <c r="A9400" s="218">
        <v>10378</v>
      </c>
      <c r="B9400" s="218">
        <v>250</v>
      </c>
      <c r="C9400" s="219">
        <v>38.674641324331503</v>
      </c>
      <c r="D9400" s="218"/>
      <c r="E9400" s="218" t="s">
        <v>109</v>
      </c>
      <c r="F9400" s="218">
        <v>2011</v>
      </c>
    </row>
    <row r="9401" spans="1:6" x14ac:dyDescent="0.45">
      <c r="A9401" s="218">
        <v>10378</v>
      </c>
      <c r="B9401" s="218">
        <v>250</v>
      </c>
      <c r="C9401" s="219">
        <v>14.460295619403229</v>
      </c>
      <c r="D9401" s="218"/>
      <c r="E9401" s="218" t="s">
        <v>109</v>
      </c>
      <c r="F9401" s="218">
        <v>2011</v>
      </c>
    </row>
    <row r="9402" spans="1:6" x14ac:dyDescent="0.45">
      <c r="A9402" s="218">
        <v>10378</v>
      </c>
      <c r="B9402" s="218">
        <v>250</v>
      </c>
      <c r="C9402" s="219">
        <v>7.8730511280882061</v>
      </c>
      <c r="D9402" s="218"/>
      <c r="E9402" s="218" t="s">
        <v>114</v>
      </c>
      <c r="F9402" s="218">
        <v>2012</v>
      </c>
    </row>
    <row r="9403" spans="1:6" x14ac:dyDescent="0.45">
      <c r="A9403" s="218">
        <v>10378</v>
      </c>
      <c r="B9403" s="218">
        <v>250</v>
      </c>
      <c r="C9403" s="219">
        <v>24.2007278084238</v>
      </c>
      <c r="D9403" s="218"/>
      <c r="E9403" s="218" t="s">
        <v>109</v>
      </c>
      <c r="F9403" s="218">
        <v>2011</v>
      </c>
    </row>
    <row r="9404" spans="1:6" x14ac:dyDescent="0.45">
      <c r="A9404" s="218">
        <v>10378</v>
      </c>
      <c r="B9404" s="218">
        <v>250</v>
      </c>
      <c r="C9404" s="219">
        <v>2.0527968655773532</v>
      </c>
      <c r="D9404" s="218"/>
      <c r="E9404" s="218" t="s">
        <v>114</v>
      </c>
      <c r="F9404" s="218">
        <v>2012</v>
      </c>
    </row>
    <row r="9405" spans="1:6" x14ac:dyDescent="0.45">
      <c r="A9405" s="218">
        <v>10378</v>
      </c>
      <c r="B9405" s="218">
        <v>250</v>
      </c>
      <c r="C9405" s="219">
        <v>25.85147199387211</v>
      </c>
      <c r="D9405" s="218"/>
      <c r="E9405" s="218" t="s">
        <v>114</v>
      </c>
      <c r="F9405" s="218">
        <v>2012</v>
      </c>
    </row>
    <row r="9406" spans="1:6" x14ac:dyDescent="0.45">
      <c r="A9406" s="218">
        <v>10378</v>
      </c>
      <c r="B9406" s="218">
        <v>250</v>
      </c>
      <c r="C9406" s="219">
        <v>14.70270693860628</v>
      </c>
      <c r="D9406" s="218"/>
      <c r="E9406" s="218" t="s">
        <v>114</v>
      </c>
      <c r="F9406" s="218">
        <v>2012</v>
      </c>
    </row>
    <row r="9407" spans="1:6" x14ac:dyDescent="0.45">
      <c r="A9407" s="218">
        <v>10378</v>
      </c>
      <c r="B9407" s="218">
        <v>250</v>
      </c>
      <c r="C9407" s="219">
        <v>7.5391328800948401</v>
      </c>
      <c r="D9407" s="218"/>
      <c r="E9407" s="218" t="s">
        <v>114</v>
      </c>
      <c r="F9407" s="218">
        <v>2012</v>
      </c>
    </row>
    <row r="9408" spans="1:6" x14ac:dyDescent="0.45">
      <c r="A9408" s="218">
        <v>10378</v>
      </c>
      <c r="B9408" s="218">
        <v>250</v>
      </c>
      <c r="C9408" s="219">
        <v>10.318783391948161</v>
      </c>
      <c r="D9408" s="218"/>
      <c r="E9408" s="218" t="s">
        <v>114</v>
      </c>
      <c r="F9408" s="218">
        <v>2012</v>
      </c>
    </row>
    <row r="9409" spans="1:6" x14ac:dyDescent="0.45">
      <c r="A9409" s="218">
        <v>10376</v>
      </c>
      <c r="B9409" s="218">
        <v>250</v>
      </c>
      <c r="C9409" s="219">
        <v>37.577329683710637</v>
      </c>
      <c r="D9409" s="218"/>
      <c r="E9409" s="218" t="s">
        <v>114</v>
      </c>
      <c r="F9409" s="218">
        <v>2011</v>
      </c>
    </row>
    <row r="9410" spans="1:6" x14ac:dyDescent="0.45">
      <c r="A9410" s="218">
        <v>10376</v>
      </c>
      <c r="B9410" s="218">
        <v>250</v>
      </c>
      <c r="C9410" s="219">
        <v>34.033261737307811</v>
      </c>
      <c r="D9410" s="218"/>
      <c r="E9410" s="218" t="s">
        <v>109</v>
      </c>
      <c r="F9410" s="218">
        <v>2011</v>
      </c>
    </row>
    <row r="9411" spans="1:6" x14ac:dyDescent="0.45">
      <c r="A9411" s="218">
        <v>10376</v>
      </c>
      <c r="B9411" s="218">
        <v>250</v>
      </c>
      <c r="C9411" s="219">
        <v>15.04226398674434</v>
      </c>
      <c r="D9411" s="218"/>
      <c r="E9411" s="218" t="s">
        <v>109</v>
      </c>
      <c r="F9411" s="218">
        <v>2011</v>
      </c>
    </row>
    <row r="9412" spans="1:6" x14ac:dyDescent="0.45">
      <c r="A9412" s="218">
        <v>10376</v>
      </c>
      <c r="B9412" s="218">
        <v>250</v>
      </c>
      <c r="C9412" s="219">
        <v>26.191960582655909</v>
      </c>
      <c r="D9412" s="218"/>
      <c r="E9412" s="218" t="s">
        <v>109</v>
      </c>
      <c r="F9412" s="218">
        <v>2011</v>
      </c>
    </row>
    <row r="9413" spans="1:6" x14ac:dyDescent="0.45">
      <c r="A9413" s="218">
        <v>10376</v>
      </c>
      <c r="B9413" s="218">
        <v>250</v>
      </c>
      <c r="C9413" s="219">
        <v>13.99013402514886</v>
      </c>
      <c r="D9413" s="218"/>
      <c r="E9413" s="218" t="s">
        <v>109</v>
      </c>
      <c r="F9413" s="218">
        <v>2011</v>
      </c>
    </row>
    <row r="9414" spans="1:6" x14ac:dyDescent="0.45">
      <c r="A9414" s="218">
        <v>10376</v>
      </c>
      <c r="B9414" s="218">
        <v>250</v>
      </c>
      <c r="C9414" s="219">
        <v>20.004354965121301</v>
      </c>
      <c r="D9414" s="218"/>
      <c r="E9414" s="218" t="s">
        <v>109</v>
      </c>
      <c r="F9414" s="218">
        <v>2011</v>
      </c>
    </row>
    <row r="9415" spans="1:6" x14ac:dyDescent="0.45">
      <c r="A9415" s="218">
        <v>10376</v>
      </c>
      <c r="B9415" s="218">
        <v>250</v>
      </c>
      <c r="C9415" s="219">
        <v>31.97372335576857</v>
      </c>
      <c r="D9415" s="218"/>
      <c r="E9415" s="218" t="s">
        <v>109</v>
      </c>
      <c r="F9415" s="218">
        <v>2011</v>
      </c>
    </row>
    <row r="9416" spans="1:6" x14ac:dyDescent="0.45">
      <c r="A9416" s="218">
        <v>10376</v>
      </c>
      <c r="B9416" s="218">
        <v>250</v>
      </c>
      <c r="C9416" s="219">
        <v>4.3915118313699431</v>
      </c>
      <c r="D9416" s="218"/>
      <c r="E9416" s="218" t="s">
        <v>114</v>
      </c>
      <c r="F9416" s="218">
        <v>2011</v>
      </c>
    </row>
    <row r="9417" spans="1:6" x14ac:dyDescent="0.45">
      <c r="A9417" s="218">
        <v>10376</v>
      </c>
      <c r="B9417" s="218">
        <v>250</v>
      </c>
      <c r="C9417" s="219">
        <v>1.4998939794583741</v>
      </c>
      <c r="D9417" s="218"/>
      <c r="E9417" s="218" t="s">
        <v>114</v>
      </c>
      <c r="F9417" s="218">
        <v>2011</v>
      </c>
    </row>
    <row r="9418" spans="1:6" x14ac:dyDescent="0.45">
      <c r="A9418" s="218">
        <v>10374</v>
      </c>
      <c r="B9418" s="218">
        <v>250</v>
      </c>
      <c r="C9418" s="219">
        <v>17.199721304491081</v>
      </c>
      <c r="D9418" s="218"/>
      <c r="E9418" s="218" t="s">
        <v>205</v>
      </c>
      <c r="F9418" s="218">
        <v>1901</v>
      </c>
    </row>
    <row r="9419" spans="1:6" x14ac:dyDescent="0.45">
      <c r="A9419" s="218">
        <v>10374</v>
      </c>
      <c r="B9419" s="218">
        <v>250</v>
      </c>
      <c r="C9419" s="219">
        <v>34.709281872672221</v>
      </c>
      <c r="D9419" s="218"/>
      <c r="E9419" s="218" t="s">
        <v>205</v>
      </c>
      <c r="F9419" s="218">
        <v>1901</v>
      </c>
    </row>
    <row r="9420" spans="1:6" x14ac:dyDescent="0.45">
      <c r="A9420" s="218">
        <v>10374</v>
      </c>
      <c r="B9420" s="218">
        <v>250</v>
      </c>
      <c r="C9420" s="219">
        <v>11.44825075481036</v>
      </c>
      <c r="D9420" s="218"/>
      <c r="E9420" s="218" t="s">
        <v>114</v>
      </c>
      <c r="F9420" s="218">
        <v>2017</v>
      </c>
    </row>
    <row r="9421" spans="1:6" x14ac:dyDescent="0.45">
      <c r="A9421" s="218">
        <v>10372</v>
      </c>
      <c r="B9421" s="218">
        <v>300</v>
      </c>
      <c r="C9421" s="219">
        <v>23.065721682969439</v>
      </c>
      <c r="D9421" s="218"/>
      <c r="E9421" s="218" t="s">
        <v>213</v>
      </c>
      <c r="F9421" s="218">
        <v>1901</v>
      </c>
    </row>
    <row r="9422" spans="1:6" x14ac:dyDescent="0.45">
      <c r="A9422" s="218">
        <v>10370</v>
      </c>
      <c r="B9422" s="218">
        <v>500</v>
      </c>
      <c r="C9422" s="219">
        <v>29.293118908491302</v>
      </c>
      <c r="D9422" s="218"/>
      <c r="E9422" s="218" t="s">
        <v>203</v>
      </c>
      <c r="F9422" s="218">
        <v>1901</v>
      </c>
    </row>
    <row r="9423" spans="1:6" x14ac:dyDescent="0.45">
      <c r="A9423" s="218">
        <v>10368</v>
      </c>
      <c r="B9423" s="218">
        <v>600</v>
      </c>
      <c r="C9423" s="219">
        <v>12.796333022191821</v>
      </c>
      <c r="D9423" s="218"/>
      <c r="E9423" s="218" t="s">
        <v>203</v>
      </c>
      <c r="F9423" s="218">
        <v>1901</v>
      </c>
    </row>
    <row r="9424" spans="1:6" x14ac:dyDescent="0.45">
      <c r="A9424" s="218">
        <v>10366</v>
      </c>
      <c r="B9424" s="218">
        <v>500</v>
      </c>
      <c r="C9424" s="219">
        <v>28.89031608588143</v>
      </c>
      <c r="D9424" s="218"/>
      <c r="E9424" s="218" t="s">
        <v>203</v>
      </c>
      <c r="F9424" s="218">
        <v>1901</v>
      </c>
    </row>
    <row r="9425" spans="1:6" x14ac:dyDescent="0.45">
      <c r="A9425" s="218">
        <v>10364</v>
      </c>
      <c r="B9425" s="218">
        <v>0</v>
      </c>
      <c r="C9425" s="219">
        <v>33.29630178561623</v>
      </c>
      <c r="D9425" s="218"/>
      <c r="E9425" s="218"/>
      <c r="F9425" s="218">
        <v>1901</v>
      </c>
    </row>
    <row r="9426" spans="1:6" x14ac:dyDescent="0.45">
      <c r="A9426" s="218">
        <v>10362</v>
      </c>
      <c r="B9426" s="218">
        <v>0</v>
      </c>
      <c r="C9426" s="219">
        <v>7.9290815189970001</v>
      </c>
      <c r="D9426" s="218"/>
      <c r="E9426" s="218"/>
      <c r="F9426" s="218">
        <v>1901</v>
      </c>
    </row>
    <row r="9427" spans="1:6" x14ac:dyDescent="0.45">
      <c r="A9427" s="218">
        <v>10362</v>
      </c>
      <c r="B9427" s="218">
        <v>0</v>
      </c>
      <c r="C9427" s="219">
        <v>10.92215656444901</v>
      </c>
      <c r="D9427" s="218"/>
      <c r="E9427" s="218"/>
      <c r="F9427" s="218">
        <v>1901</v>
      </c>
    </row>
    <row r="9428" spans="1:6" x14ac:dyDescent="0.45">
      <c r="A9428" s="218">
        <v>10362</v>
      </c>
      <c r="B9428" s="218">
        <v>0</v>
      </c>
      <c r="C9428" s="219">
        <v>2.7122039942146992</v>
      </c>
      <c r="D9428" s="218"/>
      <c r="E9428" s="218"/>
      <c r="F9428" s="218">
        <v>1901</v>
      </c>
    </row>
    <row r="9429" spans="1:6" x14ac:dyDescent="0.45">
      <c r="A9429" s="218">
        <v>10360</v>
      </c>
      <c r="B9429" s="218">
        <v>150</v>
      </c>
      <c r="C9429" s="219">
        <v>12.253281518030359</v>
      </c>
      <c r="D9429" s="218"/>
      <c r="E9429" s="218" t="s">
        <v>209</v>
      </c>
      <c r="F9429" s="218">
        <v>1901</v>
      </c>
    </row>
    <row r="9430" spans="1:6" x14ac:dyDescent="0.45">
      <c r="A9430" s="218">
        <v>10360</v>
      </c>
      <c r="B9430" s="218">
        <v>150</v>
      </c>
      <c r="C9430" s="219">
        <v>48.155741642893886</v>
      </c>
      <c r="D9430" s="218"/>
      <c r="E9430" s="218" t="s">
        <v>209</v>
      </c>
      <c r="F9430" s="218">
        <v>1901</v>
      </c>
    </row>
    <row r="9431" spans="1:6" x14ac:dyDescent="0.45">
      <c r="A9431" s="218">
        <v>10358</v>
      </c>
      <c r="B9431" s="218">
        <v>315</v>
      </c>
      <c r="C9431" s="219">
        <v>11.17501050274017</v>
      </c>
      <c r="D9431" s="218"/>
      <c r="E9431" s="218" t="s">
        <v>204</v>
      </c>
      <c r="F9431" s="218">
        <v>1901</v>
      </c>
    </row>
    <row r="9432" spans="1:6" x14ac:dyDescent="0.45">
      <c r="A9432" s="218">
        <v>10358</v>
      </c>
      <c r="B9432" s="218">
        <v>315</v>
      </c>
      <c r="C9432" s="219">
        <v>5.949970472136326</v>
      </c>
      <c r="D9432" s="218"/>
      <c r="E9432" s="218" t="s">
        <v>204</v>
      </c>
      <c r="F9432" s="218">
        <v>1901</v>
      </c>
    </row>
    <row r="9433" spans="1:6" x14ac:dyDescent="0.45">
      <c r="A9433" s="218">
        <v>10358</v>
      </c>
      <c r="B9433" s="218">
        <v>315</v>
      </c>
      <c r="C9433" s="219">
        <v>12.99401056928985</v>
      </c>
      <c r="D9433" s="218"/>
      <c r="E9433" s="218" t="s">
        <v>204</v>
      </c>
      <c r="F9433" s="218">
        <v>1901</v>
      </c>
    </row>
    <row r="9434" spans="1:6" x14ac:dyDescent="0.45">
      <c r="A9434" s="218">
        <v>10358</v>
      </c>
      <c r="B9434" s="218">
        <v>315</v>
      </c>
      <c r="C9434" s="219">
        <v>9.2670043872229808</v>
      </c>
      <c r="D9434" s="218"/>
      <c r="E9434" s="218" t="s">
        <v>204</v>
      </c>
      <c r="F9434" s="218">
        <v>2000</v>
      </c>
    </row>
    <row r="9435" spans="1:6" x14ac:dyDescent="0.45">
      <c r="A9435" s="218">
        <v>10358</v>
      </c>
      <c r="B9435" s="218">
        <v>315</v>
      </c>
      <c r="C9435" s="219">
        <v>16.35511478528931</v>
      </c>
      <c r="D9435" s="218"/>
      <c r="E9435" s="218" t="s">
        <v>204</v>
      </c>
      <c r="F9435" s="218">
        <v>2000</v>
      </c>
    </row>
    <row r="9436" spans="1:6" x14ac:dyDescent="0.45">
      <c r="A9436" s="218">
        <v>10358</v>
      </c>
      <c r="B9436" s="218">
        <v>315</v>
      </c>
      <c r="C9436" s="219">
        <v>42.637608290945849</v>
      </c>
      <c r="D9436" s="218"/>
      <c r="E9436" s="218" t="s">
        <v>204</v>
      </c>
      <c r="F9436" s="218">
        <v>2000</v>
      </c>
    </row>
    <row r="9437" spans="1:6" x14ac:dyDescent="0.45">
      <c r="A9437" s="218">
        <v>10358</v>
      </c>
      <c r="B9437" s="218">
        <v>315</v>
      </c>
      <c r="C9437" s="219">
        <v>54.252390564687829</v>
      </c>
      <c r="D9437" s="218"/>
      <c r="E9437" s="218" t="s">
        <v>204</v>
      </c>
      <c r="F9437" s="218">
        <v>2000</v>
      </c>
    </row>
    <row r="9438" spans="1:6" x14ac:dyDescent="0.45">
      <c r="A9438" s="218">
        <v>10358</v>
      </c>
      <c r="B9438" s="218">
        <v>315</v>
      </c>
      <c r="C9438" s="219">
        <v>27.988523770426621</v>
      </c>
      <c r="D9438" s="218"/>
      <c r="E9438" s="218" t="s">
        <v>204</v>
      </c>
      <c r="F9438" s="218">
        <v>2000</v>
      </c>
    </row>
    <row r="9439" spans="1:6" x14ac:dyDescent="0.45">
      <c r="A9439" s="218">
        <v>10356</v>
      </c>
      <c r="B9439" s="218">
        <v>315</v>
      </c>
      <c r="C9439" s="219">
        <v>29.54961485112165</v>
      </c>
      <c r="D9439" s="218"/>
      <c r="E9439" s="218" t="s">
        <v>114</v>
      </c>
      <c r="F9439" s="218">
        <v>1999</v>
      </c>
    </row>
    <row r="9440" spans="1:6" x14ac:dyDescent="0.45">
      <c r="A9440" s="218">
        <v>10356</v>
      </c>
      <c r="B9440" s="218">
        <v>315</v>
      </c>
      <c r="C9440" s="219">
        <v>26.2057312464317</v>
      </c>
      <c r="D9440" s="218"/>
      <c r="E9440" s="218" t="s">
        <v>114</v>
      </c>
      <c r="F9440" s="218">
        <v>1998</v>
      </c>
    </row>
    <row r="9441" spans="1:6" x14ac:dyDescent="0.45">
      <c r="A9441" s="218">
        <v>10356</v>
      </c>
      <c r="B9441" s="218">
        <v>315</v>
      </c>
      <c r="C9441" s="219">
        <v>23.628228728236461</v>
      </c>
      <c r="D9441" s="218"/>
      <c r="E9441" s="218" t="s">
        <v>114</v>
      </c>
      <c r="F9441" s="218">
        <v>1998</v>
      </c>
    </row>
    <row r="9442" spans="1:6" x14ac:dyDescent="0.45">
      <c r="A9442" s="218">
        <v>10356</v>
      </c>
      <c r="B9442" s="218">
        <v>315</v>
      </c>
      <c r="C9442" s="219">
        <v>32.157339651130819</v>
      </c>
      <c r="D9442" s="218"/>
      <c r="E9442" s="218" t="s">
        <v>114</v>
      </c>
      <c r="F9442" s="218">
        <v>1998</v>
      </c>
    </row>
    <row r="9443" spans="1:6" x14ac:dyDescent="0.45">
      <c r="A9443" s="218">
        <v>10356</v>
      </c>
      <c r="B9443" s="218">
        <v>315</v>
      </c>
      <c r="C9443" s="219">
        <v>43.619968273498493</v>
      </c>
      <c r="D9443" s="218"/>
      <c r="E9443" s="218" t="s">
        <v>114</v>
      </c>
      <c r="F9443" s="218">
        <v>1998</v>
      </c>
    </row>
    <row r="9444" spans="1:6" x14ac:dyDescent="0.45">
      <c r="A9444" s="218">
        <v>10356</v>
      </c>
      <c r="B9444" s="218">
        <v>315</v>
      </c>
      <c r="C9444" s="219">
        <v>5.1707933519335638</v>
      </c>
      <c r="D9444" s="218"/>
      <c r="E9444" s="218" t="s">
        <v>114</v>
      </c>
      <c r="F9444" s="218">
        <v>1998</v>
      </c>
    </row>
    <row r="9445" spans="1:6" x14ac:dyDescent="0.45">
      <c r="A9445" s="218">
        <v>10356</v>
      </c>
      <c r="B9445" s="218">
        <v>315</v>
      </c>
      <c r="C9445" s="219">
        <v>17.978207253587591</v>
      </c>
      <c r="D9445" s="218"/>
      <c r="E9445" s="218" t="s">
        <v>114</v>
      </c>
      <c r="F9445" s="218">
        <v>1998</v>
      </c>
    </row>
    <row r="9446" spans="1:6" x14ac:dyDescent="0.45">
      <c r="A9446" s="218">
        <v>10356</v>
      </c>
      <c r="B9446" s="218">
        <v>315</v>
      </c>
      <c r="C9446" s="219">
        <v>17.268595092610688</v>
      </c>
      <c r="D9446" s="218"/>
      <c r="E9446" s="218" t="s">
        <v>114</v>
      </c>
      <c r="F9446" s="218">
        <v>1998</v>
      </c>
    </row>
    <row r="9447" spans="1:6" x14ac:dyDescent="0.45">
      <c r="A9447" s="218">
        <v>10356</v>
      </c>
      <c r="B9447" s="218">
        <v>315</v>
      </c>
      <c r="C9447" s="219">
        <v>16.867764877132139</v>
      </c>
      <c r="D9447" s="218"/>
      <c r="E9447" s="218" t="s">
        <v>114</v>
      </c>
      <c r="F9447" s="218">
        <v>1998</v>
      </c>
    </row>
    <row r="9448" spans="1:6" x14ac:dyDescent="0.45">
      <c r="A9448" s="218">
        <v>10356</v>
      </c>
      <c r="B9448" s="218">
        <v>315</v>
      </c>
      <c r="C9448" s="219">
        <v>20.16888556716474</v>
      </c>
      <c r="D9448" s="218"/>
      <c r="E9448" s="218" t="s">
        <v>114</v>
      </c>
      <c r="F9448" s="218">
        <v>1998</v>
      </c>
    </row>
    <row r="9449" spans="1:6" x14ac:dyDescent="0.45">
      <c r="A9449" s="218">
        <v>10356</v>
      </c>
      <c r="B9449" s="218">
        <v>315</v>
      </c>
      <c r="C9449" s="219">
        <v>27.523180272101019</v>
      </c>
      <c r="D9449" s="218"/>
      <c r="E9449" s="218" t="s">
        <v>114</v>
      </c>
      <c r="F9449" s="218">
        <v>1998</v>
      </c>
    </row>
    <row r="9450" spans="1:6" x14ac:dyDescent="0.45">
      <c r="A9450" s="218">
        <v>10356</v>
      </c>
      <c r="B9450" s="218">
        <v>315</v>
      </c>
      <c r="C9450" s="219">
        <v>53.887327185559492</v>
      </c>
      <c r="D9450" s="218"/>
      <c r="E9450" s="218" t="s">
        <v>114</v>
      </c>
      <c r="F9450" s="218">
        <v>1998</v>
      </c>
    </row>
    <row r="9451" spans="1:6" x14ac:dyDescent="0.45">
      <c r="A9451" s="218">
        <v>10356</v>
      </c>
      <c r="B9451" s="218">
        <v>315</v>
      </c>
      <c r="C9451" s="219">
        <v>22.986279341895141</v>
      </c>
      <c r="D9451" s="218"/>
      <c r="E9451" s="218" t="s">
        <v>204</v>
      </c>
      <c r="F9451" s="218">
        <v>2018</v>
      </c>
    </row>
    <row r="9452" spans="1:6" x14ac:dyDescent="0.45">
      <c r="A9452" s="218">
        <v>10356</v>
      </c>
      <c r="B9452" s="218">
        <v>315</v>
      </c>
      <c r="C9452" s="219">
        <v>6.3963281342053842</v>
      </c>
      <c r="D9452" s="218"/>
      <c r="E9452" s="218" t="s">
        <v>204</v>
      </c>
      <c r="F9452" s="218">
        <v>2018</v>
      </c>
    </row>
    <row r="9453" spans="1:6" x14ac:dyDescent="0.45">
      <c r="A9453" s="218">
        <v>10356</v>
      </c>
      <c r="B9453" s="218">
        <v>315</v>
      </c>
      <c r="C9453" s="219">
        <v>26.529147460040569</v>
      </c>
      <c r="D9453" s="218"/>
      <c r="E9453" s="218" t="s">
        <v>204</v>
      </c>
      <c r="F9453" s="218">
        <v>2018</v>
      </c>
    </row>
    <row r="9454" spans="1:6" x14ac:dyDescent="0.45">
      <c r="A9454" s="218">
        <v>10354</v>
      </c>
      <c r="B9454" s="218">
        <v>160</v>
      </c>
      <c r="C9454" s="219">
        <v>6.4830665397127456</v>
      </c>
      <c r="D9454" s="218"/>
      <c r="E9454" s="218" t="s">
        <v>111</v>
      </c>
      <c r="F9454" s="218">
        <v>1998</v>
      </c>
    </row>
    <row r="9455" spans="1:6" x14ac:dyDescent="0.45">
      <c r="A9455" s="218">
        <v>10352</v>
      </c>
      <c r="B9455" s="218">
        <v>250</v>
      </c>
      <c r="C9455" s="219">
        <v>19.93092332051075</v>
      </c>
      <c r="D9455" s="218"/>
      <c r="E9455" s="218" t="s">
        <v>114</v>
      </c>
      <c r="F9455" s="218">
        <v>1998</v>
      </c>
    </row>
    <row r="9456" spans="1:6" x14ac:dyDescent="0.45">
      <c r="A9456" s="218">
        <v>10352</v>
      </c>
      <c r="B9456" s="218">
        <v>250</v>
      </c>
      <c r="C9456" s="219">
        <v>23.111815036898321</v>
      </c>
      <c r="D9456" s="218"/>
      <c r="E9456" s="218" t="s">
        <v>114</v>
      </c>
      <c r="F9456" s="218">
        <v>1998</v>
      </c>
    </row>
    <row r="9457" spans="1:6" x14ac:dyDescent="0.45">
      <c r="A9457" s="218">
        <v>10352</v>
      </c>
      <c r="B9457" s="218">
        <v>250</v>
      </c>
      <c r="C9457" s="219">
        <v>28.082559902113658</v>
      </c>
      <c r="D9457" s="218"/>
      <c r="E9457" s="218" t="s">
        <v>111</v>
      </c>
      <c r="F9457" s="218">
        <v>1999</v>
      </c>
    </row>
    <row r="9458" spans="1:6" x14ac:dyDescent="0.45">
      <c r="A9458" s="218">
        <v>10350</v>
      </c>
      <c r="B9458" s="218">
        <v>1000</v>
      </c>
      <c r="C9458" s="219">
        <v>90.573952866024783</v>
      </c>
      <c r="D9458" s="218"/>
      <c r="E9458" s="218" t="s">
        <v>203</v>
      </c>
      <c r="F9458" s="218">
        <v>2001</v>
      </c>
    </row>
    <row r="9459" spans="1:6" x14ac:dyDescent="0.45">
      <c r="A9459" s="218">
        <v>10350</v>
      </c>
      <c r="B9459" s="218">
        <v>1000</v>
      </c>
      <c r="C9459" s="219">
        <v>76.967086850398687</v>
      </c>
      <c r="D9459" s="218"/>
      <c r="E9459" s="218" t="s">
        <v>203</v>
      </c>
      <c r="F9459" s="218">
        <v>2001</v>
      </c>
    </row>
    <row r="9460" spans="1:6" x14ac:dyDescent="0.45">
      <c r="A9460" s="218">
        <v>10350</v>
      </c>
      <c r="B9460" s="218">
        <v>1000</v>
      </c>
      <c r="C9460" s="219">
        <v>101.7562507694978</v>
      </c>
      <c r="D9460" s="218"/>
      <c r="E9460" s="218" t="s">
        <v>203</v>
      </c>
      <c r="F9460" s="218">
        <v>2001</v>
      </c>
    </row>
    <row r="9461" spans="1:6" x14ac:dyDescent="0.45">
      <c r="A9461" s="218">
        <v>10350</v>
      </c>
      <c r="B9461" s="218">
        <v>1000</v>
      </c>
      <c r="C9461" s="219">
        <v>56.63215039503995</v>
      </c>
      <c r="D9461" s="218"/>
      <c r="E9461" s="218" t="s">
        <v>203</v>
      </c>
      <c r="F9461" s="218">
        <v>2001</v>
      </c>
    </row>
    <row r="9462" spans="1:6" x14ac:dyDescent="0.45">
      <c r="A9462" s="218">
        <v>10350</v>
      </c>
      <c r="B9462" s="218">
        <v>1000</v>
      </c>
      <c r="C9462" s="219">
        <v>64.683937505454452</v>
      </c>
      <c r="D9462" s="218"/>
      <c r="E9462" s="218" t="s">
        <v>203</v>
      </c>
      <c r="F9462" s="218">
        <v>2001</v>
      </c>
    </row>
    <row r="9463" spans="1:6" x14ac:dyDescent="0.45">
      <c r="A9463" s="218">
        <v>10350</v>
      </c>
      <c r="B9463" s="218">
        <v>1000</v>
      </c>
      <c r="C9463" s="219">
        <v>66.582184267217926</v>
      </c>
      <c r="D9463" s="218"/>
      <c r="E9463" s="218" t="s">
        <v>203</v>
      </c>
      <c r="F9463" s="218">
        <v>2001</v>
      </c>
    </row>
    <row r="9464" spans="1:6" x14ac:dyDescent="0.45">
      <c r="A9464" s="218">
        <v>10350</v>
      </c>
      <c r="B9464" s="218">
        <v>1000</v>
      </c>
      <c r="C9464" s="219">
        <v>66.083439504384842</v>
      </c>
      <c r="D9464" s="218"/>
      <c r="E9464" s="218" t="s">
        <v>203</v>
      </c>
      <c r="F9464" s="218">
        <v>2001</v>
      </c>
    </row>
    <row r="9465" spans="1:6" x14ac:dyDescent="0.45">
      <c r="A9465" s="218">
        <v>10350</v>
      </c>
      <c r="B9465" s="218">
        <v>1000</v>
      </c>
      <c r="C9465" s="219">
        <v>64.455861682590452</v>
      </c>
      <c r="D9465" s="218"/>
      <c r="E9465" s="218" t="s">
        <v>203</v>
      </c>
      <c r="F9465" s="218">
        <v>2001</v>
      </c>
    </row>
    <row r="9466" spans="1:6" x14ac:dyDescent="0.45">
      <c r="A9466" s="218">
        <v>10348</v>
      </c>
      <c r="B9466" s="218">
        <v>1500</v>
      </c>
      <c r="C9466" s="219">
        <v>68.444945581313931</v>
      </c>
      <c r="D9466" s="218"/>
      <c r="E9466" s="218" t="s">
        <v>203</v>
      </c>
      <c r="F9466" s="218">
        <v>2001</v>
      </c>
    </row>
    <row r="9467" spans="1:6" x14ac:dyDescent="0.45">
      <c r="A9467" s="218">
        <v>10346</v>
      </c>
      <c r="B9467" s="218">
        <v>1000</v>
      </c>
      <c r="C9467" s="219">
        <v>72.699106749215233</v>
      </c>
      <c r="D9467" s="218"/>
      <c r="E9467" s="218" t="s">
        <v>203</v>
      </c>
      <c r="F9467" s="218">
        <v>2001</v>
      </c>
    </row>
    <row r="9468" spans="1:6" x14ac:dyDescent="0.45">
      <c r="A9468" s="218">
        <v>10346</v>
      </c>
      <c r="B9468" s="218">
        <v>1000</v>
      </c>
      <c r="C9468" s="219">
        <v>85.72388197502103</v>
      </c>
      <c r="D9468" s="218"/>
      <c r="E9468" s="218" t="s">
        <v>203</v>
      </c>
      <c r="F9468" s="218">
        <v>2001</v>
      </c>
    </row>
    <row r="9469" spans="1:6" x14ac:dyDescent="0.45">
      <c r="A9469" s="218">
        <v>10346</v>
      </c>
      <c r="B9469" s="218">
        <v>1000</v>
      </c>
      <c r="C9469" s="219">
        <v>51.659132624798538</v>
      </c>
      <c r="D9469" s="218"/>
      <c r="E9469" s="218" t="s">
        <v>203</v>
      </c>
      <c r="F9469" s="218">
        <v>2001</v>
      </c>
    </row>
    <row r="9470" spans="1:6" x14ac:dyDescent="0.45">
      <c r="A9470" s="218">
        <v>10346</v>
      </c>
      <c r="B9470" s="218">
        <v>1000</v>
      </c>
      <c r="C9470" s="219">
        <v>100.1555457125687</v>
      </c>
      <c r="D9470" s="218"/>
      <c r="E9470" s="218" t="s">
        <v>203</v>
      </c>
      <c r="F9470" s="218">
        <v>2001</v>
      </c>
    </row>
    <row r="9471" spans="1:6" x14ac:dyDescent="0.45">
      <c r="A9471" s="218">
        <v>10346</v>
      </c>
      <c r="B9471" s="218">
        <v>1000</v>
      </c>
      <c r="C9471" s="219">
        <v>122.9238181656745</v>
      </c>
      <c r="D9471" s="218"/>
      <c r="E9471" s="218" t="s">
        <v>203</v>
      </c>
      <c r="F9471" s="218">
        <v>2001</v>
      </c>
    </row>
    <row r="9472" spans="1:6" x14ac:dyDescent="0.45">
      <c r="A9472" s="218">
        <v>10344</v>
      </c>
      <c r="B9472" s="218">
        <v>160</v>
      </c>
      <c r="C9472" s="219">
        <v>8.3743270136132875</v>
      </c>
      <c r="D9472" s="218"/>
      <c r="E9472" s="218" t="s">
        <v>114</v>
      </c>
      <c r="F9472" s="218">
        <v>2012</v>
      </c>
    </row>
    <row r="9473" spans="1:6" x14ac:dyDescent="0.45">
      <c r="A9473" s="218">
        <v>10342</v>
      </c>
      <c r="B9473" s="218">
        <v>150</v>
      </c>
      <c r="C9473" s="219">
        <v>12.104419459824239</v>
      </c>
      <c r="D9473" s="218"/>
      <c r="E9473" s="218" t="s">
        <v>111</v>
      </c>
      <c r="F9473" s="218">
        <v>1998</v>
      </c>
    </row>
    <row r="9474" spans="1:6" x14ac:dyDescent="0.45">
      <c r="A9474" s="218">
        <v>10284</v>
      </c>
      <c r="B9474" s="218">
        <v>250</v>
      </c>
      <c r="C9474" s="219">
        <v>5.0159866497491317</v>
      </c>
      <c r="D9474" s="218"/>
      <c r="E9474" s="218" t="s">
        <v>111</v>
      </c>
      <c r="F9474" s="218">
        <v>1998</v>
      </c>
    </row>
    <row r="9475" spans="1:6" x14ac:dyDescent="0.45">
      <c r="A9475" s="218">
        <v>10282</v>
      </c>
      <c r="B9475" s="218">
        <v>250</v>
      </c>
      <c r="C9475" s="219">
        <v>39.788173313755102</v>
      </c>
      <c r="D9475" s="218"/>
      <c r="E9475" s="218" t="s">
        <v>114</v>
      </c>
      <c r="F9475" s="218">
        <v>2012</v>
      </c>
    </row>
    <row r="9476" spans="1:6" x14ac:dyDescent="0.45">
      <c r="A9476" s="218">
        <v>10280</v>
      </c>
      <c r="B9476" s="218">
        <v>200</v>
      </c>
      <c r="C9476" s="219">
        <v>22.095128507467159</v>
      </c>
      <c r="D9476" s="218"/>
      <c r="E9476" s="218" t="s">
        <v>205</v>
      </c>
      <c r="F9476" s="218">
        <v>1979</v>
      </c>
    </row>
    <row r="9477" spans="1:6" x14ac:dyDescent="0.45">
      <c r="A9477" s="218">
        <v>10280</v>
      </c>
      <c r="B9477" s="218">
        <v>200</v>
      </c>
      <c r="C9477" s="219">
        <v>14.687565558368391</v>
      </c>
      <c r="D9477" s="218"/>
      <c r="E9477" s="218" t="s">
        <v>205</v>
      </c>
      <c r="F9477" s="218">
        <v>1979</v>
      </c>
    </row>
    <row r="9478" spans="1:6" x14ac:dyDescent="0.45">
      <c r="A9478" s="218">
        <v>10280</v>
      </c>
      <c r="B9478" s="218">
        <v>200</v>
      </c>
      <c r="C9478" s="219">
        <v>19.287216953025851</v>
      </c>
      <c r="D9478" s="218"/>
      <c r="E9478" s="218" t="s">
        <v>205</v>
      </c>
      <c r="F9478" s="218">
        <v>1979</v>
      </c>
    </row>
    <row r="9479" spans="1:6" x14ac:dyDescent="0.45">
      <c r="A9479" s="218">
        <v>10280</v>
      </c>
      <c r="B9479" s="218">
        <v>200</v>
      </c>
      <c r="C9479" s="219">
        <v>19.266268300361791</v>
      </c>
      <c r="D9479" s="218"/>
      <c r="E9479" s="218" t="s">
        <v>209</v>
      </c>
      <c r="F9479" s="218">
        <v>1979</v>
      </c>
    </row>
    <row r="9480" spans="1:6" x14ac:dyDescent="0.45">
      <c r="A9480" s="218">
        <v>10278</v>
      </c>
      <c r="B9480" s="218">
        <v>250</v>
      </c>
      <c r="C9480" s="219">
        <v>8.7946575211051066</v>
      </c>
      <c r="D9480" s="218"/>
      <c r="E9480" s="218" t="s">
        <v>114</v>
      </c>
      <c r="F9480" s="218">
        <v>2012</v>
      </c>
    </row>
    <row r="9481" spans="1:6" x14ac:dyDescent="0.45">
      <c r="A9481" s="218">
        <v>10278</v>
      </c>
      <c r="B9481" s="218">
        <v>250</v>
      </c>
      <c r="C9481" s="219">
        <v>56.348564256594749</v>
      </c>
      <c r="D9481" s="218"/>
      <c r="E9481" s="218" t="s">
        <v>114</v>
      </c>
      <c r="F9481" s="218">
        <v>2012</v>
      </c>
    </row>
    <row r="9482" spans="1:6" x14ac:dyDescent="0.45">
      <c r="A9482" s="218">
        <v>10278</v>
      </c>
      <c r="B9482" s="218">
        <v>250</v>
      </c>
      <c r="C9482" s="219">
        <v>57.261031708270451</v>
      </c>
      <c r="D9482" s="218"/>
      <c r="E9482" s="218" t="s">
        <v>114</v>
      </c>
      <c r="F9482" s="218">
        <v>2012</v>
      </c>
    </row>
    <row r="9483" spans="1:6" x14ac:dyDescent="0.45">
      <c r="A9483" s="218">
        <v>10278</v>
      </c>
      <c r="B9483" s="218">
        <v>250</v>
      </c>
      <c r="C9483" s="219">
        <v>40.669898092857139</v>
      </c>
      <c r="D9483" s="218"/>
      <c r="E9483" s="218" t="s">
        <v>114</v>
      </c>
      <c r="F9483" s="218">
        <v>2012</v>
      </c>
    </row>
    <row r="9484" spans="1:6" x14ac:dyDescent="0.45">
      <c r="A9484" s="218">
        <v>10278</v>
      </c>
      <c r="B9484" s="218">
        <v>250</v>
      </c>
      <c r="C9484" s="219">
        <v>30.72760180999299</v>
      </c>
      <c r="D9484" s="218"/>
      <c r="E9484" s="218" t="s">
        <v>114</v>
      </c>
      <c r="F9484" s="218">
        <v>2012</v>
      </c>
    </row>
    <row r="9485" spans="1:6" x14ac:dyDescent="0.45">
      <c r="A9485" s="218">
        <v>10278</v>
      </c>
      <c r="B9485" s="218">
        <v>250</v>
      </c>
      <c r="C9485" s="219">
        <v>17.08778157560744</v>
      </c>
      <c r="D9485" s="218"/>
      <c r="E9485" s="218" t="s">
        <v>114</v>
      </c>
      <c r="F9485" s="218">
        <v>2012</v>
      </c>
    </row>
    <row r="9486" spans="1:6" x14ac:dyDescent="0.45">
      <c r="A9486" s="218">
        <v>10278</v>
      </c>
      <c r="B9486" s="218">
        <v>250</v>
      </c>
      <c r="C9486" s="219">
        <v>18.75748615743634</v>
      </c>
      <c r="D9486" s="218"/>
      <c r="E9486" s="218" t="s">
        <v>114</v>
      </c>
      <c r="F9486" s="218">
        <v>2012</v>
      </c>
    </row>
    <row r="9487" spans="1:6" x14ac:dyDescent="0.45">
      <c r="A9487" s="218">
        <v>10278</v>
      </c>
      <c r="B9487" s="218">
        <v>250</v>
      </c>
      <c r="C9487" s="219">
        <v>18.610375202618531</v>
      </c>
      <c r="D9487" s="218"/>
      <c r="E9487" s="218" t="s">
        <v>114</v>
      </c>
      <c r="F9487" s="218">
        <v>2012</v>
      </c>
    </row>
    <row r="9488" spans="1:6" x14ac:dyDescent="0.45">
      <c r="A9488" s="218">
        <v>10276</v>
      </c>
      <c r="B9488" s="218">
        <v>500</v>
      </c>
      <c r="C9488" s="219">
        <v>7.8387475440034864</v>
      </c>
      <c r="D9488" s="218"/>
      <c r="E9488" s="218" t="s">
        <v>204</v>
      </c>
      <c r="F9488" s="218">
        <v>2012</v>
      </c>
    </row>
    <row r="9489" spans="1:6" x14ac:dyDescent="0.45">
      <c r="A9489" s="218">
        <v>10276</v>
      </c>
      <c r="B9489" s="218">
        <v>500</v>
      </c>
      <c r="C9489" s="219">
        <v>23.749144025642579</v>
      </c>
      <c r="D9489" s="218"/>
      <c r="E9489" s="218" t="s">
        <v>204</v>
      </c>
      <c r="F9489" s="218">
        <v>2012</v>
      </c>
    </row>
    <row r="9490" spans="1:6" x14ac:dyDescent="0.45">
      <c r="A9490" s="218">
        <v>10274</v>
      </c>
      <c r="B9490" s="218">
        <v>630</v>
      </c>
      <c r="C9490" s="219">
        <v>14.389872621641601</v>
      </c>
      <c r="D9490" s="218"/>
      <c r="E9490" s="218" t="s">
        <v>204</v>
      </c>
      <c r="F9490" s="218">
        <v>2001</v>
      </c>
    </row>
    <row r="9491" spans="1:6" x14ac:dyDescent="0.45">
      <c r="A9491" s="218">
        <v>10272</v>
      </c>
      <c r="B9491" s="218">
        <v>500</v>
      </c>
      <c r="C9491" s="219">
        <v>12.22433131551268</v>
      </c>
      <c r="D9491" s="218"/>
      <c r="E9491" s="218" t="s">
        <v>204</v>
      </c>
      <c r="F9491" s="218">
        <v>2012</v>
      </c>
    </row>
    <row r="9492" spans="1:6" x14ac:dyDescent="0.45">
      <c r="A9492" s="218">
        <v>10270</v>
      </c>
      <c r="B9492" s="218">
        <v>560</v>
      </c>
      <c r="C9492" s="219">
        <v>22.490862981282689</v>
      </c>
      <c r="D9492" s="218"/>
      <c r="E9492" s="218" t="s">
        <v>204</v>
      </c>
      <c r="F9492" s="218">
        <v>2012</v>
      </c>
    </row>
    <row r="9493" spans="1:6" x14ac:dyDescent="0.45">
      <c r="A9493" s="218">
        <v>10270</v>
      </c>
      <c r="B9493" s="218">
        <v>560</v>
      </c>
      <c r="C9493" s="219">
        <v>15.28983815976002</v>
      </c>
      <c r="D9493" s="218"/>
      <c r="E9493" s="218" t="s">
        <v>204</v>
      </c>
      <c r="F9493" s="218">
        <v>2012</v>
      </c>
    </row>
    <row r="9494" spans="1:6" x14ac:dyDescent="0.45">
      <c r="A9494" s="218">
        <v>10270</v>
      </c>
      <c r="B9494" s="218">
        <v>560</v>
      </c>
      <c r="C9494" s="219">
        <v>29.602954975531571</v>
      </c>
      <c r="D9494" s="218"/>
      <c r="E9494" s="218" t="s">
        <v>204</v>
      </c>
      <c r="F9494" s="218">
        <v>2012</v>
      </c>
    </row>
    <row r="9495" spans="1:6" x14ac:dyDescent="0.45">
      <c r="A9495" s="218">
        <v>10270</v>
      </c>
      <c r="B9495" s="218">
        <v>560</v>
      </c>
      <c r="C9495" s="219">
        <v>20.044982441079629</v>
      </c>
      <c r="D9495" s="218"/>
      <c r="E9495" s="218" t="s">
        <v>204</v>
      </c>
      <c r="F9495" s="218">
        <v>2012</v>
      </c>
    </row>
    <row r="9496" spans="1:6" x14ac:dyDescent="0.45">
      <c r="A9496" s="218">
        <v>10270</v>
      </c>
      <c r="B9496" s="218">
        <v>560</v>
      </c>
      <c r="C9496" s="219">
        <v>14.975015517827391</v>
      </c>
      <c r="D9496" s="218"/>
      <c r="E9496" s="218" t="s">
        <v>204</v>
      </c>
      <c r="F9496" s="218">
        <v>2012</v>
      </c>
    </row>
    <row r="9497" spans="1:6" x14ac:dyDescent="0.45">
      <c r="A9497" s="218">
        <v>10270</v>
      </c>
      <c r="B9497" s="218">
        <v>560</v>
      </c>
      <c r="C9497" s="219">
        <v>13.78021003311706</v>
      </c>
      <c r="D9497" s="218"/>
      <c r="E9497" s="218" t="s">
        <v>204</v>
      </c>
      <c r="F9497" s="218">
        <v>2012</v>
      </c>
    </row>
    <row r="9498" spans="1:6" x14ac:dyDescent="0.45">
      <c r="A9498" s="218">
        <v>10270</v>
      </c>
      <c r="B9498" s="218">
        <v>560</v>
      </c>
      <c r="C9498" s="219">
        <v>7.7131077923488878</v>
      </c>
      <c r="D9498" s="218"/>
      <c r="E9498" s="218" t="s">
        <v>204</v>
      </c>
      <c r="F9498" s="218">
        <v>2012</v>
      </c>
    </row>
    <row r="9499" spans="1:6" x14ac:dyDescent="0.45">
      <c r="A9499" s="218">
        <v>10270</v>
      </c>
      <c r="B9499" s="218">
        <v>560</v>
      </c>
      <c r="C9499" s="219">
        <v>10.84005206225825</v>
      </c>
      <c r="D9499" s="218"/>
      <c r="E9499" s="218" t="s">
        <v>204</v>
      </c>
      <c r="F9499" s="218">
        <v>2012</v>
      </c>
    </row>
    <row r="9500" spans="1:6" x14ac:dyDescent="0.45">
      <c r="A9500" s="218">
        <v>10268</v>
      </c>
      <c r="B9500" s="218">
        <v>200</v>
      </c>
      <c r="C9500" s="219">
        <v>30.836250743333238</v>
      </c>
      <c r="D9500" s="218"/>
      <c r="E9500" s="218" t="s">
        <v>114</v>
      </c>
      <c r="F9500" s="218">
        <v>2012</v>
      </c>
    </row>
    <row r="9501" spans="1:6" x14ac:dyDescent="0.45">
      <c r="A9501" s="218">
        <v>10268</v>
      </c>
      <c r="B9501" s="218">
        <v>200</v>
      </c>
      <c r="C9501" s="219">
        <v>10.244595392640621</v>
      </c>
      <c r="D9501" s="218"/>
      <c r="E9501" s="218" t="s">
        <v>114</v>
      </c>
      <c r="F9501" s="218">
        <v>2012</v>
      </c>
    </row>
    <row r="9502" spans="1:6" x14ac:dyDescent="0.45">
      <c r="A9502" s="218">
        <v>10266</v>
      </c>
      <c r="B9502" s="218">
        <v>160</v>
      </c>
      <c r="C9502" s="219">
        <v>36.051884421126182</v>
      </c>
      <c r="D9502" s="218"/>
      <c r="E9502" s="218" t="s">
        <v>114</v>
      </c>
      <c r="F9502" s="218">
        <v>2012</v>
      </c>
    </row>
    <row r="9503" spans="1:6" x14ac:dyDescent="0.45">
      <c r="A9503" s="218">
        <v>10266</v>
      </c>
      <c r="B9503" s="218">
        <v>160</v>
      </c>
      <c r="C9503" s="219">
        <v>6.1474386740501803</v>
      </c>
      <c r="D9503" s="218"/>
      <c r="E9503" s="218" t="s">
        <v>114</v>
      </c>
      <c r="F9503" s="218">
        <v>2012</v>
      </c>
    </row>
    <row r="9504" spans="1:6" x14ac:dyDescent="0.45">
      <c r="A9504" s="218">
        <v>10264</v>
      </c>
      <c r="B9504" s="218">
        <v>200</v>
      </c>
      <c r="C9504" s="219">
        <v>43.287694002754478</v>
      </c>
      <c r="D9504" s="218"/>
      <c r="E9504" s="218" t="s">
        <v>114</v>
      </c>
      <c r="F9504" s="218">
        <v>2012</v>
      </c>
    </row>
    <row r="9505" spans="1:6" x14ac:dyDescent="0.45">
      <c r="A9505" s="218">
        <v>10264</v>
      </c>
      <c r="B9505" s="218">
        <v>200</v>
      </c>
      <c r="C9505" s="219">
        <v>60.744792687398537</v>
      </c>
      <c r="D9505" s="218"/>
      <c r="E9505" s="218" t="s">
        <v>114</v>
      </c>
      <c r="F9505" s="218">
        <v>2012</v>
      </c>
    </row>
    <row r="9506" spans="1:6" x14ac:dyDescent="0.45">
      <c r="A9506" s="218">
        <v>10264</v>
      </c>
      <c r="B9506" s="218">
        <v>200</v>
      </c>
      <c r="C9506" s="219">
        <v>66.67926468209518</v>
      </c>
      <c r="D9506" s="218"/>
      <c r="E9506" s="218" t="s">
        <v>114</v>
      </c>
      <c r="F9506" s="218">
        <v>2012</v>
      </c>
    </row>
    <row r="9507" spans="1:6" x14ac:dyDescent="0.45">
      <c r="A9507" s="218">
        <v>10264</v>
      </c>
      <c r="B9507" s="218">
        <v>200</v>
      </c>
      <c r="C9507" s="219">
        <v>70.021901267132151</v>
      </c>
      <c r="D9507" s="218"/>
      <c r="E9507" s="218" t="s">
        <v>114</v>
      </c>
      <c r="F9507" s="218">
        <v>2012</v>
      </c>
    </row>
    <row r="9508" spans="1:6" x14ac:dyDescent="0.45">
      <c r="A9508" s="218">
        <v>10264</v>
      </c>
      <c r="B9508" s="218">
        <v>200</v>
      </c>
      <c r="C9508" s="219">
        <v>19.673753684067051</v>
      </c>
      <c r="D9508" s="218"/>
      <c r="E9508" s="218" t="s">
        <v>114</v>
      </c>
      <c r="F9508" s="218">
        <v>2012</v>
      </c>
    </row>
    <row r="9509" spans="1:6" x14ac:dyDescent="0.45">
      <c r="A9509" s="218">
        <v>10264</v>
      </c>
      <c r="B9509" s="218">
        <v>200</v>
      </c>
      <c r="C9509" s="219">
        <v>38.562049690172337</v>
      </c>
      <c r="D9509" s="218"/>
      <c r="E9509" s="218" t="s">
        <v>114</v>
      </c>
      <c r="F9509" s="218">
        <v>2012</v>
      </c>
    </row>
    <row r="9510" spans="1:6" x14ac:dyDescent="0.45">
      <c r="A9510" s="218">
        <v>10264</v>
      </c>
      <c r="B9510" s="218">
        <v>200</v>
      </c>
      <c r="C9510" s="219">
        <v>47.736247281201592</v>
      </c>
      <c r="D9510" s="218"/>
      <c r="E9510" s="218" t="s">
        <v>114</v>
      </c>
      <c r="F9510" s="218">
        <v>2012</v>
      </c>
    </row>
    <row r="9511" spans="1:6" x14ac:dyDescent="0.45">
      <c r="A9511" s="218">
        <v>10264</v>
      </c>
      <c r="B9511" s="218">
        <v>200</v>
      </c>
      <c r="C9511" s="219">
        <v>29.418529267910881</v>
      </c>
      <c r="D9511" s="218"/>
      <c r="E9511" s="218" t="s">
        <v>114</v>
      </c>
      <c r="F9511" s="218">
        <v>2012</v>
      </c>
    </row>
    <row r="9512" spans="1:6" x14ac:dyDescent="0.45">
      <c r="A9512" s="218">
        <v>10264</v>
      </c>
      <c r="B9512" s="218">
        <v>200</v>
      </c>
      <c r="C9512" s="219">
        <v>43.773802159606682</v>
      </c>
      <c r="D9512" s="218"/>
      <c r="E9512" s="218" t="s">
        <v>114</v>
      </c>
      <c r="F9512" s="218">
        <v>2012</v>
      </c>
    </row>
    <row r="9513" spans="1:6" x14ac:dyDescent="0.45">
      <c r="A9513" s="218">
        <v>10264</v>
      </c>
      <c r="B9513" s="218">
        <v>200</v>
      </c>
      <c r="C9513" s="219">
        <v>2.4327489679144492</v>
      </c>
      <c r="D9513" s="218"/>
      <c r="E9513" s="218" t="s">
        <v>114</v>
      </c>
      <c r="F9513" s="218">
        <v>2018</v>
      </c>
    </row>
    <row r="9514" spans="1:6" x14ac:dyDescent="0.45">
      <c r="A9514" s="218">
        <v>10264</v>
      </c>
      <c r="B9514" s="218">
        <v>200</v>
      </c>
      <c r="C9514" s="219">
        <v>18.547194947977861</v>
      </c>
      <c r="D9514" s="218"/>
      <c r="E9514" s="218" t="s">
        <v>114</v>
      </c>
      <c r="F9514" s="218">
        <v>2012</v>
      </c>
    </row>
    <row r="9515" spans="1:6" x14ac:dyDescent="0.45">
      <c r="A9515" s="218">
        <v>10264</v>
      </c>
      <c r="B9515" s="218">
        <v>200</v>
      </c>
      <c r="C9515" s="219">
        <v>19.862644259880032</v>
      </c>
      <c r="D9515" s="218"/>
      <c r="E9515" s="218" t="s">
        <v>114</v>
      </c>
      <c r="F9515" s="218">
        <v>2019</v>
      </c>
    </row>
    <row r="9516" spans="1:6" x14ac:dyDescent="0.45">
      <c r="A9516" s="218">
        <v>10264</v>
      </c>
      <c r="B9516" s="218">
        <v>200</v>
      </c>
      <c r="C9516" s="219">
        <v>47.090562802009813</v>
      </c>
      <c r="D9516" s="218"/>
      <c r="E9516" s="218" t="s">
        <v>114</v>
      </c>
      <c r="F9516" s="218">
        <v>2019</v>
      </c>
    </row>
    <row r="9517" spans="1:6" x14ac:dyDescent="0.45">
      <c r="A9517" s="218">
        <v>10264</v>
      </c>
      <c r="B9517" s="218">
        <v>200</v>
      </c>
      <c r="C9517" s="219">
        <v>40.240387796584521</v>
      </c>
      <c r="D9517" s="218"/>
      <c r="E9517" s="218" t="s">
        <v>114</v>
      </c>
      <c r="F9517" s="218">
        <v>2019</v>
      </c>
    </row>
    <row r="9518" spans="1:6" x14ac:dyDescent="0.45">
      <c r="A9518" s="218">
        <v>10262</v>
      </c>
      <c r="B9518" s="218">
        <v>300</v>
      </c>
      <c r="C9518" s="219">
        <v>6.6520438258559924</v>
      </c>
      <c r="D9518" s="218"/>
      <c r="E9518" s="218" t="s">
        <v>205</v>
      </c>
      <c r="F9518" s="218">
        <v>1901</v>
      </c>
    </row>
    <row r="9519" spans="1:6" x14ac:dyDescent="0.45">
      <c r="A9519" s="218">
        <v>10262</v>
      </c>
      <c r="B9519" s="218">
        <v>300</v>
      </c>
      <c r="C9519" s="219">
        <v>6.4503178670763921</v>
      </c>
      <c r="D9519" s="218"/>
      <c r="E9519" s="218" t="s">
        <v>205</v>
      </c>
      <c r="F9519" s="218">
        <v>1901</v>
      </c>
    </row>
    <row r="9520" spans="1:6" x14ac:dyDescent="0.45">
      <c r="A9520" s="218">
        <v>10262</v>
      </c>
      <c r="B9520" s="218">
        <v>300</v>
      </c>
      <c r="C9520" s="219">
        <v>33.139006254674619</v>
      </c>
      <c r="D9520" s="218"/>
      <c r="E9520" s="218" t="s">
        <v>205</v>
      </c>
      <c r="F9520" s="218">
        <v>1901</v>
      </c>
    </row>
    <row r="9521" spans="1:6" x14ac:dyDescent="0.45">
      <c r="A9521" s="218">
        <v>10262</v>
      </c>
      <c r="B9521" s="218">
        <v>300</v>
      </c>
      <c r="C9521" s="219">
        <v>17.701360406874421</v>
      </c>
      <c r="D9521" s="218"/>
      <c r="E9521" s="218" t="s">
        <v>205</v>
      </c>
      <c r="F9521" s="218">
        <v>1901</v>
      </c>
    </row>
    <row r="9522" spans="1:6" x14ac:dyDescent="0.45">
      <c r="A9522" s="218">
        <v>10262</v>
      </c>
      <c r="B9522" s="218">
        <v>300</v>
      </c>
      <c r="C9522" s="219">
        <v>12.124427177230009</v>
      </c>
      <c r="D9522" s="218"/>
      <c r="E9522" s="218" t="s">
        <v>112</v>
      </c>
      <c r="F9522" s="218">
        <v>1901</v>
      </c>
    </row>
    <row r="9523" spans="1:6" x14ac:dyDescent="0.45">
      <c r="A9523" s="218">
        <v>10262</v>
      </c>
      <c r="B9523" s="218">
        <v>300</v>
      </c>
      <c r="C9523" s="219">
        <v>28.523436618419371</v>
      </c>
      <c r="D9523" s="218"/>
      <c r="E9523" s="218" t="s">
        <v>112</v>
      </c>
      <c r="F9523" s="218">
        <v>1901</v>
      </c>
    </row>
    <row r="9524" spans="1:6" x14ac:dyDescent="0.45">
      <c r="A9524" s="218">
        <v>10262</v>
      </c>
      <c r="B9524" s="218">
        <v>300</v>
      </c>
      <c r="C9524" s="219">
        <v>5.3033008588991084</v>
      </c>
      <c r="D9524" s="218"/>
      <c r="E9524" s="218" t="s">
        <v>112</v>
      </c>
      <c r="F9524" s="218">
        <v>1901</v>
      </c>
    </row>
    <row r="9525" spans="1:6" x14ac:dyDescent="0.45">
      <c r="A9525" s="218">
        <v>10262</v>
      </c>
      <c r="B9525" s="218">
        <v>300</v>
      </c>
      <c r="C9525" s="219">
        <v>3.8302257310980372</v>
      </c>
      <c r="D9525" s="218"/>
      <c r="E9525" s="218" t="s">
        <v>112</v>
      </c>
      <c r="F9525" s="218">
        <v>1901</v>
      </c>
    </row>
    <row r="9526" spans="1:6" x14ac:dyDescent="0.45">
      <c r="A9526" s="218">
        <v>10260</v>
      </c>
      <c r="B9526" s="218">
        <v>250</v>
      </c>
      <c r="C9526" s="219">
        <v>16.597676268170702</v>
      </c>
      <c r="D9526" s="218"/>
      <c r="E9526" s="218" t="s">
        <v>204</v>
      </c>
      <c r="F9526" s="218">
        <v>2002</v>
      </c>
    </row>
    <row r="9527" spans="1:6" x14ac:dyDescent="0.45">
      <c r="A9527" s="218">
        <v>10260</v>
      </c>
      <c r="B9527" s="218">
        <v>250</v>
      </c>
      <c r="C9527" s="219">
        <v>23.274847856265321</v>
      </c>
      <c r="D9527" s="218"/>
      <c r="E9527" s="218" t="s">
        <v>204</v>
      </c>
      <c r="F9527" s="218">
        <v>2002</v>
      </c>
    </row>
    <row r="9528" spans="1:6" x14ac:dyDescent="0.45">
      <c r="A9528" s="218">
        <v>10260</v>
      </c>
      <c r="B9528" s="218">
        <v>250</v>
      </c>
      <c r="C9528" s="219">
        <v>29.267581141245461</v>
      </c>
      <c r="D9528" s="218"/>
      <c r="E9528" s="218" t="s">
        <v>204</v>
      </c>
      <c r="F9528" s="218">
        <v>2002</v>
      </c>
    </row>
    <row r="9529" spans="1:6" x14ac:dyDescent="0.45">
      <c r="A9529" s="218">
        <v>10260</v>
      </c>
      <c r="B9529" s="218">
        <v>250</v>
      </c>
      <c r="C9529" s="219">
        <v>24.103776939773979</v>
      </c>
      <c r="D9529" s="218"/>
      <c r="E9529" s="218" t="s">
        <v>204</v>
      </c>
      <c r="F9529" s="218">
        <v>2002</v>
      </c>
    </row>
    <row r="9530" spans="1:6" x14ac:dyDescent="0.45">
      <c r="A9530" s="218">
        <v>10258</v>
      </c>
      <c r="B9530" s="218">
        <v>200</v>
      </c>
      <c r="C9530" s="219">
        <v>21.313781109411401</v>
      </c>
      <c r="D9530" s="218"/>
      <c r="E9530" s="218" t="s">
        <v>114</v>
      </c>
      <c r="F9530" s="218">
        <v>2006</v>
      </c>
    </row>
    <row r="9531" spans="1:6" x14ac:dyDescent="0.45">
      <c r="A9531" s="218">
        <v>10256</v>
      </c>
      <c r="B9531" s="218">
        <v>150</v>
      </c>
      <c r="C9531" s="219">
        <v>14.35765082415868</v>
      </c>
      <c r="D9531" s="218"/>
      <c r="E9531" s="218" t="s">
        <v>205</v>
      </c>
      <c r="F9531" s="218">
        <v>1977</v>
      </c>
    </row>
    <row r="9532" spans="1:6" x14ac:dyDescent="0.45">
      <c r="A9532" s="218">
        <v>10256</v>
      </c>
      <c r="B9532" s="218">
        <v>150</v>
      </c>
      <c r="C9532" s="219">
        <v>20.191356580646961</v>
      </c>
      <c r="D9532" s="218"/>
      <c r="E9532" s="218" t="s">
        <v>205</v>
      </c>
      <c r="F9532" s="218">
        <v>1977</v>
      </c>
    </row>
    <row r="9533" spans="1:6" x14ac:dyDescent="0.45">
      <c r="A9533" s="218">
        <v>10254</v>
      </c>
      <c r="B9533" s="218">
        <v>200</v>
      </c>
      <c r="C9533" s="219">
        <v>19.882926717253991</v>
      </c>
      <c r="D9533" s="218"/>
      <c r="E9533" s="218" t="s">
        <v>205</v>
      </c>
      <c r="F9533" s="218">
        <v>1901</v>
      </c>
    </row>
    <row r="9534" spans="1:6" x14ac:dyDescent="0.45">
      <c r="A9534" s="218">
        <v>10254</v>
      </c>
      <c r="B9534" s="218">
        <v>200</v>
      </c>
      <c r="C9534" s="219">
        <v>23.030479311017821</v>
      </c>
      <c r="D9534" s="218"/>
      <c r="E9534" s="218" t="s">
        <v>205</v>
      </c>
      <c r="F9534" s="218">
        <v>1901</v>
      </c>
    </row>
    <row r="9535" spans="1:6" x14ac:dyDescent="0.45">
      <c r="A9535" s="218">
        <v>10254</v>
      </c>
      <c r="B9535" s="218">
        <v>200</v>
      </c>
      <c r="C9535" s="219">
        <v>21.609335022356319</v>
      </c>
      <c r="D9535" s="218"/>
      <c r="E9535" s="218" t="s">
        <v>205</v>
      </c>
      <c r="F9535" s="218">
        <v>1901</v>
      </c>
    </row>
    <row r="9536" spans="1:6" x14ac:dyDescent="0.45">
      <c r="A9536" s="218">
        <v>10252</v>
      </c>
      <c r="B9536" s="218">
        <v>150</v>
      </c>
      <c r="C9536" s="219">
        <v>11.28436603218959</v>
      </c>
      <c r="D9536" s="218"/>
      <c r="E9536" s="218" t="s">
        <v>205</v>
      </c>
      <c r="F9536" s="218">
        <v>1901</v>
      </c>
    </row>
    <row r="9537" spans="1:6" x14ac:dyDescent="0.45">
      <c r="A9537" s="218">
        <v>10250</v>
      </c>
      <c r="B9537" s="218">
        <v>200</v>
      </c>
      <c r="C9537" s="219">
        <v>21.184506313923841</v>
      </c>
      <c r="D9537" s="218"/>
      <c r="E9537" s="218" t="s">
        <v>205</v>
      </c>
      <c r="F9537" s="218">
        <v>1901</v>
      </c>
    </row>
    <row r="9538" spans="1:6" x14ac:dyDescent="0.45">
      <c r="A9538" s="218">
        <v>10250</v>
      </c>
      <c r="B9538" s="218">
        <v>200</v>
      </c>
      <c r="C9538" s="219">
        <v>26.16386762771695</v>
      </c>
      <c r="D9538" s="218"/>
      <c r="E9538" s="218" t="s">
        <v>205</v>
      </c>
      <c r="F9538" s="218">
        <v>1901</v>
      </c>
    </row>
    <row r="9539" spans="1:6" x14ac:dyDescent="0.45">
      <c r="A9539" s="218">
        <v>10248</v>
      </c>
      <c r="B9539" s="218">
        <v>300</v>
      </c>
      <c r="C9539" s="219">
        <v>20.893806565209161</v>
      </c>
      <c r="D9539" s="218"/>
      <c r="E9539" s="218" t="s">
        <v>205</v>
      </c>
      <c r="F9539" s="218">
        <v>1901</v>
      </c>
    </row>
    <row r="9540" spans="1:6" x14ac:dyDescent="0.45">
      <c r="A9540" s="218">
        <v>10248</v>
      </c>
      <c r="B9540" s="218">
        <v>300</v>
      </c>
      <c r="C9540" s="219">
        <v>28.42652169959441</v>
      </c>
      <c r="D9540" s="218"/>
      <c r="E9540" s="218" t="s">
        <v>205</v>
      </c>
      <c r="F9540" s="218">
        <v>1901</v>
      </c>
    </row>
    <row r="9541" spans="1:6" x14ac:dyDescent="0.45">
      <c r="A9541" s="218">
        <v>10248</v>
      </c>
      <c r="B9541" s="218">
        <v>300</v>
      </c>
      <c r="C9541" s="219">
        <v>18.596391783199788</v>
      </c>
      <c r="D9541" s="218"/>
      <c r="E9541" s="218" t="s">
        <v>205</v>
      </c>
      <c r="F9541" s="218">
        <v>1901</v>
      </c>
    </row>
    <row r="9542" spans="1:6" x14ac:dyDescent="0.45">
      <c r="A9542" s="218">
        <v>10248</v>
      </c>
      <c r="B9542" s="218">
        <v>300</v>
      </c>
      <c r="C9542" s="219">
        <v>10.652752834504239</v>
      </c>
      <c r="D9542" s="218"/>
      <c r="E9542" s="218" t="s">
        <v>205</v>
      </c>
      <c r="F9542" s="218">
        <v>1901</v>
      </c>
    </row>
    <row r="9543" spans="1:6" x14ac:dyDescent="0.45">
      <c r="A9543" s="218">
        <v>10248</v>
      </c>
      <c r="B9543" s="218">
        <v>300</v>
      </c>
      <c r="C9543" s="219">
        <v>27.139390354590962</v>
      </c>
      <c r="D9543" s="218"/>
      <c r="E9543" s="218" t="s">
        <v>205</v>
      </c>
      <c r="F9543" s="218">
        <v>1901</v>
      </c>
    </row>
    <row r="9544" spans="1:6" x14ac:dyDescent="0.45">
      <c r="A9544" s="218">
        <v>10248</v>
      </c>
      <c r="B9544" s="218">
        <v>300</v>
      </c>
      <c r="C9544" s="219">
        <v>37.595851607670831</v>
      </c>
      <c r="D9544" s="218"/>
      <c r="E9544" s="218" t="s">
        <v>205</v>
      </c>
      <c r="F9544" s="218">
        <v>1901</v>
      </c>
    </row>
    <row r="9545" spans="1:6" x14ac:dyDescent="0.45">
      <c r="A9545" s="218">
        <v>10248</v>
      </c>
      <c r="B9545" s="218">
        <v>300</v>
      </c>
      <c r="C9545" s="219">
        <v>14.3606634249478</v>
      </c>
      <c r="D9545" s="218"/>
      <c r="E9545" s="218" t="s">
        <v>205</v>
      </c>
      <c r="F9545" s="218">
        <v>1901</v>
      </c>
    </row>
    <row r="9546" spans="1:6" x14ac:dyDescent="0.45">
      <c r="A9546" s="218">
        <v>10246</v>
      </c>
      <c r="B9546" s="218">
        <v>0</v>
      </c>
      <c r="C9546" s="219">
        <v>2.1767427447688581</v>
      </c>
      <c r="D9546" s="218"/>
      <c r="E9546" s="218"/>
      <c r="F9546" s="218">
        <v>1901</v>
      </c>
    </row>
    <row r="9547" spans="1:6" x14ac:dyDescent="0.45">
      <c r="A9547" s="218">
        <v>10244</v>
      </c>
      <c r="B9547" s="218">
        <v>250</v>
      </c>
      <c r="C9547" s="219">
        <v>24.648224279037638</v>
      </c>
      <c r="D9547" s="218"/>
      <c r="E9547" s="218" t="s">
        <v>205</v>
      </c>
      <c r="F9547" s="218">
        <v>1901</v>
      </c>
    </row>
    <row r="9548" spans="1:6" x14ac:dyDescent="0.45">
      <c r="A9548" s="218">
        <v>10242</v>
      </c>
      <c r="B9548" s="218">
        <v>0</v>
      </c>
      <c r="C9548" s="219">
        <v>25.647461832311791</v>
      </c>
      <c r="D9548" s="218"/>
      <c r="E9548" s="218"/>
      <c r="F9548" s="218">
        <v>1901</v>
      </c>
    </row>
    <row r="9549" spans="1:6" x14ac:dyDescent="0.45">
      <c r="A9549" s="218">
        <v>10240</v>
      </c>
      <c r="B9549" s="218">
        <v>500</v>
      </c>
      <c r="C9549" s="219">
        <v>11.66244542262621</v>
      </c>
      <c r="D9549" s="218"/>
      <c r="E9549" s="218" t="s">
        <v>203</v>
      </c>
      <c r="F9549" s="218">
        <v>1901</v>
      </c>
    </row>
    <row r="9550" spans="1:6" x14ac:dyDescent="0.45">
      <c r="A9550" s="218">
        <v>10238</v>
      </c>
      <c r="B9550" s="218">
        <v>200</v>
      </c>
      <c r="C9550" s="219">
        <v>14.86318661575668</v>
      </c>
      <c r="D9550" s="218"/>
      <c r="E9550" s="218" t="s">
        <v>205</v>
      </c>
      <c r="F9550" s="218">
        <v>1901</v>
      </c>
    </row>
    <row r="9551" spans="1:6" x14ac:dyDescent="0.45">
      <c r="A9551" s="218">
        <v>10236</v>
      </c>
      <c r="B9551" s="218">
        <v>0</v>
      </c>
      <c r="C9551" s="219">
        <v>30.610551956561309</v>
      </c>
      <c r="D9551" s="218"/>
      <c r="E9551" s="218"/>
      <c r="F9551" s="218">
        <v>1901</v>
      </c>
    </row>
    <row r="9552" spans="1:6" x14ac:dyDescent="0.45">
      <c r="A9552" s="218">
        <v>10236</v>
      </c>
      <c r="B9552" s="218">
        <v>0</v>
      </c>
      <c r="C9552" s="219">
        <v>15.592888608778219</v>
      </c>
      <c r="D9552" s="218"/>
      <c r="E9552" s="218"/>
      <c r="F9552" s="218">
        <v>1901</v>
      </c>
    </row>
    <row r="9553" spans="1:6" x14ac:dyDescent="0.45">
      <c r="A9553" s="218">
        <v>10236</v>
      </c>
      <c r="B9553" s="218">
        <v>0</v>
      </c>
      <c r="C9553" s="219">
        <v>13.074458547439569</v>
      </c>
      <c r="D9553" s="218"/>
      <c r="E9553" s="218"/>
      <c r="F9553" s="218">
        <v>1901</v>
      </c>
    </row>
    <row r="9554" spans="1:6" x14ac:dyDescent="0.45">
      <c r="A9554" s="218">
        <v>10234</v>
      </c>
      <c r="B9554" s="218">
        <v>200</v>
      </c>
      <c r="C9554" s="219">
        <v>37.549446841178678</v>
      </c>
      <c r="D9554" s="218"/>
      <c r="E9554" s="218" t="s">
        <v>114</v>
      </c>
      <c r="F9554" s="218">
        <v>2012</v>
      </c>
    </row>
    <row r="9555" spans="1:6" x14ac:dyDescent="0.45">
      <c r="A9555" s="218">
        <v>10232</v>
      </c>
      <c r="B9555" s="218">
        <v>500</v>
      </c>
      <c r="C9555" s="219">
        <v>28.052664686306471</v>
      </c>
      <c r="D9555" s="218"/>
      <c r="E9555" s="218" t="s">
        <v>208</v>
      </c>
      <c r="F9555" s="218">
        <v>1997</v>
      </c>
    </row>
    <row r="9556" spans="1:6" x14ac:dyDescent="0.45">
      <c r="A9556" s="218">
        <v>10232</v>
      </c>
      <c r="B9556" s="218">
        <v>500</v>
      </c>
      <c r="C9556" s="219">
        <v>4.359915390497882</v>
      </c>
      <c r="D9556" s="218"/>
      <c r="E9556" s="218" t="s">
        <v>208</v>
      </c>
      <c r="F9556" s="218">
        <v>1997</v>
      </c>
    </row>
    <row r="9557" spans="1:6" x14ac:dyDescent="0.45">
      <c r="A9557" s="218">
        <v>10232</v>
      </c>
      <c r="B9557" s="218">
        <v>500</v>
      </c>
      <c r="C9557" s="219">
        <v>22.170713652194451</v>
      </c>
      <c r="D9557" s="218"/>
      <c r="E9557" s="218" t="s">
        <v>208</v>
      </c>
      <c r="F9557" s="218">
        <v>1997</v>
      </c>
    </row>
    <row r="9558" spans="1:6" x14ac:dyDescent="0.45">
      <c r="A9558" s="218">
        <v>10232</v>
      </c>
      <c r="B9558" s="218">
        <v>500</v>
      </c>
      <c r="C9558" s="219">
        <v>29.154661670489681</v>
      </c>
      <c r="D9558" s="218"/>
      <c r="E9558" s="218" t="s">
        <v>208</v>
      </c>
      <c r="F9558" s="218">
        <v>1997</v>
      </c>
    </row>
    <row r="9559" spans="1:6" x14ac:dyDescent="0.45">
      <c r="A9559" s="218">
        <v>10232</v>
      </c>
      <c r="B9559" s="218">
        <v>500</v>
      </c>
      <c r="C9559" s="219">
        <v>16.84717127641272</v>
      </c>
      <c r="D9559" s="218"/>
      <c r="E9559" s="218" t="s">
        <v>208</v>
      </c>
      <c r="F9559" s="218">
        <v>1997</v>
      </c>
    </row>
    <row r="9560" spans="1:6" x14ac:dyDescent="0.45">
      <c r="A9560" s="218">
        <v>10232</v>
      </c>
      <c r="B9560" s="218">
        <v>500</v>
      </c>
      <c r="C9560" s="219">
        <v>15.547469816860501</v>
      </c>
      <c r="D9560" s="218"/>
      <c r="E9560" s="218" t="s">
        <v>208</v>
      </c>
      <c r="F9560" s="218">
        <v>1997</v>
      </c>
    </row>
    <row r="9561" spans="1:6" x14ac:dyDescent="0.45">
      <c r="A9561" s="218">
        <v>10232</v>
      </c>
      <c r="B9561" s="218">
        <v>500</v>
      </c>
      <c r="C9561" s="219">
        <v>11.88620295645015</v>
      </c>
      <c r="D9561" s="218"/>
      <c r="E9561" s="218" t="s">
        <v>208</v>
      </c>
      <c r="F9561" s="218">
        <v>1997</v>
      </c>
    </row>
    <row r="9562" spans="1:6" x14ac:dyDescent="0.45">
      <c r="A9562" s="218">
        <v>10232</v>
      </c>
      <c r="B9562" s="218">
        <v>500</v>
      </c>
      <c r="C9562" s="219">
        <v>28.591536577599339</v>
      </c>
      <c r="D9562" s="218"/>
      <c r="E9562" s="218" t="s">
        <v>208</v>
      </c>
      <c r="F9562" s="218">
        <v>1997</v>
      </c>
    </row>
    <row r="9563" spans="1:6" x14ac:dyDescent="0.45">
      <c r="A9563" s="218">
        <v>10232</v>
      </c>
      <c r="B9563" s="218">
        <v>500</v>
      </c>
      <c r="C9563" s="219">
        <v>21.83556493431082</v>
      </c>
      <c r="D9563" s="218"/>
      <c r="E9563" s="218" t="s">
        <v>208</v>
      </c>
      <c r="F9563" s="218">
        <v>1997</v>
      </c>
    </row>
    <row r="9564" spans="1:6" x14ac:dyDescent="0.45">
      <c r="A9564" s="218">
        <v>10232</v>
      </c>
      <c r="B9564" s="218">
        <v>500</v>
      </c>
      <c r="C9564" s="219">
        <v>43.795936119219377</v>
      </c>
      <c r="D9564" s="218"/>
      <c r="E9564" s="218" t="s">
        <v>208</v>
      </c>
      <c r="F9564" s="218">
        <v>1997</v>
      </c>
    </row>
    <row r="9565" spans="1:6" x14ac:dyDescent="0.45">
      <c r="A9565" s="218">
        <v>10232</v>
      </c>
      <c r="B9565" s="218">
        <v>500</v>
      </c>
      <c r="C9565" s="219">
        <v>8.6766352383484069</v>
      </c>
      <c r="D9565" s="218"/>
      <c r="E9565" s="218" t="s">
        <v>208</v>
      </c>
      <c r="F9565" s="218">
        <v>1997</v>
      </c>
    </row>
    <row r="9566" spans="1:6" x14ac:dyDescent="0.45">
      <c r="A9566" s="218">
        <v>10232</v>
      </c>
      <c r="B9566" s="218">
        <v>500</v>
      </c>
      <c r="C9566" s="219">
        <v>49.454079417721623</v>
      </c>
      <c r="D9566" s="218"/>
      <c r="E9566" s="218" t="s">
        <v>208</v>
      </c>
      <c r="F9566" s="218">
        <v>1997</v>
      </c>
    </row>
    <row r="9567" spans="1:6" x14ac:dyDescent="0.45">
      <c r="A9567" s="218">
        <v>10232</v>
      </c>
      <c r="B9567" s="218">
        <v>500</v>
      </c>
      <c r="C9567" s="219">
        <v>29.5693274755874</v>
      </c>
      <c r="D9567" s="218"/>
      <c r="E9567" s="218" t="s">
        <v>208</v>
      </c>
      <c r="F9567" s="218">
        <v>1997</v>
      </c>
    </row>
    <row r="9568" spans="1:6" x14ac:dyDescent="0.45">
      <c r="A9568" s="218">
        <v>10232</v>
      </c>
      <c r="B9568" s="218">
        <v>500</v>
      </c>
      <c r="C9568" s="219">
        <v>8.4285737655097517</v>
      </c>
      <c r="D9568" s="218"/>
      <c r="E9568" s="218" t="s">
        <v>208</v>
      </c>
      <c r="F9568" s="218">
        <v>1997</v>
      </c>
    </row>
    <row r="9569" spans="1:6" x14ac:dyDescent="0.45">
      <c r="A9569" s="218">
        <v>10232</v>
      </c>
      <c r="B9569" s="218">
        <v>500</v>
      </c>
      <c r="C9569" s="219">
        <v>9.7606924283780696</v>
      </c>
      <c r="D9569" s="218"/>
      <c r="E9569" s="218" t="s">
        <v>208</v>
      </c>
      <c r="F9569" s="218">
        <v>1997</v>
      </c>
    </row>
    <row r="9570" spans="1:6" x14ac:dyDescent="0.45">
      <c r="A9570" s="218">
        <v>10232</v>
      </c>
      <c r="B9570" s="218">
        <v>500</v>
      </c>
      <c r="C9570" s="219">
        <v>17.350976677734881</v>
      </c>
      <c r="D9570" s="218"/>
      <c r="E9570" s="218" t="s">
        <v>208</v>
      </c>
      <c r="F9570" s="218">
        <v>1997</v>
      </c>
    </row>
    <row r="9571" spans="1:6" x14ac:dyDescent="0.45">
      <c r="A9571" s="218">
        <v>10232</v>
      </c>
      <c r="B9571" s="218">
        <v>500</v>
      </c>
      <c r="C9571" s="219">
        <v>14.133194070144</v>
      </c>
      <c r="D9571" s="218"/>
      <c r="E9571" s="218" t="s">
        <v>208</v>
      </c>
      <c r="F9571" s="218">
        <v>1997</v>
      </c>
    </row>
    <row r="9572" spans="1:6" x14ac:dyDescent="0.45">
      <c r="A9572" s="218">
        <v>10232</v>
      </c>
      <c r="B9572" s="218">
        <v>500</v>
      </c>
      <c r="C9572" s="219">
        <v>21.76687245395285</v>
      </c>
      <c r="D9572" s="218"/>
      <c r="E9572" s="218" t="s">
        <v>208</v>
      </c>
      <c r="F9572" s="218">
        <v>1997</v>
      </c>
    </row>
    <row r="9573" spans="1:6" x14ac:dyDescent="0.45">
      <c r="A9573" s="218">
        <v>10232</v>
      </c>
      <c r="B9573" s="218">
        <v>500</v>
      </c>
      <c r="C9573" s="219">
        <v>8.7920064126272184</v>
      </c>
      <c r="D9573" s="218"/>
      <c r="E9573" s="218" t="s">
        <v>208</v>
      </c>
      <c r="F9573" s="218">
        <v>1997</v>
      </c>
    </row>
    <row r="9574" spans="1:6" x14ac:dyDescent="0.45">
      <c r="A9574" s="218">
        <v>10232</v>
      </c>
      <c r="B9574" s="218">
        <v>500</v>
      </c>
      <c r="C9574" s="219">
        <v>30.467154456384829</v>
      </c>
      <c r="D9574" s="218"/>
      <c r="E9574" s="218" t="s">
        <v>208</v>
      </c>
      <c r="F9574" s="218">
        <v>1997</v>
      </c>
    </row>
    <row r="9575" spans="1:6" x14ac:dyDescent="0.45">
      <c r="A9575" s="218">
        <v>10232</v>
      </c>
      <c r="B9575" s="218">
        <v>500</v>
      </c>
      <c r="C9575" s="219">
        <v>10.442187844438671</v>
      </c>
      <c r="D9575" s="218"/>
      <c r="E9575" s="218" t="s">
        <v>208</v>
      </c>
      <c r="F9575" s="218">
        <v>1997</v>
      </c>
    </row>
    <row r="9576" spans="1:6" x14ac:dyDescent="0.45">
      <c r="A9576" s="218">
        <v>10230</v>
      </c>
      <c r="B9576" s="218">
        <v>315</v>
      </c>
      <c r="C9576" s="219">
        <v>23.759575771242758</v>
      </c>
      <c r="D9576" s="218"/>
      <c r="E9576" s="218" t="s">
        <v>114</v>
      </c>
      <c r="F9576" s="218">
        <v>2012</v>
      </c>
    </row>
    <row r="9577" spans="1:6" x14ac:dyDescent="0.45">
      <c r="A9577" s="218">
        <v>10230</v>
      </c>
      <c r="B9577" s="218">
        <v>315</v>
      </c>
      <c r="C9577" s="219">
        <v>41.484393234796698</v>
      </c>
      <c r="D9577" s="218"/>
      <c r="E9577" s="218" t="s">
        <v>114</v>
      </c>
      <c r="F9577" s="218">
        <v>2012</v>
      </c>
    </row>
    <row r="9578" spans="1:6" x14ac:dyDescent="0.45">
      <c r="A9578" s="218">
        <v>10230</v>
      </c>
      <c r="B9578" s="218">
        <v>315</v>
      </c>
      <c r="C9578" s="219">
        <v>20.296454662132462</v>
      </c>
      <c r="D9578" s="218"/>
      <c r="E9578" s="218" t="s">
        <v>114</v>
      </c>
      <c r="F9578" s="218">
        <v>2012</v>
      </c>
    </row>
    <row r="9579" spans="1:6" x14ac:dyDescent="0.45">
      <c r="A9579" s="218">
        <v>10230</v>
      </c>
      <c r="B9579" s="218">
        <v>315</v>
      </c>
      <c r="C9579" s="219">
        <v>22.8930753101105</v>
      </c>
      <c r="D9579" s="218"/>
      <c r="E9579" s="218" t="s">
        <v>114</v>
      </c>
      <c r="F9579" s="218">
        <v>2012</v>
      </c>
    </row>
    <row r="9580" spans="1:6" x14ac:dyDescent="0.45">
      <c r="A9580" s="218">
        <v>10230</v>
      </c>
      <c r="B9580" s="218">
        <v>315</v>
      </c>
      <c r="C9580" s="219">
        <v>8.8059144476814204</v>
      </c>
      <c r="D9580" s="218"/>
      <c r="E9580" s="218" t="s">
        <v>114</v>
      </c>
      <c r="F9580" s="218">
        <v>2012</v>
      </c>
    </row>
    <row r="9581" spans="1:6" x14ac:dyDescent="0.45">
      <c r="A9581" s="218">
        <v>10230</v>
      </c>
      <c r="B9581" s="218">
        <v>315</v>
      </c>
      <c r="C9581" s="219">
        <v>13.898941706479601</v>
      </c>
      <c r="D9581" s="218"/>
      <c r="E9581" s="218" t="s">
        <v>114</v>
      </c>
      <c r="F9581" s="218">
        <v>2012</v>
      </c>
    </row>
    <row r="9582" spans="1:6" x14ac:dyDescent="0.45">
      <c r="A9582" s="218">
        <v>10228</v>
      </c>
      <c r="B9582" s="218">
        <v>200</v>
      </c>
      <c r="C9582" s="219">
        <v>22.07275766000663</v>
      </c>
      <c r="D9582" s="218"/>
      <c r="E9582" s="218" t="s">
        <v>114</v>
      </c>
      <c r="F9582" s="218">
        <v>2012</v>
      </c>
    </row>
    <row r="9583" spans="1:6" x14ac:dyDescent="0.45">
      <c r="A9583" s="218">
        <v>10228</v>
      </c>
      <c r="B9583" s="218">
        <v>200</v>
      </c>
      <c r="C9583" s="219">
        <v>18.627492259577949</v>
      </c>
      <c r="D9583" s="218"/>
      <c r="E9583" s="218" t="s">
        <v>114</v>
      </c>
      <c r="F9583" s="218">
        <v>2012</v>
      </c>
    </row>
    <row r="9584" spans="1:6" x14ac:dyDescent="0.45">
      <c r="A9584" s="218">
        <v>10228</v>
      </c>
      <c r="B9584" s="218">
        <v>200</v>
      </c>
      <c r="C9584" s="219">
        <v>37.012471433097147</v>
      </c>
      <c r="D9584" s="218"/>
      <c r="E9584" s="218" t="s">
        <v>114</v>
      </c>
      <c r="F9584" s="218">
        <v>2012</v>
      </c>
    </row>
    <row r="9585" spans="1:6" x14ac:dyDescent="0.45">
      <c r="A9585" s="218">
        <v>10226</v>
      </c>
      <c r="B9585" s="218">
        <v>160</v>
      </c>
      <c r="C9585" s="219">
        <v>6.9941551149224059</v>
      </c>
      <c r="D9585" s="218"/>
      <c r="E9585" s="218" t="s">
        <v>114</v>
      </c>
      <c r="F9585" s="218">
        <v>2012</v>
      </c>
    </row>
    <row r="9586" spans="1:6" x14ac:dyDescent="0.45">
      <c r="A9586" s="218">
        <v>10226</v>
      </c>
      <c r="B9586" s="218">
        <v>160</v>
      </c>
      <c r="C9586" s="219">
        <v>16.69160355697489</v>
      </c>
      <c r="D9586" s="218"/>
      <c r="E9586" s="218" t="s">
        <v>114</v>
      </c>
      <c r="F9586" s="218">
        <v>2012</v>
      </c>
    </row>
    <row r="9587" spans="1:6" x14ac:dyDescent="0.45">
      <c r="A9587" s="218">
        <v>10164</v>
      </c>
      <c r="B9587" s="218">
        <v>200</v>
      </c>
      <c r="C9587" s="219">
        <v>12.546929779889201</v>
      </c>
      <c r="D9587" s="218"/>
      <c r="E9587" s="218" t="s">
        <v>114</v>
      </c>
      <c r="F9587" s="218">
        <v>2012</v>
      </c>
    </row>
    <row r="9588" spans="1:6" x14ac:dyDescent="0.45">
      <c r="A9588" s="218">
        <v>10162</v>
      </c>
      <c r="B9588" s="218">
        <v>250</v>
      </c>
      <c r="C9588" s="219">
        <v>9.9679063410852926</v>
      </c>
      <c r="D9588" s="218"/>
      <c r="E9588" s="218" t="s">
        <v>114</v>
      </c>
      <c r="F9588" s="218">
        <v>2012</v>
      </c>
    </row>
    <row r="9589" spans="1:6" x14ac:dyDescent="0.45">
      <c r="A9589" s="218">
        <v>10162</v>
      </c>
      <c r="B9589" s="218">
        <v>250</v>
      </c>
      <c r="C9589" s="219">
        <v>35.897232920534442</v>
      </c>
      <c r="D9589" s="218"/>
      <c r="E9589" s="218" t="s">
        <v>114</v>
      </c>
      <c r="F9589" s="218">
        <v>2012</v>
      </c>
    </row>
    <row r="9590" spans="1:6" x14ac:dyDescent="0.45">
      <c r="A9590" s="218">
        <v>10162</v>
      </c>
      <c r="B9590" s="218">
        <v>250</v>
      </c>
      <c r="C9590" s="219">
        <v>10.704782411235019</v>
      </c>
      <c r="D9590" s="218"/>
      <c r="E9590" s="218" t="s">
        <v>114</v>
      </c>
      <c r="F9590" s="218">
        <v>2012</v>
      </c>
    </row>
    <row r="9591" spans="1:6" x14ac:dyDescent="0.45">
      <c r="A9591" s="218">
        <v>10162</v>
      </c>
      <c r="B9591" s="218">
        <v>250</v>
      </c>
      <c r="C9591" s="219">
        <v>40.691916286878737</v>
      </c>
      <c r="D9591" s="218"/>
      <c r="E9591" s="218" t="s">
        <v>114</v>
      </c>
      <c r="F9591" s="218">
        <v>2012</v>
      </c>
    </row>
    <row r="9592" spans="1:6" x14ac:dyDescent="0.45">
      <c r="A9592" s="218">
        <v>10162</v>
      </c>
      <c r="B9592" s="218">
        <v>250</v>
      </c>
      <c r="C9592" s="219">
        <v>9.4787118149801568</v>
      </c>
      <c r="D9592" s="218"/>
      <c r="E9592" s="218" t="s">
        <v>114</v>
      </c>
      <c r="F9592" s="218">
        <v>2012</v>
      </c>
    </row>
    <row r="9593" spans="1:6" x14ac:dyDescent="0.45">
      <c r="A9593" s="218">
        <v>10160</v>
      </c>
      <c r="B9593" s="218">
        <v>315</v>
      </c>
      <c r="C9593" s="219">
        <v>18.042713880442189</v>
      </c>
      <c r="D9593" s="218"/>
      <c r="E9593" s="218" t="s">
        <v>114</v>
      </c>
      <c r="F9593" s="218">
        <v>2012</v>
      </c>
    </row>
    <row r="9594" spans="1:6" x14ac:dyDescent="0.45">
      <c r="A9594" s="218">
        <v>10160</v>
      </c>
      <c r="B9594" s="218">
        <v>315</v>
      </c>
      <c r="C9594" s="219">
        <v>24.040520726545179</v>
      </c>
      <c r="D9594" s="218"/>
      <c r="E9594" s="218" t="s">
        <v>114</v>
      </c>
      <c r="F9594" s="218">
        <v>2012</v>
      </c>
    </row>
    <row r="9595" spans="1:6" x14ac:dyDescent="0.45">
      <c r="A9595" s="218">
        <v>10160</v>
      </c>
      <c r="B9595" s="218">
        <v>315</v>
      </c>
      <c r="C9595" s="219">
        <v>21.357681787825388</v>
      </c>
      <c r="D9595" s="218"/>
      <c r="E9595" s="218" t="s">
        <v>114</v>
      </c>
      <c r="F9595" s="218">
        <v>2012</v>
      </c>
    </row>
    <row r="9596" spans="1:6" x14ac:dyDescent="0.45">
      <c r="A9596" s="218">
        <v>10160</v>
      </c>
      <c r="B9596" s="218">
        <v>315</v>
      </c>
      <c r="C9596" s="219">
        <v>17.39095815838991</v>
      </c>
      <c r="D9596" s="218"/>
      <c r="E9596" s="218" t="s">
        <v>114</v>
      </c>
      <c r="F9596" s="218">
        <v>2012</v>
      </c>
    </row>
    <row r="9597" spans="1:6" x14ac:dyDescent="0.45">
      <c r="A9597" s="218">
        <v>10160</v>
      </c>
      <c r="B9597" s="218">
        <v>315</v>
      </c>
      <c r="C9597" s="219">
        <v>4.2776426454737324</v>
      </c>
      <c r="D9597" s="218"/>
      <c r="E9597" s="218" t="s">
        <v>114</v>
      </c>
      <c r="F9597" s="218">
        <v>2012</v>
      </c>
    </row>
    <row r="9598" spans="1:6" x14ac:dyDescent="0.45">
      <c r="A9598" s="218">
        <v>10158</v>
      </c>
      <c r="B9598" s="218">
        <v>300</v>
      </c>
      <c r="C9598" s="219">
        <v>26.58899632998493</v>
      </c>
      <c r="D9598" s="218"/>
      <c r="E9598" s="218" t="s">
        <v>207</v>
      </c>
      <c r="F9598" s="218">
        <v>1901</v>
      </c>
    </row>
    <row r="9599" spans="1:6" x14ac:dyDescent="0.45">
      <c r="A9599" s="218">
        <v>10158</v>
      </c>
      <c r="B9599" s="218">
        <v>300</v>
      </c>
      <c r="C9599" s="219">
        <v>35.592743281053032</v>
      </c>
      <c r="D9599" s="218"/>
      <c r="E9599" s="218" t="s">
        <v>207</v>
      </c>
      <c r="F9599" s="218">
        <v>1994</v>
      </c>
    </row>
    <row r="9600" spans="1:6" x14ac:dyDescent="0.45">
      <c r="A9600" s="218">
        <v>10158</v>
      </c>
      <c r="B9600" s="218">
        <v>300</v>
      </c>
      <c r="C9600" s="219">
        <v>20.128622574309151</v>
      </c>
      <c r="D9600" s="218"/>
      <c r="E9600" s="218" t="s">
        <v>207</v>
      </c>
      <c r="F9600" s="218">
        <v>1994</v>
      </c>
    </row>
    <row r="9601" spans="1:6" x14ac:dyDescent="0.45">
      <c r="A9601" s="218">
        <v>10158</v>
      </c>
      <c r="B9601" s="218">
        <v>300</v>
      </c>
      <c r="C9601" s="219">
        <v>2.4892849477349261</v>
      </c>
      <c r="D9601" s="218"/>
      <c r="E9601" s="218" t="s">
        <v>207</v>
      </c>
      <c r="F9601" s="218">
        <v>1994</v>
      </c>
    </row>
    <row r="9602" spans="1:6" x14ac:dyDescent="0.45">
      <c r="A9602" s="218">
        <v>10158</v>
      </c>
      <c r="B9602" s="218">
        <v>300</v>
      </c>
      <c r="C9602" s="219">
        <v>19.712966279489681</v>
      </c>
      <c r="D9602" s="218"/>
      <c r="E9602" s="218" t="s">
        <v>207</v>
      </c>
      <c r="F9602" s="218">
        <v>1994</v>
      </c>
    </row>
    <row r="9603" spans="1:6" x14ac:dyDescent="0.45">
      <c r="A9603" s="218">
        <v>10158</v>
      </c>
      <c r="B9603" s="218">
        <v>300</v>
      </c>
      <c r="C9603" s="219">
        <v>23.525066407068898</v>
      </c>
      <c r="D9603" s="218"/>
      <c r="E9603" s="218" t="s">
        <v>207</v>
      </c>
      <c r="F9603" s="218">
        <v>1994</v>
      </c>
    </row>
    <row r="9604" spans="1:6" x14ac:dyDescent="0.45">
      <c r="A9604" s="218">
        <v>10158</v>
      </c>
      <c r="B9604" s="218">
        <v>300</v>
      </c>
      <c r="C9604" s="219">
        <v>20.445771270596559</v>
      </c>
      <c r="D9604" s="218"/>
      <c r="E9604" s="218" t="s">
        <v>207</v>
      </c>
      <c r="F9604" s="218">
        <v>1994</v>
      </c>
    </row>
    <row r="9605" spans="1:6" x14ac:dyDescent="0.45">
      <c r="A9605" s="218">
        <v>10158</v>
      </c>
      <c r="B9605" s="218">
        <v>300</v>
      </c>
      <c r="C9605" s="219">
        <v>32.794081669439862</v>
      </c>
      <c r="D9605" s="218"/>
      <c r="E9605" s="218" t="s">
        <v>207</v>
      </c>
      <c r="F9605" s="218">
        <v>1994</v>
      </c>
    </row>
    <row r="9606" spans="1:6" x14ac:dyDescent="0.45">
      <c r="A9606" s="218">
        <v>10158</v>
      </c>
      <c r="B9606" s="218">
        <v>300</v>
      </c>
      <c r="C9606" s="219">
        <v>25.218534237096279</v>
      </c>
      <c r="D9606" s="218"/>
      <c r="E9606" s="218" t="s">
        <v>207</v>
      </c>
      <c r="F9606" s="218">
        <v>1994</v>
      </c>
    </row>
    <row r="9607" spans="1:6" x14ac:dyDescent="0.45">
      <c r="A9607" s="218">
        <v>10156</v>
      </c>
      <c r="B9607" s="218">
        <v>200</v>
      </c>
      <c r="C9607" s="219">
        <v>21.8912694777109</v>
      </c>
      <c r="D9607" s="218"/>
      <c r="E9607" s="218" t="s">
        <v>114</v>
      </c>
      <c r="F9607" s="218">
        <v>2001</v>
      </c>
    </row>
    <row r="9608" spans="1:6" x14ac:dyDescent="0.45">
      <c r="A9608" s="218">
        <v>10156</v>
      </c>
      <c r="B9608" s="218">
        <v>200</v>
      </c>
      <c r="C9608" s="219">
        <v>14.38122653362962</v>
      </c>
      <c r="D9608" s="218"/>
      <c r="E9608" s="218" t="s">
        <v>114</v>
      </c>
      <c r="F9608" s="218">
        <v>2001</v>
      </c>
    </row>
    <row r="9609" spans="1:6" x14ac:dyDescent="0.45">
      <c r="A9609" s="218">
        <v>10156</v>
      </c>
      <c r="B9609" s="218">
        <v>200</v>
      </c>
      <c r="C9609" s="219">
        <v>8.4294150297836961</v>
      </c>
      <c r="D9609" s="218"/>
      <c r="E9609" s="218" t="s">
        <v>114</v>
      </c>
      <c r="F9609" s="218">
        <v>2001</v>
      </c>
    </row>
    <row r="9610" spans="1:6" x14ac:dyDescent="0.45">
      <c r="A9610" s="218">
        <v>10156</v>
      </c>
      <c r="B9610" s="218">
        <v>200</v>
      </c>
      <c r="C9610" s="219">
        <v>29.54992369424199</v>
      </c>
      <c r="D9610" s="218"/>
      <c r="E9610" s="218" t="s">
        <v>205</v>
      </c>
      <c r="F9610" s="218">
        <v>1901</v>
      </c>
    </row>
    <row r="9611" spans="1:6" x14ac:dyDescent="0.45">
      <c r="A9611" s="218">
        <v>10154</v>
      </c>
      <c r="B9611" s="218">
        <v>0</v>
      </c>
      <c r="C9611" s="219">
        <v>15.28853021888095</v>
      </c>
      <c r="D9611" s="218"/>
      <c r="E9611" s="218"/>
      <c r="F9611" s="218">
        <v>1901</v>
      </c>
    </row>
    <row r="9612" spans="1:6" x14ac:dyDescent="0.45">
      <c r="A9612" s="218">
        <v>10154</v>
      </c>
      <c r="B9612" s="218">
        <v>0</v>
      </c>
      <c r="C9612" s="219">
        <v>16.370615213878072</v>
      </c>
      <c r="D9612" s="218"/>
      <c r="E9612" s="218"/>
      <c r="F9612" s="218">
        <v>1901</v>
      </c>
    </row>
    <row r="9613" spans="1:6" x14ac:dyDescent="0.45">
      <c r="A9613" s="218">
        <v>10152</v>
      </c>
      <c r="B9613" s="218">
        <v>250</v>
      </c>
      <c r="C9613" s="219">
        <v>17.949643532164959</v>
      </c>
      <c r="D9613" s="218"/>
      <c r="E9613" s="218" t="s">
        <v>114</v>
      </c>
      <c r="F9613" s="218">
        <v>2012</v>
      </c>
    </row>
    <row r="9614" spans="1:6" x14ac:dyDescent="0.45">
      <c r="A9614" s="218">
        <v>10152</v>
      </c>
      <c r="B9614" s="218">
        <v>250</v>
      </c>
      <c r="C9614" s="219">
        <v>25.147869500835139</v>
      </c>
      <c r="D9614" s="218"/>
      <c r="E9614" s="218" t="s">
        <v>114</v>
      </c>
      <c r="F9614" s="218">
        <v>2002</v>
      </c>
    </row>
    <row r="9615" spans="1:6" x14ac:dyDescent="0.45">
      <c r="A9615" s="218">
        <v>10150</v>
      </c>
      <c r="B9615" s="218">
        <v>200</v>
      </c>
      <c r="C9615" s="219">
        <v>20.063857704510241</v>
      </c>
      <c r="D9615" s="218"/>
      <c r="E9615" s="218" t="s">
        <v>205</v>
      </c>
      <c r="F9615" s="218">
        <v>1994</v>
      </c>
    </row>
    <row r="9616" spans="1:6" x14ac:dyDescent="0.45">
      <c r="A9616" s="218">
        <v>10150</v>
      </c>
      <c r="B9616" s="218">
        <v>200</v>
      </c>
      <c r="C9616" s="219">
        <v>20.651929722494739</v>
      </c>
      <c r="D9616" s="218"/>
      <c r="E9616" s="218" t="s">
        <v>205</v>
      </c>
      <c r="F9616" s="218">
        <v>1994</v>
      </c>
    </row>
    <row r="9617" spans="1:6" x14ac:dyDescent="0.45">
      <c r="A9617" s="218">
        <v>10150</v>
      </c>
      <c r="B9617" s="218">
        <v>200</v>
      </c>
      <c r="C9617" s="219">
        <v>46.942474415498147</v>
      </c>
      <c r="D9617" s="218"/>
      <c r="E9617" s="218" t="s">
        <v>205</v>
      </c>
      <c r="F9617" s="218">
        <v>1994</v>
      </c>
    </row>
    <row r="9618" spans="1:6" x14ac:dyDescent="0.45">
      <c r="A9618" s="218">
        <v>10150</v>
      </c>
      <c r="B9618" s="218">
        <v>200</v>
      </c>
      <c r="C9618" s="219">
        <v>19.134991114879</v>
      </c>
      <c r="D9618" s="218"/>
      <c r="E9618" s="218" t="s">
        <v>205</v>
      </c>
      <c r="F9618" s="218">
        <v>1994</v>
      </c>
    </row>
    <row r="9619" spans="1:6" x14ac:dyDescent="0.45">
      <c r="A9619" s="218">
        <v>10150</v>
      </c>
      <c r="B9619" s="218">
        <v>200</v>
      </c>
      <c r="C9619" s="219">
        <v>11.26793081498956</v>
      </c>
      <c r="D9619" s="218"/>
      <c r="E9619" s="218" t="s">
        <v>205</v>
      </c>
      <c r="F9619" s="218">
        <v>1994</v>
      </c>
    </row>
    <row r="9620" spans="1:6" x14ac:dyDescent="0.45">
      <c r="A9620" s="218">
        <v>10148</v>
      </c>
      <c r="B9620" s="218">
        <v>200</v>
      </c>
      <c r="C9620" s="219">
        <v>45.78629954417152</v>
      </c>
      <c r="D9620" s="218"/>
      <c r="E9620" s="218" t="s">
        <v>205</v>
      </c>
      <c r="F9620" s="218">
        <v>1994</v>
      </c>
    </row>
    <row r="9621" spans="1:6" x14ac:dyDescent="0.45">
      <c r="A9621" s="218">
        <v>10146</v>
      </c>
      <c r="B9621" s="218">
        <v>600</v>
      </c>
      <c r="C9621" s="219">
        <v>30.885790192135591</v>
      </c>
      <c r="D9621" s="218"/>
      <c r="E9621" s="218" t="s">
        <v>203</v>
      </c>
      <c r="F9621" s="218">
        <v>1970</v>
      </c>
    </row>
    <row r="9622" spans="1:6" x14ac:dyDescent="0.45">
      <c r="A9622" s="218">
        <v>10146</v>
      </c>
      <c r="B9622" s="218">
        <v>600</v>
      </c>
      <c r="C9622" s="219">
        <v>28.796679398624761</v>
      </c>
      <c r="D9622" s="218"/>
      <c r="E9622" s="218" t="s">
        <v>203</v>
      </c>
      <c r="F9622" s="218">
        <v>1970</v>
      </c>
    </row>
    <row r="9623" spans="1:6" x14ac:dyDescent="0.45">
      <c r="A9623" s="218">
        <v>10146</v>
      </c>
      <c r="B9623" s="218">
        <v>600</v>
      </c>
      <c r="C9623" s="219">
        <v>33.460208607554101</v>
      </c>
      <c r="D9623" s="218"/>
      <c r="E9623" s="218" t="s">
        <v>203</v>
      </c>
      <c r="F9623" s="218">
        <v>1970</v>
      </c>
    </row>
    <row r="9624" spans="1:6" x14ac:dyDescent="0.45">
      <c r="A9624" s="218">
        <v>10146</v>
      </c>
      <c r="B9624" s="218">
        <v>600</v>
      </c>
      <c r="C9624" s="219">
        <v>14.16474765305578</v>
      </c>
      <c r="D9624" s="218"/>
      <c r="E9624" s="218" t="s">
        <v>203</v>
      </c>
      <c r="F9624" s="218">
        <v>1970</v>
      </c>
    </row>
    <row r="9625" spans="1:6" x14ac:dyDescent="0.45">
      <c r="A9625" s="218">
        <v>10146</v>
      </c>
      <c r="B9625" s="218">
        <v>600</v>
      </c>
      <c r="C9625" s="219">
        <v>29.82353103540536</v>
      </c>
      <c r="D9625" s="218"/>
      <c r="E9625" s="218" t="s">
        <v>203</v>
      </c>
      <c r="F9625" s="218">
        <v>1970</v>
      </c>
    </row>
    <row r="9626" spans="1:6" x14ac:dyDescent="0.45">
      <c r="A9626" s="218">
        <v>10146</v>
      </c>
      <c r="B9626" s="218">
        <v>600</v>
      </c>
      <c r="C9626" s="219">
        <v>19.02044691845882</v>
      </c>
      <c r="D9626" s="218"/>
      <c r="E9626" s="218" t="s">
        <v>203</v>
      </c>
      <c r="F9626" s="218">
        <v>1970</v>
      </c>
    </row>
    <row r="9627" spans="1:6" x14ac:dyDescent="0.45">
      <c r="A9627" s="218">
        <v>10144</v>
      </c>
      <c r="B9627" s="218">
        <v>315</v>
      </c>
      <c r="C9627" s="219">
        <v>14.24623230981034</v>
      </c>
      <c r="D9627" s="218"/>
      <c r="E9627" s="218" t="s">
        <v>114</v>
      </c>
      <c r="F9627" s="218">
        <v>2012</v>
      </c>
    </row>
    <row r="9628" spans="1:6" x14ac:dyDescent="0.45">
      <c r="A9628" s="218">
        <v>10144</v>
      </c>
      <c r="B9628" s="218">
        <v>315</v>
      </c>
      <c r="C9628" s="219">
        <v>6.6555128957052503</v>
      </c>
      <c r="D9628" s="218"/>
      <c r="E9628" s="218" t="s">
        <v>114</v>
      </c>
      <c r="F9628" s="218">
        <v>2012</v>
      </c>
    </row>
    <row r="9629" spans="1:6" x14ac:dyDescent="0.45">
      <c r="A9629" s="218">
        <v>10144</v>
      </c>
      <c r="B9629" s="218">
        <v>315</v>
      </c>
      <c r="C9629" s="219">
        <v>12.93533574896346</v>
      </c>
      <c r="D9629" s="218"/>
      <c r="E9629" s="218" t="s">
        <v>114</v>
      </c>
      <c r="F9629" s="218">
        <v>2012</v>
      </c>
    </row>
    <row r="9630" spans="1:6" x14ac:dyDescent="0.45">
      <c r="A9630" s="218">
        <v>10144</v>
      </c>
      <c r="B9630" s="218">
        <v>315</v>
      </c>
      <c r="C9630" s="219">
        <v>7.3383748331603744</v>
      </c>
      <c r="D9630" s="218"/>
      <c r="E9630" s="218" t="s">
        <v>114</v>
      </c>
      <c r="F9630" s="218">
        <v>2012</v>
      </c>
    </row>
    <row r="9631" spans="1:6" x14ac:dyDescent="0.45">
      <c r="A9631" s="218">
        <v>10144</v>
      </c>
      <c r="B9631" s="218">
        <v>315</v>
      </c>
      <c r="C9631" s="219">
        <v>11.7850683516884</v>
      </c>
      <c r="D9631" s="218"/>
      <c r="E9631" s="218" t="s">
        <v>114</v>
      </c>
      <c r="F9631" s="218">
        <v>2012</v>
      </c>
    </row>
    <row r="9632" spans="1:6" x14ac:dyDescent="0.45">
      <c r="A9632" s="218">
        <v>10144</v>
      </c>
      <c r="B9632" s="218">
        <v>315</v>
      </c>
      <c r="C9632" s="219">
        <v>8.6781968539367433</v>
      </c>
      <c r="D9632" s="218"/>
      <c r="E9632" s="218" t="s">
        <v>114</v>
      </c>
      <c r="F9632" s="218">
        <v>2012</v>
      </c>
    </row>
    <row r="9633" spans="1:6" x14ac:dyDescent="0.45">
      <c r="A9633" s="218">
        <v>10142</v>
      </c>
      <c r="B9633" s="218">
        <v>160</v>
      </c>
      <c r="C9633" s="219">
        <v>44.847364776494153</v>
      </c>
      <c r="D9633" s="218"/>
      <c r="E9633" s="218" t="s">
        <v>114</v>
      </c>
      <c r="F9633" s="218">
        <v>2012</v>
      </c>
    </row>
    <row r="9634" spans="1:6" x14ac:dyDescent="0.45">
      <c r="A9634" s="218">
        <v>10142</v>
      </c>
      <c r="B9634" s="218">
        <v>160</v>
      </c>
      <c r="C9634" s="219">
        <v>19.242336951084692</v>
      </c>
      <c r="D9634" s="218"/>
      <c r="E9634" s="218" t="s">
        <v>114</v>
      </c>
      <c r="F9634" s="218">
        <v>2006</v>
      </c>
    </row>
    <row r="9635" spans="1:6" x14ac:dyDescent="0.45">
      <c r="A9635" s="218">
        <v>10140</v>
      </c>
      <c r="B9635" s="218">
        <v>0</v>
      </c>
      <c r="C9635" s="219">
        <v>30.96526827371255</v>
      </c>
      <c r="D9635" s="218"/>
      <c r="E9635" s="218"/>
      <c r="F9635" s="218">
        <v>1901</v>
      </c>
    </row>
    <row r="9636" spans="1:6" x14ac:dyDescent="0.45">
      <c r="A9636" s="218">
        <v>10138</v>
      </c>
      <c r="B9636" s="218">
        <v>200</v>
      </c>
      <c r="C9636" s="219">
        <v>22.604651676534431</v>
      </c>
      <c r="D9636" s="218"/>
      <c r="E9636" s="218" t="s">
        <v>114</v>
      </c>
      <c r="F9636" s="218">
        <v>2012</v>
      </c>
    </row>
    <row r="9637" spans="1:6" x14ac:dyDescent="0.45">
      <c r="A9637" s="218">
        <v>10138</v>
      </c>
      <c r="B9637" s="218">
        <v>200</v>
      </c>
      <c r="C9637" s="219">
        <v>24.436114561127429</v>
      </c>
      <c r="D9637" s="218"/>
      <c r="E9637" s="218" t="s">
        <v>114</v>
      </c>
      <c r="F9637" s="218">
        <v>2012</v>
      </c>
    </row>
    <row r="9638" spans="1:6" x14ac:dyDescent="0.45">
      <c r="A9638" s="218">
        <v>10138</v>
      </c>
      <c r="B9638" s="218">
        <v>200</v>
      </c>
      <c r="C9638" s="219">
        <v>25.59658162611715</v>
      </c>
      <c r="D9638" s="218"/>
      <c r="E9638" s="218" t="s">
        <v>114</v>
      </c>
      <c r="F9638" s="218">
        <v>2012</v>
      </c>
    </row>
    <row r="9639" spans="1:6" x14ac:dyDescent="0.45">
      <c r="A9639" s="218">
        <v>10138</v>
      </c>
      <c r="B9639" s="218">
        <v>200</v>
      </c>
      <c r="C9639" s="219">
        <v>19.90849132931767</v>
      </c>
      <c r="D9639" s="218"/>
      <c r="E9639" s="218" t="s">
        <v>114</v>
      </c>
      <c r="F9639" s="218">
        <v>2012</v>
      </c>
    </row>
    <row r="9640" spans="1:6" x14ac:dyDescent="0.45">
      <c r="A9640" s="218">
        <v>10138</v>
      </c>
      <c r="B9640" s="218">
        <v>200</v>
      </c>
      <c r="C9640" s="219">
        <v>14.64772108487769</v>
      </c>
      <c r="D9640" s="218"/>
      <c r="E9640" s="218" t="s">
        <v>114</v>
      </c>
      <c r="F9640" s="218">
        <v>2012</v>
      </c>
    </row>
    <row r="9641" spans="1:6" x14ac:dyDescent="0.45">
      <c r="A9641" s="218">
        <v>10138</v>
      </c>
      <c r="B9641" s="218">
        <v>200</v>
      </c>
      <c r="C9641" s="219">
        <v>10.2294714910621</v>
      </c>
      <c r="D9641" s="218"/>
      <c r="E9641" s="218" t="s">
        <v>114</v>
      </c>
      <c r="F9641" s="218">
        <v>2012</v>
      </c>
    </row>
    <row r="9642" spans="1:6" x14ac:dyDescent="0.45">
      <c r="A9642" s="218">
        <v>10138</v>
      </c>
      <c r="B9642" s="218">
        <v>200</v>
      </c>
      <c r="C9642" s="219">
        <v>20.60403690018634</v>
      </c>
      <c r="D9642" s="218"/>
      <c r="E9642" s="218" t="s">
        <v>114</v>
      </c>
      <c r="F9642" s="218">
        <v>2012</v>
      </c>
    </row>
    <row r="9643" spans="1:6" x14ac:dyDescent="0.45">
      <c r="A9643" s="218">
        <v>10136</v>
      </c>
      <c r="B9643" s="218">
        <v>150</v>
      </c>
      <c r="C9643" s="219">
        <v>19.413008972726189</v>
      </c>
      <c r="D9643" s="218"/>
      <c r="E9643" s="218" t="s">
        <v>208</v>
      </c>
      <c r="F9643" s="218">
        <v>2012</v>
      </c>
    </row>
    <row r="9644" spans="1:6" x14ac:dyDescent="0.45">
      <c r="A9644" s="218">
        <v>10136</v>
      </c>
      <c r="B9644" s="218">
        <v>150</v>
      </c>
      <c r="C9644" s="219">
        <v>19.032786670980769</v>
      </c>
      <c r="D9644" s="218"/>
      <c r="E9644" s="218" t="s">
        <v>208</v>
      </c>
      <c r="F9644" s="218">
        <v>2012</v>
      </c>
    </row>
    <row r="9645" spans="1:6" x14ac:dyDescent="0.45">
      <c r="A9645" s="218">
        <v>10136</v>
      </c>
      <c r="B9645" s="218">
        <v>150</v>
      </c>
      <c r="C9645" s="219">
        <v>18.397647083923609</v>
      </c>
      <c r="D9645" s="218"/>
      <c r="E9645" s="218" t="s">
        <v>208</v>
      </c>
      <c r="F9645" s="218">
        <v>2012</v>
      </c>
    </row>
    <row r="9646" spans="1:6" x14ac:dyDescent="0.45">
      <c r="A9646" s="218">
        <v>10136</v>
      </c>
      <c r="B9646" s="218">
        <v>150</v>
      </c>
      <c r="C9646" s="219">
        <v>10.154105940966449</v>
      </c>
      <c r="D9646" s="218"/>
      <c r="E9646" s="218" t="s">
        <v>208</v>
      </c>
      <c r="F9646" s="218">
        <v>2012</v>
      </c>
    </row>
    <row r="9647" spans="1:6" x14ac:dyDescent="0.45">
      <c r="A9647" s="218">
        <v>10136</v>
      </c>
      <c r="B9647" s="218">
        <v>150</v>
      </c>
      <c r="C9647" s="219">
        <v>18.48857289472522</v>
      </c>
      <c r="D9647" s="218"/>
      <c r="E9647" s="218" t="s">
        <v>208</v>
      </c>
      <c r="F9647" s="218">
        <v>2012</v>
      </c>
    </row>
    <row r="9648" spans="1:6" x14ac:dyDescent="0.45">
      <c r="A9648" s="218">
        <v>10134</v>
      </c>
      <c r="B9648" s="218">
        <v>175</v>
      </c>
      <c r="C9648" s="219">
        <v>10.19263469636633</v>
      </c>
      <c r="D9648" s="218"/>
      <c r="E9648" s="218" t="s">
        <v>211</v>
      </c>
      <c r="F9648" s="218">
        <v>2012</v>
      </c>
    </row>
    <row r="9649" spans="1:6" x14ac:dyDescent="0.45">
      <c r="A9649" s="218">
        <v>10134</v>
      </c>
      <c r="B9649" s="218">
        <v>175</v>
      </c>
      <c r="C9649" s="219">
        <v>18.505911318522401</v>
      </c>
      <c r="D9649" s="218"/>
      <c r="E9649" s="218" t="s">
        <v>211</v>
      </c>
      <c r="F9649" s="218">
        <v>2012</v>
      </c>
    </row>
    <row r="9650" spans="1:6" x14ac:dyDescent="0.45">
      <c r="A9650" s="218">
        <v>10134</v>
      </c>
      <c r="B9650" s="218">
        <v>175</v>
      </c>
      <c r="C9650" s="219">
        <v>19.276235176712401</v>
      </c>
      <c r="D9650" s="218"/>
      <c r="E9650" s="218" t="s">
        <v>211</v>
      </c>
      <c r="F9650" s="218">
        <v>2012</v>
      </c>
    </row>
    <row r="9651" spans="1:6" x14ac:dyDescent="0.45">
      <c r="A9651" s="218">
        <v>10132</v>
      </c>
      <c r="B9651" s="218">
        <v>160</v>
      </c>
      <c r="C9651" s="219">
        <v>13.88205383993871</v>
      </c>
      <c r="D9651" s="218"/>
      <c r="E9651" s="218"/>
      <c r="F9651" s="218">
        <v>2012</v>
      </c>
    </row>
    <row r="9652" spans="1:6" x14ac:dyDescent="0.45">
      <c r="A9652" s="218">
        <v>10130</v>
      </c>
      <c r="B9652" s="218">
        <v>150</v>
      </c>
      <c r="C9652" s="219">
        <v>8.3705119548505813</v>
      </c>
      <c r="D9652" s="218"/>
      <c r="E9652" s="218" t="s">
        <v>208</v>
      </c>
      <c r="F9652" s="218">
        <v>2012</v>
      </c>
    </row>
    <row r="9653" spans="1:6" x14ac:dyDescent="0.45">
      <c r="A9653" s="218">
        <v>10130</v>
      </c>
      <c r="B9653" s="218">
        <v>150</v>
      </c>
      <c r="C9653" s="219">
        <v>8.2719473458153896</v>
      </c>
      <c r="D9653" s="218"/>
      <c r="E9653" s="218" t="s">
        <v>208</v>
      </c>
      <c r="F9653" s="218">
        <v>2012</v>
      </c>
    </row>
    <row r="9654" spans="1:6" x14ac:dyDescent="0.45">
      <c r="A9654" s="218">
        <v>10130</v>
      </c>
      <c r="B9654" s="218">
        <v>150</v>
      </c>
      <c r="C9654" s="219">
        <v>18.96547490266941</v>
      </c>
      <c r="D9654" s="218"/>
      <c r="E9654" s="218" t="s">
        <v>208</v>
      </c>
      <c r="F9654" s="218">
        <v>2012</v>
      </c>
    </row>
    <row r="9655" spans="1:6" x14ac:dyDescent="0.45">
      <c r="A9655" s="218">
        <v>10130</v>
      </c>
      <c r="B9655" s="218">
        <v>150</v>
      </c>
      <c r="C9655" s="219">
        <v>20.101593920634588</v>
      </c>
      <c r="D9655" s="218"/>
      <c r="E9655" s="218" t="s">
        <v>208</v>
      </c>
      <c r="F9655" s="218">
        <v>2012</v>
      </c>
    </row>
    <row r="9656" spans="1:6" x14ac:dyDescent="0.45">
      <c r="A9656" s="218">
        <v>10128</v>
      </c>
      <c r="B9656" s="218">
        <v>160</v>
      </c>
      <c r="C9656" s="219">
        <v>22.334367919500831</v>
      </c>
      <c r="D9656" s="218"/>
      <c r="E9656" s="218" t="s">
        <v>496</v>
      </c>
      <c r="F9656" s="218">
        <v>2012</v>
      </c>
    </row>
    <row r="9657" spans="1:6" x14ac:dyDescent="0.45">
      <c r="A9657" s="218">
        <v>10126</v>
      </c>
      <c r="B9657" s="218">
        <v>150</v>
      </c>
      <c r="C9657" s="219">
        <v>9.4465743015603891</v>
      </c>
      <c r="D9657" s="218"/>
      <c r="E9657" s="218" t="s">
        <v>208</v>
      </c>
      <c r="F9657" s="218">
        <v>2012</v>
      </c>
    </row>
    <row r="9658" spans="1:6" x14ac:dyDescent="0.45">
      <c r="A9658" s="218">
        <v>10126</v>
      </c>
      <c r="B9658" s="218">
        <v>150</v>
      </c>
      <c r="C9658" s="219">
        <v>19.129707845543692</v>
      </c>
      <c r="D9658" s="218"/>
      <c r="E9658" s="218" t="s">
        <v>208</v>
      </c>
      <c r="F9658" s="218">
        <v>2012</v>
      </c>
    </row>
    <row r="9659" spans="1:6" x14ac:dyDescent="0.45">
      <c r="A9659" s="218">
        <v>10126</v>
      </c>
      <c r="B9659" s="218">
        <v>150</v>
      </c>
      <c r="C9659" s="219">
        <v>25.2966990621603</v>
      </c>
      <c r="D9659" s="218"/>
      <c r="E9659" s="218" t="s">
        <v>208</v>
      </c>
      <c r="F9659" s="218">
        <v>2012</v>
      </c>
    </row>
    <row r="9660" spans="1:6" x14ac:dyDescent="0.45">
      <c r="A9660" s="218">
        <v>10126</v>
      </c>
      <c r="B9660" s="218">
        <v>150</v>
      </c>
      <c r="C9660" s="219">
        <v>16.38038300178253</v>
      </c>
      <c r="D9660" s="218"/>
      <c r="E9660" s="218" t="s">
        <v>208</v>
      </c>
      <c r="F9660" s="218">
        <v>1981</v>
      </c>
    </row>
    <row r="9661" spans="1:6" x14ac:dyDescent="0.45">
      <c r="A9661" s="218">
        <v>10124</v>
      </c>
      <c r="B9661" s="218">
        <v>150</v>
      </c>
      <c r="C9661" s="219">
        <v>15.997674545432799</v>
      </c>
      <c r="D9661" s="218"/>
      <c r="E9661" s="218" t="s">
        <v>208</v>
      </c>
      <c r="F9661" s="218">
        <v>2012</v>
      </c>
    </row>
    <row r="9662" spans="1:6" x14ac:dyDescent="0.45">
      <c r="A9662" s="218">
        <v>10124</v>
      </c>
      <c r="B9662" s="218">
        <v>150</v>
      </c>
      <c r="C9662" s="219">
        <v>21.350660309921359</v>
      </c>
      <c r="D9662" s="218"/>
      <c r="E9662" s="218" t="s">
        <v>208</v>
      </c>
      <c r="F9662" s="218">
        <v>2012</v>
      </c>
    </row>
    <row r="9663" spans="1:6" x14ac:dyDescent="0.45">
      <c r="A9663" s="218">
        <v>10124</v>
      </c>
      <c r="B9663" s="218">
        <v>150</v>
      </c>
      <c r="C9663" s="219">
        <v>34.556200268239699</v>
      </c>
      <c r="D9663" s="218"/>
      <c r="E9663" s="218" t="s">
        <v>208</v>
      </c>
      <c r="F9663" s="218">
        <v>2012</v>
      </c>
    </row>
    <row r="9664" spans="1:6" x14ac:dyDescent="0.45">
      <c r="A9664" s="218">
        <v>10124</v>
      </c>
      <c r="B9664" s="218">
        <v>150</v>
      </c>
      <c r="C9664" s="219">
        <v>21.2973688671653</v>
      </c>
      <c r="D9664" s="218"/>
      <c r="E9664" s="218" t="s">
        <v>208</v>
      </c>
      <c r="F9664" s="218">
        <v>2012</v>
      </c>
    </row>
    <row r="9665" spans="1:6" x14ac:dyDescent="0.45">
      <c r="A9665" s="218">
        <v>10122</v>
      </c>
      <c r="B9665" s="218">
        <v>200</v>
      </c>
      <c r="C9665" s="219">
        <v>12.306147022274169</v>
      </c>
      <c r="D9665" s="218"/>
      <c r="E9665" s="218" t="s">
        <v>208</v>
      </c>
      <c r="F9665" s="218">
        <v>2012</v>
      </c>
    </row>
    <row r="9666" spans="1:6" x14ac:dyDescent="0.45">
      <c r="A9666" s="218">
        <v>10122</v>
      </c>
      <c r="B9666" s="218">
        <v>200</v>
      </c>
      <c r="C9666" s="219">
        <v>21.81757394650494</v>
      </c>
      <c r="D9666" s="218"/>
      <c r="E9666" s="218" t="s">
        <v>208</v>
      </c>
      <c r="F9666" s="218">
        <v>2012</v>
      </c>
    </row>
    <row r="9667" spans="1:6" x14ac:dyDescent="0.45">
      <c r="A9667" s="218">
        <v>10122</v>
      </c>
      <c r="B9667" s="218">
        <v>200</v>
      </c>
      <c r="C9667" s="219">
        <v>22.286575586871631</v>
      </c>
      <c r="D9667" s="218"/>
      <c r="E9667" s="218" t="s">
        <v>208</v>
      </c>
      <c r="F9667" s="218">
        <v>2012</v>
      </c>
    </row>
    <row r="9668" spans="1:6" x14ac:dyDescent="0.45">
      <c r="A9668" s="218">
        <v>10122</v>
      </c>
      <c r="B9668" s="218">
        <v>200</v>
      </c>
      <c r="C9668" s="219">
        <v>26.730623438648301</v>
      </c>
      <c r="D9668" s="218"/>
      <c r="E9668" s="218" t="s">
        <v>208</v>
      </c>
      <c r="F9668" s="218">
        <v>2012</v>
      </c>
    </row>
    <row r="9669" spans="1:6" x14ac:dyDescent="0.45">
      <c r="A9669" s="218">
        <v>10120</v>
      </c>
      <c r="B9669" s="218">
        <v>230</v>
      </c>
      <c r="C9669" s="219">
        <v>27.623276992626391</v>
      </c>
      <c r="D9669" s="218"/>
      <c r="E9669" s="218" t="s">
        <v>208</v>
      </c>
      <c r="F9669" s="218">
        <v>2012</v>
      </c>
    </row>
    <row r="9670" spans="1:6" x14ac:dyDescent="0.45">
      <c r="A9670" s="218">
        <v>10118</v>
      </c>
      <c r="B9670" s="218">
        <v>200</v>
      </c>
      <c r="C9670" s="219">
        <v>25.34942745636063</v>
      </c>
      <c r="D9670" s="218"/>
      <c r="E9670" s="218" t="s">
        <v>204</v>
      </c>
      <c r="F9670" s="218">
        <v>1999</v>
      </c>
    </row>
    <row r="9671" spans="1:6" x14ac:dyDescent="0.45">
      <c r="A9671" s="218">
        <v>10116</v>
      </c>
      <c r="B9671" s="218">
        <v>250</v>
      </c>
      <c r="C9671" s="219">
        <v>43.424559645118279</v>
      </c>
      <c r="D9671" s="218"/>
      <c r="E9671" s="218" t="s">
        <v>205</v>
      </c>
      <c r="F9671" s="218">
        <v>1972</v>
      </c>
    </row>
    <row r="9672" spans="1:6" x14ac:dyDescent="0.45">
      <c r="A9672" s="218">
        <v>10114</v>
      </c>
      <c r="B9672" s="218">
        <v>200</v>
      </c>
      <c r="C9672" s="219">
        <v>11.140966249910241</v>
      </c>
      <c r="D9672" s="218"/>
      <c r="E9672" s="218" t="s">
        <v>114</v>
      </c>
      <c r="F9672" s="218">
        <v>2012</v>
      </c>
    </row>
    <row r="9673" spans="1:6" x14ac:dyDescent="0.45">
      <c r="A9673" s="218">
        <v>10114</v>
      </c>
      <c r="B9673" s="218">
        <v>200</v>
      </c>
      <c r="C9673" s="219">
        <v>10.706929065533441</v>
      </c>
      <c r="D9673" s="218"/>
      <c r="E9673" s="218" t="s">
        <v>111</v>
      </c>
      <c r="F9673" s="218">
        <v>1901</v>
      </c>
    </row>
    <row r="9674" spans="1:6" x14ac:dyDescent="0.45">
      <c r="A9674" s="218">
        <v>10114</v>
      </c>
      <c r="B9674" s="218">
        <v>200</v>
      </c>
      <c r="C9674" s="219">
        <v>8.4881883169908843</v>
      </c>
      <c r="D9674" s="218"/>
      <c r="E9674" s="218" t="s">
        <v>111</v>
      </c>
      <c r="F9674" s="218">
        <v>1901</v>
      </c>
    </row>
    <row r="9675" spans="1:6" x14ac:dyDescent="0.45">
      <c r="A9675" s="218">
        <v>10114</v>
      </c>
      <c r="B9675" s="218">
        <v>200</v>
      </c>
      <c r="C9675" s="219">
        <v>15.00833090578622</v>
      </c>
      <c r="D9675" s="218"/>
      <c r="E9675" s="218" t="s">
        <v>111</v>
      </c>
      <c r="F9675" s="218">
        <v>1901</v>
      </c>
    </row>
    <row r="9676" spans="1:6" x14ac:dyDescent="0.45">
      <c r="A9676" s="218">
        <v>10114</v>
      </c>
      <c r="B9676" s="218">
        <v>200</v>
      </c>
      <c r="C9676" s="219">
        <v>8.5557177349813305</v>
      </c>
      <c r="D9676" s="218"/>
      <c r="E9676" s="218" t="s">
        <v>114</v>
      </c>
      <c r="F9676" s="218">
        <v>2018</v>
      </c>
    </row>
    <row r="9677" spans="1:6" x14ac:dyDescent="0.45">
      <c r="A9677" s="218">
        <v>10112</v>
      </c>
      <c r="B9677" s="218">
        <v>0</v>
      </c>
      <c r="C9677" s="219">
        <v>22.547108348374501</v>
      </c>
      <c r="D9677" s="218"/>
      <c r="E9677" s="218"/>
      <c r="F9677" s="218">
        <v>1901</v>
      </c>
    </row>
    <row r="9678" spans="1:6" x14ac:dyDescent="0.45">
      <c r="A9678" s="218">
        <v>10110</v>
      </c>
      <c r="B9678" s="218">
        <v>250</v>
      </c>
      <c r="C9678" s="219">
        <v>44.446778119344827</v>
      </c>
      <c r="D9678" s="218"/>
      <c r="E9678" s="218" t="s">
        <v>205</v>
      </c>
      <c r="F9678" s="218">
        <v>1990</v>
      </c>
    </row>
    <row r="9679" spans="1:6" x14ac:dyDescent="0.45">
      <c r="A9679" s="218">
        <v>10110</v>
      </c>
      <c r="B9679" s="218">
        <v>250</v>
      </c>
      <c r="C9679" s="219">
        <v>31.486933449593231</v>
      </c>
      <c r="D9679" s="218"/>
      <c r="E9679" s="218" t="s">
        <v>205</v>
      </c>
      <c r="F9679" s="218">
        <v>1990</v>
      </c>
    </row>
    <row r="9680" spans="1:6" x14ac:dyDescent="0.45">
      <c r="A9680" s="218">
        <v>10110</v>
      </c>
      <c r="B9680" s="218">
        <v>250</v>
      </c>
      <c r="C9680" s="219">
        <v>4.6252399385753939</v>
      </c>
      <c r="D9680" s="218"/>
      <c r="E9680" s="218" t="s">
        <v>204</v>
      </c>
      <c r="F9680" s="218">
        <v>2017</v>
      </c>
    </row>
    <row r="9681" spans="1:6" x14ac:dyDescent="0.45">
      <c r="A9681" s="218">
        <v>10108</v>
      </c>
      <c r="B9681" s="218">
        <v>200</v>
      </c>
      <c r="C9681" s="219">
        <v>17.627313945279109</v>
      </c>
      <c r="D9681" s="218"/>
      <c r="E9681" s="218" t="s">
        <v>114</v>
      </c>
      <c r="F9681" s="218">
        <v>2012</v>
      </c>
    </row>
    <row r="9682" spans="1:6" x14ac:dyDescent="0.45">
      <c r="A9682" s="218">
        <v>10108</v>
      </c>
      <c r="B9682" s="218">
        <v>200</v>
      </c>
      <c r="C9682" s="219">
        <v>15.923783423427579</v>
      </c>
      <c r="D9682" s="218"/>
      <c r="E9682" s="218" t="s">
        <v>114</v>
      </c>
      <c r="F9682" s="218">
        <v>2012</v>
      </c>
    </row>
    <row r="9683" spans="1:6" x14ac:dyDescent="0.45">
      <c r="A9683" s="218">
        <v>10108</v>
      </c>
      <c r="B9683" s="218">
        <v>200</v>
      </c>
      <c r="C9683" s="219">
        <v>11.855464933102541</v>
      </c>
      <c r="D9683" s="218"/>
      <c r="E9683" s="218" t="s">
        <v>114</v>
      </c>
      <c r="F9683" s="218">
        <v>2012</v>
      </c>
    </row>
    <row r="9684" spans="1:6" x14ac:dyDescent="0.45">
      <c r="A9684" s="218">
        <v>10108</v>
      </c>
      <c r="B9684" s="218">
        <v>200</v>
      </c>
      <c r="C9684" s="219">
        <v>8.2548690000621825</v>
      </c>
      <c r="D9684" s="218"/>
      <c r="E9684" s="218" t="s">
        <v>114</v>
      </c>
      <c r="F9684" s="218">
        <v>2012</v>
      </c>
    </row>
    <row r="9685" spans="1:6" x14ac:dyDescent="0.45">
      <c r="A9685" s="218">
        <v>10108</v>
      </c>
      <c r="B9685" s="218">
        <v>200</v>
      </c>
      <c r="C9685" s="219">
        <v>7.5372253007714702</v>
      </c>
      <c r="D9685" s="218"/>
      <c r="E9685" s="218" t="s">
        <v>114</v>
      </c>
      <c r="F9685" s="218">
        <v>2012</v>
      </c>
    </row>
    <row r="9686" spans="1:6" x14ac:dyDescent="0.45">
      <c r="A9686" s="218">
        <v>10108</v>
      </c>
      <c r="B9686" s="218">
        <v>200</v>
      </c>
      <c r="C9686" s="219">
        <v>17.90041566712771</v>
      </c>
      <c r="D9686" s="218"/>
      <c r="E9686" s="218" t="s">
        <v>109</v>
      </c>
      <c r="F9686" s="218">
        <v>2012</v>
      </c>
    </row>
    <row r="9687" spans="1:6" x14ac:dyDescent="0.45">
      <c r="A9687" s="218">
        <v>10106</v>
      </c>
      <c r="B9687" s="218">
        <v>160</v>
      </c>
      <c r="C9687" s="219">
        <v>18.334150386220031</v>
      </c>
      <c r="D9687" s="218"/>
      <c r="E9687" s="218" t="s">
        <v>109</v>
      </c>
      <c r="F9687" s="218">
        <v>2012</v>
      </c>
    </row>
    <row r="9688" spans="1:6" x14ac:dyDescent="0.45">
      <c r="A9688" s="218">
        <v>10104</v>
      </c>
      <c r="B9688" s="218">
        <v>200</v>
      </c>
      <c r="C9688" s="219">
        <v>30.428440495086861</v>
      </c>
      <c r="D9688" s="218"/>
      <c r="E9688" s="218" t="s">
        <v>205</v>
      </c>
      <c r="F9688" s="218">
        <v>1901</v>
      </c>
    </row>
    <row r="9689" spans="1:6" x14ac:dyDescent="0.45">
      <c r="A9689" s="218">
        <v>10102</v>
      </c>
      <c r="B9689" s="218">
        <v>315</v>
      </c>
      <c r="C9689" s="219">
        <v>28.864662882403799</v>
      </c>
      <c r="D9689" s="218"/>
      <c r="E9689" s="218" t="s">
        <v>111</v>
      </c>
      <c r="F9689" s="218">
        <v>1996</v>
      </c>
    </row>
    <row r="9690" spans="1:6" x14ac:dyDescent="0.45">
      <c r="A9690" s="218">
        <v>10102</v>
      </c>
      <c r="B9690" s="218">
        <v>315</v>
      </c>
      <c r="C9690" s="219">
        <v>48.000080027861401</v>
      </c>
      <c r="D9690" s="218"/>
      <c r="E9690" s="218" t="s">
        <v>111</v>
      </c>
      <c r="F9690" s="218">
        <v>1996</v>
      </c>
    </row>
    <row r="9691" spans="1:6" x14ac:dyDescent="0.45">
      <c r="A9691" s="218">
        <v>10102</v>
      </c>
      <c r="B9691" s="218">
        <v>315</v>
      </c>
      <c r="C9691" s="219">
        <v>28.61845292504378</v>
      </c>
      <c r="D9691" s="218"/>
      <c r="E9691" s="218" t="s">
        <v>111</v>
      </c>
      <c r="F9691" s="218">
        <v>1996</v>
      </c>
    </row>
    <row r="9692" spans="1:6" x14ac:dyDescent="0.45">
      <c r="A9692" s="218">
        <v>10102</v>
      </c>
      <c r="B9692" s="218">
        <v>315</v>
      </c>
      <c r="C9692" s="219">
        <v>29.27478604618501</v>
      </c>
      <c r="D9692" s="218"/>
      <c r="E9692" s="218" t="s">
        <v>111</v>
      </c>
      <c r="F9692" s="218">
        <v>1996</v>
      </c>
    </row>
    <row r="9693" spans="1:6" x14ac:dyDescent="0.45">
      <c r="A9693" s="218">
        <v>10100</v>
      </c>
      <c r="B9693" s="218">
        <v>200</v>
      </c>
      <c r="C9693" s="219">
        <v>2.9804118325639428</v>
      </c>
      <c r="D9693" s="218"/>
      <c r="E9693" s="218" t="s">
        <v>207</v>
      </c>
      <c r="F9693" s="218">
        <v>1982</v>
      </c>
    </row>
    <row r="9694" spans="1:6" x14ac:dyDescent="0.45">
      <c r="A9694" s="218">
        <v>10098</v>
      </c>
      <c r="B9694" s="218">
        <v>300</v>
      </c>
      <c r="C9694" s="219">
        <v>26.394907569220859</v>
      </c>
      <c r="D9694" s="218"/>
      <c r="E9694" s="218" t="s">
        <v>205</v>
      </c>
      <c r="F9694" s="218">
        <v>1990</v>
      </c>
    </row>
    <row r="9695" spans="1:6" x14ac:dyDescent="0.45">
      <c r="A9695" s="218">
        <v>10098</v>
      </c>
      <c r="B9695" s="218">
        <v>300</v>
      </c>
      <c r="C9695" s="219">
        <v>43.158561840138447</v>
      </c>
      <c r="D9695" s="218"/>
      <c r="E9695" s="218" t="s">
        <v>205</v>
      </c>
      <c r="F9695" s="218">
        <v>1901</v>
      </c>
    </row>
    <row r="9696" spans="1:6" x14ac:dyDescent="0.45">
      <c r="A9696" s="218">
        <v>10096</v>
      </c>
      <c r="B9696" s="218">
        <v>315</v>
      </c>
      <c r="C9696" s="219">
        <v>6.2265556462847282</v>
      </c>
      <c r="D9696" s="218"/>
      <c r="E9696" s="218" t="s">
        <v>114</v>
      </c>
      <c r="F9696" s="218">
        <v>2012</v>
      </c>
    </row>
    <row r="9697" spans="1:6" x14ac:dyDescent="0.45">
      <c r="A9697" s="218">
        <v>10096</v>
      </c>
      <c r="B9697" s="218">
        <v>315</v>
      </c>
      <c r="C9697" s="219">
        <v>10.4590101090372</v>
      </c>
      <c r="D9697" s="218"/>
      <c r="E9697" s="218" t="s">
        <v>114</v>
      </c>
      <c r="F9697" s="218">
        <v>2012</v>
      </c>
    </row>
    <row r="9698" spans="1:6" x14ac:dyDescent="0.45">
      <c r="A9698" s="218">
        <v>10094</v>
      </c>
      <c r="B9698" s="218">
        <v>200</v>
      </c>
      <c r="C9698" s="219">
        <v>42.337648485135993</v>
      </c>
      <c r="D9698" s="218"/>
      <c r="E9698" s="218" t="s">
        <v>205</v>
      </c>
      <c r="F9698" s="218">
        <v>1901</v>
      </c>
    </row>
    <row r="9699" spans="1:6" x14ac:dyDescent="0.45">
      <c r="A9699" s="218">
        <v>10094</v>
      </c>
      <c r="B9699" s="218">
        <v>200</v>
      </c>
      <c r="C9699" s="219">
        <v>29.750286679992811</v>
      </c>
      <c r="D9699" s="218"/>
      <c r="E9699" s="218" t="s">
        <v>205</v>
      </c>
      <c r="F9699" s="218">
        <v>1901</v>
      </c>
    </row>
    <row r="9700" spans="1:6" x14ac:dyDescent="0.45">
      <c r="A9700" s="218">
        <v>10092</v>
      </c>
      <c r="B9700" s="218">
        <v>160</v>
      </c>
      <c r="C9700" s="219">
        <v>21.4390082787959</v>
      </c>
      <c r="D9700" s="218"/>
      <c r="E9700" s="218" t="s">
        <v>114</v>
      </c>
      <c r="F9700" s="218">
        <v>1901</v>
      </c>
    </row>
    <row r="9701" spans="1:6" x14ac:dyDescent="0.45">
      <c r="A9701" s="218">
        <v>10092</v>
      </c>
      <c r="B9701" s="218">
        <v>160</v>
      </c>
      <c r="C9701" s="219">
        <v>39.597982276762743</v>
      </c>
      <c r="D9701" s="218"/>
      <c r="E9701" s="218" t="s">
        <v>114</v>
      </c>
      <c r="F9701" s="218">
        <v>2000</v>
      </c>
    </row>
    <row r="9702" spans="1:6" x14ac:dyDescent="0.45">
      <c r="A9702" s="218">
        <v>10090</v>
      </c>
      <c r="B9702" s="218">
        <v>750</v>
      </c>
      <c r="C9702" s="219">
        <v>18.785679400503408</v>
      </c>
      <c r="D9702" s="218"/>
      <c r="E9702" s="218" t="s">
        <v>208</v>
      </c>
      <c r="F9702" s="218">
        <v>1997</v>
      </c>
    </row>
    <row r="9703" spans="1:6" x14ac:dyDescent="0.45">
      <c r="A9703" s="218">
        <v>10090</v>
      </c>
      <c r="B9703" s="218">
        <v>750</v>
      </c>
      <c r="C9703" s="219">
        <v>9.0112481469761505</v>
      </c>
      <c r="D9703" s="218"/>
      <c r="E9703" s="218" t="s">
        <v>208</v>
      </c>
      <c r="F9703" s="218">
        <v>1997</v>
      </c>
    </row>
    <row r="9704" spans="1:6" x14ac:dyDescent="0.45">
      <c r="A9704" s="218">
        <v>10090</v>
      </c>
      <c r="B9704" s="218">
        <v>750</v>
      </c>
      <c r="C9704" s="219">
        <v>32.874859035902723</v>
      </c>
      <c r="D9704" s="218"/>
      <c r="E9704" s="218" t="s">
        <v>208</v>
      </c>
      <c r="F9704" s="218">
        <v>1997</v>
      </c>
    </row>
    <row r="9705" spans="1:6" x14ac:dyDescent="0.45">
      <c r="A9705" s="218">
        <v>10090</v>
      </c>
      <c r="B9705" s="218">
        <v>750</v>
      </c>
      <c r="C9705" s="219">
        <v>15.194906324925221</v>
      </c>
      <c r="D9705" s="218"/>
      <c r="E9705" s="218"/>
      <c r="F9705" s="218">
        <v>1997</v>
      </c>
    </row>
    <row r="9706" spans="1:6" x14ac:dyDescent="0.45">
      <c r="A9706" s="218">
        <v>10090</v>
      </c>
      <c r="B9706" s="218">
        <v>750</v>
      </c>
      <c r="C9706" s="219">
        <v>25.268551264960749</v>
      </c>
      <c r="D9706" s="218"/>
      <c r="E9706" s="218" t="s">
        <v>208</v>
      </c>
      <c r="F9706" s="218">
        <v>1997</v>
      </c>
    </row>
    <row r="9707" spans="1:6" x14ac:dyDescent="0.45">
      <c r="A9707" s="218">
        <v>10090</v>
      </c>
      <c r="B9707" s="218">
        <v>750</v>
      </c>
      <c r="C9707" s="219">
        <v>21.832683444703591</v>
      </c>
      <c r="D9707" s="218"/>
      <c r="E9707" s="218" t="s">
        <v>208</v>
      </c>
      <c r="F9707" s="218">
        <v>1997</v>
      </c>
    </row>
    <row r="9708" spans="1:6" x14ac:dyDescent="0.45">
      <c r="A9708" s="218">
        <v>10090</v>
      </c>
      <c r="B9708" s="218">
        <v>750</v>
      </c>
      <c r="C9708" s="219">
        <v>33.489353315777286</v>
      </c>
      <c r="D9708" s="218"/>
      <c r="E9708" s="218" t="s">
        <v>208</v>
      </c>
      <c r="F9708" s="218">
        <v>1997</v>
      </c>
    </row>
    <row r="9709" spans="1:6" x14ac:dyDescent="0.45">
      <c r="A9709" s="218">
        <v>10088</v>
      </c>
      <c r="B9709" s="218">
        <v>300</v>
      </c>
      <c r="C9709" s="219">
        <v>32.053119704585079</v>
      </c>
      <c r="D9709" s="218"/>
      <c r="E9709" s="218" t="s">
        <v>112</v>
      </c>
      <c r="F9709" s="218">
        <v>1994</v>
      </c>
    </row>
    <row r="9710" spans="1:6" x14ac:dyDescent="0.45">
      <c r="A9710" s="218">
        <v>10086</v>
      </c>
      <c r="B9710" s="218">
        <v>200</v>
      </c>
      <c r="C9710" s="219">
        <v>39.828453358272768</v>
      </c>
      <c r="D9710" s="218"/>
      <c r="E9710" s="218" t="s">
        <v>114</v>
      </c>
      <c r="F9710" s="218">
        <v>2012</v>
      </c>
    </row>
    <row r="9711" spans="1:6" x14ac:dyDescent="0.45">
      <c r="A9711" s="218">
        <v>10086</v>
      </c>
      <c r="B9711" s="218">
        <v>200</v>
      </c>
      <c r="C9711" s="219">
        <v>9.0888054717433864</v>
      </c>
      <c r="D9711" s="218"/>
      <c r="E9711" s="218" t="s">
        <v>114</v>
      </c>
      <c r="F9711" s="218">
        <v>2012</v>
      </c>
    </row>
    <row r="9712" spans="1:6" x14ac:dyDescent="0.45">
      <c r="A9712" s="218">
        <v>10086</v>
      </c>
      <c r="B9712" s="218">
        <v>200</v>
      </c>
      <c r="C9712" s="219">
        <v>11.591510290316711</v>
      </c>
      <c r="D9712" s="218"/>
      <c r="E9712" s="218" t="s">
        <v>114</v>
      </c>
      <c r="F9712" s="218">
        <v>2012</v>
      </c>
    </row>
    <row r="9713" spans="1:6" x14ac:dyDescent="0.45">
      <c r="A9713" s="218">
        <v>10084</v>
      </c>
      <c r="B9713" s="218">
        <v>160</v>
      </c>
      <c r="C9713" s="219">
        <v>21.363652120765462</v>
      </c>
      <c r="D9713" s="218"/>
      <c r="E9713" s="218" t="s">
        <v>114</v>
      </c>
      <c r="F9713" s="218">
        <v>2012</v>
      </c>
    </row>
    <row r="9714" spans="1:6" x14ac:dyDescent="0.45">
      <c r="A9714" s="218">
        <v>10082</v>
      </c>
      <c r="B9714" s="218">
        <v>200</v>
      </c>
      <c r="C9714" s="219">
        <v>26.53798259089638</v>
      </c>
      <c r="D9714" s="218"/>
      <c r="E9714" s="218" t="s">
        <v>205</v>
      </c>
      <c r="F9714" s="218">
        <v>1991</v>
      </c>
    </row>
    <row r="9715" spans="1:6" x14ac:dyDescent="0.45">
      <c r="A9715" s="218">
        <v>10082</v>
      </c>
      <c r="B9715" s="218">
        <v>200</v>
      </c>
      <c r="C9715" s="219">
        <v>34.038003760348943</v>
      </c>
      <c r="D9715" s="218"/>
      <c r="E9715" s="218" t="s">
        <v>205</v>
      </c>
      <c r="F9715" s="218">
        <v>1991</v>
      </c>
    </row>
    <row r="9716" spans="1:6" x14ac:dyDescent="0.45">
      <c r="A9716" s="218">
        <v>10082</v>
      </c>
      <c r="B9716" s="218">
        <v>200</v>
      </c>
      <c r="C9716" s="219">
        <v>17.600536327210651</v>
      </c>
      <c r="D9716" s="218"/>
      <c r="E9716" s="218" t="s">
        <v>114</v>
      </c>
      <c r="F9716" s="218">
        <v>2014</v>
      </c>
    </row>
    <row r="9717" spans="1:6" x14ac:dyDescent="0.45">
      <c r="A9717" s="218">
        <v>10082</v>
      </c>
      <c r="B9717" s="218">
        <v>200</v>
      </c>
      <c r="C9717" s="219">
        <v>15.726302655594241</v>
      </c>
      <c r="D9717" s="218"/>
      <c r="E9717" s="218" t="s">
        <v>114</v>
      </c>
      <c r="F9717" s="218">
        <v>2014</v>
      </c>
    </row>
    <row r="9718" spans="1:6" x14ac:dyDescent="0.45">
      <c r="A9718" s="218">
        <v>10082</v>
      </c>
      <c r="B9718" s="218">
        <v>200</v>
      </c>
      <c r="C9718" s="219">
        <v>24.94573561733376</v>
      </c>
      <c r="D9718" s="218"/>
      <c r="E9718" s="218" t="s">
        <v>114</v>
      </c>
      <c r="F9718" s="218">
        <v>2014</v>
      </c>
    </row>
    <row r="9719" spans="1:6" x14ac:dyDescent="0.45">
      <c r="A9719" s="218">
        <v>10082</v>
      </c>
      <c r="B9719" s="218">
        <v>200</v>
      </c>
      <c r="C9719" s="219">
        <v>41.282645591462902</v>
      </c>
      <c r="D9719" s="218"/>
      <c r="E9719" s="218" t="s">
        <v>114</v>
      </c>
      <c r="F9719" s="218">
        <v>2014</v>
      </c>
    </row>
    <row r="9720" spans="1:6" x14ac:dyDescent="0.45">
      <c r="A9720" s="218">
        <v>10082</v>
      </c>
      <c r="B9720" s="218">
        <v>200</v>
      </c>
      <c r="C9720" s="219">
        <v>25.0703503519421</v>
      </c>
      <c r="D9720" s="218"/>
      <c r="E9720" s="218" t="s">
        <v>114</v>
      </c>
      <c r="F9720" s="218">
        <v>2014</v>
      </c>
    </row>
    <row r="9721" spans="1:6" x14ac:dyDescent="0.45">
      <c r="A9721" s="218">
        <v>10082</v>
      </c>
      <c r="B9721" s="218">
        <v>200</v>
      </c>
      <c r="C9721" s="219">
        <v>46.548799851647082</v>
      </c>
      <c r="D9721" s="218"/>
      <c r="E9721" s="218" t="s">
        <v>114</v>
      </c>
      <c r="F9721" s="218">
        <v>2014</v>
      </c>
    </row>
    <row r="9722" spans="1:6" x14ac:dyDescent="0.45">
      <c r="A9722" s="218">
        <v>10082</v>
      </c>
      <c r="B9722" s="218">
        <v>200</v>
      </c>
      <c r="C9722" s="219">
        <v>2.9713274420735258</v>
      </c>
      <c r="D9722" s="218"/>
      <c r="E9722" s="218" t="s">
        <v>205</v>
      </c>
      <c r="F9722" s="218">
        <v>1901</v>
      </c>
    </row>
    <row r="9723" spans="1:6" x14ac:dyDescent="0.45">
      <c r="A9723" s="218">
        <v>10082</v>
      </c>
      <c r="B9723" s="218">
        <v>200</v>
      </c>
      <c r="C9723" s="219">
        <v>22.405549512335639</v>
      </c>
      <c r="D9723" s="218"/>
      <c r="E9723" s="218" t="s">
        <v>205</v>
      </c>
      <c r="F9723" s="218">
        <v>1991</v>
      </c>
    </row>
    <row r="9724" spans="1:6" x14ac:dyDescent="0.45">
      <c r="A9724" s="218">
        <v>10082</v>
      </c>
      <c r="B9724" s="218">
        <v>200</v>
      </c>
      <c r="C9724" s="219">
        <v>32.532688936868489</v>
      </c>
      <c r="D9724" s="218"/>
      <c r="E9724" s="218" t="s">
        <v>114</v>
      </c>
      <c r="F9724" s="218">
        <v>2014</v>
      </c>
    </row>
    <row r="9725" spans="1:6" x14ac:dyDescent="0.45">
      <c r="A9725" s="218">
        <v>10082</v>
      </c>
      <c r="B9725" s="218">
        <v>200</v>
      </c>
      <c r="C9725" s="219">
        <v>7.5097290576396736</v>
      </c>
      <c r="D9725" s="218"/>
      <c r="E9725" s="218" t="s">
        <v>114</v>
      </c>
      <c r="F9725" s="218">
        <v>2014</v>
      </c>
    </row>
    <row r="9726" spans="1:6" x14ac:dyDescent="0.45">
      <c r="A9726" s="218">
        <v>10080</v>
      </c>
      <c r="B9726" s="218">
        <v>200</v>
      </c>
      <c r="C9726" s="219">
        <v>58.636146331341493</v>
      </c>
      <c r="D9726" s="218"/>
      <c r="E9726" s="218" t="s">
        <v>114</v>
      </c>
      <c r="F9726" s="218">
        <v>2012</v>
      </c>
    </row>
    <row r="9727" spans="1:6" x14ac:dyDescent="0.45">
      <c r="A9727" s="218">
        <v>10080</v>
      </c>
      <c r="B9727" s="218">
        <v>200</v>
      </c>
      <c r="C9727" s="219">
        <v>6.0145530132584444</v>
      </c>
      <c r="D9727" s="218"/>
      <c r="E9727" s="218" t="s">
        <v>114</v>
      </c>
      <c r="F9727" s="218">
        <v>2012</v>
      </c>
    </row>
    <row r="9728" spans="1:6" x14ac:dyDescent="0.45">
      <c r="A9728" s="218">
        <v>10080</v>
      </c>
      <c r="B9728" s="218">
        <v>200</v>
      </c>
      <c r="C9728" s="219">
        <v>32.11338440732694</v>
      </c>
      <c r="D9728" s="218"/>
      <c r="E9728" s="218" t="s">
        <v>205</v>
      </c>
      <c r="F9728" s="218">
        <v>1901</v>
      </c>
    </row>
    <row r="9729" spans="1:6" x14ac:dyDescent="0.45">
      <c r="A9729" s="218">
        <v>10078</v>
      </c>
      <c r="B9729" s="218">
        <v>300</v>
      </c>
      <c r="C9729" s="219">
        <v>22.807693889083058</v>
      </c>
      <c r="D9729" s="218"/>
      <c r="E9729" s="218" t="s">
        <v>205</v>
      </c>
      <c r="F9729" s="218">
        <v>1981</v>
      </c>
    </row>
    <row r="9730" spans="1:6" x14ac:dyDescent="0.45">
      <c r="A9730" s="218">
        <v>10078</v>
      </c>
      <c r="B9730" s="218">
        <v>300</v>
      </c>
      <c r="C9730" s="219">
        <v>36.855726640271058</v>
      </c>
      <c r="D9730" s="218"/>
      <c r="E9730" s="218" t="s">
        <v>205</v>
      </c>
      <c r="F9730" s="218">
        <v>1981</v>
      </c>
    </row>
    <row r="9731" spans="1:6" x14ac:dyDescent="0.45">
      <c r="A9731" s="218">
        <v>10078</v>
      </c>
      <c r="B9731" s="218">
        <v>300</v>
      </c>
      <c r="C9731" s="219">
        <v>32.3409320715216</v>
      </c>
      <c r="D9731" s="218"/>
      <c r="E9731" s="218" t="s">
        <v>205</v>
      </c>
      <c r="F9731" s="218">
        <v>1981</v>
      </c>
    </row>
    <row r="9732" spans="1:6" x14ac:dyDescent="0.45">
      <c r="A9732" s="218">
        <v>10078</v>
      </c>
      <c r="B9732" s="218">
        <v>300</v>
      </c>
      <c r="C9732" s="219">
        <v>26.57037893016108</v>
      </c>
      <c r="D9732" s="218"/>
      <c r="E9732" s="218" t="s">
        <v>205</v>
      </c>
      <c r="F9732" s="218">
        <v>1981</v>
      </c>
    </row>
    <row r="9733" spans="1:6" x14ac:dyDescent="0.45">
      <c r="A9733" s="218">
        <v>10078</v>
      </c>
      <c r="B9733" s="218">
        <v>300</v>
      </c>
      <c r="C9733" s="219">
        <v>35.394083420242531</v>
      </c>
      <c r="D9733" s="218"/>
      <c r="E9733" s="218" t="s">
        <v>205</v>
      </c>
      <c r="F9733" s="218">
        <v>1981</v>
      </c>
    </row>
    <row r="9734" spans="1:6" x14ac:dyDescent="0.45">
      <c r="A9734" s="218">
        <v>10078</v>
      </c>
      <c r="B9734" s="218">
        <v>300</v>
      </c>
      <c r="C9734" s="219">
        <v>26.429724100151279</v>
      </c>
      <c r="D9734" s="218"/>
      <c r="E9734" s="218" t="s">
        <v>205</v>
      </c>
      <c r="F9734" s="218">
        <v>1981</v>
      </c>
    </row>
    <row r="9735" spans="1:6" x14ac:dyDescent="0.45">
      <c r="A9735" s="218">
        <v>10078</v>
      </c>
      <c r="B9735" s="218">
        <v>300</v>
      </c>
      <c r="C9735" s="219">
        <v>34.157620401028993</v>
      </c>
      <c r="D9735" s="218"/>
      <c r="E9735" s="218" t="s">
        <v>205</v>
      </c>
      <c r="F9735" s="218">
        <v>1981</v>
      </c>
    </row>
    <row r="9736" spans="1:6" x14ac:dyDescent="0.45">
      <c r="A9736" s="218">
        <v>10078</v>
      </c>
      <c r="B9736" s="218">
        <v>300</v>
      </c>
      <c r="C9736" s="219">
        <v>31.551210325489478</v>
      </c>
      <c r="D9736" s="218"/>
      <c r="E9736" s="218" t="s">
        <v>205</v>
      </c>
      <c r="F9736" s="218">
        <v>1981</v>
      </c>
    </row>
    <row r="9737" spans="1:6" x14ac:dyDescent="0.45">
      <c r="A9737" s="218">
        <v>10078</v>
      </c>
      <c r="B9737" s="218">
        <v>300</v>
      </c>
      <c r="C9737" s="219">
        <v>29.42487236604633</v>
      </c>
      <c r="D9737" s="218"/>
      <c r="E9737" s="218" t="s">
        <v>205</v>
      </c>
      <c r="F9737" s="218">
        <v>1981</v>
      </c>
    </row>
    <row r="9738" spans="1:6" x14ac:dyDescent="0.45">
      <c r="A9738" s="218">
        <v>10078</v>
      </c>
      <c r="B9738" s="218">
        <v>300</v>
      </c>
      <c r="C9738" s="219">
        <v>43.452627884945713</v>
      </c>
      <c r="D9738" s="218"/>
      <c r="E9738" s="218" t="s">
        <v>205</v>
      </c>
      <c r="F9738" s="218">
        <v>1981</v>
      </c>
    </row>
    <row r="9739" spans="1:6" x14ac:dyDescent="0.45">
      <c r="A9739" s="218">
        <v>10078</v>
      </c>
      <c r="B9739" s="218">
        <v>300</v>
      </c>
      <c r="C9739" s="219">
        <v>38.20089497352015</v>
      </c>
      <c r="D9739" s="218"/>
      <c r="E9739" s="218" t="s">
        <v>205</v>
      </c>
      <c r="F9739" s="218">
        <v>1981</v>
      </c>
    </row>
    <row r="9740" spans="1:6" x14ac:dyDescent="0.45">
      <c r="A9740" s="218">
        <v>10078</v>
      </c>
      <c r="B9740" s="218">
        <v>300</v>
      </c>
      <c r="C9740" s="219">
        <v>23.766847857481149</v>
      </c>
      <c r="D9740" s="218"/>
      <c r="E9740" s="218" t="s">
        <v>205</v>
      </c>
      <c r="F9740" s="218">
        <v>1981</v>
      </c>
    </row>
    <row r="9741" spans="1:6" x14ac:dyDescent="0.45">
      <c r="A9741" s="218">
        <v>10076</v>
      </c>
      <c r="B9741" s="218">
        <v>0</v>
      </c>
      <c r="C9741" s="219">
        <v>20.774937515826139</v>
      </c>
      <c r="D9741" s="218"/>
      <c r="E9741" s="218"/>
      <c r="F9741" s="218">
        <v>1901</v>
      </c>
    </row>
    <row r="9742" spans="1:6" x14ac:dyDescent="0.45">
      <c r="A9742" s="218">
        <v>10074</v>
      </c>
      <c r="B9742" s="218">
        <v>150</v>
      </c>
      <c r="C9742" s="219">
        <v>9.1661065343679802</v>
      </c>
      <c r="D9742" s="218"/>
      <c r="E9742" s="218" t="s">
        <v>205</v>
      </c>
      <c r="F9742" s="218">
        <v>1901</v>
      </c>
    </row>
    <row r="9743" spans="1:6" x14ac:dyDescent="0.45">
      <c r="A9743" s="218">
        <v>10074</v>
      </c>
      <c r="B9743" s="218">
        <v>150</v>
      </c>
      <c r="C9743" s="219">
        <v>31.922325667852402</v>
      </c>
      <c r="D9743" s="218"/>
      <c r="E9743" s="218" t="s">
        <v>205</v>
      </c>
      <c r="F9743" s="218">
        <v>1901</v>
      </c>
    </row>
    <row r="9744" spans="1:6" x14ac:dyDescent="0.45">
      <c r="A9744" s="218">
        <v>10072</v>
      </c>
      <c r="B9744" s="218">
        <v>160</v>
      </c>
      <c r="C9744" s="219">
        <v>33.986768102766909</v>
      </c>
      <c r="D9744" s="218"/>
      <c r="E9744" s="218" t="s">
        <v>114</v>
      </c>
      <c r="F9744" s="218">
        <v>2002</v>
      </c>
    </row>
    <row r="9745" spans="1:6" x14ac:dyDescent="0.45">
      <c r="A9745" s="218">
        <v>10072</v>
      </c>
      <c r="B9745" s="218">
        <v>160</v>
      </c>
      <c r="C9745" s="219">
        <v>6.5408763913393821</v>
      </c>
      <c r="D9745" s="218"/>
      <c r="E9745" s="218" t="s">
        <v>114</v>
      </c>
      <c r="F9745" s="218">
        <v>2002</v>
      </c>
    </row>
    <row r="9746" spans="1:6" x14ac:dyDescent="0.45">
      <c r="A9746" s="218">
        <v>10070</v>
      </c>
      <c r="B9746" s="218">
        <v>315</v>
      </c>
      <c r="C9746" s="219">
        <v>23.9663080552364</v>
      </c>
      <c r="D9746" s="218"/>
      <c r="E9746" s="218" t="s">
        <v>114</v>
      </c>
      <c r="F9746" s="218">
        <v>2006</v>
      </c>
    </row>
    <row r="9747" spans="1:6" x14ac:dyDescent="0.45">
      <c r="A9747" s="218">
        <v>10070</v>
      </c>
      <c r="B9747" s="218">
        <v>315</v>
      </c>
      <c r="C9747" s="219">
        <v>2.616647668221447</v>
      </c>
      <c r="D9747" s="218"/>
      <c r="E9747" s="218" t="s">
        <v>204</v>
      </c>
      <c r="F9747" s="218">
        <v>2002</v>
      </c>
    </row>
    <row r="9748" spans="1:6" x14ac:dyDescent="0.45">
      <c r="A9748" s="218">
        <v>10070</v>
      </c>
      <c r="B9748" s="218">
        <v>315</v>
      </c>
      <c r="C9748" s="219">
        <v>27.873665160375229</v>
      </c>
      <c r="D9748" s="218"/>
      <c r="E9748" s="218" t="s">
        <v>204</v>
      </c>
      <c r="F9748" s="218">
        <v>2002</v>
      </c>
    </row>
    <row r="9749" spans="1:6" x14ac:dyDescent="0.45">
      <c r="A9749" s="218">
        <v>10070</v>
      </c>
      <c r="B9749" s="218">
        <v>315</v>
      </c>
      <c r="C9749" s="219">
        <v>31.436373371506608</v>
      </c>
      <c r="D9749" s="218"/>
      <c r="E9749" s="218" t="s">
        <v>204</v>
      </c>
      <c r="F9749" s="218">
        <v>2015</v>
      </c>
    </row>
    <row r="9750" spans="1:6" x14ac:dyDescent="0.45">
      <c r="A9750" s="218">
        <v>10070</v>
      </c>
      <c r="B9750" s="218">
        <v>315</v>
      </c>
      <c r="C9750" s="219">
        <v>45.741960438703103</v>
      </c>
      <c r="D9750" s="218"/>
      <c r="E9750" s="218" t="s">
        <v>204</v>
      </c>
      <c r="F9750" s="218">
        <v>2015</v>
      </c>
    </row>
    <row r="9751" spans="1:6" x14ac:dyDescent="0.45">
      <c r="A9751" s="218">
        <v>10070</v>
      </c>
      <c r="B9751" s="218">
        <v>315</v>
      </c>
      <c r="C9751" s="219">
        <v>20.810153771656761</v>
      </c>
      <c r="D9751" s="218"/>
      <c r="E9751" s="218" t="s">
        <v>204</v>
      </c>
      <c r="F9751" s="218">
        <v>2015</v>
      </c>
    </row>
    <row r="9752" spans="1:6" x14ac:dyDescent="0.45">
      <c r="A9752" s="218">
        <v>10070</v>
      </c>
      <c r="B9752" s="218">
        <v>315</v>
      </c>
      <c r="C9752" s="219">
        <v>19.780768587670991</v>
      </c>
      <c r="D9752" s="218"/>
      <c r="E9752" s="218" t="s">
        <v>204</v>
      </c>
      <c r="F9752" s="218">
        <v>2015</v>
      </c>
    </row>
    <row r="9753" spans="1:6" x14ac:dyDescent="0.45">
      <c r="A9753" s="218">
        <v>10070</v>
      </c>
      <c r="B9753" s="218">
        <v>315</v>
      </c>
      <c r="C9753" s="219">
        <v>32.177964437817117</v>
      </c>
      <c r="D9753" s="218"/>
      <c r="E9753" s="218" t="s">
        <v>204</v>
      </c>
      <c r="F9753" s="218">
        <v>2015</v>
      </c>
    </row>
    <row r="9754" spans="1:6" x14ac:dyDescent="0.45">
      <c r="A9754" s="218">
        <v>10070</v>
      </c>
      <c r="B9754" s="218">
        <v>315</v>
      </c>
      <c r="C9754" s="219">
        <v>20.354669020910048</v>
      </c>
      <c r="D9754" s="218"/>
      <c r="E9754" s="218" t="s">
        <v>109</v>
      </c>
      <c r="F9754" s="218">
        <v>2015</v>
      </c>
    </row>
    <row r="9755" spans="1:6" x14ac:dyDescent="0.45">
      <c r="A9755" s="218">
        <v>10070</v>
      </c>
      <c r="B9755" s="218">
        <v>315</v>
      </c>
      <c r="C9755" s="219">
        <v>17.58245039863813</v>
      </c>
      <c r="D9755" s="218"/>
      <c r="E9755" s="218" t="s">
        <v>109</v>
      </c>
      <c r="F9755" s="218">
        <v>2015</v>
      </c>
    </row>
    <row r="9756" spans="1:6" x14ac:dyDescent="0.45">
      <c r="A9756" s="218">
        <v>10070</v>
      </c>
      <c r="B9756" s="218">
        <v>315</v>
      </c>
      <c r="C9756" s="219">
        <v>13.26591544681429</v>
      </c>
      <c r="D9756" s="218"/>
      <c r="E9756" s="218" t="s">
        <v>109</v>
      </c>
      <c r="F9756" s="218">
        <v>2015</v>
      </c>
    </row>
    <row r="9757" spans="1:6" x14ac:dyDescent="0.45">
      <c r="A9757" s="218">
        <v>10070</v>
      </c>
      <c r="B9757" s="218">
        <v>315</v>
      </c>
      <c r="C9757" s="219">
        <v>21.10941663867845</v>
      </c>
      <c r="D9757" s="218"/>
      <c r="E9757" s="218" t="s">
        <v>109</v>
      </c>
      <c r="F9757" s="218">
        <v>2015</v>
      </c>
    </row>
    <row r="9758" spans="1:6" x14ac:dyDescent="0.45">
      <c r="A9758" s="218">
        <v>10070</v>
      </c>
      <c r="B9758" s="218">
        <v>315</v>
      </c>
      <c r="C9758" s="219">
        <v>25.876742369462381</v>
      </c>
      <c r="D9758" s="218"/>
      <c r="E9758" s="218" t="s">
        <v>109</v>
      </c>
      <c r="F9758" s="218">
        <v>2015</v>
      </c>
    </row>
    <row r="9759" spans="1:6" x14ac:dyDescent="0.45">
      <c r="A9759" s="218">
        <v>10070</v>
      </c>
      <c r="B9759" s="218">
        <v>315</v>
      </c>
      <c r="C9759" s="219">
        <v>25.455013702893709</v>
      </c>
      <c r="D9759" s="218"/>
      <c r="E9759" s="218" t="s">
        <v>109</v>
      </c>
      <c r="F9759" s="218">
        <v>2015</v>
      </c>
    </row>
    <row r="9760" spans="1:6" x14ac:dyDescent="0.45">
      <c r="A9760" s="218">
        <v>10070</v>
      </c>
      <c r="B9760" s="218">
        <v>315</v>
      </c>
      <c r="C9760" s="219">
        <v>19.242850787640752</v>
      </c>
      <c r="D9760" s="218"/>
      <c r="E9760" s="218" t="s">
        <v>204</v>
      </c>
      <c r="F9760" s="218">
        <v>2002</v>
      </c>
    </row>
    <row r="9761" spans="1:6" x14ac:dyDescent="0.45">
      <c r="A9761" s="218">
        <v>10070</v>
      </c>
      <c r="B9761" s="218">
        <v>315</v>
      </c>
      <c r="C9761" s="219">
        <v>36.107661844505259</v>
      </c>
      <c r="D9761" s="218"/>
      <c r="E9761" s="218" t="s">
        <v>109</v>
      </c>
      <c r="F9761" s="218">
        <v>2015</v>
      </c>
    </row>
    <row r="9762" spans="1:6" x14ac:dyDescent="0.45">
      <c r="A9762" s="218">
        <v>10070</v>
      </c>
      <c r="B9762" s="218">
        <v>315</v>
      </c>
      <c r="C9762" s="219">
        <v>35.718356727516159</v>
      </c>
      <c r="D9762" s="218"/>
      <c r="E9762" s="218" t="s">
        <v>109</v>
      </c>
      <c r="F9762" s="218">
        <v>2015</v>
      </c>
    </row>
    <row r="9763" spans="1:6" x14ac:dyDescent="0.45">
      <c r="A9763" s="218">
        <v>10068</v>
      </c>
      <c r="B9763" s="218">
        <v>315</v>
      </c>
      <c r="C9763" s="219">
        <v>13.387993913648931</v>
      </c>
      <c r="D9763" s="218"/>
      <c r="E9763" s="218" t="s">
        <v>204</v>
      </c>
      <c r="F9763" s="218">
        <v>2002</v>
      </c>
    </row>
    <row r="9764" spans="1:6" x14ac:dyDescent="0.45">
      <c r="A9764" s="218">
        <v>10068</v>
      </c>
      <c r="B9764" s="218">
        <v>315</v>
      </c>
      <c r="C9764" s="219">
        <v>5.3333415859703077</v>
      </c>
      <c r="D9764" s="218"/>
      <c r="E9764" s="218" t="s">
        <v>114</v>
      </c>
      <c r="F9764" s="218">
        <v>2002</v>
      </c>
    </row>
    <row r="9765" spans="1:6" x14ac:dyDescent="0.45">
      <c r="A9765" s="218">
        <v>10068</v>
      </c>
      <c r="B9765" s="218">
        <v>315</v>
      </c>
      <c r="C9765" s="219">
        <v>3.1806196426930038</v>
      </c>
      <c r="D9765" s="218"/>
      <c r="E9765" s="218" t="s">
        <v>204</v>
      </c>
      <c r="F9765" s="218">
        <v>2014</v>
      </c>
    </row>
    <row r="9766" spans="1:6" x14ac:dyDescent="0.45">
      <c r="A9766" s="218">
        <v>10066</v>
      </c>
      <c r="B9766" s="218">
        <v>160</v>
      </c>
      <c r="C9766" s="219">
        <v>8.0830604470394203</v>
      </c>
      <c r="D9766" s="218"/>
      <c r="E9766" s="218" t="s">
        <v>114</v>
      </c>
      <c r="F9766" s="218">
        <v>2002</v>
      </c>
    </row>
    <row r="9767" spans="1:6" x14ac:dyDescent="0.45">
      <c r="A9767" s="218">
        <v>10062</v>
      </c>
      <c r="B9767" s="218">
        <v>500</v>
      </c>
      <c r="C9767" s="219">
        <v>23.065795910146761</v>
      </c>
      <c r="D9767" s="218"/>
      <c r="E9767" s="218" t="s">
        <v>204</v>
      </c>
      <c r="F9767" s="218">
        <v>2002</v>
      </c>
    </row>
    <row r="9768" spans="1:6" x14ac:dyDescent="0.45">
      <c r="A9768" s="218">
        <v>10060</v>
      </c>
      <c r="B9768" s="218">
        <v>600</v>
      </c>
      <c r="C9768" s="219">
        <v>46.528562801752827</v>
      </c>
      <c r="D9768" s="218"/>
      <c r="E9768" s="218" t="s">
        <v>203</v>
      </c>
      <c r="F9768" s="218">
        <v>1901</v>
      </c>
    </row>
    <row r="9769" spans="1:6" x14ac:dyDescent="0.45">
      <c r="A9769" s="218">
        <v>10058</v>
      </c>
      <c r="B9769" s="218">
        <v>450</v>
      </c>
      <c r="C9769" s="219">
        <v>18.123934987858132</v>
      </c>
      <c r="D9769" s="218"/>
      <c r="E9769" s="218" t="s">
        <v>204</v>
      </c>
      <c r="F9769" s="218">
        <v>2001</v>
      </c>
    </row>
    <row r="9770" spans="1:6" x14ac:dyDescent="0.45">
      <c r="A9770" s="218">
        <v>10058</v>
      </c>
      <c r="B9770" s="218">
        <v>450</v>
      </c>
      <c r="C9770" s="219">
        <v>18.182342308507611</v>
      </c>
      <c r="D9770" s="218"/>
      <c r="E9770" s="218" t="s">
        <v>204</v>
      </c>
      <c r="F9770" s="218">
        <v>2001</v>
      </c>
    </row>
    <row r="9771" spans="1:6" x14ac:dyDescent="0.45">
      <c r="A9771" s="218">
        <v>10058</v>
      </c>
      <c r="B9771" s="218">
        <v>450</v>
      </c>
      <c r="C9771" s="219">
        <v>8.4721692749061148</v>
      </c>
      <c r="D9771" s="218"/>
      <c r="E9771" s="218" t="s">
        <v>204</v>
      </c>
      <c r="F9771" s="218">
        <v>2001</v>
      </c>
    </row>
    <row r="9772" spans="1:6" x14ac:dyDescent="0.45">
      <c r="A9772" s="218">
        <v>10058</v>
      </c>
      <c r="B9772" s="218">
        <v>450</v>
      </c>
      <c r="C9772" s="219">
        <v>8.2483292618706443</v>
      </c>
      <c r="D9772" s="218"/>
      <c r="E9772" s="218" t="s">
        <v>204</v>
      </c>
      <c r="F9772" s="218">
        <v>2001</v>
      </c>
    </row>
    <row r="9773" spans="1:6" x14ac:dyDescent="0.45">
      <c r="A9773" s="218">
        <v>10058</v>
      </c>
      <c r="B9773" s="218">
        <v>450</v>
      </c>
      <c r="C9773" s="219">
        <v>11.195892753524429</v>
      </c>
      <c r="D9773" s="218"/>
      <c r="E9773" s="218" t="s">
        <v>204</v>
      </c>
      <c r="F9773" s="218">
        <v>1901</v>
      </c>
    </row>
    <row r="9774" spans="1:6" x14ac:dyDescent="0.45">
      <c r="A9774" s="218">
        <v>10058</v>
      </c>
      <c r="B9774" s="218">
        <v>450</v>
      </c>
      <c r="C9774" s="219">
        <v>20.46790701935722</v>
      </c>
      <c r="D9774" s="218"/>
      <c r="E9774" s="218" t="s">
        <v>204</v>
      </c>
      <c r="F9774" s="218">
        <v>2001</v>
      </c>
    </row>
    <row r="9775" spans="1:6" x14ac:dyDescent="0.45">
      <c r="A9775" s="218">
        <v>10058</v>
      </c>
      <c r="B9775" s="218">
        <v>450</v>
      </c>
      <c r="C9775" s="219">
        <v>24.869191302630821</v>
      </c>
      <c r="D9775" s="218"/>
      <c r="E9775" s="218" t="s">
        <v>204</v>
      </c>
      <c r="F9775" s="218">
        <v>2001</v>
      </c>
    </row>
    <row r="9776" spans="1:6" x14ac:dyDescent="0.45">
      <c r="A9776" s="218">
        <v>10058</v>
      </c>
      <c r="B9776" s="218">
        <v>450</v>
      </c>
      <c r="C9776" s="219">
        <v>19.060737761354609</v>
      </c>
      <c r="D9776" s="218"/>
      <c r="E9776" s="218" t="s">
        <v>204</v>
      </c>
      <c r="F9776" s="218">
        <v>2001</v>
      </c>
    </row>
    <row r="9777" spans="1:6" x14ac:dyDescent="0.45">
      <c r="A9777" s="218">
        <v>10058</v>
      </c>
      <c r="B9777" s="218">
        <v>450</v>
      </c>
      <c r="C9777" s="219">
        <v>14.151573408805371</v>
      </c>
      <c r="D9777" s="218"/>
      <c r="E9777" s="218" t="s">
        <v>204</v>
      </c>
      <c r="F9777" s="218">
        <v>2001</v>
      </c>
    </row>
    <row r="9778" spans="1:6" x14ac:dyDescent="0.45">
      <c r="A9778" s="218">
        <v>10058</v>
      </c>
      <c r="B9778" s="218">
        <v>450</v>
      </c>
      <c r="C9778" s="219">
        <v>13.75377396801902</v>
      </c>
      <c r="D9778" s="218"/>
      <c r="E9778" s="218" t="s">
        <v>204</v>
      </c>
      <c r="F9778" s="218">
        <v>1901</v>
      </c>
    </row>
    <row r="9779" spans="1:6" x14ac:dyDescent="0.45">
      <c r="A9779" s="218">
        <v>10058</v>
      </c>
      <c r="B9779" s="218">
        <v>450</v>
      </c>
      <c r="C9779" s="219">
        <v>6.8482223993182023</v>
      </c>
      <c r="D9779" s="218"/>
      <c r="E9779" s="218" t="s">
        <v>204</v>
      </c>
      <c r="F9779" s="218">
        <v>2001</v>
      </c>
    </row>
    <row r="9780" spans="1:6" x14ac:dyDescent="0.45">
      <c r="A9780" s="218">
        <v>10058</v>
      </c>
      <c r="B9780" s="218">
        <v>450</v>
      </c>
      <c r="C9780" s="219">
        <v>13.374691549648279</v>
      </c>
      <c r="D9780" s="218"/>
      <c r="E9780" s="218" t="s">
        <v>204</v>
      </c>
      <c r="F9780" s="218">
        <v>2001</v>
      </c>
    </row>
    <row r="9781" spans="1:6" x14ac:dyDescent="0.45">
      <c r="A9781" s="218">
        <v>10058</v>
      </c>
      <c r="B9781" s="218">
        <v>450</v>
      </c>
      <c r="C9781" s="219">
        <v>20.503868173668181</v>
      </c>
      <c r="D9781" s="218"/>
      <c r="E9781" s="218" t="s">
        <v>204</v>
      </c>
      <c r="F9781" s="218">
        <v>2001</v>
      </c>
    </row>
    <row r="9782" spans="1:6" x14ac:dyDescent="0.45">
      <c r="A9782" s="218">
        <v>10058</v>
      </c>
      <c r="B9782" s="218">
        <v>450</v>
      </c>
      <c r="C9782" s="219">
        <v>17.210076802992589</v>
      </c>
      <c r="D9782" s="218"/>
      <c r="E9782" s="218" t="s">
        <v>204</v>
      </c>
      <c r="F9782" s="218">
        <v>2001</v>
      </c>
    </row>
    <row r="9783" spans="1:6" x14ac:dyDescent="0.45">
      <c r="A9783" s="218">
        <v>10058</v>
      </c>
      <c r="B9783" s="218">
        <v>450</v>
      </c>
      <c r="C9783" s="219">
        <v>9.3500982014913241</v>
      </c>
      <c r="D9783" s="218"/>
      <c r="E9783" s="218" t="s">
        <v>204</v>
      </c>
      <c r="F9783" s="218">
        <v>1901</v>
      </c>
    </row>
    <row r="9784" spans="1:6" x14ac:dyDescent="0.45">
      <c r="A9784" s="218">
        <v>10058</v>
      </c>
      <c r="B9784" s="218">
        <v>450</v>
      </c>
      <c r="C9784" s="219">
        <v>7.0212398260979896</v>
      </c>
      <c r="D9784" s="218"/>
      <c r="E9784" s="218" t="s">
        <v>204</v>
      </c>
      <c r="F9784" s="218">
        <v>2001</v>
      </c>
    </row>
    <row r="9785" spans="1:6" x14ac:dyDescent="0.45">
      <c r="A9785" s="218">
        <v>10056</v>
      </c>
      <c r="B9785" s="218">
        <v>600</v>
      </c>
      <c r="C9785" s="219">
        <v>26.569364283629071</v>
      </c>
      <c r="D9785" s="218"/>
      <c r="E9785" s="218" t="s">
        <v>203</v>
      </c>
      <c r="F9785" s="218">
        <v>1976</v>
      </c>
    </row>
    <row r="9786" spans="1:6" x14ac:dyDescent="0.45">
      <c r="A9786" s="218">
        <v>10056</v>
      </c>
      <c r="B9786" s="218">
        <v>600</v>
      </c>
      <c r="C9786" s="219">
        <v>14.277705644464509</v>
      </c>
      <c r="D9786" s="218"/>
      <c r="E9786" s="218" t="s">
        <v>203</v>
      </c>
      <c r="F9786" s="218">
        <v>1976</v>
      </c>
    </row>
    <row r="9787" spans="1:6" x14ac:dyDescent="0.45">
      <c r="A9787" s="218">
        <v>10056</v>
      </c>
      <c r="B9787" s="218">
        <v>600</v>
      </c>
      <c r="C9787" s="219">
        <v>15.73683837166609</v>
      </c>
      <c r="D9787" s="218"/>
      <c r="E9787" s="218" t="s">
        <v>203</v>
      </c>
      <c r="F9787" s="218">
        <v>1976</v>
      </c>
    </row>
    <row r="9788" spans="1:6" x14ac:dyDescent="0.45">
      <c r="A9788" s="218">
        <v>10056</v>
      </c>
      <c r="B9788" s="218">
        <v>600</v>
      </c>
      <c r="C9788" s="219">
        <v>15.049123185227691</v>
      </c>
      <c r="D9788" s="218"/>
      <c r="E9788" s="218" t="s">
        <v>203</v>
      </c>
      <c r="F9788" s="218">
        <v>1976</v>
      </c>
    </row>
    <row r="9789" spans="1:6" x14ac:dyDescent="0.45">
      <c r="A9789" s="218">
        <v>10056</v>
      </c>
      <c r="B9789" s="218">
        <v>600</v>
      </c>
      <c r="C9789" s="219">
        <v>16.127113460798469</v>
      </c>
      <c r="D9789" s="218"/>
      <c r="E9789" s="218" t="s">
        <v>203</v>
      </c>
      <c r="F9789" s="218">
        <v>1976</v>
      </c>
    </row>
    <row r="9790" spans="1:6" x14ac:dyDescent="0.45">
      <c r="A9790" s="218">
        <v>10056</v>
      </c>
      <c r="B9790" s="218">
        <v>600</v>
      </c>
      <c r="C9790" s="219">
        <v>19.132542308801469</v>
      </c>
      <c r="D9790" s="218"/>
      <c r="E9790" s="218" t="s">
        <v>203</v>
      </c>
      <c r="F9790" s="218">
        <v>1976</v>
      </c>
    </row>
    <row r="9791" spans="1:6" x14ac:dyDescent="0.45">
      <c r="A9791" s="218">
        <v>10056</v>
      </c>
      <c r="B9791" s="218">
        <v>600</v>
      </c>
      <c r="C9791" s="219">
        <v>16.45709957633332</v>
      </c>
      <c r="D9791" s="218"/>
      <c r="E9791" s="218" t="s">
        <v>203</v>
      </c>
      <c r="F9791" s="218">
        <v>1976</v>
      </c>
    </row>
    <row r="9792" spans="1:6" x14ac:dyDescent="0.45">
      <c r="A9792" s="218">
        <v>10056</v>
      </c>
      <c r="B9792" s="218">
        <v>600</v>
      </c>
      <c r="C9792" s="219">
        <v>15.511339720108509</v>
      </c>
      <c r="D9792" s="218"/>
      <c r="E9792" s="218" t="s">
        <v>203</v>
      </c>
      <c r="F9792" s="218">
        <v>1976</v>
      </c>
    </row>
    <row r="9793" spans="1:6" x14ac:dyDescent="0.45">
      <c r="A9793" s="218">
        <v>10056</v>
      </c>
      <c r="B9793" s="218">
        <v>600</v>
      </c>
      <c r="C9793" s="219">
        <v>24.476658317827049</v>
      </c>
      <c r="D9793" s="218"/>
      <c r="E9793" s="218" t="s">
        <v>203</v>
      </c>
      <c r="F9793" s="218">
        <v>1976</v>
      </c>
    </row>
    <row r="9794" spans="1:6" x14ac:dyDescent="0.45">
      <c r="A9794" s="218">
        <v>10056</v>
      </c>
      <c r="B9794" s="218">
        <v>600</v>
      </c>
      <c r="C9794" s="219">
        <v>42.717171647871098</v>
      </c>
      <c r="D9794" s="218"/>
      <c r="E9794" s="218" t="s">
        <v>203</v>
      </c>
      <c r="F9794" s="218">
        <v>1971</v>
      </c>
    </row>
    <row r="9795" spans="1:6" x14ac:dyDescent="0.45">
      <c r="A9795" s="218">
        <v>10056</v>
      </c>
      <c r="B9795" s="218">
        <v>600</v>
      </c>
      <c r="C9795" s="219">
        <v>16.901503371335149</v>
      </c>
      <c r="D9795" s="218"/>
      <c r="E9795" s="218" t="s">
        <v>203</v>
      </c>
      <c r="F9795" s="218">
        <v>1971</v>
      </c>
    </row>
    <row r="9796" spans="1:6" x14ac:dyDescent="0.45">
      <c r="A9796" s="218">
        <v>10056</v>
      </c>
      <c r="B9796" s="218">
        <v>600</v>
      </c>
      <c r="C9796" s="219">
        <v>14.851357798868809</v>
      </c>
      <c r="D9796" s="218"/>
      <c r="E9796" s="218" t="s">
        <v>203</v>
      </c>
      <c r="F9796" s="218">
        <v>1971</v>
      </c>
    </row>
    <row r="9797" spans="1:6" x14ac:dyDescent="0.45">
      <c r="A9797" s="218">
        <v>10056</v>
      </c>
      <c r="B9797" s="218">
        <v>600</v>
      </c>
      <c r="C9797" s="219">
        <v>16.649428591189629</v>
      </c>
      <c r="D9797" s="218"/>
      <c r="E9797" s="218" t="s">
        <v>203</v>
      </c>
      <c r="F9797" s="218">
        <v>1971</v>
      </c>
    </row>
    <row r="9798" spans="1:6" x14ac:dyDescent="0.45">
      <c r="A9798" s="218">
        <v>10056</v>
      </c>
      <c r="B9798" s="218">
        <v>600</v>
      </c>
      <c r="C9798" s="219">
        <v>16.546713083499831</v>
      </c>
      <c r="D9798" s="218"/>
      <c r="E9798" s="218" t="s">
        <v>203</v>
      </c>
      <c r="F9798" s="218">
        <v>1971</v>
      </c>
    </row>
    <row r="9799" spans="1:6" x14ac:dyDescent="0.45">
      <c r="A9799" s="218">
        <v>10056</v>
      </c>
      <c r="B9799" s="218">
        <v>600</v>
      </c>
      <c r="C9799" s="219">
        <v>16.71447935384699</v>
      </c>
      <c r="D9799" s="218"/>
      <c r="E9799" s="218" t="s">
        <v>203</v>
      </c>
      <c r="F9799" s="218">
        <v>1971</v>
      </c>
    </row>
    <row r="9800" spans="1:6" x14ac:dyDescent="0.45">
      <c r="A9800" s="218">
        <v>10056</v>
      </c>
      <c r="B9800" s="218">
        <v>600</v>
      </c>
      <c r="C9800" s="219">
        <v>17.780666352738709</v>
      </c>
      <c r="D9800" s="218"/>
      <c r="E9800" s="218" t="s">
        <v>203</v>
      </c>
      <c r="F9800" s="218">
        <v>1971</v>
      </c>
    </row>
    <row r="9801" spans="1:6" x14ac:dyDescent="0.45">
      <c r="A9801" s="218">
        <v>10056</v>
      </c>
      <c r="B9801" s="218">
        <v>600</v>
      </c>
      <c r="C9801" s="219">
        <v>18.010421893419849</v>
      </c>
      <c r="D9801" s="218"/>
      <c r="E9801" s="218" t="s">
        <v>203</v>
      </c>
      <c r="F9801" s="218">
        <v>1971</v>
      </c>
    </row>
    <row r="9802" spans="1:6" x14ac:dyDescent="0.45">
      <c r="A9802" s="218">
        <v>10056</v>
      </c>
      <c r="B9802" s="218">
        <v>600</v>
      </c>
      <c r="C9802" s="219">
        <v>10.526980092308779</v>
      </c>
      <c r="D9802" s="218"/>
      <c r="E9802" s="218" t="s">
        <v>203</v>
      </c>
      <c r="F9802" s="218">
        <v>1971</v>
      </c>
    </row>
    <row r="9803" spans="1:6" x14ac:dyDescent="0.45">
      <c r="A9803" s="218">
        <v>10056</v>
      </c>
      <c r="B9803" s="218">
        <v>600</v>
      </c>
      <c r="C9803" s="219">
        <v>36.018845456642822</v>
      </c>
      <c r="D9803" s="218"/>
      <c r="E9803" s="218" t="s">
        <v>203</v>
      </c>
      <c r="F9803" s="218">
        <v>1971</v>
      </c>
    </row>
    <row r="9804" spans="1:6" x14ac:dyDescent="0.45">
      <c r="A9804" s="218">
        <v>10056</v>
      </c>
      <c r="B9804" s="218">
        <v>600</v>
      </c>
      <c r="C9804" s="219">
        <v>13.68411252497356</v>
      </c>
      <c r="D9804" s="218"/>
      <c r="E9804" s="218" t="s">
        <v>203</v>
      </c>
      <c r="F9804" s="218">
        <v>1971</v>
      </c>
    </row>
    <row r="9805" spans="1:6" x14ac:dyDescent="0.45">
      <c r="A9805" s="218">
        <v>10056</v>
      </c>
      <c r="B9805" s="218">
        <v>600</v>
      </c>
      <c r="C9805" s="219">
        <v>17.534096283317261</v>
      </c>
      <c r="D9805" s="218"/>
      <c r="E9805" s="218" t="s">
        <v>203</v>
      </c>
      <c r="F9805" s="218">
        <v>1971</v>
      </c>
    </row>
    <row r="9806" spans="1:6" x14ac:dyDescent="0.45">
      <c r="A9806" s="218">
        <v>10056</v>
      </c>
      <c r="B9806" s="218">
        <v>600</v>
      </c>
      <c r="C9806" s="219">
        <v>15.38974578556005</v>
      </c>
      <c r="D9806" s="218"/>
      <c r="E9806" s="218" t="s">
        <v>203</v>
      </c>
      <c r="F9806" s="218">
        <v>1971</v>
      </c>
    </row>
    <row r="9807" spans="1:6" x14ac:dyDescent="0.45">
      <c r="A9807" s="218">
        <v>10056</v>
      </c>
      <c r="B9807" s="218">
        <v>600</v>
      </c>
      <c r="C9807" s="219">
        <v>16.354965526222639</v>
      </c>
      <c r="D9807" s="218"/>
      <c r="E9807" s="218" t="s">
        <v>203</v>
      </c>
      <c r="F9807" s="218">
        <v>1971</v>
      </c>
    </row>
    <row r="9808" spans="1:6" x14ac:dyDescent="0.45">
      <c r="A9808" s="218">
        <v>10056</v>
      </c>
      <c r="B9808" s="218">
        <v>600</v>
      </c>
      <c r="C9808" s="219">
        <v>15.830103696982491</v>
      </c>
      <c r="D9808" s="218"/>
      <c r="E9808" s="218" t="s">
        <v>203</v>
      </c>
      <c r="F9808" s="218">
        <v>1971</v>
      </c>
    </row>
    <row r="9809" spans="1:6" x14ac:dyDescent="0.45">
      <c r="A9809" s="218">
        <v>10056</v>
      </c>
      <c r="B9809" s="218">
        <v>600</v>
      </c>
      <c r="C9809" s="219">
        <v>15.3821631878661</v>
      </c>
      <c r="D9809" s="218"/>
      <c r="E9809" s="218" t="s">
        <v>203</v>
      </c>
      <c r="F9809" s="218">
        <v>1971</v>
      </c>
    </row>
    <row r="9810" spans="1:6" x14ac:dyDescent="0.45">
      <c r="A9810" s="218">
        <v>10056</v>
      </c>
      <c r="B9810" s="218">
        <v>600</v>
      </c>
      <c r="C9810" s="219">
        <v>18.799957339072431</v>
      </c>
      <c r="D9810" s="218"/>
      <c r="E9810" s="218" t="s">
        <v>203</v>
      </c>
      <c r="F9810" s="218">
        <v>1971</v>
      </c>
    </row>
    <row r="9811" spans="1:6" x14ac:dyDescent="0.45">
      <c r="A9811" s="218">
        <v>10056</v>
      </c>
      <c r="B9811" s="218">
        <v>600</v>
      </c>
      <c r="C9811" s="219">
        <v>45.682265293145221</v>
      </c>
      <c r="D9811" s="218"/>
      <c r="E9811" s="218"/>
      <c r="F9811" s="218">
        <v>1971</v>
      </c>
    </row>
    <row r="9812" spans="1:6" x14ac:dyDescent="0.45">
      <c r="A9812" s="218">
        <v>10056</v>
      </c>
      <c r="B9812" s="218">
        <v>600</v>
      </c>
      <c r="C9812" s="219">
        <v>49.491103362905143</v>
      </c>
      <c r="D9812" s="218"/>
      <c r="E9812" s="218"/>
      <c r="F9812" s="218">
        <v>1971</v>
      </c>
    </row>
    <row r="9813" spans="1:6" x14ac:dyDescent="0.45">
      <c r="A9813" s="218">
        <v>10056</v>
      </c>
      <c r="B9813" s="218">
        <v>600</v>
      </c>
      <c r="C9813" s="219">
        <v>50.620575534088182</v>
      </c>
      <c r="D9813" s="218"/>
      <c r="E9813" s="218"/>
      <c r="F9813" s="218">
        <v>1971</v>
      </c>
    </row>
    <row r="9814" spans="1:6" x14ac:dyDescent="0.45">
      <c r="A9814" s="218">
        <v>10056</v>
      </c>
      <c r="B9814" s="218">
        <v>600</v>
      </c>
      <c r="C9814" s="219">
        <v>50.610782312123341</v>
      </c>
      <c r="D9814" s="218"/>
      <c r="E9814" s="218"/>
      <c r="F9814" s="218">
        <v>1971</v>
      </c>
    </row>
    <row r="9815" spans="1:6" x14ac:dyDescent="0.45">
      <c r="A9815" s="218">
        <v>10056</v>
      </c>
      <c r="B9815" s="218">
        <v>600</v>
      </c>
      <c r="C9815" s="219">
        <v>49.708506029955643</v>
      </c>
      <c r="D9815" s="218"/>
      <c r="E9815" s="218"/>
      <c r="F9815" s="218">
        <v>1971</v>
      </c>
    </row>
    <row r="9816" spans="1:6" x14ac:dyDescent="0.45">
      <c r="A9816" s="218">
        <v>10056</v>
      </c>
      <c r="B9816" s="218">
        <v>600</v>
      </c>
      <c r="C9816" s="219">
        <v>9.0168867389405296</v>
      </c>
      <c r="D9816" s="218"/>
      <c r="E9816" s="218" t="s">
        <v>203</v>
      </c>
      <c r="F9816" s="218">
        <v>1976</v>
      </c>
    </row>
    <row r="9817" spans="1:6" x14ac:dyDescent="0.45">
      <c r="A9817" s="218">
        <v>10056</v>
      </c>
      <c r="B9817" s="218">
        <v>600</v>
      </c>
      <c r="C9817" s="219">
        <v>53.069765250868798</v>
      </c>
      <c r="D9817" s="218"/>
      <c r="E9817" s="218" t="s">
        <v>203</v>
      </c>
      <c r="F9817" s="218">
        <v>1976</v>
      </c>
    </row>
    <row r="9818" spans="1:6" x14ac:dyDescent="0.45">
      <c r="A9818" s="218">
        <v>10056</v>
      </c>
      <c r="B9818" s="218">
        <v>600</v>
      </c>
      <c r="C9818" s="219">
        <v>45.499952104736167</v>
      </c>
      <c r="D9818" s="218"/>
      <c r="E9818" s="218" t="s">
        <v>203</v>
      </c>
      <c r="F9818" s="218">
        <v>1971</v>
      </c>
    </row>
    <row r="9819" spans="1:6" x14ac:dyDescent="0.45">
      <c r="A9819" s="218">
        <v>10056</v>
      </c>
      <c r="B9819" s="218">
        <v>600</v>
      </c>
      <c r="C9819" s="219">
        <v>8.9999358711756052</v>
      </c>
      <c r="D9819" s="218"/>
      <c r="E9819" s="218" t="s">
        <v>203</v>
      </c>
      <c r="F9819" s="218">
        <v>1971</v>
      </c>
    </row>
    <row r="9820" spans="1:6" x14ac:dyDescent="0.45">
      <c r="A9820" s="218">
        <v>10056</v>
      </c>
      <c r="B9820" s="218">
        <v>600</v>
      </c>
      <c r="C9820" s="219">
        <v>47.00000865868352</v>
      </c>
      <c r="D9820" s="218"/>
      <c r="E9820" s="218" t="s">
        <v>203</v>
      </c>
      <c r="F9820" s="218">
        <v>1971</v>
      </c>
    </row>
    <row r="9821" spans="1:6" x14ac:dyDescent="0.45">
      <c r="A9821" s="218">
        <v>10056</v>
      </c>
      <c r="B9821" s="218">
        <v>600</v>
      </c>
      <c r="C9821" s="219">
        <v>49.717683911657389</v>
      </c>
      <c r="D9821" s="218"/>
      <c r="E9821" s="218" t="s">
        <v>203</v>
      </c>
      <c r="F9821" s="218">
        <v>1971</v>
      </c>
    </row>
    <row r="9822" spans="1:6" x14ac:dyDescent="0.45">
      <c r="A9822" s="218">
        <v>10056</v>
      </c>
      <c r="B9822" s="218">
        <v>600</v>
      </c>
      <c r="C9822" s="219">
        <v>27.111181045156901</v>
      </c>
      <c r="D9822" s="218"/>
      <c r="E9822" s="218" t="s">
        <v>203</v>
      </c>
      <c r="F9822" s="218">
        <v>1971</v>
      </c>
    </row>
    <row r="9823" spans="1:6" x14ac:dyDescent="0.45">
      <c r="A9823" s="218">
        <v>10054</v>
      </c>
      <c r="B9823" s="218">
        <v>250</v>
      </c>
      <c r="C9823" s="219">
        <v>18.018514614940379</v>
      </c>
      <c r="D9823" s="218"/>
      <c r="E9823" s="218" t="s">
        <v>205</v>
      </c>
      <c r="F9823" s="218">
        <v>1971</v>
      </c>
    </row>
    <row r="9824" spans="1:6" x14ac:dyDescent="0.45">
      <c r="A9824" s="218">
        <v>9996</v>
      </c>
      <c r="B9824" s="218">
        <v>200</v>
      </c>
      <c r="C9824" s="219">
        <v>7.15912129035791</v>
      </c>
      <c r="D9824" s="218"/>
      <c r="E9824" s="218" t="s">
        <v>111</v>
      </c>
      <c r="F9824" s="218">
        <v>1989</v>
      </c>
    </row>
    <row r="9825" spans="1:6" x14ac:dyDescent="0.45">
      <c r="A9825" s="218">
        <v>9996</v>
      </c>
      <c r="B9825" s="218">
        <v>200</v>
      </c>
      <c r="C9825" s="219">
        <v>9.2524416783226062</v>
      </c>
      <c r="D9825" s="218"/>
      <c r="E9825" s="218" t="s">
        <v>111</v>
      </c>
      <c r="F9825" s="218">
        <v>1989</v>
      </c>
    </row>
    <row r="9826" spans="1:6" x14ac:dyDescent="0.45">
      <c r="A9826" s="218">
        <v>9996</v>
      </c>
      <c r="B9826" s="218">
        <v>200</v>
      </c>
      <c r="C9826" s="219">
        <v>9.6508113986553887</v>
      </c>
      <c r="D9826" s="218"/>
      <c r="E9826" s="218" t="s">
        <v>111</v>
      </c>
      <c r="F9826" s="218">
        <v>1989</v>
      </c>
    </row>
    <row r="9827" spans="1:6" x14ac:dyDescent="0.45">
      <c r="A9827" s="218">
        <v>9996</v>
      </c>
      <c r="B9827" s="218">
        <v>200</v>
      </c>
      <c r="C9827" s="219">
        <v>4.1845998778946152</v>
      </c>
      <c r="D9827" s="218"/>
      <c r="E9827" s="218" t="s">
        <v>111</v>
      </c>
      <c r="F9827" s="218">
        <v>1989</v>
      </c>
    </row>
    <row r="9828" spans="1:6" x14ac:dyDescent="0.45">
      <c r="A9828" s="218">
        <v>9996</v>
      </c>
      <c r="B9828" s="218">
        <v>200</v>
      </c>
      <c r="C9828" s="219">
        <v>5.1435655881077578</v>
      </c>
      <c r="D9828" s="218"/>
      <c r="E9828" s="218" t="s">
        <v>111</v>
      </c>
      <c r="F9828" s="218">
        <v>1989</v>
      </c>
    </row>
    <row r="9829" spans="1:6" x14ac:dyDescent="0.45">
      <c r="A9829" s="218">
        <v>9996</v>
      </c>
      <c r="B9829" s="218">
        <v>200</v>
      </c>
      <c r="C9829" s="219">
        <v>6.6944104557685042</v>
      </c>
      <c r="D9829" s="218"/>
      <c r="E9829" s="218" t="s">
        <v>111</v>
      </c>
      <c r="F9829" s="218">
        <v>1989</v>
      </c>
    </row>
    <row r="9830" spans="1:6" x14ac:dyDescent="0.45">
      <c r="A9830" s="218">
        <v>9996</v>
      </c>
      <c r="B9830" s="218">
        <v>200</v>
      </c>
      <c r="C9830" s="219">
        <v>10.25485885088259</v>
      </c>
      <c r="D9830" s="218"/>
      <c r="E9830" s="218" t="s">
        <v>111</v>
      </c>
      <c r="F9830" s="218">
        <v>1989</v>
      </c>
    </row>
    <row r="9831" spans="1:6" x14ac:dyDescent="0.45">
      <c r="A9831" s="218">
        <v>9996</v>
      </c>
      <c r="B9831" s="218">
        <v>200</v>
      </c>
      <c r="C9831" s="219">
        <v>7.0484182621287141</v>
      </c>
      <c r="D9831" s="218"/>
      <c r="E9831" s="218" t="s">
        <v>111</v>
      </c>
      <c r="F9831" s="218">
        <v>1989</v>
      </c>
    </row>
    <row r="9832" spans="1:6" x14ac:dyDescent="0.45">
      <c r="A9832" s="218">
        <v>9996</v>
      </c>
      <c r="B9832" s="218">
        <v>200</v>
      </c>
      <c r="C9832" s="219">
        <v>3.1191024350795709</v>
      </c>
      <c r="D9832" s="218"/>
      <c r="E9832" s="218" t="s">
        <v>111</v>
      </c>
      <c r="F9832" s="218">
        <v>1989</v>
      </c>
    </row>
    <row r="9833" spans="1:6" x14ac:dyDescent="0.45">
      <c r="A9833" s="218">
        <v>9996</v>
      </c>
      <c r="B9833" s="218">
        <v>200</v>
      </c>
      <c r="C9833" s="219">
        <v>6.2127220408000143</v>
      </c>
      <c r="D9833" s="218"/>
      <c r="E9833" s="218" t="s">
        <v>111</v>
      </c>
      <c r="F9833" s="218">
        <v>1989</v>
      </c>
    </row>
    <row r="9834" spans="1:6" x14ac:dyDescent="0.45">
      <c r="A9834" s="218">
        <v>9996</v>
      </c>
      <c r="B9834" s="218">
        <v>200</v>
      </c>
      <c r="C9834" s="219">
        <v>7.1784231624542363</v>
      </c>
      <c r="D9834" s="218"/>
      <c r="E9834" s="218" t="s">
        <v>111</v>
      </c>
      <c r="F9834" s="218">
        <v>1989</v>
      </c>
    </row>
    <row r="9835" spans="1:6" x14ac:dyDescent="0.45">
      <c r="A9835" s="218">
        <v>9996</v>
      </c>
      <c r="B9835" s="218">
        <v>200</v>
      </c>
      <c r="C9835" s="219">
        <v>18.459647543888771</v>
      </c>
      <c r="D9835" s="218"/>
      <c r="E9835" s="218" t="s">
        <v>111</v>
      </c>
      <c r="F9835" s="218">
        <v>1989</v>
      </c>
    </row>
    <row r="9836" spans="1:6" x14ac:dyDescent="0.45">
      <c r="A9836" s="218">
        <v>9994</v>
      </c>
      <c r="B9836" s="218">
        <v>200</v>
      </c>
      <c r="C9836" s="219">
        <v>12.894325068439789</v>
      </c>
      <c r="D9836" s="218"/>
      <c r="E9836" s="218" t="s">
        <v>111</v>
      </c>
      <c r="F9836" s="218">
        <v>1989</v>
      </c>
    </row>
    <row r="9837" spans="1:6" x14ac:dyDescent="0.45">
      <c r="A9837" s="218">
        <v>9994</v>
      </c>
      <c r="B9837" s="218">
        <v>200</v>
      </c>
      <c r="C9837" s="219">
        <v>9.4866063479752771</v>
      </c>
      <c r="D9837" s="218"/>
      <c r="E9837" s="218" t="s">
        <v>111</v>
      </c>
      <c r="F9837" s="218">
        <v>1989</v>
      </c>
    </row>
    <row r="9838" spans="1:6" x14ac:dyDescent="0.45">
      <c r="A9838" s="218">
        <v>9994</v>
      </c>
      <c r="B9838" s="218">
        <v>200</v>
      </c>
      <c r="C9838" s="219">
        <v>9.6376906702156138</v>
      </c>
      <c r="D9838" s="218"/>
      <c r="E9838" s="218" t="s">
        <v>111</v>
      </c>
      <c r="F9838" s="218">
        <v>1989</v>
      </c>
    </row>
    <row r="9839" spans="1:6" x14ac:dyDescent="0.45">
      <c r="A9839" s="218">
        <v>9994</v>
      </c>
      <c r="B9839" s="218">
        <v>200</v>
      </c>
      <c r="C9839" s="219">
        <v>13.384289297467859</v>
      </c>
      <c r="D9839" s="218"/>
      <c r="E9839" s="218" t="s">
        <v>111</v>
      </c>
      <c r="F9839" s="218">
        <v>1989</v>
      </c>
    </row>
    <row r="9840" spans="1:6" x14ac:dyDescent="0.45">
      <c r="A9840" s="218">
        <v>9992</v>
      </c>
      <c r="B9840" s="218">
        <v>300</v>
      </c>
      <c r="C9840" s="219">
        <v>2.595752035612739</v>
      </c>
      <c r="D9840" s="218"/>
      <c r="E9840" s="218" t="s">
        <v>111</v>
      </c>
      <c r="F9840" s="218">
        <v>1989</v>
      </c>
    </row>
    <row r="9841" spans="1:6" x14ac:dyDescent="0.45">
      <c r="A9841" s="218">
        <v>9992</v>
      </c>
      <c r="B9841" s="218">
        <v>300</v>
      </c>
      <c r="C9841" s="219">
        <v>6.1689762667247061</v>
      </c>
      <c r="D9841" s="218"/>
      <c r="E9841" s="218" t="s">
        <v>111</v>
      </c>
      <c r="F9841" s="218">
        <v>1989</v>
      </c>
    </row>
    <row r="9842" spans="1:6" x14ac:dyDescent="0.45">
      <c r="A9842" s="218">
        <v>9992</v>
      </c>
      <c r="B9842" s="218">
        <v>300</v>
      </c>
      <c r="C9842" s="219">
        <v>9.7939261574103185</v>
      </c>
      <c r="D9842" s="218"/>
      <c r="E9842" s="218" t="s">
        <v>111</v>
      </c>
      <c r="F9842" s="218">
        <v>1989</v>
      </c>
    </row>
    <row r="9843" spans="1:6" x14ac:dyDescent="0.45">
      <c r="A9843" s="218">
        <v>9992</v>
      </c>
      <c r="B9843" s="218">
        <v>300</v>
      </c>
      <c r="C9843" s="219">
        <v>3.6073829935866888</v>
      </c>
      <c r="D9843" s="218"/>
      <c r="E9843" s="218" t="s">
        <v>111</v>
      </c>
      <c r="F9843" s="218">
        <v>1989</v>
      </c>
    </row>
    <row r="9844" spans="1:6" x14ac:dyDescent="0.45">
      <c r="A9844" s="218">
        <v>9992</v>
      </c>
      <c r="B9844" s="218">
        <v>300</v>
      </c>
      <c r="C9844" s="219">
        <v>18.197485718820388</v>
      </c>
      <c r="D9844" s="218"/>
      <c r="E9844" s="218" t="s">
        <v>111</v>
      </c>
      <c r="F9844" s="218">
        <v>1993</v>
      </c>
    </row>
    <row r="9845" spans="1:6" x14ac:dyDescent="0.45">
      <c r="A9845" s="218">
        <v>9992</v>
      </c>
      <c r="B9845" s="218">
        <v>300</v>
      </c>
      <c r="C9845" s="219">
        <v>18.207455705451469</v>
      </c>
      <c r="D9845" s="218"/>
      <c r="E9845" s="218" t="s">
        <v>111</v>
      </c>
      <c r="F9845" s="218">
        <v>1993</v>
      </c>
    </row>
    <row r="9846" spans="1:6" x14ac:dyDescent="0.45">
      <c r="A9846" s="218">
        <v>9992</v>
      </c>
      <c r="B9846" s="218">
        <v>300</v>
      </c>
      <c r="C9846" s="219">
        <v>8.4733936533413825</v>
      </c>
      <c r="D9846" s="218"/>
      <c r="E9846" s="218" t="s">
        <v>111</v>
      </c>
      <c r="F9846" s="218">
        <v>1993</v>
      </c>
    </row>
    <row r="9847" spans="1:6" x14ac:dyDescent="0.45">
      <c r="A9847" s="218">
        <v>9990</v>
      </c>
      <c r="B9847" s="218">
        <v>800</v>
      </c>
      <c r="C9847" s="219">
        <v>125.944785707805</v>
      </c>
      <c r="D9847" s="218"/>
      <c r="E9847" s="218" t="s">
        <v>204</v>
      </c>
      <c r="F9847" s="218">
        <v>2012</v>
      </c>
    </row>
    <row r="9848" spans="1:6" x14ac:dyDescent="0.45">
      <c r="A9848" s="218">
        <v>9990</v>
      </c>
      <c r="B9848" s="218">
        <v>800</v>
      </c>
      <c r="C9848" s="219">
        <v>98.292174454476822</v>
      </c>
      <c r="D9848" s="218"/>
      <c r="E9848" s="218" t="s">
        <v>204</v>
      </c>
      <c r="F9848" s="218">
        <v>2012</v>
      </c>
    </row>
    <row r="9849" spans="1:6" x14ac:dyDescent="0.45">
      <c r="A9849" s="218">
        <v>9990</v>
      </c>
      <c r="B9849" s="218">
        <v>800</v>
      </c>
      <c r="C9849" s="219">
        <v>176.86672125336631</v>
      </c>
      <c r="D9849" s="218"/>
      <c r="E9849" s="218" t="s">
        <v>204</v>
      </c>
      <c r="F9849" s="218">
        <v>2012</v>
      </c>
    </row>
    <row r="9850" spans="1:6" x14ac:dyDescent="0.45">
      <c r="A9850" s="218">
        <v>9990</v>
      </c>
      <c r="B9850" s="218">
        <v>800</v>
      </c>
      <c r="C9850" s="219">
        <v>197.06755083954329</v>
      </c>
      <c r="D9850" s="218"/>
      <c r="E9850" s="218" t="s">
        <v>204</v>
      </c>
      <c r="F9850" s="218">
        <v>2012</v>
      </c>
    </row>
    <row r="9851" spans="1:6" x14ac:dyDescent="0.45">
      <c r="A9851" s="218">
        <v>9990</v>
      </c>
      <c r="B9851" s="218">
        <v>800</v>
      </c>
      <c r="C9851" s="219">
        <v>194.43212796304891</v>
      </c>
      <c r="D9851" s="218"/>
      <c r="E9851" s="218" t="s">
        <v>204</v>
      </c>
      <c r="F9851" s="218">
        <v>2012</v>
      </c>
    </row>
    <row r="9852" spans="1:6" x14ac:dyDescent="0.45">
      <c r="A9852" s="218">
        <v>9990</v>
      </c>
      <c r="B9852" s="218">
        <v>800</v>
      </c>
      <c r="C9852" s="219">
        <v>86.950268851633567</v>
      </c>
      <c r="D9852" s="218"/>
      <c r="E9852" s="218" t="s">
        <v>204</v>
      </c>
      <c r="F9852" s="218">
        <v>2012</v>
      </c>
    </row>
    <row r="9853" spans="1:6" x14ac:dyDescent="0.45">
      <c r="A9853" s="218">
        <v>9990</v>
      </c>
      <c r="B9853" s="218">
        <v>800</v>
      </c>
      <c r="C9853" s="219">
        <v>95.512273888189412</v>
      </c>
      <c r="D9853" s="218"/>
      <c r="E9853" s="218" t="s">
        <v>204</v>
      </c>
      <c r="F9853" s="218">
        <v>2012</v>
      </c>
    </row>
    <row r="9854" spans="1:6" x14ac:dyDescent="0.45">
      <c r="A9854" s="218">
        <v>9990</v>
      </c>
      <c r="B9854" s="218">
        <v>800</v>
      </c>
      <c r="C9854" s="219">
        <v>111.0120179845767</v>
      </c>
      <c r="D9854" s="218"/>
      <c r="E9854" s="218" t="s">
        <v>111</v>
      </c>
      <c r="F9854" s="218">
        <v>1999</v>
      </c>
    </row>
    <row r="9855" spans="1:6" x14ac:dyDescent="0.45">
      <c r="A9855" s="218">
        <v>9990</v>
      </c>
      <c r="B9855" s="218">
        <v>800</v>
      </c>
      <c r="C9855" s="219">
        <v>12.854911659224641</v>
      </c>
      <c r="D9855" s="218"/>
      <c r="E9855" s="218" t="s">
        <v>204</v>
      </c>
      <c r="F9855" s="218">
        <v>2012</v>
      </c>
    </row>
    <row r="9856" spans="1:6" x14ac:dyDescent="0.45">
      <c r="A9856" s="218">
        <v>9988</v>
      </c>
      <c r="B9856" s="218">
        <v>200</v>
      </c>
      <c r="C9856" s="219">
        <v>21.46681582222957</v>
      </c>
      <c r="D9856" s="218"/>
      <c r="E9856" s="218" t="s">
        <v>109</v>
      </c>
      <c r="F9856" s="218">
        <v>2013</v>
      </c>
    </row>
    <row r="9857" spans="1:6" x14ac:dyDescent="0.45">
      <c r="A9857" s="218">
        <v>9986</v>
      </c>
      <c r="B9857" s="218">
        <v>150</v>
      </c>
      <c r="C9857" s="219">
        <v>18.370211340277809</v>
      </c>
      <c r="D9857" s="218"/>
      <c r="E9857" s="218" t="s">
        <v>205</v>
      </c>
      <c r="F9857" s="218">
        <v>1975</v>
      </c>
    </row>
    <row r="9858" spans="1:6" x14ac:dyDescent="0.45">
      <c r="A9858" s="218">
        <v>9986</v>
      </c>
      <c r="B9858" s="218">
        <v>150</v>
      </c>
      <c r="C9858" s="219">
        <v>17.200417933720569</v>
      </c>
      <c r="D9858" s="218"/>
      <c r="E9858" s="218" t="s">
        <v>205</v>
      </c>
      <c r="F9858" s="218">
        <v>1975</v>
      </c>
    </row>
    <row r="9859" spans="1:6" x14ac:dyDescent="0.45">
      <c r="A9859" s="218">
        <v>9986</v>
      </c>
      <c r="B9859" s="218">
        <v>150</v>
      </c>
      <c r="C9859" s="219">
        <v>17.087958147275479</v>
      </c>
      <c r="D9859" s="218"/>
      <c r="E9859" s="218" t="s">
        <v>112</v>
      </c>
      <c r="F9859" s="218">
        <v>1975</v>
      </c>
    </row>
    <row r="9860" spans="1:6" x14ac:dyDescent="0.45">
      <c r="A9860" s="218">
        <v>9986</v>
      </c>
      <c r="B9860" s="218">
        <v>150</v>
      </c>
      <c r="C9860" s="219">
        <v>15.91054678724913</v>
      </c>
      <c r="D9860" s="218"/>
      <c r="E9860" s="218" t="s">
        <v>112</v>
      </c>
      <c r="F9860" s="218">
        <v>1975</v>
      </c>
    </row>
    <row r="9861" spans="1:6" x14ac:dyDescent="0.45">
      <c r="A9861" s="218">
        <v>9984</v>
      </c>
      <c r="B9861" s="218">
        <v>250</v>
      </c>
      <c r="C9861" s="219">
        <v>37.173511570170056</v>
      </c>
      <c r="D9861" s="218"/>
      <c r="E9861" s="218" t="s">
        <v>205</v>
      </c>
      <c r="F9861" s="218">
        <v>1975</v>
      </c>
    </row>
    <row r="9862" spans="1:6" x14ac:dyDescent="0.45">
      <c r="A9862" s="218">
        <v>9984</v>
      </c>
      <c r="B9862" s="218">
        <v>250</v>
      </c>
      <c r="C9862" s="219">
        <v>11.17255748268065</v>
      </c>
      <c r="D9862" s="218"/>
      <c r="E9862" s="218" t="s">
        <v>205</v>
      </c>
      <c r="F9862" s="218">
        <v>1975</v>
      </c>
    </row>
    <row r="9863" spans="1:6" x14ac:dyDescent="0.45">
      <c r="A9863" s="218">
        <v>9982</v>
      </c>
      <c r="B9863" s="218">
        <v>0</v>
      </c>
      <c r="C9863" s="219">
        <v>73.282986966458367</v>
      </c>
      <c r="D9863" s="218"/>
      <c r="E9863" s="218"/>
      <c r="F9863" s="218">
        <v>1901</v>
      </c>
    </row>
    <row r="9864" spans="1:6" x14ac:dyDescent="0.45">
      <c r="A9864" s="218">
        <v>9982</v>
      </c>
      <c r="B9864" s="218">
        <v>0</v>
      </c>
      <c r="C9864" s="219">
        <v>2.1088633799867869</v>
      </c>
      <c r="D9864" s="218"/>
      <c r="E9864" s="218"/>
      <c r="F9864" s="218">
        <v>1901</v>
      </c>
    </row>
    <row r="9865" spans="1:6" x14ac:dyDescent="0.45">
      <c r="A9865" s="218">
        <v>9980</v>
      </c>
      <c r="B9865" s="218">
        <v>200</v>
      </c>
      <c r="C9865" s="219">
        <v>9.9005057775408485</v>
      </c>
      <c r="D9865" s="218"/>
      <c r="E9865" s="218" t="s">
        <v>205</v>
      </c>
      <c r="F9865" s="218">
        <v>1986</v>
      </c>
    </row>
    <row r="9866" spans="1:6" x14ac:dyDescent="0.45">
      <c r="A9866" s="218">
        <v>9980</v>
      </c>
      <c r="B9866" s="218">
        <v>200</v>
      </c>
      <c r="C9866" s="219">
        <v>12.124513033945581</v>
      </c>
      <c r="D9866" s="218"/>
      <c r="E9866" s="218" t="s">
        <v>205</v>
      </c>
      <c r="F9866" s="218">
        <v>1986</v>
      </c>
    </row>
    <row r="9867" spans="1:6" x14ac:dyDescent="0.45">
      <c r="A9867" s="218">
        <v>9980</v>
      </c>
      <c r="B9867" s="218">
        <v>200</v>
      </c>
      <c r="C9867" s="219">
        <v>6.6113392693159438</v>
      </c>
      <c r="D9867" s="218"/>
      <c r="E9867" s="218" t="s">
        <v>205</v>
      </c>
      <c r="F9867" s="218">
        <v>1986</v>
      </c>
    </row>
    <row r="9868" spans="1:6" x14ac:dyDescent="0.45">
      <c r="A9868" s="218">
        <v>9980</v>
      </c>
      <c r="B9868" s="218">
        <v>200</v>
      </c>
      <c r="C9868" s="219">
        <v>10.551376909603469</v>
      </c>
      <c r="D9868" s="218"/>
      <c r="E9868" s="218" t="s">
        <v>205</v>
      </c>
      <c r="F9868" s="218">
        <v>1986</v>
      </c>
    </row>
    <row r="9869" spans="1:6" x14ac:dyDescent="0.45">
      <c r="A9869" s="218">
        <v>9980</v>
      </c>
      <c r="B9869" s="218">
        <v>200</v>
      </c>
      <c r="C9869" s="219">
        <v>19.853121587536691</v>
      </c>
      <c r="D9869" s="218"/>
      <c r="E9869" s="218" t="s">
        <v>205</v>
      </c>
      <c r="F9869" s="218">
        <v>1986</v>
      </c>
    </row>
    <row r="9870" spans="1:6" x14ac:dyDescent="0.45">
      <c r="A9870" s="218">
        <v>9980</v>
      </c>
      <c r="B9870" s="218">
        <v>200</v>
      </c>
      <c r="C9870" s="219">
        <v>18.44102774518268</v>
      </c>
      <c r="D9870" s="218"/>
      <c r="E9870" s="218" t="s">
        <v>205</v>
      </c>
      <c r="F9870" s="218">
        <v>1986</v>
      </c>
    </row>
    <row r="9871" spans="1:6" x14ac:dyDescent="0.45">
      <c r="A9871" s="218">
        <v>9980</v>
      </c>
      <c r="B9871" s="218">
        <v>200</v>
      </c>
      <c r="C9871" s="219">
        <v>26.903658774782699</v>
      </c>
      <c r="D9871" s="218"/>
      <c r="E9871" s="218" t="s">
        <v>205</v>
      </c>
      <c r="F9871" s="218">
        <v>1986</v>
      </c>
    </row>
    <row r="9872" spans="1:6" x14ac:dyDescent="0.45">
      <c r="A9872" s="218">
        <v>9980</v>
      </c>
      <c r="B9872" s="218">
        <v>200</v>
      </c>
      <c r="C9872" s="219">
        <v>13.6875534745156</v>
      </c>
      <c r="D9872" s="218"/>
      <c r="E9872" s="218" t="s">
        <v>205</v>
      </c>
      <c r="F9872" s="218">
        <v>1986</v>
      </c>
    </row>
    <row r="9873" spans="1:6" x14ac:dyDescent="0.45">
      <c r="A9873" s="218">
        <v>9980</v>
      </c>
      <c r="B9873" s="218">
        <v>200</v>
      </c>
      <c r="C9873" s="219">
        <v>12.81121063170403</v>
      </c>
      <c r="D9873" s="218"/>
      <c r="E9873" s="218" t="s">
        <v>205</v>
      </c>
      <c r="F9873" s="218">
        <v>1986</v>
      </c>
    </row>
    <row r="9874" spans="1:6" x14ac:dyDescent="0.45">
      <c r="A9874" s="218">
        <v>9980</v>
      </c>
      <c r="B9874" s="218">
        <v>200</v>
      </c>
      <c r="C9874" s="219">
        <v>6.0779482685862876</v>
      </c>
      <c r="D9874" s="218"/>
      <c r="E9874" s="218" t="s">
        <v>205</v>
      </c>
      <c r="F9874" s="218">
        <v>1986</v>
      </c>
    </row>
    <row r="9875" spans="1:6" x14ac:dyDescent="0.45">
      <c r="A9875" s="218">
        <v>9980</v>
      </c>
      <c r="B9875" s="218">
        <v>200</v>
      </c>
      <c r="C9875" s="219">
        <v>9.8461991512269051</v>
      </c>
      <c r="D9875" s="218"/>
      <c r="E9875" s="218" t="s">
        <v>205</v>
      </c>
      <c r="F9875" s="218">
        <v>1986</v>
      </c>
    </row>
    <row r="9876" spans="1:6" x14ac:dyDescent="0.45">
      <c r="A9876" s="218">
        <v>9980</v>
      </c>
      <c r="B9876" s="218">
        <v>200</v>
      </c>
      <c r="C9876" s="219">
        <v>19.070467481897619</v>
      </c>
      <c r="D9876" s="218"/>
      <c r="E9876" s="218" t="s">
        <v>205</v>
      </c>
      <c r="F9876" s="218">
        <v>1986</v>
      </c>
    </row>
    <row r="9877" spans="1:6" x14ac:dyDescent="0.45">
      <c r="A9877" s="218">
        <v>9980</v>
      </c>
      <c r="B9877" s="218">
        <v>200</v>
      </c>
      <c r="C9877" s="219">
        <v>28.75542677644815</v>
      </c>
      <c r="D9877" s="218"/>
      <c r="E9877" s="218" t="s">
        <v>205</v>
      </c>
      <c r="F9877" s="218">
        <v>1986</v>
      </c>
    </row>
    <row r="9878" spans="1:6" x14ac:dyDescent="0.45">
      <c r="A9878" s="218">
        <v>9980</v>
      </c>
      <c r="B9878" s="218">
        <v>200</v>
      </c>
      <c r="C9878" s="219">
        <v>38.403492086890907</v>
      </c>
      <c r="D9878" s="218"/>
      <c r="E9878" s="218" t="s">
        <v>207</v>
      </c>
      <c r="F9878" s="218">
        <v>1986</v>
      </c>
    </row>
    <row r="9879" spans="1:6" x14ac:dyDescent="0.45">
      <c r="A9879" s="218">
        <v>9978</v>
      </c>
      <c r="B9879" s="218">
        <v>200</v>
      </c>
      <c r="C9879" s="219">
        <v>21.336416996191659</v>
      </c>
      <c r="D9879" s="218"/>
      <c r="E9879" s="218" t="s">
        <v>205</v>
      </c>
      <c r="F9879" s="218">
        <v>1986</v>
      </c>
    </row>
    <row r="9880" spans="1:6" x14ac:dyDescent="0.45">
      <c r="A9880" s="218">
        <v>9978</v>
      </c>
      <c r="B9880" s="218">
        <v>200</v>
      </c>
      <c r="C9880" s="219">
        <v>8.8310272841116433</v>
      </c>
      <c r="D9880" s="218"/>
      <c r="E9880" s="218" t="s">
        <v>205</v>
      </c>
      <c r="F9880" s="218">
        <v>1986</v>
      </c>
    </row>
    <row r="9881" spans="1:6" x14ac:dyDescent="0.45">
      <c r="A9881" s="218">
        <v>9978</v>
      </c>
      <c r="B9881" s="218">
        <v>200</v>
      </c>
      <c r="C9881" s="219">
        <v>19.89150381750153</v>
      </c>
      <c r="D9881" s="218"/>
      <c r="E9881" s="218" t="s">
        <v>205</v>
      </c>
      <c r="F9881" s="218">
        <v>1986</v>
      </c>
    </row>
    <row r="9882" spans="1:6" x14ac:dyDescent="0.45">
      <c r="A9882" s="218">
        <v>9978</v>
      </c>
      <c r="B9882" s="218">
        <v>200</v>
      </c>
      <c r="C9882" s="219">
        <v>13.374158908844491</v>
      </c>
      <c r="D9882" s="218"/>
      <c r="E9882" s="218" t="s">
        <v>114</v>
      </c>
      <c r="F9882" s="218">
        <v>2010</v>
      </c>
    </row>
    <row r="9883" spans="1:6" x14ac:dyDescent="0.45">
      <c r="A9883" s="218">
        <v>9976</v>
      </c>
      <c r="B9883" s="218">
        <v>300</v>
      </c>
      <c r="C9883" s="219">
        <v>7.4883901384682083</v>
      </c>
      <c r="D9883" s="218"/>
      <c r="E9883" s="218" t="s">
        <v>205</v>
      </c>
      <c r="F9883" s="218">
        <v>1986</v>
      </c>
    </row>
    <row r="9884" spans="1:6" x14ac:dyDescent="0.45">
      <c r="A9884" s="218">
        <v>9976</v>
      </c>
      <c r="B9884" s="218">
        <v>300</v>
      </c>
      <c r="C9884" s="219">
        <v>11.57167749157804</v>
      </c>
      <c r="D9884" s="218"/>
      <c r="E9884" s="218" t="s">
        <v>205</v>
      </c>
      <c r="F9884" s="218">
        <v>1986</v>
      </c>
    </row>
    <row r="9885" spans="1:6" x14ac:dyDescent="0.45">
      <c r="A9885" s="218">
        <v>9976</v>
      </c>
      <c r="B9885" s="218">
        <v>300</v>
      </c>
      <c r="C9885" s="219">
        <v>18.993930084120741</v>
      </c>
      <c r="D9885" s="218"/>
      <c r="E9885" s="218" t="s">
        <v>205</v>
      </c>
      <c r="F9885" s="218">
        <v>1986</v>
      </c>
    </row>
    <row r="9886" spans="1:6" x14ac:dyDescent="0.45">
      <c r="A9886" s="218">
        <v>9976</v>
      </c>
      <c r="B9886" s="218">
        <v>300</v>
      </c>
      <c r="C9886" s="219">
        <v>4.0236598064523887</v>
      </c>
      <c r="D9886" s="218"/>
      <c r="E9886" s="218" t="s">
        <v>205</v>
      </c>
      <c r="F9886" s="218">
        <v>1986</v>
      </c>
    </row>
    <row r="9887" spans="1:6" x14ac:dyDescent="0.45">
      <c r="A9887" s="218">
        <v>9974</v>
      </c>
      <c r="B9887" s="218">
        <v>200</v>
      </c>
      <c r="C9887" s="219">
        <v>9.8674622957666251</v>
      </c>
      <c r="D9887" s="218"/>
      <c r="E9887" s="218" t="s">
        <v>205</v>
      </c>
      <c r="F9887" s="218">
        <v>1988</v>
      </c>
    </row>
    <row r="9888" spans="1:6" x14ac:dyDescent="0.45">
      <c r="A9888" s="218">
        <v>9974</v>
      </c>
      <c r="B9888" s="218">
        <v>200</v>
      </c>
      <c r="C9888" s="219">
        <v>10.7764921340993</v>
      </c>
      <c r="D9888" s="218"/>
      <c r="E9888" s="218" t="s">
        <v>205</v>
      </c>
      <c r="F9888" s="218">
        <v>1988</v>
      </c>
    </row>
    <row r="9889" spans="1:6" x14ac:dyDescent="0.45">
      <c r="A9889" s="218">
        <v>9974</v>
      </c>
      <c r="B9889" s="218">
        <v>200</v>
      </c>
      <c r="C9889" s="219">
        <v>13.23012788630264</v>
      </c>
      <c r="D9889" s="218"/>
      <c r="E9889" s="218" t="s">
        <v>205</v>
      </c>
      <c r="F9889" s="218">
        <v>1988</v>
      </c>
    </row>
    <row r="9890" spans="1:6" x14ac:dyDescent="0.45">
      <c r="A9890" s="218">
        <v>9974</v>
      </c>
      <c r="B9890" s="218">
        <v>200</v>
      </c>
      <c r="C9890" s="219">
        <v>6.5098326734242562</v>
      </c>
      <c r="D9890" s="218"/>
      <c r="E9890" s="218" t="s">
        <v>205</v>
      </c>
      <c r="F9890" s="218">
        <v>1988</v>
      </c>
    </row>
    <row r="9891" spans="1:6" x14ac:dyDescent="0.45">
      <c r="A9891" s="218">
        <v>9974</v>
      </c>
      <c r="B9891" s="218">
        <v>200</v>
      </c>
      <c r="C9891" s="219">
        <v>12.251958335621159</v>
      </c>
      <c r="D9891" s="218"/>
      <c r="E9891" s="218" t="s">
        <v>205</v>
      </c>
      <c r="F9891" s="218">
        <v>1988</v>
      </c>
    </row>
    <row r="9892" spans="1:6" x14ac:dyDescent="0.45">
      <c r="A9892" s="218">
        <v>9974</v>
      </c>
      <c r="B9892" s="218">
        <v>200</v>
      </c>
      <c r="C9892" s="219">
        <v>12.614520674061501</v>
      </c>
      <c r="D9892" s="218"/>
      <c r="E9892" s="218" t="s">
        <v>205</v>
      </c>
      <c r="F9892" s="218">
        <v>1988</v>
      </c>
    </row>
    <row r="9893" spans="1:6" x14ac:dyDescent="0.45">
      <c r="A9893" s="218">
        <v>9972</v>
      </c>
      <c r="B9893" s="218">
        <v>250</v>
      </c>
      <c r="C9893" s="219">
        <v>21.293523548273111</v>
      </c>
      <c r="D9893" s="218"/>
      <c r="E9893" s="218" t="s">
        <v>205</v>
      </c>
      <c r="F9893" s="218">
        <v>1991</v>
      </c>
    </row>
    <row r="9894" spans="1:6" x14ac:dyDescent="0.45">
      <c r="A9894" s="218">
        <v>9972</v>
      </c>
      <c r="B9894" s="218">
        <v>250</v>
      </c>
      <c r="C9894" s="219">
        <v>40.2628109558501</v>
      </c>
      <c r="D9894" s="218"/>
      <c r="E9894" s="218" t="s">
        <v>205</v>
      </c>
      <c r="F9894" s="218">
        <v>1991</v>
      </c>
    </row>
    <row r="9895" spans="1:6" x14ac:dyDescent="0.45">
      <c r="A9895" s="218">
        <v>9970</v>
      </c>
      <c r="B9895" s="218">
        <v>500</v>
      </c>
      <c r="C9895" s="219">
        <v>71.261682479759045</v>
      </c>
      <c r="D9895" s="218"/>
      <c r="E9895" s="218" t="s">
        <v>203</v>
      </c>
      <c r="F9895" s="218">
        <v>1990</v>
      </c>
    </row>
    <row r="9896" spans="1:6" x14ac:dyDescent="0.45">
      <c r="A9896" s="218">
        <v>9970</v>
      </c>
      <c r="B9896" s="218">
        <v>500</v>
      </c>
      <c r="C9896" s="219">
        <v>55.384480468481897</v>
      </c>
      <c r="D9896" s="218"/>
      <c r="E9896" s="218" t="s">
        <v>203</v>
      </c>
      <c r="F9896" s="218">
        <v>1990</v>
      </c>
    </row>
    <row r="9897" spans="1:6" x14ac:dyDescent="0.45">
      <c r="A9897" s="218">
        <v>9968</v>
      </c>
      <c r="B9897" s="218">
        <v>500</v>
      </c>
      <c r="C9897" s="219">
        <v>56.041894904108318</v>
      </c>
      <c r="D9897" s="218"/>
      <c r="E9897" s="218" t="s">
        <v>203</v>
      </c>
      <c r="F9897" s="218">
        <v>1990</v>
      </c>
    </row>
    <row r="9898" spans="1:6" x14ac:dyDescent="0.45">
      <c r="A9898" s="218">
        <v>9968</v>
      </c>
      <c r="B9898" s="218">
        <v>500</v>
      </c>
      <c r="C9898" s="219">
        <v>50.372005466734556</v>
      </c>
      <c r="D9898" s="218"/>
      <c r="E9898" s="218" t="s">
        <v>203</v>
      </c>
      <c r="F9898" s="218">
        <v>1990</v>
      </c>
    </row>
    <row r="9899" spans="1:6" x14ac:dyDescent="0.45">
      <c r="A9899" s="218">
        <v>9968</v>
      </c>
      <c r="B9899" s="218">
        <v>500</v>
      </c>
      <c r="C9899" s="219">
        <v>55.265991525860947</v>
      </c>
      <c r="D9899" s="218"/>
      <c r="E9899" s="218" t="s">
        <v>203</v>
      </c>
      <c r="F9899" s="218">
        <v>1990</v>
      </c>
    </row>
    <row r="9900" spans="1:6" x14ac:dyDescent="0.45">
      <c r="A9900" s="218">
        <v>9968</v>
      </c>
      <c r="B9900" s="218">
        <v>500</v>
      </c>
      <c r="C9900" s="219">
        <v>50.488103074399483</v>
      </c>
      <c r="D9900" s="218"/>
      <c r="E9900" s="218" t="s">
        <v>203</v>
      </c>
      <c r="F9900" s="218">
        <v>1990</v>
      </c>
    </row>
    <row r="9901" spans="1:6" x14ac:dyDescent="0.45">
      <c r="A9901" s="218">
        <v>9968</v>
      </c>
      <c r="B9901" s="218">
        <v>500</v>
      </c>
      <c r="C9901" s="219">
        <v>48.575250192499183</v>
      </c>
      <c r="D9901" s="218"/>
      <c r="E9901" s="218" t="s">
        <v>203</v>
      </c>
      <c r="F9901" s="218">
        <v>1990</v>
      </c>
    </row>
    <row r="9902" spans="1:6" x14ac:dyDescent="0.45">
      <c r="A9902" s="218">
        <v>9968</v>
      </c>
      <c r="B9902" s="218">
        <v>500</v>
      </c>
      <c r="C9902" s="219">
        <v>52.490696159425163</v>
      </c>
      <c r="D9902" s="218"/>
      <c r="E9902" s="218" t="s">
        <v>203</v>
      </c>
      <c r="F9902" s="218">
        <v>1990</v>
      </c>
    </row>
    <row r="9903" spans="1:6" x14ac:dyDescent="0.45">
      <c r="A9903" s="218">
        <v>9966</v>
      </c>
      <c r="B9903" s="218">
        <v>160</v>
      </c>
      <c r="C9903" s="219">
        <v>27.47494255249519</v>
      </c>
      <c r="D9903" s="218"/>
      <c r="E9903" s="218" t="s">
        <v>114</v>
      </c>
      <c r="F9903" s="218">
        <v>2009</v>
      </c>
    </row>
    <row r="9904" spans="1:6" x14ac:dyDescent="0.45">
      <c r="A9904" s="218">
        <v>9964</v>
      </c>
      <c r="B9904" s="218">
        <v>250</v>
      </c>
      <c r="C9904" s="219">
        <v>34.374742987712317</v>
      </c>
      <c r="D9904" s="218"/>
      <c r="E9904" s="218" t="s">
        <v>205</v>
      </c>
      <c r="F9904" s="218">
        <v>1901</v>
      </c>
    </row>
    <row r="9905" spans="1:6" x14ac:dyDescent="0.45">
      <c r="A9905" s="218">
        <v>9964</v>
      </c>
      <c r="B9905" s="218">
        <v>250</v>
      </c>
      <c r="C9905" s="219">
        <v>30.572320881033701</v>
      </c>
      <c r="D9905" s="218"/>
      <c r="E9905" s="218" t="s">
        <v>205</v>
      </c>
      <c r="F9905" s="218">
        <v>1989</v>
      </c>
    </row>
    <row r="9906" spans="1:6" x14ac:dyDescent="0.45">
      <c r="A9906" s="218">
        <v>9964</v>
      </c>
      <c r="B9906" s="218">
        <v>250</v>
      </c>
      <c r="C9906" s="219">
        <v>24.139188298200651</v>
      </c>
      <c r="D9906" s="218"/>
      <c r="E9906" s="218" t="s">
        <v>205</v>
      </c>
      <c r="F9906" s="218">
        <v>1989</v>
      </c>
    </row>
    <row r="9907" spans="1:6" x14ac:dyDescent="0.45">
      <c r="A9907" s="218">
        <v>9964</v>
      </c>
      <c r="B9907" s="218">
        <v>250</v>
      </c>
      <c r="C9907" s="219">
        <v>26.338016874062401</v>
      </c>
      <c r="D9907" s="218"/>
      <c r="E9907" s="218" t="s">
        <v>205</v>
      </c>
      <c r="F9907" s="218">
        <v>1989</v>
      </c>
    </row>
    <row r="9908" spans="1:6" x14ac:dyDescent="0.45">
      <c r="A9908" s="218">
        <v>9962</v>
      </c>
      <c r="B9908" s="218">
        <v>300</v>
      </c>
      <c r="C9908" s="219">
        <v>17.051955701639791</v>
      </c>
      <c r="D9908" s="218"/>
      <c r="E9908" s="218" t="s">
        <v>109</v>
      </c>
      <c r="F9908" s="218">
        <v>1989</v>
      </c>
    </row>
    <row r="9909" spans="1:6" x14ac:dyDescent="0.45">
      <c r="A9909" s="218">
        <v>9962</v>
      </c>
      <c r="B9909" s="218">
        <v>300</v>
      </c>
      <c r="C9909" s="219">
        <v>12.300332078004219</v>
      </c>
      <c r="D9909" s="218"/>
      <c r="E9909" s="218" t="s">
        <v>109</v>
      </c>
      <c r="F9909" s="218">
        <v>1989</v>
      </c>
    </row>
    <row r="9910" spans="1:6" x14ac:dyDescent="0.45">
      <c r="A9910" s="218">
        <v>9962</v>
      </c>
      <c r="B9910" s="218">
        <v>300</v>
      </c>
      <c r="C9910" s="219">
        <v>18.00099692071635</v>
      </c>
      <c r="D9910" s="218"/>
      <c r="E9910" s="218" t="s">
        <v>109</v>
      </c>
      <c r="F9910" s="218">
        <v>1989</v>
      </c>
    </row>
    <row r="9911" spans="1:6" x14ac:dyDescent="0.45">
      <c r="A9911" s="218">
        <v>9962</v>
      </c>
      <c r="B9911" s="218">
        <v>300</v>
      </c>
      <c r="C9911" s="219">
        <v>12.569963959656331</v>
      </c>
      <c r="D9911" s="218"/>
      <c r="E9911" s="218" t="s">
        <v>109</v>
      </c>
      <c r="F9911" s="218">
        <v>1989</v>
      </c>
    </row>
    <row r="9912" spans="1:6" x14ac:dyDescent="0.45">
      <c r="A9912" s="218">
        <v>9960</v>
      </c>
      <c r="B9912" s="218">
        <v>200</v>
      </c>
      <c r="C9912" s="219">
        <v>31.12568875995607</v>
      </c>
      <c r="D9912" s="218"/>
      <c r="E9912" s="218" t="s">
        <v>109</v>
      </c>
      <c r="F9912" s="218">
        <v>1901</v>
      </c>
    </row>
    <row r="9913" spans="1:6" x14ac:dyDescent="0.45">
      <c r="A9913" s="218">
        <v>9958</v>
      </c>
      <c r="B9913" s="218">
        <v>0</v>
      </c>
      <c r="C9913" s="219">
        <v>12.666424527181849</v>
      </c>
      <c r="D9913" s="218"/>
      <c r="E9913" s="218"/>
      <c r="F9913" s="218">
        <v>1901</v>
      </c>
    </row>
    <row r="9914" spans="1:6" x14ac:dyDescent="0.45">
      <c r="A9914" s="218">
        <v>9956</v>
      </c>
      <c r="B9914" s="218">
        <v>560</v>
      </c>
      <c r="C9914" s="219">
        <v>46.084451395777762</v>
      </c>
      <c r="D9914" s="218"/>
      <c r="E9914" s="218" t="s">
        <v>111</v>
      </c>
      <c r="F9914" s="218">
        <v>1998</v>
      </c>
    </row>
    <row r="9915" spans="1:6" x14ac:dyDescent="0.45">
      <c r="A9915" s="218">
        <v>9956</v>
      </c>
      <c r="B9915" s="218">
        <v>560</v>
      </c>
      <c r="C9915" s="219">
        <v>34.99960628459133</v>
      </c>
      <c r="D9915" s="218"/>
      <c r="E9915" s="218" t="s">
        <v>111</v>
      </c>
      <c r="F9915" s="218">
        <v>1998</v>
      </c>
    </row>
    <row r="9916" spans="1:6" x14ac:dyDescent="0.45">
      <c r="A9916" s="218">
        <v>9956</v>
      </c>
      <c r="B9916" s="218">
        <v>560</v>
      </c>
      <c r="C9916" s="219">
        <v>10.80012600309769</v>
      </c>
      <c r="D9916" s="218"/>
      <c r="E9916" s="218" t="s">
        <v>111</v>
      </c>
      <c r="F9916" s="218">
        <v>1998</v>
      </c>
    </row>
    <row r="9917" spans="1:6" x14ac:dyDescent="0.45">
      <c r="A9917" s="218">
        <v>9956</v>
      </c>
      <c r="B9917" s="218">
        <v>560</v>
      </c>
      <c r="C9917" s="219">
        <v>8.8635727545278264</v>
      </c>
      <c r="D9917" s="218"/>
      <c r="E9917" s="218" t="s">
        <v>111</v>
      </c>
      <c r="F9917" s="218">
        <v>1998</v>
      </c>
    </row>
    <row r="9918" spans="1:6" x14ac:dyDescent="0.45">
      <c r="A9918" s="218">
        <v>9956</v>
      </c>
      <c r="B9918" s="218">
        <v>560</v>
      </c>
      <c r="C9918" s="219">
        <v>14.452111691316651</v>
      </c>
      <c r="D9918" s="218"/>
      <c r="E9918" s="218" t="s">
        <v>204</v>
      </c>
      <c r="F9918" s="218">
        <v>1998</v>
      </c>
    </row>
    <row r="9919" spans="1:6" x14ac:dyDescent="0.45">
      <c r="A9919" s="218">
        <v>9954</v>
      </c>
      <c r="B9919" s="218">
        <v>200</v>
      </c>
      <c r="C9919" s="219">
        <v>23.125869794545711</v>
      </c>
      <c r="D9919" s="218"/>
      <c r="E9919" s="218" t="s">
        <v>114</v>
      </c>
      <c r="F9919" s="218">
        <v>2006</v>
      </c>
    </row>
    <row r="9920" spans="1:6" x14ac:dyDescent="0.45">
      <c r="A9920" s="218">
        <v>9952</v>
      </c>
      <c r="B9920" s="218">
        <v>0</v>
      </c>
      <c r="C9920" s="219">
        <v>11.837968916666361</v>
      </c>
      <c r="D9920" s="218"/>
      <c r="E9920" s="218"/>
      <c r="F9920" s="218">
        <v>1901</v>
      </c>
    </row>
    <row r="9921" spans="1:6" x14ac:dyDescent="0.45">
      <c r="A9921" s="218">
        <v>9950</v>
      </c>
      <c r="B9921" s="218">
        <v>150</v>
      </c>
      <c r="C9921" s="219">
        <v>10.37407040309321</v>
      </c>
      <c r="D9921" s="218"/>
      <c r="E9921" s="218" t="s">
        <v>207</v>
      </c>
      <c r="F9921" s="218">
        <v>1901</v>
      </c>
    </row>
    <row r="9922" spans="1:6" x14ac:dyDescent="0.45">
      <c r="A9922" s="218">
        <v>9948</v>
      </c>
      <c r="B9922" s="218">
        <v>160</v>
      </c>
      <c r="C9922" s="219">
        <v>1.1389892767171359</v>
      </c>
      <c r="D9922" s="218"/>
      <c r="E9922" s="218" t="s">
        <v>114</v>
      </c>
      <c r="F9922" s="218">
        <v>2002</v>
      </c>
    </row>
    <row r="9923" spans="1:6" x14ac:dyDescent="0.45">
      <c r="A9923" s="218">
        <v>9948</v>
      </c>
      <c r="B9923" s="218">
        <v>160</v>
      </c>
      <c r="C9923" s="219">
        <v>3.5299953118982401</v>
      </c>
      <c r="D9923" s="218"/>
      <c r="E9923" s="218" t="s">
        <v>114</v>
      </c>
      <c r="F9923" s="218">
        <v>2002</v>
      </c>
    </row>
    <row r="9924" spans="1:6" x14ac:dyDescent="0.45">
      <c r="A9924" s="218">
        <v>9946</v>
      </c>
      <c r="B9924" s="218">
        <v>315</v>
      </c>
      <c r="C9924" s="219">
        <v>6.3999338301319719</v>
      </c>
      <c r="D9924" s="218"/>
      <c r="E9924" s="218" t="s">
        <v>204</v>
      </c>
      <c r="F9924" s="218">
        <v>2001</v>
      </c>
    </row>
    <row r="9925" spans="1:6" x14ac:dyDescent="0.45">
      <c r="A9925" s="218">
        <v>9946</v>
      </c>
      <c r="B9925" s="218">
        <v>315</v>
      </c>
      <c r="C9925" s="219">
        <v>36.698493488742258</v>
      </c>
      <c r="D9925" s="218"/>
      <c r="E9925" s="218" t="s">
        <v>204</v>
      </c>
      <c r="F9925" s="218">
        <v>2001</v>
      </c>
    </row>
    <row r="9926" spans="1:6" x14ac:dyDescent="0.45">
      <c r="A9926" s="218">
        <v>9946</v>
      </c>
      <c r="B9926" s="218">
        <v>315</v>
      </c>
      <c r="C9926" s="219">
        <v>33.108003867034803</v>
      </c>
      <c r="D9926" s="218"/>
      <c r="E9926" s="218" t="s">
        <v>204</v>
      </c>
      <c r="F9926" s="218">
        <v>2001</v>
      </c>
    </row>
    <row r="9927" spans="1:6" x14ac:dyDescent="0.45">
      <c r="A9927" s="218">
        <v>9946</v>
      </c>
      <c r="B9927" s="218">
        <v>315</v>
      </c>
      <c r="C9927" s="219">
        <v>34.759776392671021</v>
      </c>
      <c r="D9927" s="218"/>
      <c r="E9927" s="218" t="s">
        <v>204</v>
      </c>
      <c r="F9927" s="218">
        <v>2001</v>
      </c>
    </row>
    <row r="9928" spans="1:6" x14ac:dyDescent="0.45">
      <c r="A9928" s="218">
        <v>9946</v>
      </c>
      <c r="B9928" s="218">
        <v>315</v>
      </c>
      <c r="C9928" s="219">
        <v>33.648010935237373</v>
      </c>
      <c r="D9928" s="218"/>
      <c r="E9928" s="218" t="s">
        <v>204</v>
      </c>
      <c r="F9928" s="218">
        <v>2001</v>
      </c>
    </row>
    <row r="9929" spans="1:6" x14ac:dyDescent="0.45">
      <c r="A9929" s="218">
        <v>9944</v>
      </c>
      <c r="B9929" s="218">
        <v>200</v>
      </c>
      <c r="C9929" s="219">
        <v>21.9236899304017</v>
      </c>
      <c r="D9929" s="218"/>
      <c r="E9929" s="218" t="s">
        <v>114</v>
      </c>
      <c r="F9929" s="218">
        <v>2001</v>
      </c>
    </row>
    <row r="9930" spans="1:6" x14ac:dyDescent="0.45">
      <c r="A9930" s="218">
        <v>9942</v>
      </c>
      <c r="B9930" s="218">
        <v>250</v>
      </c>
      <c r="C9930" s="219">
        <v>5.4732539383558221</v>
      </c>
      <c r="D9930" s="218"/>
      <c r="E9930" s="218" t="s">
        <v>114</v>
      </c>
      <c r="F9930" s="218">
        <v>2001</v>
      </c>
    </row>
    <row r="9931" spans="1:6" x14ac:dyDescent="0.45">
      <c r="A9931" s="218">
        <v>9942</v>
      </c>
      <c r="B9931" s="218">
        <v>250</v>
      </c>
      <c r="C9931" s="219">
        <v>58.487082085245767</v>
      </c>
      <c r="D9931" s="218"/>
      <c r="E9931" s="218" t="s">
        <v>114</v>
      </c>
      <c r="F9931" s="218">
        <v>2001</v>
      </c>
    </row>
    <row r="9932" spans="1:6" x14ac:dyDescent="0.45">
      <c r="A9932" s="218">
        <v>9938</v>
      </c>
      <c r="B9932" s="218">
        <v>500</v>
      </c>
      <c r="C9932" s="219">
        <v>49.931049267545859</v>
      </c>
      <c r="D9932" s="218"/>
      <c r="E9932" s="218" t="s">
        <v>111</v>
      </c>
      <c r="F9932" s="218">
        <v>1997</v>
      </c>
    </row>
    <row r="9933" spans="1:6" x14ac:dyDescent="0.45">
      <c r="A9933" s="218">
        <v>9938</v>
      </c>
      <c r="B9933" s="218">
        <v>500</v>
      </c>
      <c r="C9933" s="219">
        <v>45.252867967427711</v>
      </c>
      <c r="D9933" s="218"/>
      <c r="E9933" s="218" t="s">
        <v>111</v>
      </c>
      <c r="F9933" s="218">
        <v>1997</v>
      </c>
    </row>
    <row r="9934" spans="1:6" x14ac:dyDescent="0.45">
      <c r="A9934" s="218">
        <v>10340</v>
      </c>
      <c r="B9934" s="218">
        <v>315</v>
      </c>
      <c r="C9934" s="219">
        <v>5.9999682880720897</v>
      </c>
      <c r="D9934" s="218"/>
      <c r="E9934" s="218" t="s">
        <v>111</v>
      </c>
      <c r="F9934" s="218">
        <v>1997</v>
      </c>
    </row>
    <row r="9935" spans="1:6" x14ac:dyDescent="0.45">
      <c r="A9935" s="218">
        <v>10338</v>
      </c>
      <c r="B9935" s="218">
        <v>250</v>
      </c>
      <c r="C9935" s="219">
        <v>10.11473473178337</v>
      </c>
      <c r="D9935" s="218"/>
      <c r="E9935" s="218" t="s">
        <v>114</v>
      </c>
      <c r="F9935" s="218">
        <v>2001</v>
      </c>
    </row>
    <row r="9936" spans="1:6" x14ac:dyDescent="0.45">
      <c r="A9936" s="218">
        <v>10338</v>
      </c>
      <c r="B9936" s="218">
        <v>250</v>
      </c>
      <c r="C9936" s="219">
        <v>37.888525677069588</v>
      </c>
      <c r="D9936" s="218"/>
      <c r="E9936" s="218" t="s">
        <v>114</v>
      </c>
      <c r="F9936" s="218">
        <v>2001</v>
      </c>
    </row>
    <row r="9937" spans="1:6" x14ac:dyDescent="0.45">
      <c r="A9937" s="218">
        <v>10336</v>
      </c>
      <c r="B9937" s="218">
        <v>200</v>
      </c>
      <c r="C9937" s="219">
        <v>31.086888660713761</v>
      </c>
      <c r="D9937" s="218"/>
      <c r="E9937" s="218" t="s">
        <v>205</v>
      </c>
      <c r="F9937" s="218">
        <v>1990</v>
      </c>
    </row>
    <row r="9938" spans="1:6" x14ac:dyDescent="0.45">
      <c r="A9938" s="218">
        <v>10336</v>
      </c>
      <c r="B9938" s="218">
        <v>200</v>
      </c>
      <c r="C9938" s="219">
        <v>28.438792042279051</v>
      </c>
      <c r="D9938" s="218"/>
      <c r="E9938" s="218" t="s">
        <v>205</v>
      </c>
      <c r="F9938" s="218">
        <v>1990</v>
      </c>
    </row>
    <row r="9939" spans="1:6" x14ac:dyDescent="0.45">
      <c r="A9939" s="218">
        <v>10334</v>
      </c>
      <c r="B9939" s="218">
        <v>250</v>
      </c>
      <c r="C9939" s="219">
        <v>16.72072563129769</v>
      </c>
      <c r="D9939" s="218"/>
      <c r="E9939" s="218" t="s">
        <v>205</v>
      </c>
      <c r="F9939" s="218">
        <v>1901</v>
      </c>
    </row>
    <row r="9940" spans="1:6" x14ac:dyDescent="0.45">
      <c r="A9940" s="218">
        <v>10334</v>
      </c>
      <c r="B9940" s="218">
        <v>250</v>
      </c>
      <c r="C9940" s="219">
        <v>16.573733253434941</v>
      </c>
      <c r="D9940" s="218"/>
      <c r="E9940" s="218" t="s">
        <v>205</v>
      </c>
      <c r="F9940" s="218">
        <v>1901</v>
      </c>
    </row>
    <row r="9941" spans="1:6" x14ac:dyDescent="0.45">
      <c r="A9941" s="218">
        <v>10332</v>
      </c>
      <c r="B9941" s="218">
        <v>300</v>
      </c>
      <c r="C9941" s="219">
        <v>7.7464962468535523</v>
      </c>
      <c r="D9941" s="218"/>
      <c r="E9941" s="218" t="s">
        <v>111</v>
      </c>
      <c r="F9941" s="218">
        <v>1992</v>
      </c>
    </row>
    <row r="9942" spans="1:6" x14ac:dyDescent="0.45">
      <c r="A9942" s="218">
        <v>10332</v>
      </c>
      <c r="B9942" s="218">
        <v>300</v>
      </c>
      <c r="C9942" s="219">
        <v>6.7264439957843276</v>
      </c>
      <c r="D9942" s="218"/>
      <c r="E9942" s="218" t="s">
        <v>111</v>
      </c>
      <c r="F9942" s="218">
        <v>1992</v>
      </c>
    </row>
    <row r="9943" spans="1:6" x14ac:dyDescent="0.45">
      <c r="A9943" s="218">
        <v>10332</v>
      </c>
      <c r="B9943" s="218">
        <v>300</v>
      </c>
      <c r="C9943" s="219">
        <v>7.3197225884632058</v>
      </c>
      <c r="D9943" s="218"/>
      <c r="E9943" s="218" t="s">
        <v>111</v>
      </c>
      <c r="F9943" s="218">
        <v>1992</v>
      </c>
    </row>
    <row r="9944" spans="1:6" x14ac:dyDescent="0.45">
      <c r="A9944" s="218">
        <v>10332</v>
      </c>
      <c r="B9944" s="218">
        <v>300</v>
      </c>
      <c r="C9944" s="219">
        <v>6.9421440681233983</v>
      </c>
      <c r="D9944" s="218"/>
      <c r="E9944" s="218" t="s">
        <v>111</v>
      </c>
      <c r="F9944" s="218">
        <v>1992</v>
      </c>
    </row>
    <row r="9945" spans="1:6" x14ac:dyDescent="0.45">
      <c r="A9945" s="218">
        <v>10332</v>
      </c>
      <c r="B9945" s="218">
        <v>300</v>
      </c>
      <c r="C9945" s="219">
        <v>7.0758123603946403</v>
      </c>
      <c r="D9945" s="218"/>
      <c r="E9945" s="218" t="s">
        <v>111</v>
      </c>
      <c r="F9945" s="218">
        <v>1992</v>
      </c>
    </row>
    <row r="9946" spans="1:6" x14ac:dyDescent="0.45">
      <c r="A9946" s="218">
        <v>10332</v>
      </c>
      <c r="B9946" s="218">
        <v>300</v>
      </c>
      <c r="C9946" s="219">
        <v>7.3131509793222502</v>
      </c>
      <c r="D9946" s="218"/>
      <c r="E9946" s="218" t="s">
        <v>111</v>
      </c>
      <c r="F9946" s="218">
        <v>1992</v>
      </c>
    </row>
    <row r="9947" spans="1:6" x14ac:dyDescent="0.45">
      <c r="A9947" s="218">
        <v>10332</v>
      </c>
      <c r="B9947" s="218">
        <v>300</v>
      </c>
      <c r="C9947" s="219">
        <v>46.977265650404881</v>
      </c>
      <c r="D9947" s="218"/>
      <c r="E9947" s="218" t="s">
        <v>111</v>
      </c>
      <c r="F9947" s="218">
        <v>1992</v>
      </c>
    </row>
    <row r="9948" spans="1:6" x14ac:dyDescent="0.45">
      <c r="A9948" s="218">
        <v>10332</v>
      </c>
      <c r="B9948" s="218">
        <v>300</v>
      </c>
      <c r="C9948" s="219">
        <v>39.573534015612829</v>
      </c>
      <c r="D9948" s="218"/>
      <c r="E9948" s="218" t="s">
        <v>111</v>
      </c>
      <c r="F9948" s="218">
        <v>1992</v>
      </c>
    </row>
    <row r="9949" spans="1:6" x14ac:dyDescent="0.45">
      <c r="A9949" s="218">
        <v>10332</v>
      </c>
      <c r="B9949" s="218">
        <v>300</v>
      </c>
      <c r="C9949" s="219">
        <v>29.23240170612252</v>
      </c>
      <c r="D9949" s="218"/>
      <c r="E9949" s="218" t="s">
        <v>111</v>
      </c>
      <c r="F9949" s="218">
        <v>1992</v>
      </c>
    </row>
    <row r="9950" spans="1:6" x14ac:dyDescent="0.45">
      <c r="A9950" s="218">
        <v>10330</v>
      </c>
      <c r="B9950" s="218">
        <v>250</v>
      </c>
      <c r="C9950" s="219">
        <v>11.038183837560419</v>
      </c>
      <c r="D9950" s="218"/>
      <c r="E9950" s="218" t="s">
        <v>204</v>
      </c>
      <c r="F9950" s="218">
        <v>2004</v>
      </c>
    </row>
    <row r="9951" spans="1:6" x14ac:dyDescent="0.45">
      <c r="A9951" s="218">
        <v>10330</v>
      </c>
      <c r="B9951" s="218">
        <v>250</v>
      </c>
      <c r="C9951" s="219">
        <v>23.800606458527039</v>
      </c>
      <c r="D9951" s="218"/>
      <c r="E9951" s="218" t="s">
        <v>204</v>
      </c>
      <c r="F9951" s="218">
        <v>2004</v>
      </c>
    </row>
    <row r="9952" spans="1:6" x14ac:dyDescent="0.45">
      <c r="A9952" s="218">
        <v>10328</v>
      </c>
      <c r="B9952" s="218">
        <v>200</v>
      </c>
      <c r="C9952" s="219">
        <v>31.718680185149552</v>
      </c>
      <c r="D9952" s="218"/>
      <c r="E9952" s="218" t="s">
        <v>114</v>
      </c>
      <c r="F9952" s="218">
        <v>2013</v>
      </c>
    </row>
    <row r="9953" spans="1:6" x14ac:dyDescent="0.45">
      <c r="A9953" s="218">
        <v>10326</v>
      </c>
      <c r="B9953" s="218">
        <v>200</v>
      </c>
      <c r="C9953" s="219">
        <v>21.096830971762589</v>
      </c>
      <c r="D9953" s="218"/>
      <c r="E9953" s="218" t="s">
        <v>114</v>
      </c>
      <c r="F9953" s="218">
        <v>2013</v>
      </c>
    </row>
    <row r="9954" spans="1:6" x14ac:dyDescent="0.45">
      <c r="A9954" s="218">
        <v>10326</v>
      </c>
      <c r="B9954" s="218">
        <v>200</v>
      </c>
      <c r="C9954" s="219">
        <v>20.758609109024881</v>
      </c>
      <c r="D9954" s="218"/>
      <c r="E9954" s="218" t="s">
        <v>114</v>
      </c>
      <c r="F9954" s="218">
        <v>2013</v>
      </c>
    </row>
    <row r="9955" spans="1:6" x14ac:dyDescent="0.45">
      <c r="A9955" s="218">
        <v>10326</v>
      </c>
      <c r="B9955" s="218">
        <v>200</v>
      </c>
      <c r="C9955" s="219">
        <v>24.390131084565741</v>
      </c>
      <c r="D9955" s="218"/>
      <c r="E9955" s="218" t="s">
        <v>114</v>
      </c>
      <c r="F9955" s="218">
        <v>2013</v>
      </c>
    </row>
    <row r="9956" spans="1:6" x14ac:dyDescent="0.45">
      <c r="A9956" s="218">
        <v>10326</v>
      </c>
      <c r="B9956" s="218">
        <v>200</v>
      </c>
      <c r="C9956" s="219">
        <v>5.3797667437690864</v>
      </c>
      <c r="D9956" s="218"/>
      <c r="E9956" s="218" t="s">
        <v>114</v>
      </c>
      <c r="F9956" s="218">
        <v>2006</v>
      </c>
    </row>
    <row r="9957" spans="1:6" x14ac:dyDescent="0.45">
      <c r="A9957" s="218">
        <v>10326</v>
      </c>
      <c r="B9957" s="218">
        <v>200</v>
      </c>
      <c r="C9957" s="219">
        <v>24.131931792866911</v>
      </c>
      <c r="D9957" s="218"/>
      <c r="E9957" s="218" t="s">
        <v>114</v>
      </c>
      <c r="F9957" s="218">
        <v>2013</v>
      </c>
    </row>
    <row r="9958" spans="1:6" x14ac:dyDescent="0.45">
      <c r="A9958" s="218">
        <v>10326</v>
      </c>
      <c r="B9958" s="218">
        <v>200</v>
      </c>
      <c r="C9958" s="219">
        <v>14.750200130455649</v>
      </c>
      <c r="D9958" s="218"/>
      <c r="E9958" s="218" t="s">
        <v>114</v>
      </c>
      <c r="F9958" s="218">
        <v>2013</v>
      </c>
    </row>
    <row r="9959" spans="1:6" x14ac:dyDescent="0.45">
      <c r="A9959" s="218">
        <v>10326</v>
      </c>
      <c r="B9959" s="218">
        <v>200</v>
      </c>
      <c r="C9959" s="219">
        <v>11.753420347487911</v>
      </c>
      <c r="D9959" s="218"/>
      <c r="E9959" s="218" t="s">
        <v>114</v>
      </c>
      <c r="F9959" s="218">
        <v>2013</v>
      </c>
    </row>
    <row r="9960" spans="1:6" x14ac:dyDescent="0.45">
      <c r="A9960" s="218">
        <v>10326</v>
      </c>
      <c r="B9960" s="218">
        <v>200</v>
      </c>
      <c r="C9960" s="219">
        <v>24.01056106580679</v>
      </c>
      <c r="D9960" s="218"/>
      <c r="E9960" s="218" t="s">
        <v>114</v>
      </c>
      <c r="F9960" s="218">
        <v>2013</v>
      </c>
    </row>
    <row r="9961" spans="1:6" x14ac:dyDescent="0.45">
      <c r="A9961" s="218">
        <v>10326</v>
      </c>
      <c r="B9961" s="218">
        <v>200</v>
      </c>
      <c r="C9961" s="219">
        <v>30.260331082106759</v>
      </c>
      <c r="D9961" s="218"/>
      <c r="E9961" s="218" t="s">
        <v>114</v>
      </c>
      <c r="F9961" s="218">
        <v>2013</v>
      </c>
    </row>
    <row r="9962" spans="1:6" x14ac:dyDescent="0.45">
      <c r="A9962" s="218">
        <v>10324</v>
      </c>
      <c r="B9962" s="218">
        <v>200</v>
      </c>
      <c r="C9962" s="219">
        <v>37.35250532043078</v>
      </c>
      <c r="D9962" s="218"/>
      <c r="E9962" s="218" t="s">
        <v>114</v>
      </c>
      <c r="F9962" s="218">
        <v>2019</v>
      </c>
    </row>
    <row r="9963" spans="1:6" x14ac:dyDescent="0.45">
      <c r="A9963" s="218">
        <v>10322</v>
      </c>
      <c r="B9963" s="218">
        <v>200</v>
      </c>
      <c r="C9963" s="219">
        <v>41.124855567456017</v>
      </c>
      <c r="D9963" s="218"/>
      <c r="E9963" s="218" t="s">
        <v>111</v>
      </c>
      <c r="F9963" s="218">
        <v>1901</v>
      </c>
    </row>
    <row r="9964" spans="1:6" x14ac:dyDescent="0.45">
      <c r="A9964" s="218">
        <v>10320</v>
      </c>
      <c r="B9964" s="218">
        <v>250</v>
      </c>
      <c r="C9964" s="219">
        <v>26.661321999490742</v>
      </c>
      <c r="D9964" s="218"/>
      <c r="E9964" s="218" t="s">
        <v>111</v>
      </c>
      <c r="F9964" s="218">
        <v>1995</v>
      </c>
    </row>
    <row r="9965" spans="1:6" x14ac:dyDescent="0.45">
      <c r="A9965" s="218">
        <v>10320</v>
      </c>
      <c r="B9965" s="218">
        <v>250</v>
      </c>
      <c r="C9965" s="219">
        <v>20.724867339915399</v>
      </c>
      <c r="D9965" s="218"/>
      <c r="E9965" s="218" t="s">
        <v>111</v>
      </c>
      <c r="F9965" s="218">
        <v>1992</v>
      </c>
    </row>
    <row r="9966" spans="1:6" x14ac:dyDescent="0.45">
      <c r="A9966" s="218">
        <v>10320</v>
      </c>
      <c r="B9966" s="218">
        <v>250</v>
      </c>
      <c r="C9966" s="219">
        <v>26.445516834145788</v>
      </c>
      <c r="D9966" s="218"/>
      <c r="E9966" s="218" t="s">
        <v>111</v>
      </c>
      <c r="F9966" s="218">
        <v>1992</v>
      </c>
    </row>
    <row r="9967" spans="1:6" x14ac:dyDescent="0.45">
      <c r="A9967" s="218">
        <v>10320</v>
      </c>
      <c r="B9967" s="218">
        <v>250</v>
      </c>
      <c r="C9967" s="219">
        <v>32.83871811147651</v>
      </c>
      <c r="D9967" s="218"/>
      <c r="E9967" s="218" t="s">
        <v>111</v>
      </c>
      <c r="F9967" s="218">
        <v>1992</v>
      </c>
    </row>
    <row r="9968" spans="1:6" x14ac:dyDescent="0.45">
      <c r="A9968" s="218">
        <v>10320</v>
      </c>
      <c r="B9968" s="218">
        <v>250</v>
      </c>
      <c r="C9968" s="219">
        <v>26.82053781315307</v>
      </c>
      <c r="D9968" s="218"/>
      <c r="E9968" s="218" t="s">
        <v>111</v>
      </c>
      <c r="F9968" s="218">
        <v>1992</v>
      </c>
    </row>
    <row r="9969" spans="1:6" x14ac:dyDescent="0.45">
      <c r="A9969" s="218">
        <v>10320</v>
      </c>
      <c r="B9969" s="218">
        <v>250</v>
      </c>
      <c r="C9969" s="219">
        <v>26.715140282708319</v>
      </c>
      <c r="D9969" s="218"/>
      <c r="E9969" s="218" t="s">
        <v>111</v>
      </c>
      <c r="F9969" s="218">
        <v>1992</v>
      </c>
    </row>
    <row r="9970" spans="1:6" x14ac:dyDescent="0.45">
      <c r="A9970" s="218">
        <v>10320</v>
      </c>
      <c r="B9970" s="218">
        <v>250</v>
      </c>
      <c r="C9970" s="219">
        <v>26.481335808361951</v>
      </c>
      <c r="D9970" s="218"/>
      <c r="E9970" s="218" t="s">
        <v>111</v>
      </c>
      <c r="F9970" s="218">
        <v>1992</v>
      </c>
    </row>
    <row r="9971" spans="1:6" x14ac:dyDescent="0.45">
      <c r="A9971" s="218">
        <v>10320</v>
      </c>
      <c r="B9971" s="218">
        <v>250</v>
      </c>
      <c r="C9971" s="219">
        <v>33.381609982126811</v>
      </c>
      <c r="D9971" s="218"/>
      <c r="E9971" s="218" t="s">
        <v>111</v>
      </c>
      <c r="F9971" s="218">
        <v>1992</v>
      </c>
    </row>
    <row r="9972" spans="1:6" x14ac:dyDescent="0.45">
      <c r="A9972" s="218">
        <v>10320</v>
      </c>
      <c r="B9972" s="218">
        <v>250</v>
      </c>
      <c r="C9972" s="219">
        <v>19.557856937763141</v>
      </c>
      <c r="D9972" s="218"/>
      <c r="E9972" s="218" t="s">
        <v>111</v>
      </c>
      <c r="F9972" s="218">
        <v>1992</v>
      </c>
    </row>
    <row r="9973" spans="1:6" x14ac:dyDescent="0.45">
      <c r="A9973" s="218">
        <v>10320</v>
      </c>
      <c r="B9973" s="218">
        <v>250</v>
      </c>
      <c r="C9973" s="219">
        <v>18.849547899616532</v>
      </c>
      <c r="D9973" s="218"/>
      <c r="E9973" s="218" t="s">
        <v>111</v>
      </c>
      <c r="F9973" s="218">
        <v>1992</v>
      </c>
    </row>
    <row r="9974" spans="1:6" x14ac:dyDescent="0.45">
      <c r="A9974" s="218">
        <v>10320</v>
      </c>
      <c r="B9974" s="218">
        <v>250</v>
      </c>
      <c r="C9974" s="219">
        <v>26.3229273842888</v>
      </c>
      <c r="D9974" s="218"/>
      <c r="E9974" s="218" t="s">
        <v>111</v>
      </c>
      <c r="F9974" s="218">
        <v>1992</v>
      </c>
    </row>
    <row r="9975" spans="1:6" x14ac:dyDescent="0.45">
      <c r="A9975" s="218">
        <v>10320</v>
      </c>
      <c r="B9975" s="218">
        <v>250</v>
      </c>
      <c r="C9975" s="219">
        <v>22.96166777447262</v>
      </c>
      <c r="D9975" s="218"/>
      <c r="E9975" s="218" t="s">
        <v>111</v>
      </c>
      <c r="F9975" s="218">
        <v>1992</v>
      </c>
    </row>
    <row r="9976" spans="1:6" x14ac:dyDescent="0.45">
      <c r="A9976" s="218">
        <v>10320</v>
      </c>
      <c r="B9976" s="218">
        <v>250</v>
      </c>
      <c r="C9976" s="219">
        <v>33.186724196463459</v>
      </c>
      <c r="D9976" s="218"/>
      <c r="E9976" s="218" t="s">
        <v>111</v>
      </c>
      <c r="F9976" s="218">
        <v>1992</v>
      </c>
    </row>
    <row r="9977" spans="1:6" x14ac:dyDescent="0.45">
      <c r="A9977" s="218">
        <v>10320</v>
      </c>
      <c r="B9977" s="218">
        <v>250</v>
      </c>
      <c r="C9977" s="219">
        <v>13.371701457277521</v>
      </c>
      <c r="D9977" s="218"/>
      <c r="E9977" s="218" t="s">
        <v>111</v>
      </c>
      <c r="F9977" s="218">
        <v>1992</v>
      </c>
    </row>
    <row r="9978" spans="1:6" x14ac:dyDescent="0.45">
      <c r="A9978" s="218">
        <v>10320</v>
      </c>
      <c r="B9978" s="218">
        <v>250</v>
      </c>
      <c r="C9978" s="219">
        <v>30.86308626752578</v>
      </c>
      <c r="D9978" s="218"/>
      <c r="E9978" s="218" t="s">
        <v>111</v>
      </c>
      <c r="F9978" s="218">
        <v>1992</v>
      </c>
    </row>
    <row r="9979" spans="1:6" x14ac:dyDescent="0.45">
      <c r="A9979" s="218">
        <v>10320</v>
      </c>
      <c r="B9979" s="218">
        <v>250</v>
      </c>
      <c r="C9979" s="219">
        <v>20.121127379442449</v>
      </c>
      <c r="D9979" s="218"/>
      <c r="E9979" s="218" t="s">
        <v>111</v>
      </c>
      <c r="F9979" s="218">
        <v>1992</v>
      </c>
    </row>
    <row r="9980" spans="1:6" x14ac:dyDescent="0.45">
      <c r="A9980" s="218">
        <v>10320</v>
      </c>
      <c r="B9980" s="218">
        <v>250</v>
      </c>
      <c r="C9980" s="219">
        <v>23.287296642352601</v>
      </c>
      <c r="D9980" s="218"/>
      <c r="E9980" s="218" t="s">
        <v>111</v>
      </c>
      <c r="F9980" s="218">
        <v>1992</v>
      </c>
    </row>
    <row r="9981" spans="1:6" x14ac:dyDescent="0.45">
      <c r="A9981" s="218">
        <v>10320</v>
      </c>
      <c r="B9981" s="218">
        <v>250</v>
      </c>
      <c r="C9981" s="219">
        <v>62.819044096469831</v>
      </c>
      <c r="D9981" s="218"/>
      <c r="E9981" s="218" t="s">
        <v>111</v>
      </c>
      <c r="F9981" s="218">
        <v>1992</v>
      </c>
    </row>
    <row r="9982" spans="1:6" x14ac:dyDescent="0.45">
      <c r="A9982" s="218">
        <v>10318</v>
      </c>
      <c r="B9982" s="218">
        <v>200</v>
      </c>
      <c r="C9982" s="219">
        <v>35.452524910856553</v>
      </c>
      <c r="D9982" s="218"/>
      <c r="E9982" s="218" t="s">
        <v>205</v>
      </c>
      <c r="F9982" s="218">
        <v>1992</v>
      </c>
    </row>
    <row r="9983" spans="1:6" x14ac:dyDescent="0.45">
      <c r="A9983" s="218">
        <v>10318</v>
      </c>
      <c r="B9983" s="218">
        <v>200</v>
      </c>
      <c r="C9983" s="219">
        <v>8.7598746323793435</v>
      </c>
      <c r="D9983" s="218"/>
      <c r="E9983" s="218" t="s">
        <v>205</v>
      </c>
      <c r="F9983" s="218">
        <v>1901</v>
      </c>
    </row>
    <row r="9984" spans="1:6" x14ac:dyDescent="0.45">
      <c r="A9984" s="218">
        <v>10318</v>
      </c>
      <c r="B9984" s="218">
        <v>200</v>
      </c>
      <c r="C9984" s="219">
        <v>29.602375398724</v>
      </c>
      <c r="D9984" s="218"/>
      <c r="E9984" s="218" t="s">
        <v>205</v>
      </c>
      <c r="F9984" s="218">
        <v>1901</v>
      </c>
    </row>
    <row r="9985" spans="1:6" x14ac:dyDescent="0.45">
      <c r="A9985" s="218">
        <v>10316</v>
      </c>
      <c r="B9985" s="218">
        <v>200</v>
      </c>
      <c r="C9985" s="219">
        <v>36.482533420925442</v>
      </c>
      <c r="D9985" s="218"/>
      <c r="E9985" s="218" t="s">
        <v>205</v>
      </c>
      <c r="F9985" s="218">
        <v>1992</v>
      </c>
    </row>
    <row r="9986" spans="1:6" x14ac:dyDescent="0.45">
      <c r="A9986" s="218">
        <v>10314</v>
      </c>
      <c r="B9986" s="218">
        <v>200</v>
      </c>
      <c r="C9986" s="219">
        <v>21.06109847565126</v>
      </c>
      <c r="D9986" s="218"/>
      <c r="E9986" s="218" t="s">
        <v>205</v>
      </c>
      <c r="F9986" s="218">
        <v>1992</v>
      </c>
    </row>
    <row r="9987" spans="1:6" x14ac:dyDescent="0.45">
      <c r="A9987" s="218">
        <v>10314</v>
      </c>
      <c r="B9987" s="218">
        <v>200</v>
      </c>
      <c r="C9987" s="219">
        <v>15.641841929688811</v>
      </c>
      <c r="D9987" s="218"/>
      <c r="E9987" s="218" t="s">
        <v>205</v>
      </c>
      <c r="F9987" s="218">
        <v>1901</v>
      </c>
    </row>
    <row r="9988" spans="1:6" x14ac:dyDescent="0.45">
      <c r="A9988" s="218">
        <v>10312</v>
      </c>
      <c r="B9988" s="218">
        <v>250</v>
      </c>
      <c r="C9988" s="219">
        <v>9.1825018983731752</v>
      </c>
      <c r="D9988" s="218"/>
      <c r="E9988" s="218" t="s">
        <v>109</v>
      </c>
      <c r="F9988" s="218">
        <v>2013</v>
      </c>
    </row>
    <row r="9989" spans="1:6" x14ac:dyDescent="0.45">
      <c r="A9989" s="218">
        <v>10310</v>
      </c>
      <c r="B9989" s="218">
        <v>315</v>
      </c>
      <c r="C9989" s="219">
        <v>19.04273190913494</v>
      </c>
      <c r="D9989" s="218"/>
      <c r="E9989" s="218" t="s">
        <v>109</v>
      </c>
      <c r="F9989" s="218">
        <v>2013</v>
      </c>
    </row>
    <row r="9990" spans="1:6" x14ac:dyDescent="0.45">
      <c r="A9990" s="218">
        <v>10310</v>
      </c>
      <c r="B9990" s="218">
        <v>315</v>
      </c>
      <c r="C9990" s="219">
        <v>15.501821076050719</v>
      </c>
      <c r="D9990" s="218"/>
      <c r="E9990" s="218" t="s">
        <v>109</v>
      </c>
      <c r="F9990" s="218">
        <v>2013</v>
      </c>
    </row>
    <row r="9991" spans="1:6" x14ac:dyDescent="0.45">
      <c r="A9991" s="218">
        <v>10310</v>
      </c>
      <c r="B9991" s="218">
        <v>315</v>
      </c>
      <c r="C9991" s="219">
        <v>44.071263716128982</v>
      </c>
      <c r="D9991" s="218"/>
      <c r="E9991" s="218" t="s">
        <v>109</v>
      </c>
      <c r="F9991" s="218">
        <v>2013</v>
      </c>
    </row>
    <row r="9992" spans="1:6" x14ac:dyDescent="0.45">
      <c r="A9992" s="218">
        <v>10310</v>
      </c>
      <c r="B9992" s="218">
        <v>315</v>
      </c>
      <c r="C9992" s="219">
        <v>9.1928151619767249</v>
      </c>
      <c r="D9992" s="218"/>
      <c r="E9992" s="218" t="s">
        <v>109</v>
      </c>
      <c r="F9992" s="218">
        <v>2013</v>
      </c>
    </row>
    <row r="9993" spans="1:6" x14ac:dyDescent="0.45">
      <c r="A9993" s="218">
        <v>10310</v>
      </c>
      <c r="B9993" s="218">
        <v>315</v>
      </c>
      <c r="C9993" s="219">
        <v>50.197505866269502</v>
      </c>
      <c r="D9993" s="218"/>
      <c r="E9993" s="218" t="s">
        <v>109</v>
      </c>
      <c r="F9993" s="218">
        <v>2013</v>
      </c>
    </row>
    <row r="9994" spans="1:6" x14ac:dyDescent="0.45">
      <c r="A9994" s="218">
        <v>10308</v>
      </c>
      <c r="B9994" s="218">
        <v>250</v>
      </c>
      <c r="C9994" s="219">
        <v>47.907549179849021</v>
      </c>
      <c r="D9994" s="218"/>
      <c r="E9994" s="218" t="s">
        <v>114</v>
      </c>
      <c r="F9994" s="218">
        <v>2013</v>
      </c>
    </row>
    <row r="9995" spans="1:6" x14ac:dyDescent="0.45">
      <c r="A9995" s="218">
        <v>10306</v>
      </c>
      <c r="B9995" s="218">
        <v>315</v>
      </c>
      <c r="C9995" s="219">
        <v>84.386838103781514</v>
      </c>
      <c r="D9995" s="218"/>
      <c r="E9995" s="218" t="s">
        <v>114</v>
      </c>
      <c r="F9995" s="218">
        <v>2013</v>
      </c>
    </row>
    <row r="9996" spans="1:6" x14ac:dyDescent="0.45">
      <c r="A9996" s="218">
        <v>10306</v>
      </c>
      <c r="B9996" s="218">
        <v>315</v>
      </c>
      <c r="C9996" s="219">
        <v>12.756672483552141</v>
      </c>
      <c r="D9996" s="218"/>
      <c r="E9996" s="218" t="s">
        <v>114</v>
      </c>
      <c r="F9996" s="218">
        <v>2013</v>
      </c>
    </row>
    <row r="9997" spans="1:6" x14ac:dyDescent="0.45">
      <c r="A9997" s="218">
        <v>10306</v>
      </c>
      <c r="B9997" s="218">
        <v>315</v>
      </c>
      <c r="C9997" s="219">
        <v>9.1805153465338272</v>
      </c>
      <c r="D9997" s="218"/>
      <c r="E9997" s="218" t="s">
        <v>114</v>
      </c>
      <c r="F9997" s="218">
        <v>2013</v>
      </c>
    </row>
    <row r="9998" spans="1:6" x14ac:dyDescent="0.45">
      <c r="A9998" s="218">
        <v>10304</v>
      </c>
      <c r="B9998" s="218">
        <v>200</v>
      </c>
      <c r="C9998" s="219">
        <v>25.553543444523481</v>
      </c>
      <c r="D9998" s="218"/>
      <c r="E9998" s="218" t="s">
        <v>114</v>
      </c>
      <c r="F9998" s="218">
        <v>2013</v>
      </c>
    </row>
    <row r="9999" spans="1:6" x14ac:dyDescent="0.45">
      <c r="A9999" s="218">
        <v>10302</v>
      </c>
      <c r="B9999" s="218">
        <v>0</v>
      </c>
      <c r="C9999" s="219">
        <v>33.645785121125357</v>
      </c>
      <c r="D9999" s="218"/>
      <c r="E9999" s="218"/>
      <c r="F9999" s="218">
        <v>1901</v>
      </c>
    </row>
    <row r="10000" spans="1:6" x14ac:dyDescent="0.45">
      <c r="A10000" s="218">
        <v>10300</v>
      </c>
      <c r="B10000" s="218">
        <v>300</v>
      </c>
      <c r="C10000" s="219">
        <v>51.079719424746912</v>
      </c>
      <c r="D10000" s="218"/>
      <c r="E10000" s="218" t="s">
        <v>205</v>
      </c>
      <c r="F10000" s="218">
        <v>1971</v>
      </c>
    </row>
    <row r="10001" spans="1:6" x14ac:dyDescent="0.45">
      <c r="A10001" s="218">
        <v>10298</v>
      </c>
      <c r="B10001" s="218">
        <v>290</v>
      </c>
      <c r="C10001" s="219">
        <v>28.36614267080553</v>
      </c>
      <c r="D10001" s="218"/>
      <c r="E10001" s="218" t="s">
        <v>208</v>
      </c>
      <c r="F10001" s="218">
        <v>2018</v>
      </c>
    </row>
    <row r="10002" spans="1:6" x14ac:dyDescent="0.45">
      <c r="A10002" s="218">
        <v>10296</v>
      </c>
      <c r="B10002" s="218">
        <v>600</v>
      </c>
      <c r="C10002" s="219">
        <v>43.576433366887059</v>
      </c>
      <c r="D10002" s="218"/>
      <c r="E10002" s="218" t="s">
        <v>203</v>
      </c>
      <c r="F10002" s="218">
        <v>1901</v>
      </c>
    </row>
    <row r="10003" spans="1:6" x14ac:dyDescent="0.45">
      <c r="A10003" s="218">
        <v>10294</v>
      </c>
      <c r="B10003" s="218">
        <v>0</v>
      </c>
      <c r="C10003" s="219">
        <v>18.488963021475229</v>
      </c>
      <c r="D10003" s="218"/>
      <c r="E10003" s="218"/>
      <c r="F10003" s="218">
        <v>1901</v>
      </c>
    </row>
    <row r="10004" spans="1:6" x14ac:dyDescent="0.45">
      <c r="A10004" s="218">
        <v>10292</v>
      </c>
      <c r="B10004" s="218">
        <v>600</v>
      </c>
      <c r="C10004" s="219">
        <v>53.495640869702733</v>
      </c>
      <c r="D10004" s="218"/>
      <c r="E10004" s="218" t="s">
        <v>203</v>
      </c>
      <c r="F10004" s="218">
        <v>1901</v>
      </c>
    </row>
    <row r="10005" spans="1:6" x14ac:dyDescent="0.45">
      <c r="A10005" s="218">
        <v>10290</v>
      </c>
      <c r="B10005" s="218">
        <v>600</v>
      </c>
      <c r="C10005" s="219">
        <v>59.608139529148943</v>
      </c>
      <c r="D10005" s="218" t="s">
        <v>203</v>
      </c>
      <c r="E10005" s="218" t="s">
        <v>203</v>
      </c>
      <c r="F10005" s="218">
        <v>1901</v>
      </c>
    </row>
    <row r="10006" spans="1:6" x14ac:dyDescent="0.45">
      <c r="A10006" s="218">
        <v>10286</v>
      </c>
      <c r="B10006" s="218">
        <v>450</v>
      </c>
      <c r="C10006" s="219">
        <v>16.91439299974942</v>
      </c>
      <c r="D10006" s="218"/>
      <c r="E10006" s="218" t="s">
        <v>203</v>
      </c>
      <c r="F10006" s="218">
        <v>1960</v>
      </c>
    </row>
    <row r="10007" spans="1:6" x14ac:dyDescent="0.45">
      <c r="A10007" s="218">
        <v>10286</v>
      </c>
      <c r="B10007" s="218">
        <v>450</v>
      </c>
      <c r="C10007" s="219">
        <v>4.8746622092074938</v>
      </c>
      <c r="D10007" s="218"/>
      <c r="E10007" s="218" t="s">
        <v>203</v>
      </c>
      <c r="F10007" s="218">
        <v>1960</v>
      </c>
    </row>
    <row r="10008" spans="1:6" x14ac:dyDescent="0.45">
      <c r="A10008" s="218">
        <v>10286</v>
      </c>
      <c r="B10008" s="218">
        <v>450</v>
      </c>
      <c r="C10008" s="219">
        <v>13.43132215886183</v>
      </c>
      <c r="D10008" s="218"/>
      <c r="E10008" s="218" t="s">
        <v>203</v>
      </c>
      <c r="F10008" s="218">
        <v>1960</v>
      </c>
    </row>
    <row r="10009" spans="1:6" x14ac:dyDescent="0.45">
      <c r="A10009" s="218">
        <v>10286</v>
      </c>
      <c r="B10009" s="218">
        <v>450</v>
      </c>
      <c r="C10009" s="219">
        <v>9.0488347538594613</v>
      </c>
      <c r="D10009" s="218"/>
      <c r="E10009" s="218" t="s">
        <v>203</v>
      </c>
      <c r="F10009" s="218">
        <v>1960</v>
      </c>
    </row>
    <row r="10010" spans="1:6" x14ac:dyDescent="0.45">
      <c r="A10010" s="218">
        <v>10286</v>
      </c>
      <c r="B10010" s="218">
        <v>450</v>
      </c>
      <c r="C10010" s="219">
        <v>9.1415136876511536</v>
      </c>
      <c r="D10010" s="218"/>
      <c r="E10010" s="218" t="s">
        <v>203</v>
      </c>
      <c r="F10010" s="218">
        <v>1960</v>
      </c>
    </row>
    <row r="10011" spans="1:6" x14ac:dyDescent="0.45">
      <c r="A10011" s="218">
        <v>10286</v>
      </c>
      <c r="B10011" s="218">
        <v>450</v>
      </c>
      <c r="C10011" s="219">
        <v>14.501471971530551</v>
      </c>
      <c r="D10011" s="218"/>
      <c r="E10011" s="218" t="s">
        <v>203</v>
      </c>
      <c r="F10011" s="218">
        <v>1960</v>
      </c>
    </row>
    <row r="10012" spans="1:6" x14ac:dyDescent="0.45">
      <c r="A10012" s="218">
        <v>10286</v>
      </c>
      <c r="B10012" s="218">
        <v>450</v>
      </c>
      <c r="C10012" s="219">
        <v>16.295554913691578</v>
      </c>
      <c r="D10012" s="218"/>
      <c r="E10012" s="218" t="s">
        <v>203</v>
      </c>
      <c r="F10012" s="218">
        <v>1960</v>
      </c>
    </row>
    <row r="10013" spans="1:6" x14ac:dyDescent="0.45">
      <c r="A10013" s="218">
        <v>9876</v>
      </c>
      <c r="B10013" s="218">
        <v>200</v>
      </c>
      <c r="C10013" s="219">
        <v>33.637144314476373</v>
      </c>
      <c r="D10013" s="218"/>
      <c r="E10013" s="218" t="s">
        <v>114</v>
      </c>
      <c r="F10013" s="218">
        <v>2013</v>
      </c>
    </row>
    <row r="10014" spans="1:6" x14ac:dyDescent="0.45">
      <c r="A10014" s="218">
        <v>9876</v>
      </c>
      <c r="B10014" s="218">
        <v>200</v>
      </c>
      <c r="C10014" s="219">
        <v>33.352518720773929</v>
      </c>
      <c r="D10014" s="218"/>
      <c r="E10014" s="218" t="s">
        <v>114</v>
      </c>
      <c r="F10014" s="218">
        <v>2013</v>
      </c>
    </row>
    <row r="10015" spans="1:6" x14ac:dyDescent="0.45">
      <c r="A10015" s="218">
        <v>9874</v>
      </c>
      <c r="B10015" s="218">
        <v>200</v>
      </c>
      <c r="C10015" s="219">
        <v>22.887447172072179</v>
      </c>
      <c r="D10015" s="218"/>
      <c r="E10015" s="218" t="s">
        <v>114</v>
      </c>
      <c r="F10015" s="218">
        <v>2013</v>
      </c>
    </row>
    <row r="10016" spans="1:6" x14ac:dyDescent="0.45">
      <c r="A10016" s="218">
        <v>9874</v>
      </c>
      <c r="B10016" s="218">
        <v>200</v>
      </c>
      <c r="C10016" s="219">
        <v>27.852582252634541</v>
      </c>
      <c r="D10016" s="218"/>
      <c r="E10016" s="218" t="s">
        <v>114</v>
      </c>
      <c r="F10016" s="218">
        <v>2013</v>
      </c>
    </row>
    <row r="10017" spans="1:6" x14ac:dyDescent="0.45">
      <c r="A10017" s="218">
        <v>9872</v>
      </c>
      <c r="B10017" s="218">
        <v>200</v>
      </c>
      <c r="C10017" s="219">
        <v>20.30424855279934</v>
      </c>
      <c r="D10017" s="218"/>
      <c r="E10017" s="218" t="s">
        <v>114</v>
      </c>
      <c r="F10017" s="218">
        <v>2013</v>
      </c>
    </row>
    <row r="10018" spans="1:6" x14ac:dyDescent="0.45">
      <c r="A10018" s="218">
        <v>9872</v>
      </c>
      <c r="B10018" s="218">
        <v>200</v>
      </c>
      <c r="C10018" s="219">
        <v>40.988193613480547</v>
      </c>
      <c r="D10018" s="218"/>
      <c r="E10018" s="218" t="s">
        <v>114</v>
      </c>
      <c r="F10018" s="218">
        <v>2013</v>
      </c>
    </row>
    <row r="10019" spans="1:6" x14ac:dyDescent="0.45">
      <c r="A10019" s="218">
        <v>9870</v>
      </c>
      <c r="B10019" s="218">
        <v>250</v>
      </c>
      <c r="C10019" s="219">
        <v>35.41916673097343</v>
      </c>
      <c r="D10019" s="218"/>
      <c r="E10019" s="218" t="s">
        <v>114</v>
      </c>
      <c r="F10019" s="218">
        <v>2013</v>
      </c>
    </row>
    <row r="10020" spans="1:6" x14ac:dyDescent="0.45">
      <c r="A10020" s="218">
        <v>9870</v>
      </c>
      <c r="B10020" s="218">
        <v>250</v>
      </c>
      <c r="C10020" s="219">
        <v>12.579555898776871</v>
      </c>
      <c r="D10020" s="218"/>
      <c r="E10020" s="218" t="s">
        <v>114</v>
      </c>
      <c r="F10020" s="218">
        <v>2013</v>
      </c>
    </row>
    <row r="10021" spans="1:6" x14ac:dyDescent="0.45">
      <c r="A10021" s="218">
        <v>9870</v>
      </c>
      <c r="B10021" s="218">
        <v>250</v>
      </c>
      <c r="C10021" s="219">
        <v>16.776289583800889</v>
      </c>
      <c r="D10021" s="218"/>
      <c r="E10021" s="218" t="s">
        <v>114</v>
      </c>
      <c r="F10021" s="218">
        <v>2013</v>
      </c>
    </row>
    <row r="10022" spans="1:6" x14ac:dyDescent="0.45">
      <c r="A10022" s="218">
        <v>9870</v>
      </c>
      <c r="B10022" s="218">
        <v>250</v>
      </c>
      <c r="C10022" s="219">
        <v>2.9400170053030852</v>
      </c>
      <c r="D10022" s="218"/>
      <c r="E10022" s="218" t="s">
        <v>114</v>
      </c>
      <c r="F10022" s="218">
        <v>2017</v>
      </c>
    </row>
    <row r="10023" spans="1:6" x14ac:dyDescent="0.45">
      <c r="A10023" s="218">
        <v>9868</v>
      </c>
      <c r="B10023" s="218">
        <v>250</v>
      </c>
      <c r="C10023" s="219">
        <v>10.252606919027221</v>
      </c>
      <c r="D10023" s="218"/>
      <c r="E10023" s="218" t="s">
        <v>114</v>
      </c>
      <c r="F10023" s="218">
        <v>2013</v>
      </c>
    </row>
    <row r="10024" spans="1:6" x14ac:dyDescent="0.45">
      <c r="A10024" s="218">
        <v>9868</v>
      </c>
      <c r="B10024" s="218">
        <v>250</v>
      </c>
      <c r="C10024" s="219">
        <v>24.34910319043825</v>
      </c>
      <c r="D10024" s="218"/>
      <c r="E10024" s="218" t="s">
        <v>114</v>
      </c>
      <c r="F10024" s="218">
        <v>2013</v>
      </c>
    </row>
    <row r="10025" spans="1:6" x14ac:dyDescent="0.45">
      <c r="A10025" s="218">
        <v>9868</v>
      </c>
      <c r="B10025" s="218">
        <v>250</v>
      </c>
      <c r="C10025" s="219">
        <v>17.88785879267958</v>
      </c>
      <c r="D10025" s="218"/>
      <c r="E10025" s="218" t="s">
        <v>114</v>
      </c>
      <c r="F10025" s="218">
        <v>2013</v>
      </c>
    </row>
    <row r="10026" spans="1:6" x14ac:dyDescent="0.45">
      <c r="A10026" s="218">
        <v>9868</v>
      </c>
      <c r="B10026" s="218">
        <v>250</v>
      </c>
      <c r="C10026" s="219">
        <v>15.053596435393519</v>
      </c>
      <c r="D10026" s="218"/>
      <c r="E10026" s="218" t="s">
        <v>114</v>
      </c>
      <c r="F10026" s="218">
        <v>2013</v>
      </c>
    </row>
    <row r="10027" spans="1:6" x14ac:dyDescent="0.45">
      <c r="A10027" s="218">
        <v>9868</v>
      </c>
      <c r="B10027" s="218">
        <v>250</v>
      </c>
      <c r="C10027" s="219">
        <v>10.60346520486207</v>
      </c>
      <c r="D10027" s="218"/>
      <c r="E10027" s="218" t="s">
        <v>114</v>
      </c>
      <c r="F10027" s="218">
        <v>2013</v>
      </c>
    </row>
    <row r="10028" spans="1:6" x14ac:dyDescent="0.45">
      <c r="A10028" s="218">
        <v>9868</v>
      </c>
      <c r="B10028" s="218">
        <v>250</v>
      </c>
      <c r="C10028" s="219">
        <v>24.100574314023891</v>
      </c>
      <c r="D10028" s="218"/>
      <c r="E10028" s="218" t="s">
        <v>114</v>
      </c>
      <c r="F10028" s="218">
        <v>2013</v>
      </c>
    </row>
    <row r="10029" spans="1:6" x14ac:dyDescent="0.45">
      <c r="A10029" s="218">
        <v>9868</v>
      </c>
      <c r="B10029" s="218">
        <v>250</v>
      </c>
      <c r="C10029" s="219">
        <v>21.62616474339324</v>
      </c>
      <c r="D10029" s="218"/>
      <c r="E10029" s="218" t="s">
        <v>114</v>
      </c>
      <c r="F10029" s="218">
        <v>2013</v>
      </c>
    </row>
    <row r="10030" spans="1:6" x14ac:dyDescent="0.45">
      <c r="A10030" s="218">
        <v>9868</v>
      </c>
      <c r="B10030" s="218">
        <v>250</v>
      </c>
      <c r="C10030" s="219">
        <v>16.897957361589551</v>
      </c>
      <c r="D10030" s="218"/>
      <c r="E10030" s="218" t="s">
        <v>114</v>
      </c>
      <c r="F10030" s="218">
        <v>2013</v>
      </c>
    </row>
    <row r="10031" spans="1:6" x14ac:dyDescent="0.45">
      <c r="A10031" s="218">
        <v>9868</v>
      </c>
      <c r="B10031" s="218">
        <v>250</v>
      </c>
      <c r="C10031" s="219">
        <v>55.545301716759013</v>
      </c>
      <c r="D10031" s="218"/>
      <c r="E10031" s="218" t="s">
        <v>114</v>
      </c>
      <c r="F10031" s="218">
        <v>2013</v>
      </c>
    </row>
    <row r="10032" spans="1:6" x14ac:dyDescent="0.45">
      <c r="A10032" s="218">
        <v>9868</v>
      </c>
      <c r="B10032" s="218">
        <v>250</v>
      </c>
      <c r="C10032" s="219">
        <v>34.237060394814833</v>
      </c>
      <c r="D10032" s="218"/>
      <c r="E10032" s="218" t="s">
        <v>114</v>
      </c>
      <c r="F10032" s="218">
        <v>2013</v>
      </c>
    </row>
    <row r="10033" spans="1:6" x14ac:dyDescent="0.45">
      <c r="A10033" s="218">
        <v>9868</v>
      </c>
      <c r="B10033" s="218">
        <v>250</v>
      </c>
      <c r="C10033" s="219">
        <v>7.1585815811032978</v>
      </c>
      <c r="D10033" s="218"/>
      <c r="E10033" s="218" t="s">
        <v>114</v>
      </c>
      <c r="F10033" s="218">
        <v>2013</v>
      </c>
    </row>
    <row r="10034" spans="1:6" x14ac:dyDescent="0.45">
      <c r="A10034" s="218">
        <v>9868</v>
      </c>
      <c r="B10034" s="218">
        <v>250</v>
      </c>
      <c r="C10034" s="219">
        <v>31.4162704567124</v>
      </c>
      <c r="D10034" s="218"/>
      <c r="E10034" s="218" t="s">
        <v>114</v>
      </c>
      <c r="F10034" s="218">
        <v>2013</v>
      </c>
    </row>
    <row r="10035" spans="1:6" x14ac:dyDescent="0.45">
      <c r="A10035" s="218">
        <v>9868</v>
      </c>
      <c r="B10035" s="218">
        <v>250</v>
      </c>
      <c r="C10035" s="219">
        <v>30.380026018919271</v>
      </c>
      <c r="D10035" s="218"/>
      <c r="E10035" s="218" t="s">
        <v>109</v>
      </c>
      <c r="F10035" s="218">
        <v>2014</v>
      </c>
    </row>
    <row r="10036" spans="1:6" x14ac:dyDescent="0.45">
      <c r="A10036" s="218">
        <v>9868</v>
      </c>
      <c r="B10036" s="218">
        <v>250</v>
      </c>
      <c r="C10036" s="219">
        <v>14.90084156174575</v>
      </c>
      <c r="D10036" s="218"/>
      <c r="E10036" s="218" t="s">
        <v>109</v>
      </c>
      <c r="F10036" s="218">
        <v>2014</v>
      </c>
    </row>
    <row r="10037" spans="1:6" x14ac:dyDescent="0.45">
      <c r="A10037" s="218">
        <v>9868</v>
      </c>
      <c r="B10037" s="218">
        <v>250</v>
      </c>
      <c r="C10037" s="219">
        <v>28.13914747042104</v>
      </c>
      <c r="D10037" s="218"/>
      <c r="E10037" s="218" t="s">
        <v>109</v>
      </c>
      <c r="F10037" s="218">
        <v>2014</v>
      </c>
    </row>
    <row r="10038" spans="1:6" x14ac:dyDescent="0.45">
      <c r="A10038" s="218">
        <v>9868</v>
      </c>
      <c r="B10038" s="218">
        <v>250</v>
      </c>
      <c r="C10038" s="219">
        <v>26.976164179500781</v>
      </c>
      <c r="D10038" s="218"/>
      <c r="E10038" s="218" t="s">
        <v>109</v>
      </c>
      <c r="F10038" s="218">
        <v>2014</v>
      </c>
    </row>
    <row r="10039" spans="1:6" x14ac:dyDescent="0.45">
      <c r="A10039" s="218">
        <v>9868</v>
      </c>
      <c r="B10039" s="218">
        <v>250</v>
      </c>
      <c r="C10039" s="219">
        <v>24.876735553103</v>
      </c>
      <c r="D10039" s="218"/>
      <c r="E10039" s="218" t="s">
        <v>109</v>
      </c>
      <c r="F10039" s="218">
        <v>2014</v>
      </c>
    </row>
    <row r="10040" spans="1:6" x14ac:dyDescent="0.45">
      <c r="A10040" s="218">
        <v>9868</v>
      </c>
      <c r="B10040" s="218">
        <v>250</v>
      </c>
      <c r="C10040" s="219">
        <v>9.9988476336992616</v>
      </c>
      <c r="D10040" s="218"/>
      <c r="E10040" s="218" t="s">
        <v>114</v>
      </c>
      <c r="F10040" s="218">
        <v>2013</v>
      </c>
    </row>
    <row r="10041" spans="1:6" x14ac:dyDescent="0.45">
      <c r="A10041" s="218">
        <v>9866</v>
      </c>
      <c r="B10041" s="218">
        <v>200</v>
      </c>
      <c r="C10041" s="219">
        <v>19.51370659869864</v>
      </c>
      <c r="D10041" s="218"/>
      <c r="E10041" s="218" t="s">
        <v>114</v>
      </c>
      <c r="F10041" s="218">
        <v>2013</v>
      </c>
    </row>
    <row r="10042" spans="1:6" x14ac:dyDescent="0.45">
      <c r="A10042" s="218">
        <v>9866</v>
      </c>
      <c r="B10042" s="218">
        <v>200</v>
      </c>
      <c r="C10042" s="219">
        <v>36.685433877899783</v>
      </c>
      <c r="D10042" s="218"/>
      <c r="E10042" s="218" t="s">
        <v>114</v>
      </c>
      <c r="F10042" s="218">
        <v>2013</v>
      </c>
    </row>
    <row r="10043" spans="1:6" x14ac:dyDescent="0.45">
      <c r="A10043" s="218">
        <v>9864</v>
      </c>
      <c r="B10043" s="218">
        <v>200</v>
      </c>
      <c r="C10043" s="219">
        <v>3.9531605251510271</v>
      </c>
      <c r="D10043" s="218"/>
      <c r="E10043" s="218" t="s">
        <v>114</v>
      </c>
      <c r="F10043" s="218">
        <v>1901</v>
      </c>
    </row>
    <row r="10044" spans="1:6" x14ac:dyDescent="0.45">
      <c r="A10044" s="218">
        <v>9864</v>
      </c>
      <c r="B10044" s="218">
        <v>200</v>
      </c>
      <c r="C10044" s="219">
        <v>6.5151495594263196</v>
      </c>
      <c r="D10044" s="218"/>
      <c r="E10044" s="218" t="s">
        <v>114</v>
      </c>
      <c r="F10044" s="218">
        <v>2013</v>
      </c>
    </row>
    <row r="10045" spans="1:6" x14ac:dyDescent="0.45">
      <c r="A10045" s="218">
        <v>9864</v>
      </c>
      <c r="B10045" s="218">
        <v>200</v>
      </c>
      <c r="C10045" s="219">
        <v>30.934217935163971</v>
      </c>
      <c r="D10045" s="218"/>
      <c r="E10045" s="218" t="s">
        <v>114</v>
      </c>
      <c r="F10045" s="218">
        <v>2013</v>
      </c>
    </row>
    <row r="10046" spans="1:6" x14ac:dyDescent="0.45">
      <c r="A10046" s="218">
        <v>9864</v>
      </c>
      <c r="B10046" s="218">
        <v>200</v>
      </c>
      <c r="C10046" s="219">
        <v>8.7127282104627035</v>
      </c>
      <c r="D10046" s="218"/>
      <c r="E10046" s="218" t="s">
        <v>114</v>
      </c>
      <c r="F10046" s="218">
        <v>2013</v>
      </c>
    </row>
    <row r="10047" spans="1:6" x14ac:dyDescent="0.45">
      <c r="A10047" s="218">
        <v>9864</v>
      </c>
      <c r="B10047" s="218">
        <v>200</v>
      </c>
      <c r="C10047" s="219">
        <v>18.33953215808663</v>
      </c>
      <c r="D10047" s="218"/>
      <c r="E10047" s="218" t="s">
        <v>114</v>
      </c>
      <c r="F10047" s="218">
        <v>2013</v>
      </c>
    </row>
    <row r="10048" spans="1:6" x14ac:dyDescent="0.45">
      <c r="A10048" s="218">
        <v>9864</v>
      </c>
      <c r="B10048" s="218">
        <v>200</v>
      </c>
      <c r="C10048" s="219">
        <v>15.314970693586099</v>
      </c>
      <c r="D10048" s="218"/>
      <c r="E10048" s="218" t="s">
        <v>114</v>
      </c>
      <c r="F10048" s="218">
        <v>2013</v>
      </c>
    </row>
    <row r="10049" spans="1:6" x14ac:dyDescent="0.45">
      <c r="A10049" s="218">
        <v>9862</v>
      </c>
      <c r="B10049" s="218">
        <v>200</v>
      </c>
      <c r="C10049" s="219">
        <v>5.4057496464997401</v>
      </c>
      <c r="D10049" s="218"/>
      <c r="E10049" s="218" t="s">
        <v>114</v>
      </c>
      <c r="F10049" s="218">
        <v>2013</v>
      </c>
    </row>
    <row r="10050" spans="1:6" x14ac:dyDescent="0.45">
      <c r="A10050" s="218">
        <v>9862</v>
      </c>
      <c r="B10050" s="218">
        <v>200</v>
      </c>
      <c r="C10050" s="219">
        <v>15.039711833782739</v>
      </c>
      <c r="D10050" s="218"/>
      <c r="E10050" s="218" t="s">
        <v>114</v>
      </c>
      <c r="F10050" s="218">
        <v>2013</v>
      </c>
    </row>
    <row r="10051" spans="1:6" x14ac:dyDescent="0.45">
      <c r="A10051" s="218">
        <v>9860</v>
      </c>
      <c r="B10051" s="218">
        <v>250</v>
      </c>
      <c r="C10051" s="219">
        <v>7.2337824993885</v>
      </c>
      <c r="D10051" s="218"/>
      <c r="E10051" s="218" t="s">
        <v>114</v>
      </c>
      <c r="F10051" s="218">
        <v>2013</v>
      </c>
    </row>
    <row r="10052" spans="1:6" x14ac:dyDescent="0.45">
      <c r="A10052" s="218">
        <v>9860</v>
      </c>
      <c r="B10052" s="218">
        <v>250</v>
      </c>
      <c r="C10052" s="219">
        <v>19.736078391271771</v>
      </c>
      <c r="D10052" s="218"/>
      <c r="E10052" s="218" t="s">
        <v>114</v>
      </c>
      <c r="F10052" s="218">
        <v>2013</v>
      </c>
    </row>
    <row r="10053" spans="1:6" x14ac:dyDescent="0.45">
      <c r="A10053" s="218">
        <v>9860</v>
      </c>
      <c r="B10053" s="218">
        <v>250</v>
      </c>
      <c r="C10053" s="219">
        <v>12.839041355234491</v>
      </c>
      <c r="D10053" s="218"/>
      <c r="E10053" s="218" t="s">
        <v>114</v>
      </c>
      <c r="F10053" s="218">
        <v>2013</v>
      </c>
    </row>
    <row r="10054" spans="1:6" x14ac:dyDescent="0.45">
      <c r="A10054" s="218">
        <v>9860</v>
      </c>
      <c r="B10054" s="218">
        <v>250</v>
      </c>
      <c r="C10054" s="219">
        <v>4.2025570264112257</v>
      </c>
      <c r="D10054" s="218"/>
      <c r="E10054" s="218" t="s">
        <v>114</v>
      </c>
      <c r="F10054" s="218">
        <v>2013</v>
      </c>
    </row>
    <row r="10055" spans="1:6" x14ac:dyDescent="0.45">
      <c r="A10055" s="218">
        <v>9860</v>
      </c>
      <c r="B10055" s="218">
        <v>250</v>
      </c>
      <c r="C10055" s="219">
        <v>28.666279239265052</v>
      </c>
      <c r="D10055" s="218"/>
      <c r="E10055" s="218" t="s">
        <v>114</v>
      </c>
      <c r="F10055" s="218">
        <v>2013</v>
      </c>
    </row>
    <row r="10056" spans="1:6" x14ac:dyDescent="0.45">
      <c r="A10056" s="218">
        <v>9860</v>
      </c>
      <c r="B10056" s="218">
        <v>250</v>
      </c>
      <c r="C10056" s="219">
        <v>31.476423125066159</v>
      </c>
      <c r="D10056" s="218"/>
      <c r="E10056" s="218" t="s">
        <v>114</v>
      </c>
      <c r="F10056" s="218">
        <v>2013</v>
      </c>
    </row>
    <row r="10057" spans="1:6" x14ac:dyDescent="0.45">
      <c r="A10057" s="218">
        <v>9858</v>
      </c>
      <c r="B10057" s="218">
        <v>200</v>
      </c>
      <c r="C10057" s="219">
        <v>32.233414096396807</v>
      </c>
      <c r="D10057" s="218"/>
      <c r="E10057" s="218" t="s">
        <v>114</v>
      </c>
      <c r="F10057" s="218">
        <v>2006</v>
      </c>
    </row>
    <row r="10058" spans="1:6" x14ac:dyDescent="0.45">
      <c r="A10058" s="218">
        <v>9856</v>
      </c>
      <c r="B10058" s="218">
        <v>160</v>
      </c>
      <c r="C10058" s="219">
        <v>39.227301668790048</v>
      </c>
      <c r="D10058" s="218"/>
      <c r="E10058" s="218" t="s">
        <v>114</v>
      </c>
      <c r="F10058" s="218">
        <v>2013</v>
      </c>
    </row>
    <row r="10059" spans="1:6" x14ac:dyDescent="0.45">
      <c r="A10059" s="218">
        <v>9856</v>
      </c>
      <c r="B10059" s="218">
        <v>160</v>
      </c>
      <c r="C10059" s="219">
        <v>44.328311095689173</v>
      </c>
      <c r="D10059" s="218"/>
      <c r="E10059" s="218" t="s">
        <v>114</v>
      </c>
      <c r="F10059" s="218">
        <v>2013</v>
      </c>
    </row>
    <row r="10060" spans="1:6" x14ac:dyDescent="0.45">
      <c r="A10060" s="218">
        <v>9854</v>
      </c>
      <c r="B10060" s="218">
        <v>200</v>
      </c>
      <c r="C10060" s="219">
        <v>39.669437105404931</v>
      </c>
      <c r="D10060" s="218"/>
      <c r="E10060" s="218" t="s">
        <v>109</v>
      </c>
      <c r="F10060" s="218">
        <v>2013</v>
      </c>
    </row>
    <row r="10061" spans="1:6" x14ac:dyDescent="0.45">
      <c r="A10061" s="218">
        <v>9854</v>
      </c>
      <c r="B10061" s="218">
        <v>200</v>
      </c>
      <c r="C10061" s="219">
        <v>51.99177552836597</v>
      </c>
      <c r="D10061" s="218"/>
      <c r="E10061" s="218" t="s">
        <v>109</v>
      </c>
      <c r="F10061" s="218">
        <v>2013</v>
      </c>
    </row>
    <row r="10062" spans="1:6" x14ac:dyDescent="0.45">
      <c r="A10062" s="218">
        <v>9854</v>
      </c>
      <c r="B10062" s="218">
        <v>200</v>
      </c>
      <c r="C10062" s="219">
        <v>21.499934805674879</v>
      </c>
      <c r="D10062" s="218"/>
      <c r="E10062" s="218" t="s">
        <v>109</v>
      </c>
      <c r="F10062" s="218">
        <v>2013</v>
      </c>
    </row>
    <row r="10063" spans="1:6" x14ac:dyDescent="0.45">
      <c r="A10063" s="218">
        <v>9854</v>
      </c>
      <c r="B10063" s="218">
        <v>200</v>
      </c>
      <c r="C10063" s="219">
        <v>27.181333070522481</v>
      </c>
      <c r="D10063" s="218"/>
      <c r="E10063" s="218" t="s">
        <v>109</v>
      </c>
      <c r="F10063" s="218">
        <v>2013</v>
      </c>
    </row>
    <row r="10064" spans="1:6" x14ac:dyDescent="0.45">
      <c r="A10064" s="218">
        <v>9854</v>
      </c>
      <c r="B10064" s="218">
        <v>200</v>
      </c>
      <c r="C10064" s="219">
        <v>38.120723391327779</v>
      </c>
      <c r="D10064" s="218"/>
      <c r="E10064" s="218" t="s">
        <v>109</v>
      </c>
      <c r="F10064" s="218">
        <v>2013</v>
      </c>
    </row>
    <row r="10065" spans="1:6" x14ac:dyDescent="0.45">
      <c r="A10065" s="218">
        <v>9854</v>
      </c>
      <c r="B10065" s="218">
        <v>200</v>
      </c>
      <c r="C10065" s="219">
        <v>35.921324162005689</v>
      </c>
      <c r="D10065" s="218"/>
      <c r="E10065" s="218" t="s">
        <v>109</v>
      </c>
      <c r="F10065" s="218">
        <v>2013</v>
      </c>
    </row>
    <row r="10066" spans="1:6" x14ac:dyDescent="0.45">
      <c r="A10066" s="218">
        <v>9852</v>
      </c>
      <c r="B10066" s="218">
        <v>250</v>
      </c>
      <c r="C10066" s="219">
        <v>20.707197295978411</v>
      </c>
      <c r="D10066" s="218"/>
      <c r="E10066" s="218" t="s">
        <v>114</v>
      </c>
      <c r="F10066" s="218">
        <v>1901</v>
      </c>
    </row>
    <row r="10067" spans="1:6" x14ac:dyDescent="0.45">
      <c r="A10067" s="218">
        <v>9852</v>
      </c>
      <c r="B10067" s="218">
        <v>250</v>
      </c>
      <c r="C10067" s="219">
        <v>4.4591920485155399</v>
      </c>
      <c r="D10067" s="218"/>
      <c r="E10067" s="218" t="s">
        <v>204</v>
      </c>
      <c r="F10067" s="218">
        <v>2004</v>
      </c>
    </row>
    <row r="10068" spans="1:6" x14ac:dyDescent="0.45">
      <c r="A10068" s="218">
        <v>9852</v>
      </c>
      <c r="B10068" s="218">
        <v>250</v>
      </c>
      <c r="C10068" s="219">
        <v>14.869263623424249</v>
      </c>
      <c r="D10068" s="218"/>
      <c r="E10068" s="218" t="s">
        <v>114</v>
      </c>
      <c r="F10068" s="218">
        <v>1901</v>
      </c>
    </row>
    <row r="10069" spans="1:6" x14ac:dyDescent="0.45">
      <c r="A10069" s="218">
        <v>9852</v>
      </c>
      <c r="B10069" s="218">
        <v>250</v>
      </c>
      <c r="C10069" s="219">
        <v>33.181440447713712</v>
      </c>
      <c r="D10069" s="218"/>
      <c r="E10069" s="218" t="s">
        <v>114</v>
      </c>
      <c r="F10069" s="218">
        <v>1901</v>
      </c>
    </row>
    <row r="10070" spans="1:6" x14ac:dyDescent="0.45">
      <c r="A10070" s="218">
        <v>9852</v>
      </c>
      <c r="B10070" s="218">
        <v>250</v>
      </c>
      <c r="C10070" s="219">
        <v>32.970085755741763</v>
      </c>
      <c r="D10070" s="218"/>
      <c r="E10070" s="218" t="s">
        <v>114</v>
      </c>
      <c r="F10070" s="218">
        <v>1901</v>
      </c>
    </row>
    <row r="10071" spans="1:6" x14ac:dyDescent="0.45">
      <c r="A10071" s="218">
        <v>9852</v>
      </c>
      <c r="B10071" s="218">
        <v>250</v>
      </c>
      <c r="C10071" s="219">
        <v>22.863044970386589</v>
      </c>
      <c r="D10071" s="218"/>
      <c r="E10071" s="218" t="s">
        <v>114</v>
      </c>
      <c r="F10071" s="218">
        <v>1901</v>
      </c>
    </row>
    <row r="10072" spans="1:6" x14ac:dyDescent="0.45">
      <c r="A10072" s="218">
        <v>9852</v>
      </c>
      <c r="B10072" s="218">
        <v>250</v>
      </c>
      <c r="C10072" s="219">
        <v>18.262251369950519</v>
      </c>
      <c r="D10072" s="218"/>
      <c r="E10072" s="218" t="s">
        <v>114</v>
      </c>
      <c r="F10072" s="218">
        <v>1901</v>
      </c>
    </row>
    <row r="10073" spans="1:6" x14ac:dyDescent="0.45">
      <c r="A10073" s="218">
        <v>9850</v>
      </c>
      <c r="B10073" s="218">
        <v>200</v>
      </c>
      <c r="C10073" s="219">
        <v>20.34403233773531</v>
      </c>
      <c r="D10073" s="218"/>
      <c r="E10073" s="218" t="s">
        <v>204</v>
      </c>
      <c r="F10073" s="218">
        <v>2000</v>
      </c>
    </row>
    <row r="10074" spans="1:6" x14ac:dyDescent="0.45">
      <c r="A10074" s="218">
        <v>9850</v>
      </c>
      <c r="B10074" s="218">
        <v>200</v>
      </c>
      <c r="C10074" s="219">
        <v>31.311496561082489</v>
      </c>
      <c r="D10074" s="218"/>
      <c r="E10074" s="218" t="s">
        <v>204</v>
      </c>
      <c r="F10074" s="218">
        <v>2000</v>
      </c>
    </row>
    <row r="10075" spans="1:6" x14ac:dyDescent="0.45">
      <c r="A10075" s="218">
        <v>9850</v>
      </c>
      <c r="B10075" s="218">
        <v>200</v>
      </c>
      <c r="C10075" s="219">
        <v>33.040195926711853</v>
      </c>
      <c r="D10075" s="218"/>
      <c r="E10075" s="218" t="s">
        <v>204</v>
      </c>
      <c r="F10075" s="218">
        <v>2000</v>
      </c>
    </row>
    <row r="10076" spans="1:6" x14ac:dyDescent="0.45">
      <c r="A10076" s="218">
        <v>9850</v>
      </c>
      <c r="B10076" s="218">
        <v>200</v>
      </c>
      <c r="C10076" s="219">
        <v>4.6580031046119199</v>
      </c>
      <c r="D10076" s="218"/>
      <c r="E10076" s="218" t="s">
        <v>204</v>
      </c>
      <c r="F10076" s="218">
        <v>2000</v>
      </c>
    </row>
    <row r="10077" spans="1:6" x14ac:dyDescent="0.45">
      <c r="A10077" s="218">
        <v>9848</v>
      </c>
      <c r="B10077" s="218">
        <v>150</v>
      </c>
      <c r="C10077" s="219">
        <v>17.797293371963161</v>
      </c>
      <c r="D10077" s="218"/>
      <c r="E10077" s="218" t="s">
        <v>205</v>
      </c>
      <c r="F10077" s="218">
        <v>1901</v>
      </c>
    </row>
    <row r="10078" spans="1:6" x14ac:dyDescent="0.45">
      <c r="A10078" s="218">
        <v>9846</v>
      </c>
      <c r="B10078" s="218">
        <v>300</v>
      </c>
      <c r="C10078" s="219">
        <v>43.758861923548722</v>
      </c>
      <c r="D10078" s="218"/>
      <c r="E10078" s="218"/>
      <c r="F10078" s="218">
        <v>1901</v>
      </c>
    </row>
    <row r="10079" spans="1:6" x14ac:dyDescent="0.45">
      <c r="A10079" s="218">
        <v>9844</v>
      </c>
      <c r="B10079" s="218">
        <v>0</v>
      </c>
      <c r="C10079" s="219">
        <v>23.157359026047931</v>
      </c>
      <c r="D10079" s="218"/>
      <c r="E10079" s="218"/>
      <c r="F10079" s="218">
        <v>1901</v>
      </c>
    </row>
    <row r="10080" spans="1:6" x14ac:dyDescent="0.45">
      <c r="A10080" s="218">
        <v>9844</v>
      </c>
      <c r="B10080" s="218">
        <v>0</v>
      </c>
      <c r="C10080" s="219">
        <v>33.819048191725983</v>
      </c>
      <c r="D10080" s="218"/>
      <c r="E10080" s="218"/>
      <c r="F10080" s="218">
        <v>1901</v>
      </c>
    </row>
    <row r="10081" spans="1:6" x14ac:dyDescent="0.45">
      <c r="A10081" s="218">
        <v>9844</v>
      </c>
      <c r="B10081" s="218">
        <v>0</v>
      </c>
      <c r="C10081" s="219">
        <v>14.297681196860211</v>
      </c>
      <c r="D10081" s="218"/>
      <c r="E10081" s="218"/>
      <c r="F10081" s="218">
        <v>1901</v>
      </c>
    </row>
    <row r="10082" spans="1:6" x14ac:dyDescent="0.45">
      <c r="A10082" s="218">
        <v>9842</v>
      </c>
      <c r="B10082" s="218">
        <v>250</v>
      </c>
      <c r="C10082" s="219">
        <v>36.399964074635619</v>
      </c>
      <c r="D10082" s="218"/>
      <c r="E10082" s="218" t="s">
        <v>205</v>
      </c>
      <c r="F10082" s="218">
        <v>1901</v>
      </c>
    </row>
    <row r="10083" spans="1:6" x14ac:dyDescent="0.45">
      <c r="A10083" s="218">
        <v>9842</v>
      </c>
      <c r="B10083" s="218">
        <v>250</v>
      </c>
      <c r="C10083" s="219">
        <v>11.951897644315411</v>
      </c>
      <c r="D10083" s="218"/>
      <c r="E10083" s="218" t="s">
        <v>205</v>
      </c>
      <c r="F10083" s="218">
        <v>1901</v>
      </c>
    </row>
    <row r="10084" spans="1:6" x14ac:dyDescent="0.45">
      <c r="A10084" s="218">
        <v>9840</v>
      </c>
      <c r="B10084" s="218">
        <v>150</v>
      </c>
      <c r="C10084" s="219">
        <v>29.640356210488811</v>
      </c>
      <c r="D10084" s="218"/>
      <c r="E10084" s="218" t="s">
        <v>207</v>
      </c>
      <c r="F10084" s="218">
        <v>1901</v>
      </c>
    </row>
    <row r="10085" spans="1:6" x14ac:dyDescent="0.45">
      <c r="A10085" s="218">
        <v>9840</v>
      </c>
      <c r="B10085" s="218">
        <v>150</v>
      </c>
      <c r="C10085" s="219">
        <v>11.45275604472128</v>
      </c>
      <c r="D10085" s="218"/>
      <c r="E10085" s="218" t="s">
        <v>111</v>
      </c>
      <c r="F10085" s="218">
        <v>1991</v>
      </c>
    </row>
    <row r="10086" spans="1:6" x14ac:dyDescent="0.45">
      <c r="A10086" s="218">
        <v>9838</v>
      </c>
      <c r="B10086" s="218">
        <v>315</v>
      </c>
      <c r="C10086" s="219">
        <v>60.731643881862141</v>
      </c>
      <c r="D10086" s="218"/>
      <c r="E10086" s="218" t="s">
        <v>114</v>
      </c>
      <c r="F10086" s="218">
        <v>2013</v>
      </c>
    </row>
    <row r="10087" spans="1:6" x14ac:dyDescent="0.45">
      <c r="A10087" s="218">
        <v>9838</v>
      </c>
      <c r="B10087" s="218">
        <v>315</v>
      </c>
      <c r="C10087" s="219">
        <v>49.725875785490622</v>
      </c>
      <c r="D10087" s="218"/>
      <c r="E10087" s="218" t="s">
        <v>114</v>
      </c>
      <c r="F10087" s="218">
        <v>2013</v>
      </c>
    </row>
    <row r="10088" spans="1:6" x14ac:dyDescent="0.45">
      <c r="A10088" s="218">
        <v>9838</v>
      </c>
      <c r="B10088" s="218">
        <v>315</v>
      </c>
      <c r="C10088" s="219">
        <v>34.791412272981837</v>
      </c>
      <c r="D10088" s="218"/>
      <c r="E10088" s="218" t="s">
        <v>114</v>
      </c>
      <c r="F10088" s="218">
        <v>2013</v>
      </c>
    </row>
    <row r="10089" spans="1:6" x14ac:dyDescent="0.45">
      <c r="A10089" s="218">
        <v>9838</v>
      </c>
      <c r="B10089" s="218">
        <v>315</v>
      </c>
      <c r="C10089" s="219">
        <v>33.252410179882723</v>
      </c>
      <c r="D10089" s="218"/>
      <c r="E10089" s="218" t="s">
        <v>114</v>
      </c>
      <c r="F10089" s="218">
        <v>2013</v>
      </c>
    </row>
    <row r="10090" spans="1:6" x14ac:dyDescent="0.45">
      <c r="A10090" s="218">
        <v>9838</v>
      </c>
      <c r="B10090" s="218">
        <v>315</v>
      </c>
      <c r="C10090" s="219">
        <v>11.357674699693369</v>
      </c>
      <c r="D10090" s="218"/>
      <c r="E10090" s="218" t="s">
        <v>114</v>
      </c>
      <c r="F10090" s="218">
        <v>2013</v>
      </c>
    </row>
    <row r="10091" spans="1:6" x14ac:dyDescent="0.45">
      <c r="A10091" s="218">
        <v>9838</v>
      </c>
      <c r="B10091" s="218">
        <v>315</v>
      </c>
      <c r="C10091" s="219">
        <v>17.187443259427301</v>
      </c>
      <c r="D10091" s="218"/>
      <c r="E10091" s="218" t="s">
        <v>114</v>
      </c>
      <c r="F10091" s="218">
        <v>2013</v>
      </c>
    </row>
    <row r="10092" spans="1:6" x14ac:dyDescent="0.45">
      <c r="A10092" s="218">
        <v>9838</v>
      </c>
      <c r="B10092" s="218">
        <v>315</v>
      </c>
      <c r="C10092" s="219">
        <v>14.044016200277239</v>
      </c>
      <c r="D10092" s="218"/>
      <c r="E10092" s="218" t="s">
        <v>114</v>
      </c>
      <c r="F10092" s="218">
        <v>2013</v>
      </c>
    </row>
    <row r="10093" spans="1:6" x14ac:dyDescent="0.45">
      <c r="A10093" s="218">
        <v>9838</v>
      </c>
      <c r="B10093" s="218">
        <v>315</v>
      </c>
      <c r="C10093" s="219">
        <v>15.062425947724529</v>
      </c>
      <c r="D10093" s="218"/>
      <c r="E10093" s="218" t="s">
        <v>114</v>
      </c>
      <c r="F10093" s="218">
        <v>1976</v>
      </c>
    </row>
    <row r="10094" spans="1:6" x14ac:dyDescent="0.45">
      <c r="A10094" s="218">
        <v>9838</v>
      </c>
      <c r="B10094" s="218">
        <v>315</v>
      </c>
      <c r="C10094" s="219">
        <v>17.076631231694979</v>
      </c>
      <c r="D10094" s="218"/>
      <c r="E10094" s="218" t="s">
        <v>114</v>
      </c>
      <c r="F10094" s="218">
        <v>2013</v>
      </c>
    </row>
    <row r="10095" spans="1:6" x14ac:dyDescent="0.45">
      <c r="A10095" s="218">
        <v>9838</v>
      </c>
      <c r="B10095" s="218">
        <v>315</v>
      </c>
      <c r="C10095" s="219">
        <v>16.69477407020543</v>
      </c>
      <c r="D10095" s="218"/>
      <c r="E10095" s="218" t="s">
        <v>114</v>
      </c>
      <c r="F10095" s="218">
        <v>2013</v>
      </c>
    </row>
    <row r="10096" spans="1:6" x14ac:dyDescent="0.45">
      <c r="A10096" s="218">
        <v>9838</v>
      </c>
      <c r="B10096" s="218">
        <v>315</v>
      </c>
      <c r="C10096" s="219">
        <v>16.16776461044968</v>
      </c>
      <c r="D10096" s="218"/>
      <c r="E10096" s="218" t="s">
        <v>114</v>
      </c>
      <c r="F10096" s="218">
        <v>2013</v>
      </c>
    </row>
    <row r="10097" spans="1:6" x14ac:dyDescent="0.45">
      <c r="A10097" s="218">
        <v>9838</v>
      </c>
      <c r="B10097" s="218">
        <v>315</v>
      </c>
      <c r="C10097" s="219">
        <v>23.039967357278488</v>
      </c>
      <c r="D10097" s="218"/>
      <c r="E10097" s="218" t="s">
        <v>114</v>
      </c>
      <c r="F10097" s="218">
        <v>2013</v>
      </c>
    </row>
    <row r="10098" spans="1:6" x14ac:dyDescent="0.45">
      <c r="A10098" s="218">
        <v>9836</v>
      </c>
      <c r="B10098" s="218">
        <v>160</v>
      </c>
      <c r="C10098" s="219">
        <v>27.731796595102971</v>
      </c>
      <c r="D10098" s="218"/>
      <c r="E10098" s="218" t="s">
        <v>109</v>
      </c>
      <c r="F10098" s="218">
        <v>2013</v>
      </c>
    </row>
    <row r="10099" spans="1:6" x14ac:dyDescent="0.45">
      <c r="A10099" s="218">
        <v>9834</v>
      </c>
      <c r="B10099" s="218">
        <v>200</v>
      </c>
      <c r="C10099" s="219">
        <v>10.575289013999051</v>
      </c>
      <c r="D10099" s="218"/>
      <c r="E10099" s="218" t="s">
        <v>114</v>
      </c>
      <c r="F10099" s="218">
        <v>1901</v>
      </c>
    </row>
    <row r="10100" spans="1:6" x14ac:dyDescent="0.45">
      <c r="A10100" s="218">
        <v>9832</v>
      </c>
      <c r="B10100" s="218">
        <v>300</v>
      </c>
      <c r="C10100" s="219">
        <v>27.129255614492578</v>
      </c>
      <c r="D10100" s="218"/>
      <c r="E10100" s="218" t="s">
        <v>212</v>
      </c>
      <c r="F10100" s="218">
        <v>2013</v>
      </c>
    </row>
    <row r="10101" spans="1:6" x14ac:dyDescent="0.45">
      <c r="A10101" s="218">
        <v>9832</v>
      </c>
      <c r="B10101" s="218">
        <v>300</v>
      </c>
      <c r="C10101" s="219">
        <v>24.562848443931021</v>
      </c>
      <c r="D10101" s="218"/>
      <c r="E10101" s="218" t="s">
        <v>212</v>
      </c>
      <c r="F10101" s="218">
        <v>2013</v>
      </c>
    </row>
    <row r="10102" spans="1:6" x14ac:dyDescent="0.45">
      <c r="A10102" s="218">
        <v>9832</v>
      </c>
      <c r="B10102" s="218">
        <v>300</v>
      </c>
      <c r="C10102" s="219">
        <v>25.41680328343498</v>
      </c>
      <c r="D10102" s="218"/>
      <c r="E10102" s="218" t="s">
        <v>212</v>
      </c>
      <c r="F10102" s="218">
        <v>2013</v>
      </c>
    </row>
    <row r="10103" spans="1:6" x14ac:dyDescent="0.45">
      <c r="A10103" s="218">
        <v>9832</v>
      </c>
      <c r="B10103" s="218">
        <v>300</v>
      </c>
      <c r="C10103" s="219">
        <v>26.215731675809391</v>
      </c>
      <c r="D10103" s="218"/>
      <c r="E10103" s="218" t="s">
        <v>212</v>
      </c>
      <c r="F10103" s="218">
        <v>2013</v>
      </c>
    </row>
    <row r="10104" spans="1:6" x14ac:dyDescent="0.45">
      <c r="A10104" s="218">
        <v>9832</v>
      </c>
      <c r="B10104" s="218">
        <v>300</v>
      </c>
      <c r="C10104" s="219">
        <v>19.016594359081569</v>
      </c>
      <c r="D10104" s="218"/>
      <c r="E10104" s="218" t="s">
        <v>212</v>
      </c>
      <c r="F10104" s="218">
        <v>2013</v>
      </c>
    </row>
    <row r="10105" spans="1:6" x14ac:dyDescent="0.45">
      <c r="A10105" s="218">
        <v>9832</v>
      </c>
      <c r="B10105" s="218">
        <v>300</v>
      </c>
      <c r="C10105" s="219">
        <v>30.311496696446849</v>
      </c>
      <c r="D10105" s="218"/>
      <c r="E10105" s="218" t="s">
        <v>212</v>
      </c>
      <c r="F10105" s="218">
        <v>2013</v>
      </c>
    </row>
    <row r="10106" spans="1:6" x14ac:dyDescent="0.45">
      <c r="A10106" s="218">
        <v>9832</v>
      </c>
      <c r="B10106" s="218">
        <v>300</v>
      </c>
      <c r="C10106" s="219">
        <v>21.59438933065751</v>
      </c>
      <c r="D10106" s="218"/>
      <c r="E10106" s="218" t="s">
        <v>212</v>
      </c>
      <c r="F10106" s="218">
        <v>2013</v>
      </c>
    </row>
    <row r="10107" spans="1:6" x14ac:dyDescent="0.45">
      <c r="A10107" s="218">
        <v>9830</v>
      </c>
      <c r="B10107" s="218">
        <v>315</v>
      </c>
      <c r="C10107" s="219">
        <v>24.581375088611068</v>
      </c>
      <c r="D10107" s="218"/>
      <c r="E10107" s="218" t="s">
        <v>204</v>
      </c>
      <c r="F10107" s="218">
        <v>2002</v>
      </c>
    </row>
    <row r="10108" spans="1:6" x14ac:dyDescent="0.45">
      <c r="A10108" s="218">
        <v>9830</v>
      </c>
      <c r="B10108" s="218">
        <v>315</v>
      </c>
      <c r="C10108" s="219">
        <v>19.648456128302179</v>
      </c>
      <c r="D10108" s="218"/>
      <c r="E10108" s="218" t="s">
        <v>204</v>
      </c>
      <c r="F10108" s="218">
        <v>2002</v>
      </c>
    </row>
    <row r="10109" spans="1:6" x14ac:dyDescent="0.45">
      <c r="A10109" s="218">
        <v>9828</v>
      </c>
      <c r="B10109" s="218">
        <v>250</v>
      </c>
      <c r="C10109" s="219">
        <v>5.962445480194388</v>
      </c>
      <c r="D10109" s="218"/>
      <c r="E10109" s="218" t="s">
        <v>497</v>
      </c>
      <c r="F10109" s="218">
        <v>2013</v>
      </c>
    </row>
    <row r="10110" spans="1:6" x14ac:dyDescent="0.45">
      <c r="A10110" s="218">
        <v>9826</v>
      </c>
      <c r="B10110" s="218">
        <v>300</v>
      </c>
      <c r="C10110" s="219">
        <v>20.954346996839298</v>
      </c>
      <c r="D10110" s="218"/>
      <c r="E10110" s="218" t="s">
        <v>212</v>
      </c>
      <c r="F10110" s="218">
        <v>2013</v>
      </c>
    </row>
    <row r="10111" spans="1:6" x14ac:dyDescent="0.45">
      <c r="A10111" s="218">
        <v>9826</v>
      </c>
      <c r="B10111" s="218">
        <v>300</v>
      </c>
      <c r="C10111" s="219">
        <v>22.044066359898611</v>
      </c>
      <c r="D10111" s="218"/>
      <c r="E10111" s="218" t="s">
        <v>212</v>
      </c>
      <c r="F10111" s="218">
        <v>2013</v>
      </c>
    </row>
    <row r="10112" spans="1:6" x14ac:dyDescent="0.45">
      <c r="A10112" s="218">
        <v>9826</v>
      </c>
      <c r="B10112" s="218">
        <v>300</v>
      </c>
      <c r="C10112" s="219">
        <v>18.75628460306028</v>
      </c>
      <c r="D10112" s="218"/>
      <c r="E10112" s="218" t="s">
        <v>212</v>
      </c>
      <c r="F10112" s="218">
        <v>2013</v>
      </c>
    </row>
    <row r="10113" spans="1:6" x14ac:dyDescent="0.45">
      <c r="A10113" s="218">
        <v>9826</v>
      </c>
      <c r="B10113" s="218">
        <v>300</v>
      </c>
      <c r="C10113" s="219">
        <v>25.67945949749453</v>
      </c>
      <c r="D10113" s="218"/>
      <c r="E10113" s="218" t="s">
        <v>212</v>
      </c>
      <c r="F10113" s="218">
        <v>2013</v>
      </c>
    </row>
    <row r="10114" spans="1:6" x14ac:dyDescent="0.45">
      <c r="A10114" s="218">
        <v>9826</v>
      </c>
      <c r="B10114" s="218">
        <v>300</v>
      </c>
      <c r="C10114" s="219">
        <v>25.869621675381271</v>
      </c>
      <c r="D10114" s="218"/>
      <c r="E10114" s="218" t="s">
        <v>212</v>
      </c>
      <c r="F10114" s="218">
        <v>2013</v>
      </c>
    </row>
    <row r="10115" spans="1:6" x14ac:dyDescent="0.45">
      <c r="A10115" s="218">
        <v>9826</v>
      </c>
      <c r="B10115" s="218">
        <v>300</v>
      </c>
      <c r="C10115" s="219">
        <v>22.452310538900349</v>
      </c>
      <c r="D10115" s="218"/>
      <c r="E10115" s="218" t="s">
        <v>212</v>
      </c>
      <c r="F10115" s="218">
        <v>2013</v>
      </c>
    </row>
    <row r="10116" spans="1:6" x14ac:dyDescent="0.45">
      <c r="A10116" s="218">
        <v>9826</v>
      </c>
      <c r="B10116" s="218">
        <v>300</v>
      </c>
      <c r="C10116" s="219">
        <v>22.75244991406219</v>
      </c>
      <c r="D10116" s="218"/>
      <c r="E10116" s="218" t="s">
        <v>212</v>
      </c>
      <c r="F10116" s="218">
        <v>2013</v>
      </c>
    </row>
    <row r="10117" spans="1:6" x14ac:dyDescent="0.45">
      <c r="A10117" s="218">
        <v>9826</v>
      </c>
      <c r="B10117" s="218">
        <v>300</v>
      </c>
      <c r="C10117" s="219">
        <v>18.284328413125511</v>
      </c>
      <c r="D10117" s="218"/>
      <c r="E10117" s="218" t="s">
        <v>212</v>
      </c>
      <c r="F10117" s="218">
        <v>2013</v>
      </c>
    </row>
    <row r="10118" spans="1:6" x14ac:dyDescent="0.45">
      <c r="A10118" s="218">
        <v>9826</v>
      </c>
      <c r="B10118" s="218">
        <v>300</v>
      </c>
      <c r="C10118" s="219">
        <v>14.214988551040459</v>
      </c>
      <c r="D10118" s="218"/>
      <c r="E10118" s="218" t="s">
        <v>212</v>
      </c>
      <c r="F10118" s="218">
        <v>2013</v>
      </c>
    </row>
    <row r="10119" spans="1:6" x14ac:dyDescent="0.45">
      <c r="A10119" s="218">
        <v>9826</v>
      </c>
      <c r="B10119" s="218">
        <v>300</v>
      </c>
      <c r="C10119" s="219">
        <v>13.921083683639891</v>
      </c>
      <c r="D10119" s="218"/>
      <c r="E10119" s="218" t="s">
        <v>212</v>
      </c>
      <c r="F10119" s="218">
        <v>2013</v>
      </c>
    </row>
    <row r="10120" spans="1:6" x14ac:dyDescent="0.45">
      <c r="A10120" s="218">
        <v>9826</v>
      </c>
      <c r="B10120" s="218">
        <v>300</v>
      </c>
      <c r="C10120" s="219">
        <v>21.436366627514001</v>
      </c>
      <c r="D10120" s="218"/>
      <c r="E10120" s="218" t="s">
        <v>212</v>
      </c>
      <c r="F10120" s="218">
        <v>2013</v>
      </c>
    </row>
    <row r="10121" spans="1:6" x14ac:dyDescent="0.45">
      <c r="A10121" s="218">
        <v>9826</v>
      </c>
      <c r="B10121" s="218">
        <v>300</v>
      </c>
      <c r="C10121" s="219">
        <v>12.836011262114059</v>
      </c>
      <c r="D10121" s="218"/>
      <c r="E10121" s="218" t="s">
        <v>212</v>
      </c>
      <c r="F10121" s="218">
        <v>2013</v>
      </c>
    </row>
    <row r="10122" spans="1:6" x14ac:dyDescent="0.45">
      <c r="A10122" s="218">
        <v>9826</v>
      </c>
      <c r="B10122" s="218">
        <v>300</v>
      </c>
      <c r="C10122" s="219">
        <v>10.57722170648282</v>
      </c>
      <c r="D10122" s="218"/>
      <c r="E10122" s="218" t="s">
        <v>212</v>
      </c>
      <c r="F10122" s="218">
        <v>2013</v>
      </c>
    </row>
    <row r="10123" spans="1:6" x14ac:dyDescent="0.45">
      <c r="A10123" s="218">
        <v>9826</v>
      </c>
      <c r="B10123" s="218">
        <v>300</v>
      </c>
      <c r="C10123" s="219">
        <v>16.14805009965032</v>
      </c>
      <c r="D10123" s="218"/>
      <c r="E10123" s="218" t="s">
        <v>212</v>
      </c>
      <c r="F10123" s="218">
        <v>2013</v>
      </c>
    </row>
    <row r="10124" spans="1:6" x14ac:dyDescent="0.45">
      <c r="A10124" s="218">
        <v>9826</v>
      </c>
      <c r="B10124" s="218">
        <v>300</v>
      </c>
      <c r="C10124" s="219">
        <v>19.617642317428931</v>
      </c>
      <c r="D10124" s="218"/>
      <c r="E10124" s="218" t="s">
        <v>212</v>
      </c>
      <c r="F10124" s="218">
        <v>2013</v>
      </c>
    </row>
    <row r="10125" spans="1:6" x14ac:dyDescent="0.45">
      <c r="A10125" s="218">
        <v>9826</v>
      </c>
      <c r="B10125" s="218">
        <v>300</v>
      </c>
      <c r="C10125" s="219">
        <v>15.493708588282059</v>
      </c>
      <c r="D10125" s="218"/>
      <c r="E10125" s="218" t="s">
        <v>212</v>
      </c>
      <c r="F10125" s="218">
        <v>2013</v>
      </c>
    </row>
    <row r="10126" spans="1:6" x14ac:dyDescent="0.45">
      <c r="A10126" s="218">
        <v>9826</v>
      </c>
      <c r="B10126" s="218">
        <v>300</v>
      </c>
      <c r="C10126" s="219">
        <v>7.9586772246274036</v>
      </c>
      <c r="D10126" s="218"/>
      <c r="E10126" s="218" t="s">
        <v>212</v>
      </c>
      <c r="F10126" s="218">
        <v>2013</v>
      </c>
    </row>
    <row r="10127" spans="1:6" x14ac:dyDescent="0.45">
      <c r="A10127" s="218">
        <v>9826</v>
      </c>
      <c r="B10127" s="218">
        <v>300</v>
      </c>
      <c r="C10127" s="219">
        <v>16.987571142946269</v>
      </c>
      <c r="D10127" s="218"/>
      <c r="E10127" s="218" t="s">
        <v>212</v>
      </c>
      <c r="F10127" s="218">
        <v>2013</v>
      </c>
    </row>
    <row r="10128" spans="1:6" x14ac:dyDescent="0.45">
      <c r="A10128" s="218">
        <v>9826</v>
      </c>
      <c r="B10128" s="218">
        <v>300</v>
      </c>
      <c r="C10128" s="219">
        <v>18.891517751867202</v>
      </c>
      <c r="D10128" s="218"/>
      <c r="E10128" s="218" t="s">
        <v>212</v>
      </c>
      <c r="F10128" s="218">
        <v>2013</v>
      </c>
    </row>
    <row r="10129" spans="1:6" x14ac:dyDescent="0.45">
      <c r="A10129" s="218">
        <v>9824</v>
      </c>
      <c r="B10129" s="218">
        <v>250</v>
      </c>
      <c r="C10129" s="219">
        <v>12.550592712098711</v>
      </c>
      <c r="D10129" s="218"/>
      <c r="E10129" s="218" t="s">
        <v>114</v>
      </c>
      <c r="F10129" s="218">
        <v>2007</v>
      </c>
    </row>
    <row r="10130" spans="1:6" x14ac:dyDescent="0.45">
      <c r="A10130" s="218">
        <v>9824</v>
      </c>
      <c r="B10130" s="218">
        <v>250</v>
      </c>
      <c r="C10130" s="219">
        <v>34.01063878427405</v>
      </c>
      <c r="D10130" s="218"/>
      <c r="E10130" s="218" t="s">
        <v>114</v>
      </c>
      <c r="F10130" s="218">
        <v>2002</v>
      </c>
    </row>
    <row r="10131" spans="1:6" x14ac:dyDescent="0.45">
      <c r="A10131" s="218">
        <v>9824</v>
      </c>
      <c r="B10131" s="218">
        <v>250</v>
      </c>
      <c r="C10131" s="219">
        <v>7.5873066595215723</v>
      </c>
      <c r="D10131" s="218"/>
      <c r="E10131" s="218" t="s">
        <v>204</v>
      </c>
      <c r="F10131" s="218">
        <v>2014</v>
      </c>
    </row>
    <row r="10132" spans="1:6" x14ac:dyDescent="0.45">
      <c r="A10132" s="218">
        <v>9824</v>
      </c>
      <c r="B10132" s="218">
        <v>250</v>
      </c>
      <c r="C10132" s="219">
        <v>29.199262529997391</v>
      </c>
      <c r="D10132" s="218"/>
      <c r="E10132" s="218" t="s">
        <v>204</v>
      </c>
      <c r="F10132" s="218">
        <v>2014</v>
      </c>
    </row>
    <row r="10133" spans="1:6" x14ac:dyDescent="0.45">
      <c r="A10133" s="218">
        <v>9824</v>
      </c>
      <c r="B10133" s="218">
        <v>250</v>
      </c>
      <c r="C10133" s="219">
        <v>23.317393814041498</v>
      </c>
      <c r="D10133" s="218"/>
      <c r="E10133" s="218" t="s">
        <v>204</v>
      </c>
      <c r="F10133" s="218">
        <v>2014</v>
      </c>
    </row>
    <row r="10134" spans="1:6" x14ac:dyDescent="0.45">
      <c r="A10134" s="218">
        <v>9824</v>
      </c>
      <c r="B10134" s="218">
        <v>250</v>
      </c>
      <c r="C10134" s="219">
        <v>9.1902479432051631</v>
      </c>
      <c r="D10134" s="218"/>
      <c r="E10134" s="218" t="s">
        <v>204</v>
      </c>
      <c r="F10134" s="218">
        <v>2014</v>
      </c>
    </row>
    <row r="10135" spans="1:6" x14ac:dyDescent="0.45">
      <c r="A10135" s="218">
        <v>9824</v>
      </c>
      <c r="B10135" s="218">
        <v>250</v>
      </c>
      <c r="C10135" s="219">
        <v>7.5579290102640861</v>
      </c>
      <c r="D10135" s="218"/>
      <c r="E10135" s="218" t="s">
        <v>204</v>
      </c>
      <c r="F10135" s="218">
        <v>2014</v>
      </c>
    </row>
    <row r="10136" spans="1:6" x14ac:dyDescent="0.45">
      <c r="A10136" s="218">
        <v>9824</v>
      </c>
      <c r="B10136" s="218">
        <v>250</v>
      </c>
      <c r="C10136" s="219">
        <v>20.346553882203541</v>
      </c>
      <c r="D10136" s="218"/>
      <c r="E10136" s="218" t="s">
        <v>204</v>
      </c>
      <c r="F10136" s="218">
        <v>2014</v>
      </c>
    </row>
    <row r="10137" spans="1:6" x14ac:dyDescent="0.45">
      <c r="A10137" s="218">
        <v>9822</v>
      </c>
      <c r="B10137" s="218">
        <v>560</v>
      </c>
      <c r="C10137" s="219">
        <v>12.14583843654739</v>
      </c>
      <c r="D10137" s="218"/>
      <c r="E10137" s="218" t="s">
        <v>204</v>
      </c>
      <c r="F10137" s="218">
        <v>2002</v>
      </c>
    </row>
    <row r="10138" spans="1:6" x14ac:dyDescent="0.45">
      <c r="A10138" s="218">
        <v>9822</v>
      </c>
      <c r="B10138" s="218">
        <v>560</v>
      </c>
      <c r="C10138" s="219">
        <v>10.96047463578593</v>
      </c>
      <c r="D10138" s="218"/>
      <c r="E10138" s="218" t="s">
        <v>204</v>
      </c>
      <c r="F10138" s="218">
        <v>1997</v>
      </c>
    </row>
    <row r="10139" spans="1:6" x14ac:dyDescent="0.45">
      <c r="A10139" s="218">
        <v>10224</v>
      </c>
      <c r="B10139" s="218">
        <v>150</v>
      </c>
      <c r="C10139" s="219">
        <v>13.271306242599969</v>
      </c>
      <c r="D10139" s="218"/>
      <c r="E10139" s="218" t="s">
        <v>123</v>
      </c>
      <c r="F10139" s="218">
        <v>1995</v>
      </c>
    </row>
    <row r="10140" spans="1:6" x14ac:dyDescent="0.45">
      <c r="A10140" s="218">
        <v>10224</v>
      </c>
      <c r="B10140" s="218">
        <v>150</v>
      </c>
      <c r="C10140" s="219">
        <v>14.72490122427825</v>
      </c>
      <c r="D10140" s="218"/>
      <c r="E10140" s="218" t="s">
        <v>123</v>
      </c>
      <c r="F10140" s="218">
        <v>1995</v>
      </c>
    </row>
    <row r="10141" spans="1:6" x14ac:dyDescent="0.45">
      <c r="A10141" s="218">
        <v>10224</v>
      </c>
      <c r="B10141" s="218">
        <v>150</v>
      </c>
      <c r="C10141" s="219">
        <v>11.852890153085051</v>
      </c>
      <c r="D10141" s="218"/>
      <c r="E10141" s="218" t="s">
        <v>123</v>
      </c>
      <c r="F10141" s="218">
        <v>1995</v>
      </c>
    </row>
    <row r="10142" spans="1:6" x14ac:dyDescent="0.45">
      <c r="A10142" s="218">
        <v>10222</v>
      </c>
      <c r="B10142" s="218">
        <v>250</v>
      </c>
      <c r="C10142" s="219">
        <v>56.353021921347192</v>
      </c>
      <c r="D10142" s="218"/>
      <c r="E10142" s="218" t="s">
        <v>114</v>
      </c>
      <c r="F10142" s="218">
        <v>2013</v>
      </c>
    </row>
    <row r="10143" spans="1:6" x14ac:dyDescent="0.45">
      <c r="A10143" s="218">
        <v>10222</v>
      </c>
      <c r="B10143" s="218">
        <v>250</v>
      </c>
      <c r="C10143" s="219">
        <v>37.361438435864088</v>
      </c>
      <c r="D10143" s="218"/>
      <c r="E10143" s="218" t="s">
        <v>114</v>
      </c>
      <c r="F10143" s="218">
        <v>2013</v>
      </c>
    </row>
    <row r="10144" spans="1:6" x14ac:dyDescent="0.45">
      <c r="A10144" s="218">
        <v>10222</v>
      </c>
      <c r="B10144" s="218">
        <v>250</v>
      </c>
      <c r="C10144" s="219">
        <v>23.142511301381209</v>
      </c>
      <c r="D10144" s="218"/>
      <c r="E10144" s="218" t="s">
        <v>114</v>
      </c>
      <c r="F10144" s="218">
        <v>2013</v>
      </c>
    </row>
    <row r="10145" spans="1:6" x14ac:dyDescent="0.45">
      <c r="A10145" s="218">
        <v>10220</v>
      </c>
      <c r="B10145" s="218">
        <v>200</v>
      </c>
      <c r="C10145" s="219">
        <v>3.8058259761667812</v>
      </c>
      <c r="D10145" s="218"/>
      <c r="E10145" s="218" t="s">
        <v>114</v>
      </c>
      <c r="F10145" s="218">
        <v>2013</v>
      </c>
    </row>
    <row r="10146" spans="1:6" x14ac:dyDescent="0.45">
      <c r="A10146" s="218">
        <v>10218</v>
      </c>
      <c r="B10146" s="218">
        <v>230</v>
      </c>
      <c r="C10146" s="219">
        <v>13.24299135792436</v>
      </c>
      <c r="D10146" s="218"/>
      <c r="E10146" s="218" t="s">
        <v>203</v>
      </c>
      <c r="F10146" s="218">
        <v>1901</v>
      </c>
    </row>
    <row r="10147" spans="1:6" x14ac:dyDescent="0.45">
      <c r="A10147" s="218">
        <v>10216</v>
      </c>
      <c r="B10147" s="218">
        <v>200</v>
      </c>
      <c r="C10147" s="219">
        <v>6.3853799338292863</v>
      </c>
      <c r="D10147" s="218"/>
      <c r="E10147" s="218" t="s">
        <v>114</v>
      </c>
      <c r="F10147" s="218">
        <v>2002</v>
      </c>
    </row>
    <row r="10148" spans="1:6" x14ac:dyDescent="0.45">
      <c r="A10148" s="218">
        <v>10216</v>
      </c>
      <c r="B10148" s="218">
        <v>200</v>
      </c>
      <c r="C10148" s="219">
        <v>5.1717085343334377</v>
      </c>
      <c r="D10148" s="218"/>
      <c r="E10148" s="218" t="s">
        <v>204</v>
      </c>
      <c r="F10148" s="218">
        <v>2002</v>
      </c>
    </row>
    <row r="10149" spans="1:6" x14ac:dyDescent="0.45">
      <c r="A10149" s="218">
        <v>10216</v>
      </c>
      <c r="B10149" s="218">
        <v>200</v>
      </c>
      <c r="C10149" s="219">
        <v>55.423621391980838</v>
      </c>
      <c r="D10149" s="218"/>
      <c r="E10149" s="218" t="s">
        <v>204</v>
      </c>
      <c r="F10149" s="218">
        <v>2002</v>
      </c>
    </row>
    <row r="10150" spans="1:6" x14ac:dyDescent="0.45">
      <c r="A10150" s="218">
        <v>10214</v>
      </c>
      <c r="B10150" s="218">
        <v>250</v>
      </c>
      <c r="C10150" s="219">
        <v>26.148172947426051</v>
      </c>
      <c r="D10150" s="218"/>
      <c r="E10150" s="218" t="s">
        <v>204</v>
      </c>
      <c r="F10150" s="218">
        <v>1901</v>
      </c>
    </row>
    <row r="10151" spans="1:6" x14ac:dyDescent="0.45">
      <c r="A10151" s="218">
        <v>10212</v>
      </c>
      <c r="B10151" s="218">
        <v>0</v>
      </c>
      <c r="C10151" s="219">
        <v>13.521373647489639</v>
      </c>
      <c r="D10151" s="218"/>
      <c r="E10151" s="218"/>
      <c r="F10151" s="218">
        <v>1901</v>
      </c>
    </row>
    <row r="10152" spans="1:6" x14ac:dyDescent="0.45">
      <c r="A10152" s="218">
        <v>10212</v>
      </c>
      <c r="B10152" s="218">
        <v>0</v>
      </c>
      <c r="C10152" s="219">
        <v>26.735306071252381</v>
      </c>
      <c r="D10152" s="218"/>
      <c r="E10152" s="218"/>
      <c r="F10152" s="218">
        <v>1901</v>
      </c>
    </row>
    <row r="10153" spans="1:6" x14ac:dyDescent="0.45">
      <c r="A10153" s="218">
        <v>10210</v>
      </c>
      <c r="B10153" s="218">
        <v>315</v>
      </c>
      <c r="C10153" s="219">
        <v>27.124121152425399</v>
      </c>
      <c r="D10153" s="218"/>
      <c r="E10153" s="218" t="s">
        <v>114</v>
      </c>
      <c r="F10153" s="218">
        <v>1901</v>
      </c>
    </row>
    <row r="10154" spans="1:6" x14ac:dyDescent="0.45">
      <c r="A10154" s="218">
        <v>10210</v>
      </c>
      <c r="B10154" s="218">
        <v>315</v>
      </c>
      <c r="C10154" s="219">
        <v>20.319404289345879</v>
      </c>
      <c r="D10154" s="218"/>
      <c r="E10154" s="218" t="s">
        <v>114</v>
      </c>
      <c r="F10154" s="218">
        <v>1901</v>
      </c>
    </row>
    <row r="10155" spans="1:6" x14ac:dyDescent="0.45">
      <c r="A10155" s="218">
        <v>10208</v>
      </c>
      <c r="B10155" s="218">
        <v>300</v>
      </c>
      <c r="C10155" s="219">
        <v>13.91788883384354</v>
      </c>
      <c r="D10155" s="218"/>
      <c r="E10155" s="218" t="s">
        <v>109</v>
      </c>
      <c r="F10155" s="218">
        <v>1992</v>
      </c>
    </row>
    <row r="10156" spans="1:6" x14ac:dyDescent="0.45">
      <c r="A10156" s="218">
        <v>10208</v>
      </c>
      <c r="B10156" s="218">
        <v>300</v>
      </c>
      <c r="C10156" s="219">
        <v>15.26971902790382</v>
      </c>
      <c r="D10156" s="218"/>
      <c r="E10156" s="218" t="s">
        <v>109</v>
      </c>
      <c r="F10156" s="218">
        <v>1992</v>
      </c>
    </row>
    <row r="10157" spans="1:6" x14ac:dyDescent="0.45">
      <c r="A10157" s="218">
        <v>10204</v>
      </c>
      <c r="B10157" s="218">
        <v>300</v>
      </c>
      <c r="C10157" s="219">
        <v>29.509788458134452</v>
      </c>
      <c r="D10157" s="218"/>
      <c r="E10157" s="218" t="s">
        <v>205</v>
      </c>
      <c r="F10157" s="218">
        <v>1987</v>
      </c>
    </row>
    <row r="10158" spans="1:6" x14ac:dyDescent="0.45">
      <c r="A10158" s="218">
        <v>10204</v>
      </c>
      <c r="B10158" s="218">
        <v>300</v>
      </c>
      <c r="C10158" s="219">
        <v>11.50210476242723</v>
      </c>
      <c r="D10158" s="218"/>
      <c r="E10158" s="218" t="s">
        <v>205</v>
      </c>
      <c r="F10158" s="218">
        <v>1987</v>
      </c>
    </row>
    <row r="10159" spans="1:6" x14ac:dyDescent="0.45">
      <c r="A10159" s="218">
        <v>10204</v>
      </c>
      <c r="B10159" s="218">
        <v>300</v>
      </c>
      <c r="C10159" s="219">
        <v>24.560030195515981</v>
      </c>
      <c r="D10159" s="218"/>
      <c r="E10159" s="218" t="s">
        <v>205</v>
      </c>
      <c r="F10159" s="218">
        <v>1987</v>
      </c>
    </row>
    <row r="10160" spans="1:6" x14ac:dyDescent="0.45">
      <c r="A10160" s="218">
        <v>10204</v>
      </c>
      <c r="B10160" s="218">
        <v>300</v>
      </c>
      <c r="C10160" s="219">
        <v>26.634526514271151</v>
      </c>
      <c r="D10160" s="218"/>
      <c r="E10160" s="218" t="s">
        <v>205</v>
      </c>
      <c r="F10160" s="218">
        <v>1987</v>
      </c>
    </row>
    <row r="10161" spans="1:6" x14ac:dyDescent="0.45">
      <c r="A10161" s="218">
        <v>10204</v>
      </c>
      <c r="B10161" s="218">
        <v>300</v>
      </c>
      <c r="C10161" s="219">
        <v>31.067796938217711</v>
      </c>
      <c r="D10161" s="218"/>
      <c r="E10161" s="218" t="s">
        <v>205</v>
      </c>
      <c r="F10161" s="218">
        <v>1987</v>
      </c>
    </row>
    <row r="10162" spans="1:6" x14ac:dyDescent="0.45">
      <c r="A10162" s="218">
        <v>10204</v>
      </c>
      <c r="B10162" s="218">
        <v>300</v>
      </c>
      <c r="C10162" s="219">
        <v>22.640276557840629</v>
      </c>
      <c r="D10162" s="218"/>
      <c r="E10162" s="218" t="s">
        <v>205</v>
      </c>
      <c r="F10162" s="218">
        <v>1987</v>
      </c>
    </row>
    <row r="10163" spans="1:6" x14ac:dyDescent="0.45">
      <c r="A10163" s="218">
        <v>10204</v>
      </c>
      <c r="B10163" s="218">
        <v>300</v>
      </c>
      <c r="C10163" s="219">
        <v>59.338786226062318</v>
      </c>
      <c r="D10163" s="218"/>
      <c r="E10163" s="218" t="s">
        <v>205</v>
      </c>
      <c r="F10163" s="218">
        <v>1987</v>
      </c>
    </row>
    <row r="10164" spans="1:6" x14ac:dyDescent="0.45">
      <c r="A10164" s="218">
        <v>10204</v>
      </c>
      <c r="B10164" s="218">
        <v>300</v>
      </c>
      <c r="C10164" s="219">
        <v>23.170080353134519</v>
      </c>
      <c r="D10164" s="218"/>
      <c r="E10164" s="218" t="s">
        <v>205</v>
      </c>
      <c r="F10164" s="218">
        <v>1987</v>
      </c>
    </row>
    <row r="10165" spans="1:6" x14ac:dyDescent="0.45">
      <c r="A10165" s="218">
        <v>10202</v>
      </c>
      <c r="B10165" s="218">
        <v>150</v>
      </c>
      <c r="C10165" s="219">
        <v>25.96943736550983</v>
      </c>
      <c r="D10165" s="218"/>
      <c r="E10165" s="218" t="s">
        <v>205</v>
      </c>
      <c r="F10165" s="218">
        <v>1901</v>
      </c>
    </row>
    <row r="10166" spans="1:6" x14ac:dyDescent="0.45">
      <c r="A10166" s="218">
        <v>10202</v>
      </c>
      <c r="B10166" s="218">
        <v>150</v>
      </c>
      <c r="C10166" s="219">
        <v>12.863032472863861</v>
      </c>
      <c r="D10166" s="218"/>
      <c r="E10166" s="218" t="s">
        <v>205</v>
      </c>
      <c r="F10166" s="218">
        <v>1901</v>
      </c>
    </row>
    <row r="10167" spans="1:6" x14ac:dyDescent="0.45">
      <c r="A10167" s="218">
        <v>10200</v>
      </c>
      <c r="B10167" s="218">
        <v>200</v>
      </c>
      <c r="C10167" s="219">
        <v>28.198093907052229</v>
      </c>
      <c r="D10167" s="218"/>
      <c r="E10167" s="218" t="s">
        <v>205</v>
      </c>
      <c r="F10167" s="218">
        <v>1901</v>
      </c>
    </row>
    <row r="10168" spans="1:6" x14ac:dyDescent="0.45">
      <c r="A10168" s="218">
        <v>10200</v>
      </c>
      <c r="B10168" s="218">
        <v>200</v>
      </c>
      <c r="C10168" s="219">
        <v>13.26317081221376</v>
      </c>
      <c r="D10168" s="218"/>
      <c r="E10168" s="218" t="s">
        <v>207</v>
      </c>
      <c r="F10168" s="218">
        <v>1901</v>
      </c>
    </row>
    <row r="10169" spans="1:6" x14ac:dyDescent="0.45">
      <c r="A10169" s="218">
        <v>10198</v>
      </c>
      <c r="B10169" s="218">
        <v>200</v>
      </c>
      <c r="C10169" s="219">
        <v>19.138259915670378</v>
      </c>
      <c r="D10169" s="218"/>
      <c r="E10169" s="218" t="s">
        <v>114</v>
      </c>
      <c r="F10169" s="218">
        <v>2013</v>
      </c>
    </row>
    <row r="10170" spans="1:6" x14ac:dyDescent="0.45">
      <c r="A10170" s="218">
        <v>10196</v>
      </c>
      <c r="B10170" s="218">
        <v>315</v>
      </c>
      <c r="C10170" s="219">
        <v>25.97684328773585</v>
      </c>
      <c r="D10170" s="218"/>
      <c r="E10170" s="218" t="s">
        <v>204</v>
      </c>
      <c r="F10170" s="218">
        <v>2002</v>
      </c>
    </row>
    <row r="10171" spans="1:6" x14ac:dyDescent="0.45">
      <c r="A10171" s="218">
        <v>10196</v>
      </c>
      <c r="B10171" s="218">
        <v>315</v>
      </c>
      <c r="C10171" s="219">
        <v>24.18192052659937</v>
      </c>
      <c r="D10171" s="218"/>
      <c r="E10171" s="218" t="s">
        <v>204</v>
      </c>
      <c r="F10171" s="218">
        <v>2002</v>
      </c>
    </row>
    <row r="10172" spans="1:6" x14ac:dyDescent="0.45">
      <c r="A10172" s="218">
        <v>10196</v>
      </c>
      <c r="B10172" s="218">
        <v>315</v>
      </c>
      <c r="C10172" s="219">
        <v>38.170090424058607</v>
      </c>
      <c r="D10172" s="218"/>
      <c r="E10172" s="218" t="s">
        <v>204</v>
      </c>
      <c r="F10172" s="218">
        <v>2002</v>
      </c>
    </row>
    <row r="10173" spans="1:6" x14ac:dyDescent="0.45">
      <c r="A10173" s="218">
        <v>10194</v>
      </c>
      <c r="B10173" s="218">
        <v>200</v>
      </c>
      <c r="C10173" s="219">
        <v>40.504598979340393</v>
      </c>
      <c r="D10173" s="218"/>
      <c r="E10173" s="218" t="s">
        <v>114</v>
      </c>
      <c r="F10173" s="218">
        <v>2013</v>
      </c>
    </row>
    <row r="10174" spans="1:6" x14ac:dyDescent="0.45">
      <c r="A10174" s="218">
        <v>10194</v>
      </c>
      <c r="B10174" s="218">
        <v>200</v>
      </c>
      <c r="C10174" s="219">
        <v>6.6831974514575903</v>
      </c>
      <c r="D10174" s="218"/>
      <c r="E10174" s="218" t="s">
        <v>114</v>
      </c>
      <c r="F10174" s="218">
        <v>2013</v>
      </c>
    </row>
    <row r="10175" spans="1:6" x14ac:dyDescent="0.45">
      <c r="A10175" s="218">
        <v>10194</v>
      </c>
      <c r="B10175" s="218">
        <v>200</v>
      </c>
      <c r="C10175" s="219">
        <v>3.6915096581320559</v>
      </c>
      <c r="D10175" s="218"/>
      <c r="E10175" s="218" t="s">
        <v>109</v>
      </c>
      <c r="F10175" s="218">
        <v>2013</v>
      </c>
    </row>
    <row r="10176" spans="1:6" x14ac:dyDescent="0.45">
      <c r="A10176" s="218">
        <v>10192</v>
      </c>
      <c r="B10176" s="218">
        <v>160</v>
      </c>
      <c r="C10176" s="219">
        <v>9.9086490587526921</v>
      </c>
      <c r="D10176" s="218"/>
      <c r="E10176" s="218" t="s">
        <v>209</v>
      </c>
      <c r="F10176" s="218">
        <v>1901</v>
      </c>
    </row>
    <row r="10177" spans="1:6" x14ac:dyDescent="0.45">
      <c r="A10177" s="218">
        <v>10192</v>
      </c>
      <c r="B10177" s="218">
        <v>160</v>
      </c>
      <c r="C10177" s="219">
        <v>3.4009189469170442</v>
      </c>
      <c r="D10177" s="218"/>
      <c r="E10177" s="218" t="s">
        <v>114</v>
      </c>
      <c r="F10177" s="218">
        <v>2013</v>
      </c>
    </row>
    <row r="10178" spans="1:6" x14ac:dyDescent="0.45">
      <c r="A10178" s="218">
        <v>10190</v>
      </c>
      <c r="B10178" s="218">
        <v>300</v>
      </c>
      <c r="C10178" s="219">
        <v>20.987059007913981</v>
      </c>
      <c r="D10178" s="218"/>
      <c r="E10178" s="218" t="s">
        <v>203</v>
      </c>
      <c r="F10178" s="218">
        <v>1901</v>
      </c>
    </row>
    <row r="10179" spans="1:6" x14ac:dyDescent="0.45">
      <c r="A10179" s="218">
        <v>10190</v>
      </c>
      <c r="B10179" s="218">
        <v>300</v>
      </c>
      <c r="C10179" s="219">
        <v>20.65513829034694</v>
      </c>
      <c r="D10179" s="218"/>
      <c r="E10179" s="218" t="s">
        <v>203</v>
      </c>
      <c r="F10179" s="218">
        <v>1901</v>
      </c>
    </row>
    <row r="10180" spans="1:6" x14ac:dyDescent="0.45">
      <c r="A10180" s="218">
        <v>10190</v>
      </c>
      <c r="B10180" s="218">
        <v>300</v>
      </c>
      <c r="C10180" s="219">
        <v>15.71872192784622</v>
      </c>
      <c r="D10180" s="218"/>
      <c r="E10180" s="218" t="s">
        <v>203</v>
      </c>
      <c r="F10180" s="218">
        <v>1901</v>
      </c>
    </row>
    <row r="10181" spans="1:6" x14ac:dyDescent="0.45">
      <c r="A10181" s="218">
        <v>10190</v>
      </c>
      <c r="B10181" s="218">
        <v>300</v>
      </c>
      <c r="C10181" s="219">
        <v>7.3120405738528698</v>
      </c>
      <c r="D10181" s="218"/>
      <c r="E10181" s="218" t="s">
        <v>203</v>
      </c>
      <c r="F10181" s="218">
        <v>1901</v>
      </c>
    </row>
    <row r="10182" spans="1:6" x14ac:dyDescent="0.45">
      <c r="A10182" s="218">
        <v>10188</v>
      </c>
      <c r="B10182" s="218">
        <v>315</v>
      </c>
      <c r="C10182" s="219">
        <v>4.9787239747207641</v>
      </c>
      <c r="D10182" s="218"/>
      <c r="E10182" s="218" t="s">
        <v>204</v>
      </c>
      <c r="F10182" s="218">
        <v>2013</v>
      </c>
    </row>
    <row r="10183" spans="1:6" x14ac:dyDescent="0.45">
      <c r="A10183" s="218">
        <v>10188</v>
      </c>
      <c r="B10183" s="218">
        <v>315</v>
      </c>
      <c r="C10183" s="219">
        <v>2.2506250475234899</v>
      </c>
      <c r="D10183" s="218"/>
      <c r="E10183" s="218" t="s">
        <v>204</v>
      </c>
      <c r="F10183" s="218">
        <v>1901</v>
      </c>
    </row>
    <row r="10184" spans="1:6" x14ac:dyDescent="0.45">
      <c r="A10184" s="218">
        <v>10186</v>
      </c>
      <c r="B10184" s="218">
        <v>630</v>
      </c>
      <c r="C10184" s="219">
        <v>3.7495842087230278</v>
      </c>
      <c r="D10184" s="218"/>
      <c r="E10184" s="218" t="s">
        <v>111</v>
      </c>
      <c r="F10184" s="218">
        <v>1998</v>
      </c>
    </row>
    <row r="10185" spans="1:6" x14ac:dyDescent="0.45">
      <c r="A10185" s="218">
        <v>10186</v>
      </c>
      <c r="B10185" s="218">
        <v>630</v>
      </c>
      <c r="C10185" s="219">
        <v>6.3318058123219503</v>
      </c>
      <c r="D10185" s="218"/>
      <c r="E10185" s="218" t="s">
        <v>111</v>
      </c>
      <c r="F10185" s="218">
        <v>1998</v>
      </c>
    </row>
    <row r="10186" spans="1:6" x14ac:dyDescent="0.45">
      <c r="A10186" s="218">
        <v>10184</v>
      </c>
      <c r="B10186" s="218">
        <v>560</v>
      </c>
      <c r="C10186" s="219">
        <v>13.02861829410773</v>
      </c>
      <c r="D10186" s="218"/>
      <c r="E10186" s="218" t="s">
        <v>114</v>
      </c>
      <c r="F10186" s="218">
        <v>1998</v>
      </c>
    </row>
    <row r="10187" spans="1:6" x14ac:dyDescent="0.45">
      <c r="A10187" s="218">
        <v>10182</v>
      </c>
      <c r="B10187" s="218">
        <v>200</v>
      </c>
      <c r="C10187" s="219">
        <v>21.585506009746769</v>
      </c>
      <c r="D10187" s="218"/>
      <c r="E10187" s="218" t="s">
        <v>114</v>
      </c>
      <c r="F10187" s="218">
        <v>2006</v>
      </c>
    </row>
    <row r="10188" spans="1:6" x14ac:dyDescent="0.45">
      <c r="A10188" s="218">
        <v>10182</v>
      </c>
      <c r="B10188" s="218">
        <v>200</v>
      </c>
      <c r="C10188" s="219">
        <v>8.8494894608502186</v>
      </c>
      <c r="D10188" s="218"/>
      <c r="E10188" s="218" t="s">
        <v>114</v>
      </c>
      <c r="F10188" s="218">
        <v>2013</v>
      </c>
    </row>
    <row r="10189" spans="1:6" x14ac:dyDescent="0.45">
      <c r="A10189" s="218">
        <v>10180</v>
      </c>
      <c r="B10189" s="218">
        <v>250</v>
      </c>
      <c r="C10189" s="219">
        <v>16.451367016350151</v>
      </c>
      <c r="D10189" s="218"/>
      <c r="E10189" s="218" t="s">
        <v>114</v>
      </c>
      <c r="F10189" s="218">
        <v>2013</v>
      </c>
    </row>
    <row r="10190" spans="1:6" x14ac:dyDescent="0.45">
      <c r="A10190" s="218">
        <v>10180</v>
      </c>
      <c r="B10190" s="218">
        <v>250</v>
      </c>
      <c r="C10190" s="219">
        <v>15.397055759882511</v>
      </c>
      <c r="D10190" s="218"/>
      <c r="E10190" s="218" t="s">
        <v>114</v>
      </c>
      <c r="F10190" s="218">
        <v>2013</v>
      </c>
    </row>
    <row r="10191" spans="1:6" x14ac:dyDescent="0.45">
      <c r="A10191" s="218">
        <v>10180</v>
      </c>
      <c r="B10191" s="218">
        <v>250</v>
      </c>
      <c r="C10191" s="219">
        <v>13.790584386883101</v>
      </c>
      <c r="D10191" s="218"/>
      <c r="E10191" s="218" t="s">
        <v>114</v>
      </c>
      <c r="F10191" s="218">
        <v>2013</v>
      </c>
    </row>
    <row r="10192" spans="1:6" x14ac:dyDescent="0.45">
      <c r="A10192" s="218">
        <v>10180</v>
      </c>
      <c r="B10192" s="218">
        <v>250</v>
      </c>
      <c r="C10192" s="219">
        <v>6.9268947895940718</v>
      </c>
      <c r="D10192" s="218"/>
      <c r="E10192" s="218" t="s">
        <v>114</v>
      </c>
      <c r="F10192" s="218">
        <v>2013</v>
      </c>
    </row>
    <row r="10193" spans="1:6" x14ac:dyDescent="0.45">
      <c r="A10193" s="218">
        <v>10180</v>
      </c>
      <c r="B10193" s="218">
        <v>250</v>
      </c>
      <c r="C10193" s="219">
        <v>18.215505640306699</v>
      </c>
      <c r="D10193" s="218"/>
      <c r="E10193" s="218" t="s">
        <v>114</v>
      </c>
      <c r="F10193" s="218">
        <v>2013</v>
      </c>
    </row>
    <row r="10194" spans="1:6" x14ac:dyDescent="0.45">
      <c r="A10194" s="218">
        <v>10178</v>
      </c>
      <c r="B10194" s="218">
        <v>200</v>
      </c>
      <c r="C10194" s="219">
        <v>11.38642789034092</v>
      </c>
      <c r="D10194" s="218"/>
      <c r="E10194" s="218" t="s">
        <v>114</v>
      </c>
      <c r="F10194" s="218">
        <v>2013</v>
      </c>
    </row>
    <row r="10195" spans="1:6" x14ac:dyDescent="0.45">
      <c r="A10195" s="218">
        <v>10178</v>
      </c>
      <c r="B10195" s="218">
        <v>200</v>
      </c>
      <c r="C10195" s="219">
        <v>5.9177789276826802</v>
      </c>
      <c r="D10195" s="218"/>
      <c r="E10195" s="218" t="s">
        <v>114</v>
      </c>
      <c r="F10195" s="218">
        <v>2013</v>
      </c>
    </row>
    <row r="10196" spans="1:6" x14ac:dyDescent="0.45">
      <c r="A10196" s="218">
        <v>10178</v>
      </c>
      <c r="B10196" s="218">
        <v>200</v>
      </c>
      <c r="C10196" s="219">
        <v>50.246705682152992</v>
      </c>
      <c r="D10196" s="218"/>
      <c r="E10196" s="218" t="s">
        <v>114</v>
      </c>
      <c r="F10196" s="218">
        <v>2013</v>
      </c>
    </row>
    <row r="10197" spans="1:6" x14ac:dyDescent="0.45">
      <c r="A10197" s="218">
        <v>10178</v>
      </c>
      <c r="B10197" s="218">
        <v>200</v>
      </c>
      <c r="C10197" s="219">
        <v>53.453436739751567</v>
      </c>
      <c r="D10197" s="218"/>
      <c r="E10197" s="218" t="s">
        <v>114</v>
      </c>
      <c r="F10197" s="218">
        <v>2016</v>
      </c>
    </row>
    <row r="10198" spans="1:6" x14ac:dyDescent="0.45">
      <c r="A10198" s="218">
        <v>10176</v>
      </c>
      <c r="B10198" s="218">
        <v>315</v>
      </c>
      <c r="C10198" s="219">
        <v>47.181170854623367</v>
      </c>
      <c r="D10198" s="218"/>
      <c r="E10198" s="218" t="s">
        <v>114</v>
      </c>
      <c r="F10198" s="218">
        <v>2013</v>
      </c>
    </row>
    <row r="10199" spans="1:6" x14ac:dyDescent="0.45">
      <c r="A10199" s="218">
        <v>10176</v>
      </c>
      <c r="B10199" s="218">
        <v>315</v>
      </c>
      <c r="C10199" s="219">
        <v>23.82105299368563</v>
      </c>
      <c r="D10199" s="218"/>
      <c r="E10199" s="218" t="s">
        <v>114</v>
      </c>
      <c r="F10199" s="218">
        <v>2013</v>
      </c>
    </row>
    <row r="10200" spans="1:6" x14ac:dyDescent="0.45">
      <c r="A10200" s="218">
        <v>10174</v>
      </c>
      <c r="B10200" s="218">
        <v>450</v>
      </c>
      <c r="C10200" s="219">
        <v>54.992782028451259</v>
      </c>
      <c r="D10200" s="218"/>
      <c r="E10200" s="218" t="s">
        <v>114</v>
      </c>
      <c r="F10200" s="218">
        <v>2013</v>
      </c>
    </row>
    <row r="10201" spans="1:6" x14ac:dyDescent="0.45">
      <c r="A10201" s="218">
        <v>10172</v>
      </c>
      <c r="B10201" s="218">
        <v>630</v>
      </c>
      <c r="C10201" s="219">
        <v>54.000969086425471</v>
      </c>
      <c r="D10201" s="218"/>
      <c r="E10201" s="218" t="s">
        <v>204</v>
      </c>
      <c r="F10201" s="218">
        <v>2013</v>
      </c>
    </row>
    <row r="10202" spans="1:6" x14ac:dyDescent="0.45">
      <c r="A10202" s="218">
        <v>10172</v>
      </c>
      <c r="B10202" s="218">
        <v>630</v>
      </c>
      <c r="C10202" s="219">
        <v>28.983969296394768</v>
      </c>
      <c r="D10202" s="218"/>
      <c r="E10202" s="218" t="s">
        <v>204</v>
      </c>
      <c r="F10202" s="218">
        <v>2013</v>
      </c>
    </row>
    <row r="10203" spans="1:6" x14ac:dyDescent="0.45">
      <c r="A10203" s="218">
        <v>10172</v>
      </c>
      <c r="B10203" s="218">
        <v>630</v>
      </c>
      <c r="C10203" s="219">
        <v>13.427056056558589</v>
      </c>
      <c r="D10203" s="218"/>
      <c r="E10203" s="218" t="s">
        <v>204</v>
      </c>
      <c r="F10203" s="218">
        <v>2013</v>
      </c>
    </row>
    <row r="10204" spans="1:6" x14ac:dyDescent="0.45">
      <c r="A10204" s="218">
        <v>10172</v>
      </c>
      <c r="B10204" s="218">
        <v>630</v>
      </c>
      <c r="C10204" s="219">
        <v>36.876906709604938</v>
      </c>
      <c r="D10204" s="218"/>
      <c r="E10204" s="218" t="s">
        <v>204</v>
      </c>
      <c r="F10204" s="218">
        <v>2013</v>
      </c>
    </row>
    <row r="10205" spans="1:6" x14ac:dyDescent="0.45">
      <c r="A10205" s="218">
        <v>10172</v>
      </c>
      <c r="B10205" s="218">
        <v>630</v>
      </c>
      <c r="C10205" s="219">
        <v>21.60047186095268</v>
      </c>
      <c r="D10205" s="218"/>
      <c r="E10205" s="218" t="s">
        <v>204</v>
      </c>
      <c r="F10205" s="218">
        <v>2013</v>
      </c>
    </row>
    <row r="10206" spans="1:6" x14ac:dyDescent="0.45">
      <c r="A10206" s="218">
        <v>10168</v>
      </c>
      <c r="B10206" s="218">
        <v>696</v>
      </c>
      <c r="C10206" s="219">
        <v>7.0789185528089922</v>
      </c>
      <c r="D10206" s="218"/>
      <c r="E10206" s="218" t="s">
        <v>204</v>
      </c>
      <c r="F10206" s="218">
        <v>2013</v>
      </c>
    </row>
    <row r="10207" spans="1:6" x14ac:dyDescent="0.45">
      <c r="A10207" s="218">
        <v>10168</v>
      </c>
      <c r="B10207" s="218">
        <v>696</v>
      </c>
      <c r="C10207" s="219">
        <v>50.299271573270239</v>
      </c>
      <c r="D10207" s="218"/>
      <c r="E10207" s="218" t="s">
        <v>204</v>
      </c>
      <c r="F10207" s="218">
        <v>2013</v>
      </c>
    </row>
    <row r="10208" spans="1:6" x14ac:dyDescent="0.45">
      <c r="A10208" s="218">
        <v>10168</v>
      </c>
      <c r="B10208" s="218">
        <v>696</v>
      </c>
      <c r="C10208" s="219">
        <v>20.313962110294529</v>
      </c>
      <c r="D10208" s="218"/>
      <c r="E10208" s="218" t="s">
        <v>204</v>
      </c>
      <c r="F10208" s="218">
        <v>2013</v>
      </c>
    </row>
    <row r="10209" spans="1:6" x14ac:dyDescent="0.45">
      <c r="A10209" s="218">
        <v>10168</v>
      </c>
      <c r="B10209" s="218">
        <v>696</v>
      </c>
      <c r="C10209" s="219">
        <v>38.159219989523471</v>
      </c>
      <c r="D10209" s="218"/>
      <c r="E10209" s="218" t="s">
        <v>204</v>
      </c>
      <c r="F10209" s="218">
        <v>2013</v>
      </c>
    </row>
    <row r="10210" spans="1:6" x14ac:dyDescent="0.45">
      <c r="A10210" s="218">
        <v>10168</v>
      </c>
      <c r="B10210" s="218">
        <v>696</v>
      </c>
      <c r="C10210" s="219">
        <v>16.136497672073389</v>
      </c>
      <c r="D10210" s="218"/>
      <c r="E10210" s="218" t="s">
        <v>204</v>
      </c>
      <c r="F10210" s="218">
        <v>2013</v>
      </c>
    </row>
    <row r="10211" spans="1:6" x14ac:dyDescent="0.45">
      <c r="A10211" s="218">
        <v>10168</v>
      </c>
      <c r="B10211" s="218">
        <v>696</v>
      </c>
      <c r="C10211" s="219">
        <v>34.976015069297532</v>
      </c>
      <c r="D10211" s="218"/>
      <c r="E10211" s="218" t="s">
        <v>204</v>
      </c>
      <c r="F10211" s="218">
        <v>2013</v>
      </c>
    </row>
    <row r="10212" spans="1:6" x14ac:dyDescent="0.45">
      <c r="A10212" s="218">
        <v>10168</v>
      </c>
      <c r="B10212" s="218">
        <v>696</v>
      </c>
      <c r="C10212" s="219">
        <v>19.486813130842389</v>
      </c>
      <c r="D10212" s="218"/>
      <c r="E10212" s="218" t="s">
        <v>204</v>
      </c>
      <c r="F10212" s="218">
        <v>2013</v>
      </c>
    </row>
    <row r="10213" spans="1:6" x14ac:dyDescent="0.45">
      <c r="A10213" s="218">
        <v>10168</v>
      </c>
      <c r="B10213" s="218">
        <v>696</v>
      </c>
      <c r="C10213" s="219">
        <v>33.375282927148369</v>
      </c>
      <c r="D10213" s="218"/>
      <c r="E10213" s="218" t="s">
        <v>204</v>
      </c>
      <c r="F10213" s="218">
        <v>2013</v>
      </c>
    </row>
    <row r="10214" spans="1:6" x14ac:dyDescent="0.45">
      <c r="A10214" s="218">
        <v>10168</v>
      </c>
      <c r="B10214" s="218">
        <v>696</v>
      </c>
      <c r="C10214" s="219">
        <v>75.038177313267639</v>
      </c>
      <c r="D10214" s="218"/>
      <c r="E10214" s="218" t="s">
        <v>204</v>
      </c>
      <c r="F10214" s="218">
        <v>2013</v>
      </c>
    </row>
    <row r="10215" spans="1:6" x14ac:dyDescent="0.45">
      <c r="A10215" s="218">
        <v>10168</v>
      </c>
      <c r="B10215" s="218">
        <v>696</v>
      </c>
      <c r="C10215" s="219">
        <v>21.263914586400048</v>
      </c>
      <c r="D10215" s="218"/>
      <c r="E10215" s="218" t="s">
        <v>204</v>
      </c>
      <c r="F10215" s="218">
        <v>2013</v>
      </c>
    </row>
    <row r="10216" spans="1:6" x14ac:dyDescent="0.45">
      <c r="A10216" s="218">
        <v>10168</v>
      </c>
      <c r="B10216" s="218">
        <v>696</v>
      </c>
      <c r="C10216" s="219">
        <v>9.8878223418564808</v>
      </c>
      <c r="D10216" s="218"/>
      <c r="E10216" s="218" t="s">
        <v>204</v>
      </c>
      <c r="F10216" s="218">
        <v>2013</v>
      </c>
    </row>
    <row r="10217" spans="1:6" x14ac:dyDescent="0.45">
      <c r="A10217" s="218">
        <v>10168</v>
      </c>
      <c r="B10217" s="218">
        <v>696</v>
      </c>
      <c r="C10217" s="219">
        <v>8.9452058196473878</v>
      </c>
      <c r="D10217" s="218"/>
      <c r="E10217" s="218" t="s">
        <v>204</v>
      </c>
      <c r="F10217" s="218">
        <v>2013</v>
      </c>
    </row>
    <row r="10218" spans="1:6" x14ac:dyDescent="0.45">
      <c r="A10218" s="218">
        <v>10168</v>
      </c>
      <c r="B10218" s="218">
        <v>696</v>
      </c>
      <c r="C10218" s="219">
        <v>64.14421610870663</v>
      </c>
      <c r="D10218" s="218"/>
      <c r="E10218" s="218" t="s">
        <v>204</v>
      </c>
      <c r="F10218" s="218">
        <v>2013</v>
      </c>
    </row>
    <row r="10219" spans="1:6" x14ac:dyDescent="0.45">
      <c r="A10219" s="218">
        <v>10168</v>
      </c>
      <c r="B10219" s="218">
        <v>696</v>
      </c>
      <c r="C10219" s="219">
        <v>61.611722860947701</v>
      </c>
      <c r="D10219" s="218"/>
      <c r="E10219" s="218" t="s">
        <v>204</v>
      </c>
      <c r="F10219" s="218">
        <v>2013</v>
      </c>
    </row>
    <row r="10220" spans="1:6" x14ac:dyDescent="0.45">
      <c r="A10220" s="218">
        <v>10168</v>
      </c>
      <c r="B10220" s="218">
        <v>696</v>
      </c>
      <c r="C10220" s="219">
        <v>30.31727838214098</v>
      </c>
      <c r="D10220" s="218"/>
      <c r="E10220" s="218" t="s">
        <v>204</v>
      </c>
      <c r="F10220" s="218">
        <v>2013</v>
      </c>
    </row>
    <row r="10221" spans="1:6" x14ac:dyDescent="0.45">
      <c r="A10221" s="218">
        <v>10168</v>
      </c>
      <c r="B10221" s="218">
        <v>696</v>
      </c>
      <c r="C10221" s="219">
        <v>17.519920874678519</v>
      </c>
      <c r="D10221" s="218"/>
      <c r="E10221" s="218"/>
      <c r="F10221" s="218">
        <v>2013</v>
      </c>
    </row>
    <row r="10222" spans="1:6" x14ac:dyDescent="0.45">
      <c r="A10222" s="218">
        <v>10168</v>
      </c>
      <c r="B10222" s="218">
        <v>696</v>
      </c>
      <c r="C10222" s="219">
        <v>36.599260430270839</v>
      </c>
      <c r="D10222" s="218"/>
      <c r="E10222" s="218" t="s">
        <v>204</v>
      </c>
      <c r="F10222" s="218">
        <v>2013</v>
      </c>
    </row>
    <row r="10223" spans="1:6" x14ac:dyDescent="0.45">
      <c r="A10223" s="218">
        <v>10168</v>
      </c>
      <c r="B10223" s="218">
        <v>696</v>
      </c>
      <c r="C10223" s="219">
        <v>29.563943434764269</v>
      </c>
      <c r="D10223" s="218"/>
      <c r="E10223" s="218" t="s">
        <v>204</v>
      </c>
      <c r="F10223" s="218">
        <v>2013</v>
      </c>
    </row>
    <row r="10224" spans="1:6" x14ac:dyDescent="0.45">
      <c r="A10224" s="218">
        <v>10168</v>
      </c>
      <c r="B10224" s="218">
        <v>696</v>
      </c>
      <c r="C10224" s="219">
        <v>91.754481237948411</v>
      </c>
      <c r="D10224" s="218"/>
      <c r="E10224" s="218" t="s">
        <v>204</v>
      </c>
      <c r="F10224" s="218">
        <v>2013</v>
      </c>
    </row>
    <row r="10225" spans="1:6" x14ac:dyDescent="0.45">
      <c r="A10225" s="218">
        <v>10168</v>
      </c>
      <c r="B10225" s="218">
        <v>696</v>
      </c>
      <c r="C10225" s="219">
        <v>72.113129718477282</v>
      </c>
      <c r="D10225" s="218"/>
      <c r="E10225" s="218" t="s">
        <v>204</v>
      </c>
      <c r="F10225" s="218">
        <v>2013</v>
      </c>
    </row>
    <row r="10226" spans="1:6" x14ac:dyDescent="0.45">
      <c r="A10226" s="218">
        <v>10166</v>
      </c>
      <c r="B10226" s="218">
        <v>578</v>
      </c>
      <c r="C10226" s="219">
        <v>53.892379061734587</v>
      </c>
      <c r="D10226" s="218"/>
      <c r="E10226" s="218" t="s">
        <v>204</v>
      </c>
      <c r="F10226" s="218">
        <v>2013</v>
      </c>
    </row>
    <row r="10227" spans="1:6" x14ac:dyDescent="0.45">
      <c r="A10227" s="218">
        <v>9936</v>
      </c>
      <c r="B10227" s="218">
        <v>160</v>
      </c>
      <c r="C10227" s="219">
        <v>15.06254130200505</v>
      </c>
      <c r="D10227" s="218"/>
      <c r="E10227" s="218" t="s">
        <v>114</v>
      </c>
      <c r="F10227" s="218">
        <v>2013</v>
      </c>
    </row>
    <row r="10228" spans="1:6" x14ac:dyDescent="0.45">
      <c r="A10228" s="218">
        <v>9936</v>
      </c>
      <c r="B10228" s="218">
        <v>160</v>
      </c>
      <c r="C10228" s="219">
        <v>23.860690472517991</v>
      </c>
      <c r="D10228" s="218"/>
      <c r="E10228" s="218" t="s">
        <v>114</v>
      </c>
      <c r="F10228" s="218">
        <v>2013</v>
      </c>
    </row>
    <row r="10229" spans="1:6" x14ac:dyDescent="0.45">
      <c r="A10229" s="218">
        <v>9936</v>
      </c>
      <c r="B10229" s="218">
        <v>160</v>
      </c>
      <c r="C10229" s="219">
        <v>53.391465449615772</v>
      </c>
      <c r="D10229" s="218"/>
      <c r="E10229" s="218" t="s">
        <v>114</v>
      </c>
      <c r="F10229" s="218">
        <v>2013</v>
      </c>
    </row>
    <row r="10230" spans="1:6" x14ac:dyDescent="0.45">
      <c r="A10230" s="218">
        <v>9934</v>
      </c>
      <c r="B10230" s="218">
        <v>160</v>
      </c>
      <c r="C10230" s="219">
        <v>36.398463360602648</v>
      </c>
      <c r="D10230" s="218"/>
      <c r="E10230" s="218" t="s">
        <v>114</v>
      </c>
      <c r="F10230" s="218">
        <v>2013</v>
      </c>
    </row>
    <row r="10231" spans="1:6" x14ac:dyDescent="0.45">
      <c r="A10231" s="218">
        <v>9934</v>
      </c>
      <c r="B10231" s="218">
        <v>160</v>
      </c>
      <c r="C10231" s="219">
        <v>42.750669905296427</v>
      </c>
      <c r="D10231" s="218"/>
      <c r="E10231" s="218" t="s">
        <v>114</v>
      </c>
      <c r="F10231" s="218">
        <v>2013</v>
      </c>
    </row>
    <row r="10232" spans="1:6" x14ac:dyDescent="0.45">
      <c r="A10232" s="218">
        <v>9932</v>
      </c>
      <c r="B10232" s="218">
        <v>315</v>
      </c>
      <c r="C10232" s="219">
        <v>50.554783305675869</v>
      </c>
      <c r="D10232" s="218"/>
      <c r="E10232" s="218" t="s">
        <v>204</v>
      </c>
      <c r="F10232" s="218">
        <v>2013</v>
      </c>
    </row>
    <row r="10233" spans="1:6" x14ac:dyDescent="0.45">
      <c r="A10233" s="218">
        <v>9930</v>
      </c>
      <c r="B10233" s="218">
        <v>919</v>
      </c>
      <c r="C10233" s="219">
        <v>68.282303826347615</v>
      </c>
      <c r="D10233" s="218"/>
      <c r="E10233" s="218" t="s">
        <v>204</v>
      </c>
      <c r="F10233" s="218">
        <v>2013</v>
      </c>
    </row>
    <row r="10234" spans="1:6" x14ac:dyDescent="0.45">
      <c r="A10234" s="218">
        <v>9930</v>
      </c>
      <c r="B10234" s="218">
        <v>919</v>
      </c>
      <c r="C10234" s="219">
        <v>69.214084493763536</v>
      </c>
      <c r="D10234" s="218"/>
      <c r="E10234" s="218" t="s">
        <v>204</v>
      </c>
      <c r="F10234" s="218">
        <v>2013</v>
      </c>
    </row>
    <row r="10235" spans="1:6" x14ac:dyDescent="0.45">
      <c r="A10235" s="218">
        <v>9930</v>
      </c>
      <c r="B10235" s="218">
        <v>919</v>
      </c>
      <c r="C10235" s="219">
        <v>10.03347477889522</v>
      </c>
      <c r="D10235" s="218"/>
      <c r="E10235" s="218" t="s">
        <v>204</v>
      </c>
      <c r="F10235" s="218">
        <v>2013</v>
      </c>
    </row>
    <row r="10236" spans="1:6" x14ac:dyDescent="0.45">
      <c r="A10236" s="218">
        <v>9930</v>
      </c>
      <c r="B10236" s="218">
        <v>919</v>
      </c>
      <c r="C10236" s="219">
        <v>87.464633310718284</v>
      </c>
      <c r="D10236" s="218"/>
      <c r="E10236" s="218" t="s">
        <v>204</v>
      </c>
      <c r="F10236" s="218">
        <v>2013</v>
      </c>
    </row>
    <row r="10237" spans="1:6" x14ac:dyDescent="0.45">
      <c r="A10237" s="218">
        <v>9930</v>
      </c>
      <c r="B10237" s="218">
        <v>919</v>
      </c>
      <c r="C10237" s="219">
        <v>15.799169466686619</v>
      </c>
      <c r="D10237" s="218"/>
      <c r="E10237" s="218" t="s">
        <v>204</v>
      </c>
      <c r="F10237" s="218">
        <v>2013</v>
      </c>
    </row>
    <row r="10238" spans="1:6" x14ac:dyDescent="0.45">
      <c r="A10238" s="218">
        <v>9930</v>
      </c>
      <c r="B10238" s="218">
        <v>919</v>
      </c>
      <c r="C10238" s="219">
        <v>88.160374389113031</v>
      </c>
      <c r="D10238" s="218"/>
      <c r="E10238" s="218" t="s">
        <v>204</v>
      </c>
      <c r="F10238" s="218">
        <v>2013</v>
      </c>
    </row>
    <row r="10239" spans="1:6" x14ac:dyDescent="0.45">
      <c r="A10239" s="218">
        <v>9928</v>
      </c>
      <c r="B10239" s="218">
        <v>250</v>
      </c>
      <c r="C10239" s="219">
        <v>14.97183120680228</v>
      </c>
      <c r="D10239" s="218"/>
      <c r="E10239" s="218" t="s">
        <v>204</v>
      </c>
      <c r="F10239" s="218">
        <v>2013</v>
      </c>
    </row>
    <row r="10240" spans="1:6" x14ac:dyDescent="0.45">
      <c r="A10240" s="218">
        <v>9928</v>
      </c>
      <c r="B10240" s="218">
        <v>250</v>
      </c>
      <c r="C10240" s="219">
        <v>32.594454668666927</v>
      </c>
      <c r="D10240" s="218"/>
      <c r="E10240" s="218" t="s">
        <v>114</v>
      </c>
      <c r="F10240" s="218">
        <v>2014</v>
      </c>
    </row>
    <row r="10241" spans="1:6" x14ac:dyDescent="0.45">
      <c r="A10241" s="218">
        <v>9928</v>
      </c>
      <c r="B10241" s="218">
        <v>250</v>
      </c>
      <c r="C10241" s="219">
        <v>11.806606282104569</v>
      </c>
      <c r="D10241" s="218"/>
      <c r="E10241" s="218" t="s">
        <v>204</v>
      </c>
      <c r="F10241" s="218">
        <v>2013</v>
      </c>
    </row>
    <row r="10242" spans="1:6" x14ac:dyDescent="0.45">
      <c r="A10242" s="218">
        <v>9926</v>
      </c>
      <c r="B10242" s="218">
        <v>315</v>
      </c>
      <c r="C10242" s="219">
        <v>57.427512438927486</v>
      </c>
      <c r="D10242" s="218"/>
      <c r="E10242" s="218" t="s">
        <v>204</v>
      </c>
      <c r="F10242" s="218">
        <v>2013</v>
      </c>
    </row>
    <row r="10243" spans="1:6" x14ac:dyDescent="0.45">
      <c r="A10243" s="218">
        <v>9926</v>
      </c>
      <c r="B10243" s="218">
        <v>315</v>
      </c>
      <c r="C10243" s="219">
        <v>7.7751719686718381</v>
      </c>
      <c r="D10243" s="218"/>
      <c r="E10243" s="218" t="s">
        <v>204</v>
      </c>
      <c r="F10243" s="218">
        <v>2013</v>
      </c>
    </row>
    <row r="10244" spans="1:6" x14ac:dyDescent="0.45">
      <c r="A10244" s="218">
        <v>9926</v>
      </c>
      <c r="B10244" s="218">
        <v>315</v>
      </c>
      <c r="C10244" s="219">
        <v>73.811671761156717</v>
      </c>
      <c r="D10244" s="218"/>
      <c r="E10244" s="218" t="s">
        <v>204</v>
      </c>
      <c r="F10244" s="218">
        <v>2013</v>
      </c>
    </row>
    <row r="10245" spans="1:6" x14ac:dyDescent="0.45">
      <c r="A10245" s="218">
        <v>9926</v>
      </c>
      <c r="B10245" s="218">
        <v>315</v>
      </c>
      <c r="C10245" s="219">
        <v>16.162118176764441</v>
      </c>
      <c r="D10245" s="218"/>
      <c r="E10245" s="218" t="s">
        <v>204</v>
      </c>
      <c r="F10245" s="218">
        <v>2013</v>
      </c>
    </row>
    <row r="10246" spans="1:6" x14ac:dyDescent="0.45">
      <c r="A10246" s="218">
        <v>9926</v>
      </c>
      <c r="B10246" s="218">
        <v>315</v>
      </c>
      <c r="C10246" s="219">
        <v>26.226018079621721</v>
      </c>
      <c r="D10246" s="218"/>
      <c r="E10246" s="218" t="s">
        <v>204</v>
      </c>
      <c r="F10246" s="218">
        <v>2013</v>
      </c>
    </row>
    <row r="10247" spans="1:6" x14ac:dyDescent="0.45">
      <c r="A10247" s="218">
        <v>9924</v>
      </c>
      <c r="B10247" s="218">
        <v>458</v>
      </c>
      <c r="C10247" s="219">
        <v>44.274423719605707</v>
      </c>
      <c r="D10247" s="218"/>
      <c r="E10247" s="218" t="s">
        <v>204</v>
      </c>
      <c r="F10247" s="218">
        <v>2013</v>
      </c>
    </row>
    <row r="10248" spans="1:6" x14ac:dyDescent="0.45">
      <c r="A10248" s="218">
        <v>9924</v>
      </c>
      <c r="B10248" s="218">
        <v>458</v>
      </c>
      <c r="C10248" s="219">
        <v>52.706596108940751</v>
      </c>
      <c r="D10248" s="218"/>
      <c r="E10248" s="218" t="s">
        <v>204</v>
      </c>
      <c r="F10248" s="218">
        <v>2013</v>
      </c>
    </row>
    <row r="10249" spans="1:6" x14ac:dyDescent="0.45">
      <c r="A10249" s="218">
        <v>9924</v>
      </c>
      <c r="B10249" s="218">
        <v>458</v>
      </c>
      <c r="C10249" s="219">
        <v>4.7180640451529081</v>
      </c>
      <c r="D10249" s="218"/>
      <c r="E10249" s="218" t="s">
        <v>204</v>
      </c>
      <c r="F10249" s="218">
        <v>2013</v>
      </c>
    </row>
    <row r="10250" spans="1:6" x14ac:dyDescent="0.45">
      <c r="A10250" s="218">
        <v>9922</v>
      </c>
      <c r="B10250" s="218">
        <v>630</v>
      </c>
      <c r="C10250" s="219">
        <v>32.615641692416702</v>
      </c>
      <c r="D10250" s="218"/>
      <c r="E10250" s="218" t="s">
        <v>204</v>
      </c>
      <c r="F10250" s="218">
        <v>2013</v>
      </c>
    </row>
    <row r="10251" spans="1:6" x14ac:dyDescent="0.45">
      <c r="A10251" s="218">
        <v>9922</v>
      </c>
      <c r="B10251" s="218">
        <v>630</v>
      </c>
      <c r="C10251" s="219">
        <v>46.617261204805921</v>
      </c>
      <c r="D10251" s="218"/>
      <c r="E10251" s="218" t="s">
        <v>204</v>
      </c>
      <c r="F10251" s="218">
        <v>2013</v>
      </c>
    </row>
    <row r="10252" spans="1:6" x14ac:dyDescent="0.45">
      <c r="A10252" s="218">
        <v>9922</v>
      </c>
      <c r="B10252" s="218">
        <v>630</v>
      </c>
      <c r="C10252" s="219">
        <v>35.201468530810033</v>
      </c>
      <c r="D10252" s="218"/>
      <c r="E10252" s="218" t="s">
        <v>204</v>
      </c>
      <c r="F10252" s="218">
        <v>2013</v>
      </c>
    </row>
    <row r="10253" spans="1:6" x14ac:dyDescent="0.45">
      <c r="A10253" s="218">
        <v>9922</v>
      </c>
      <c r="B10253" s="218">
        <v>630</v>
      </c>
      <c r="C10253" s="219">
        <v>15.434342844642179</v>
      </c>
      <c r="D10253" s="218"/>
      <c r="E10253" s="218" t="s">
        <v>204</v>
      </c>
      <c r="F10253" s="218">
        <v>2013</v>
      </c>
    </row>
    <row r="10254" spans="1:6" x14ac:dyDescent="0.45">
      <c r="A10254" s="218">
        <v>9922</v>
      </c>
      <c r="B10254" s="218">
        <v>630</v>
      </c>
      <c r="C10254" s="219">
        <v>13.36294829963799</v>
      </c>
      <c r="D10254" s="218"/>
      <c r="E10254" s="218" t="s">
        <v>204</v>
      </c>
      <c r="F10254" s="218">
        <v>2013</v>
      </c>
    </row>
    <row r="10255" spans="1:6" x14ac:dyDescent="0.45">
      <c r="A10255" s="218">
        <v>9922</v>
      </c>
      <c r="B10255" s="218">
        <v>630</v>
      </c>
      <c r="C10255" s="219">
        <v>22.369467289084142</v>
      </c>
      <c r="D10255" s="218"/>
      <c r="E10255" s="218" t="s">
        <v>204</v>
      </c>
      <c r="F10255" s="218">
        <v>2013</v>
      </c>
    </row>
    <row r="10256" spans="1:6" x14ac:dyDescent="0.45">
      <c r="A10256" s="218">
        <v>9922</v>
      </c>
      <c r="B10256" s="218">
        <v>630</v>
      </c>
      <c r="C10256" s="219">
        <v>30.480303574700809</v>
      </c>
      <c r="D10256" s="218"/>
      <c r="E10256" s="218" t="s">
        <v>204</v>
      </c>
      <c r="F10256" s="218">
        <v>2013</v>
      </c>
    </row>
    <row r="10257" spans="1:6" x14ac:dyDescent="0.45">
      <c r="A10257" s="218">
        <v>9922</v>
      </c>
      <c r="B10257" s="218">
        <v>630</v>
      </c>
      <c r="C10257" s="219">
        <v>13.663052453409099</v>
      </c>
      <c r="D10257" s="218"/>
      <c r="E10257" s="218" t="s">
        <v>204</v>
      </c>
      <c r="F10257" s="218">
        <v>2013</v>
      </c>
    </row>
    <row r="10258" spans="1:6" x14ac:dyDescent="0.45">
      <c r="A10258" s="218">
        <v>9922</v>
      </c>
      <c r="B10258" s="218">
        <v>630</v>
      </c>
      <c r="C10258" s="219">
        <v>8.2205678004688796</v>
      </c>
      <c r="D10258" s="218"/>
      <c r="E10258" s="218" t="s">
        <v>204</v>
      </c>
      <c r="F10258" s="218">
        <v>2013</v>
      </c>
    </row>
    <row r="10259" spans="1:6" x14ac:dyDescent="0.45">
      <c r="A10259" s="218">
        <v>9922</v>
      </c>
      <c r="B10259" s="218">
        <v>630</v>
      </c>
      <c r="C10259" s="219">
        <v>28.82577386756164</v>
      </c>
      <c r="D10259" s="218"/>
      <c r="E10259" s="218" t="s">
        <v>204</v>
      </c>
      <c r="F10259" s="218">
        <v>2013</v>
      </c>
    </row>
    <row r="10260" spans="1:6" x14ac:dyDescent="0.45">
      <c r="A10260" s="218">
        <v>9922</v>
      </c>
      <c r="B10260" s="218">
        <v>630</v>
      </c>
      <c r="C10260" s="219">
        <v>11.284721929478851</v>
      </c>
      <c r="D10260" s="218"/>
      <c r="E10260" s="218" t="s">
        <v>204</v>
      </c>
      <c r="F10260" s="218">
        <v>2013</v>
      </c>
    </row>
    <row r="10261" spans="1:6" x14ac:dyDescent="0.45">
      <c r="A10261" s="218">
        <v>9922</v>
      </c>
      <c r="B10261" s="218">
        <v>630</v>
      </c>
      <c r="C10261" s="219">
        <v>13.00177030089564</v>
      </c>
      <c r="D10261" s="218"/>
      <c r="E10261" s="218" t="s">
        <v>204</v>
      </c>
      <c r="F10261" s="218">
        <v>2013</v>
      </c>
    </row>
    <row r="10262" spans="1:6" x14ac:dyDescent="0.45">
      <c r="A10262" s="218">
        <v>9922</v>
      </c>
      <c r="B10262" s="218">
        <v>630</v>
      </c>
      <c r="C10262" s="219">
        <v>33.486455899537432</v>
      </c>
      <c r="D10262" s="218"/>
      <c r="E10262" s="218" t="s">
        <v>204</v>
      </c>
      <c r="F10262" s="218">
        <v>2013</v>
      </c>
    </row>
    <row r="10263" spans="1:6" x14ac:dyDescent="0.45">
      <c r="A10263" s="218">
        <v>9922</v>
      </c>
      <c r="B10263" s="218">
        <v>630</v>
      </c>
      <c r="C10263" s="219">
        <v>12.80761745771378</v>
      </c>
      <c r="D10263" s="218"/>
      <c r="E10263" s="218" t="s">
        <v>204</v>
      </c>
      <c r="F10263" s="218">
        <v>2013</v>
      </c>
    </row>
    <row r="10264" spans="1:6" x14ac:dyDescent="0.45">
      <c r="A10264" s="218">
        <v>9922</v>
      </c>
      <c r="B10264" s="218">
        <v>630</v>
      </c>
      <c r="C10264" s="219">
        <v>3.361331348982866</v>
      </c>
      <c r="D10264" s="218"/>
      <c r="E10264" s="218" t="s">
        <v>204</v>
      </c>
      <c r="F10264" s="218">
        <v>2013</v>
      </c>
    </row>
    <row r="10265" spans="1:6" x14ac:dyDescent="0.45">
      <c r="A10265" s="218">
        <v>9922</v>
      </c>
      <c r="B10265" s="218">
        <v>630</v>
      </c>
      <c r="C10265" s="219">
        <v>18.06925737977971</v>
      </c>
      <c r="D10265" s="218"/>
      <c r="E10265" s="218" t="s">
        <v>204</v>
      </c>
      <c r="F10265" s="218">
        <v>2013</v>
      </c>
    </row>
    <row r="10266" spans="1:6" x14ac:dyDescent="0.45">
      <c r="A10266" s="218">
        <v>9922</v>
      </c>
      <c r="B10266" s="218">
        <v>630</v>
      </c>
      <c r="C10266" s="219">
        <v>11.52443057161611</v>
      </c>
      <c r="D10266" s="218"/>
      <c r="E10266" s="218" t="s">
        <v>204</v>
      </c>
      <c r="F10266" s="218">
        <v>2013</v>
      </c>
    </row>
    <row r="10267" spans="1:6" x14ac:dyDescent="0.45">
      <c r="A10267" s="218">
        <v>9922</v>
      </c>
      <c r="B10267" s="218">
        <v>630</v>
      </c>
      <c r="C10267" s="219">
        <v>26.777862169087381</v>
      </c>
      <c r="D10267" s="218"/>
      <c r="E10267" s="218" t="s">
        <v>204</v>
      </c>
      <c r="F10267" s="218">
        <v>2013</v>
      </c>
    </row>
    <row r="10268" spans="1:6" x14ac:dyDescent="0.45">
      <c r="A10268" s="218">
        <v>9922</v>
      </c>
      <c r="B10268" s="218">
        <v>630</v>
      </c>
      <c r="C10268" s="219">
        <v>23.757271385898559</v>
      </c>
      <c r="D10268" s="218"/>
      <c r="E10268" s="218" t="s">
        <v>204</v>
      </c>
      <c r="F10268" s="218">
        <v>2013</v>
      </c>
    </row>
    <row r="10269" spans="1:6" x14ac:dyDescent="0.45">
      <c r="A10269" s="218">
        <v>9922</v>
      </c>
      <c r="B10269" s="218">
        <v>630</v>
      </c>
      <c r="C10269" s="219">
        <v>33.668372406989427</v>
      </c>
      <c r="D10269" s="218"/>
      <c r="E10269" s="218" t="s">
        <v>204</v>
      </c>
      <c r="F10269" s="218">
        <v>2013</v>
      </c>
    </row>
    <row r="10270" spans="1:6" x14ac:dyDescent="0.45">
      <c r="A10270" s="218">
        <v>9922</v>
      </c>
      <c r="B10270" s="218">
        <v>630</v>
      </c>
      <c r="C10270" s="219">
        <v>13.76809494580572</v>
      </c>
      <c r="D10270" s="218"/>
      <c r="E10270" s="218" t="s">
        <v>204</v>
      </c>
      <c r="F10270" s="218">
        <v>2013</v>
      </c>
    </row>
    <row r="10271" spans="1:6" x14ac:dyDescent="0.45">
      <c r="A10271" s="218">
        <v>9922</v>
      </c>
      <c r="B10271" s="218">
        <v>630</v>
      </c>
      <c r="C10271" s="219">
        <v>8.2076170676842093</v>
      </c>
      <c r="D10271" s="218"/>
      <c r="E10271" s="218" t="s">
        <v>204</v>
      </c>
      <c r="F10271" s="218">
        <v>2013</v>
      </c>
    </row>
    <row r="10272" spans="1:6" x14ac:dyDescent="0.45">
      <c r="A10272" s="218">
        <v>9922</v>
      </c>
      <c r="B10272" s="218">
        <v>630</v>
      </c>
      <c r="C10272" s="219">
        <v>57.054046866268941</v>
      </c>
      <c r="D10272" s="218"/>
      <c r="E10272" s="218" t="s">
        <v>204</v>
      </c>
      <c r="F10272" s="218">
        <v>2013</v>
      </c>
    </row>
    <row r="10273" spans="1:6" x14ac:dyDescent="0.45">
      <c r="A10273" s="218">
        <v>9922</v>
      </c>
      <c r="B10273" s="218">
        <v>630</v>
      </c>
      <c r="C10273" s="219">
        <v>11.085399939838499</v>
      </c>
      <c r="D10273" s="218"/>
      <c r="E10273" s="218" t="s">
        <v>204</v>
      </c>
      <c r="F10273" s="218">
        <v>2013</v>
      </c>
    </row>
    <row r="10274" spans="1:6" x14ac:dyDescent="0.45">
      <c r="A10274" s="218">
        <v>9922</v>
      </c>
      <c r="B10274" s="218">
        <v>630</v>
      </c>
      <c r="C10274" s="219">
        <v>66.505115793182782</v>
      </c>
      <c r="D10274" s="218"/>
      <c r="E10274" s="218" t="s">
        <v>204</v>
      </c>
      <c r="F10274" s="218">
        <v>2013</v>
      </c>
    </row>
    <row r="10275" spans="1:6" x14ac:dyDescent="0.45">
      <c r="A10275" s="218">
        <v>9922</v>
      </c>
      <c r="B10275" s="218">
        <v>630</v>
      </c>
      <c r="C10275" s="219">
        <v>6.4242553348513178</v>
      </c>
      <c r="D10275" s="218"/>
      <c r="E10275" s="218" t="s">
        <v>204</v>
      </c>
      <c r="F10275" s="218">
        <v>2016</v>
      </c>
    </row>
    <row r="10276" spans="1:6" x14ac:dyDescent="0.45">
      <c r="A10276" s="218">
        <v>9922</v>
      </c>
      <c r="B10276" s="218">
        <v>630</v>
      </c>
      <c r="C10276" s="219">
        <v>30.791029881111999</v>
      </c>
      <c r="D10276" s="218"/>
      <c r="E10276" s="218" t="s">
        <v>204</v>
      </c>
      <c r="F10276" s="218">
        <v>2016</v>
      </c>
    </row>
    <row r="10277" spans="1:6" x14ac:dyDescent="0.45">
      <c r="A10277" s="218">
        <v>9922</v>
      </c>
      <c r="B10277" s="218">
        <v>630</v>
      </c>
      <c r="C10277" s="219">
        <v>6.578331056683874</v>
      </c>
      <c r="D10277" s="218"/>
      <c r="E10277" s="218" t="s">
        <v>204</v>
      </c>
      <c r="F10277" s="218">
        <v>2016</v>
      </c>
    </row>
    <row r="10278" spans="1:6" x14ac:dyDescent="0.45">
      <c r="A10278" s="218">
        <v>9920</v>
      </c>
      <c r="B10278" s="218">
        <v>200</v>
      </c>
      <c r="C10278" s="219">
        <v>11.20611497933452</v>
      </c>
      <c r="D10278" s="218"/>
      <c r="E10278" s="218" t="s">
        <v>114</v>
      </c>
      <c r="F10278" s="218">
        <v>2013</v>
      </c>
    </row>
    <row r="10279" spans="1:6" x14ac:dyDescent="0.45">
      <c r="A10279" s="218">
        <v>9920</v>
      </c>
      <c r="B10279" s="218">
        <v>200</v>
      </c>
      <c r="C10279" s="219">
        <v>9.0394731072263124</v>
      </c>
      <c r="D10279" s="218"/>
      <c r="E10279" s="218" t="s">
        <v>114</v>
      </c>
      <c r="F10279" s="218">
        <v>2016</v>
      </c>
    </row>
    <row r="10280" spans="1:6" x14ac:dyDescent="0.45">
      <c r="A10280" s="218">
        <v>9920</v>
      </c>
      <c r="B10280" s="218">
        <v>200</v>
      </c>
      <c r="C10280" s="219">
        <v>19.992674886945942</v>
      </c>
      <c r="D10280" s="218"/>
      <c r="E10280" s="218" t="s">
        <v>114</v>
      </c>
      <c r="F10280" s="218">
        <v>2016</v>
      </c>
    </row>
    <row r="10281" spans="1:6" x14ac:dyDescent="0.45">
      <c r="A10281" s="218">
        <v>9920</v>
      </c>
      <c r="B10281" s="218">
        <v>200</v>
      </c>
      <c r="C10281" s="219">
        <v>11.043528936634139</v>
      </c>
      <c r="D10281" s="218"/>
      <c r="E10281" s="218" t="s">
        <v>114</v>
      </c>
      <c r="F10281" s="218">
        <v>2016</v>
      </c>
    </row>
    <row r="10282" spans="1:6" x14ac:dyDescent="0.45">
      <c r="A10282" s="218">
        <v>9920</v>
      </c>
      <c r="B10282" s="218">
        <v>200</v>
      </c>
      <c r="C10282" s="219">
        <v>31.23966901964608</v>
      </c>
      <c r="D10282" s="218"/>
      <c r="E10282" s="218" t="s">
        <v>114</v>
      </c>
      <c r="F10282" s="218">
        <v>2016</v>
      </c>
    </row>
    <row r="10283" spans="1:6" x14ac:dyDescent="0.45">
      <c r="A10283" s="218">
        <v>9920</v>
      </c>
      <c r="B10283" s="218">
        <v>200</v>
      </c>
      <c r="C10283" s="219">
        <v>22.77825371621098</v>
      </c>
      <c r="D10283" s="218"/>
      <c r="E10283" s="218" t="s">
        <v>114</v>
      </c>
      <c r="F10283" s="218">
        <v>2016</v>
      </c>
    </row>
    <row r="10284" spans="1:6" x14ac:dyDescent="0.45">
      <c r="A10284" s="218">
        <v>9920</v>
      </c>
      <c r="B10284" s="218">
        <v>200</v>
      </c>
      <c r="C10284" s="219">
        <v>8.825276801942568</v>
      </c>
      <c r="D10284" s="218"/>
      <c r="E10284" s="218" t="s">
        <v>114</v>
      </c>
      <c r="F10284" s="218">
        <v>2016</v>
      </c>
    </row>
    <row r="10285" spans="1:6" x14ac:dyDescent="0.45">
      <c r="A10285" s="218">
        <v>9920</v>
      </c>
      <c r="B10285" s="218">
        <v>200</v>
      </c>
      <c r="C10285" s="219">
        <v>7.8742554635275344</v>
      </c>
      <c r="D10285" s="218"/>
      <c r="E10285" s="218" t="s">
        <v>114</v>
      </c>
      <c r="F10285" s="218">
        <v>2016</v>
      </c>
    </row>
    <row r="10286" spans="1:6" x14ac:dyDescent="0.45">
      <c r="A10286" s="218">
        <v>9918</v>
      </c>
      <c r="B10286" s="218">
        <v>160</v>
      </c>
      <c r="C10286" s="219">
        <v>6.2845222198986921</v>
      </c>
      <c r="D10286" s="218"/>
      <c r="E10286" s="218" t="s">
        <v>114</v>
      </c>
      <c r="F10286" s="218">
        <v>2013</v>
      </c>
    </row>
    <row r="10287" spans="1:6" x14ac:dyDescent="0.45">
      <c r="A10287" s="218">
        <v>9916</v>
      </c>
      <c r="B10287" s="218">
        <v>300</v>
      </c>
      <c r="C10287" s="219">
        <v>12.862728071235489</v>
      </c>
      <c r="D10287" s="218"/>
      <c r="E10287" s="218" t="s">
        <v>205</v>
      </c>
      <c r="F10287" s="218">
        <v>1901</v>
      </c>
    </row>
    <row r="10288" spans="1:6" x14ac:dyDescent="0.45">
      <c r="A10288" s="218">
        <v>9914</v>
      </c>
      <c r="B10288" s="218">
        <v>200</v>
      </c>
      <c r="C10288" s="219">
        <v>11.27356420149686</v>
      </c>
      <c r="D10288" s="218"/>
      <c r="E10288" s="218" t="s">
        <v>114</v>
      </c>
      <c r="F10288" s="218">
        <v>2013</v>
      </c>
    </row>
    <row r="10289" spans="1:6" x14ac:dyDescent="0.45">
      <c r="A10289" s="218">
        <v>9914</v>
      </c>
      <c r="B10289" s="218">
        <v>200</v>
      </c>
      <c r="C10289" s="219">
        <v>37.916170301884797</v>
      </c>
      <c r="D10289" s="218"/>
      <c r="E10289" s="218" t="s">
        <v>114</v>
      </c>
      <c r="F10289" s="218">
        <v>2013</v>
      </c>
    </row>
    <row r="10290" spans="1:6" x14ac:dyDescent="0.45">
      <c r="A10290" s="218">
        <v>9912</v>
      </c>
      <c r="B10290" s="218">
        <v>0</v>
      </c>
      <c r="C10290" s="219">
        <v>23.066069541964001</v>
      </c>
      <c r="D10290" s="218"/>
      <c r="E10290" s="218"/>
      <c r="F10290" s="218">
        <v>1901</v>
      </c>
    </row>
    <row r="10291" spans="1:6" x14ac:dyDescent="0.45">
      <c r="A10291" s="218">
        <v>9910</v>
      </c>
      <c r="B10291" s="218">
        <v>150</v>
      </c>
      <c r="C10291" s="219">
        <v>20.35816134628903</v>
      </c>
      <c r="D10291" s="218"/>
      <c r="E10291" s="218" t="s">
        <v>207</v>
      </c>
      <c r="F10291" s="218">
        <v>1901</v>
      </c>
    </row>
    <row r="10292" spans="1:6" x14ac:dyDescent="0.45">
      <c r="A10292" s="218">
        <v>9908</v>
      </c>
      <c r="B10292" s="218">
        <v>160</v>
      </c>
      <c r="C10292" s="219">
        <v>18.75066305994816</v>
      </c>
      <c r="D10292" s="218"/>
      <c r="E10292" s="218" t="s">
        <v>114</v>
      </c>
      <c r="F10292" s="218">
        <v>2013</v>
      </c>
    </row>
    <row r="10293" spans="1:6" x14ac:dyDescent="0.45">
      <c r="A10293" s="218">
        <v>9908</v>
      </c>
      <c r="B10293" s="218">
        <v>160</v>
      </c>
      <c r="C10293" s="219">
        <v>12.66286149660446</v>
      </c>
      <c r="D10293" s="218"/>
      <c r="E10293" s="218" t="s">
        <v>114</v>
      </c>
      <c r="F10293" s="218">
        <v>2013</v>
      </c>
    </row>
    <row r="10294" spans="1:6" x14ac:dyDescent="0.45">
      <c r="A10294" s="218">
        <v>9906</v>
      </c>
      <c r="B10294" s="218">
        <v>450</v>
      </c>
      <c r="C10294" s="219">
        <v>33.094316251719682</v>
      </c>
      <c r="D10294" s="218"/>
      <c r="E10294" s="218" t="s">
        <v>203</v>
      </c>
      <c r="F10294" s="218">
        <v>1958</v>
      </c>
    </row>
    <row r="10295" spans="1:6" x14ac:dyDescent="0.45">
      <c r="A10295" s="218">
        <v>9906</v>
      </c>
      <c r="B10295" s="218">
        <v>450</v>
      </c>
      <c r="C10295" s="219">
        <v>34.462962123097313</v>
      </c>
      <c r="D10295" s="218"/>
      <c r="E10295" s="218" t="s">
        <v>203</v>
      </c>
      <c r="F10295" s="218">
        <v>1958</v>
      </c>
    </row>
    <row r="10296" spans="1:6" x14ac:dyDescent="0.45">
      <c r="A10296" s="218">
        <v>9904</v>
      </c>
      <c r="B10296" s="218">
        <v>500</v>
      </c>
      <c r="C10296" s="219">
        <v>17.515159768881681</v>
      </c>
      <c r="D10296" s="218"/>
      <c r="E10296" s="218" t="s">
        <v>204</v>
      </c>
      <c r="F10296" s="218">
        <v>2013</v>
      </c>
    </row>
    <row r="10297" spans="1:6" x14ac:dyDescent="0.45">
      <c r="A10297" s="218">
        <v>9902</v>
      </c>
      <c r="B10297" s="218">
        <v>200</v>
      </c>
      <c r="C10297" s="219">
        <v>18.378089504356861</v>
      </c>
      <c r="D10297" s="218"/>
      <c r="E10297" s="218" t="s">
        <v>114</v>
      </c>
      <c r="F10297" s="218">
        <v>2013</v>
      </c>
    </row>
    <row r="10298" spans="1:6" x14ac:dyDescent="0.45">
      <c r="A10298" s="218">
        <v>9902</v>
      </c>
      <c r="B10298" s="218">
        <v>200</v>
      </c>
      <c r="C10298" s="219">
        <v>32.123203126447663</v>
      </c>
      <c r="D10298" s="218"/>
      <c r="E10298" s="218" t="s">
        <v>114</v>
      </c>
      <c r="F10298" s="218">
        <v>2013</v>
      </c>
    </row>
    <row r="10299" spans="1:6" x14ac:dyDescent="0.45">
      <c r="A10299" s="218">
        <v>9902</v>
      </c>
      <c r="B10299" s="218">
        <v>200</v>
      </c>
      <c r="C10299" s="219">
        <v>23.869270058488461</v>
      </c>
      <c r="D10299" s="218"/>
      <c r="E10299" s="218" t="s">
        <v>114</v>
      </c>
      <c r="F10299" s="218">
        <v>2013</v>
      </c>
    </row>
    <row r="10300" spans="1:6" x14ac:dyDescent="0.45">
      <c r="A10300" s="218">
        <v>9902</v>
      </c>
      <c r="B10300" s="218">
        <v>200</v>
      </c>
      <c r="C10300" s="219">
        <v>24.423153357506049</v>
      </c>
      <c r="D10300" s="218"/>
      <c r="E10300" s="218" t="s">
        <v>114</v>
      </c>
      <c r="F10300" s="218">
        <v>2013</v>
      </c>
    </row>
    <row r="10301" spans="1:6" x14ac:dyDescent="0.45">
      <c r="A10301" s="218">
        <v>9902</v>
      </c>
      <c r="B10301" s="218">
        <v>200</v>
      </c>
      <c r="C10301" s="219">
        <v>22.49745982189302</v>
      </c>
      <c r="D10301" s="218"/>
      <c r="E10301" s="218" t="s">
        <v>114</v>
      </c>
      <c r="F10301" s="218">
        <v>2013</v>
      </c>
    </row>
    <row r="10302" spans="1:6" x14ac:dyDescent="0.45">
      <c r="A10302" s="218">
        <v>9902</v>
      </c>
      <c r="B10302" s="218">
        <v>200</v>
      </c>
      <c r="C10302" s="219">
        <v>23.181913435877679</v>
      </c>
      <c r="D10302" s="218"/>
      <c r="E10302" s="218" t="s">
        <v>114</v>
      </c>
      <c r="F10302" s="218">
        <v>2013</v>
      </c>
    </row>
    <row r="10303" spans="1:6" x14ac:dyDescent="0.45">
      <c r="A10303" s="218">
        <v>9902</v>
      </c>
      <c r="B10303" s="218">
        <v>200</v>
      </c>
      <c r="C10303" s="219">
        <v>16.213954877395121</v>
      </c>
      <c r="D10303" s="218"/>
      <c r="E10303" s="218" t="s">
        <v>114</v>
      </c>
      <c r="F10303" s="218">
        <v>2013</v>
      </c>
    </row>
    <row r="10304" spans="1:6" x14ac:dyDescent="0.45">
      <c r="A10304" s="218">
        <v>9900</v>
      </c>
      <c r="B10304" s="218">
        <v>0</v>
      </c>
      <c r="C10304" s="219">
        <v>41.209983916120201</v>
      </c>
      <c r="D10304" s="218"/>
      <c r="E10304" s="218"/>
      <c r="F10304" s="218">
        <v>1901</v>
      </c>
    </row>
    <row r="10305" spans="1:6" x14ac:dyDescent="0.45">
      <c r="A10305" s="218">
        <v>9900</v>
      </c>
      <c r="B10305" s="218">
        <v>0</v>
      </c>
      <c r="C10305" s="219">
        <v>35.981000740099162</v>
      </c>
      <c r="D10305" s="218"/>
      <c r="E10305" s="218"/>
      <c r="F10305" s="218">
        <v>1901</v>
      </c>
    </row>
    <row r="10306" spans="1:6" x14ac:dyDescent="0.45">
      <c r="A10306" s="218">
        <v>9898</v>
      </c>
      <c r="B10306" s="218">
        <v>160</v>
      </c>
      <c r="C10306" s="219">
        <v>2.0760460561558221</v>
      </c>
      <c r="D10306" s="218"/>
      <c r="E10306" s="218" t="s">
        <v>114</v>
      </c>
      <c r="F10306" s="218">
        <v>1901</v>
      </c>
    </row>
    <row r="10307" spans="1:6" x14ac:dyDescent="0.45">
      <c r="A10307" s="218">
        <v>9896</v>
      </c>
      <c r="B10307" s="218">
        <v>300</v>
      </c>
      <c r="C10307" s="219">
        <v>14.941589184432781</v>
      </c>
      <c r="D10307" s="218"/>
      <c r="E10307" s="218" t="s">
        <v>208</v>
      </c>
      <c r="F10307" s="218">
        <v>2014</v>
      </c>
    </row>
    <row r="10308" spans="1:6" x14ac:dyDescent="0.45">
      <c r="A10308" s="218">
        <v>9896</v>
      </c>
      <c r="B10308" s="218">
        <v>300</v>
      </c>
      <c r="C10308" s="219">
        <v>14.3469697938389</v>
      </c>
      <c r="D10308" s="218"/>
      <c r="E10308" s="218" t="s">
        <v>208</v>
      </c>
      <c r="F10308" s="218">
        <v>2014</v>
      </c>
    </row>
    <row r="10309" spans="1:6" x14ac:dyDescent="0.45">
      <c r="A10309" s="218">
        <v>9896</v>
      </c>
      <c r="B10309" s="218">
        <v>300</v>
      </c>
      <c r="C10309" s="219">
        <v>22.494275449070699</v>
      </c>
      <c r="D10309" s="218"/>
      <c r="E10309" s="218" t="s">
        <v>208</v>
      </c>
      <c r="F10309" s="218">
        <v>2014</v>
      </c>
    </row>
    <row r="10310" spans="1:6" x14ac:dyDescent="0.45">
      <c r="A10310" s="218">
        <v>9896</v>
      </c>
      <c r="B10310" s="218">
        <v>300</v>
      </c>
      <c r="C10310" s="219">
        <v>6.3992998085900581</v>
      </c>
      <c r="D10310" s="218"/>
      <c r="E10310" s="218" t="s">
        <v>208</v>
      </c>
      <c r="F10310" s="218">
        <v>2014</v>
      </c>
    </row>
    <row r="10311" spans="1:6" x14ac:dyDescent="0.45">
      <c r="A10311" s="218">
        <v>9896</v>
      </c>
      <c r="B10311" s="218">
        <v>300</v>
      </c>
      <c r="C10311" s="219">
        <v>41.409888962771049</v>
      </c>
      <c r="D10311" s="218"/>
      <c r="E10311" s="218" t="s">
        <v>208</v>
      </c>
      <c r="F10311" s="218">
        <v>2014</v>
      </c>
    </row>
    <row r="10312" spans="1:6" x14ac:dyDescent="0.45">
      <c r="A10312" s="218">
        <v>9896</v>
      </c>
      <c r="B10312" s="218">
        <v>300</v>
      </c>
      <c r="C10312" s="219">
        <v>25.061201973130881</v>
      </c>
      <c r="D10312" s="218"/>
      <c r="E10312" s="218" t="s">
        <v>208</v>
      </c>
      <c r="F10312" s="218">
        <v>2014</v>
      </c>
    </row>
    <row r="10313" spans="1:6" x14ac:dyDescent="0.45">
      <c r="A10313" s="218">
        <v>9896</v>
      </c>
      <c r="B10313" s="218">
        <v>300</v>
      </c>
      <c r="C10313" s="219">
        <v>16.98500724732563</v>
      </c>
      <c r="D10313" s="218"/>
      <c r="E10313" s="218" t="s">
        <v>208</v>
      </c>
      <c r="F10313" s="218">
        <v>2014</v>
      </c>
    </row>
    <row r="10314" spans="1:6" x14ac:dyDescent="0.45">
      <c r="A10314" s="218">
        <v>9896</v>
      </c>
      <c r="B10314" s="218">
        <v>300</v>
      </c>
      <c r="C10314" s="219">
        <v>25.373659281856941</v>
      </c>
      <c r="D10314" s="218"/>
      <c r="E10314" s="218" t="s">
        <v>208</v>
      </c>
      <c r="F10314" s="218">
        <v>2014</v>
      </c>
    </row>
    <row r="10315" spans="1:6" x14ac:dyDescent="0.45">
      <c r="A10315" s="218">
        <v>9896</v>
      </c>
      <c r="B10315" s="218">
        <v>300</v>
      </c>
      <c r="C10315" s="219">
        <v>15.6430457511218</v>
      </c>
      <c r="D10315" s="218"/>
      <c r="E10315" s="218" t="s">
        <v>208</v>
      </c>
      <c r="F10315" s="218">
        <v>2014</v>
      </c>
    </row>
    <row r="10316" spans="1:6" x14ac:dyDescent="0.45">
      <c r="A10316" s="218">
        <v>9896</v>
      </c>
      <c r="B10316" s="218">
        <v>300</v>
      </c>
      <c r="C10316" s="219">
        <v>40.059714616213299</v>
      </c>
      <c r="D10316" s="218"/>
      <c r="E10316" s="218" t="s">
        <v>208</v>
      </c>
      <c r="F10316" s="218">
        <v>2014</v>
      </c>
    </row>
    <row r="10317" spans="1:6" x14ac:dyDescent="0.45">
      <c r="A10317" s="218">
        <v>9894</v>
      </c>
      <c r="B10317" s="218">
        <v>160</v>
      </c>
      <c r="C10317" s="219">
        <v>29.57310205634305</v>
      </c>
      <c r="D10317" s="218"/>
      <c r="E10317" s="218" t="s">
        <v>114</v>
      </c>
      <c r="F10317" s="218">
        <v>2013</v>
      </c>
    </row>
    <row r="10318" spans="1:6" x14ac:dyDescent="0.45">
      <c r="A10318" s="218">
        <v>9892</v>
      </c>
      <c r="B10318" s="218">
        <v>160</v>
      </c>
      <c r="C10318" s="219">
        <v>26.45180760343338</v>
      </c>
      <c r="D10318" s="218"/>
      <c r="E10318" s="218" t="s">
        <v>114</v>
      </c>
      <c r="F10318" s="218">
        <v>2013</v>
      </c>
    </row>
    <row r="10319" spans="1:6" x14ac:dyDescent="0.45">
      <c r="A10319" s="218">
        <v>9890</v>
      </c>
      <c r="B10319" s="218">
        <v>200</v>
      </c>
      <c r="C10319" s="219">
        <v>40.504632533713078</v>
      </c>
      <c r="D10319" s="218"/>
      <c r="E10319" s="218" t="s">
        <v>114</v>
      </c>
      <c r="F10319" s="218">
        <v>2013</v>
      </c>
    </row>
    <row r="10320" spans="1:6" x14ac:dyDescent="0.45">
      <c r="A10320" s="218">
        <v>9890</v>
      </c>
      <c r="B10320" s="218">
        <v>200</v>
      </c>
      <c r="C10320" s="219">
        <v>16.83403656322189</v>
      </c>
      <c r="D10320" s="218"/>
      <c r="E10320" s="218" t="s">
        <v>114</v>
      </c>
      <c r="F10320" s="218">
        <v>2013</v>
      </c>
    </row>
    <row r="10321" spans="1:6" x14ac:dyDescent="0.45">
      <c r="A10321" s="218">
        <v>9888</v>
      </c>
      <c r="B10321" s="218">
        <v>250</v>
      </c>
      <c r="C10321" s="219">
        <v>33.746342387179268</v>
      </c>
      <c r="D10321" s="218"/>
      <c r="E10321" s="218" t="s">
        <v>114</v>
      </c>
      <c r="F10321" s="218">
        <v>1999</v>
      </c>
    </row>
    <row r="10322" spans="1:6" x14ac:dyDescent="0.45">
      <c r="A10322" s="218">
        <v>9888</v>
      </c>
      <c r="B10322" s="218">
        <v>250</v>
      </c>
      <c r="C10322" s="219">
        <v>6.2820780588438243</v>
      </c>
      <c r="D10322" s="218"/>
      <c r="E10322" s="218" t="s">
        <v>114</v>
      </c>
      <c r="F10322" s="218">
        <v>1999</v>
      </c>
    </row>
    <row r="10323" spans="1:6" x14ac:dyDescent="0.45">
      <c r="A10323" s="218">
        <v>9886</v>
      </c>
      <c r="B10323" s="218">
        <v>300</v>
      </c>
      <c r="C10323" s="219">
        <v>15.394587383346989</v>
      </c>
      <c r="D10323" s="218"/>
      <c r="E10323" s="218" t="s">
        <v>114</v>
      </c>
      <c r="F10323" s="218">
        <v>1999</v>
      </c>
    </row>
    <row r="10324" spans="1:6" x14ac:dyDescent="0.45">
      <c r="A10324" s="218">
        <v>9884</v>
      </c>
      <c r="B10324" s="218">
        <v>250</v>
      </c>
      <c r="C10324" s="219">
        <v>35.631342720034638</v>
      </c>
      <c r="D10324" s="218"/>
      <c r="E10324" s="218" t="s">
        <v>109</v>
      </c>
      <c r="F10324" s="218">
        <v>2013</v>
      </c>
    </row>
    <row r="10325" spans="1:6" x14ac:dyDescent="0.45">
      <c r="A10325" s="218">
        <v>9884</v>
      </c>
      <c r="B10325" s="218">
        <v>250</v>
      </c>
      <c r="C10325" s="219">
        <v>18.091039256162269</v>
      </c>
      <c r="D10325" s="218"/>
      <c r="E10325" s="218" t="s">
        <v>109</v>
      </c>
      <c r="F10325" s="218">
        <v>2013</v>
      </c>
    </row>
    <row r="10326" spans="1:6" x14ac:dyDescent="0.45">
      <c r="A10326" s="218">
        <v>9884</v>
      </c>
      <c r="B10326" s="218">
        <v>250</v>
      </c>
      <c r="C10326" s="219">
        <v>27.330291038555661</v>
      </c>
      <c r="D10326" s="218"/>
      <c r="E10326" s="218" t="s">
        <v>114</v>
      </c>
      <c r="F10326" s="218">
        <v>2013</v>
      </c>
    </row>
    <row r="10327" spans="1:6" x14ac:dyDescent="0.45">
      <c r="A10327" s="218">
        <v>9882</v>
      </c>
      <c r="B10327" s="218">
        <v>315</v>
      </c>
      <c r="C10327" s="219">
        <v>34.336783774680747</v>
      </c>
      <c r="D10327" s="218"/>
      <c r="E10327" s="218" t="s">
        <v>204</v>
      </c>
      <c r="F10327" s="218">
        <v>2019</v>
      </c>
    </row>
    <row r="10328" spans="1:6" x14ac:dyDescent="0.45">
      <c r="A10328" s="218">
        <v>9882</v>
      </c>
      <c r="B10328" s="218">
        <v>315</v>
      </c>
      <c r="C10328" s="219">
        <v>15.14210266137283</v>
      </c>
      <c r="D10328" s="218"/>
      <c r="E10328" s="218" t="s">
        <v>204</v>
      </c>
      <c r="F10328" s="218">
        <v>2019</v>
      </c>
    </row>
    <row r="10329" spans="1:6" x14ac:dyDescent="0.45">
      <c r="A10329" s="218">
        <v>9880</v>
      </c>
      <c r="B10329" s="218">
        <v>400</v>
      </c>
      <c r="C10329" s="219">
        <v>9.6452001368288585</v>
      </c>
      <c r="D10329" s="218"/>
      <c r="E10329" s="218" t="s">
        <v>204</v>
      </c>
      <c r="F10329" s="218">
        <v>2013</v>
      </c>
    </row>
    <row r="10330" spans="1:6" x14ac:dyDescent="0.45">
      <c r="A10330" s="218">
        <v>9878</v>
      </c>
      <c r="B10330" s="218">
        <v>250</v>
      </c>
      <c r="C10330" s="219">
        <v>14.76995903395453</v>
      </c>
      <c r="D10330" s="218"/>
      <c r="E10330" s="218" t="s">
        <v>114</v>
      </c>
      <c r="F10330" s="218">
        <v>2008</v>
      </c>
    </row>
    <row r="10331" spans="1:6" x14ac:dyDescent="0.45">
      <c r="A10331" s="218">
        <v>9878</v>
      </c>
      <c r="B10331" s="218">
        <v>250</v>
      </c>
      <c r="C10331" s="219">
        <v>19.81374664109407</v>
      </c>
      <c r="D10331" s="218"/>
      <c r="E10331" s="218" t="s">
        <v>114</v>
      </c>
      <c r="F10331" s="218">
        <v>2013</v>
      </c>
    </row>
    <row r="10332" spans="1:6" x14ac:dyDescent="0.45">
      <c r="A10332" s="218">
        <v>9820</v>
      </c>
      <c r="B10332" s="218">
        <v>160</v>
      </c>
      <c r="C10332" s="219">
        <v>16.07587693817133</v>
      </c>
      <c r="D10332" s="218"/>
      <c r="E10332" s="218" t="s">
        <v>114</v>
      </c>
      <c r="F10332" s="218">
        <v>2013</v>
      </c>
    </row>
    <row r="10333" spans="1:6" x14ac:dyDescent="0.45">
      <c r="A10333" s="218">
        <v>9818</v>
      </c>
      <c r="B10333" s="218">
        <v>0</v>
      </c>
      <c r="C10333" s="219">
        <v>11.82540734999046</v>
      </c>
      <c r="D10333" s="218"/>
      <c r="E10333" s="218"/>
      <c r="F10333" s="218">
        <v>1901</v>
      </c>
    </row>
    <row r="10334" spans="1:6" x14ac:dyDescent="0.45">
      <c r="A10334" s="218">
        <v>9816</v>
      </c>
      <c r="B10334" s="218">
        <v>300</v>
      </c>
      <c r="C10334" s="219">
        <v>12.29701614342655</v>
      </c>
      <c r="D10334" s="218"/>
      <c r="E10334" s="218" t="s">
        <v>203</v>
      </c>
      <c r="F10334" s="218">
        <v>1956</v>
      </c>
    </row>
    <row r="10335" spans="1:6" x14ac:dyDescent="0.45">
      <c r="A10335" s="218">
        <v>9814</v>
      </c>
      <c r="B10335" s="218">
        <v>200</v>
      </c>
      <c r="C10335" s="219">
        <v>20.477903835187149</v>
      </c>
      <c r="D10335" s="218"/>
      <c r="E10335" s="218" t="s">
        <v>207</v>
      </c>
      <c r="F10335" s="218">
        <v>1956</v>
      </c>
    </row>
    <row r="10336" spans="1:6" x14ac:dyDescent="0.45">
      <c r="A10336" s="218">
        <v>9814</v>
      </c>
      <c r="B10336" s="218">
        <v>200</v>
      </c>
      <c r="C10336" s="219">
        <v>23.857569421654329</v>
      </c>
      <c r="D10336" s="218"/>
      <c r="E10336" s="218" t="s">
        <v>207</v>
      </c>
      <c r="F10336" s="218">
        <v>1901</v>
      </c>
    </row>
    <row r="10337" spans="1:6" x14ac:dyDescent="0.45">
      <c r="A10337" s="218">
        <v>9812</v>
      </c>
      <c r="B10337" s="218">
        <v>300</v>
      </c>
      <c r="C10337" s="219">
        <v>16.303888086276231</v>
      </c>
      <c r="D10337" s="218"/>
      <c r="E10337" s="218" t="s">
        <v>203</v>
      </c>
      <c r="F10337" s="218">
        <v>1956</v>
      </c>
    </row>
    <row r="10338" spans="1:6" x14ac:dyDescent="0.45">
      <c r="A10338" s="218">
        <v>9810</v>
      </c>
      <c r="B10338" s="218">
        <v>150</v>
      </c>
      <c r="C10338" s="219">
        <v>14.16327234248234</v>
      </c>
      <c r="D10338" s="218"/>
      <c r="E10338" s="218" t="s">
        <v>205</v>
      </c>
      <c r="F10338" s="218">
        <v>1901</v>
      </c>
    </row>
    <row r="10339" spans="1:6" x14ac:dyDescent="0.45">
      <c r="A10339" s="218">
        <v>9808</v>
      </c>
      <c r="B10339" s="218">
        <v>100</v>
      </c>
      <c r="C10339" s="219">
        <v>16.202453827567961</v>
      </c>
      <c r="D10339" s="218"/>
      <c r="E10339" s="218" t="s">
        <v>112</v>
      </c>
      <c r="F10339" s="218">
        <v>1901</v>
      </c>
    </row>
    <row r="10340" spans="1:6" x14ac:dyDescent="0.45">
      <c r="A10340" s="218">
        <v>9806</v>
      </c>
      <c r="B10340" s="218">
        <v>150</v>
      </c>
      <c r="C10340" s="219">
        <v>23.87503158334134</v>
      </c>
      <c r="D10340" s="218"/>
      <c r="E10340" s="218" t="s">
        <v>205</v>
      </c>
      <c r="F10340" s="218">
        <v>1901</v>
      </c>
    </row>
    <row r="10341" spans="1:6" x14ac:dyDescent="0.45">
      <c r="A10341" s="218">
        <v>9806</v>
      </c>
      <c r="B10341" s="218">
        <v>150</v>
      </c>
      <c r="C10341" s="219">
        <v>13.103044878836149</v>
      </c>
      <c r="D10341" s="218"/>
      <c r="E10341" s="218" t="s">
        <v>205</v>
      </c>
      <c r="F10341" s="218">
        <v>1901</v>
      </c>
    </row>
    <row r="10342" spans="1:6" x14ac:dyDescent="0.45">
      <c r="A10342" s="218">
        <v>9806</v>
      </c>
      <c r="B10342" s="218">
        <v>150</v>
      </c>
      <c r="C10342" s="219">
        <v>10.762044585638259</v>
      </c>
      <c r="D10342" s="218"/>
      <c r="E10342" s="218" t="s">
        <v>205</v>
      </c>
      <c r="F10342" s="218">
        <v>1901</v>
      </c>
    </row>
    <row r="10343" spans="1:6" x14ac:dyDescent="0.45">
      <c r="A10343" s="218">
        <v>9804</v>
      </c>
      <c r="B10343" s="218">
        <v>160</v>
      </c>
      <c r="C10343" s="219">
        <v>14.43765562766281</v>
      </c>
      <c r="D10343" s="218"/>
      <c r="E10343" s="218" t="s">
        <v>111</v>
      </c>
      <c r="F10343" s="218">
        <v>1901</v>
      </c>
    </row>
    <row r="10344" spans="1:6" x14ac:dyDescent="0.45">
      <c r="A10344" s="218">
        <v>9802</v>
      </c>
      <c r="B10344" s="218">
        <v>150</v>
      </c>
      <c r="C10344" s="219">
        <v>17.65585054487963</v>
      </c>
      <c r="D10344" s="218"/>
      <c r="E10344" s="218" t="s">
        <v>205</v>
      </c>
      <c r="F10344" s="218">
        <v>1901</v>
      </c>
    </row>
    <row r="10345" spans="1:6" x14ac:dyDescent="0.45">
      <c r="A10345" s="218">
        <v>9800</v>
      </c>
      <c r="B10345" s="218">
        <v>315</v>
      </c>
      <c r="C10345" s="219">
        <v>1.968089281391292</v>
      </c>
      <c r="D10345" s="218"/>
      <c r="E10345" s="218" t="s">
        <v>204</v>
      </c>
      <c r="F10345" s="218">
        <v>2009</v>
      </c>
    </row>
    <row r="10346" spans="1:6" x14ac:dyDescent="0.45">
      <c r="A10346" s="218">
        <v>9798</v>
      </c>
      <c r="B10346" s="218">
        <v>200</v>
      </c>
      <c r="C10346" s="219">
        <v>2.3943726361063158</v>
      </c>
      <c r="D10346" s="218"/>
      <c r="E10346" s="218" t="s">
        <v>205</v>
      </c>
      <c r="F10346" s="218">
        <v>1981</v>
      </c>
    </row>
    <row r="10347" spans="1:6" x14ac:dyDescent="0.45">
      <c r="A10347" s="218">
        <v>9798</v>
      </c>
      <c r="B10347" s="218">
        <v>200</v>
      </c>
      <c r="C10347" s="219">
        <v>8.509123408038878</v>
      </c>
      <c r="D10347" s="218"/>
      <c r="E10347" s="218" t="s">
        <v>205</v>
      </c>
      <c r="F10347" s="218">
        <v>1981</v>
      </c>
    </row>
    <row r="10348" spans="1:6" x14ac:dyDescent="0.45">
      <c r="A10348" s="218">
        <v>9796</v>
      </c>
      <c r="B10348" s="218">
        <v>150</v>
      </c>
      <c r="C10348" s="219">
        <v>29.006214408416991</v>
      </c>
      <c r="D10348" s="218"/>
      <c r="E10348" s="218" t="s">
        <v>205</v>
      </c>
      <c r="F10348" s="218">
        <v>1981</v>
      </c>
    </row>
    <row r="10349" spans="1:6" x14ac:dyDescent="0.45">
      <c r="A10349" s="218">
        <v>9794</v>
      </c>
      <c r="B10349" s="218">
        <v>300</v>
      </c>
      <c r="C10349" s="219">
        <v>31.35105677248</v>
      </c>
      <c r="D10349" s="218"/>
      <c r="E10349" s="218" t="s">
        <v>123</v>
      </c>
      <c r="F10349" s="218">
        <v>1901</v>
      </c>
    </row>
    <row r="10350" spans="1:6" x14ac:dyDescent="0.45">
      <c r="A10350" s="218">
        <v>9792</v>
      </c>
      <c r="B10350" s="218">
        <v>600</v>
      </c>
      <c r="C10350" s="219">
        <v>30.693493138718921</v>
      </c>
      <c r="D10350" s="218"/>
      <c r="E10350" s="218" t="s">
        <v>203</v>
      </c>
      <c r="F10350" s="218">
        <v>1901</v>
      </c>
    </row>
    <row r="10351" spans="1:6" x14ac:dyDescent="0.45">
      <c r="A10351" s="218">
        <v>9788</v>
      </c>
      <c r="B10351" s="218">
        <v>300</v>
      </c>
      <c r="C10351" s="219">
        <v>20.713175870823971</v>
      </c>
      <c r="D10351" s="218"/>
      <c r="E10351" s="218" t="s">
        <v>205</v>
      </c>
      <c r="F10351" s="218">
        <v>1989</v>
      </c>
    </row>
    <row r="10352" spans="1:6" x14ac:dyDescent="0.45">
      <c r="A10352" s="218">
        <v>9788</v>
      </c>
      <c r="B10352" s="218">
        <v>300</v>
      </c>
      <c r="C10352" s="219">
        <v>51.182572082766342</v>
      </c>
      <c r="D10352" s="218"/>
      <c r="E10352" s="218" t="s">
        <v>205</v>
      </c>
      <c r="F10352" s="218">
        <v>1989</v>
      </c>
    </row>
    <row r="10353" spans="1:6" x14ac:dyDescent="0.45">
      <c r="A10353" s="218">
        <v>9788</v>
      </c>
      <c r="B10353" s="218">
        <v>300</v>
      </c>
      <c r="C10353" s="219">
        <v>33.146079788606983</v>
      </c>
      <c r="D10353" s="218"/>
      <c r="E10353" s="218" t="s">
        <v>205</v>
      </c>
      <c r="F10353" s="218">
        <v>1989</v>
      </c>
    </row>
    <row r="10354" spans="1:6" x14ac:dyDescent="0.45">
      <c r="A10354" s="218">
        <v>9788</v>
      </c>
      <c r="B10354" s="218">
        <v>300</v>
      </c>
      <c r="C10354" s="219">
        <v>6.7757800015914942</v>
      </c>
      <c r="D10354" s="218"/>
      <c r="E10354" s="218" t="s">
        <v>205</v>
      </c>
      <c r="F10354" s="218">
        <v>1901</v>
      </c>
    </row>
    <row r="10355" spans="1:6" x14ac:dyDescent="0.45">
      <c r="A10355" s="218">
        <v>9788</v>
      </c>
      <c r="B10355" s="218">
        <v>300</v>
      </c>
      <c r="C10355" s="219">
        <v>15.202960157774919</v>
      </c>
      <c r="D10355" s="218"/>
      <c r="E10355" s="218" t="s">
        <v>205</v>
      </c>
      <c r="F10355" s="218">
        <v>1901</v>
      </c>
    </row>
    <row r="10356" spans="1:6" x14ac:dyDescent="0.45">
      <c r="A10356" s="218">
        <v>9788</v>
      </c>
      <c r="B10356" s="218">
        <v>300</v>
      </c>
      <c r="C10356" s="219">
        <v>5.2269126378512523</v>
      </c>
      <c r="D10356" s="218"/>
      <c r="E10356" s="218" t="s">
        <v>205</v>
      </c>
      <c r="F10356" s="218">
        <v>1901</v>
      </c>
    </row>
    <row r="10357" spans="1:6" x14ac:dyDescent="0.45">
      <c r="A10357" s="218">
        <v>9788</v>
      </c>
      <c r="B10357" s="218">
        <v>300</v>
      </c>
      <c r="C10357" s="219">
        <v>52.285233374507783</v>
      </c>
      <c r="D10357" s="218"/>
      <c r="E10357" s="218" t="s">
        <v>205</v>
      </c>
      <c r="F10357" s="218">
        <v>1989</v>
      </c>
    </row>
    <row r="10358" spans="1:6" x14ac:dyDescent="0.45">
      <c r="A10358" s="218">
        <v>9788</v>
      </c>
      <c r="B10358" s="218">
        <v>300</v>
      </c>
      <c r="C10358" s="219">
        <v>19.079097492018231</v>
      </c>
      <c r="D10358" s="218"/>
      <c r="E10358" s="218" t="s">
        <v>205</v>
      </c>
      <c r="F10358" s="218">
        <v>1994</v>
      </c>
    </row>
    <row r="10359" spans="1:6" x14ac:dyDescent="0.45">
      <c r="A10359" s="218">
        <v>9786</v>
      </c>
      <c r="B10359" s="218">
        <v>500</v>
      </c>
      <c r="C10359" s="219">
        <v>41.292140202234101</v>
      </c>
      <c r="D10359" s="218"/>
      <c r="E10359" s="218" t="s">
        <v>203</v>
      </c>
      <c r="F10359" s="218">
        <v>1976</v>
      </c>
    </row>
    <row r="10360" spans="1:6" x14ac:dyDescent="0.45">
      <c r="A10360" s="218">
        <v>9786</v>
      </c>
      <c r="B10360" s="218">
        <v>500</v>
      </c>
      <c r="C10360" s="219">
        <v>29.89593638417989</v>
      </c>
      <c r="D10360" s="218"/>
      <c r="E10360" s="218" t="s">
        <v>203</v>
      </c>
      <c r="F10360" s="218">
        <v>1976</v>
      </c>
    </row>
    <row r="10361" spans="1:6" x14ac:dyDescent="0.45">
      <c r="A10361" s="218">
        <v>9786</v>
      </c>
      <c r="B10361" s="218">
        <v>500</v>
      </c>
      <c r="C10361" s="219">
        <v>37.381028885429373</v>
      </c>
      <c r="D10361" s="218"/>
      <c r="E10361" s="218" t="s">
        <v>203</v>
      </c>
      <c r="F10361" s="218">
        <v>1976</v>
      </c>
    </row>
    <row r="10362" spans="1:6" x14ac:dyDescent="0.45">
      <c r="A10362" s="218">
        <v>9786</v>
      </c>
      <c r="B10362" s="218">
        <v>500</v>
      </c>
      <c r="C10362" s="219">
        <v>7.6713676019355841</v>
      </c>
      <c r="D10362" s="218"/>
      <c r="E10362" s="218" t="s">
        <v>203</v>
      </c>
      <c r="F10362" s="218">
        <v>1976</v>
      </c>
    </row>
    <row r="10363" spans="1:6" x14ac:dyDescent="0.45">
      <c r="A10363" s="218">
        <v>9786</v>
      </c>
      <c r="B10363" s="218">
        <v>500</v>
      </c>
      <c r="C10363" s="219">
        <v>16.021186899327439</v>
      </c>
      <c r="D10363" s="218"/>
      <c r="E10363" s="218" t="s">
        <v>203</v>
      </c>
      <c r="F10363" s="218">
        <v>1976</v>
      </c>
    </row>
    <row r="10364" spans="1:6" x14ac:dyDescent="0.45">
      <c r="A10364" s="218">
        <v>9786</v>
      </c>
      <c r="B10364" s="218">
        <v>500</v>
      </c>
      <c r="C10364" s="219">
        <v>13.28376957274962</v>
      </c>
      <c r="D10364" s="218"/>
      <c r="E10364" s="218" t="s">
        <v>203</v>
      </c>
      <c r="F10364" s="218">
        <v>1976</v>
      </c>
    </row>
    <row r="10365" spans="1:6" x14ac:dyDescent="0.45">
      <c r="A10365" s="218">
        <v>9782</v>
      </c>
      <c r="B10365" s="218">
        <v>200</v>
      </c>
      <c r="C10365" s="219">
        <v>37.289813970926133</v>
      </c>
      <c r="D10365" s="218"/>
      <c r="E10365" s="218" t="s">
        <v>114</v>
      </c>
      <c r="F10365" s="218">
        <v>2014</v>
      </c>
    </row>
    <row r="10366" spans="1:6" x14ac:dyDescent="0.45">
      <c r="A10366" s="218">
        <v>9782</v>
      </c>
      <c r="B10366" s="218">
        <v>200</v>
      </c>
      <c r="C10366" s="219">
        <v>41.001963855912997</v>
      </c>
      <c r="D10366" s="218"/>
      <c r="E10366" s="218" t="s">
        <v>114</v>
      </c>
      <c r="F10366" s="218">
        <v>2014</v>
      </c>
    </row>
    <row r="10367" spans="1:6" x14ac:dyDescent="0.45">
      <c r="A10367" s="218">
        <v>9782</v>
      </c>
      <c r="B10367" s="218">
        <v>200</v>
      </c>
      <c r="C10367" s="219">
        <v>36.066032210341689</v>
      </c>
      <c r="D10367" s="218"/>
      <c r="E10367" s="218" t="s">
        <v>114</v>
      </c>
      <c r="F10367" s="218">
        <v>2014</v>
      </c>
    </row>
    <row r="10368" spans="1:6" x14ac:dyDescent="0.45">
      <c r="A10368" s="218">
        <v>9780</v>
      </c>
      <c r="B10368" s="218">
        <v>230</v>
      </c>
      <c r="C10368" s="219">
        <v>19.857591412843789</v>
      </c>
      <c r="D10368" s="218"/>
      <c r="E10368" s="218" t="s">
        <v>111</v>
      </c>
      <c r="F10368" s="218">
        <v>1995</v>
      </c>
    </row>
    <row r="10369" spans="1:6" x14ac:dyDescent="0.45">
      <c r="A10369" s="218">
        <v>9780</v>
      </c>
      <c r="B10369" s="218">
        <v>230</v>
      </c>
      <c r="C10369" s="219">
        <v>26.481019498013431</v>
      </c>
      <c r="D10369" s="218"/>
      <c r="E10369" s="218" t="s">
        <v>111</v>
      </c>
      <c r="F10369" s="218">
        <v>1995</v>
      </c>
    </row>
    <row r="10370" spans="1:6" x14ac:dyDescent="0.45">
      <c r="A10370" s="218">
        <v>9780</v>
      </c>
      <c r="B10370" s="218">
        <v>230</v>
      </c>
      <c r="C10370" s="219">
        <v>20.202057031433991</v>
      </c>
      <c r="D10370" s="218"/>
      <c r="E10370" s="218" t="s">
        <v>111</v>
      </c>
      <c r="F10370" s="218">
        <v>1995</v>
      </c>
    </row>
    <row r="10371" spans="1:6" x14ac:dyDescent="0.45">
      <c r="A10371" s="218">
        <v>9780</v>
      </c>
      <c r="B10371" s="218">
        <v>230</v>
      </c>
      <c r="C10371" s="219">
        <v>38.071498770807118</v>
      </c>
      <c r="D10371" s="218"/>
      <c r="E10371" s="218" t="s">
        <v>114</v>
      </c>
      <c r="F10371" s="218">
        <v>1995</v>
      </c>
    </row>
    <row r="10372" spans="1:6" x14ac:dyDescent="0.45">
      <c r="A10372" s="218">
        <v>9780</v>
      </c>
      <c r="B10372" s="218">
        <v>230</v>
      </c>
      <c r="C10372" s="219">
        <v>14.386248863003109</v>
      </c>
      <c r="D10372" s="218"/>
      <c r="E10372" s="218" t="s">
        <v>111</v>
      </c>
      <c r="F10372" s="218">
        <v>1995</v>
      </c>
    </row>
    <row r="10373" spans="1:6" x14ac:dyDescent="0.45">
      <c r="A10373" s="218">
        <v>9780</v>
      </c>
      <c r="B10373" s="218">
        <v>230</v>
      </c>
      <c r="C10373" s="219">
        <v>29.957587402355401</v>
      </c>
      <c r="D10373" s="218"/>
      <c r="E10373" s="218" t="s">
        <v>111</v>
      </c>
      <c r="F10373" s="218">
        <v>1995</v>
      </c>
    </row>
    <row r="10374" spans="1:6" x14ac:dyDescent="0.45">
      <c r="A10374" s="218">
        <v>9778</v>
      </c>
      <c r="B10374" s="218">
        <v>250</v>
      </c>
      <c r="C10374" s="219">
        <v>19.585463835775059</v>
      </c>
      <c r="D10374" s="218"/>
      <c r="E10374" s="218" t="s">
        <v>205</v>
      </c>
      <c r="F10374" s="218">
        <v>1995</v>
      </c>
    </row>
    <row r="10375" spans="1:6" x14ac:dyDescent="0.45">
      <c r="A10375" s="218">
        <v>9776</v>
      </c>
      <c r="B10375" s="218">
        <v>200</v>
      </c>
      <c r="C10375" s="219">
        <v>33.022807726237041</v>
      </c>
      <c r="D10375" s="218"/>
      <c r="E10375" s="218" t="s">
        <v>112</v>
      </c>
      <c r="F10375" s="218">
        <v>1995</v>
      </c>
    </row>
    <row r="10376" spans="1:6" x14ac:dyDescent="0.45">
      <c r="A10376" s="218">
        <v>9776</v>
      </c>
      <c r="B10376" s="218">
        <v>200</v>
      </c>
      <c r="C10376" s="219">
        <v>9.3131542776031715</v>
      </c>
      <c r="D10376" s="218"/>
      <c r="E10376" s="218" t="s">
        <v>112</v>
      </c>
      <c r="F10376" s="218">
        <v>1995</v>
      </c>
    </row>
    <row r="10377" spans="1:6" x14ac:dyDescent="0.45">
      <c r="A10377" s="218">
        <v>9774</v>
      </c>
      <c r="B10377" s="218">
        <v>200</v>
      </c>
      <c r="C10377" s="219">
        <v>10.3397153272461</v>
      </c>
      <c r="D10377" s="218"/>
      <c r="E10377" s="218" t="s">
        <v>114</v>
      </c>
      <c r="F10377" s="218">
        <v>2014</v>
      </c>
    </row>
    <row r="10378" spans="1:6" x14ac:dyDescent="0.45">
      <c r="A10378" s="218">
        <v>9774</v>
      </c>
      <c r="B10378" s="218">
        <v>200</v>
      </c>
      <c r="C10378" s="219">
        <v>42.078883898926662</v>
      </c>
      <c r="D10378" s="218"/>
      <c r="E10378" s="218" t="s">
        <v>114</v>
      </c>
      <c r="F10378" s="218">
        <v>2014</v>
      </c>
    </row>
    <row r="10379" spans="1:6" x14ac:dyDescent="0.45">
      <c r="A10379" s="218">
        <v>9772</v>
      </c>
      <c r="B10379" s="218">
        <v>200</v>
      </c>
      <c r="C10379" s="219">
        <v>14.21214906365446</v>
      </c>
      <c r="D10379" s="218"/>
      <c r="E10379" s="218" t="s">
        <v>114</v>
      </c>
      <c r="F10379" s="218">
        <v>2014</v>
      </c>
    </row>
    <row r="10380" spans="1:6" x14ac:dyDescent="0.45">
      <c r="A10380" s="218">
        <v>9772</v>
      </c>
      <c r="B10380" s="218">
        <v>200</v>
      </c>
      <c r="C10380" s="219">
        <v>17.257244855422321</v>
      </c>
      <c r="D10380" s="218"/>
      <c r="E10380" s="218" t="s">
        <v>114</v>
      </c>
      <c r="F10380" s="218">
        <v>2014</v>
      </c>
    </row>
    <row r="10381" spans="1:6" x14ac:dyDescent="0.45">
      <c r="A10381" s="218">
        <v>9770</v>
      </c>
      <c r="B10381" s="218">
        <v>250</v>
      </c>
      <c r="C10381" s="219">
        <v>21.205485024333711</v>
      </c>
      <c r="D10381" s="218"/>
      <c r="E10381" s="218" t="s">
        <v>114</v>
      </c>
      <c r="F10381" s="218">
        <v>2014</v>
      </c>
    </row>
    <row r="10382" spans="1:6" x14ac:dyDescent="0.45">
      <c r="A10382" s="218">
        <v>9770</v>
      </c>
      <c r="B10382" s="218">
        <v>250</v>
      </c>
      <c r="C10382" s="219">
        <v>23.788592575471132</v>
      </c>
      <c r="D10382" s="218"/>
      <c r="E10382" s="218" t="s">
        <v>114</v>
      </c>
      <c r="F10382" s="218">
        <v>2014</v>
      </c>
    </row>
    <row r="10383" spans="1:6" x14ac:dyDescent="0.45">
      <c r="A10383" s="218">
        <v>9770</v>
      </c>
      <c r="B10383" s="218">
        <v>250</v>
      </c>
      <c r="C10383" s="219">
        <v>23.98832191467876</v>
      </c>
      <c r="D10383" s="218"/>
      <c r="E10383" s="218" t="s">
        <v>114</v>
      </c>
      <c r="F10383" s="218">
        <v>2014</v>
      </c>
    </row>
    <row r="10384" spans="1:6" x14ac:dyDescent="0.45">
      <c r="A10384" s="218">
        <v>9770</v>
      </c>
      <c r="B10384" s="218">
        <v>250</v>
      </c>
      <c r="C10384" s="219">
        <v>15.21621425721708</v>
      </c>
      <c r="D10384" s="218"/>
      <c r="E10384" s="218" t="s">
        <v>114</v>
      </c>
      <c r="F10384" s="218">
        <v>2014</v>
      </c>
    </row>
    <row r="10385" spans="1:6" x14ac:dyDescent="0.45">
      <c r="A10385" s="218">
        <v>9770</v>
      </c>
      <c r="B10385" s="218">
        <v>250</v>
      </c>
      <c r="C10385" s="219">
        <v>15.842335892994489</v>
      </c>
      <c r="D10385" s="218"/>
      <c r="E10385" s="218" t="s">
        <v>114</v>
      </c>
      <c r="F10385" s="218">
        <v>2014</v>
      </c>
    </row>
    <row r="10386" spans="1:6" x14ac:dyDescent="0.45">
      <c r="A10386" s="218">
        <v>9770</v>
      </c>
      <c r="B10386" s="218">
        <v>250</v>
      </c>
      <c r="C10386" s="219">
        <v>39.104010654764927</v>
      </c>
      <c r="D10386" s="218"/>
      <c r="E10386" s="218" t="s">
        <v>114</v>
      </c>
      <c r="F10386" s="218">
        <v>2014</v>
      </c>
    </row>
    <row r="10387" spans="1:6" x14ac:dyDescent="0.45">
      <c r="A10387" s="218">
        <v>9768</v>
      </c>
      <c r="B10387" s="218">
        <v>450</v>
      </c>
      <c r="C10387" s="219">
        <v>11.00000000022723</v>
      </c>
      <c r="D10387" s="218"/>
      <c r="E10387" s="218" t="s">
        <v>203</v>
      </c>
      <c r="F10387" s="218">
        <v>1901</v>
      </c>
    </row>
    <row r="10388" spans="1:6" x14ac:dyDescent="0.45">
      <c r="A10388" s="218">
        <v>9768</v>
      </c>
      <c r="B10388" s="218">
        <v>450</v>
      </c>
      <c r="C10388" s="219">
        <v>57.4668020988954</v>
      </c>
      <c r="D10388" s="218"/>
      <c r="E10388" s="218" t="s">
        <v>203</v>
      </c>
      <c r="F10388" s="218">
        <v>1901</v>
      </c>
    </row>
    <row r="10389" spans="1:6" x14ac:dyDescent="0.45">
      <c r="A10389" s="218">
        <v>9768</v>
      </c>
      <c r="B10389" s="218">
        <v>450</v>
      </c>
      <c r="C10389" s="219">
        <v>21.92800317842876</v>
      </c>
      <c r="D10389" s="218"/>
      <c r="E10389" s="218" t="s">
        <v>203</v>
      </c>
      <c r="F10389" s="218">
        <v>1901</v>
      </c>
    </row>
    <row r="10390" spans="1:6" x14ac:dyDescent="0.45">
      <c r="A10390" s="218">
        <v>9766</v>
      </c>
      <c r="B10390" s="218">
        <v>200</v>
      </c>
      <c r="C10390" s="219">
        <v>18.38524486527443</v>
      </c>
      <c r="D10390" s="218"/>
      <c r="E10390" s="218" t="s">
        <v>114</v>
      </c>
      <c r="F10390" s="218">
        <v>1996</v>
      </c>
    </row>
    <row r="10391" spans="1:6" x14ac:dyDescent="0.45">
      <c r="A10391" s="218">
        <v>9766</v>
      </c>
      <c r="B10391" s="218">
        <v>200</v>
      </c>
      <c r="C10391" s="219">
        <v>11.69025102360448</v>
      </c>
      <c r="D10391" s="218"/>
      <c r="E10391" s="218" t="s">
        <v>111</v>
      </c>
      <c r="F10391" s="218">
        <v>1996</v>
      </c>
    </row>
    <row r="10392" spans="1:6" x14ac:dyDescent="0.45">
      <c r="A10392" s="218">
        <v>9766</v>
      </c>
      <c r="B10392" s="218">
        <v>200</v>
      </c>
      <c r="C10392" s="219">
        <v>28.457443172861421</v>
      </c>
      <c r="D10392" s="218"/>
      <c r="E10392" s="218" t="s">
        <v>114</v>
      </c>
      <c r="F10392" s="218">
        <v>1996</v>
      </c>
    </row>
    <row r="10393" spans="1:6" x14ac:dyDescent="0.45">
      <c r="A10393" s="218">
        <v>9766</v>
      </c>
      <c r="B10393" s="218">
        <v>200</v>
      </c>
      <c r="C10393" s="219">
        <v>2.3485019869462489</v>
      </c>
      <c r="D10393" s="218"/>
      <c r="E10393" s="218" t="s">
        <v>114</v>
      </c>
      <c r="F10393" s="218">
        <v>2016</v>
      </c>
    </row>
    <row r="10394" spans="1:6" x14ac:dyDescent="0.45">
      <c r="A10394" s="218">
        <v>9766</v>
      </c>
      <c r="B10394" s="218">
        <v>200</v>
      </c>
      <c r="C10394" s="219">
        <v>10.635149896613219</v>
      </c>
      <c r="D10394" s="218"/>
      <c r="E10394" s="218" t="s">
        <v>114</v>
      </c>
      <c r="F10394" s="218">
        <v>2016</v>
      </c>
    </row>
    <row r="10395" spans="1:6" x14ac:dyDescent="0.45">
      <c r="A10395" s="218">
        <v>9764</v>
      </c>
      <c r="B10395" s="218">
        <v>200</v>
      </c>
      <c r="C10395" s="219">
        <v>21.655926725818549</v>
      </c>
      <c r="D10395" s="218"/>
      <c r="E10395" s="218" t="s">
        <v>114</v>
      </c>
      <c r="F10395" s="218">
        <v>2014</v>
      </c>
    </row>
    <row r="10396" spans="1:6" x14ac:dyDescent="0.45">
      <c r="A10396" s="218">
        <v>9764</v>
      </c>
      <c r="B10396" s="218">
        <v>200</v>
      </c>
      <c r="C10396" s="219">
        <v>12.987436048642349</v>
      </c>
      <c r="D10396" s="218"/>
      <c r="E10396" s="218" t="s">
        <v>114</v>
      </c>
      <c r="F10396" s="218">
        <v>2014</v>
      </c>
    </row>
    <row r="10397" spans="1:6" x14ac:dyDescent="0.45">
      <c r="A10397" s="218">
        <v>9764</v>
      </c>
      <c r="B10397" s="218">
        <v>200</v>
      </c>
      <c r="C10397" s="219">
        <v>71.460465461506047</v>
      </c>
      <c r="D10397" s="218"/>
      <c r="E10397" s="218" t="s">
        <v>114</v>
      </c>
      <c r="F10397" s="218">
        <v>2014</v>
      </c>
    </row>
    <row r="10398" spans="1:6" x14ac:dyDescent="0.45">
      <c r="A10398" s="218">
        <v>9764</v>
      </c>
      <c r="B10398" s="218">
        <v>200</v>
      </c>
      <c r="C10398" s="219">
        <v>39.960187557134127</v>
      </c>
      <c r="D10398" s="218"/>
      <c r="E10398" s="218" t="s">
        <v>114</v>
      </c>
      <c r="F10398" s="218">
        <v>2014</v>
      </c>
    </row>
    <row r="10399" spans="1:6" x14ac:dyDescent="0.45">
      <c r="A10399" s="218">
        <v>9762</v>
      </c>
      <c r="B10399" s="218">
        <v>0</v>
      </c>
      <c r="C10399" s="219">
        <v>26.36011466623394</v>
      </c>
      <c r="D10399" s="218"/>
      <c r="E10399" s="218"/>
      <c r="F10399" s="218">
        <v>1901</v>
      </c>
    </row>
    <row r="10400" spans="1:6" x14ac:dyDescent="0.45">
      <c r="A10400" s="218">
        <v>9762</v>
      </c>
      <c r="B10400" s="218">
        <v>0</v>
      </c>
      <c r="C10400" s="219">
        <v>9.1819826148423207</v>
      </c>
      <c r="D10400" s="218"/>
      <c r="E10400" s="218"/>
      <c r="F10400" s="218">
        <v>1901</v>
      </c>
    </row>
    <row r="10401" spans="1:6" x14ac:dyDescent="0.45">
      <c r="A10401" s="218">
        <v>9762</v>
      </c>
      <c r="B10401" s="218">
        <v>0</v>
      </c>
      <c r="C10401" s="219">
        <v>16.833043453446379</v>
      </c>
      <c r="D10401" s="218"/>
      <c r="E10401" s="218"/>
      <c r="F10401" s="218">
        <v>1901</v>
      </c>
    </row>
    <row r="10402" spans="1:6" x14ac:dyDescent="0.45">
      <c r="A10402" s="218">
        <v>9358</v>
      </c>
      <c r="B10402" s="218">
        <v>0</v>
      </c>
      <c r="C10402" s="219">
        <v>18.69326445113316</v>
      </c>
      <c r="D10402" s="218"/>
      <c r="E10402" s="218"/>
      <c r="F10402" s="218">
        <v>1901</v>
      </c>
    </row>
    <row r="10403" spans="1:6" x14ac:dyDescent="0.45">
      <c r="A10403" s="218">
        <v>9358</v>
      </c>
      <c r="B10403" s="218">
        <v>0</v>
      </c>
      <c r="C10403" s="219">
        <v>34.480427609522081</v>
      </c>
      <c r="D10403" s="218"/>
      <c r="E10403" s="218"/>
      <c r="F10403" s="218">
        <v>1901</v>
      </c>
    </row>
    <row r="10404" spans="1:6" x14ac:dyDescent="0.45">
      <c r="A10404" s="218">
        <v>9356</v>
      </c>
      <c r="B10404" s="218">
        <v>200</v>
      </c>
      <c r="C10404" s="219">
        <v>23.200360922172688</v>
      </c>
      <c r="D10404" s="218"/>
      <c r="E10404" s="218" t="s">
        <v>114</v>
      </c>
      <c r="F10404" s="218">
        <v>2014</v>
      </c>
    </row>
    <row r="10405" spans="1:6" x14ac:dyDescent="0.45">
      <c r="A10405" s="218">
        <v>9356</v>
      </c>
      <c r="B10405" s="218">
        <v>200</v>
      </c>
      <c r="C10405" s="219">
        <v>13.448214416719001</v>
      </c>
      <c r="D10405" s="218"/>
      <c r="E10405" s="218" t="s">
        <v>114</v>
      </c>
      <c r="F10405" s="218">
        <v>2014</v>
      </c>
    </row>
    <row r="10406" spans="1:6" x14ac:dyDescent="0.45">
      <c r="A10406" s="218">
        <v>9356</v>
      </c>
      <c r="B10406" s="218">
        <v>200</v>
      </c>
      <c r="C10406" s="219">
        <v>10.578296238972611</v>
      </c>
      <c r="D10406" s="218"/>
      <c r="E10406" s="218" t="s">
        <v>114</v>
      </c>
      <c r="F10406" s="218">
        <v>2014</v>
      </c>
    </row>
    <row r="10407" spans="1:6" x14ac:dyDescent="0.45">
      <c r="A10407" s="218">
        <v>9356</v>
      </c>
      <c r="B10407" s="218">
        <v>200</v>
      </c>
      <c r="C10407" s="219">
        <v>22.082945052855528</v>
      </c>
      <c r="D10407" s="218"/>
      <c r="E10407" s="218" t="s">
        <v>114</v>
      </c>
      <c r="F10407" s="218">
        <v>2014</v>
      </c>
    </row>
    <row r="10408" spans="1:6" x14ac:dyDescent="0.45">
      <c r="A10408" s="218">
        <v>9356</v>
      </c>
      <c r="B10408" s="218">
        <v>200</v>
      </c>
      <c r="C10408" s="219">
        <v>7.0032769291180283</v>
      </c>
      <c r="D10408" s="218"/>
      <c r="E10408" s="218" t="s">
        <v>114</v>
      </c>
      <c r="F10408" s="218">
        <v>2014</v>
      </c>
    </row>
    <row r="10409" spans="1:6" x14ac:dyDescent="0.45">
      <c r="A10409" s="218">
        <v>9354</v>
      </c>
      <c r="B10409" s="218">
        <v>500</v>
      </c>
      <c r="C10409" s="219">
        <v>36.645774134021607</v>
      </c>
      <c r="D10409" s="218"/>
      <c r="E10409" s="218" t="s">
        <v>203</v>
      </c>
      <c r="F10409" s="218">
        <v>1901</v>
      </c>
    </row>
    <row r="10410" spans="1:6" x14ac:dyDescent="0.45">
      <c r="A10410" s="218">
        <v>9354</v>
      </c>
      <c r="B10410" s="218">
        <v>500</v>
      </c>
      <c r="C10410" s="219">
        <v>38.945856756201842</v>
      </c>
      <c r="D10410" s="218"/>
      <c r="E10410" s="218" t="s">
        <v>203</v>
      </c>
      <c r="F10410" s="218">
        <v>1901</v>
      </c>
    </row>
    <row r="10411" spans="1:6" x14ac:dyDescent="0.45">
      <c r="A10411" s="218">
        <v>9354</v>
      </c>
      <c r="B10411" s="218">
        <v>500</v>
      </c>
      <c r="C10411" s="219">
        <v>36.772136619230793</v>
      </c>
      <c r="D10411" s="218"/>
      <c r="E10411" s="218" t="s">
        <v>203</v>
      </c>
      <c r="F10411" s="218">
        <v>1901</v>
      </c>
    </row>
    <row r="10412" spans="1:6" x14ac:dyDescent="0.45">
      <c r="A10412" s="218">
        <v>9354</v>
      </c>
      <c r="B10412" s="218">
        <v>500</v>
      </c>
      <c r="C10412" s="219">
        <v>41.634044070155539</v>
      </c>
      <c r="D10412" s="218"/>
      <c r="E10412" s="218" t="s">
        <v>203</v>
      </c>
      <c r="F10412" s="218">
        <v>1901</v>
      </c>
    </row>
    <row r="10413" spans="1:6" x14ac:dyDescent="0.45">
      <c r="A10413" s="218">
        <v>9354</v>
      </c>
      <c r="B10413" s="218">
        <v>500</v>
      </c>
      <c r="C10413" s="219">
        <v>5.4632595566414759</v>
      </c>
      <c r="D10413" s="218"/>
      <c r="E10413" s="218" t="s">
        <v>203</v>
      </c>
      <c r="F10413" s="218">
        <v>1901</v>
      </c>
    </row>
    <row r="10414" spans="1:6" x14ac:dyDescent="0.45">
      <c r="A10414" s="218">
        <v>9352</v>
      </c>
      <c r="B10414" s="218">
        <v>160</v>
      </c>
      <c r="C10414" s="219">
        <v>18.84546315810039</v>
      </c>
      <c r="D10414" s="218"/>
      <c r="E10414" s="218" t="s">
        <v>114</v>
      </c>
      <c r="F10414" s="218">
        <v>2006</v>
      </c>
    </row>
    <row r="10415" spans="1:6" x14ac:dyDescent="0.45">
      <c r="A10415" s="218">
        <v>9350</v>
      </c>
      <c r="B10415" s="218">
        <v>250</v>
      </c>
      <c r="C10415" s="219">
        <v>22.116291183108469</v>
      </c>
      <c r="D10415" s="218"/>
      <c r="E10415" s="218" t="s">
        <v>109</v>
      </c>
      <c r="F10415" s="218">
        <v>2014</v>
      </c>
    </row>
    <row r="10416" spans="1:6" x14ac:dyDescent="0.45">
      <c r="A10416" s="218">
        <v>9350</v>
      </c>
      <c r="B10416" s="218">
        <v>250</v>
      </c>
      <c r="C10416" s="219">
        <v>36.994727497300502</v>
      </c>
      <c r="D10416" s="218"/>
      <c r="E10416" s="218" t="s">
        <v>109</v>
      </c>
      <c r="F10416" s="218">
        <v>2014</v>
      </c>
    </row>
    <row r="10417" spans="1:6" x14ac:dyDescent="0.45">
      <c r="A10417" s="218">
        <v>9350</v>
      </c>
      <c r="B10417" s="218">
        <v>250</v>
      </c>
      <c r="C10417" s="219">
        <v>24.656272387917461</v>
      </c>
      <c r="D10417" s="218"/>
      <c r="E10417" s="218" t="s">
        <v>109</v>
      </c>
      <c r="F10417" s="218">
        <v>2014</v>
      </c>
    </row>
    <row r="10418" spans="1:6" x14ac:dyDescent="0.45">
      <c r="A10418" s="218">
        <v>9350</v>
      </c>
      <c r="B10418" s="218">
        <v>250</v>
      </c>
      <c r="C10418" s="219">
        <v>39.569769680389633</v>
      </c>
      <c r="D10418" s="218"/>
      <c r="E10418" s="218" t="s">
        <v>109</v>
      </c>
      <c r="F10418" s="218">
        <v>2014</v>
      </c>
    </row>
    <row r="10419" spans="1:6" x14ac:dyDescent="0.45">
      <c r="A10419" s="218">
        <v>9350</v>
      </c>
      <c r="B10419" s="218">
        <v>250</v>
      </c>
      <c r="C10419" s="219">
        <v>25.51840585453029</v>
      </c>
      <c r="D10419" s="218"/>
      <c r="E10419" s="218" t="s">
        <v>109</v>
      </c>
      <c r="F10419" s="218">
        <v>2014</v>
      </c>
    </row>
    <row r="10420" spans="1:6" x14ac:dyDescent="0.45">
      <c r="A10420" s="218">
        <v>9350</v>
      </c>
      <c r="B10420" s="218">
        <v>250</v>
      </c>
      <c r="C10420" s="219">
        <v>54.77008840586187</v>
      </c>
      <c r="D10420" s="218"/>
      <c r="E10420" s="218" t="s">
        <v>109</v>
      </c>
      <c r="F10420" s="218">
        <v>2014</v>
      </c>
    </row>
    <row r="10421" spans="1:6" x14ac:dyDescent="0.45">
      <c r="A10421" s="218">
        <v>9350</v>
      </c>
      <c r="B10421" s="218">
        <v>250</v>
      </c>
      <c r="C10421" s="219">
        <v>26.868858956850669</v>
      </c>
      <c r="D10421" s="218"/>
      <c r="E10421" s="218" t="s">
        <v>109</v>
      </c>
      <c r="F10421" s="218">
        <v>2014</v>
      </c>
    </row>
    <row r="10422" spans="1:6" x14ac:dyDescent="0.45">
      <c r="A10422" s="218">
        <v>9350</v>
      </c>
      <c r="B10422" s="218">
        <v>250</v>
      </c>
      <c r="C10422" s="219">
        <v>13.419556861080601</v>
      </c>
      <c r="D10422" s="218"/>
      <c r="E10422" s="218" t="s">
        <v>109</v>
      </c>
      <c r="F10422" s="218">
        <v>2014</v>
      </c>
    </row>
    <row r="10423" spans="1:6" x14ac:dyDescent="0.45">
      <c r="A10423" s="218">
        <v>9348</v>
      </c>
      <c r="B10423" s="218">
        <v>200</v>
      </c>
      <c r="C10423" s="219">
        <v>31.414250348895681</v>
      </c>
      <c r="D10423" s="218"/>
      <c r="E10423" s="218" t="s">
        <v>109</v>
      </c>
      <c r="F10423" s="218">
        <v>2017</v>
      </c>
    </row>
    <row r="10424" spans="1:6" x14ac:dyDescent="0.45">
      <c r="A10424" s="218">
        <v>9346</v>
      </c>
      <c r="B10424" s="218">
        <v>400</v>
      </c>
      <c r="C10424" s="219">
        <v>49.200195180638879</v>
      </c>
      <c r="D10424" s="218"/>
      <c r="E10424" s="218" t="s">
        <v>109</v>
      </c>
      <c r="F10424" s="218">
        <v>2014</v>
      </c>
    </row>
    <row r="10425" spans="1:6" x14ac:dyDescent="0.45">
      <c r="A10425" s="218">
        <v>9346</v>
      </c>
      <c r="B10425" s="218">
        <v>400</v>
      </c>
      <c r="C10425" s="219">
        <v>48.70522380336218</v>
      </c>
      <c r="D10425" s="218"/>
      <c r="E10425" s="218" t="s">
        <v>109</v>
      </c>
      <c r="F10425" s="218">
        <v>2014</v>
      </c>
    </row>
    <row r="10426" spans="1:6" x14ac:dyDescent="0.45">
      <c r="A10426" s="218">
        <v>9346</v>
      </c>
      <c r="B10426" s="218">
        <v>400</v>
      </c>
      <c r="C10426" s="219">
        <v>39.54718621440972</v>
      </c>
      <c r="D10426" s="218"/>
      <c r="E10426" s="218" t="s">
        <v>109</v>
      </c>
      <c r="F10426" s="218">
        <v>2014</v>
      </c>
    </row>
    <row r="10427" spans="1:6" x14ac:dyDescent="0.45">
      <c r="A10427" s="218">
        <v>9346</v>
      </c>
      <c r="B10427" s="218">
        <v>400</v>
      </c>
      <c r="C10427" s="219">
        <v>10.6026625466979</v>
      </c>
      <c r="D10427" s="218"/>
      <c r="E10427" s="218" t="s">
        <v>109</v>
      </c>
      <c r="F10427" s="218">
        <v>2014</v>
      </c>
    </row>
    <row r="10428" spans="1:6" x14ac:dyDescent="0.45">
      <c r="A10428" s="218">
        <v>9346</v>
      </c>
      <c r="B10428" s="218">
        <v>400</v>
      </c>
      <c r="C10428" s="219">
        <v>3.983567965430268</v>
      </c>
      <c r="D10428" s="218"/>
      <c r="E10428" s="218" t="s">
        <v>204</v>
      </c>
      <c r="F10428" s="218">
        <v>2016</v>
      </c>
    </row>
    <row r="10429" spans="1:6" x14ac:dyDescent="0.45">
      <c r="A10429" s="218">
        <v>9344</v>
      </c>
      <c r="B10429" s="218">
        <v>125</v>
      </c>
      <c r="C10429" s="219">
        <v>14.280995540026611</v>
      </c>
      <c r="D10429" s="218"/>
      <c r="E10429" s="218" t="s">
        <v>209</v>
      </c>
      <c r="F10429" s="218">
        <v>2014</v>
      </c>
    </row>
    <row r="10430" spans="1:6" x14ac:dyDescent="0.45">
      <c r="A10430" s="218">
        <v>9344</v>
      </c>
      <c r="B10430" s="218">
        <v>125</v>
      </c>
      <c r="C10430" s="219">
        <v>7.2973761388997884</v>
      </c>
      <c r="D10430" s="218"/>
      <c r="E10430" s="218" t="s">
        <v>209</v>
      </c>
      <c r="F10430" s="218">
        <v>2014</v>
      </c>
    </row>
    <row r="10431" spans="1:6" x14ac:dyDescent="0.45">
      <c r="A10431" s="218">
        <v>9344</v>
      </c>
      <c r="B10431" s="218">
        <v>125</v>
      </c>
      <c r="C10431" s="219">
        <v>7.1929523400502458</v>
      </c>
      <c r="D10431" s="218"/>
      <c r="E10431" s="218" t="s">
        <v>209</v>
      </c>
      <c r="F10431" s="218">
        <v>2014</v>
      </c>
    </row>
    <row r="10432" spans="1:6" x14ac:dyDescent="0.45">
      <c r="A10432" s="218">
        <v>9342</v>
      </c>
      <c r="B10432" s="218">
        <v>200</v>
      </c>
      <c r="C10432" s="219">
        <v>0.82641605168712995</v>
      </c>
      <c r="D10432" s="218"/>
      <c r="E10432" s="218" t="s">
        <v>114</v>
      </c>
      <c r="F10432" s="218">
        <v>2008</v>
      </c>
    </row>
    <row r="10433" spans="1:6" x14ac:dyDescent="0.45">
      <c r="A10433" s="218">
        <v>9342</v>
      </c>
      <c r="B10433" s="218">
        <v>200</v>
      </c>
      <c r="C10433" s="219">
        <v>48.463509795814552</v>
      </c>
      <c r="D10433" s="218"/>
      <c r="E10433" s="218" t="s">
        <v>114</v>
      </c>
      <c r="F10433" s="218">
        <v>2008</v>
      </c>
    </row>
    <row r="10434" spans="1:6" x14ac:dyDescent="0.45">
      <c r="A10434" s="218">
        <v>9340</v>
      </c>
      <c r="B10434" s="218">
        <v>160</v>
      </c>
      <c r="C10434" s="219">
        <v>14.764212444016151</v>
      </c>
      <c r="D10434" s="218"/>
      <c r="E10434" s="218" t="s">
        <v>114</v>
      </c>
      <c r="F10434" s="218">
        <v>2013</v>
      </c>
    </row>
    <row r="10435" spans="1:6" x14ac:dyDescent="0.45">
      <c r="A10435" s="218">
        <v>9338</v>
      </c>
      <c r="B10435" s="218">
        <v>150</v>
      </c>
      <c r="C10435" s="219">
        <v>53.992289289906502</v>
      </c>
      <c r="D10435" s="218" t="s">
        <v>203</v>
      </c>
      <c r="E10435" s="218" t="s">
        <v>203</v>
      </c>
      <c r="F10435" s="218">
        <v>1901</v>
      </c>
    </row>
    <row r="10436" spans="1:6" x14ac:dyDescent="0.45">
      <c r="A10436" s="218">
        <v>9336</v>
      </c>
      <c r="B10436" s="218">
        <v>150</v>
      </c>
      <c r="C10436" s="219">
        <v>11.16727624031669</v>
      </c>
      <c r="D10436" s="218"/>
      <c r="E10436" s="218" t="s">
        <v>203</v>
      </c>
      <c r="F10436" s="218">
        <v>1960</v>
      </c>
    </row>
    <row r="10437" spans="1:6" x14ac:dyDescent="0.45">
      <c r="A10437" s="218">
        <v>9334</v>
      </c>
      <c r="B10437" s="218">
        <v>200</v>
      </c>
      <c r="C10437" s="219">
        <v>19.282229888019291</v>
      </c>
      <c r="D10437" s="218"/>
      <c r="E10437" s="218" t="s">
        <v>208</v>
      </c>
      <c r="F10437" s="218">
        <v>2014</v>
      </c>
    </row>
    <row r="10438" spans="1:6" x14ac:dyDescent="0.45">
      <c r="A10438" s="218">
        <v>9334</v>
      </c>
      <c r="B10438" s="218">
        <v>200</v>
      </c>
      <c r="C10438" s="219">
        <v>8.5369749754635773</v>
      </c>
      <c r="D10438" s="218"/>
      <c r="E10438" s="218" t="s">
        <v>208</v>
      </c>
      <c r="F10438" s="218">
        <v>2014</v>
      </c>
    </row>
    <row r="10439" spans="1:6" x14ac:dyDescent="0.45">
      <c r="A10439" s="218">
        <v>9334</v>
      </c>
      <c r="B10439" s="218">
        <v>200</v>
      </c>
      <c r="C10439" s="219">
        <v>16.011487056184709</v>
      </c>
      <c r="D10439" s="218"/>
      <c r="E10439" s="218" t="s">
        <v>208</v>
      </c>
      <c r="F10439" s="218">
        <v>2014</v>
      </c>
    </row>
    <row r="10440" spans="1:6" x14ac:dyDescent="0.45">
      <c r="A10440" s="218">
        <v>9332</v>
      </c>
      <c r="B10440" s="218">
        <v>250</v>
      </c>
      <c r="C10440" s="219">
        <v>13.93745076193259</v>
      </c>
      <c r="D10440" s="218"/>
      <c r="E10440" s="218" t="s">
        <v>114</v>
      </c>
      <c r="F10440" s="218">
        <v>2014</v>
      </c>
    </row>
    <row r="10441" spans="1:6" x14ac:dyDescent="0.45">
      <c r="A10441" s="218">
        <v>9332</v>
      </c>
      <c r="B10441" s="218">
        <v>250</v>
      </c>
      <c r="C10441" s="219">
        <v>20.324622839217749</v>
      </c>
      <c r="D10441" s="218"/>
      <c r="E10441" s="218" t="s">
        <v>114</v>
      </c>
      <c r="F10441" s="218">
        <v>2014</v>
      </c>
    </row>
    <row r="10442" spans="1:6" x14ac:dyDescent="0.45">
      <c r="A10442" s="218">
        <v>9332</v>
      </c>
      <c r="B10442" s="218">
        <v>250</v>
      </c>
      <c r="C10442" s="219">
        <v>14.498448529615951</v>
      </c>
      <c r="D10442" s="218"/>
      <c r="E10442" s="218" t="s">
        <v>114</v>
      </c>
      <c r="F10442" s="218">
        <v>2014</v>
      </c>
    </row>
    <row r="10443" spans="1:6" x14ac:dyDescent="0.45">
      <c r="A10443" s="218">
        <v>9332</v>
      </c>
      <c r="B10443" s="218">
        <v>250</v>
      </c>
      <c r="C10443" s="219">
        <v>22.385007969381761</v>
      </c>
      <c r="D10443" s="218"/>
      <c r="E10443" s="218" t="s">
        <v>114</v>
      </c>
      <c r="F10443" s="218">
        <v>2014</v>
      </c>
    </row>
    <row r="10444" spans="1:6" x14ac:dyDescent="0.45">
      <c r="A10444" s="218">
        <v>9330</v>
      </c>
      <c r="B10444" s="218">
        <v>160</v>
      </c>
      <c r="C10444" s="219">
        <v>18.373470764404171</v>
      </c>
      <c r="D10444" s="218"/>
      <c r="E10444" s="218" t="s">
        <v>114</v>
      </c>
      <c r="F10444" s="218">
        <v>2014</v>
      </c>
    </row>
    <row r="10445" spans="1:6" x14ac:dyDescent="0.45">
      <c r="A10445" s="218">
        <v>9328</v>
      </c>
      <c r="B10445" s="218">
        <v>200</v>
      </c>
      <c r="C10445" s="219">
        <v>29.640698034672109</v>
      </c>
      <c r="D10445" s="218"/>
      <c r="E10445" s="218" t="s">
        <v>114</v>
      </c>
      <c r="F10445" s="218">
        <v>2014</v>
      </c>
    </row>
    <row r="10446" spans="1:6" x14ac:dyDescent="0.45">
      <c r="A10446" s="218">
        <v>9328</v>
      </c>
      <c r="B10446" s="218">
        <v>200</v>
      </c>
      <c r="C10446" s="219">
        <v>16.78214599860851</v>
      </c>
      <c r="D10446" s="218"/>
      <c r="E10446" s="218" t="s">
        <v>114</v>
      </c>
      <c r="F10446" s="218">
        <v>2014</v>
      </c>
    </row>
    <row r="10447" spans="1:6" x14ac:dyDescent="0.45">
      <c r="A10447" s="218">
        <v>9328</v>
      </c>
      <c r="B10447" s="218">
        <v>200</v>
      </c>
      <c r="C10447" s="219">
        <v>15.13807399183333</v>
      </c>
      <c r="D10447" s="218"/>
      <c r="E10447" s="218" t="s">
        <v>114</v>
      </c>
      <c r="F10447" s="218">
        <v>2014</v>
      </c>
    </row>
    <row r="10448" spans="1:6" x14ac:dyDescent="0.45">
      <c r="A10448" s="218">
        <v>9328</v>
      </c>
      <c r="B10448" s="218">
        <v>200</v>
      </c>
      <c r="C10448" s="219">
        <v>19.036989531213681</v>
      </c>
      <c r="D10448" s="218"/>
      <c r="E10448" s="218" t="s">
        <v>114</v>
      </c>
      <c r="F10448" s="218">
        <v>2014</v>
      </c>
    </row>
    <row r="10449" spans="1:6" x14ac:dyDescent="0.45">
      <c r="A10449" s="218">
        <v>9328</v>
      </c>
      <c r="B10449" s="218">
        <v>200</v>
      </c>
      <c r="C10449" s="219">
        <v>28.130331242116899</v>
      </c>
      <c r="D10449" s="218"/>
      <c r="E10449" s="218" t="s">
        <v>114</v>
      </c>
      <c r="F10449" s="218">
        <v>2014</v>
      </c>
    </row>
    <row r="10450" spans="1:6" x14ac:dyDescent="0.45">
      <c r="A10450" s="218">
        <v>9328</v>
      </c>
      <c r="B10450" s="218">
        <v>200</v>
      </c>
      <c r="C10450" s="219">
        <v>24.461919242318931</v>
      </c>
      <c r="D10450" s="218"/>
      <c r="E10450" s="218" t="s">
        <v>114</v>
      </c>
      <c r="F10450" s="218">
        <v>2014</v>
      </c>
    </row>
    <row r="10451" spans="1:6" x14ac:dyDescent="0.45">
      <c r="A10451" s="218">
        <v>9328</v>
      </c>
      <c r="B10451" s="218">
        <v>200</v>
      </c>
      <c r="C10451" s="219">
        <v>8.6621474861932288</v>
      </c>
      <c r="D10451" s="218"/>
      <c r="E10451" s="218" t="s">
        <v>114</v>
      </c>
      <c r="F10451" s="218">
        <v>2014</v>
      </c>
    </row>
    <row r="10452" spans="1:6" x14ac:dyDescent="0.45">
      <c r="A10452" s="218">
        <v>9328</v>
      </c>
      <c r="B10452" s="218">
        <v>200</v>
      </c>
      <c r="C10452" s="219">
        <v>9.8749019468545818</v>
      </c>
      <c r="D10452" s="218"/>
      <c r="E10452" s="218" t="s">
        <v>114</v>
      </c>
      <c r="F10452" s="218">
        <v>2015</v>
      </c>
    </row>
    <row r="10453" spans="1:6" x14ac:dyDescent="0.45">
      <c r="A10453" s="218">
        <v>9328</v>
      </c>
      <c r="B10453" s="218">
        <v>200</v>
      </c>
      <c r="C10453" s="219">
        <v>21.817734924691251</v>
      </c>
      <c r="D10453" s="218"/>
      <c r="E10453" s="218" t="s">
        <v>114</v>
      </c>
      <c r="F10453" s="218">
        <v>2014</v>
      </c>
    </row>
    <row r="10454" spans="1:6" x14ac:dyDescent="0.45">
      <c r="A10454" s="218">
        <v>9326</v>
      </c>
      <c r="B10454" s="218">
        <v>200</v>
      </c>
      <c r="C10454" s="219">
        <v>19.55439828993342</v>
      </c>
      <c r="D10454" s="218"/>
      <c r="E10454" s="218" t="s">
        <v>114</v>
      </c>
      <c r="F10454" s="218">
        <v>2014</v>
      </c>
    </row>
    <row r="10455" spans="1:6" x14ac:dyDescent="0.45">
      <c r="A10455" s="218">
        <v>9326</v>
      </c>
      <c r="B10455" s="218">
        <v>200</v>
      </c>
      <c r="C10455" s="219">
        <v>11.930917046343881</v>
      </c>
      <c r="D10455" s="218"/>
      <c r="E10455" s="218" t="s">
        <v>114</v>
      </c>
      <c r="F10455" s="218">
        <v>2014</v>
      </c>
    </row>
    <row r="10456" spans="1:6" x14ac:dyDescent="0.45">
      <c r="A10456" s="218">
        <v>9326</v>
      </c>
      <c r="B10456" s="218">
        <v>200</v>
      </c>
      <c r="C10456" s="219">
        <v>15.722070131216929</v>
      </c>
      <c r="D10456" s="218"/>
      <c r="E10456" s="218" t="s">
        <v>114</v>
      </c>
      <c r="F10456" s="218">
        <v>2014</v>
      </c>
    </row>
    <row r="10457" spans="1:6" x14ac:dyDescent="0.45">
      <c r="A10457" s="218">
        <v>9326</v>
      </c>
      <c r="B10457" s="218">
        <v>200</v>
      </c>
      <c r="C10457" s="219">
        <v>14.511034104663469</v>
      </c>
      <c r="D10457" s="218"/>
      <c r="E10457" s="218" t="s">
        <v>114</v>
      </c>
      <c r="F10457" s="218">
        <v>2014</v>
      </c>
    </row>
    <row r="10458" spans="1:6" x14ac:dyDescent="0.45">
      <c r="A10458" s="218">
        <v>9324</v>
      </c>
      <c r="B10458" s="218">
        <v>250</v>
      </c>
      <c r="C10458" s="219">
        <v>32.636358518741197</v>
      </c>
      <c r="D10458" s="218"/>
      <c r="E10458" s="218" t="s">
        <v>114</v>
      </c>
      <c r="F10458" s="218">
        <v>2014</v>
      </c>
    </row>
    <row r="10459" spans="1:6" x14ac:dyDescent="0.45">
      <c r="A10459" s="218">
        <v>9324</v>
      </c>
      <c r="B10459" s="218">
        <v>250</v>
      </c>
      <c r="C10459" s="219">
        <v>14.65145263680011</v>
      </c>
      <c r="D10459" s="218"/>
      <c r="E10459" s="218" t="s">
        <v>114</v>
      </c>
      <c r="F10459" s="218">
        <v>2014</v>
      </c>
    </row>
    <row r="10460" spans="1:6" x14ac:dyDescent="0.45">
      <c r="A10460" s="218">
        <v>9324</v>
      </c>
      <c r="B10460" s="218">
        <v>250</v>
      </c>
      <c r="C10460" s="219">
        <v>14.849536133058351</v>
      </c>
      <c r="D10460" s="218"/>
      <c r="E10460" s="218" t="s">
        <v>114</v>
      </c>
      <c r="F10460" s="218">
        <v>2014</v>
      </c>
    </row>
    <row r="10461" spans="1:6" x14ac:dyDescent="0.45">
      <c r="A10461" s="218">
        <v>9324</v>
      </c>
      <c r="B10461" s="218">
        <v>250</v>
      </c>
      <c r="C10461" s="219">
        <v>30.998974609384611</v>
      </c>
      <c r="D10461" s="218"/>
      <c r="E10461" s="218" t="s">
        <v>114</v>
      </c>
      <c r="F10461" s="218">
        <v>2014</v>
      </c>
    </row>
    <row r="10462" spans="1:6" x14ac:dyDescent="0.45">
      <c r="A10462" s="218">
        <v>9324</v>
      </c>
      <c r="B10462" s="218">
        <v>250</v>
      </c>
      <c r="C10462" s="219">
        <v>4.3577469294563862</v>
      </c>
      <c r="D10462" s="218"/>
      <c r="E10462" s="218" t="s">
        <v>114</v>
      </c>
      <c r="F10462" s="218">
        <v>2014</v>
      </c>
    </row>
    <row r="10463" spans="1:6" x14ac:dyDescent="0.45">
      <c r="A10463" s="218">
        <v>9322</v>
      </c>
      <c r="B10463" s="218">
        <v>160</v>
      </c>
      <c r="C10463" s="219">
        <v>36.375444221793487</v>
      </c>
      <c r="D10463" s="218"/>
      <c r="E10463" s="218" t="s">
        <v>114</v>
      </c>
      <c r="F10463" s="218">
        <v>2013</v>
      </c>
    </row>
    <row r="10464" spans="1:6" x14ac:dyDescent="0.45">
      <c r="A10464" s="218">
        <v>9322</v>
      </c>
      <c r="B10464" s="218">
        <v>160</v>
      </c>
      <c r="C10464" s="219">
        <v>22.75353533765848</v>
      </c>
      <c r="D10464" s="218"/>
      <c r="E10464" s="218" t="s">
        <v>114</v>
      </c>
      <c r="F10464" s="218">
        <v>2014</v>
      </c>
    </row>
    <row r="10465" spans="1:6" x14ac:dyDescent="0.45">
      <c r="A10465" s="218">
        <v>9320</v>
      </c>
      <c r="B10465" s="218">
        <v>160</v>
      </c>
      <c r="C10465" s="219">
        <v>10.68543574077203</v>
      </c>
      <c r="D10465" s="218"/>
      <c r="E10465" s="218" t="s">
        <v>114</v>
      </c>
      <c r="F10465" s="218">
        <v>1901</v>
      </c>
    </row>
    <row r="10466" spans="1:6" x14ac:dyDescent="0.45">
      <c r="A10466" s="218">
        <v>9318</v>
      </c>
      <c r="B10466" s="218">
        <v>200</v>
      </c>
      <c r="C10466" s="219">
        <v>31.03912384294545</v>
      </c>
      <c r="D10466" s="218"/>
      <c r="E10466" s="218"/>
      <c r="F10466" s="218">
        <v>1901</v>
      </c>
    </row>
    <row r="10467" spans="1:6" x14ac:dyDescent="0.45">
      <c r="A10467" s="218">
        <v>9316</v>
      </c>
      <c r="B10467" s="218">
        <v>0</v>
      </c>
      <c r="C10467" s="219">
        <v>13.02209699541981</v>
      </c>
      <c r="D10467" s="218"/>
      <c r="E10467" s="218"/>
      <c r="F10467" s="218">
        <v>1901</v>
      </c>
    </row>
    <row r="10468" spans="1:6" x14ac:dyDescent="0.45">
      <c r="A10468" s="218">
        <v>9316</v>
      </c>
      <c r="B10468" s="218">
        <v>0</v>
      </c>
      <c r="C10468" s="219">
        <v>18.426100977104401</v>
      </c>
      <c r="D10468" s="218"/>
      <c r="E10468" s="218"/>
      <c r="F10468" s="218">
        <v>1901</v>
      </c>
    </row>
    <row r="10469" spans="1:6" x14ac:dyDescent="0.45">
      <c r="A10469" s="218">
        <v>9314</v>
      </c>
      <c r="B10469" s="218">
        <v>0</v>
      </c>
      <c r="C10469" s="219">
        <v>16.16306349620422</v>
      </c>
      <c r="D10469" s="218"/>
      <c r="E10469" s="218"/>
      <c r="F10469" s="218">
        <v>1901</v>
      </c>
    </row>
    <row r="10470" spans="1:6" x14ac:dyDescent="0.45">
      <c r="A10470" s="218">
        <v>9314</v>
      </c>
      <c r="B10470" s="218">
        <v>0</v>
      </c>
      <c r="C10470" s="219">
        <v>41.311027410301428</v>
      </c>
      <c r="D10470" s="218"/>
      <c r="E10470" s="218"/>
      <c r="F10470" s="218">
        <v>1901</v>
      </c>
    </row>
    <row r="10471" spans="1:6" x14ac:dyDescent="0.45">
      <c r="A10471" s="218">
        <v>9312</v>
      </c>
      <c r="B10471" s="218">
        <v>200</v>
      </c>
      <c r="C10471" s="219">
        <v>20.856049942182249</v>
      </c>
      <c r="D10471" s="218"/>
      <c r="E10471" s="218" t="s">
        <v>205</v>
      </c>
      <c r="F10471" s="218">
        <v>1901</v>
      </c>
    </row>
    <row r="10472" spans="1:6" x14ac:dyDescent="0.45">
      <c r="A10472" s="218">
        <v>9312</v>
      </c>
      <c r="B10472" s="218">
        <v>200</v>
      </c>
      <c r="C10472" s="219">
        <v>11.31976405898943</v>
      </c>
      <c r="D10472" s="218"/>
      <c r="E10472" s="218" t="s">
        <v>114</v>
      </c>
      <c r="F10472" s="218">
        <v>2018</v>
      </c>
    </row>
    <row r="10473" spans="1:6" x14ac:dyDescent="0.45">
      <c r="A10473" s="218">
        <v>9310</v>
      </c>
      <c r="B10473" s="218">
        <v>200</v>
      </c>
      <c r="C10473" s="219">
        <v>21.344065993823222</v>
      </c>
      <c r="D10473" s="218"/>
      <c r="E10473" s="218" t="s">
        <v>205</v>
      </c>
      <c r="F10473" s="218">
        <v>1901</v>
      </c>
    </row>
    <row r="10474" spans="1:6" x14ac:dyDescent="0.45">
      <c r="A10474" s="218">
        <v>9310</v>
      </c>
      <c r="B10474" s="218">
        <v>200</v>
      </c>
      <c r="C10474" s="219">
        <v>10.34995551681404</v>
      </c>
      <c r="D10474" s="218"/>
      <c r="E10474" s="218" t="s">
        <v>205</v>
      </c>
      <c r="F10474" s="218">
        <v>1901</v>
      </c>
    </row>
    <row r="10475" spans="1:6" x14ac:dyDescent="0.45">
      <c r="A10475" s="218">
        <v>9308</v>
      </c>
      <c r="B10475" s="218">
        <v>110</v>
      </c>
      <c r="C10475" s="219">
        <v>13.366274221831659</v>
      </c>
      <c r="D10475" s="218"/>
      <c r="E10475" s="218" t="s">
        <v>114</v>
      </c>
      <c r="F10475" s="218">
        <v>2014</v>
      </c>
    </row>
    <row r="10476" spans="1:6" x14ac:dyDescent="0.45">
      <c r="A10476" s="218">
        <v>9306</v>
      </c>
      <c r="B10476" s="218">
        <v>0</v>
      </c>
      <c r="C10476" s="219">
        <v>11.84006478170333</v>
      </c>
      <c r="D10476" s="218"/>
      <c r="E10476" s="218"/>
      <c r="F10476" s="218">
        <v>1901</v>
      </c>
    </row>
    <row r="10477" spans="1:6" x14ac:dyDescent="0.45">
      <c r="A10477" s="218">
        <v>9304</v>
      </c>
      <c r="B10477" s="218">
        <v>160</v>
      </c>
      <c r="C10477" s="219">
        <v>18.244531230340911</v>
      </c>
      <c r="D10477" s="218"/>
      <c r="E10477" s="218" t="s">
        <v>114</v>
      </c>
      <c r="F10477" s="218">
        <v>2014</v>
      </c>
    </row>
    <row r="10478" spans="1:6" x14ac:dyDescent="0.45">
      <c r="A10478" s="218">
        <v>9302</v>
      </c>
      <c r="B10478" s="218">
        <v>200</v>
      </c>
      <c r="C10478" s="219">
        <v>13.71199515520933</v>
      </c>
      <c r="D10478" s="218"/>
      <c r="E10478" s="218" t="s">
        <v>114</v>
      </c>
      <c r="F10478" s="218">
        <v>2014</v>
      </c>
    </row>
    <row r="10479" spans="1:6" x14ac:dyDescent="0.45">
      <c r="A10479" s="218">
        <v>9412</v>
      </c>
      <c r="B10479" s="218">
        <v>200</v>
      </c>
      <c r="C10479" s="219">
        <v>30.4123504478756</v>
      </c>
      <c r="D10479" s="218"/>
      <c r="E10479" s="218" t="s">
        <v>205</v>
      </c>
      <c r="F10479" s="218">
        <v>1901</v>
      </c>
    </row>
    <row r="10480" spans="1:6" x14ac:dyDescent="0.45">
      <c r="A10480" s="218">
        <v>9410</v>
      </c>
      <c r="B10480" s="218">
        <v>200</v>
      </c>
      <c r="C10480" s="219">
        <v>17.8821615711643</v>
      </c>
      <c r="D10480" s="218"/>
      <c r="E10480" s="218" t="s">
        <v>205</v>
      </c>
      <c r="F10480" s="218">
        <v>1901</v>
      </c>
    </row>
    <row r="10481" spans="1:6" x14ac:dyDescent="0.45">
      <c r="A10481" s="218">
        <v>9408</v>
      </c>
      <c r="B10481" s="218">
        <v>125</v>
      </c>
      <c r="C10481" s="219">
        <v>3.4114902166036631</v>
      </c>
      <c r="D10481" s="218"/>
      <c r="E10481" s="218" t="s">
        <v>209</v>
      </c>
      <c r="F10481" s="218">
        <v>1901</v>
      </c>
    </row>
    <row r="10482" spans="1:6" x14ac:dyDescent="0.45">
      <c r="A10482" s="218">
        <v>9406</v>
      </c>
      <c r="B10482" s="218">
        <v>200</v>
      </c>
      <c r="C10482" s="219">
        <v>98.497054792499242</v>
      </c>
      <c r="D10482" s="218" t="s">
        <v>207</v>
      </c>
      <c r="E10482" s="218" t="s">
        <v>207</v>
      </c>
      <c r="F10482" s="218">
        <v>1901</v>
      </c>
    </row>
    <row r="10483" spans="1:6" x14ac:dyDescent="0.45">
      <c r="A10483" s="218">
        <v>9402</v>
      </c>
      <c r="B10483" s="218">
        <v>110</v>
      </c>
      <c r="C10483" s="219">
        <v>41.562413455623847</v>
      </c>
      <c r="D10483" s="218"/>
      <c r="E10483" s="218" t="s">
        <v>209</v>
      </c>
      <c r="F10483" s="218">
        <v>1901</v>
      </c>
    </row>
    <row r="10484" spans="1:6" x14ac:dyDescent="0.45">
      <c r="A10484" s="218">
        <v>9400</v>
      </c>
      <c r="B10484" s="218">
        <v>160</v>
      </c>
      <c r="C10484" s="219">
        <v>31.348491680861081</v>
      </c>
      <c r="D10484" s="218"/>
      <c r="E10484" s="218" t="s">
        <v>209</v>
      </c>
      <c r="F10484" s="218">
        <v>1901</v>
      </c>
    </row>
    <row r="10485" spans="1:6" x14ac:dyDescent="0.45">
      <c r="A10485" s="218">
        <v>9398</v>
      </c>
      <c r="B10485" s="218">
        <v>500</v>
      </c>
      <c r="C10485" s="219">
        <v>18.108772269138861</v>
      </c>
      <c r="D10485" s="218"/>
      <c r="E10485" s="218" t="s">
        <v>203</v>
      </c>
      <c r="F10485" s="218">
        <v>1990</v>
      </c>
    </row>
    <row r="10486" spans="1:6" x14ac:dyDescent="0.45">
      <c r="A10486" s="218">
        <v>9398</v>
      </c>
      <c r="B10486" s="218">
        <v>500</v>
      </c>
      <c r="C10486" s="219">
        <v>27.063648733391751</v>
      </c>
      <c r="D10486" s="218"/>
      <c r="E10486" s="218" t="s">
        <v>203</v>
      </c>
      <c r="F10486" s="218">
        <v>1991</v>
      </c>
    </row>
    <row r="10487" spans="1:6" x14ac:dyDescent="0.45">
      <c r="A10487" s="218">
        <v>9398</v>
      </c>
      <c r="B10487" s="218">
        <v>500</v>
      </c>
      <c r="C10487" s="219">
        <v>25.915276823714741</v>
      </c>
      <c r="D10487" s="218"/>
      <c r="E10487" s="218" t="s">
        <v>203</v>
      </c>
      <c r="F10487" s="218">
        <v>1991</v>
      </c>
    </row>
    <row r="10488" spans="1:6" x14ac:dyDescent="0.45">
      <c r="A10488" s="218">
        <v>9398</v>
      </c>
      <c r="B10488" s="218">
        <v>500</v>
      </c>
      <c r="C10488" s="219">
        <v>8.8553144767963126</v>
      </c>
      <c r="D10488" s="218"/>
      <c r="E10488" s="218" t="s">
        <v>203</v>
      </c>
      <c r="F10488" s="218">
        <v>1991</v>
      </c>
    </row>
    <row r="10489" spans="1:6" x14ac:dyDescent="0.45">
      <c r="A10489" s="218">
        <v>9396</v>
      </c>
      <c r="B10489" s="218">
        <v>315</v>
      </c>
      <c r="C10489" s="219">
        <v>9.2769271919694045</v>
      </c>
      <c r="D10489" s="218"/>
      <c r="E10489" s="218" t="s">
        <v>114</v>
      </c>
      <c r="F10489" s="218">
        <v>2014</v>
      </c>
    </row>
    <row r="10490" spans="1:6" x14ac:dyDescent="0.45">
      <c r="A10490" s="218">
        <v>9396</v>
      </c>
      <c r="B10490" s="218">
        <v>315</v>
      </c>
      <c r="C10490" s="219">
        <v>4.7659056064978564</v>
      </c>
      <c r="D10490" s="218"/>
      <c r="E10490" s="218" t="s">
        <v>114</v>
      </c>
      <c r="F10490" s="218">
        <v>2014</v>
      </c>
    </row>
    <row r="10491" spans="1:6" x14ac:dyDescent="0.45">
      <c r="A10491" s="218">
        <v>9396</v>
      </c>
      <c r="B10491" s="218">
        <v>315</v>
      </c>
      <c r="C10491" s="219">
        <v>19.744125806391789</v>
      </c>
      <c r="D10491" s="218"/>
      <c r="E10491" s="218" t="s">
        <v>114</v>
      </c>
      <c r="F10491" s="218">
        <v>2014</v>
      </c>
    </row>
    <row r="10492" spans="1:6" x14ac:dyDescent="0.45">
      <c r="A10492" s="218">
        <v>9396</v>
      </c>
      <c r="B10492" s="218">
        <v>315</v>
      </c>
      <c r="C10492" s="219">
        <v>49.848021231580283</v>
      </c>
      <c r="D10492" s="218"/>
      <c r="E10492" s="218" t="s">
        <v>114</v>
      </c>
      <c r="F10492" s="218">
        <v>2014</v>
      </c>
    </row>
    <row r="10493" spans="1:6" x14ac:dyDescent="0.45">
      <c r="A10493" s="218">
        <v>9396</v>
      </c>
      <c r="B10493" s="218">
        <v>315</v>
      </c>
      <c r="C10493" s="219">
        <v>24.383118576886758</v>
      </c>
      <c r="D10493" s="218"/>
      <c r="E10493" s="218" t="s">
        <v>114</v>
      </c>
      <c r="F10493" s="218">
        <v>2014</v>
      </c>
    </row>
    <row r="10494" spans="1:6" x14ac:dyDescent="0.45">
      <c r="A10494" s="218">
        <v>9396</v>
      </c>
      <c r="B10494" s="218">
        <v>315</v>
      </c>
      <c r="C10494" s="219">
        <v>14.019553412347911</v>
      </c>
      <c r="D10494" s="218"/>
      <c r="E10494" s="218" t="s">
        <v>114</v>
      </c>
      <c r="F10494" s="218">
        <v>2014</v>
      </c>
    </row>
    <row r="10495" spans="1:6" x14ac:dyDescent="0.45">
      <c r="A10495" s="218">
        <v>9396</v>
      </c>
      <c r="B10495" s="218">
        <v>315</v>
      </c>
      <c r="C10495" s="219">
        <v>20.536869335449641</v>
      </c>
      <c r="D10495" s="218"/>
      <c r="E10495" s="218" t="s">
        <v>114</v>
      </c>
      <c r="F10495" s="218">
        <v>2014</v>
      </c>
    </row>
    <row r="10496" spans="1:6" x14ac:dyDescent="0.45">
      <c r="A10496" s="218">
        <v>9396</v>
      </c>
      <c r="B10496" s="218">
        <v>315</v>
      </c>
      <c r="C10496" s="219">
        <v>25.313516177572509</v>
      </c>
      <c r="D10496" s="218"/>
      <c r="E10496" s="218" t="s">
        <v>114</v>
      </c>
      <c r="F10496" s="218">
        <v>2014</v>
      </c>
    </row>
    <row r="10497" spans="1:6" x14ac:dyDescent="0.45">
      <c r="A10497" s="218">
        <v>9396</v>
      </c>
      <c r="B10497" s="218">
        <v>315</v>
      </c>
      <c r="C10497" s="219">
        <v>30.390436016466001</v>
      </c>
      <c r="D10497" s="218"/>
      <c r="E10497" s="218" t="s">
        <v>114</v>
      </c>
      <c r="F10497" s="218">
        <v>2014</v>
      </c>
    </row>
    <row r="10498" spans="1:6" x14ac:dyDescent="0.45">
      <c r="A10498" s="218">
        <v>9394</v>
      </c>
      <c r="B10498" s="218">
        <v>160</v>
      </c>
      <c r="C10498" s="219">
        <v>1.350043155335815</v>
      </c>
      <c r="D10498" s="218"/>
      <c r="E10498" s="218" t="s">
        <v>204</v>
      </c>
      <c r="F10498" s="218">
        <v>2014</v>
      </c>
    </row>
    <row r="10499" spans="1:6" x14ac:dyDescent="0.45">
      <c r="A10499" s="218">
        <v>9392</v>
      </c>
      <c r="B10499" s="218">
        <v>200</v>
      </c>
      <c r="C10499" s="219">
        <v>1.0000165867174939</v>
      </c>
      <c r="D10499" s="218"/>
      <c r="E10499" s="218" t="s">
        <v>111</v>
      </c>
      <c r="F10499" s="218">
        <v>1901</v>
      </c>
    </row>
    <row r="10500" spans="1:6" x14ac:dyDescent="0.45">
      <c r="A10500" s="218">
        <v>9390</v>
      </c>
      <c r="B10500" s="218">
        <v>250</v>
      </c>
      <c r="C10500" s="219">
        <v>35.813270780767738</v>
      </c>
      <c r="D10500" s="218"/>
      <c r="E10500" s="218" t="s">
        <v>109</v>
      </c>
      <c r="F10500" s="218">
        <v>2014</v>
      </c>
    </row>
    <row r="10501" spans="1:6" x14ac:dyDescent="0.45">
      <c r="A10501" s="218">
        <v>9390</v>
      </c>
      <c r="B10501" s="218">
        <v>250</v>
      </c>
      <c r="C10501" s="219">
        <v>50.431023617580678</v>
      </c>
      <c r="D10501" s="218"/>
      <c r="E10501" s="218" t="s">
        <v>109</v>
      </c>
      <c r="F10501" s="218">
        <v>2014</v>
      </c>
    </row>
    <row r="10502" spans="1:6" x14ac:dyDescent="0.45">
      <c r="A10502" s="218">
        <v>9390</v>
      </c>
      <c r="B10502" s="218">
        <v>250</v>
      </c>
      <c r="C10502" s="219">
        <v>24.39834894722447</v>
      </c>
      <c r="D10502" s="218"/>
      <c r="E10502" s="218" t="s">
        <v>114</v>
      </c>
      <c r="F10502" s="218">
        <v>2015</v>
      </c>
    </row>
    <row r="10503" spans="1:6" x14ac:dyDescent="0.45">
      <c r="A10503" s="218">
        <v>9390</v>
      </c>
      <c r="B10503" s="218">
        <v>250</v>
      </c>
      <c r="C10503" s="219">
        <v>11.001439003975211</v>
      </c>
      <c r="D10503" s="218"/>
      <c r="E10503" s="218" t="s">
        <v>114</v>
      </c>
      <c r="F10503" s="218">
        <v>2015</v>
      </c>
    </row>
    <row r="10504" spans="1:6" x14ac:dyDescent="0.45">
      <c r="A10504" s="218">
        <v>9390</v>
      </c>
      <c r="B10504" s="218">
        <v>250</v>
      </c>
      <c r="C10504" s="219">
        <v>60.444929336709258</v>
      </c>
      <c r="D10504" s="218"/>
      <c r="E10504" s="218" t="s">
        <v>114</v>
      </c>
      <c r="F10504" s="218">
        <v>2015</v>
      </c>
    </row>
    <row r="10505" spans="1:6" x14ac:dyDescent="0.45">
      <c r="A10505" s="218">
        <v>9390</v>
      </c>
      <c r="B10505" s="218">
        <v>250</v>
      </c>
      <c r="C10505" s="219">
        <v>22.5458868265215</v>
      </c>
      <c r="D10505" s="218"/>
      <c r="E10505" s="218" t="s">
        <v>114</v>
      </c>
      <c r="F10505" s="218">
        <v>2015</v>
      </c>
    </row>
    <row r="10506" spans="1:6" x14ac:dyDescent="0.45">
      <c r="A10506" s="218">
        <v>9390</v>
      </c>
      <c r="B10506" s="218">
        <v>250</v>
      </c>
      <c r="C10506" s="219">
        <v>30.75266838574456</v>
      </c>
      <c r="D10506" s="218"/>
      <c r="E10506" s="218" t="s">
        <v>114</v>
      </c>
      <c r="F10506" s="218">
        <v>2015</v>
      </c>
    </row>
    <row r="10507" spans="1:6" x14ac:dyDescent="0.45">
      <c r="A10507" s="218">
        <v>9390</v>
      </c>
      <c r="B10507" s="218">
        <v>250</v>
      </c>
      <c r="C10507" s="219">
        <v>27.229428323909499</v>
      </c>
      <c r="D10507" s="218"/>
      <c r="E10507" s="218" t="s">
        <v>114</v>
      </c>
      <c r="F10507" s="218">
        <v>2015</v>
      </c>
    </row>
    <row r="10508" spans="1:6" x14ac:dyDescent="0.45">
      <c r="A10508" s="218">
        <v>9388</v>
      </c>
      <c r="B10508" s="218">
        <v>300</v>
      </c>
      <c r="C10508" s="219">
        <v>29.428493247992119</v>
      </c>
      <c r="D10508" s="218"/>
      <c r="E10508" s="218" t="s">
        <v>203</v>
      </c>
      <c r="F10508" s="218">
        <v>1967</v>
      </c>
    </row>
    <row r="10509" spans="1:6" x14ac:dyDescent="0.45">
      <c r="A10509" s="218">
        <v>9386</v>
      </c>
      <c r="B10509" s="218">
        <v>160</v>
      </c>
      <c r="C10509" s="219">
        <v>17.52827966156044</v>
      </c>
      <c r="D10509" s="218"/>
      <c r="E10509" s="218" t="s">
        <v>114</v>
      </c>
      <c r="F10509" s="218">
        <v>2014</v>
      </c>
    </row>
    <row r="10510" spans="1:6" x14ac:dyDescent="0.45">
      <c r="A10510" s="218">
        <v>9386</v>
      </c>
      <c r="B10510" s="218">
        <v>160</v>
      </c>
      <c r="C10510" s="219">
        <v>17.426359987621371</v>
      </c>
      <c r="D10510" s="218"/>
      <c r="E10510" s="218" t="s">
        <v>114</v>
      </c>
      <c r="F10510" s="218">
        <v>2014</v>
      </c>
    </row>
    <row r="10511" spans="1:6" x14ac:dyDescent="0.45">
      <c r="A10511" s="218">
        <v>9386</v>
      </c>
      <c r="B10511" s="218">
        <v>160</v>
      </c>
      <c r="C10511" s="219">
        <v>15.31645967622082</v>
      </c>
      <c r="D10511" s="218"/>
      <c r="E10511" s="218" t="s">
        <v>114</v>
      </c>
      <c r="F10511" s="218">
        <v>2014</v>
      </c>
    </row>
    <row r="10512" spans="1:6" x14ac:dyDescent="0.45">
      <c r="A10512" s="218">
        <v>9386</v>
      </c>
      <c r="B10512" s="218">
        <v>160</v>
      </c>
      <c r="C10512" s="219">
        <v>29.86541301461067</v>
      </c>
      <c r="D10512" s="218"/>
      <c r="E10512" s="218" t="s">
        <v>114</v>
      </c>
      <c r="F10512" s="218">
        <v>2014</v>
      </c>
    </row>
    <row r="10513" spans="1:6" x14ac:dyDescent="0.45">
      <c r="A10513" s="218">
        <v>9386</v>
      </c>
      <c r="B10513" s="218">
        <v>160</v>
      </c>
      <c r="C10513" s="219">
        <v>3.447105188391633</v>
      </c>
      <c r="D10513" s="218"/>
      <c r="E10513" s="218" t="s">
        <v>114</v>
      </c>
      <c r="F10513" s="218">
        <v>2014</v>
      </c>
    </row>
    <row r="10514" spans="1:6" x14ac:dyDescent="0.45">
      <c r="A10514" s="218">
        <v>9386</v>
      </c>
      <c r="B10514" s="218">
        <v>160</v>
      </c>
      <c r="C10514" s="219">
        <v>25.07688013363536</v>
      </c>
      <c r="D10514" s="218"/>
      <c r="E10514" s="218" t="s">
        <v>114</v>
      </c>
      <c r="F10514" s="218">
        <v>2014</v>
      </c>
    </row>
    <row r="10515" spans="1:6" x14ac:dyDescent="0.45">
      <c r="A10515" s="218">
        <v>9386</v>
      </c>
      <c r="B10515" s="218">
        <v>160</v>
      </c>
      <c r="C10515" s="219">
        <v>12.788946891662951</v>
      </c>
      <c r="D10515" s="218"/>
      <c r="E10515" s="218" t="s">
        <v>114</v>
      </c>
      <c r="F10515" s="218">
        <v>2014</v>
      </c>
    </row>
    <row r="10516" spans="1:6" x14ac:dyDescent="0.45">
      <c r="A10516" s="218">
        <v>9386</v>
      </c>
      <c r="B10516" s="218">
        <v>160</v>
      </c>
      <c r="C10516" s="219">
        <v>19.313106970101881</v>
      </c>
      <c r="D10516" s="218"/>
      <c r="E10516" s="218" t="s">
        <v>114</v>
      </c>
      <c r="F10516" s="218">
        <v>2014</v>
      </c>
    </row>
    <row r="10517" spans="1:6" x14ac:dyDescent="0.45">
      <c r="A10517" s="218">
        <v>9386</v>
      </c>
      <c r="B10517" s="218">
        <v>160</v>
      </c>
      <c r="C10517" s="219">
        <v>2.2285089037048862</v>
      </c>
      <c r="D10517" s="218"/>
      <c r="E10517" s="218" t="s">
        <v>204</v>
      </c>
      <c r="F10517" s="218">
        <v>2017</v>
      </c>
    </row>
    <row r="10518" spans="1:6" x14ac:dyDescent="0.45">
      <c r="A10518" s="218">
        <v>9386</v>
      </c>
      <c r="B10518" s="218">
        <v>160</v>
      </c>
      <c r="C10518" s="219">
        <v>7.1526072291070664</v>
      </c>
      <c r="D10518" s="218"/>
      <c r="E10518" s="218" t="s">
        <v>114</v>
      </c>
      <c r="F10518" s="218">
        <v>2017</v>
      </c>
    </row>
    <row r="10519" spans="1:6" x14ac:dyDescent="0.45">
      <c r="A10519" s="218">
        <v>9384</v>
      </c>
      <c r="B10519" s="218">
        <v>250</v>
      </c>
      <c r="C10519" s="219">
        <v>2.9210472591931471</v>
      </c>
      <c r="D10519" s="218"/>
      <c r="E10519" s="218" t="s">
        <v>114</v>
      </c>
      <c r="F10519" s="218">
        <v>2014</v>
      </c>
    </row>
    <row r="10520" spans="1:6" x14ac:dyDescent="0.45">
      <c r="A10520" s="218">
        <v>9384</v>
      </c>
      <c r="B10520" s="218">
        <v>250</v>
      </c>
      <c r="C10520" s="219">
        <v>3.126151999091384</v>
      </c>
      <c r="D10520" s="218"/>
      <c r="E10520" s="218" t="s">
        <v>114</v>
      </c>
      <c r="F10520" s="218">
        <v>2014</v>
      </c>
    </row>
    <row r="10521" spans="1:6" x14ac:dyDescent="0.45">
      <c r="A10521" s="218">
        <v>9384</v>
      </c>
      <c r="B10521" s="218">
        <v>250</v>
      </c>
      <c r="C10521" s="219">
        <v>7.1971046390929683</v>
      </c>
      <c r="D10521" s="218"/>
      <c r="E10521" s="218" t="s">
        <v>207</v>
      </c>
      <c r="F10521" s="218">
        <v>1986</v>
      </c>
    </row>
    <row r="10522" spans="1:6" x14ac:dyDescent="0.45">
      <c r="A10522" s="218">
        <v>9382</v>
      </c>
      <c r="B10522" s="218">
        <v>250</v>
      </c>
      <c r="C10522" s="219">
        <v>15.561056718509411</v>
      </c>
      <c r="D10522" s="218"/>
      <c r="E10522" s="218" t="s">
        <v>114</v>
      </c>
      <c r="F10522" s="218">
        <v>2014</v>
      </c>
    </row>
    <row r="10523" spans="1:6" x14ac:dyDescent="0.45">
      <c r="A10523" s="218">
        <v>9378</v>
      </c>
      <c r="B10523" s="218">
        <v>315</v>
      </c>
      <c r="C10523" s="219">
        <v>9.5328154247675236</v>
      </c>
      <c r="D10523" s="218"/>
      <c r="E10523" s="218" t="s">
        <v>204</v>
      </c>
      <c r="F10523" s="218">
        <v>2014</v>
      </c>
    </row>
    <row r="10524" spans="1:6" x14ac:dyDescent="0.45">
      <c r="A10524" s="218">
        <v>9378</v>
      </c>
      <c r="B10524" s="218">
        <v>315</v>
      </c>
      <c r="C10524" s="219">
        <v>9.3434226009013184</v>
      </c>
      <c r="D10524" s="218"/>
      <c r="E10524" s="218" t="s">
        <v>204</v>
      </c>
      <c r="F10524" s="218">
        <v>2014</v>
      </c>
    </row>
    <row r="10525" spans="1:6" x14ac:dyDescent="0.45">
      <c r="A10525" s="218">
        <v>9378</v>
      </c>
      <c r="B10525" s="218">
        <v>315</v>
      </c>
      <c r="C10525" s="219">
        <v>25.987707425942091</v>
      </c>
      <c r="D10525" s="218"/>
      <c r="E10525" s="218" t="s">
        <v>204</v>
      </c>
      <c r="F10525" s="218">
        <v>2014</v>
      </c>
    </row>
    <row r="10526" spans="1:6" x14ac:dyDescent="0.45">
      <c r="A10526" s="218">
        <v>9378</v>
      </c>
      <c r="B10526" s="218">
        <v>315</v>
      </c>
      <c r="C10526" s="219">
        <v>24.53559646984354</v>
      </c>
      <c r="D10526" s="218"/>
      <c r="E10526" s="218" t="s">
        <v>204</v>
      </c>
      <c r="F10526" s="218">
        <v>2014</v>
      </c>
    </row>
    <row r="10527" spans="1:6" x14ac:dyDescent="0.45">
      <c r="A10527" s="218">
        <v>9378</v>
      </c>
      <c r="B10527" s="218">
        <v>315</v>
      </c>
      <c r="C10527" s="219">
        <v>18.47395245180304</v>
      </c>
      <c r="D10527" s="218"/>
      <c r="E10527" s="218" t="s">
        <v>204</v>
      </c>
      <c r="F10527" s="218">
        <v>2014</v>
      </c>
    </row>
    <row r="10528" spans="1:6" x14ac:dyDescent="0.45">
      <c r="A10528" s="218">
        <v>9376</v>
      </c>
      <c r="B10528" s="218">
        <v>500</v>
      </c>
      <c r="C10528" s="219">
        <v>49.326431937618743</v>
      </c>
      <c r="D10528" s="218"/>
      <c r="E10528" s="218" t="s">
        <v>203</v>
      </c>
      <c r="F10528" s="218">
        <v>1901</v>
      </c>
    </row>
    <row r="10529" spans="1:6" x14ac:dyDescent="0.45">
      <c r="A10529" s="218">
        <v>9376</v>
      </c>
      <c r="B10529" s="218">
        <v>500</v>
      </c>
      <c r="C10529" s="219">
        <v>23.8236909869016</v>
      </c>
      <c r="D10529" s="218"/>
      <c r="E10529" s="218" t="s">
        <v>203</v>
      </c>
      <c r="F10529" s="218">
        <v>1901</v>
      </c>
    </row>
    <row r="10530" spans="1:6" x14ac:dyDescent="0.45">
      <c r="A10530" s="218">
        <v>9376</v>
      </c>
      <c r="B10530" s="218">
        <v>500</v>
      </c>
      <c r="C10530" s="219">
        <v>18.879514366034979</v>
      </c>
      <c r="D10530" s="218"/>
      <c r="E10530" s="218"/>
      <c r="F10530" s="218">
        <v>1901</v>
      </c>
    </row>
    <row r="10531" spans="1:6" x14ac:dyDescent="0.45">
      <c r="A10531" s="218">
        <v>9376</v>
      </c>
      <c r="B10531" s="218">
        <v>500</v>
      </c>
      <c r="C10531" s="219">
        <v>20.19032739892836</v>
      </c>
      <c r="D10531" s="218"/>
      <c r="E10531" s="218" t="s">
        <v>203</v>
      </c>
      <c r="F10531" s="218">
        <v>1901</v>
      </c>
    </row>
    <row r="10532" spans="1:6" x14ac:dyDescent="0.45">
      <c r="A10532" s="218">
        <v>9376</v>
      </c>
      <c r="B10532" s="218">
        <v>500</v>
      </c>
      <c r="C10532" s="219">
        <v>34.408852440349861</v>
      </c>
      <c r="D10532" s="218"/>
      <c r="E10532" s="218" t="s">
        <v>203</v>
      </c>
      <c r="F10532" s="218">
        <v>1901</v>
      </c>
    </row>
    <row r="10533" spans="1:6" x14ac:dyDescent="0.45">
      <c r="A10533" s="218">
        <v>9376</v>
      </c>
      <c r="B10533" s="218">
        <v>500</v>
      </c>
      <c r="C10533" s="219">
        <v>13.85509219318155</v>
      </c>
      <c r="D10533" s="218"/>
      <c r="E10533" s="218" t="s">
        <v>203</v>
      </c>
      <c r="F10533" s="218">
        <v>1901</v>
      </c>
    </row>
    <row r="10534" spans="1:6" x14ac:dyDescent="0.45">
      <c r="A10534" s="218">
        <v>9374</v>
      </c>
      <c r="B10534" s="218">
        <v>200</v>
      </c>
      <c r="C10534" s="219">
        <v>18.952805931734439</v>
      </c>
      <c r="D10534" s="218"/>
      <c r="E10534" s="218" t="s">
        <v>114</v>
      </c>
      <c r="F10534" s="218">
        <v>2014</v>
      </c>
    </row>
    <row r="10535" spans="1:6" x14ac:dyDescent="0.45">
      <c r="A10535" s="218">
        <v>9374</v>
      </c>
      <c r="B10535" s="218">
        <v>200</v>
      </c>
      <c r="C10535" s="219">
        <v>16.455602885065741</v>
      </c>
      <c r="D10535" s="218"/>
      <c r="E10535" s="218" t="s">
        <v>114</v>
      </c>
      <c r="F10535" s="218">
        <v>2014</v>
      </c>
    </row>
    <row r="10536" spans="1:6" x14ac:dyDescent="0.45">
      <c r="A10536" s="218">
        <v>9374</v>
      </c>
      <c r="B10536" s="218">
        <v>200</v>
      </c>
      <c r="C10536" s="219">
        <v>9.0741734300352839</v>
      </c>
      <c r="D10536" s="218"/>
      <c r="E10536" s="218" t="s">
        <v>114</v>
      </c>
      <c r="F10536" s="218">
        <v>2014</v>
      </c>
    </row>
    <row r="10537" spans="1:6" x14ac:dyDescent="0.45">
      <c r="A10537" s="218">
        <v>9374</v>
      </c>
      <c r="B10537" s="218">
        <v>200</v>
      </c>
      <c r="C10537" s="219">
        <v>5.0344342408817839</v>
      </c>
      <c r="D10537" s="218"/>
      <c r="E10537" s="218" t="s">
        <v>114</v>
      </c>
      <c r="F10537" s="218">
        <v>2014</v>
      </c>
    </row>
    <row r="10538" spans="1:6" x14ac:dyDescent="0.45">
      <c r="A10538" s="218">
        <v>9372</v>
      </c>
      <c r="B10538" s="218">
        <v>250</v>
      </c>
      <c r="C10538" s="219">
        <v>19.271528130498361</v>
      </c>
      <c r="D10538" s="218"/>
      <c r="E10538" s="218" t="s">
        <v>114</v>
      </c>
      <c r="F10538" s="218">
        <v>2014</v>
      </c>
    </row>
    <row r="10539" spans="1:6" x14ac:dyDescent="0.45">
      <c r="A10539" s="218">
        <v>9372</v>
      </c>
      <c r="B10539" s="218">
        <v>250</v>
      </c>
      <c r="C10539" s="219">
        <v>3.946769719067512</v>
      </c>
      <c r="D10539" s="218"/>
      <c r="E10539" s="218" t="s">
        <v>114</v>
      </c>
      <c r="F10539" s="218">
        <v>2014</v>
      </c>
    </row>
    <row r="10540" spans="1:6" x14ac:dyDescent="0.45">
      <c r="A10540" s="218">
        <v>9372</v>
      </c>
      <c r="B10540" s="218">
        <v>250</v>
      </c>
      <c r="C10540" s="219">
        <v>13.123566891705339</v>
      </c>
      <c r="D10540" s="218"/>
      <c r="E10540" s="218" t="s">
        <v>114</v>
      </c>
      <c r="F10540" s="218">
        <v>2014</v>
      </c>
    </row>
    <row r="10541" spans="1:6" x14ac:dyDescent="0.45">
      <c r="A10541" s="218">
        <v>9372</v>
      </c>
      <c r="B10541" s="218">
        <v>250</v>
      </c>
      <c r="C10541" s="219">
        <v>11.993928900444709</v>
      </c>
      <c r="D10541" s="218"/>
      <c r="E10541" s="218" t="s">
        <v>114</v>
      </c>
      <c r="F10541" s="218">
        <v>2014</v>
      </c>
    </row>
    <row r="10542" spans="1:6" x14ac:dyDescent="0.45">
      <c r="A10542" s="218">
        <v>9372</v>
      </c>
      <c r="B10542" s="218">
        <v>250</v>
      </c>
      <c r="C10542" s="219">
        <v>18.481905202749811</v>
      </c>
      <c r="D10542" s="218"/>
      <c r="E10542" s="218" t="s">
        <v>114</v>
      </c>
      <c r="F10542" s="218">
        <v>2014</v>
      </c>
    </row>
    <row r="10543" spans="1:6" x14ac:dyDescent="0.45">
      <c r="A10543" s="218">
        <v>9370</v>
      </c>
      <c r="B10543" s="218">
        <v>160</v>
      </c>
      <c r="C10543" s="219">
        <v>40.992165788181651</v>
      </c>
      <c r="D10543" s="218"/>
      <c r="E10543" s="218" t="s">
        <v>111</v>
      </c>
      <c r="F10543" s="218">
        <v>2007</v>
      </c>
    </row>
    <row r="10544" spans="1:6" x14ac:dyDescent="0.45">
      <c r="A10544" s="218">
        <v>9370</v>
      </c>
      <c r="B10544" s="218">
        <v>160</v>
      </c>
      <c r="C10544" s="219">
        <v>45.870968197300968</v>
      </c>
      <c r="D10544" s="218"/>
      <c r="E10544" s="218" t="s">
        <v>111</v>
      </c>
      <c r="F10544" s="218">
        <v>2007</v>
      </c>
    </row>
    <row r="10545" spans="1:6" x14ac:dyDescent="0.45">
      <c r="A10545" s="218">
        <v>9370</v>
      </c>
      <c r="B10545" s="218">
        <v>160</v>
      </c>
      <c r="C10545" s="219">
        <v>48.721302178844809</v>
      </c>
      <c r="D10545" s="218"/>
      <c r="E10545" s="218" t="s">
        <v>111</v>
      </c>
      <c r="F10545" s="218">
        <v>2007</v>
      </c>
    </row>
    <row r="10546" spans="1:6" x14ac:dyDescent="0.45">
      <c r="A10546" s="218">
        <v>9370</v>
      </c>
      <c r="B10546" s="218">
        <v>160</v>
      </c>
      <c r="C10546" s="219">
        <v>20.978933042080051</v>
      </c>
      <c r="D10546" s="218"/>
      <c r="E10546" s="218" t="s">
        <v>111</v>
      </c>
      <c r="F10546" s="218">
        <v>2007</v>
      </c>
    </row>
    <row r="10547" spans="1:6" x14ac:dyDescent="0.45">
      <c r="A10547" s="218">
        <v>9370</v>
      </c>
      <c r="B10547" s="218">
        <v>160</v>
      </c>
      <c r="C10547" s="219">
        <v>29.36642876432925</v>
      </c>
      <c r="D10547" s="218"/>
      <c r="E10547" s="218" t="s">
        <v>111</v>
      </c>
      <c r="F10547" s="218">
        <v>2007</v>
      </c>
    </row>
    <row r="10548" spans="1:6" x14ac:dyDescent="0.45">
      <c r="A10548" s="218">
        <v>9370</v>
      </c>
      <c r="B10548" s="218">
        <v>160</v>
      </c>
      <c r="C10548" s="219">
        <v>26.82732955613471</v>
      </c>
      <c r="D10548" s="218"/>
      <c r="E10548" s="218" t="s">
        <v>114</v>
      </c>
      <c r="F10548" s="218">
        <v>2012</v>
      </c>
    </row>
    <row r="10549" spans="1:6" x14ac:dyDescent="0.45">
      <c r="A10549" s="218">
        <v>9368</v>
      </c>
      <c r="B10549" s="218">
        <v>200</v>
      </c>
      <c r="C10549" s="219">
        <v>48.704592205759162</v>
      </c>
      <c r="D10549" s="218"/>
      <c r="E10549" s="218" t="s">
        <v>111</v>
      </c>
      <c r="F10549" s="218">
        <v>2007</v>
      </c>
    </row>
    <row r="10550" spans="1:6" x14ac:dyDescent="0.45">
      <c r="A10550" s="218">
        <v>9368</v>
      </c>
      <c r="B10550" s="218">
        <v>200</v>
      </c>
      <c r="C10550" s="219">
        <v>33.415136670144719</v>
      </c>
      <c r="D10550" s="218"/>
      <c r="E10550" s="218" t="s">
        <v>111</v>
      </c>
      <c r="F10550" s="218">
        <v>2007</v>
      </c>
    </row>
    <row r="10551" spans="1:6" x14ac:dyDescent="0.45">
      <c r="A10551" s="218">
        <v>9368</v>
      </c>
      <c r="B10551" s="218">
        <v>200</v>
      </c>
      <c r="C10551" s="219">
        <v>29.994478353347851</v>
      </c>
      <c r="D10551" s="218"/>
      <c r="E10551" s="218" t="s">
        <v>111</v>
      </c>
      <c r="F10551" s="218">
        <v>2007</v>
      </c>
    </row>
    <row r="10552" spans="1:6" x14ac:dyDescent="0.45">
      <c r="A10552" s="218">
        <v>9368</v>
      </c>
      <c r="B10552" s="218">
        <v>200</v>
      </c>
      <c r="C10552" s="219">
        <v>32.858033099155733</v>
      </c>
      <c r="D10552" s="218"/>
      <c r="E10552" s="218" t="s">
        <v>114</v>
      </c>
      <c r="F10552" s="218">
        <v>2007</v>
      </c>
    </row>
    <row r="10553" spans="1:6" x14ac:dyDescent="0.45">
      <c r="A10553" s="218">
        <v>9368</v>
      </c>
      <c r="B10553" s="218">
        <v>200</v>
      </c>
      <c r="C10553" s="219">
        <v>31.219918421351139</v>
      </c>
      <c r="D10553" s="218"/>
      <c r="E10553" s="218" t="s">
        <v>114</v>
      </c>
      <c r="F10553" s="218">
        <v>2007</v>
      </c>
    </row>
    <row r="10554" spans="1:6" x14ac:dyDescent="0.45">
      <c r="A10554" s="218">
        <v>9368</v>
      </c>
      <c r="B10554" s="218">
        <v>200</v>
      </c>
      <c r="C10554" s="219">
        <v>40.439474249352713</v>
      </c>
      <c r="D10554" s="218"/>
      <c r="E10554" s="218" t="s">
        <v>114</v>
      </c>
      <c r="F10554" s="218">
        <v>2007</v>
      </c>
    </row>
    <row r="10555" spans="1:6" x14ac:dyDescent="0.45">
      <c r="A10555" s="218">
        <v>9368</v>
      </c>
      <c r="B10555" s="218">
        <v>200</v>
      </c>
      <c r="C10555" s="219">
        <v>36.790259788445837</v>
      </c>
      <c r="D10555" s="218"/>
      <c r="E10555" s="218" t="s">
        <v>114</v>
      </c>
      <c r="F10555" s="218">
        <v>2007</v>
      </c>
    </row>
    <row r="10556" spans="1:6" x14ac:dyDescent="0.45">
      <c r="A10556" s="218">
        <v>9368</v>
      </c>
      <c r="B10556" s="218">
        <v>200</v>
      </c>
      <c r="C10556" s="219">
        <v>26.965155175226151</v>
      </c>
      <c r="D10556" s="218"/>
      <c r="E10556" s="218" t="s">
        <v>114</v>
      </c>
      <c r="F10556" s="218">
        <v>2007</v>
      </c>
    </row>
    <row r="10557" spans="1:6" x14ac:dyDescent="0.45">
      <c r="A10557" s="218">
        <v>9368</v>
      </c>
      <c r="B10557" s="218">
        <v>200</v>
      </c>
      <c r="C10557" s="219">
        <v>34.999704305642908</v>
      </c>
      <c r="D10557" s="218"/>
      <c r="E10557" s="218" t="s">
        <v>111</v>
      </c>
      <c r="F10557" s="218">
        <v>2007</v>
      </c>
    </row>
    <row r="10558" spans="1:6" x14ac:dyDescent="0.45">
      <c r="A10558" s="218">
        <v>9368</v>
      </c>
      <c r="B10558" s="218">
        <v>200</v>
      </c>
      <c r="C10558" s="219">
        <v>34.545533194724037</v>
      </c>
      <c r="D10558" s="218"/>
      <c r="E10558" s="218" t="s">
        <v>111</v>
      </c>
      <c r="F10558" s="218">
        <v>2007</v>
      </c>
    </row>
    <row r="10559" spans="1:6" x14ac:dyDescent="0.45">
      <c r="A10559" s="218">
        <v>9368</v>
      </c>
      <c r="B10559" s="218">
        <v>200</v>
      </c>
      <c r="C10559" s="219">
        <v>50.813122439538411</v>
      </c>
      <c r="D10559" s="218"/>
      <c r="E10559" s="218" t="s">
        <v>111</v>
      </c>
      <c r="F10559" s="218">
        <v>2007</v>
      </c>
    </row>
    <row r="10560" spans="1:6" x14ac:dyDescent="0.45">
      <c r="A10560" s="218">
        <v>9368</v>
      </c>
      <c r="B10560" s="218">
        <v>200</v>
      </c>
      <c r="C10560" s="219">
        <v>34.842499790567402</v>
      </c>
      <c r="D10560" s="218"/>
      <c r="E10560" s="218" t="s">
        <v>111</v>
      </c>
      <c r="F10560" s="218">
        <v>2007</v>
      </c>
    </row>
    <row r="10561" spans="1:6" x14ac:dyDescent="0.45">
      <c r="A10561" s="218">
        <v>9368</v>
      </c>
      <c r="B10561" s="218">
        <v>200</v>
      </c>
      <c r="C10561" s="219">
        <v>26.536169919329978</v>
      </c>
      <c r="D10561" s="218"/>
      <c r="E10561" s="218" t="s">
        <v>111</v>
      </c>
      <c r="F10561" s="218">
        <v>2007</v>
      </c>
    </row>
    <row r="10562" spans="1:6" x14ac:dyDescent="0.45">
      <c r="A10562" s="218">
        <v>9368</v>
      </c>
      <c r="B10562" s="218">
        <v>200</v>
      </c>
      <c r="C10562" s="219">
        <v>31.714952769739899</v>
      </c>
      <c r="D10562" s="218"/>
      <c r="E10562" s="218" t="s">
        <v>111</v>
      </c>
      <c r="F10562" s="218">
        <v>2007</v>
      </c>
    </row>
    <row r="10563" spans="1:6" x14ac:dyDescent="0.45">
      <c r="A10563" s="218">
        <v>9368</v>
      </c>
      <c r="B10563" s="218">
        <v>200</v>
      </c>
      <c r="C10563" s="219">
        <v>35.174968873460017</v>
      </c>
      <c r="D10563" s="218"/>
      <c r="E10563" s="218" t="s">
        <v>111</v>
      </c>
      <c r="F10563" s="218">
        <v>2007</v>
      </c>
    </row>
    <row r="10564" spans="1:6" x14ac:dyDescent="0.45">
      <c r="A10564" s="218">
        <v>9368</v>
      </c>
      <c r="B10564" s="218">
        <v>200</v>
      </c>
      <c r="C10564" s="219">
        <v>35.021032621439787</v>
      </c>
      <c r="D10564" s="218"/>
      <c r="E10564" s="218" t="s">
        <v>111</v>
      </c>
      <c r="F10564" s="218">
        <v>2007</v>
      </c>
    </row>
    <row r="10565" spans="1:6" x14ac:dyDescent="0.45">
      <c r="A10565" s="218">
        <v>9368</v>
      </c>
      <c r="B10565" s="218">
        <v>200</v>
      </c>
      <c r="C10565" s="219">
        <v>35.239468631639703</v>
      </c>
      <c r="D10565" s="218"/>
      <c r="E10565" s="218" t="s">
        <v>111</v>
      </c>
      <c r="F10565" s="218">
        <v>2007</v>
      </c>
    </row>
    <row r="10566" spans="1:6" x14ac:dyDescent="0.45">
      <c r="A10566" s="218">
        <v>9368</v>
      </c>
      <c r="B10566" s="218">
        <v>200</v>
      </c>
      <c r="C10566" s="219">
        <v>24.93153184701908</v>
      </c>
      <c r="D10566" s="218"/>
      <c r="E10566" s="218" t="s">
        <v>111</v>
      </c>
      <c r="F10566" s="218">
        <v>2007</v>
      </c>
    </row>
    <row r="10567" spans="1:6" x14ac:dyDescent="0.45">
      <c r="A10567" s="218">
        <v>9368</v>
      </c>
      <c r="B10567" s="218">
        <v>200</v>
      </c>
      <c r="C10567" s="219">
        <v>21.862193386390789</v>
      </c>
      <c r="D10567" s="218"/>
      <c r="E10567" s="218" t="s">
        <v>111</v>
      </c>
      <c r="F10567" s="218">
        <v>2007</v>
      </c>
    </row>
    <row r="10568" spans="1:6" x14ac:dyDescent="0.45">
      <c r="A10568" s="218">
        <v>9368</v>
      </c>
      <c r="B10568" s="218">
        <v>200</v>
      </c>
      <c r="C10568" s="219">
        <v>33.491710071226699</v>
      </c>
      <c r="D10568" s="218"/>
      <c r="E10568" s="218" t="s">
        <v>111</v>
      </c>
      <c r="F10568" s="218">
        <v>2007</v>
      </c>
    </row>
    <row r="10569" spans="1:6" x14ac:dyDescent="0.45">
      <c r="A10569" s="218">
        <v>9368</v>
      </c>
      <c r="B10569" s="218">
        <v>200</v>
      </c>
      <c r="C10569" s="219">
        <v>14.787566958759779</v>
      </c>
      <c r="D10569" s="218"/>
      <c r="E10569" s="218" t="s">
        <v>111</v>
      </c>
      <c r="F10569" s="218">
        <v>2007</v>
      </c>
    </row>
    <row r="10570" spans="1:6" x14ac:dyDescent="0.45">
      <c r="A10570" s="218">
        <v>9368</v>
      </c>
      <c r="B10570" s="218">
        <v>200</v>
      </c>
      <c r="C10570" s="219">
        <v>16.910498151122781</v>
      </c>
      <c r="D10570" s="218"/>
      <c r="E10570" s="218" t="s">
        <v>111</v>
      </c>
      <c r="F10570" s="218">
        <v>2007</v>
      </c>
    </row>
    <row r="10571" spans="1:6" x14ac:dyDescent="0.45">
      <c r="A10571" s="218">
        <v>9368</v>
      </c>
      <c r="B10571" s="218">
        <v>200</v>
      </c>
      <c r="C10571" s="219">
        <v>28.744419253368051</v>
      </c>
      <c r="D10571" s="218"/>
      <c r="E10571" s="218" t="s">
        <v>111</v>
      </c>
      <c r="F10571" s="218">
        <v>2007</v>
      </c>
    </row>
    <row r="10572" spans="1:6" x14ac:dyDescent="0.45">
      <c r="A10572" s="218">
        <v>9368</v>
      </c>
      <c r="B10572" s="218">
        <v>200</v>
      </c>
      <c r="C10572" s="219">
        <v>23.249816752179189</v>
      </c>
      <c r="D10572" s="218"/>
      <c r="E10572" s="218" t="s">
        <v>111</v>
      </c>
      <c r="F10572" s="218">
        <v>2007</v>
      </c>
    </row>
    <row r="10573" spans="1:6" x14ac:dyDescent="0.45">
      <c r="A10573" s="218">
        <v>9368</v>
      </c>
      <c r="B10573" s="218">
        <v>200</v>
      </c>
      <c r="C10573" s="219">
        <v>25.301895210216589</v>
      </c>
      <c r="D10573" s="218"/>
      <c r="E10573" s="218" t="s">
        <v>111</v>
      </c>
      <c r="F10573" s="218">
        <v>2007</v>
      </c>
    </row>
    <row r="10574" spans="1:6" x14ac:dyDescent="0.45">
      <c r="A10574" s="218">
        <v>9368</v>
      </c>
      <c r="B10574" s="218">
        <v>200</v>
      </c>
      <c r="C10574" s="219">
        <v>50.300449752989117</v>
      </c>
      <c r="D10574" s="218"/>
      <c r="E10574" s="218" t="s">
        <v>111</v>
      </c>
      <c r="F10574" s="218">
        <v>2007</v>
      </c>
    </row>
    <row r="10575" spans="1:6" x14ac:dyDescent="0.45">
      <c r="A10575" s="218">
        <v>9368</v>
      </c>
      <c r="B10575" s="218">
        <v>200</v>
      </c>
      <c r="C10575" s="219">
        <v>45.906284173898527</v>
      </c>
      <c r="D10575" s="218"/>
      <c r="E10575" s="218" t="s">
        <v>111</v>
      </c>
      <c r="F10575" s="218">
        <v>2007</v>
      </c>
    </row>
    <row r="10576" spans="1:6" x14ac:dyDescent="0.45">
      <c r="A10576" s="218">
        <v>9368</v>
      </c>
      <c r="B10576" s="218">
        <v>200</v>
      </c>
      <c r="C10576" s="219">
        <v>50.428226417352171</v>
      </c>
      <c r="D10576" s="218"/>
      <c r="E10576" s="218" t="s">
        <v>114</v>
      </c>
      <c r="F10576" s="218">
        <v>2007</v>
      </c>
    </row>
    <row r="10577" spans="1:6" x14ac:dyDescent="0.45">
      <c r="A10577" s="218">
        <v>9368</v>
      </c>
      <c r="B10577" s="218">
        <v>200</v>
      </c>
      <c r="C10577" s="219">
        <v>50.192404678544598</v>
      </c>
      <c r="D10577" s="218"/>
      <c r="E10577" s="218" t="s">
        <v>114</v>
      </c>
      <c r="F10577" s="218">
        <v>2007</v>
      </c>
    </row>
    <row r="10578" spans="1:6" x14ac:dyDescent="0.45">
      <c r="A10578" s="218">
        <v>9368</v>
      </c>
      <c r="B10578" s="218">
        <v>200</v>
      </c>
      <c r="C10578" s="219">
        <v>43.942712900782098</v>
      </c>
      <c r="D10578" s="218"/>
      <c r="E10578" s="218" t="s">
        <v>114</v>
      </c>
      <c r="F10578" s="218">
        <v>2007</v>
      </c>
    </row>
    <row r="10579" spans="1:6" x14ac:dyDescent="0.45">
      <c r="A10579" s="218">
        <v>9368</v>
      </c>
      <c r="B10579" s="218">
        <v>200</v>
      </c>
      <c r="C10579" s="219">
        <v>27.916687127814271</v>
      </c>
      <c r="D10579" s="218"/>
      <c r="E10579" s="218" t="s">
        <v>111</v>
      </c>
      <c r="F10579" s="218">
        <v>2007</v>
      </c>
    </row>
    <row r="10580" spans="1:6" x14ac:dyDescent="0.45">
      <c r="A10580" s="218">
        <v>9368</v>
      </c>
      <c r="B10580" s="218">
        <v>200</v>
      </c>
      <c r="C10580" s="219">
        <v>24.94682768581648</v>
      </c>
      <c r="D10580" s="218"/>
      <c r="E10580" s="218" t="s">
        <v>111</v>
      </c>
      <c r="F10580" s="218">
        <v>2007</v>
      </c>
    </row>
    <row r="10581" spans="1:6" x14ac:dyDescent="0.45">
      <c r="A10581" s="218">
        <v>9366</v>
      </c>
      <c r="B10581" s="218">
        <v>160</v>
      </c>
      <c r="C10581" s="219">
        <v>26.942182793390351</v>
      </c>
      <c r="D10581" s="218"/>
      <c r="E10581" s="218" t="s">
        <v>114</v>
      </c>
      <c r="F10581" s="218">
        <v>2007</v>
      </c>
    </row>
    <row r="10582" spans="1:6" x14ac:dyDescent="0.45">
      <c r="A10582" s="218">
        <v>9366</v>
      </c>
      <c r="B10582" s="218">
        <v>160</v>
      </c>
      <c r="C10582" s="219">
        <v>20.489303746510249</v>
      </c>
      <c r="D10582" s="218"/>
      <c r="E10582" s="218" t="s">
        <v>114</v>
      </c>
      <c r="F10582" s="218">
        <v>2007</v>
      </c>
    </row>
    <row r="10583" spans="1:6" x14ac:dyDescent="0.45">
      <c r="A10583" s="218">
        <v>9366</v>
      </c>
      <c r="B10583" s="218">
        <v>160</v>
      </c>
      <c r="C10583" s="219">
        <v>26.416791019660479</v>
      </c>
      <c r="D10583" s="218"/>
      <c r="E10583" s="218" t="s">
        <v>114</v>
      </c>
      <c r="F10583" s="218">
        <v>2007</v>
      </c>
    </row>
    <row r="10584" spans="1:6" x14ac:dyDescent="0.45">
      <c r="A10584" s="218">
        <v>9366</v>
      </c>
      <c r="B10584" s="218">
        <v>160</v>
      </c>
      <c r="C10584" s="219">
        <v>18.453007428195249</v>
      </c>
      <c r="D10584" s="218"/>
      <c r="E10584" s="218" t="s">
        <v>114</v>
      </c>
      <c r="F10584" s="218">
        <v>2007</v>
      </c>
    </row>
    <row r="10585" spans="1:6" x14ac:dyDescent="0.45">
      <c r="A10585" s="218">
        <v>9366</v>
      </c>
      <c r="B10585" s="218">
        <v>160</v>
      </c>
      <c r="C10585" s="219">
        <v>45.764978292459197</v>
      </c>
      <c r="D10585" s="218"/>
      <c r="E10585" s="218" t="s">
        <v>114</v>
      </c>
      <c r="F10585" s="218">
        <v>2007</v>
      </c>
    </row>
    <row r="10586" spans="1:6" x14ac:dyDescent="0.45">
      <c r="A10586" s="218">
        <v>9364</v>
      </c>
      <c r="B10586" s="218">
        <v>160</v>
      </c>
      <c r="C10586" s="219">
        <v>28.98913627246927</v>
      </c>
      <c r="D10586" s="218"/>
      <c r="E10586" s="218" t="s">
        <v>114</v>
      </c>
      <c r="F10586" s="218">
        <v>2007</v>
      </c>
    </row>
    <row r="10587" spans="1:6" x14ac:dyDescent="0.45">
      <c r="A10587" s="218">
        <v>9364</v>
      </c>
      <c r="B10587" s="218">
        <v>160</v>
      </c>
      <c r="C10587" s="219">
        <v>40.623391081421317</v>
      </c>
      <c r="D10587" s="218"/>
      <c r="E10587" s="218" t="s">
        <v>114</v>
      </c>
      <c r="F10587" s="218">
        <v>2007</v>
      </c>
    </row>
    <row r="10588" spans="1:6" x14ac:dyDescent="0.45">
      <c r="A10588" s="218">
        <v>9364</v>
      </c>
      <c r="B10588" s="218">
        <v>160</v>
      </c>
      <c r="C10588" s="219">
        <v>36.706384425716493</v>
      </c>
      <c r="D10588" s="218"/>
      <c r="E10588" s="218" t="s">
        <v>114</v>
      </c>
      <c r="F10588" s="218">
        <v>2007</v>
      </c>
    </row>
    <row r="10589" spans="1:6" x14ac:dyDescent="0.45">
      <c r="A10589" s="218">
        <v>9364</v>
      </c>
      <c r="B10589" s="218">
        <v>160</v>
      </c>
      <c r="C10589" s="219">
        <v>36.512385819626182</v>
      </c>
      <c r="D10589" s="218"/>
      <c r="E10589" s="218" t="s">
        <v>114</v>
      </c>
      <c r="F10589" s="218">
        <v>2007</v>
      </c>
    </row>
    <row r="10590" spans="1:6" x14ac:dyDescent="0.45">
      <c r="A10590" s="218">
        <v>9364</v>
      </c>
      <c r="B10590" s="218">
        <v>160</v>
      </c>
      <c r="C10590" s="219">
        <v>24.70102696948604</v>
      </c>
      <c r="D10590" s="218"/>
      <c r="E10590" s="218" t="s">
        <v>114</v>
      </c>
      <c r="F10590" s="218">
        <v>2007</v>
      </c>
    </row>
    <row r="10591" spans="1:6" x14ac:dyDescent="0.45">
      <c r="A10591" s="218">
        <v>9362</v>
      </c>
      <c r="B10591" s="218">
        <v>160</v>
      </c>
      <c r="C10591" s="219">
        <v>11.51466471231155</v>
      </c>
      <c r="D10591" s="218"/>
      <c r="E10591" s="218" t="s">
        <v>111</v>
      </c>
      <c r="F10591" s="218">
        <v>2007</v>
      </c>
    </row>
    <row r="10592" spans="1:6" x14ac:dyDescent="0.45">
      <c r="A10592" s="218">
        <v>9362</v>
      </c>
      <c r="B10592" s="218">
        <v>160</v>
      </c>
      <c r="C10592" s="219">
        <v>22.113173260313069</v>
      </c>
      <c r="D10592" s="218"/>
      <c r="E10592" s="218" t="s">
        <v>111</v>
      </c>
      <c r="F10592" s="218">
        <v>2007</v>
      </c>
    </row>
    <row r="10593" spans="1:6" x14ac:dyDescent="0.45">
      <c r="A10593" s="218">
        <v>9362</v>
      </c>
      <c r="B10593" s="218">
        <v>160</v>
      </c>
      <c r="C10593" s="219">
        <v>22.41893694316197</v>
      </c>
      <c r="D10593" s="218"/>
      <c r="E10593" s="218" t="s">
        <v>111</v>
      </c>
      <c r="F10593" s="218">
        <v>2007</v>
      </c>
    </row>
    <row r="10594" spans="1:6" x14ac:dyDescent="0.45">
      <c r="A10594" s="218">
        <v>9362</v>
      </c>
      <c r="B10594" s="218">
        <v>160</v>
      </c>
      <c r="C10594" s="219">
        <v>21.380185496731979</v>
      </c>
      <c r="D10594" s="218"/>
      <c r="E10594" s="218" t="s">
        <v>111</v>
      </c>
      <c r="F10594" s="218">
        <v>2007</v>
      </c>
    </row>
    <row r="10595" spans="1:6" x14ac:dyDescent="0.45">
      <c r="A10595" s="218">
        <v>9362</v>
      </c>
      <c r="B10595" s="218">
        <v>160</v>
      </c>
      <c r="C10595" s="219">
        <v>25.39206041254727</v>
      </c>
      <c r="D10595" s="218"/>
      <c r="E10595" s="218" t="s">
        <v>111</v>
      </c>
      <c r="F10595" s="218">
        <v>2007</v>
      </c>
    </row>
    <row r="10596" spans="1:6" x14ac:dyDescent="0.45">
      <c r="A10596" s="218">
        <v>9362</v>
      </c>
      <c r="B10596" s="218">
        <v>160</v>
      </c>
      <c r="C10596" s="219">
        <v>24.097770533968589</v>
      </c>
      <c r="D10596" s="218"/>
      <c r="E10596" s="218" t="s">
        <v>111</v>
      </c>
      <c r="F10596" s="218">
        <v>2007</v>
      </c>
    </row>
    <row r="10597" spans="1:6" x14ac:dyDescent="0.45">
      <c r="A10597" s="218">
        <v>9362</v>
      </c>
      <c r="B10597" s="218">
        <v>160</v>
      </c>
      <c r="C10597" s="219">
        <v>20.138605116114849</v>
      </c>
      <c r="D10597" s="218"/>
      <c r="E10597" s="218" t="s">
        <v>111</v>
      </c>
      <c r="F10597" s="218">
        <v>2007</v>
      </c>
    </row>
    <row r="10598" spans="1:6" x14ac:dyDescent="0.45">
      <c r="A10598" s="218">
        <v>9362</v>
      </c>
      <c r="B10598" s="218">
        <v>160</v>
      </c>
      <c r="C10598" s="219">
        <v>22.074017995243121</v>
      </c>
      <c r="D10598" s="218"/>
      <c r="E10598" s="218" t="s">
        <v>111</v>
      </c>
      <c r="F10598" s="218">
        <v>2007</v>
      </c>
    </row>
    <row r="10599" spans="1:6" x14ac:dyDescent="0.45">
      <c r="A10599" s="218">
        <v>9360</v>
      </c>
      <c r="B10599" s="218">
        <v>160</v>
      </c>
      <c r="C10599" s="219">
        <v>45.103824638296167</v>
      </c>
      <c r="D10599" s="218"/>
      <c r="E10599" s="218" t="s">
        <v>111</v>
      </c>
      <c r="F10599" s="218">
        <v>2007</v>
      </c>
    </row>
    <row r="10600" spans="1:6" x14ac:dyDescent="0.45">
      <c r="A10600" s="218">
        <v>9360</v>
      </c>
      <c r="B10600" s="218">
        <v>160</v>
      </c>
      <c r="C10600" s="219">
        <v>33.584005195894242</v>
      </c>
      <c r="D10600" s="218"/>
      <c r="E10600" s="218" t="s">
        <v>111</v>
      </c>
      <c r="F10600" s="218">
        <v>2007</v>
      </c>
    </row>
    <row r="10601" spans="1:6" x14ac:dyDescent="0.45">
      <c r="A10601" s="218">
        <v>9586</v>
      </c>
      <c r="B10601" s="218">
        <v>160</v>
      </c>
      <c r="C10601" s="219">
        <v>39.844011451246722</v>
      </c>
      <c r="D10601" s="218"/>
      <c r="E10601" s="218" t="s">
        <v>114</v>
      </c>
      <c r="F10601" s="218">
        <v>2006</v>
      </c>
    </row>
    <row r="10602" spans="1:6" x14ac:dyDescent="0.45">
      <c r="A10602" s="218">
        <v>9586</v>
      </c>
      <c r="B10602" s="218">
        <v>160</v>
      </c>
      <c r="C10602" s="219">
        <v>24.098512765871611</v>
      </c>
      <c r="D10602" s="218"/>
      <c r="E10602" s="218" t="s">
        <v>114</v>
      </c>
      <c r="F10602" s="218">
        <v>2006</v>
      </c>
    </row>
    <row r="10603" spans="1:6" x14ac:dyDescent="0.45">
      <c r="A10603" s="218">
        <v>9586</v>
      </c>
      <c r="B10603" s="218">
        <v>160</v>
      </c>
      <c r="C10603" s="219">
        <v>33.743657434999022</v>
      </c>
      <c r="D10603" s="218"/>
      <c r="E10603" s="218" t="s">
        <v>114</v>
      </c>
      <c r="F10603" s="218">
        <v>2006</v>
      </c>
    </row>
    <row r="10604" spans="1:6" x14ac:dyDescent="0.45">
      <c r="A10604" s="218">
        <v>9586</v>
      </c>
      <c r="B10604" s="218">
        <v>160</v>
      </c>
      <c r="C10604" s="219">
        <v>46.502745168106713</v>
      </c>
      <c r="D10604" s="218"/>
      <c r="E10604" s="218" t="s">
        <v>114</v>
      </c>
      <c r="F10604" s="218">
        <v>2006</v>
      </c>
    </row>
    <row r="10605" spans="1:6" x14ac:dyDescent="0.45">
      <c r="A10605" s="218">
        <v>9586</v>
      </c>
      <c r="B10605" s="218">
        <v>160</v>
      </c>
      <c r="C10605" s="219">
        <v>18.489479167179159</v>
      </c>
      <c r="D10605" s="218"/>
      <c r="E10605" s="218" t="s">
        <v>114</v>
      </c>
      <c r="F10605" s="218">
        <v>2006</v>
      </c>
    </row>
    <row r="10606" spans="1:6" x14ac:dyDescent="0.45">
      <c r="A10606" s="218">
        <v>9586</v>
      </c>
      <c r="B10606" s="218">
        <v>160</v>
      </c>
      <c r="C10606" s="219">
        <v>24.481546206462131</v>
      </c>
      <c r="D10606" s="218"/>
      <c r="E10606" s="218" t="s">
        <v>114</v>
      </c>
      <c r="F10606" s="218">
        <v>2006</v>
      </c>
    </row>
    <row r="10607" spans="1:6" x14ac:dyDescent="0.45">
      <c r="A10607" s="218">
        <v>9586</v>
      </c>
      <c r="B10607" s="218">
        <v>160</v>
      </c>
      <c r="C10607" s="219">
        <v>13.82800358446881</v>
      </c>
      <c r="D10607" s="218"/>
      <c r="E10607" s="218" t="s">
        <v>114</v>
      </c>
      <c r="F10607" s="218">
        <v>2006</v>
      </c>
    </row>
    <row r="10608" spans="1:6" x14ac:dyDescent="0.45">
      <c r="A10608" s="218">
        <v>9586</v>
      </c>
      <c r="B10608" s="218">
        <v>160</v>
      </c>
      <c r="C10608" s="219">
        <v>9.4080503663975161</v>
      </c>
      <c r="D10608" s="218"/>
      <c r="E10608" s="218" t="s">
        <v>114</v>
      </c>
      <c r="F10608" s="218">
        <v>2006</v>
      </c>
    </row>
    <row r="10609" spans="1:6" x14ac:dyDescent="0.45">
      <c r="A10609" s="218">
        <v>9586</v>
      </c>
      <c r="B10609" s="218">
        <v>160</v>
      </c>
      <c r="C10609" s="219">
        <v>15.89450960633703</v>
      </c>
      <c r="D10609" s="218"/>
      <c r="E10609" s="218" t="s">
        <v>114</v>
      </c>
      <c r="F10609" s="218">
        <v>2006</v>
      </c>
    </row>
    <row r="10610" spans="1:6" x14ac:dyDescent="0.45">
      <c r="A10610" s="218">
        <v>9586</v>
      </c>
      <c r="B10610" s="218">
        <v>160</v>
      </c>
      <c r="C10610" s="219">
        <v>19.824803569757989</v>
      </c>
      <c r="D10610" s="218"/>
      <c r="E10610" s="218" t="s">
        <v>114</v>
      </c>
      <c r="F10610" s="218">
        <v>2006</v>
      </c>
    </row>
    <row r="10611" spans="1:6" x14ac:dyDescent="0.45">
      <c r="A10611" s="218">
        <v>9586</v>
      </c>
      <c r="B10611" s="218">
        <v>160</v>
      </c>
      <c r="C10611" s="219">
        <v>10.880010701520041</v>
      </c>
      <c r="D10611" s="218"/>
      <c r="E10611" s="218" t="s">
        <v>114</v>
      </c>
      <c r="F10611" s="218">
        <v>2006</v>
      </c>
    </row>
    <row r="10612" spans="1:6" x14ac:dyDescent="0.45">
      <c r="A10612" s="218">
        <v>9586</v>
      </c>
      <c r="B10612" s="218">
        <v>160</v>
      </c>
      <c r="C10612" s="219">
        <v>33.393740047359287</v>
      </c>
      <c r="D10612" s="218"/>
      <c r="E10612" s="218" t="s">
        <v>114</v>
      </c>
      <c r="F10612" s="218">
        <v>2006</v>
      </c>
    </row>
    <row r="10613" spans="1:6" x14ac:dyDescent="0.45">
      <c r="A10613" s="218">
        <v>9586</v>
      </c>
      <c r="B10613" s="218">
        <v>160</v>
      </c>
      <c r="C10613" s="219">
        <v>20.02946311857513</v>
      </c>
      <c r="D10613" s="218"/>
      <c r="E10613" s="218" t="s">
        <v>114</v>
      </c>
      <c r="F10613" s="218">
        <v>2006</v>
      </c>
    </row>
    <row r="10614" spans="1:6" x14ac:dyDescent="0.45">
      <c r="A10614" s="218">
        <v>9586</v>
      </c>
      <c r="B10614" s="218">
        <v>160</v>
      </c>
      <c r="C10614" s="219">
        <v>9.8716662868865193</v>
      </c>
      <c r="D10614" s="218"/>
      <c r="E10614" s="218" t="s">
        <v>114</v>
      </c>
      <c r="F10614" s="218">
        <v>2006</v>
      </c>
    </row>
    <row r="10615" spans="1:6" x14ac:dyDescent="0.45">
      <c r="A10615" s="218">
        <v>9586</v>
      </c>
      <c r="B10615" s="218">
        <v>160</v>
      </c>
      <c r="C10615" s="219">
        <v>30.62290754371087</v>
      </c>
      <c r="D10615" s="218"/>
      <c r="E10615" s="218" t="s">
        <v>114</v>
      </c>
      <c r="F10615" s="218">
        <v>2006</v>
      </c>
    </row>
    <row r="10616" spans="1:6" x14ac:dyDescent="0.45">
      <c r="A10616" s="218">
        <v>9586</v>
      </c>
      <c r="B10616" s="218">
        <v>160</v>
      </c>
      <c r="C10616" s="219">
        <v>35.45986771514179</v>
      </c>
      <c r="D10616" s="218"/>
      <c r="E10616" s="218" t="s">
        <v>114</v>
      </c>
      <c r="F10616" s="218">
        <v>2006</v>
      </c>
    </row>
    <row r="10617" spans="1:6" x14ac:dyDescent="0.45">
      <c r="A10617" s="218">
        <v>9586</v>
      </c>
      <c r="B10617" s="218">
        <v>160</v>
      </c>
      <c r="C10617" s="219">
        <v>32.761056082409439</v>
      </c>
      <c r="D10617" s="218"/>
      <c r="E10617" s="218" t="s">
        <v>114</v>
      </c>
      <c r="F10617" s="218">
        <v>2006</v>
      </c>
    </row>
    <row r="10618" spans="1:6" x14ac:dyDescent="0.45">
      <c r="A10618" s="218">
        <v>9586</v>
      </c>
      <c r="B10618" s="218">
        <v>160</v>
      </c>
      <c r="C10618" s="219">
        <v>61.535238589942921</v>
      </c>
      <c r="D10618" s="218"/>
      <c r="E10618" s="218" t="s">
        <v>114</v>
      </c>
      <c r="F10618" s="218">
        <v>2006</v>
      </c>
    </row>
    <row r="10619" spans="1:6" x14ac:dyDescent="0.45">
      <c r="A10619" s="218">
        <v>9586</v>
      </c>
      <c r="B10619" s="218">
        <v>160</v>
      </c>
      <c r="C10619" s="219">
        <v>8.9863145949841368</v>
      </c>
      <c r="D10619" s="218"/>
      <c r="E10619" s="218" t="s">
        <v>114</v>
      </c>
      <c r="F10619" s="218">
        <v>2006</v>
      </c>
    </row>
    <row r="10620" spans="1:6" x14ac:dyDescent="0.45">
      <c r="A10620" s="218">
        <v>9586</v>
      </c>
      <c r="B10620" s="218">
        <v>160</v>
      </c>
      <c r="C10620" s="219">
        <v>16.857027081111021</v>
      </c>
      <c r="D10620" s="218"/>
      <c r="E10620" s="218" t="s">
        <v>114</v>
      </c>
      <c r="F10620" s="218">
        <v>2019</v>
      </c>
    </row>
    <row r="10621" spans="1:6" x14ac:dyDescent="0.45">
      <c r="A10621" s="218">
        <v>9586</v>
      </c>
      <c r="B10621" s="218">
        <v>160</v>
      </c>
      <c r="C10621" s="219">
        <v>6.7596524317229099</v>
      </c>
      <c r="D10621" s="218"/>
      <c r="E10621" s="218" t="s">
        <v>114</v>
      </c>
      <c r="F10621" s="218">
        <v>2019</v>
      </c>
    </row>
    <row r="10622" spans="1:6" x14ac:dyDescent="0.45">
      <c r="A10622" s="218">
        <v>9586</v>
      </c>
      <c r="B10622" s="218">
        <v>160</v>
      </c>
      <c r="C10622" s="219">
        <v>16.679712376682339</v>
      </c>
      <c r="D10622" s="218"/>
      <c r="E10622" s="218" t="s">
        <v>114</v>
      </c>
      <c r="F10622" s="218">
        <v>2019</v>
      </c>
    </row>
    <row r="10623" spans="1:6" x14ac:dyDescent="0.45">
      <c r="A10623" s="218">
        <v>9586</v>
      </c>
      <c r="B10623" s="218">
        <v>160</v>
      </c>
      <c r="C10623" s="219">
        <v>16.5126793709879</v>
      </c>
      <c r="D10623" s="218"/>
      <c r="E10623" s="218" t="s">
        <v>114</v>
      </c>
      <c r="F10623" s="218">
        <v>2019</v>
      </c>
    </row>
    <row r="10624" spans="1:6" x14ac:dyDescent="0.45">
      <c r="A10624" s="218">
        <v>9586</v>
      </c>
      <c r="B10624" s="218">
        <v>160</v>
      </c>
      <c r="C10624" s="219">
        <v>12.78805430863258</v>
      </c>
      <c r="D10624" s="218"/>
      <c r="E10624" s="218" t="s">
        <v>114</v>
      </c>
      <c r="F10624" s="218">
        <v>2019</v>
      </c>
    </row>
    <row r="10625" spans="1:6" x14ac:dyDescent="0.45">
      <c r="A10625" s="218">
        <v>9586</v>
      </c>
      <c r="B10625" s="218">
        <v>160</v>
      </c>
      <c r="C10625" s="219">
        <v>16.944449857712609</v>
      </c>
      <c r="D10625" s="218"/>
      <c r="E10625" s="218" t="s">
        <v>114</v>
      </c>
      <c r="F10625" s="218">
        <v>2019</v>
      </c>
    </row>
    <row r="10626" spans="1:6" x14ac:dyDescent="0.45">
      <c r="A10626" s="218">
        <v>9586</v>
      </c>
      <c r="B10626" s="218">
        <v>160</v>
      </c>
      <c r="C10626" s="219">
        <v>53.219862701785502</v>
      </c>
      <c r="D10626" s="218"/>
      <c r="E10626" s="218" t="s">
        <v>114</v>
      </c>
      <c r="F10626" s="218">
        <v>2019</v>
      </c>
    </row>
    <row r="10627" spans="1:6" x14ac:dyDescent="0.45">
      <c r="A10627" s="218">
        <v>9586</v>
      </c>
      <c r="B10627" s="218">
        <v>160</v>
      </c>
      <c r="C10627" s="219">
        <v>34.758029317008607</v>
      </c>
      <c r="D10627" s="218"/>
      <c r="E10627" s="218" t="s">
        <v>114</v>
      </c>
      <c r="F10627" s="218">
        <v>2019</v>
      </c>
    </row>
    <row r="10628" spans="1:6" x14ac:dyDescent="0.45">
      <c r="A10628" s="218">
        <v>9586</v>
      </c>
      <c r="B10628" s="218">
        <v>160</v>
      </c>
      <c r="C10628" s="219">
        <v>17.911456110820922</v>
      </c>
      <c r="D10628" s="218"/>
      <c r="E10628" s="218" t="s">
        <v>114</v>
      </c>
      <c r="F10628" s="218">
        <v>2019</v>
      </c>
    </row>
    <row r="10629" spans="1:6" x14ac:dyDescent="0.45">
      <c r="A10629" s="218">
        <v>9586</v>
      </c>
      <c r="B10629" s="218">
        <v>160</v>
      </c>
      <c r="C10629" s="219">
        <v>36.710416573550908</v>
      </c>
      <c r="D10629" s="218"/>
      <c r="E10629" s="218" t="s">
        <v>114</v>
      </c>
      <c r="F10629" s="218">
        <v>2019</v>
      </c>
    </row>
    <row r="10630" spans="1:6" x14ac:dyDescent="0.45">
      <c r="A10630" s="218">
        <v>9584</v>
      </c>
      <c r="B10630" s="218">
        <v>160</v>
      </c>
      <c r="C10630" s="219">
        <v>58.185455831455101</v>
      </c>
      <c r="D10630" s="218"/>
      <c r="E10630" s="218" t="s">
        <v>114</v>
      </c>
      <c r="F10630" s="218">
        <v>2006</v>
      </c>
    </row>
    <row r="10631" spans="1:6" x14ac:dyDescent="0.45">
      <c r="A10631" s="218">
        <v>9584</v>
      </c>
      <c r="B10631" s="218">
        <v>160</v>
      </c>
      <c r="C10631" s="219">
        <v>15.20090658984925</v>
      </c>
      <c r="D10631" s="218"/>
      <c r="E10631" s="218" t="s">
        <v>114</v>
      </c>
      <c r="F10631" s="218">
        <v>2006</v>
      </c>
    </row>
    <row r="10632" spans="1:6" x14ac:dyDescent="0.45">
      <c r="A10632" s="218">
        <v>9584</v>
      </c>
      <c r="B10632" s="218">
        <v>160</v>
      </c>
      <c r="C10632" s="219">
        <v>47.54622766298224</v>
      </c>
      <c r="D10632" s="218"/>
      <c r="E10632" s="218" t="s">
        <v>204</v>
      </c>
      <c r="F10632" s="218">
        <v>2006</v>
      </c>
    </row>
    <row r="10633" spans="1:6" x14ac:dyDescent="0.45">
      <c r="A10633" s="218">
        <v>9584</v>
      </c>
      <c r="B10633" s="218">
        <v>160</v>
      </c>
      <c r="C10633" s="219">
        <v>38.727278089703333</v>
      </c>
      <c r="D10633" s="218"/>
      <c r="E10633" s="218" t="s">
        <v>114</v>
      </c>
      <c r="F10633" s="218">
        <v>2006</v>
      </c>
    </row>
    <row r="10634" spans="1:6" x14ac:dyDescent="0.45">
      <c r="A10634" s="218">
        <v>9584</v>
      </c>
      <c r="B10634" s="218">
        <v>160</v>
      </c>
      <c r="C10634" s="219">
        <v>23.040167149905731</v>
      </c>
      <c r="D10634" s="218"/>
      <c r="E10634" s="218" t="s">
        <v>114</v>
      </c>
      <c r="F10634" s="218">
        <v>2006</v>
      </c>
    </row>
    <row r="10635" spans="1:6" x14ac:dyDescent="0.45">
      <c r="A10635" s="218">
        <v>9584</v>
      </c>
      <c r="B10635" s="218">
        <v>160</v>
      </c>
      <c r="C10635" s="219">
        <v>15.382090741594229</v>
      </c>
      <c r="D10635" s="218"/>
      <c r="E10635" s="218" t="s">
        <v>204</v>
      </c>
      <c r="F10635" s="218">
        <v>2006</v>
      </c>
    </row>
    <row r="10636" spans="1:6" x14ac:dyDescent="0.45">
      <c r="A10636" s="218">
        <v>9582</v>
      </c>
      <c r="B10636" s="218">
        <v>200</v>
      </c>
      <c r="C10636" s="219">
        <v>45.16222863684132</v>
      </c>
      <c r="D10636" s="218"/>
      <c r="E10636" s="218" t="s">
        <v>204</v>
      </c>
      <c r="F10636" s="218">
        <v>2006</v>
      </c>
    </row>
    <row r="10637" spans="1:6" x14ac:dyDescent="0.45">
      <c r="A10637" s="218">
        <v>9582</v>
      </c>
      <c r="B10637" s="218">
        <v>200</v>
      </c>
      <c r="C10637" s="219">
        <v>62.882625925114553</v>
      </c>
      <c r="D10637" s="218"/>
      <c r="E10637" s="218" t="s">
        <v>204</v>
      </c>
      <c r="F10637" s="218">
        <v>2006</v>
      </c>
    </row>
    <row r="10638" spans="1:6" x14ac:dyDescent="0.45">
      <c r="A10638" s="218">
        <v>9582</v>
      </c>
      <c r="B10638" s="218">
        <v>200</v>
      </c>
      <c r="C10638" s="219">
        <v>63.132386823626312</v>
      </c>
      <c r="D10638" s="218"/>
      <c r="E10638" s="218" t="s">
        <v>204</v>
      </c>
      <c r="F10638" s="218">
        <v>2006</v>
      </c>
    </row>
    <row r="10639" spans="1:6" x14ac:dyDescent="0.45">
      <c r="A10639" s="218">
        <v>9582</v>
      </c>
      <c r="B10639" s="218">
        <v>200</v>
      </c>
      <c r="C10639" s="219">
        <v>51.697080321810162</v>
      </c>
      <c r="D10639" s="218"/>
      <c r="E10639" s="218" t="s">
        <v>204</v>
      </c>
      <c r="F10639" s="218">
        <v>2006</v>
      </c>
    </row>
    <row r="10640" spans="1:6" x14ac:dyDescent="0.45">
      <c r="A10640" s="218">
        <v>9582</v>
      </c>
      <c r="B10640" s="218">
        <v>200</v>
      </c>
      <c r="C10640" s="219">
        <v>46.846627776265137</v>
      </c>
      <c r="D10640" s="218"/>
      <c r="E10640" s="218" t="s">
        <v>204</v>
      </c>
      <c r="F10640" s="218">
        <v>2006</v>
      </c>
    </row>
    <row r="10641" spans="1:6" x14ac:dyDescent="0.45">
      <c r="A10641" s="218">
        <v>9582</v>
      </c>
      <c r="B10641" s="218">
        <v>200</v>
      </c>
      <c r="C10641" s="219">
        <v>50.243412402170478</v>
      </c>
      <c r="D10641" s="218"/>
      <c r="E10641" s="218" t="s">
        <v>204</v>
      </c>
      <c r="F10641" s="218">
        <v>2006</v>
      </c>
    </row>
    <row r="10642" spans="1:6" x14ac:dyDescent="0.45">
      <c r="A10642" s="218">
        <v>9580</v>
      </c>
      <c r="B10642" s="218">
        <v>315</v>
      </c>
      <c r="C10642" s="219">
        <v>25.588720123313308</v>
      </c>
      <c r="D10642" s="218"/>
      <c r="E10642" s="218" t="s">
        <v>111</v>
      </c>
      <c r="F10642" s="218">
        <v>2008</v>
      </c>
    </row>
    <row r="10643" spans="1:6" x14ac:dyDescent="0.45">
      <c r="A10643" s="218">
        <v>9580</v>
      </c>
      <c r="B10643" s="218">
        <v>315</v>
      </c>
      <c r="C10643" s="219">
        <v>49.535457406400639</v>
      </c>
      <c r="D10643" s="218"/>
      <c r="E10643" s="218" t="s">
        <v>111</v>
      </c>
      <c r="F10643" s="218">
        <v>2008</v>
      </c>
    </row>
    <row r="10644" spans="1:6" x14ac:dyDescent="0.45">
      <c r="A10644" s="218">
        <v>9580</v>
      </c>
      <c r="B10644" s="218">
        <v>315</v>
      </c>
      <c r="C10644" s="219">
        <v>16.4134382070648</v>
      </c>
      <c r="D10644" s="218"/>
      <c r="E10644" s="218" t="s">
        <v>111</v>
      </c>
      <c r="F10644" s="218">
        <v>2008</v>
      </c>
    </row>
    <row r="10645" spans="1:6" x14ac:dyDescent="0.45">
      <c r="A10645" s="218">
        <v>9580</v>
      </c>
      <c r="B10645" s="218">
        <v>315</v>
      </c>
      <c r="C10645" s="219">
        <v>30.43900107383698</v>
      </c>
      <c r="D10645" s="218"/>
      <c r="E10645" s="218" t="s">
        <v>111</v>
      </c>
      <c r="F10645" s="218">
        <v>2008</v>
      </c>
    </row>
    <row r="10646" spans="1:6" x14ac:dyDescent="0.45">
      <c r="A10646" s="218">
        <v>9580</v>
      </c>
      <c r="B10646" s="218">
        <v>315</v>
      </c>
      <c r="C10646" s="219">
        <v>36.394631558139103</v>
      </c>
      <c r="D10646" s="218"/>
      <c r="E10646" s="218" t="s">
        <v>111</v>
      </c>
      <c r="F10646" s="218">
        <v>2008</v>
      </c>
    </row>
    <row r="10647" spans="1:6" x14ac:dyDescent="0.45">
      <c r="A10647" s="218">
        <v>9580</v>
      </c>
      <c r="B10647" s="218">
        <v>315</v>
      </c>
      <c r="C10647" s="219">
        <v>15.66487792989088</v>
      </c>
      <c r="D10647" s="218"/>
      <c r="E10647" s="218" t="s">
        <v>111</v>
      </c>
      <c r="F10647" s="218">
        <v>2008</v>
      </c>
    </row>
    <row r="10648" spans="1:6" x14ac:dyDescent="0.45">
      <c r="A10648" s="218">
        <v>9580</v>
      </c>
      <c r="B10648" s="218">
        <v>315</v>
      </c>
      <c r="C10648" s="219">
        <v>44.61395862788396</v>
      </c>
      <c r="D10648" s="218"/>
      <c r="E10648" s="218" t="s">
        <v>111</v>
      </c>
      <c r="F10648" s="218">
        <v>2008</v>
      </c>
    </row>
    <row r="10649" spans="1:6" x14ac:dyDescent="0.45">
      <c r="A10649" s="218">
        <v>9580</v>
      </c>
      <c r="B10649" s="218">
        <v>315</v>
      </c>
      <c r="C10649" s="219">
        <v>34.307973518072778</v>
      </c>
      <c r="D10649" s="218"/>
      <c r="E10649" s="218" t="s">
        <v>111</v>
      </c>
      <c r="F10649" s="218">
        <v>2008</v>
      </c>
    </row>
    <row r="10650" spans="1:6" x14ac:dyDescent="0.45">
      <c r="A10650" s="218">
        <v>9578</v>
      </c>
      <c r="B10650" s="218">
        <v>315</v>
      </c>
      <c r="C10650" s="219">
        <v>28.95391371973334</v>
      </c>
      <c r="D10650" s="218"/>
      <c r="E10650" s="218" t="s">
        <v>111</v>
      </c>
      <c r="F10650" s="218">
        <v>2008</v>
      </c>
    </row>
    <row r="10651" spans="1:6" x14ac:dyDescent="0.45">
      <c r="A10651" s="218">
        <v>9578</v>
      </c>
      <c r="B10651" s="218">
        <v>315</v>
      </c>
      <c r="C10651" s="219">
        <v>35.471340778867763</v>
      </c>
      <c r="D10651" s="218"/>
      <c r="E10651" s="218" t="s">
        <v>111</v>
      </c>
      <c r="F10651" s="218">
        <v>2008</v>
      </c>
    </row>
    <row r="10652" spans="1:6" x14ac:dyDescent="0.45">
      <c r="A10652" s="218">
        <v>9578</v>
      </c>
      <c r="B10652" s="218">
        <v>315</v>
      </c>
      <c r="C10652" s="219">
        <v>32.254308568116123</v>
      </c>
      <c r="D10652" s="218"/>
      <c r="E10652" s="218" t="s">
        <v>111</v>
      </c>
      <c r="F10652" s="218">
        <v>2008</v>
      </c>
    </row>
    <row r="10653" spans="1:6" x14ac:dyDescent="0.45">
      <c r="A10653" s="218">
        <v>9578</v>
      </c>
      <c r="B10653" s="218">
        <v>315</v>
      </c>
      <c r="C10653" s="219">
        <v>22.267117548658629</v>
      </c>
      <c r="D10653" s="218"/>
      <c r="E10653" s="218" t="s">
        <v>111</v>
      </c>
      <c r="F10653" s="218">
        <v>2008</v>
      </c>
    </row>
    <row r="10654" spans="1:6" x14ac:dyDescent="0.45">
      <c r="A10654" s="218">
        <v>9578</v>
      </c>
      <c r="B10654" s="218">
        <v>315</v>
      </c>
      <c r="C10654" s="219">
        <v>44.773455361289123</v>
      </c>
      <c r="D10654" s="218"/>
      <c r="E10654" s="218" t="s">
        <v>111</v>
      </c>
      <c r="F10654" s="218">
        <v>1989</v>
      </c>
    </row>
    <row r="10655" spans="1:6" x14ac:dyDescent="0.45">
      <c r="A10655" s="218">
        <v>9578</v>
      </c>
      <c r="B10655" s="218">
        <v>315</v>
      </c>
      <c r="C10655" s="219">
        <v>38.748072583995551</v>
      </c>
      <c r="D10655" s="218"/>
      <c r="E10655" s="218" t="s">
        <v>111</v>
      </c>
      <c r="F10655" s="218">
        <v>1989</v>
      </c>
    </row>
    <row r="10656" spans="1:6" x14ac:dyDescent="0.45">
      <c r="A10656" s="218">
        <v>9578</v>
      </c>
      <c r="B10656" s="218">
        <v>315</v>
      </c>
      <c r="C10656" s="219">
        <v>3.279020738199752</v>
      </c>
      <c r="D10656" s="218"/>
      <c r="E10656" s="218" t="s">
        <v>111</v>
      </c>
      <c r="F10656" s="218">
        <v>1989</v>
      </c>
    </row>
    <row r="10657" spans="1:6" x14ac:dyDescent="0.45">
      <c r="A10657" s="218">
        <v>9578</v>
      </c>
      <c r="B10657" s="218">
        <v>315</v>
      </c>
      <c r="C10657" s="219">
        <v>13.581664881351241</v>
      </c>
      <c r="D10657" s="218"/>
      <c r="E10657" s="218" t="s">
        <v>111</v>
      </c>
      <c r="F10657" s="218">
        <v>1989</v>
      </c>
    </row>
    <row r="10658" spans="1:6" x14ac:dyDescent="0.45">
      <c r="A10658" s="218">
        <v>9578</v>
      </c>
      <c r="B10658" s="218">
        <v>315</v>
      </c>
      <c r="C10658" s="219">
        <v>45.377262749585967</v>
      </c>
      <c r="D10658" s="218"/>
      <c r="E10658" s="218" t="s">
        <v>204</v>
      </c>
      <c r="F10658" s="218">
        <v>1901</v>
      </c>
    </row>
    <row r="10659" spans="1:6" x14ac:dyDescent="0.45">
      <c r="A10659" s="218">
        <v>9578</v>
      </c>
      <c r="B10659" s="218">
        <v>315</v>
      </c>
      <c r="C10659" s="219">
        <v>33.874276424212603</v>
      </c>
      <c r="D10659" s="218"/>
      <c r="E10659" s="218" t="s">
        <v>111</v>
      </c>
      <c r="F10659" s="218">
        <v>2008</v>
      </c>
    </row>
    <row r="10660" spans="1:6" x14ac:dyDescent="0.45">
      <c r="A10660" s="218">
        <v>9578</v>
      </c>
      <c r="B10660" s="218">
        <v>315</v>
      </c>
      <c r="C10660" s="219">
        <v>13.41462605983279</v>
      </c>
      <c r="D10660" s="218"/>
      <c r="E10660" s="218" t="s">
        <v>111</v>
      </c>
      <c r="F10660" s="218">
        <v>2008</v>
      </c>
    </row>
    <row r="10661" spans="1:6" x14ac:dyDescent="0.45">
      <c r="A10661" s="218">
        <v>9578</v>
      </c>
      <c r="B10661" s="218">
        <v>315</v>
      </c>
      <c r="C10661" s="219">
        <v>61.355764086324463</v>
      </c>
      <c r="D10661" s="218"/>
      <c r="E10661" s="218" t="s">
        <v>111</v>
      </c>
      <c r="F10661" s="218">
        <v>2008</v>
      </c>
    </row>
    <row r="10662" spans="1:6" x14ac:dyDescent="0.45">
      <c r="A10662" s="218">
        <v>9578</v>
      </c>
      <c r="B10662" s="218">
        <v>315</v>
      </c>
      <c r="C10662" s="219">
        <v>41.520901964982272</v>
      </c>
      <c r="D10662" s="218"/>
      <c r="E10662" s="218" t="s">
        <v>204</v>
      </c>
      <c r="F10662" s="218">
        <v>1901</v>
      </c>
    </row>
    <row r="10663" spans="1:6" x14ac:dyDescent="0.45">
      <c r="A10663" s="218">
        <v>9576</v>
      </c>
      <c r="B10663" s="218">
        <v>250</v>
      </c>
      <c r="C10663" s="219">
        <v>60.336427692040708</v>
      </c>
      <c r="D10663" s="218"/>
      <c r="E10663" s="218" t="s">
        <v>111</v>
      </c>
      <c r="F10663" s="218">
        <v>2008</v>
      </c>
    </row>
    <row r="10664" spans="1:6" x14ac:dyDescent="0.45">
      <c r="A10664" s="218">
        <v>9574</v>
      </c>
      <c r="B10664" s="218">
        <v>400</v>
      </c>
      <c r="C10664" s="219">
        <v>5.5460276641540922</v>
      </c>
      <c r="D10664" s="218"/>
      <c r="E10664" s="218" t="s">
        <v>111</v>
      </c>
      <c r="F10664" s="218">
        <v>2008</v>
      </c>
    </row>
    <row r="10665" spans="1:6" x14ac:dyDescent="0.45">
      <c r="A10665" s="218">
        <v>9572</v>
      </c>
      <c r="B10665" s="218">
        <v>500</v>
      </c>
      <c r="C10665" s="219">
        <v>29.798942934320209</v>
      </c>
      <c r="D10665" s="218"/>
      <c r="E10665" s="218" t="s">
        <v>203</v>
      </c>
      <c r="F10665" s="218">
        <v>1989</v>
      </c>
    </row>
    <row r="10666" spans="1:6" x14ac:dyDescent="0.45">
      <c r="A10666" s="218">
        <v>9572</v>
      </c>
      <c r="B10666" s="218">
        <v>500</v>
      </c>
      <c r="C10666" s="219">
        <v>19.541489195398199</v>
      </c>
      <c r="D10666" s="218"/>
      <c r="E10666" s="218" t="s">
        <v>203</v>
      </c>
      <c r="F10666" s="218">
        <v>1989</v>
      </c>
    </row>
    <row r="10667" spans="1:6" x14ac:dyDescent="0.45">
      <c r="A10667" s="218">
        <v>9572</v>
      </c>
      <c r="B10667" s="218">
        <v>500</v>
      </c>
      <c r="C10667" s="219">
        <v>38.594690632686202</v>
      </c>
      <c r="D10667" s="218"/>
      <c r="E10667" s="218" t="s">
        <v>203</v>
      </c>
      <c r="F10667" s="218">
        <v>1989</v>
      </c>
    </row>
    <row r="10668" spans="1:6" x14ac:dyDescent="0.45">
      <c r="A10668" s="218">
        <v>9572</v>
      </c>
      <c r="B10668" s="218">
        <v>500</v>
      </c>
      <c r="C10668" s="219">
        <v>14.12209011720409</v>
      </c>
      <c r="D10668" s="218"/>
      <c r="E10668" s="218" t="s">
        <v>203</v>
      </c>
      <c r="F10668" s="218">
        <v>1989</v>
      </c>
    </row>
    <row r="10669" spans="1:6" x14ac:dyDescent="0.45">
      <c r="A10669" s="218">
        <v>9572</v>
      </c>
      <c r="B10669" s="218">
        <v>500</v>
      </c>
      <c r="C10669" s="219">
        <v>47.827573352813069</v>
      </c>
      <c r="D10669" s="218"/>
      <c r="E10669" s="218" t="s">
        <v>203</v>
      </c>
      <c r="F10669" s="218">
        <v>1989</v>
      </c>
    </row>
    <row r="10670" spans="1:6" x14ac:dyDescent="0.45">
      <c r="A10670" s="218">
        <v>9572</v>
      </c>
      <c r="B10670" s="218">
        <v>500</v>
      </c>
      <c r="C10670" s="219">
        <v>54.995674375578318</v>
      </c>
      <c r="D10670" s="218"/>
      <c r="E10670" s="218" t="s">
        <v>203</v>
      </c>
      <c r="F10670" s="218">
        <v>1989</v>
      </c>
    </row>
    <row r="10671" spans="1:6" x14ac:dyDescent="0.45">
      <c r="A10671" s="218">
        <v>9572</v>
      </c>
      <c r="B10671" s="218">
        <v>500</v>
      </c>
      <c r="C10671" s="219">
        <v>75.18790128707623</v>
      </c>
      <c r="D10671" s="218"/>
      <c r="E10671" s="218" t="s">
        <v>203</v>
      </c>
      <c r="F10671" s="218">
        <v>1989</v>
      </c>
    </row>
    <row r="10672" spans="1:6" x14ac:dyDescent="0.45">
      <c r="A10672" s="218">
        <v>9572</v>
      </c>
      <c r="B10672" s="218">
        <v>500</v>
      </c>
      <c r="C10672" s="219">
        <v>57.670586089305459</v>
      </c>
      <c r="D10672" s="218"/>
      <c r="E10672" s="218" t="s">
        <v>203</v>
      </c>
      <c r="F10672" s="218">
        <v>1989</v>
      </c>
    </row>
    <row r="10673" spans="1:6" x14ac:dyDescent="0.45">
      <c r="A10673" s="218">
        <v>9572</v>
      </c>
      <c r="B10673" s="218">
        <v>500</v>
      </c>
      <c r="C10673" s="219">
        <v>75.082244638474279</v>
      </c>
      <c r="D10673" s="218"/>
      <c r="E10673" s="218" t="s">
        <v>203</v>
      </c>
      <c r="F10673" s="218">
        <v>1989</v>
      </c>
    </row>
    <row r="10674" spans="1:6" x14ac:dyDescent="0.45">
      <c r="A10674" s="218">
        <v>9572</v>
      </c>
      <c r="B10674" s="218">
        <v>500</v>
      </c>
      <c r="C10674" s="219">
        <v>80.207354640898615</v>
      </c>
      <c r="D10674" s="218"/>
      <c r="E10674" s="218" t="s">
        <v>203</v>
      </c>
      <c r="F10674" s="218">
        <v>1989</v>
      </c>
    </row>
    <row r="10675" spans="1:6" x14ac:dyDescent="0.45">
      <c r="A10675" s="218">
        <v>9572</v>
      </c>
      <c r="B10675" s="218">
        <v>500</v>
      </c>
      <c r="C10675" s="219">
        <v>68.757086388766822</v>
      </c>
      <c r="D10675" s="218"/>
      <c r="E10675" s="218" t="s">
        <v>203</v>
      </c>
      <c r="F10675" s="218">
        <v>1989</v>
      </c>
    </row>
    <row r="10676" spans="1:6" x14ac:dyDescent="0.45">
      <c r="A10676" s="218">
        <v>9572</v>
      </c>
      <c r="B10676" s="218">
        <v>500</v>
      </c>
      <c r="C10676" s="219">
        <v>53.041369774885538</v>
      </c>
      <c r="D10676" s="218"/>
      <c r="E10676" s="218" t="s">
        <v>203</v>
      </c>
      <c r="F10676" s="218">
        <v>1989</v>
      </c>
    </row>
    <row r="10677" spans="1:6" x14ac:dyDescent="0.45">
      <c r="A10677" s="218">
        <v>9572</v>
      </c>
      <c r="B10677" s="218">
        <v>500</v>
      </c>
      <c r="C10677" s="219">
        <v>27.648435161988399</v>
      </c>
      <c r="D10677" s="218"/>
      <c r="E10677" s="218" t="s">
        <v>203</v>
      </c>
      <c r="F10677" s="218">
        <v>1989</v>
      </c>
    </row>
    <row r="10678" spans="1:6" x14ac:dyDescent="0.45">
      <c r="A10678" s="218">
        <v>9570</v>
      </c>
      <c r="B10678" s="218">
        <v>300</v>
      </c>
      <c r="C10678" s="219">
        <v>78.539213406501261</v>
      </c>
      <c r="D10678" s="218"/>
      <c r="E10678" s="218" t="s">
        <v>111</v>
      </c>
      <c r="F10678" s="218">
        <v>1901</v>
      </c>
    </row>
    <row r="10679" spans="1:6" x14ac:dyDescent="0.45">
      <c r="A10679" s="218">
        <v>9570</v>
      </c>
      <c r="B10679" s="218">
        <v>300</v>
      </c>
      <c r="C10679" s="219">
        <v>54.37082443116487</v>
      </c>
      <c r="D10679" s="218"/>
      <c r="E10679" s="218" t="s">
        <v>111</v>
      </c>
      <c r="F10679" s="218">
        <v>1901</v>
      </c>
    </row>
    <row r="10680" spans="1:6" x14ac:dyDescent="0.45">
      <c r="A10680" s="218">
        <v>9570</v>
      </c>
      <c r="B10680" s="218">
        <v>300</v>
      </c>
      <c r="C10680" s="219">
        <v>19.03519903646999</v>
      </c>
      <c r="D10680" s="218"/>
      <c r="E10680" s="218" t="s">
        <v>111</v>
      </c>
      <c r="F10680" s="218">
        <v>1901</v>
      </c>
    </row>
    <row r="10681" spans="1:6" x14ac:dyDescent="0.45">
      <c r="A10681" s="218">
        <v>9570</v>
      </c>
      <c r="B10681" s="218">
        <v>300</v>
      </c>
      <c r="C10681" s="219">
        <v>24.643474884360192</v>
      </c>
      <c r="D10681" s="218"/>
      <c r="E10681" s="218" t="s">
        <v>111</v>
      </c>
      <c r="F10681" s="218">
        <v>1901</v>
      </c>
    </row>
    <row r="10682" spans="1:6" x14ac:dyDescent="0.45">
      <c r="A10682" s="218">
        <v>9570</v>
      </c>
      <c r="B10682" s="218">
        <v>300</v>
      </c>
      <c r="C10682" s="219">
        <v>30.216454338184558</v>
      </c>
      <c r="D10682" s="218"/>
      <c r="E10682" s="218" t="s">
        <v>205</v>
      </c>
      <c r="F10682" s="218">
        <v>1901</v>
      </c>
    </row>
    <row r="10683" spans="1:6" x14ac:dyDescent="0.45">
      <c r="A10683" s="218">
        <v>9568</v>
      </c>
      <c r="B10683" s="218">
        <v>200</v>
      </c>
      <c r="C10683" s="219">
        <v>47.821444980393707</v>
      </c>
      <c r="D10683" s="218"/>
      <c r="E10683" s="218" t="s">
        <v>204</v>
      </c>
      <c r="F10683" s="218">
        <v>1901</v>
      </c>
    </row>
    <row r="10684" spans="1:6" x14ac:dyDescent="0.45">
      <c r="A10684" s="218">
        <v>9568</v>
      </c>
      <c r="B10684" s="218">
        <v>200</v>
      </c>
      <c r="C10684" s="219">
        <v>45.674334746704787</v>
      </c>
      <c r="D10684" s="218"/>
      <c r="E10684" s="218" t="s">
        <v>114</v>
      </c>
      <c r="F10684" s="218">
        <v>1901</v>
      </c>
    </row>
    <row r="10685" spans="1:6" x14ac:dyDescent="0.45">
      <c r="A10685" s="218">
        <v>9566</v>
      </c>
      <c r="B10685" s="218">
        <v>200</v>
      </c>
      <c r="C10685" s="219">
        <v>6.2329969171350141</v>
      </c>
      <c r="D10685" s="218"/>
      <c r="E10685" s="218" t="s">
        <v>205</v>
      </c>
      <c r="F10685" s="218">
        <v>1989</v>
      </c>
    </row>
    <row r="10686" spans="1:6" x14ac:dyDescent="0.45">
      <c r="A10686" s="218">
        <v>9566</v>
      </c>
      <c r="B10686" s="218">
        <v>200</v>
      </c>
      <c r="C10686" s="219">
        <v>12.846831804681489</v>
      </c>
      <c r="D10686" s="218"/>
      <c r="E10686" s="218" t="s">
        <v>205</v>
      </c>
      <c r="F10686" s="218">
        <v>1989</v>
      </c>
    </row>
    <row r="10687" spans="1:6" x14ac:dyDescent="0.45">
      <c r="A10687" s="218">
        <v>9566</v>
      </c>
      <c r="B10687" s="218">
        <v>200</v>
      </c>
      <c r="C10687" s="219">
        <v>16.30434789084568</v>
      </c>
      <c r="D10687" s="218"/>
      <c r="E10687" s="218" t="s">
        <v>205</v>
      </c>
      <c r="F10687" s="218">
        <v>1989</v>
      </c>
    </row>
    <row r="10688" spans="1:6" x14ac:dyDescent="0.45">
      <c r="A10688" s="218">
        <v>9566</v>
      </c>
      <c r="B10688" s="218">
        <v>200</v>
      </c>
      <c r="C10688" s="219">
        <v>4.1900877616384156</v>
      </c>
      <c r="D10688" s="218"/>
      <c r="E10688" s="218" t="s">
        <v>205</v>
      </c>
      <c r="F10688" s="218">
        <v>1989</v>
      </c>
    </row>
    <row r="10689" spans="1:6" x14ac:dyDescent="0.45">
      <c r="A10689" s="218">
        <v>9564</v>
      </c>
      <c r="B10689" s="218">
        <v>300</v>
      </c>
      <c r="C10689" s="219">
        <v>36.797717120067063</v>
      </c>
      <c r="D10689" s="218"/>
      <c r="E10689" s="218" t="s">
        <v>205</v>
      </c>
      <c r="F10689" s="218">
        <v>1989</v>
      </c>
    </row>
    <row r="10690" spans="1:6" x14ac:dyDescent="0.45">
      <c r="A10690" s="218">
        <v>9564</v>
      </c>
      <c r="B10690" s="218">
        <v>300</v>
      </c>
      <c r="C10690" s="219">
        <v>28.378174038181271</v>
      </c>
      <c r="D10690" s="218"/>
      <c r="E10690" s="218" t="s">
        <v>205</v>
      </c>
      <c r="F10690" s="218">
        <v>1989</v>
      </c>
    </row>
    <row r="10691" spans="1:6" x14ac:dyDescent="0.45">
      <c r="A10691" s="218">
        <v>9564</v>
      </c>
      <c r="B10691" s="218">
        <v>300</v>
      </c>
      <c r="C10691" s="219">
        <v>37.796080766736857</v>
      </c>
      <c r="D10691" s="218"/>
      <c r="E10691" s="218" t="s">
        <v>205</v>
      </c>
      <c r="F10691" s="218">
        <v>1989</v>
      </c>
    </row>
    <row r="10692" spans="1:6" x14ac:dyDescent="0.45">
      <c r="A10692" s="218">
        <v>9564</v>
      </c>
      <c r="B10692" s="218">
        <v>300</v>
      </c>
      <c r="C10692" s="219">
        <v>39.710011244697142</v>
      </c>
      <c r="D10692" s="218"/>
      <c r="E10692" s="218" t="s">
        <v>205</v>
      </c>
      <c r="F10692" s="218">
        <v>1989</v>
      </c>
    </row>
    <row r="10693" spans="1:6" x14ac:dyDescent="0.45">
      <c r="A10693" s="218">
        <v>9562</v>
      </c>
      <c r="B10693" s="218">
        <v>315</v>
      </c>
      <c r="C10693" s="219">
        <v>34.830948432452047</v>
      </c>
      <c r="D10693" s="218"/>
      <c r="E10693" s="218" t="s">
        <v>111</v>
      </c>
      <c r="F10693" s="218">
        <v>2008</v>
      </c>
    </row>
    <row r="10694" spans="1:6" x14ac:dyDescent="0.45">
      <c r="A10694" s="218">
        <v>9562</v>
      </c>
      <c r="B10694" s="218">
        <v>315</v>
      </c>
      <c r="C10694" s="219">
        <v>32.749283826551263</v>
      </c>
      <c r="D10694" s="218"/>
      <c r="E10694" s="218" t="s">
        <v>111</v>
      </c>
      <c r="F10694" s="218">
        <v>2008</v>
      </c>
    </row>
    <row r="10695" spans="1:6" x14ac:dyDescent="0.45">
      <c r="A10695" s="218">
        <v>9562</v>
      </c>
      <c r="B10695" s="218">
        <v>315</v>
      </c>
      <c r="C10695" s="219">
        <v>17.84747478681318</v>
      </c>
      <c r="D10695" s="218"/>
      <c r="E10695" s="218" t="s">
        <v>111</v>
      </c>
      <c r="F10695" s="218">
        <v>2008</v>
      </c>
    </row>
    <row r="10696" spans="1:6" x14ac:dyDescent="0.45">
      <c r="A10696" s="218">
        <v>9562</v>
      </c>
      <c r="B10696" s="218">
        <v>315</v>
      </c>
      <c r="C10696" s="219">
        <v>33.658339716529511</v>
      </c>
      <c r="D10696" s="218"/>
      <c r="E10696" s="218" t="s">
        <v>111</v>
      </c>
      <c r="F10696" s="218">
        <v>2008</v>
      </c>
    </row>
    <row r="10697" spans="1:6" x14ac:dyDescent="0.45">
      <c r="A10697" s="218">
        <v>9562</v>
      </c>
      <c r="B10697" s="218">
        <v>315</v>
      </c>
      <c r="C10697" s="219">
        <v>21.70581653183028</v>
      </c>
      <c r="D10697" s="218"/>
      <c r="E10697" s="218" t="s">
        <v>111</v>
      </c>
      <c r="F10697" s="218">
        <v>2008</v>
      </c>
    </row>
    <row r="10698" spans="1:6" x14ac:dyDescent="0.45">
      <c r="A10698" s="218">
        <v>9562</v>
      </c>
      <c r="B10698" s="218">
        <v>315</v>
      </c>
      <c r="C10698" s="219">
        <v>51.500979979068823</v>
      </c>
      <c r="D10698" s="218"/>
      <c r="E10698" s="218" t="s">
        <v>111</v>
      </c>
      <c r="F10698" s="218">
        <v>2008</v>
      </c>
    </row>
    <row r="10699" spans="1:6" x14ac:dyDescent="0.45">
      <c r="A10699" s="218">
        <v>9562</v>
      </c>
      <c r="B10699" s="218">
        <v>315</v>
      </c>
      <c r="C10699" s="219">
        <v>30.536752577887931</v>
      </c>
      <c r="D10699" s="218"/>
      <c r="E10699" s="218" t="s">
        <v>111</v>
      </c>
      <c r="F10699" s="218">
        <v>2008</v>
      </c>
    </row>
    <row r="10700" spans="1:6" x14ac:dyDescent="0.45">
      <c r="A10700" s="218">
        <v>9562</v>
      </c>
      <c r="B10700" s="218">
        <v>315</v>
      </c>
      <c r="C10700" s="219">
        <v>33.372966704476291</v>
      </c>
      <c r="D10700" s="218"/>
      <c r="E10700" s="218" t="s">
        <v>111</v>
      </c>
      <c r="F10700" s="218">
        <v>2008</v>
      </c>
    </row>
    <row r="10701" spans="1:6" x14ac:dyDescent="0.45">
      <c r="A10701" s="218">
        <v>9562</v>
      </c>
      <c r="B10701" s="218">
        <v>315</v>
      </c>
      <c r="C10701" s="219">
        <v>37.733777356400537</v>
      </c>
      <c r="D10701" s="218"/>
      <c r="E10701" s="218" t="s">
        <v>111</v>
      </c>
      <c r="F10701" s="218">
        <v>2008</v>
      </c>
    </row>
    <row r="10702" spans="1:6" x14ac:dyDescent="0.45">
      <c r="A10702" s="218">
        <v>9562</v>
      </c>
      <c r="B10702" s="218">
        <v>315</v>
      </c>
      <c r="C10702" s="219">
        <v>32.260665416380803</v>
      </c>
      <c r="D10702" s="218"/>
      <c r="E10702" s="218" t="s">
        <v>111</v>
      </c>
      <c r="F10702" s="218">
        <v>2008</v>
      </c>
    </row>
    <row r="10703" spans="1:6" x14ac:dyDescent="0.45">
      <c r="A10703" s="218">
        <v>9560</v>
      </c>
      <c r="B10703" s="218">
        <v>250</v>
      </c>
      <c r="C10703" s="219">
        <v>20.171135626704778</v>
      </c>
      <c r="D10703" s="218"/>
      <c r="E10703" s="218" t="s">
        <v>111</v>
      </c>
      <c r="F10703" s="218">
        <v>2008</v>
      </c>
    </row>
    <row r="10704" spans="1:6" x14ac:dyDescent="0.45">
      <c r="A10704" s="218">
        <v>9558</v>
      </c>
      <c r="B10704" s="218">
        <v>200</v>
      </c>
      <c r="C10704" s="219">
        <v>51.380086051969492</v>
      </c>
      <c r="D10704" s="218" t="s">
        <v>207</v>
      </c>
      <c r="E10704" s="218" t="s">
        <v>207</v>
      </c>
      <c r="F10704" s="218">
        <v>1901</v>
      </c>
    </row>
    <row r="10705" spans="1:6" x14ac:dyDescent="0.45">
      <c r="A10705" s="218">
        <v>9558</v>
      </c>
      <c r="B10705" s="218">
        <v>200</v>
      </c>
      <c r="C10705" s="219">
        <v>44.028382261583168</v>
      </c>
      <c r="D10705" s="218" t="s">
        <v>207</v>
      </c>
      <c r="E10705" s="218"/>
      <c r="F10705" s="218">
        <v>1901</v>
      </c>
    </row>
    <row r="10706" spans="1:6" x14ac:dyDescent="0.45">
      <c r="A10706" s="218">
        <v>9558</v>
      </c>
      <c r="B10706" s="218">
        <v>200</v>
      </c>
      <c r="C10706" s="219">
        <v>58.068268948217991</v>
      </c>
      <c r="D10706" s="218" t="s">
        <v>207</v>
      </c>
      <c r="E10706" s="218" t="s">
        <v>207</v>
      </c>
      <c r="F10706" s="218">
        <v>1901</v>
      </c>
    </row>
    <row r="10707" spans="1:6" x14ac:dyDescent="0.45">
      <c r="A10707" s="218">
        <v>9558</v>
      </c>
      <c r="B10707" s="218">
        <v>200</v>
      </c>
      <c r="C10707" s="219">
        <v>25.049165215107859</v>
      </c>
      <c r="D10707" s="218" t="s">
        <v>207</v>
      </c>
      <c r="E10707" s="218"/>
      <c r="F10707" s="218">
        <v>1901</v>
      </c>
    </row>
    <row r="10708" spans="1:6" x14ac:dyDescent="0.45">
      <c r="A10708" s="218">
        <v>9558</v>
      </c>
      <c r="B10708" s="218">
        <v>200</v>
      </c>
      <c r="C10708" s="219">
        <v>10.343280608894631</v>
      </c>
      <c r="D10708" s="218" t="s">
        <v>207</v>
      </c>
      <c r="E10708" s="218"/>
      <c r="F10708" s="218">
        <v>1901</v>
      </c>
    </row>
    <row r="10709" spans="1:6" x14ac:dyDescent="0.45">
      <c r="A10709" s="218">
        <v>9558</v>
      </c>
      <c r="B10709" s="218">
        <v>200</v>
      </c>
      <c r="C10709" s="219">
        <v>18.53129487570979</v>
      </c>
      <c r="D10709" s="218" t="s">
        <v>207</v>
      </c>
      <c r="E10709" s="218"/>
      <c r="F10709" s="218">
        <v>1901</v>
      </c>
    </row>
    <row r="10710" spans="1:6" x14ac:dyDescent="0.45">
      <c r="A10710" s="218">
        <v>9558</v>
      </c>
      <c r="B10710" s="218">
        <v>200</v>
      </c>
      <c r="C10710" s="219">
        <v>28.715166346119599</v>
      </c>
      <c r="D10710" s="218" t="s">
        <v>207</v>
      </c>
      <c r="E10710" s="218"/>
      <c r="F10710" s="218">
        <v>1901</v>
      </c>
    </row>
    <row r="10711" spans="1:6" x14ac:dyDescent="0.45">
      <c r="A10711" s="218">
        <v>9558</v>
      </c>
      <c r="B10711" s="218">
        <v>200</v>
      </c>
      <c r="C10711" s="219">
        <v>20.484227684522061</v>
      </c>
      <c r="D10711" s="218" t="s">
        <v>207</v>
      </c>
      <c r="E10711" s="218"/>
      <c r="F10711" s="218">
        <v>1901</v>
      </c>
    </row>
    <row r="10712" spans="1:6" x14ac:dyDescent="0.45">
      <c r="A10712" s="218">
        <v>9558</v>
      </c>
      <c r="B10712" s="218">
        <v>200</v>
      </c>
      <c r="C10712" s="219">
        <v>19.791282291360709</v>
      </c>
      <c r="D10712" s="218" t="s">
        <v>207</v>
      </c>
      <c r="E10712" s="218"/>
      <c r="F10712" s="218">
        <v>1901</v>
      </c>
    </row>
    <row r="10713" spans="1:6" x14ac:dyDescent="0.45">
      <c r="A10713" s="218">
        <v>9558</v>
      </c>
      <c r="B10713" s="218">
        <v>200</v>
      </c>
      <c r="C10713" s="219">
        <v>9.2997582086044375</v>
      </c>
      <c r="D10713" s="218" t="s">
        <v>207</v>
      </c>
      <c r="E10713" s="218"/>
      <c r="F10713" s="218">
        <v>1901</v>
      </c>
    </row>
    <row r="10714" spans="1:6" x14ac:dyDescent="0.45">
      <c r="A10714" s="218">
        <v>9558</v>
      </c>
      <c r="B10714" s="218">
        <v>200</v>
      </c>
      <c r="C10714" s="219">
        <v>7.8217306320840736</v>
      </c>
      <c r="D10714" s="218" t="s">
        <v>207</v>
      </c>
      <c r="E10714" s="218"/>
      <c r="F10714" s="218">
        <v>1901</v>
      </c>
    </row>
    <row r="10715" spans="1:6" x14ac:dyDescent="0.45">
      <c r="A10715" s="218">
        <v>9556</v>
      </c>
      <c r="B10715" s="218">
        <v>150</v>
      </c>
      <c r="C10715" s="219">
        <v>13.53380861853336</v>
      </c>
      <c r="D10715" s="218"/>
      <c r="E10715" s="218" t="s">
        <v>207</v>
      </c>
      <c r="F10715" s="218">
        <v>1901</v>
      </c>
    </row>
    <row r="10716" spans="1:6" x14ac:dyDescent="0.45">
      <c r="A10716" s="218">
        <v>9554</v>
      </c>
      <c r="B10716" s="218">
        <v>300</v>
      </c>
      <c r="C10716" s="219">
        <v>42.675976629137303</v>
      </c>
      <c r="D10716" s="218"/>
      <c r="E10716" s="218" t="s">
        <v>203</v>
      </c>
      <c r="F10716" s="218">
        <v>1901</v>
      </c>
    </row>
    <row r="10717" spans="1:6" x14ac:dyDescent="0.45">
      <c r="A10717" s="218">
        <v>9554</v>
      </c>
      <c r="B10717" s="218">
        <v>300</v>
      </c>
      <c r="C10717" s="219">
        <v>11.432309779114449</v>
      </c>
      <c r="D10717" s="218"/>
      <c r="E10717" s="218" t="s">
        <v>203</v>
      </c>
      <c r="F10717" s="218">
        <v>1901</v>
      </c>
    </row>
    <row r="10718" spans="1:6" x14ac:dyDescent="0.45">
      <c r="A10718" s="218">
        <v>9552</v>
      </c>
      <c r="B10718" s="218">
        <v>400</v>
      </c>
      <c r="C10718" s="219">
        <v>7.172050202272076</v>
      </c>
      <c r="D10718" s="218"/>
      <c r="E10718" s="218" t="s">
        <v>123</v>
      </c>
      <c r="F10718" s="218">
        <v>1901</v>
      </c>
    </row>
    <row r="10719" spans="1:6" x14ac:dyDescent="0.45">
      <c r="A10719" s="218">
        <v>9552</v>
      </c>
      <c r="B10719" s="218">
        <v>400</v>
      </c>
      <c r="C10719" s="219">
        <v>35.341237577190633</v>
      </c>
      <c r="D10719" s="218"/>
      <c r="E10719" s="218" t="s">
        <v>204</v>
      </c>
      <c r="F10719" s="218">
        <v>2014</v>
      </c>
    </row>
    <row r="10720" spans="1:6" x14ac:dyDescent="0.45">
      <c r="A10720" s="218">
        <v>9552</v>
      </c>
      <c r="B10720" s="218">
        <v>400</v>
      </c>
      <c r="C10720" s="219">
        <v>23.08149615172859</v>
      </c>
      <c r="D10720" s="218"/>
      <c r="E10720" s="218" t="s">
        <v>204</v>
      </c>
      <c r="F10720" s="218">
        <v>2014</v>
      </c>
    </row>
    <row r="10721" spans="1:6" x14ac:dyDescent="0.45">
      <c r="A10721" s="218">
        <v>9552</v>
      </c>
      <c r="B10721" s="218">
        <v>400</v>
      </c>
      <c r="C10721" s="219">
        <v>19.10622744417747</v>
      </c>
      <c r="D10721" s="218"/>
      <c r="E10721" s="218" t="s">
        <v>204</v>
      </c>
      <c r="F10721" s="218">
        <v>2014</v>
      </c>
    </row>
    <row r="10722" spans="1:6" x14ac:dyDescent="0.45">
      <c r="A10722" s="218">
        <v>9550</v>
      </c>
      <c r="B10722" s="218">
        <v>400</v>
      </c>
      <c r="C10722" s="219">
        <v>14.06706782064148</v>
      </c>
      <c r="D10722" s="218"/>
      <c r="E10722" s="218" t="s">
        <v>204</v>
      </c>
      <c r="F10722" s="218">
        <v>2014</v>
      </c>
    </row>
    <row r="10723" spans="1:6" x14ac:dyDescent="0.45">
      <c r="A10723" s="218">
        <v>9550</v>
      </c>
      <c r="B10723" s="218">
        <v>400</v>
      </c>
      <c r="C10723" s="219">
        <v>36.535959705659181</v>
      </c>
      <c r="D10723" s="218"/>
      <c r="E10723" s="218" t="s">
        <v>204</v>
      </c>
      <c r="F10723" s="218">
        <v>2014</v>
      </c>
    </row>
    <row r="10724" spans="1:6" x14ac:dyDescent="0.45">
      <c r="A10724" s="218">
        <v>9550</v>
      </c>
      <c r="B10724" s="218">
        <v>400</v>
      </c>
      <c r="C10724" s="219">
        <v>2.5603096966336438</v>
      </c>
      <c r="D10724" s="218"/>
      <c r="E10724" s="218" t="s">
        <v>204</v>
      </c>
      <c r="F10724" s="218">
        <v>2014</v>
      </c>
    </row>
    <row r="10725" spans="1:6" x14ac:dyDescent="0.45">
      <c r="A10725" s="218">
        <v>9550</v>
      </c>
      <c r="B10725" s="218">
        <v>400</v>
      </c>
      <c r="C10725" s="219">
        <v>36.578773808194221</v>
      </c>
      <c r="D10725" s="218"/>
      <c r="E10725" s="218" t="s">
        <v>204</v>
      </c>
      <c r="F10725" s="218">
        <v>2014</v>
      </c>
    </row>
    <row r="10726" spans="1:6" x14ac:dyDescent="0.45">
      <c r="A10726" s="218">
        <v>9546</v>
      </c>
      <c r="B10726" s="218">
        <v>250</v>
      </c>
      <c r="C10726" s="219">
        <v>13.14738169225949</v>
      </c>
      <c r="D10726" s="218"/>
      <c r="E10726" s="218" t="s">
        <v>114</v>
      </c>
      <c r="F10726" s="218">
        <v>2014</v>
      </c>
    </row>
    <row r="10727" spans="1:6" x14ac:dyDescent="0.45">
      <c r="A10727" s="218">
        <v>9546</v>
      </c>
      <c r="B10727" s="218">
        <v>250</v>
      </c>
      <c r="C10727" s="219">
        <v>31.59861867137662</v>
      </c>
      <c r="D10727" s="218"/>
      <c r="E10727" s="218" t="s">
        <v>114</v>
      </c>
      <c r="F10727" s="218">
        <v>2014</v>
      </c>
    </row>
    <row r="10728" spans="1:6" x14ac:dyDescent="0.45">
      <c r="A10728" s="218">
        <v>9544</v>
      </c>
      <c r="B10728" s="218">
        <v>315</v>
      </c>
      <c r="C10728" s="219">
        <v>13.172581903618919</v>
      </c>
      <c r="D10728" s="218"/>
      <c r="E10728" s="218" t="s">
        <v>114</v>
      </c>
      <c r="F10728" s="218">
        <v>2014</v>
      </c>
    </row>
    <row r="10729" spans="1:6" x14ac:dyDescent="0.45">
      <c r="A10729" s="218">
        <v>9544</v>
      </c>
      <c r="B10729" s="218">
        <v>315</v>
      </c>
      <c r="C10729" s="219">
        <v>11.56348632563531</v>
      </c>
      <c r="D10729" s="218"/>
      <c r="E10729" s="218" t="s">
        <v>204</v>
      </c>
      <c r="F10729" s="218">
        <v>2017</v>
      </c>
    </row>
    <row r="10730" spans="1:6" x14ac:dyDescent="0.45">
      <c r="A10730" s="218">
        <v>9544</v>
      </c>
      <c r="B10730" s="218">
        <v>315</v>
      </c>
      <c r="C10730" s="219">
        <v>50.644670254112789</v>
      </c>
      <c r="D10730" s="218"/>
      <c r="E10730" s="218" t="s">
        <v>204</v>
      </c>
      <c r="F10730" s="218">
        <v>2014</v>
      </c>
    </row>
    <row r="10731" spans="1:6" x14ac:dyDescent="0.45">
      <c r="A10731" s="218">
        <v>9544</v>
      </c>
      <c r="B10731" s="218">
        <v>315</v>
      </c>
      <c r="C10731" s="219">
        <v>42.956017704404331</v>
      </c>
      <c r="D10731" s="218"/>
      <c r="E10731" s="218" t="s">
        <v>204</v>
      </c>
      <c r="F10731" s="218">
        <v>2017</v>
      </c>
    </row>
    <row r="10732" spans="1:6" x14ac:dyDescent="0.45">
      <c r="A10732" s="218">
        <v>9544</v>
      </c>
      <c r="B10732" s="218">
        <v>315</v>
      </c>
      <c r="C10732" s="219">
        <v>10.83390405188606</v>
      </c>
      <c r="D10732" s="218"/>
      <c r="E10732" s="218" t="s">
        <v>204</v>
      </c>
      <c r="F10732" s="218">
        <v>2017</v>
      </c>
    </row>
    <row r="10733" spans="1:6" x14ac:dyDescent="0.45">
      <c r="A10733" s="218">
        <v>9544</v>
      </c>
      <c r="B10733" s="218">
        <v>315</v>
      </c>
      <c r="C10733" s="219">
        <v>23.098609052565521</v>
      </c>
      <c r="D10733" s="218"/>
      <c r="E10733" s="218" t="s">
        <v>204</v>
      </c>
      <c r="F10733" s="218">
        <v>2017</v>
      </c>
    </row>
    <row r="10734" spans="1:6" x14ac:dyDescent="0.45">
      <c r="A10734" s="218">
        <v>9544</v>
      </c>
      <c r="B10734" s="218">
        <v>315</v>
      </c>
      <c r="C10734" s="219">
        <v>14.42506575291114</v>
      </c>
      <c r="D10734" s="218"/>
      <c r="E10734" s="218" t="s">
        <v>204</v>
      </c>
      <c r="F10734" s="218">
        <v>2020</v>
      </c>
    </row>
    <row r="10735" spans="1:6" x14ac:dyDescent="0.45">
      <c r="A10735" s="218">
        <v>9544</v>
      </c>
      <c r="B10735" s="218">
        <v>315</v>
      </c>
      <c r="C10735" s="219">
        <v>20.598329884247619</v>
      </c>
      <c r="D10735" s="218"/>
      <c r="E10735" s="218" t="s">
        <v>204</v>
      </c>
      <c r="F10735" s="218">
        <v>2020</v>
      </c>
    </row>
    <row r="10736" spans="1:6" x14ac:dyDescent="0.45">
      <c r="A10736" s="218">
        <v>9542</v>
      </c>
      <c r="B10736" s="218">
        <v>200</v>
      </c>
      <c r="C10736" s="219">
        <v>21.838429681197571</v>
      </c>
      <c r="D10736" s="218"/>
      <c r="E10736" s="218" t="s">
        <v>109</v>
      </c>
      <c r="F10736" s="218">
        <v>2014</v>
      </c>
    </row>
    <row r="10737" spans="1:6" x14ac:dyDescent="0.45">
      <c r="A10737" s="218">
        <v>9542</v>
      </c>
      <c r="B10737" s="218">
        <v>200</v>
      </c>
      <c r="C10737" s="219">
        <v>10.672489953160889</v>
      </c>
      <c r="D10737" s="218"/>
      <c r="E10737" s="218" t="s">
        <v>109</v>
      </c>
      <c r="F10737" s="218">
        <v>2014</v>
      </c>
    </row>
    <row r="10738" spans="1:6" x14ac:dyDescent="0.45">
      <c r="A10738" s="218">
        <v>9542</v>
      </c>
      <c r="B10738" s="218">
        <v>200</v>
      </c>
      <c r="C10738" s="219">
        <v>16.459429954422038</v>
      </c>
      <c r="D10738" s="218"/>
      <c r="E10738" s="218" t="s">
        <v>109</v>
      </c>
      <c r="F10738" s="218">
        <v>2014</v>
      </c>
    </row>
    <row r="10739" spans="1:6" x14ac:dyDescent="0.45">
      <c r="A10739" s="218">
        <v>9542</v>
      </c>
      <c r="B10739" s="218">
        <v>200</v>
      </c>
      <c r="C10739" s="219">
        <v>16.262339071010651</v>
      </c>
      <c r="D10739" s="218"/>
      <c r="E10739" s="218" t="s">
        <v>109</v>
      </c>
      <c r="F10739" s="218">
        <v>2014</v>
      </c>
    </row>
    <row r="10740" spans="1:6" x14ac:dyDescent="0.45">
      <c r="A10740" s="218">
        <v>9540</v>
      </c>
      <c r="B10740" s="218">
        <v>110</v>
      </c>
      <c r="C10740" s="219">
        <v>1.185607847314389</v>
      </c>
      <c r="D10740" s="218"/>
      <c r="E10740" s="218" t="s">
        <v>114</v>
      </c>
      <c r="F10740" s="218">
        <v>2014</v>
      </c>
    </row>
    <row r="10741" spans="1:6" x14ac:dyDescent="0.45">
      <c r="A10741" s="218">
        <v>9538</v>
      </c>
      <c r="B10741" s="218">
        <v>560</v>
      </c>
      <c r="C10741" s="219">
        <v>25.821108369349052</v>
      </c>
      <c r="D10741" s="218"/>
      <c r="E10741" s="218" t="s">
        <v>204</v>
      </c>
      <c r="F10741" s="218">
        <v>2009</v>
      </c>
    </row>
    <row r="10742" spans="1:6" x14ac:dyDescent="0.45">
      <c r="A10742" s="218">
        <v>9538</v>
      </c>
      <c r="B10742" s="218">
        <v>560</v>
      </c>
      <c r="C10742" s="219">
        <v>8.7765377580335713</v>
      </c>
      <c r="D10742" s="218"/>
      <c r="E10742" s="218" t="s">
        <v>204</v>
      </c>
      <c r="F10742" s="218">
        <v>2009</v>
      </c>
    </row>
    <row r="10743" spans="1:6" x14ac:dyDescent="0.45">
      <c r="A10743" s="218">
        <v>9536</v>
      </c>
      <c r="B10743" s="218">
        <v>600</v>
      </c>
      <c r="C10743" s="219">
        <v>23.262473762424129</v>
      </c>
      <c r="D10743" s="218"/>
      <c r="E10743" s="218" t="s">
        <v>204</v>
      </c>
      <c r="F10743" s="218">
        <v>1997</v>
      </c>
    </row>
    <row r="10744" spans="1:6" x14ac:dyDescent="0.45">
      <c r="A10744" s="218">
        <v>9536</v>
      </c>
      <c r="B10744" s="218">
        <v>600</v>
      </c>
      <c r="C10744" s="219">
        <v>50.030048265460678</v>
      </c>
      <c r="D10744" s="218"/>
      <c r="E10744" s="218" t="s">
        <v>111</v>
      </c>
      <c r="F10744" s="218">
        <v>1997</v>
      </c>
    </row>
    <row r="10745" spans="1:6" x14ac:dyDescent="0.45">
      <c r="A10745" s="218">
        <v>9536</v>
      </c>
      <c r="B10745" s="218">
        <v>600</v>
      </c>
      <c r="C10745" s="219">
        <v>27.177909081153071</v>
      </c>
      <c r="D10745" s="218"/>
      <c r="E10745" s="218" t="s">
        <v>111</v>
      </c>
      <c r="F10745" s="218">
        <v>1997</v>
      </c>
    </row>
    <row r="10746" spans="1:6" x14ac:dyDescent="0.45">
      <c r="A10746" s="218">
        <v>9536</v>
      </c>
      <c r="B10746" s="218">
        <v>600</v>
      </c>
      <c r="C10746" s="219">
        <v>15.410108606581529</v>
      </c>
      <c r="D10746" s="218"/>
      <c r="E10746" s="218" t="s">
        <v>111</v>
      </c>
      <c r="F10746" s="218">
        <v>1997</v>
      </c>
    </row>
    <row r="10747" spans="1:6" x14ac:dyDescent="0.45">
      <c r="A10747" s="218">
        <v>9536</v>
      </c>
      <c r="B10747" s="218">
        <v>600</v>
      </c>
      <c r="C10747" s="219">
        <v>10.50060438647602</v>
      </c>
      <c r="D10747" s="218"/>
      <c r="E10747" s="218" t="s">
        <v>111</v>
      </c>
      <c r="F10747" s="218">
        <v>1997</v>
      </c>
    </row>
    <row r="10748" spans="1:6" x14ac:dyDescent="0.45">
      <c r="A10748" s="218">
        <v>9536</v>
      </c>
      <c r="B10748" s="218">
        <v>600</v>
      </c>
      <c r="C10748" s="219">
        <v>26.15690812049796</v>
      </c>
      <c r="D10748" s="218"/>
      <c r="E10748" s="218" t="s">
        <v>111</v>
      </c>
      <c r="F10748" s="218">
        <v>1997</v>
      </c>
    </row>
    <row r="10749" spans="1:6" x14ac:dyDescent="0.45">
      <c r="A10749" s="218">
        <v>9536</v>
      </c>
      <c r="B10749" s="218">
        <v>600</v>
      </c>
      <c r="C10749" s="219">
        <v>19.307426806425781</v>
      </c>
      <c r="D10749" s="218"/>
      <c r="E10749" s="218" t="s">
        <v>111</v>
      </c>
      <c r="F10749" s="218">
        <v>1997</v>
      </c>
    </row>
    <row r="10750" spans="1:6" x14ac:dyDescent="0.45">
      <c r="A10750" s="218">
        <v>9536</v>
      </c>
      <c r="B10750" s="218">
        <v>600</v>
      </c>
      <c r="C10750" s="219">
        <v>20.706505523567909</v>
      </c>
      <c r="D10750" s="218"/>
      <c r="E10750" s="218" t="s">
        <v>111</v>
      </c>
      <c r="F10750" s="218">
        <v>1997</v>
      </c>
    </row>
    <row r="10751" spans="1:6" x14ac:dyDescent="0.45">
      <c r="A10751" s="218">
        <v>9536</v>
      </c>
      <c r="B10751" s="218">
        <v>600</v>
      </c>
      <c r="C10751" s="219">
        <v>29.797570551831559</v>
      </c>
      <c r="D10751" s="218"/>
      <c r="E10751" s="218" t="s">
        <v>111</v>
      </c>
      <c r="F10751" s="218">
        <v>1997</v>
      </c>
    </row>
    <row r="10752" spans="1:6" x14ac:dyDescent="0.45">
      <c r="A10752" s="218">
        <v>9536</v>
      </c>
      <c r="B10752" s="218">
        <v>600</v>
      </c>
      <c r="C10752" s="219">
        <v>17.97432742115739</v>
      </c>
      <c r="D10752" s="218"/>
      <c r="E10752" s="218" t="s">
        <v>111</v>
      </c>
      <c r="F10752" s="218">
        <v>1997</v>
      </c>
    </row>
    <row r="10753" spans="1:6" x14ac:dyDescent="0.45">
      <c r="A10753" s="218">
        <v>9536</v>
      </c>
      <c r="B10753" s="218">
        <v>600</v>
      </c>
      <c r="C10753" s="219">
        <v>20.478654364269168</v>
      </c>
      <c r="D10753" s="218"/>
      <c r="E10753" s="218" t="s">
        <v>111</v>
      </c>
      <c r="F10753" s="218">
        <v>1997</v>
      </c>
    </row>
    <row r="10754" spans="1:6" x14ac:dyDescent="0.45">
      <c r="A10754" s="218">
        <v>9536</v>
      </c>
      <c r="B10754" s="218">
        <v>600</v>
      </c>
      <c r="C10754" s="219">
        <v>55.398413522872779</v>
      </c>
      <c r="D10754" s="218"/>
      <c r="E10754" s="218" t="s">
        <v>111</v>
      </c>
      <c r="F10754" s="218">
        <v>1997</v>
      </c>
    </row>
    <row r="10755" spans="1:6" x14ac:dyDescent="0.45">
      <c r="A10755" s="218">
        <v>9536</v>
      </c>
      <c r="B10755" s="218">
        <v>600</v>
      </c>
      <c r="C10755" s="219">
        <v>19.320098531518841</v>
      </c>
      <c r="D10755" s="218"/>
      <c r="E10755" s="218" t="s">
        <v>208</v>
      </c>
      <c r="F10755" s="218">
        <v>1997</v>
      </c>
    </row>
    <row r="10756" spans="1:6" x14ac:dyDescent="0.45">
      <c r="A10756" s="218">
        <v>9534</v>
      </c>
      <c r="B10756" s="218">
        <v>315</v>
      </c>
      <c r="C10756" s="219">
        <v>6.6345648210837016</v>
      </c>
      <c r="D10756" s="218"/>
      <c r="E10756" s="218" t="s">
        <v>114</v>
      </c>
      <c r="F10756" s="218">
        <v>2015</v>
      </c>
    </row>
    <row r="10757" spans="1:6" x14ac:dyDescent="0.45">
      <c r="A10757" s="218">
        <v>9534</v>
      </c>
      <c r="B10757" s="218">
        <v>315</v>
      </c>
      <c r="C10757" s="219">
        <v>23.69563643656285</v>
      </c>
      <c r="D10757" s="218"/>
      <c r="E10757" s="218" t="s">
        <v>109</v>
      </c>
      <c r="F10757" s="218">
        <v>2018</v>
      </c>
    </row>
    <row r="10758" spans="1:6" x14ac:dyDescent="0.45">
      <c r="A10758" s="218">
        <v>9534</v>
      </c>
      <c r="B10758" s="218">
        <v>315</v>
      </c>
      <c r="C10758" s="219">
        <v>35.27021549887683</v>
      </c>
      <c r="D10758" s="218"/>
      <c r="E10758" s="218" t="s">
        <v>109</v>
      </c>
      <c r="F10758" s="218">
        <v>2018</v>
      </c>
    </row>
    <row r="10759" spans="1:6" x14ac:dyDescent="0.45">
      <c r="A10759" s="218">
        <v>9534</v>
      </c>
      <c r="B10759" s="218">
        <v>315</v>
      </c>
      <c r="C10759" s="219">
        <v>28.23430852985587</v>
      </c>
      <c r="D10759" s="218"/>
      <c r="E10759" s="218" t="s">
        <v>109</v>
      </c>
      <c r="F10759" s="218">
        <v>2018</v>
      </c>
    </row>
    <row r="10760" spans="1:6" x14ac:dyDescent="0.45">
      <c r="A10760" s="218">
        <v>9534</v>
      </c>
      <c r="B10760" s="218">
        <v>315</v>
      </c>
      <c r="C10760" s="219">
        <v>11.869279784156801</v>
      </c>
      <c r="D10760" s="218"/>
      <c r="E10760" s="218" t="s">
        <v>109</v>
      </c>
      <c r="F10760" s="218">
        <v>2018</v>
      </c>
    </row>
    <row r="10761" spans="1:6" x14ac:dyDescent="0.45">
      <c r="A10761" s="218">
        <v>9534</v>
      </c>
      <c r="B10761" s="218">
        <v>315</v>
      </c>
      <c r="C10761" s="219">
        <v>19.025159628841578</v>
      </c>
      <c r="D10761" s="218"/>
      <c r="E10761" s="218" t="s">
        <v>204</v>
      </c>
      <c r="F10761" s="218">
        <v>2018</v>
      </c>
    </row>
    <row r="10762" spans="1:6" x14ac:dyDescent="0.45">
      <c r="A10762" s="218">
        <v>9534</v>
      </c>
      <c r="B10762" s="218">
        <v>315</v>
      </c>
      <c r="C10762" s="219">
        <v>17.94706082350114</v>
      </c>
      <c r="D10762" s="218"/>
      <c r="E10762" s="218" t="s">
        <v>204</v>
      </c>
      <c r="F10762" s="218">
        <v>2018</v>
      </c>
    </row>
    <row r="10763" spans="1:6" x14ac:dyDescent="0.45">
      <c r="A10763" s="218">
        <v>9534</v>
      </c>
      <c r="B10763" s="218">
        <v>315</v>
      </c>
      <c r="C10763" s="219">
        <v>14.861630115848889</v>
      </c>
      <c r="D10763" s="218"/>
      <c r="E10763" s="218" t="s">
        <v>204</v>
      </c>
      <c r="F10763" s="218">
        <v>2018</v>
      </c>
    </row>
    <row r="10764" spans="1:6" x14ac:dyDescent="0.45">
      <c r="A10764" s="218">
        <v>9534</v>
      </c>
      <c r="B10764" s="218">
        <v>315</v>
      </c>
      <c r="C10764" s="219">
        <v>3.1385190917146808</v>
      </c>
      <c r="D10764" s="218"/>
      <c r="E10764" s="218" t="s">
        <v>204</v>
      </c>
      <c r="F10764" s="218">
        <v>2018</v>
      </c>
    </row>
    <row r="10765" spans="1:6" x14ac:dyDescent="0.45">
      <c r="A10765" s="218">
        <v>9534</v>
      </c>
      <c r="B10765" s="218">
        <v>315</v>
      </c>
      <c r="C10765" s="219">
        <v>11.312321432144209</v>
      </c>
      <c r="D10765" s="218"/>
      <c r="E10765" s="218" t="s">
        <v>204</v>
      </c>
      <c r="F10765" s="218">
        <v>2018</v>
      </c>
    </row>
    <row r="10766" spans="1:6" x14ac:dyDescent="0.45">
      <c r="A10766" s="218">
        <v>9534</v>
      </c>
      <c r="B10766" s="218">
        <v>315</v>
      </c>
      <c r="C10766" s="219">
        <v>3.4615547284606469</v>
      </c>
      <c r="D10766" s="218"/>
      <c r="E10766" s="218" t="s">
        <v>204</v>
      </c>
      <c r="F10766" s="218">
        <v>2018</v>
      </c>
    </row>
    <row r="10767" spans="1:6" x14ac:dyDescent="0.45">
      <c r="A10767" s="218">
        <v>9534</v>
      </c>
      <c r="B10767" s="218">
        <v>315</v>
      </c>
      <c r="C10767" s="219">
        <v>13.10055079978153</v>
      </c>
      <c r="D10767" s="218"/>
      <c r="E10767" s="218" t="s">
        <v>204</v>
      </c>
      <c r="F10767" s="218">
        <v>2018</v>
      </c>
    </row>
    <row r="10768" spans="1:6" x14ac:dyDescent="0.45">
      <c r="A10768" s="218">
        <v>9534</v>
      </c>
      <c r="B10768" s="218">
        <v>315</v>
      </c>
      <c r="C10768" s="219">
        <v>20.79068089674022</v>
      </c>
      <c r="D10768" s="218"/>
      <c r="E10768" s="218" t="s">
        <v>204</v>
      </c>
      <c r="F10768" s="218">
        <v>2018</v>
      </c>
    </row>
    <row r="10769" spans="1:6" x14ac:dyDescent="0.45">
      <c r="A10769" s="218">
        <v>9534</v>
      </c>
      <c r="B10769" s="218">
        <v>315</v>
      </c>
      <c r="C10769" s="219">
        <v>3.3822492073915291</v>
      </c>
      <c r="D10769" s="218"/>
      <c r="E10769" s="218" t="s">
        <v>204</v>
      </c>
      <c r="F10769" s="218">
        <v>2018</v>
      </c>
    </row>
    <row r="10770" spans="1:6" x14ac:dyDescent="0.45">
      <c r="A10770" s="218">
        <v>9532</v>
      </c>
      <c r="B10770" s="218">
        <v>250</v>
      </c>
      <c r="C10770" s="219">
        <v>14.132648852045611</v>
      </c>
      <c r="D10770" s="218"/>
      <c r="E10770" s="218" t="s">
        <v>205</v>
      </c>
      <c r="F10770" s="218">
        <v>1901</v>
      </c>
    </row>
    <row r="10771" spans="1:6" x14ac:dyDescent="0.45">
      <c r="A10771" s="218">
        <v>9530</v>
      </c>
      <c r="B10771" s="218">
        <v>160</v>
      </c>
      <c r="C10771" s="219">
        <v>8.9935601961474934</v>
      </c>
      <c r="D10771" s="218"/>
      <c r="E10771" s="218" t="s">
        <v>114</v>
      </c>
      <c r="F10771" s="218">
        <v>2014</v>
      </c>
    </row>
    <row r="10772" spans="1:6" x14ac:dyDescent="0.45">
      <c r="A10772" s="218">
        <v>9528</v>
      </c>
      <c r="B10772" s="218">
        <v>315</v>
      </c>
      <c r="C10772" s="219">
        <v>14.10403658873166</v>
      </c>
      <c r="D10772" s="218"/>
      <c r="E10772" s="218" t="s">
        <v>204</v>
      </c>
      <c r="F10772" s="218">
        <v>2014</v>
      </c>
    </row>
    <row r="10773" spans="1:6" x14ac:dyDescent="0.45">
      <c r="A10773" s="218">
        <v>9528</v>
      </c>
      <c r="B10773" s="218">
        <v>315</v>
      </c>
      <c r="C10773" s="219">
        <v>35.1319264467623</v>
      </c>
      <c r="D10773" s="218"/>
      <c r="E10773" s="218" t="s">
        <v>114</v>
      </c>
      <c r="F10773" s="218">
        <v>2014</v>
      </c>
    </row>
    <row r="10774" spans="1:6" x14ac:dyDescent="0.45">
      <c r="A10774" s="218">
        <v>9528</v>
      </c>
      <c r="B10774" s="218">
        <v>315</v>
      </c>
      <c r="C10774" s="219">
        <v>30.801843503802171</v>
      </c>
      <c r="D10774" s="218"/>
      <c r="E10774" s="218" t="s">
        <v>114</v>
      </c>
      <c r="F10774" s="218">
        <v>2014</v>
      </c>
    </row>
    <row r="10775" spans="1:6" x14ac:dyDescent="0.45">
      <c r="A10775" s="218">
        <v>9528</v>
      </c>
      <c r="B10775" s="218">
        <v>315</v>
      </c>
      <c r="C10775" s="219">
        <v>34.895254035460127</v>
      </c>
      <c r="D10775" s="218"/>
      <c r="E10775" s="218" t="s">
        <v>114</v>
      </c>
      <c r="F10775" s="218">
        <v>2014</v>
      </c>
    </row>
    <row r="10776" spans="1:6" x14ac:dyDescent="0.45">
      <c r="A10776" s="218">
        <v>9468</v>
      </c>
      <c r="B10776" s="218">
        <v>315</v>
      </c>
      <c r="C10776" s="219">
        <v>24.844442201439019</v>
      </c>
      <c r="D10776" s="218"/>
      <c r="E10776" s="218" t="s">
        <v>111</v>
      </c>
      <c r="F10776" s="218">
        <v>1999</v>
      </c>
    </row>
    <row r="10777" spans="1:6" x14ac:dyDescent="0.45">
      <c r="A10777" s="218">
        <v>9468</v>
      </c>
      <c r="B10777" s="218">
        <v>315</v>
      </c>
      <c r="C10777" s="219">
        <v>15.4584665531033</v>
      </c>
      <c r="D10777" s="218"/>
      <c r="E10777" s="218" t="s">
        <v>111</v>
      </c>
      <c r="F10777" s="218">
        <v>1999</v>
      </c>
    </row>
    <row r="10778" spans="1:6" x14ac:dyDescent="0.45">
      <c r="A10778" s="218">
        <v>9468</v>
      </c>
      <c r="B10778" s="218">
        <v>315</v>
      </c>
      <c r="C10778" s="219">
        <v>18.753568035719869</v>
      </c>
      <c r="D10778" s="218"/>
      <c r="E10778" s="218" t="s">
        <v>111</v>
      </c>
      <c r="F10778" s="218">
        <v>1999</v>
      </c>
    </row>
    <row r="10779" spans="1:6" x14ac:dyDescent="0.45">
      <c r="A10779" s="218">
        <v>9468</v>
      </c>
      <c r="B10779" s="218">
        <v>315</v>
      </c>
      <c r="C10779" s="219">
        <v>16.3824494604299</v>
      </c>
      <c r="D10779" s="218"/>
      <c r="E10779" s="218" t="s">
        <v>111</v>
      </c>
      <c r="F10779" s="218">
        <v>1999</v>
      </c>
    </row>
    <row r="10780" spans="1:6" x14ac:dyDescent="0.45">
      <c r="A10780" s="218">
        <v>9468</v>
      </c>
      <c r="B10780" s="218">
        <v>315</v>
      </c>
      <c r="C10780" s="219">
        <v>11.1423941890436</v>
      </c>
      <c r="D10780" s="218"/>
      <c r="E10780" s="218" t="s">
        <v>111</v>
      </c>
      <c r="F10780" s="218">
        <v>1999</v>
      </c>
    </row>
    <row r="10781" spans="1:6" x14ac:dyDescent="0.45">
      <c r="A10781" s="218">
        <v>9468</v>
      </c>
      <c r="B10781" s="218">
        <v>315</v>
      </c>
      <c r="C10781" s="219">
        <v>25.035557126594298</v>
      </c>
      <c r="D10781" s="218"/>
      <c r="E10781" s="218" t="s">
        <v>111</v>
      </c>
      <c r="F10781" s="218">
        <v>1999</v>
      </c>
    </row>
    <row r="10782" spans="1:6" x14ac:dyDescent="0.45">
      <c r="A10782" s="218">
        <v>9468</v>
      </c>
      <c r="B10782" s="218">
        <v>315</v>
      </c>
      <c r="C10782" s="219">
        <v>22.508042130512099</v>
      </c>
      <c r="D10782" s="218"/>
      <c r="E10782" s="218" t="s">
        <v>111</v>
      </c>
      <c r="F10782" s="218">
        <v>1999</v>
      </c>
    </row>
    <row r="10783" spans="1:6" x14ac:dyDescent="0.45">
      <c r="A10783" s="218">
        <v>9466</v>
      </c>
      <c r="B10783" s="218">
        <v>160</v>
      </c>
      <c r="C10783" s="219">
        <v>5.4513014860336177</v>
      </c>
      <c r="D10783" s="218"/>
      <c r="E10783" s="218" t="s">
        <v>114</v>
      </c>
      <c r="F10783" s="218">
        <v>1999</v>
      </c>
    </row>
    <row r="10784" spans="1:6" x14ac:dyDescent="0.45">
      <c r="A10784" s="218">
        <v>9464</v>
      </c>
      <c r="B10784" s="218">
        <v>160</v>
      </c>
      <c r="C10784" s="219">
        <v>49.36829932507419</v>
      </c>
      <c r="D10784" s="218"/>
      <c r="E10784" s="218" t="s">
        <v>111</v>
      </c>
      <c r="F10784" s="218">
        <v>1995</v>
      </c>
    </row>
    <row r="10785" spans="1:6" x14ac:dyDescent="0.45">
      <c r="A10785" s="218">
        <v>9464</v>
      </c>
      <c r="B10785" s="218">
        <v>160</v>
      </c>
      <c r="C10785" s="219">
        <v>44.819422691178318</v>
      </c>
      <c r="D10785" s="218"/>
      <c r="E10785" s="218"/>
      <c r="F10785" s="218">
        <v>1995</v>
      </c>
    </row>
    <row r="10786" spans="1:6" x14ac:dyDescent="0.45">
      <c r="A10786" s="218">
        <v>9464</v>
      </c>
      <c r="B10786" s="218">
        <v>160</v>
      </c>
      <c r="C10786" s="219">
        <v>33.528140587053237</v>
      </c>
      <c r="D10786" s="218"/>
      <c r="E10786" s="218" t="s">
        <v>114</v>
      </c>
      <c r="F10786" s="218">
        <v>2002</v>
      </c>
    </row>
    <row r="10787" spans="1:6" x14ac:dyDescent="0.45">
      <c r="A10787" s="218">
        <v>9464</v>
      </c>
      <c r="B10787" s="218">
        <v>160</v>
      </c>
      <c r="C10787" s="219">
        <v>2.7241616848623842</v>
      </c>
      <c r="D10787" s="218"/>
      <c r="E10787" s="218" t="s">
        <v>111</v>
      </c>
      <c r="F10787" s="218">
        <v>1995</v>
      </c>
    </row>
    <row r="10788" spans="1:6" x14ac:dyDescent="0.45">
      <c r="A10788" s="218">
        <v>9462</v>
      </c>
      <c r="B10788" s="218">
        <v>315</v>
      </c>
      <c r="C10788" s="219">
        <v>33.315315021778709</v>
      </c>
      <c r="D10788" s="218"/>
      <c r="E10788" s="218" t="s">
        <v>204</v>
      </c>
      <c r="F10788" s="218">
        <v>2001</v>
      </c>
    </row>
    <row r="10789" spans="1:6" x14ac:dyDescent="0.45">
      <c r="A10789" s="218">
        <v>9462</v>
      </c>
      <c r="B10789" s="218">
        <v>315</v>
      </c>
      <c r="C10789" s="219">
        <v>7.1674224206005537</v>
      </c>
      <c r="D10789" s="218"/>
      <c r="E10789" s="218" t="s">
        <v>204</v>
      </c>
      <c r="F10789" s="218">
        <v>2001</v>
      </c>
    </row>
    <row r="10790" spans="1:6" x14ac:dyDescent="0.45">
      <c r="A10790" s="218">
        <v>9460</v>
      </c>
      <c r="B10790" s="218">
        <v>800</v>
      </c>
      <c r="C10790" s="219">
        <v>96.975767377213444</v>
      </c>
      <c r="D10790" s="218"/>
      <c r="E10790" s="218" t="s">
        <v>204</v>
      </c>
      <c r="F10790" s="218">
        <v>2013</v>
      </c>
    </row>
    <row r="10791" spans="1:6" x14ac:dyDescent="0.45">
      <c r="A10791" s="218">
        <v>9456</v>
      </c>
      <c r="B10791" s="218">
        <v>200</v>
      </c>
      <c r="C10791" s="219">
        <v>32.582827655492657</v>
      </c>
      <c r="D10791" s="218"/>
      <c r="E10791" s="218" t="s">
        <v>114</v>
      </c>
      <c r="F10791" s="218">
        <v>1901</v>
      </c>
    </row>
    <row r="10792" spans="1:6" x14ac:dyDescent="0.45">
      <c r="A10792" s="218">
        <v>9456</v>
      </c>
      <c r="B10792" s="218">
        <v>200</v>
      </c>
      <c r="C10792" s="219">
        <v>21.841477170821939</v>
      </c>
      <c r="D10792" s="218"/>
      <c r="E10792" s="218" t="s">
        <v>114</v>
      </c>
      <c r="F10792" s="218">
        <v>2017</v>
      </c>
    </row>
    <row r="10793" spans="1:6" x14ac:dyDescent="0.45">
      <c r="A10793" s="218">
        <v>9454</v>
      </c>
      <c r="B10793" s="218">
        <v>250</v>
      </c>
      <c r="C10793" s="219">
        <v>29.390557001700419</v>
      </c>
      <c r="D10793" s="218"/>
      <c r="E10793" s="218" t="s">
        <v>205</v>
      </c>
      <c r="F10793" s="218">
        <v>1901</v>
      </c>
    </row>
    <row r="10794" spans="1:6" x14ac:dyDescent="0.45">
      <c r="A10794" s="218">
        <v>9452</v>
      </c>
      <c r="B10794" s="218">
        <v>200</v>
      </c>
      <c r="C10794" s="219">
        <v>13.742796133777929</v>
      </c>
      <c r="D10794" s="218"/>
      <c r="E10794" s="218" t="s">
        <v>207</v>
      </c>
      <c r="F10794" s="218">
        <v>1901</v>
      </c>
    </row>
    <row r="10795" spans="1:6" x14ac:dyDescent="0.45">
      <c r="A10795" s="218">
        <v>9452</v>
      </c>
      <c r="B10795" s="218">
        <v>200</v>
      </c>
      <c r="C10795" s="219">
        <v>20.248521450968742</v>
      </c>
      <c r="D10795" s="218"/>
      <c r="E10795" s="218" t="s">
        <v>207</v>
      </c>
      <c r="F10795" s="218">
        <v>1901</v>
      </c>
    </row>
    <row r="10796" spans="1:6" x14ac:dyDescent="0.45">
      <c r="A10796" s="218">
        <v>9452</v>
      </c>
      <c r="B10796" s="218">
        <v>200</v>
      </c>
      <c r="C10796" s="219">
        <v>19.806017927474748</v>
      </c>
      <c r="D10796" s="218"/>
      <c r="E10796" s="218" t="s">
        <v>207</v>
      </c>
      <c r="F10796" s="218">
        <v>1901</v>
      </c>
    </row>
    <row r="10797" spans="1:6" x14ac:dyDescent="0.45">
      <c r="A10797" s="218">
        <v>9450</v>
      </c>
      <c r="B10797" s="218">
        <v>300</v>
      </c>
      <c r="C10797" s="219">
        <v>31.247753058954359</v>
      </c>
      <c r="D10797" s="218"/>
      <c r="E10797" s="218" t="s">
        <v>109</v>
      </c>
      <c r="F10797" s="218">
        <v>1989</v>
      </c>
    </row>
    <row r="10798" spans="1:6" x14ac:dyDescent="0.45">
      <c r="A10798" s="218">
        <v>9450</v>
      </c>
      <c r="B10798" s="218">
        <v>300</v>
      </c>
      <c r="C10798" s="219">
        <v>18.900035976339879</v>
      </c>
      <c r="D10798" s="218"/>
      <c r="E10798" s="218" t="s">
        <v>205</v>
      </c>
      <c r="F10798" s="218">
        <v>1989</v>
      </c>
    </row>
    <row r="10799" spans="1:6" x14ac:dyDescent="0.45">
      <c r="A10799" s="218">
        <v>9450</v>
      </c>
      <c r="B10799" s="218">
        <v>300</v>
      </c>
      <c r="C10799" s="219">
        <v>17.719993869324181</v>
      </c>
      <c r="D10799" s="218"/>
      <c r="E10799" s="218" t="s">
        <v>205</v>
      </c>
      <c r="F10799" s="218">
        <v>1989</v>
      </c>
    </row>
    <row r="10800" spans="1:6" x14ac:dyDescent="0.45">
      <c r="A10800" s="218">
        <v>9448</v>
      </c>
      <c r="B10800" s="218">
        <v>200</v>
      </c>
      <c r="C10800" s="219">
        <v>28.626856307535991</v>
      </c>
      <c r="D10800" s="218"/>
      <c r="E10800" s="218" t="s">
        <v>207</v>
      </c>
      <c r="F10800" s="218">
        <v>1971</v>
      </c>
    </row>
    <row r="10801" spans="1:6" x14ac:dyDescent="0.45">
      <c r="A10801" s="218">
        <v>9448</v>
      </c>
      <c r="B10801" s="218">
        <v>200</v>
      </c>
      <c r="C10801" s="219">
        <v>29.572168824777432</v>
      </c>
      <c r="D10801" s="218"/>
      <c r="E10801" s="218" t="s">
        <v>114</v>
      </c>
      <c r="F10801" s="218">
        <v>2006</v>
      </c>
    </row>
    <row r="10802" spans="1:6" x14ac:dyDescent="0.45">
      <c r="A10802" s="218">
        <v>9448</v>
      </c>
      <c r="B10802" s="218">
        <v>200</v>
      </c>
      <c r="C10802" s="219">
        <v>44.326580023583091</v>
      </c>
      <c r="D10802" s="218"/>
      <c r="E10802" s="218" t="s">
        <v>114</v>
      </c>
      <c r="F10802" s="218">
        <v>2006</v>
      </c>
    </row>
    <row r="10803" spans="1:6" x14ac:dyDescent="0.45">
      <c r="A10803" s="218">
        <v>9448</v>
      </c>
      <c r="B10803" s="218">
        <v>200</v>
      </c>
      <c r="C10803" s="219">
        <v>20.140796104648398</v>
      </c>
      <c r="D10803" s="218"/>
      <c r="E10803" s="218" t="s">
        <v>207</v>
      </c>
      <c r="F10803" s="218">
        <v>1901</v>
      </c>
    </row>
    <row r="10804" spans="1:6" x14ac:dyDescent="0.45">
      <c r="A10804" s="218">
        <v>9446</v>
      </c>
      <c r="B10804" s="218">
        <v>250</v>
      </c>
      <c r="C10804" s="219">
        <v>36.465604980878581</v>
      </c>
      <c r="D10804" s="218"/>
      <c r="E10804" s="218" t="s">
        <v>204</v>
      </c>
      <c r="F10804" s="218">
        <v>1990</v>
      </c>
    </row>
    <row r="10805" spans="1:6" x14ac:dyDescent="0.45">
      <c r="A10805" s="218">
        <v>9446</v>
      </c>
      <c r="B10805" s="218">
        <v>250</v>
      </c>
      <c r="C10805" s="219">
        <v>18.14901623556074</v>
      </c>
      <c r="D10805" s="218"/>
      <c r="E10805" s="218" t="s">
        <v>204</v>
      </c>
      <c r="F10805" s="218">
        <v>1990</v>
      </c>
    </row>
    <row r="10806" spans="1:6" x14ac:dyDescent="0.45">
      <c r="A10806" s="218">
        <v>9444</v>
      </c>
      <c r="B10806" s="218">
        <v>150</v>
      </c>
      <c r="C10806" s="219">
        <v>25.419838282212851</v>
      </c>
      <c r="D10806" s="218"/>
      <c r="E10806" s="218" t="s">
        <v>207</v>
      </c>
      <c r="F10806" s="218">
        <v>1901</v>
      </c>
    </row>
    <row r="10807" spans="1:6" x14ac:dyDescent="0.45">
      <c r="A10807" s="218">
        <v>9442</v>
      </c>
      <c r="B10807" s="218">
        <v>500</v>
      </c>
      <c r="C10807" s="219">
        <v>5.6445570031076882</v>
      </c>
      <c r="D10807" s="218"/>
      <c r="E10807" s="218" t="s">
        <v>203</v>
      </c>
      <c r="F10807" s="218">
        <v>1901</v>
      </c>
    </row>
    <row r="10808" spans="1:6" x14ac:dyDescent="0.45">
      <c r="A10808" s="218">
        <v>9442</v>
      </c>
      <c r="B10808" s="218">
        <v>500</v>
      </c>
      <c r="C10808" s="219">
        <v>42.879769953991193</v>
      </c>
      <c r="D10808" s="218"/>
      <c r="E10808" s="218" t="s">
        <v>203</v>
      </c>
      <c r="F10808" s="218">
        <v>1901</v>
      </c>
    </row>
    <row r="10809" spans="1:6" x14ac:dyDescent="0.45">
      <c r="A10809" s="218">
        <v>9442</v>
      </c>
      <c r="B10809" s="218">
        <v>500</v>
      </c>
      <c r="C10809" s="219">
        <v>11.07535560598876</v>
      </c>
      <c r="D10809" s="218"/>
      <c r="E10809" s="218" t="s">
        <v>203</v>
      </c>
      <c r="F10809" s="218">
        <v>1976</v>
      </c>
    </row>
    <row r="10810" spans="1:6" x14ac:dyDescent="0.45">
      <c r="A10810" s="218">
        <v>9440</v>
      </c>
      <c r="B10810" s="218">
        <v>200</v>
      </c>
      <c r="C10810" s="219">
        <v>7.4753808454987896</v>
      </c>
      <c r="D10810" s="218"/>
      <c r="E10810" s="218" t="s">
        <v>205</v>
      </c>
      <c r="F10810" s="218">
        <v>1901</v>
      </c>
    </row>
    <row r="10811" spans="1:6" x14ac:dyDescent="0.45">
      <c r="A10811" s="218">
        <v>9440</v>
      </c>
      <c r="B10811" s="218">
        <v>200</v>
      </c>
      <c r="C10811" s="219">
        <v>4.1351837470255521</v>
      </c>
      <c r="D10811" s="218"/>
      <c r="E10811" s="218" t="s">
        <v>205</v>
      </c>
      <c r="F10811" s="218">
        <v>1901</v>
      </c>
    </row>
    <row r="10812" spans="1:6" x14ac:dyDescent="0.45">
      <c r="A10812" s="218">
        <v>9438</v>
      </c>
      <c r="B10812" s="218">
        <v>200</v>
      </c>
      <c r="C10812" s="219">
        <v>3.8996338704725129</v>
      </c>
      <c r="D10812" s="218"/>
      <c r="E10812" s="218" t="s">
        <v>205</v>
      </c>
      <c r="F10812" s="218">
        <v>1901</v>
      </c>
    </row>
    <row r="10813" spans="1:6" x14ac:dyDescent="0.45">
      <c r="A10813" s="218">
        <v>9436</v>
      </c>
      <c r="B10813" s="218">
        <v>180</v>
      </c>
      <c r="C10813" s="219">
        <v>9.9801659323483047</v>
      </c>
      <c r="D10813" s="218"/>
      <c r="E10813" s="218" t="s">
        <v>209</v>
      </c>
      <c r="F10813" s="218">
        <v>1901</v>
      </c>
    </row>
    <row r="10814" spans="1:6" x14ac:dyDescent="0.45">
      <c r="A10814" s="218">
        <v>9434</v>
      </c>
      <c r="B10814" s="218">
        <v>500</v>
      </c>
      <c r="C10814" s="219">
        <v>11.61407625067195</v>
      </c>
      <c r="D10814" s="218"/>
      <c r="E10814" s="218" t="s">
        <v>111</v>
      </c>
      <c r="F10814" s="218">
        <v>1998</v>
      </c>
    </row>
    <row r="10815" spans="1:6" x14ac:dyDescent="0.45">
      <c r="A10815" s="218">
        <v>9434</v>
      </c>
      <c r="B10815" s="218">
        <v>500</v>
      </c>
      <c r="C10815" s="219">
        <v>5.4229537353837536</v>
      </c>
      <c r="D10815" s="218"/>
      <c r="E10815" s="218" t="s">
        <v>111</v>
      </c>
      <c r="F10815" s="218">
        <v>1998</v>
      </c>
    </row>
    <row r="10816" spans="1:6" x14ac:dyDescent="0.45">
      <c r="A10816" s="218">
        <v>9432</v>
      </c>
      <c r="B10816" s="218">
        <v>200</v>
      </c>
      <c r="C10816" s="219">
        <v>6.1609218081797623</v>
      </c>
      <c r="D10816" s="218"/>
      <c r="E10816" s="218" t="s">
        <v>205</v>
      </c>
      <c r="F10816" s="218">
        <v>1976</v>
      </c>
    </row>
    <row r="10817" spans="1:6" x14ac:dyDescent="0.45">
      <c r="A10817" s="218">
        <v>9432</v>
      </c>
      <c r="B10817" s="218">
        <v>200</v>
      </c>
      <c r="C10817" s="219">
        <v>6.6145049493505743</v>
      </c>
      <c r="D10817" s="218"/>
      <c r="E10817" s="218" t="s">
        <v>205</v>
      </c>
      <c r="F10817" s="218">
        <v>1976</v>
      </c>
    </row>
    <row r="10818" spans="1:6" x14ac:dyDescent="0.45">
      <c r="A10818" s="218">
        <v>9432</v>
      </c>
      <c r="B10818" s="218">
        <v>200</v>
      </c>
      <c r="C10818" s="219">
        <v>19.48282940325997</v>
      </c>
      <c r="D10818" s="218"/>
      <c r="E10818" s="218" t="s">
        <v>205</v>
      </c>
      <c r="F10818" s="218">
        <v>1976</v>
      </c>
    </row>
    <row r="10819" spans="1:6" x14ac:dyDescent="0.45">
      <c r="A10819" s="218">
        <v>9432</v>
      </c>
      <c r="B10819" s="218">
        <v>200</v>
      </c>
      <c r="C10819" s="219">
        <v>20.50660959012858</v>
      </c>
      <c r="D10819" s="218"/>
      <c r="E10819" s="218" t="s">
        <v>205</v>
      </c>
      <c r="F10819" s="218">
        <v>1976</v>
      </c>
    </row>
    <row r="10820" spans="1:6" x14ac:dyDescent="0.45">
      <c r="A10820" s="218">
        <v>9432</v>
      </c>
      <c r="B10820" s="218">
        <v>200</v>
      </c>
      <c r="C10820" s="219">
        <v>7.3724140125521238</v>
      </c>
      <c r="D10820" s="218"/>
      <c r="E10820" s="218" t="s">
        <v>205</v>
      </c>
      <c r="F10820" s="218">
        <v>1976</v>
      </c>
    </row>
    <row r="10821" spans="1:6" x14ac:dyDescent="0.45">
      <c r="A10821" s="218">
        <v>9432</v>
      </c>
      <c r="B10821" s="218">
        <v>200</v>
      </c>
      <c r="C10821" s="219">
        <v>5.3855912274726876</v>
      </c>
      <c r="D10821" s="218"/>
      <c r="E10821" s="218" t="s">
        <v>205</v>
      </c>
      <c r="F10821" s="218">
        <v>1976</v>
      </c>
    </row>
    <row r="10822" spans="1:6" x14ac:dyDescent="0.45">
      <c r="A10822" s="218">
        <v>9432</v>
      </c>
      <c r="B10822" s="218">
        <v>200</v>
      </c>
      <c r="C10822" s="219">
        <v>11.521696838713011</v>
      </c>
      <c r="D10822" s="218"/>
      <c r="E10822" s="218" t="s">
        <v>205</v>
      </c>
      <c r="F10822" s="218">
        <v>1976</v>
      </c>
    </row>
    <row r="10823" spans="1:6" x14ac:dyDescent="0.45">
      <c r="A10823" s="218">
        <v>9430</v>
      </c>
      <c r="B10823" s="218">
        <v>500</v>
      </c>
      <c r="C10823" s="219">
        <v>6.5587105169801818</v>
      </c>
      <c r="D10823" s="218"/>
      <c r="E10823" s="218" t="s">
        <v>203</v>
      </c>
      <c r="F10823" s="218">
        <v>1976</v>
      </c>
    </row>
    <row r="10824" spans="1:6" x14ac:dyDescent="0.45">
      <c r="A10824" s="218">
        <v>9428</v>
      </c>
      <c r="B10824" s="218">
        <v>600</v>
      </c>
      <c r="C10824" s="219">
        <v>13.21912821452405</v>
      </c>
      <c r="D10824" s="218"/>
      <c r="E10824" s="218" t="s">
        <v>203</v>
      </c>
      <c r="F10824" s="218">
        <v>1976</v>
      </c>
    </row>
    <row r="10825" spans="1:6" x14ac:dyDescent="0.45">
      <c r="A10825" s="218">
        <v>9426</v>
      </c>
      <c r="B10825" s="218">
        <v>500</v>
      </c>
      <c r="C10825" s="219">
        <v>14.60499471197148</v>
      </c>
      <c r="D10825" s="218"/>
      <c r="E10825" s="218" t="s">
        <v>203</v>
      </c>
      <c r="F10825" s="218">
        <v>1901</v>
      </c>
    </row>
    <row r="10826" spans="1:6" x14ac:dyDescent="0.45">
      <c r="A10826" s="218">
        <v>9426</v>
      </c>
      <c r="B10826" s="218">
        <v>500</v>
      </c>
      <c r="C10826" s="219">
        <v>3.4737193134638469</v>
      </c>
      <c r="D10826" s="218"/>
      <c r="E10826" s="218" t="s">
        <v>203</v>
      </c>
      <c r="F10826" s="218">
        <v>1901</v>
      </c>
    </row>
    <row r="10827" spans="1:6" x14ac:dyDescent="0.45">
      <c r="A10827" s="218">
        <v>9424</v>
      </c>
      <c r="B10827" s="218">
        <v>0</v>
      </c>
      <c r="C10827" s="219">
        <v>3.4917566777215852</v>
      </c>
      <c r="D10827" s="218"/>
      <c r="E10827" s="218"/>
      <c r="F10827" s="218">
        <v>1901</v>
      </c>
    </row>
    <row r="10828" spans="1:6" x14ac:dyDescent="0.45">
      <c r="A10828" s="218">
        <v>9422</v>
      </c>
      <c r="B10828" s="218">
        <v>160</v>
      </c>
      <c r="C10828" s="219">
        <v>14.090750285175609</v>
      </c>
      <c r="D10828" s="218"/>
      <c r="E10828" s="218" t="s">
        <v>114</v>
      </c>
      <c r="F10828" s="218">
        <v>1901</v>
      </c>
    </row>
    <row r="10829" spans="1:6" x14ac:dyDescent="0.45">
      <c r="A10829" s="218">
        <v>9420</v>
      </c>
      <c r="B10829" s="218">
        <v>200</v>
      </c>
      <c r="C10829" s="219">
        <v>14.192597217314409</v>
      </c>
      <c r="D10829" s="218"/>
      <c r="E10829" s="218" t="s">
        <v>114</v>
      </c>
      <c r="F10829" s="218">
        <v>2015</v>
      </c>
    </row>
    <row r="10830" spans="1:6" x14ac:dyDescent="0.45">
      <c r="A10830" s="218">
        <v>9420</v>
      </c>
      <c r="B10830" s="218">
        <v>200</v>
      </c>
      <c r="C10830" s="219">
        <v>14.266499280122281</v>
      </c>
      <c r="D10830" s="218"/>
      <c r="E10830" s="218" t="s">
        <v>114</v>
      </c>
      <c r="F10830" s="218">
        <v>2015</v>
      </c>
    </row>
    <row r="10831" spans="1:6" x14ac:dyDescent="0.45">
      <c r="A10831" s="218">
        <v>9420</v>
      </c>
      <c r="B10831" s="218">
        <v>200</v>
      </c>
      <c r="C10831" s="219">
        <v>18.19597994430702</v>
      </c>
      <c r="D10831" s="218"/>
      <c r="E10831" s="218" t="s">
        <v>114</v>
      </c>
      <c r="F10831" s="218">
        <v>2015</v>
      </c>
    </row>
    <row r="10832" spans="1:6" x14ac:dyDescent="0.45">
      <c r="A10832" s="218">
        <v>9420</v>
      </c>
      <c r="B10832" s="218">
        <v>200</v>
      </c>
      <c r="C10832" s="219">
        <v>14.271121126049371</v>
      </c>
      <c r="D10832" s="218"/>
      <c r="E10832" s="218" t="s">
        <v>114</v>
      </c>
      <c r="F10832" s="218">
        <v>2015</v>
      </c>
    </row>
    <row r="10833" spans="1:6" x14ac:dyDescent="0.45">
      <c r="A10833" s="218">
        <v>9420</v>
      </c>
      <c r="B10833" s="218">
        <v>200</v>
      </c>
      <c r="C10833" s="219">
        <v>14.347117256932041</v>
      </c>
      <c r="D10833" s="218"/>
      <c r="E10833" s="218" t="s">
        <v>114</v>
      </c>
      <c r="F10833" s="218">
        <v>2015</v>
      </c>
    </row>
    <row r="10834" spans="1:6" x14ac:dyDescent="0.45">
      <c r="A10834" s="218">
        <v>9420</v>
      </c>
      <c r="B10834" s="218">
        <v>200</v>
      </c>
      <c r="C10834" s="219">
        <v>13.94064514341056</v>
      </c>
      <c r="D10834" s="218"/>
      <c r="E10834" s="218" t="s">
        <v>114</v>
      </c>
      <c r="F10834" s="218">
        <v>2015</v>
      </c>
    </row>
    <row r="10835" spans="1:6" x14ac:dyDescent="0.45">
      <c r="A10835" s="218">
        <v>9420</v>
      </c>
      <c r="B10835" s="218">
        <v>200</v>
      </c>
      <c r="C10835" s="219">
        <v>18.86821083281022</v>
      </c>
      <c r="D10835" s="218"/>
      <c r="E10835" s="218" t="s">
        <v>114</v>
      </c>
      <c r="F10835" s="218">
        <v>2015</v>
      </c>
    </row>
    <row r="10836" spans="1:6" x14ac:dyDescent="0.45">
      <c r="A10836" s="218">
        <v>9418</v>
      </c>
      <c r="B10836" s="218">
        <v>150</v>
      </c>
      <c r="C10836" s="219">
        <v>9.6852562284390373</v>
      </c>
      <c r="D10836" s="218"/>
      <c r="E10836" s="218" t="s">
        <v>205</v>
      </c>
      <c r="F10836" s="218">
        <v>1901</v>
      </c>
    </row>
    <row r="10837" spans="1:6" x14ac:dyDescent="0.45">
      <c r="A10837" s="218">
        <v>9416</v>
      </c>
      <c r="B10837" s="218">
        <v>125</v>
      </c>
      <c r="C10837" s="219">
        <v>28.999836382861659</v>
      </c>
      <c r="D10837" s="218"/>
      <c r="E10837" s="218" t="s">
        <v>209</v>
      </c>
      <c r="F10837" s="218">
        <v>2020</v>
      </c>
    </row>
    <row r="10838" spans="1:6" x14ac:dyDescent="0.45">
      <c r="A10838" s="218">
        <v>9414</v>
      </c>
      <c r="B10838" s="218">
        <v>200</v>
      </c>
      <c r="C10838" s="219">
        <v>15.91049249285782</v>
      </c>
      <c r="D10838" s="218"/>
      <c r="E10838" s="218" t="s">
        <v>114</v>
      </c>
      <c r="F10838" s="218">
        <v>2015</v>
      </c>
    </row>
    <row r="10839" spans="1:6" x14ac:dyDescent="0.45">
      <c r="A10839" s="218">
        <v>9414</v>
      </c>
      <c r="B10839" s="218">
        <v>200</v>
      </c>
      <c r="C10839" s="219">
        <v>15.760972912358991</v>
      </c>
      <c r="D10839" s="218"/>
      <c r="E10839" s="218" t="s">
        <v>114</v>
      </c>
      <c r="F10839" s="218">
        <v>2015</v>
      </c>
    </row>
    <row r="10840" spans="1:6" x14ac:dyDescent="0.45">
      <c r="A10840" s="218">
        <v>9414</v>
      </c>
      <c r="B10840" s="218">
        <v>200</v>
      </c>
      <c r="C10840" s="219">
        <v>18.863959801461551</v>
      </c>
      <c r="D10840" s="218"/>
      <c r="E10840" s="218" t="s">
        <v>114</v>
      </c>
      <c r="F10840" s="218">
        <v>2015</v>
      </c>
    </row>
    <row r="10841" spans="1:6" x14ac:dyDescent="0.45">
      <c r="A10841" s="218">
        <v>9526</v>
      </c>
      <c r="B10841" s="218">
        <v>315</v>
      </c>
      <c r="C10841" s="219">
        <v>1.499892634532914</v>
      </c>
      <c r="D10841" s="218"/>
      <c r="E10841" s="218" t="s">
        <v>114</v>
      </c>
      <c r="F10841" s="218">
        <v>2015</v>
      </c>
    </row>
    <row r="10842" spans="1:6" x14ac:dyDescent="0.45">
      <c r="A10842" s="218">
        <v>9526</v>
      </c>
      <c r="B10842" s="218">
        <v>315</v>
      </c>
      <c r="C10842" s="219">
        <v>10.24257813548202</v>
      </c>
      <c r="D10842" s="218"/>
      <c r="E10842" s="218" t="s">
        <v>111</v>
      </c>
      <c r="F10842" s="218">
        <v>2001</v>
      </c>
    </row>
    <row r="10843" spans="1:6" x14ac:dyDescent="0.45">
      <c r="A10843" s="218">
        <v>9524</v>
      </c>
      <c r="B10843" s="218">
        <v>200</v>
      </c>
      <c r="C10843" s="219">
        <v>11.351398390202631</v>
      </c>
      <c r="D10843" s="218"/>
      <c r="E10843" s="218" t="s">
        <v>114</v>
      </c>
      <c r="F10843" s="218">
        <v>1901</v>
      </c>
    </row>
    <row r="10844" spans="1:6" x14ac:dyDescent="0.45">
      <c r="A10844" s="218">
        <v>9524</v>
      </c>
      <c r="B10844" s="218">
        <v>200</v>
      </c>
      <c r="C10844" s="219">
        <v>33.80734883610743</v>
      </c>
      <c r="D10844" s="218"/>
      <c r="E10844" s="218" t="s">
        <v>114</v>
      </c>
      <c r="F10844" s="218">
        <v>1961</v>
      </c>
    </row>
    <row r="10845" spans="1:6" x14ac:dyDescent="0.45">
      <c r="A10845" s="218">
        <v>9524</v>
      </c>
      <c r="B10845" s="218">
        <v>200</v>
      </c>
      <c r="C10845" s="219">
        <v>15.290738426796819</v>
      </c>
      <c r="D10845" s="218"/>
      <c r="E10845" s="218" t="s">
        <v>114</v>
      </c>
      <c r="F10845" s="218">
        <v>1961</v>
      </c>
    </row>
    <row r="10846" spans="1:6" x14ac:dyDescent="0.45">
      <c r="A10846" s="218">
        <v>9520</v>
      </c>
      <c r="B10846" s="218">
        <v>200</v>
      </c>
      <c r="C10846" s="219">
        <v>21.109621734786629</v>
      </c>
      <c r="D10846" s="218"/>
      <c r="E10846" s="218" t="s">
        <v>114</v>
      </c>
      <c r="F10846" s="218">
        <v>2015</v>
      </c>
    </row>
    <row r="10847" spans="1:6" x14ac:dyDescent="0.45">
      <c r="A10847" s="218">
        <v>9520</v>
      </c>
      <c r="B10847" s="218">
        <v>200</v>
      </c>
      <c r="C10847" s="219">
        <v>20.199095088253401</v>
      </c>
      <c r="D10847" s="218"/>
      <c r="E10847" s="218" t="s">
        <v>114</v>
      </c>
      <c r="F10847" s="218">
        <v>2015</v>
      </c>
    </row>
    <row r="10848" spans="1:6" x14ac:dyDescent="0.45">
      <c r="A10848" s="218">
        <v>9520</v>
      </c>
      <c r="B10848" s="218">
        <v>200</v>
      </c>
      <c r="C10848" s="219">
        <v>12.72514898732531</v>
      </c>
      <c r="D10848" s="218"/>
      <c r="E10848" s="218" t="s">
        <v>114</v>
      </c>
      <c r="F10848" s="218">
        <v>2015</v>
      </c>
    </row>
    <row r="10849" spans="1:6" x14ac:dyDescent="0.45">
      <c r="A10849" s="218">
        <v>9518</v>
      </c>
      <c r="B10849" s="218">
        <v>160</v>
      </c>
      <c r="C10849" s="219">
        <v>46.165758046317933</v>
      </c>
      <c r="D10849" s="218"/>
      <c r="E10849" s="218" t="s">
        <v>114</v>
      </c>
      <c r="F10849" s="218">
        <v>2001</v>
      </c>
    </row>
    <row r="10850" spans="1:6" x14ac:dyDescent="0.45">
      <c r="A10850" s="218">
        <v>9518</v>
      </c>
      <c r="B10850" s="218">
        <v>160</v>
      </c>
      <c r="C10850" s="219">
        <v>35.544475477838382</v>
      </c>
      <c r="D10850" s="218"/>
      <c r="E10850" s="218" t="s">
        <v>114</v>
      </c>
      <c r="F10850" s="218">
        <v>2001</v>
      </c>
    </row>
    <row r="10851" spans="1:6" x14ac:dyDescent="0.45">
      <c r="A10851" s="218">
        <v>9516</v>
      </c>
      <c r="B10851" s="218">
        <v>200</v>
      </c>
      <c r="C10851" s="219">
        <v>40.553793676350139</v>
      </c>
      <c r="D10851" s="218"/>
      <c r="E10851" s="218" t="s">
        <v>114</v>
      </c>
      <c r="F10851" s="218">
        <v>2001</v>
      </c>
    </row>
    <row r="10852" spans="1:6" x14ac:dyDescent="0.45">
      <c r="A10852" s="218">
        <v>9516</v>
      </c>
      <c r="B10852" s="218">
        <v>200</v>
      </c>
      <c r="C10852" s="219">
        <v>40.651199606459933</v>
      </c>
      <c r="D10852" s="218"/>
      <c r="E10852" s="218" t="s">
        <v>114</v>
      </c>
      <c r="F10852" s="218">
        <v>2001</v>
      </c>
    </row>
    <row r="10853" spans="1:6" x14ac:dyDescent="0.45">
      <c r="A10853" s="218">
        <v>9514</v>
      </c>
      <c r="B10853" s="218">
        <v>500</v>
      </c>
      <c r="C10853" s="219">
        <v>35.884151775308951</v>
      </c>
      <c r="D10853" s="218"/>
      <c r="E10853" s="218" t="s">
        <v>203</v>
      </c>
      <c r="F10853" s="218">
        <v>1901</v>
      </c>
    </row>
    <row r="10854" spans="1:6" x14ac:dyDescent="0.45">
      <c r="A10854" s="218">
        <v>9512</v>
      </c>
      <c r="B10854" s="218">
        <v>300</v>
      </c>
      <c r="C10854" s="219">
        <v>8.6873280064781682</v>
      </c>
      <c r="D10854" s="218"/>
      <c r="E10854" s="218" t="s">
        <v>205</v>
      </c>
      <c r="F10854" s="218">
        <v>1901</v>
      </c>
    </row>
    <row r="10855" spans="1:6" x14ac:dyDescent="0.45">
      <c r="A10855" s="218">
        <v>9512</v>
      </c>
      <c r="B10855" s="218">
        <v>300</v>
      </c>
      <c r="C10855" s="219">
        <v>22.25395234806107</v>
      </c>
      <c r="D10855" s="218"/>
      <c r="E10855" s="218" t="s">
        <v>205</v>
      </c>
      <c r="F10855" s="218">
        <v>1901</v>
      </c>
    </row>
    <row r="10856" spans="1:6" x14ac:dyDescent="0.45">
      <c r="A10856" s="218">
        <v>9510</v>
      </c>
      <c r="B10856" s="218">
        <v>0</v>
      </c>
      <c r="C10856" s="219">
        <v>18.174018766621909</v>
      </c>
      <c r="D10856" s="218"/>
      <c r="E10856" s="218"/>
      <c r="F10856" s="218">
        <v>1901</v>
      </c>
    </row>
    <row r="10857" spans="1:6" x14ac:dyDescent="0.45">
      <c r="A10857" s="218">
        <v>9508</v>
      </c>
      <c r="B10857" s="218">
        <v>300</v>
      </c>
      <c r="C10857" s="219">
        <v>5.0977031259829619</v>
      </c>
      <c r="D10857" s="218"/>
      <c r="E10857" s="218" t="s">
        <v>205</v>
      </c>
      <c r="F10857" s="218">
        <v>1901</v>
      </c>
    </row>
    <row r="10858" spans="1:6" x14ac:dyDescent="0.45">
      <c r="A10858" s="218">
        <v>9508</v>
      </c>
      <c r="B10858" s="218">
        <v>300</v>
      </c>
      <c r="C10858" s="219">
        <v>13.98011853170323</v>
      </c>
      <c r="D10858" s="218"/>
      <c r="E10858" s="218" t="s">
        <v>205</v>
      </c>
      <c r="F10858" s="218">
        <v>1901</v>
      </c>
    </row>
    <row r="10859" spans="1:6" x14ac:dyDescent="0.45">
      <c r="A10859" s="218">
        <v>9506</v>
      </c>
      <c r="B10859" s="218">
        <v>150</v>
      </c>
      <c r="C10859" s="219">
        <v>26.699582955179249</v>
      </c>
      <c r="D10859" s="218"/>
      <c r="E10859" s="218" t="s">
        <v>205</v>
      </c>
      <c r="F10859" s="218">
        <v>1984</v>
      </c>
    </row>
    <row r="10860" spans="1:6" x14ac:dyDescent="0.45">
      <c r="A10860" s="218">
        <v>9504</v>
      </c>
      <c r="B10860" s="218">
        <v>300</v>
      </c>
      <c r="C10860" s="219">
        <v>13.23909400862358</v>
      </c>
      <c r="D10860" s="218"/>
      <c r="E10860" s="218" t="s">
        <v>205</v>
      </c>
      <c r="F10860" s="218">
        <v>1901</v>
      </c>
    </row>
    <row r="10861" spans="1:6" x14ac:dyDescent="0.45">
      <c r="A10861" s="218">
        <v>9504</v>
      </c>
      <c r="B10861" s="218">
        <v>300</v>
      </c>
      <c r="C10861" s="219">
        <v>30.240315617060851</v>
      </c>
      <c r="D10861" s="218"/>
      <c r="E10861" s="218" t="s">
        <v>205</v>
      </c>
      <c r="F10861" s="218">
        <v>1901</v>
      </c>
    </row>
    <row r="10862" spans="1:6" x14ac:dyDescent="0.45">
      <c r="A10862" s="218">
        <v>9502</v>
      </c>
      <c r="B10862" s="218">
        <v>350</v>
      </c>
      <c r="C10862" s="219">
        <v>36.66907309147954</v>
      </c>
      <c r="D10862" s="218"/>
      <c r="E10862" s="218" t="s">
        <v>203</v>
      </c>
      <c r="F10862" s="218">
        <v>1901</v>
      </c>
    </row>
    <row r="10863" spans="1:6" x14ac:dyDescent="0.45">
      <c r="A10863" s="218">
        <v>9502</v>
      </c>
      <c r="B10863" s="218">
        <v>350</v>
      </c>
      <c r="C10863" s="219">
        <v>22.116274340938698</v>
      </c>
      <c r="D10863" s="218"/>
      <c r="E10863" s="218" t="s">
        <v>203</v>
      </c>
      <c r="F10863" s="218">
        <v>1901</v>
      </c>
    </row>
    <row r="10864" spans="1:6" x14ac:dyDescent="0.45">
      <c r="A10864" s="218">
        <v>9500</v>
      </c>
      <c r="B10864" s="218">
        <v>0</v>
      </c>
      <c r="C10864" s="219">
        <v>20.903958830229289</v>
      </c>
      <c r="D10864" s="218"/>
      <c r="E10864" s="218"/>
      <c r="F10864" s="218">
        <v>1901</v>
      </c>
    </row>
    <row r="10865" spans="1:6" x14ac:dyDescent="0.45">
      <c r="A10865" s="218">
        <v>9498</v>
      </c>
      <c r="B10865" s="218">
        <v>200</v>
      </c>
      <c r="C10865" s="219">
        <v>6.8105445012132577</v>
      </c>
      <c r="D10865" s="218"/>
      <c r="E10865" s="218" t="s">
        <v>114</v>
      </c>
      <c r="F10865" s="218">
        <v>2015</v>
      </c>
    </row>
    <row r="10866" spans="1:6" x14ac:dyDescent="0.45">
      <c r="A10866" s="218">
        <v>9498</v>
      </c>
      <c r="B10866" s="218">
        <v>200</v>
      </c>
      <c r="C10866" s="219">
        <v>8.1457151921694866</v>
      </c>
      <c r="D10866" s="218"/>
      <c r="E10866" s="218" t="s">
        <v>114</v>
      </c>
      <c r="F10866" s="218">
        <v>2017</v>
      </c>
    </row>
    <row r="10867" spans="1:6" x14ac:dyDescent="0.45">
      <c r="A10867" s="218">
        <v>9498</v>
      </c>
      <c r="B10867" s="218">
        <v>200</v>
      </c>
      <c r="C10867" s="219">
        <v>1.233288613647199</v>
      </c>
      <c r="D10867" s="218"/>
      <c r="E10867" s="218" t="s">
        <v>114</v>
      </c>
      <c r="F10867" s="218">
        <v>2017</v>
      </c>
    </row>
    <row r="10868" spans="1:6" x14ac:dyDescent="0.45">
      <c r="A10868" s="218">
        <v>9496</v>
      </c>
      <c r="B10868" s="218">
        <v>680</v>
      </c>
      <c r="C10868" s="219">
        <v>42.791454654591568</v>
      </c>
      <c r="D10868" s="218"/>
      <c r="E10868" s="218" t="s">
        <v>204</v>
      </c>
      <c r="F10868" s="218">
        <v>2015</v>
      </c>
    </row>
    <row r="10869" spans="1:6" x14ac:dyDescent="0.45">
      <c r="A10869" s="218">
        <v>9496</v>
      </c>
      <c r="B10869" s="218">
        <v>680</v>
      </c>
      <c r="C10869" s="219">
        <v>31.362033172641912</v>
      </c>
      <c r="D10869" s="218"/>
      <c r="E10869" s="218" t="s">
        <v>204</v>
      </c>
      <c r="F10869" s="218">
        <v>2015</v>
      </c>
    </row>
    <row r="10870" spans="1:6" x14ac:dyDescent="0.45">
      <c r="A10870" s="218">
        <v>9494</v>
      </c>
      <c r="B10870" s="218">
        <v>684</v>
      </c>
      <c r="C10870" s="219">
        <v>33.797830736042208</v>
      </c>
      <c r="D10870" s="218"/>
      <c r="E10870" s="218" t="s">
        <v>204</v>
      </c>
      <c r="F10870" s="218">
        <v>2015</v>
      </c>
    </row>
    <row r="10871" spans="1:6" x14ac:dyDescent="0.45">
      <c r="A10871" s="218">
        <v>9494</v>
      </c>
      <c r="B10871" s="218">
        <v>684</v>
      </c>
      <c r="C10871" s="219">
        <v>39.701258513124493</v>
      </c>
      <c r="D10871" s="218"/>
      <c r="E10871" s="218" t="s">
        <v>204</v>
      </c>
      <c r="F10871" s="218">
        <v>2017</v>
      </c>
    </row>
    <row r="10872" spans="1:6" x14ac:dyDescent="0.45">
      <c r="A10872" s="218">
        <v>9494</v>
      </c>
      <c r="B10872" s="218">
        <v>684</v>
      </c>
      <c r="C10872" s="219">
        <v>48.681750868355593</v>
      </c>
      <c r="D10872" s="218"/>
      <c r="E10872" s="218" t="s">
        <v>204</v>
      </c>
      <c r="F10872" s="218">
        <v>2017</v>
      </c>
    </row>
    <row r="10873" spans="1:6" x14ac:dyDescent="0.45">
      <c r="A10873" s="218">
        <v>9494</v>
      </c>
      <c r="B10873" s="218">
        <v>684</v>
      </c>
      <c r="C10873" s="219">
        <v>25.665407060151939</v>
      </c>
      <c r="D10873" s="218"/>
      <c r="E10873" s="218" t="s">
        <v>204</v>
      </c>
      <c r="F10873" s="218">
        <v>2017</v>
      </c>
    </row>
    <row r="10874" spans="1:6" x14ac:dyDescent="0.45">
      <c r="A10874" s="218">
        <v>9494</v>
      </c>
      <c r="B10874" s="218">
        <v>684</v>
      </c>
      <c r="C10874" s="219">
        <v>40.731052097955107</v>
      </c>
      <c r="D10874" s="218"/>
      <c r="E10874" s="218" t="s">
        <v>204</v>
      </c>
      <c r="F10874" s="218">
        <v>2017</v>
      </c>
    </row>
    <row r="10875" spans="1:6" x14ac:dyDescent="0.45">
      <c r="A10875" s="218">
        <v>9494</v>
      </c>
      <c r="B10875" s="218">
        <v>684</v>
      </c>
      <c r="C10875" s="219">
        <v>16.927187982924849</v>
      </c>
      <c r="D10875" s="218"/>
      <c r="E10875" s="218" t="s">
        <v>204</v>
      </c>
      <c r="F10875" s="218">
        <v>2017</v>
      </c>
    </row>
    <row r="10876" spans="1:6" x14ac:dyDescent="0.45">
      <c r="A10876" s="218">
        <v>9494</v>
      </c>
      <c r="B10876" s="218">
        <v>684</v>
      </c>
      <c r="C10876" s="219">
        <v>18.710106279354861</v>
      </c>
      <c r="D10876" s="218"/>
      <c r="E10876" s="218" t="s">
        <v>204</v>
      </c>
      <c r="F10876" s="218">
        <v>2017</v>
      </c>
    </row>
    <row r="10877" spans="1:6" x14ac:dyDescent="0.45">
      <c r="A10877" s="218">
        <v>9494</v>
      </c>
      <c r="B10877" s="218">
        <v>684</v>
      </c>
      <c r="C10877" s="219">
        <v>31.045295456546292</v>
      </c>
      <c r="D10877" s="218"/>
      <c r="E10877" s="218" t="s">
        <v>204</v>
      </c>
      <c r="F10877" s="218">
        <v>2017</v>
      </c>
    </row>
    <row r="10878" spans="1:6" x14ac:dyDescent="0.45">
      <c r="A10878" s="218">
        <v>9494</v>
      </c>
      <c r="B10878" s="218">
        <v>684</v>
      </c>
      <c r="C10878" s="219">
        <v>31.888128150425722</v>
      </c>
      <c r="D10878" s="218"/>
      <c r="E10878" s="218" t="s">
        <v>204</v>
      </c>
      <c r="F10878" s="218">
        <v>2017</v>
      </c>
    </row>
    <row r="10879" spans="1:6" x14ac:dyDescent="0.45">
      <c r="A10879" s="218">
        <v>9494</v>
      </c>
      <c r="B10879" s="218">
        <v>684</v>
      </c>
      <c r="C10879" s="219">
        <v>38.028651358140017</v>
      </c>
      <c r="D10879" s="218"/>
      <c r="E10879" s="218" t="s">
        <v>204</v>
      </c>
      <c r="F10879" s="218">
        <v>2017</v>
      </c>
    </row>
    <row r="10880" spans="1:6" x14ac:dyDescent="0.45">
      <c r="A10880" s="218">
        <v>9494</v>
      </c>
      <c r="B10880" s="218">
        <v>684</v>
      </c>
      <c r="C10880" s="219">
        <v>34.095653212324301</v>
      </c>
      <c r="D10880" s="218"/>
      <c r="E10880" s="218" t="s">
        <v>204</v>
      </c>
      <c r="F10880" s="218">
        <v>2017</v>
      </c>
    </row>
    <row r="10881" spans="1:6" x14ac:dyDescent="0.45">
      <c r="A10881" s="218">
        <v>9494</v>
      </c>
      <c r="B10881" s="218">
        <v>684</v>
      </c>
      <c r="C10881" s="219">
        <v>40.814796643012848</v>
      </c>
      <c r="D10881" s="218"/>
      <c r="E10881" s="218" t="s">
        <v>204</v>
      </c>
      <c r="F10881" s="218">
        <v>2017</v>
      </c>
    </row>
    <row r="10882" spans="1:6" x14ac:dyDescent="0.45">
      <c r="A10882" s="218">
        <v>9492</v>
      </c>
      <c r="B10882" s="218">
        <v>315</v>
      </c>
      <c r="C10882" s="219">
        <v>35.731629002644823</v>
      </c>
      <c r="D10882" s="218"/>
      <c r="E10882" s="218" t="s">
        <v>204</v>
      </c>
      <c r="F10882" s="218">
        <v>2015</v>
      </c>
    </row>
    <row r="10883" spans="1:6" x14ac:dyDescent="0.45">
      <c r="A10883" s="218">
        <v>9492</v>
      </c>
      <c r="B10883" s="218">
        <v>315</v>
      </c>
      <c r="C10883" s="219">
        <v>36.686638913983352</v>
      </c>
      <c r="D10883" s="218"/>
      <c r="E10883" s="218" t="s">
        <v>204</v>
      </c>
      <c r="F10883" s="218">
        <v>2015</v>
      </c>
    </row>
    <row r="10884" spans="1:6" x14ac:dyDescent="0.45">
      <c r="A10884" s="218">
        <v>9492</v>
      </c>
      <c r="B10884" s="218">
        <v>315</v>
      </c>
      <c r="C10884" s="219">
        <v>16.338027335265888</v>
      </c>
      <c r="D10884" s="218"/>
      <c r="E10884" s="218" t="s">
        <v>204</v>
      </c>
      <c r="F10884" s="218">
        <v>2015</v>
      </c>
    </row>
    <row r="10885" spans="1:6" x14ac:dyDescent="0.45">
      <c r="A10885" s="218">
        <v>9490</v>
      </c>
      <c r="B10885" s="218">
        <v>560</v>
      </c>
      <c r="C10885" s="219">
        <v>22.385725299183321</v>
      </c>
      <c r="D10885" s="218"/>
      <c r="E10885" s="218" t="s">
        <v>204</v>
      </c>
      <c r="F10885" s="218">
        <v>2015</v>
      </c>
    </row>
    <row r="10886" spans="1:6" x14ac:dyDescent="0.45">
      <c r="A10886" s="218">
        <v>9490</v>
      </c>
      <c r="B10886" s="218">
        <v>560</v>
      </c>
      <c r="C10886" s="219">
        <v>27.877973973404789</v>
      </c>
      <c r="D10886" s="218"/>
      <c r="E10886" s="218" t="s">
        <v>204</v>
      </c>
      <c r="F10886" s="218">
        <v>2015</v>
      </c>
    </row>
    <row r="10887" spans="1:6" x14ac:dyDescent="0.45">
      <c r="A10887" s="218">
        <v>9490</v>
      </c>
      <c r="B10887" s="218">
        <v>560</v>
      </c>
      <c r="C10887" s="219">
        <v>50.304896043213979</v>
      </c>
      <c r="D10887" s="218"/>
      <c r="E10887" s="218" t="s">
        <v>204</v>
      </c>
      <c r="F10887" s="218">
        <v>2015</v>
      </c>
    </row>
    <row r="10888" spans="1:6" x14ac:dyDescent="0.45">
      <c r="A10888" s="218">
        <v>9490</v>
      </c>
      <c r="B10888" s="218">
        <v>560</v>
      </c>
      <c r="C10888" s="219">
        <v>23.329419987937101</v>
      </c>
      <c r="D10888" s="218"/>
      <c r="E10888" s="218" t="s">
        <v>204</v>
      </c>
      <c r="F10888" s="218">
        <v>2015</v>
      </c>
    </row>
    <row r="10889" spans="1:6" x14ac:dyDescent="0.45">
      <c r="A10889" s="218">
        <v>9488</v>
      </c>
      <c r="B10889" s="218">
        <v>200</v>
      </c>
      <c r="C10889" s="219">
        <v>32.911683071104093</v>
      </c>
      <c r="D10889" s="218"/>
      <c r="E10889" s="218" t="s">
        <v>114</v>
      </c>
      <c r="F10889" s="218">
        <v>2001</v>
      </c>
    </row>
    <row r="10890" spans="1:6" x14ac:dyDescent="0.45">
      <c r="A10890" s="218">
        <v>9488</v>
      </c>
      <c r="B10890" s="218">
        <v>200</v>
      </c>
      <c r="C10890" s="219">
        <v>22.56642815965391</v>
      </c>
      <c r="D10890" s="218"/>
      <c r="E10890" s="218" t="s">
        <v>114</v>
      </c>
      <c r="F10890" s="218">
        <v>2001</v>
      </c>
    </row>
    <row r="10891" spans="1:6" x14ac:dyDescent="0.45">
      <c r="A10891" s="218">
        <v>9486</v>
      </c>
      <c r="B10891" s="218">
        <v>200</v>
      </c>
      <c r="C10891" s="219">
        <v>27.110557935036489</v>
      </c>
      <c r="D10891" s="218"/>
      <c r="E10891" s="218" t="s">
        <v>114</v>
      </c>
      <c r="F10891" s="218">
        <v>2015</v>
      </c>
    </row>
    <row r="10892" spans="1:6" x14ac:dyDescent="0.45">
      <c r="A10892" s="218">
        <v>9486</v>
      </c>
      <c r="B10892" s="218">
        <v>200</v>
      </c>
      <c r="C10892" s="219">
        <v>17.127231740061092</v>
      </c>
      <c r="D10892" s="218"/>
      <c r="E10892" s="218" t="s">
        <v>114</v>
      </c>
      <c r="F10892" s="218">
        <v>2015</v>
      </c>
    </row>
    <row r="10893" spans="1:6" x14ac:dyDescent="0.45">
      <c r="A10893" s="218">
        <v>9486</v>
      </c>
      <c r="B10893" s="218">
        <v>200</v>
      </c>
      <c r="C10893" s="219">
        <v>23.843630355601029</v>
      </c>
      <c r="D10893" s="218"/>
      <c r="E10893" s="218" t="s">
        <v>114</v>
      </c>
      <c r="F10893" s="218">
        <v>2015</v>
      </c>
    </row>
    <row r="10894" spans="1:6" x14ac:dyDescent="0.45">
      <c r="A10894" s="218">
        <v>9484</v>
      </c>
      <c r="B10894" s="218">
        <v>160</v>
      </c>
      <c r="C10894" s="219">
        <v>12.223650582052169</v>
      </c>
      <c r="D10894" s="218"/>
      <c r="E10894" s="218" t="s">
        <v>114</v>
      </c>
      <c r="F10894" s="218">
        <v>2015</v>
      </c>
    </row>
    <row r="10895" spans="1:6" x14ac:dyDescent="0.45">
      <c r="A10895" s="218">
        <v>9482</v>
      </c>
      <c r="B10895" s="218">
        <v>200</v>
      </c>
      <c r="C10895" s="219">
        <v>37.737682606085329</v>
      </c>
      <c r="D10895" s="218"/>
      <c r="E10895" s="218" t="s">
        <v>114</v>
      </c>
      <c r="F10895" s="218">
        <v>2015</v>
      </c>
    </row>
    <row r="10896" spans="1:6" x14ac:dyDescent="0.45">
      <c r="A10896" s="218">
        <v>9482</v>
      </c>
      <c r="B10896" s="218">
        <v>200</v>
      </c>
      <c r="C10896" s="219">
        <v>2.479680638252721</v>
      </c>
      <c r="D10896" s="218"/>
      <c r="E10896" s="218" t="s">
        <v>114</v>
      </c>
      <c r="F10896" s="218">
        <v>2015</v>
      </c>
    </row>
    <row r="10897" spans="1:6" x14ac:dyDescent="0.45">
      <c r="A10897" s="218">
        <v>9480</v>
      </c>
      <c r="B10897" s="218">
        <v>250</v>
      </c>
      <c r="C10897" s="219">
        <v>17.698827996631049</v>
      </c>
      <c r="D10897" s="218"/>
      <c r="E10897" s="218" t="s">
        <v>114</v>
      </c>
      <c r="F10897" s="218">
        <v>2015</v>
      </c>
    </row>
    <row r="10898" spans="1:6" x14ac:dyDescent="0.45">
      <c r="A10898" s="218">
        <v>9480</v>
      </c>
      <c r="B10898" s="218">
        <v>250</v>
      </c>
      <c r="C10898" s="219">
        <v>22.02029034153901</v>
      </c>
      <c r="D10898" s="218"/>
      <c r="E10898" s="218" t="s">
        <v>114</v>
      </c>
      <c r="F10898" s="218">
        <v>2015</v>
      </c>
    </row>
    <row r="10899" spans="1:6" x14ac:dyDescent="0.45">
      <c r="A10899" s="218">
        <v>9478</v>
      </c>
      <c r="B10899" s="218">
        <v>350</v>
      </c>
      <c r="C10899" s="219">
        <v>53.036836383083987</v>
      </c>
      <c r="D10899" s="218"/>
      <c r="E10899" s="218" t="s">
        <v>114</v>
      </c>
      <c r="F10899" s="218">
        <v>2015</v>
      </c>
    </row>
    <row r="10900" spans="1:6" x14ac:dyDescent="0.45">
      <c r="A10900" s="218">
        <v>9476</v>
      </c>
      <c r="B10900" s="218">
        <v>0</v>
      </c>
      <c r="C10900" s="219">
        <v>10.57573302442494</v>
      </c>
      <c r="D10900" s="218"/>
      <c r="E10900" s="218"/>
      <c r="F10900" s="218">
        <v>1901</v>
      </c>
    </row>
    <row r="10901" spans="1:6" x14ac:dyDescent="0.45">
      <c r="A10901" s="218">
        <v>9476</v>
      </c>
      <c r="B10901" s="218">
        <v>0</v>
      </c>
      <c r="C10901" s="219">
        <v>11.082949055451991</v>
      </c>
      <c r="D10901" s="218"/>
      <c r="E10901" s="218"/>
      <c r="F10901" s="218">
        <v>1901</v>
      </c>
    </row>
    <row r="10902" spans="1:6" x14ac:dyDescent="0.45">
      <c r="A10902" s="218">
        <v>9474</v>
      </c>
      <c r="B10902" s="218">
        <v>160</v>
      </c>
      <c r="C10902" s="219">
        <v>8.9892755101085147</v>
      </c>
      <c r="D10902" s="218"/>
      <c r="E10902" s="218" t="s">
        <v>114</v>
      </c>
      <c r="F10902" s="218">
        <v>2015</v>
      </c>
    </row>
    <row r="10903" spans="1:6" x14ac:dyDescent="0.45">
      <c r="A10903" s="218">
        <v>9472</v>
      </c>
      <c r="B10903" s="218">
        <v>150</v>
      </c>
      <c r="C10903" s="219">
        <v>1.4504843272940731</v>
      </c>
      <c r="D10903" s="218"/>
      <c r="E10903" s="218" t="s">
        <v>205</v>
      </c>
      <c r="F10903" s="218">
        <v>1901</v>
      </c>
    </row>
    <row r="10904" spans="1:6" x14ac:dyDescent="0.45">
      <c r="A10904" s="218">
        <v>9470</v>
      </c>
      <c r="B10904" s="218">
        <v>315</v>
      </c>
      <c r="C10904" s="219">
        <v>11.849345991823609</v>
      </c>
      <c r="D10904" s="218"/>
      <c r="E10904" s="218" t="s">
        <v>114</v>
      </c>
      <c r="F10904" s="218">
        <v>2015</v>
      </c>
    </row>
    <row r="10905" spans="1:6" x14ac:dyDescent="0.45">
      <c r="A10905" s="218">
        <v>9646</v>
      </c>
      <c r="B10905" s="218">
        <v>200</v>
      </c>
      <c r="C10905" s="219">
        <v>11.54040757648322</v>
      </c>
      <c r="D10905" s="218"/>
      <c r="E10905" s="218" t="s">
        <v>114</v>
      </c>
      <c r="F10905" s="218">
        <v>2015</v>
      </c>
    </row>
    <row r="10906" spans="1:6" x14ac:dyDescent="0.45">
      <c r="A10906" s="218">
        <v>9646</v>
      </c>
      <c r="B10906" s="218">
        <v>200</v>
      </c>
      <c r="C10906" s="219">
        <v>19.852711596065969</v>
      </c>
      <c r="D10906" s="218"/>
      <c r="E10906" s="218" t="s">
        <v>114</v>
      </c>
      <c r="F10906" s="218">
        <v>2015</v>
      </c>
    </row>
    <row r="10907" spans="1:6" x14ac:dyDescent="0.45">
      <c r="A10907" s="218">
        <v>9646</v>
      </c>
      <c r="B10907" s="218">
        <v>200</v>
      </c>
      <c r="C10907" s="219">
        <v>15.561643353069909</v>
      </c>
      <c r="D10907" s="218"/>
      <c r="E10907" s="218" t="s">
        <v>114</v>
      </c>
      <c r="F10907" s="218">
        <v>2015</v>
      </c>
    </row>
    <row r="10908" spans="1:6" x14ac:dyDescent="0.45">
      <c r="A10908" s="218">
        <v>9646</v>
      </c>
      <c r="B10908" s="218">
        <v>200</v>
      </c>
      <c r="C10908" s="219">
        <v>14.132220471994479</v>
      </c>
      <c r="D10908" s="218"/>
      <c r="E10908" s="218" t="s">
        <v>114</v>
      </c>
      <c r="F10908" s="218">
        <v>2015</v>
      </c>
    </row>
    <row r="10909" spans="1:6" x14ac:dyDescent="0.45">
      <c r="A10909" s="218">
        <v>9646</v>
      </c>
      <c r="B10909" s="218">
        <v>200</v>
      </c>
      <c r="C10909" s="219">
        <v>22.115989603520191</v>
      </c>
      <c r="D10909" s="218"/>
      <c r="E10909" s="218" t="s">
        <v>207</v>
      </c>
      <c r="F10909" s="218">
        <v>1901</v>
      </c>
    </row>
    <row r="10910" spans="1:6" x14ac:dyDescent="0.45">
      <c r="A10910" s="218">
        <v>9646</v>
      </c>
      <c r="B10910" s="218">
        <v>200</v>
      </c>
      <c r="C10910" s="219">
        <v>15.32037842557399</v>
      </c>
      <c r="D10910" s="218"/>
      <c r="E10910" s="218" t="s">
        <v>207</v>
      </c>
      <c r="F10910" s="218">
        <v>1901</v>
      </c>
    </row>
    <row r="10911" spans="1:6" x14ac:dyDescent="0.45">
      <c r="A10911" s="218">
        <v>9644</v>
      </c>
      <c r="B10911" s="218">
        <v>200</v>
      </c>
      <c r="C10911" s="219">
        <v>39.230840715975027</v>
      </c>
      <c r="D10911" s="218"/>
      <c r="E10911" s="218" t="s">
        <v>114</v>
      </c>
      <c r="F10911" s="218">
        <v>2015</v>
      </c>
    </row>
    <row r="10912" spans="1:6" x14ac:dyDescent="0.45">
      <c r="A10912" s="218">
        <v>9644</v>
      </c>
      <c r="B10912" s="218">
        <v>200</v>
      </c>
      <c r="C10912" s="219">
        <v>28.577871081977211</v>
      </c>
      <c r="D10912" s="218"/>
      <c r="E10912" s="218" t="s">
        <v>114</v>
      </c>
      <c r="F10912" s="218">
        <v>2015</v>
      </c>
    </row>
    <row r="10913" spans="1:6" x14ac:dyDescent="0.45">
      <c r="A10913" s="218">
        <v>9644</v>
      </c>
      <c r="B10913" s="218">
        <v>200</v>
      </c>
      <c r="C10913" s="219">
        <v>12.73606461186696</v>
      </c>
      <c r="D10913" s="218"/>
      <c r="E10913" s="218" t="s">
        <v>114</v>
      </c>
      <c r="F10913" s="218">
        <v>2015</v>
      </c>
    </row>
    <row r="10914" spans="1:6" x14ac:dyDescent="0.45">
      <c r="A10914" s="218">
        <v>9644</v>
      </c>
      <c r="B10914" s="218">
        <v>200</v>
      </c>
      <c r="C10914" s="219">
        <v>7.4600700575678838</v>
      </c>
      <c r="D10914" s="218"/>
      <c r="E10914" s="218" t="s">
        <v>114</v>
      </c>
      <c r="F10914" s="218">
        <v>2015</v>
      </c>
    </row>
    <row r="10915" spans="1:6" x14ac:dyDescent="0.45">
      <c r="A10915" s="218">
        <v>9644</v>
      </c>
      <c r="B10915" s="218">
        <v>200</v>
      </c>
      <c r="C10915" s="219">
        <v>18.896376839659531</v>
      </c>
      <c r="D10915" s="218"/>
      <c r="E10915" s="218" t="s">
        <v>114</v>
      </c>
      <c r="F10915" s="218">
        <v>2015</v>
      </c>
    </row>
    <row r="10916" spans="1:6" x14ac:dyDescent="0.45">
      <c r="A10916" s="218">
        <v>9642</v>
      </c>
      <c r="B10916" s="218">
        <v>160</v>
      </c>
      <c r="C10916" s="219">
        <v>11.01908910963715</v>
      </c>
      <c r="D10916" s="218"/>
      <c r="E10916" s="218" t="s">
        <v>114</v>
      </c>
      <c r="F10916" s="218">
        <v>2015</v>
      </c>
    </row>
    <row r="10917" spans="1:6" x14ac:dyDescent="0.45">
      <c r="A10917" s="218">
        <v>9642</v>
      </c>
      <c r="B10917" s="218">
        <v>160</v>
      </c>
      <c r="C10917" s="219">
        <v>10.302692535821651</v>
      </c>
      <c r="D10917" s="218"/>
      <c r="E10917" s="218" t="s">
        <v>114</v>
      </c>
      <c r="F10917" s="218">
        <v>2015</v>
      </c>
    </row>
    <row r="10918" spans="1:6" x14ac:dyDescent="0.45">
      <c r="A10918" s="218">
        <v>9642</v>
      </c>
      <c r="B10918" s="218">
        <v>160</v>
      </c>
      <c r="C10918" s="219">
        <v>12.37544475223414</v>
      </c>
      <c r="D10918" s="218"/>
      <c r="E10918" s="218" t="s">
        <v>114</v>
      </c>
      <c r="F10918" s="218">
        <v>2015</v>
      </c>
    </row>
    <row r="10919" spans="1:6" x14ac:dyDescent="0.45">
      <c r="A10919" s="218">
        <v>9642</v>
      </c>
      <c r="B10919" s="218">
        <v>160</v>
      </c>
      <c r="C10919" s="219">
        <v>20.820077909110609</v>
      </c>
      <c r="D10919" s="218"/>
      <c r="E10919" s="218" t="s">
        <v>114</v>
      </c>
      <c r="F10919" s="218">
        <v>2015</v>
      </c>
    </row>
    <row r="10920" spans="1:6" x14ac:dyDescent="0.45">
      <c r="A10920" s="218">
        <v>9640</v>
      </c>
      <c r="B10920" s="218">
        <v>315</v>
      </c>
      <c r="C10920" s="219">
        <v>37.493186745649048</v>
      </c>
      <c r="D10920" s="218"/>
      <c r="E10920" s="218" t="s">
        <v>114</v>
      </c>
      <c r="F10920" s="218">
        <v>2015</v>
      </c>
    </row>
    <row r="10921" spans="1:6" x14ac:dyDescent="0.45">
      <c r="A10921" s="218">
        <v>9640</v>
      </c>
      <c r="B10921" s="218">
        <v>315</v>
      </c>
      <c r="C10921" s="219">
        <v>42.551990586620008</v>
      </c>
      <c r="D10921" s="218"/>
      <c r="E10921" s="218" t="s">
        <v>114</v>
      </c>
      <c r="F10921" s="218">
        <v>2015</v>
      </c>
    </row>
    <row r="10922" spans="1:6" x14ac:dyDescent="0.45">
      <c r="A10922" s="218">
        <v>9640</v>
      </c>
      <c r="B10922" s="218">
        <v>315</v>
      </c>
      <c r="C10922" s="219">
        <v>8.616159027541622</v>
      </c>
      <c r="D10922" s="218"/>
      <c r="E10922" s="218" t="s">
        <v>114</v>
      </c>
      <c r="F10922" s="218">
        <v>2015</v>
      </c>
    </row>
    <row r="10923" spans="1:6" x14ac:dyDescent="0.45">
      <c r="A10923" s="218">
        <v>9640</v>
      </c>
      <c r="B10923" s="218">
        <v>315</v>
      </c>
      <c r="C10923" s="219">
        <v>14.92529766539325</v>
      </c>
      <c r="D10923" s="218"/>
      <c r="E10923" s="218" t="s">
        <v>114</v>
      </c>
      <c r="F10923" s="218">
        <v>2015</v>
      </c>
    </row>
    <row r="10924" spans="1:6" x14ac:dyDescent="0.45">
      <c r="A10924" s="218">
        <v>9640</v>
      </c>
      <c r="B10924" s="218">
        <v>315</v>
      </c>
      <c r="C10924" s="219">
        <v>19.171092154974879</v>
      </c>
      <c r="D10924" s="218"/>
      <c r="E10924" s="218" t="s">
        <v>114</v>
      </c>
      <c r="F10924" s="218">
        <v>2015</v>
      </c>
    </row>
    <row r="10925" spans="1:6" x14ac:dyDescent="0.45">
      <c r="A10925" s="218">
        <v>9640</v>
      </c>
      <c r="B10925" s="218">
        <v>315</v>
      </c>
      <c r="C10925" s="219">
        <v>43.518499034255811</v>
      </c>
      <c r="D10925" s="218"/>
      <c r="E10925" s="218" t="s">
        <v>114</v>
      </c>
      <c r="F10925" s="218">
        <v>2015</v>
      </c>
    </row>
    <row r="10926" spans="1:6" x14ac:dyDescent="0.45">
      <c r="A10926" s="218">
        <v>9638</v>
      </c>
      <c r="B10926" s="218">
        <v>200</v>
      </c>
      <c r="C10926" s="219">
        <v>24.876121115340329</v>
      </c>
      <c r="D10926" s="218"/>
      <c r="E10926" s="218" t="s">
        <v>114</v>
      </c>
      <c r="F10926" s="218">
        <v>2015</v>
      </c>
    </row>
    <row r="10927" spans="1:6" x14ac:dyDescent="0.45">
      <c r="A10927" s="218">
        <v>9638</v>
      </c>
      <c r="B10927" s="218">
        <v>200</v>
      </c>
      <c r="C10927" s="219">
        <v>6.7605199607881623</v>
      </c>
      <c r="D10927" s="218"/>
      <c r="E10927" s="218" t="s">
        <v>114</v>
      </c>
      <c r="F10927" s="218">
        <v>2012</v>
      </c>
    </row>
    <row r="10928" spans="1:6" x14ac:dyDescent="0.45">
      <c r="A10928" s="218">
        <v>9638</v>
      </c>
      <c r="B10928" s="218">
        <v>200</v>
      </c>
      <c r="C10928" s="219">
        <v>32.260320945230937</v>
      </c>
      <c r="D10928" s="218"/>
      <c r="E10928" s="218" t="s">
        <v>114</v>
      </c>
      <c r="F10928" s="218">
        <v>2015</v>
      </c>
    </row>
    <row r="10929" spans="1:6" x14ac:dyDescent="0.45">
      <c r="A10929" s="218">
        <v>9638</v>
      </c>
      <c r="B10929" s="218">
        <v>200</v>
      </c>
      <c r="C10929" s="219">
        <v>22.7164246200912</v>
      </c>
      <c r="D10929" s="218"/>
      <c r="E10929" s="218" t="s">
        <v>114</v>
      </c>
      <c r="F10929" s="218">
        <v>2015</v>
      </c>
    </row>
    <row r="10930" spans="1:6" x14ac:dyDescent="0.45">
      <c r="A10930" s="218">
        <v>9636</v>
      </c>
      <c r="B10930" s="218">
        <v>160</v>
      </c>
      <c r="C10930" s="219">
        <v>25.70278387749185</v>
      </c>
      <c r="D10930" s="218"/>
      <c r="E10930" s="218" t="s">
        <v>114</v>
      </c>
      <c r="F10930" s="218">
        <v>2015</v>
      </c>
    </row>
    <row r="10931" spans="1:6" x14ac:dyDescent="0.45">
      <c r="A10931" s="218">
        <v>9634</v>
      </c>
      <c r="B10931" s="218">
        <v>200</v>
      </c>
      <c r="C10931" s="219">
        <v>18.843018196238312</v>
      </c>
      <c r="D10931" s="218"/>
      <c r="E10931" s="218" t="s">
        <v>114</v>
      </c>
      <c r="F10931" s="218">
        <v>2015</v>
      </c>
    </row>
    <row r="10932" spans="1:6" x14ac:dyDescent="0.45">
      <c r="A10932" s="218">
        <v>9634</v>
      </c>
      <c r="B10932" s="218">
        <v>200</v>
      </c>
      <c r="C10932" s="219">
        <v>30.50400266181461</v>
      </c>
      <c r="D10932" s="218"/>
      <c r="E10932" s="218" t="s">
        <v>114</v>
      </c>
      <c r="F10932" s="218">
        <v>2015</v>
      </c>
    </row>
    <row r="10933" spans="1:6" x14ac:dyDescent="0.45">
      <c r="A10933" s="218">
        <v>9634</v>
      </c>
      <c r="B10933" s="218">
        <v>200</v>
      </c>
      <c r="C10933" s="219">
        <v>30.769038062521659</v>
      </c>
      <c r="D10933" s="218"/>
      <c r="E10933" s="218" t="s">
        <v>114</v>
      </c>
      <c r="F10933" s="218">
        <v>2015</v>
      </c>
    </row>
    <row r="10934" spans="1:6" x14ac:dyDescent="0.45">
      <c r="A10934" s="218">
        <v>9634</v>
      </c>
      <c r="B10934" s="218">
        <v>200</v>
      </c>
      <c r="C10934" s="219">
        <v>24.530472754812202</v>
      </c>
      <c r="D10934" s="218"/>
      <c r="E10934" s="218" t="s">
        <v>114</v>
      </c>
      <c r="F10934" s="218">
        <v>2015</v>
      </c>
    </row>
    <row r="10935" spans="1:6" x14ac:dyDescent="0.45">
      <c r="A10935" s="218">
        <v>9634</v>
      </c>
      <c r="B10935" s="218">
        <v>200</v>
      </c>
      <c r="C10935" s="219">
        <v>46.610811865795903</v>
      </c>
      <c r="D10935" s="218"/>
      <c r="E10935" s="218" t="s">
        <v>114</v>
      </c>
      <c r="F10935" s="218">
        <v>2015</v>
      </c>
    </row>
    <row r="10936" spans="1:6" x14ac:dyDescent="0.45">
      <c r="A10936" s="218">
        <v>9632</v>
      </c>
      <c r="B10936" s="218">
        <v>160</v>
      </c>
      <c r="C10936" s="219">
        <v>70.203259322666682</v>
      </c>
      <c r="D10936" s="218"/>
      <c r="E10936" s="218" t="s">
        <v>114</v>
      </c>
      <c r="F10936" s="218">
        <v>2015</v>
      </c>
    </row>
    <row r="10937" spans="1:6" x14ac:dyDescent="0.45">
      <c r="A10937" s="218">
        <v>9630</v>
      </c>
      <c r="B10937" s="218">
        <v>160</v>
      </c>
      <c r="C10937" s="219">
        <v>23.49130732719328</v>
      </c>
      <c r="D10937" s="218"/>
      <c r="E10937" s="218" t="s">
        <v>114</v>
      </c>
      <c r="F10937" s="218">
        <v>2015</v>
      </c>
    </row>
    <row r="10938" spans="1:6" x14ac:dyDescent="0.45">
      <c r="A10938" s="218">
        <v>9630</v>
      </c>
      <c r="B10938" s="218">
        <v>160</v>
      </c>
      <c r="C10938" s="219">
        <v>7.4744981060213878</v>
      </c>
      <c r="D10938" s="218"/>
      <c r="E10938" s="218" t="s">
        <v>114</v>
      </c>
      <c r="F10938" s="218">
        <v>2015</v>
      </c>
    </row>
    <row r="10939" spans="1:6" x14ac:dyDescent="0.45">
      <c r="A10939" s="218">
        <v>9630</v>
      </c>
      <c r="B10939" s="218">
        <v>160</v>
      </c>
      <c r="C10939" s="219">
        <v>0.495428720912578</v>
      </c>
      <c r="D10939" s="218"/>
      <c r="E10939" s="218" t="s">
        <v>114</v>
      </c>
      <c r="F10939" s="218">
        <v>2013</v>
      </c>
    </row>
    <row r="10940" spans="1:6" x14ac:dyDescent="0.45">
      <c r="A10940" s="218">
        <v>9628</v>
      </c>
      <c r="B10940" s="218">
        <v>200</v>
      </c>
      <c r="C10940" s="219">
        <v>31.834308456797149</v>
      </c>
      <c r="D10940" s="218"/>
      <c r="E10940" s="218" t="s">
        <v>114</v>
      </c>
      <c r="F10940" s="218">
        <v>2015</v>
      </c>
    </row>
    <row r="10941" spans="1:6" x14ac:dyDescent="0.45">
      <c r="A10941" s="218">
        <v>9626</v>
      </c>
      <c r="B10941" s="218">
        <v>200</v>
      </c>
      <c r="C10941" s="219">
        <v>12.814361695927291</v>
      </c>
      <c r="D10941" s="218"/>
      <c r="E10941" s="218" t="s">
        <v>114</v>
      </c>
      <c r="F10941" s="218">
        <v>2015</v>
      </c>
    </row>
    <row r="10942" spans="1:6" x14ac:dyDescent="0.45">
      <c r="A10942" s="218">
        <v>9626</v>
      </c>
      <c r="B10942" s="218">
        <v>200</v>
      </c>
      <c r="C10942" s="219">
        <v>16.385790643450431</v>
      </c>
      <c r="D10942" s="218"/>
      <c r="E10942" s="218" t="s">
        <v>114</v>
      </c>
      <c r="F10942" s="218">
        <v>2015</v>
      </c>
    </row>
    <row r="10943" spans="1:6" x14ac:dyDescent="0.45">
      <c r="A10943" s="218">
        <v>9626</v>
      </c>
      <c r="B10943" s="218">
        <v>200</v>
      </c>
      <c r="C10943" s="219">
        <v>30.887787687459049</v>
      </c>
      <c r="D10943" s="218"/>
      <c r="E10943" s="218" t="s">
        <v>114</v>
      </c>
      <c r="F10943" s="218">
        <v>2015</v>
      </c>
    </row>
    <row r="10944" spans="1:6" x14ac:dyDescent="0.45">
      <c r="A10944" s="218">
        <v>9626</v>
      </c>
      <c r="B10944" s="218">
        <v>200</v>
      </c>
      <c r="C10944" s="219">
        <v>58.485916914412307</v>
      </c>
      <c r="D10944" s="218"/>
      <c r="E10944" s="218" t="s">
        <v>114</v>
      </c>
      <c r="F10944" s="218">
        <v>2015</v>
      </c>
    </row>
    <row r="10945" spans="1:6" x14ac:dyDescent="0.45">
      <c r="A10945" s="218">
        <v>9624</v>
      </c>
      <c r="B10945" s="218">
        <v>0</v>
      </c>
      <c r="C10945" s="219">
        <v>33.410715825733391</v>
      </c>
      <c r="D10945" s="218"/>
      <c r="E10945" s="218"/>
      <c r="F10945" s="218">
        <v>1901</v>
      </c>
    </row>
    <row r="10946" spans="1:6" x14ac:dyDescent="0.45">
      <c r="A10946" s="218">
        <v>9624</v>
      </c>
      <c r="B10946" s="218">
        <v>0</v>
      </c>
      <c r="C10946" s="219">
        <v>23.090873022618251</v>
      </c>
      <c r="D10946" s="218"/>
      <c r="E10946" s="218"/>
      <c r="F10946" s="218">
        <v>1901</v>
      </c>
    </row>
    <row r="10947" spans="1:6" x14ac:dyDescent="0.45">
      <c r="A10947" s="218">
        <v>9622</v>
      </c>
      <c r="B10947" s="218">
        <v>200</v>
      </c>
      <c r="C10947" s="219">
        <v>14.59548892508848</v>
      </c>
      <c r="D10947" s="218"/>
      <c r="E10947" s="218" t="s">
        <v>207</v>
      </c>
      <c r="F10947" s="218">
        <v>1901</v>
      </c>
    </row>
    <row r="10948" spans="1:6" x14ac:dyDescent="0.45">
      <c r="A10948" s="218">
        <v>9622</v>
      </c>
      <c r="B10948" s="218">
        <v>200</v>
      </c>
      <c r="C10948" s="219">
        <v>5.1894649152961421</v>
      </c>
      <c r="D10948" s="218"/>
      <c r="E10948" s="218"/>
      <c r="F10948" s="218">
        <v>1901</v>
      </c>
    </row>
    <row r="10949" spans="1:6" x14ac:dyDescent="0.45">
      <c r="A10949" s="218">
        <v>9620</v>
      </c>
      <c r="B10949" s="218">
        <v>200</v>
      </c>
      <c r="C10949" s="219">
        <v>35.240045775489378</v>
      </c>
      <c r="D10949" s="218"/>
      <c r="E10949" s="218" t="s">
        <v>114</v>
      </c>
      <c r="F10949" s="218">
        <v>1901</v>
      </c>
    </row>
    <row r="10950" spans="1:6" x14ac:dyDescent="0.45">
      <c r="A10950" s="218">
        <v>9620</v>
      </c>
      <c r="B10950" s="218">
        <v>200</v>
      </c>
      <c r="C10950" s="219">
        <v>48.584807625087961</v>
      </c>
      <c r="D10950" s="218"/>
      <c r="E10950" s="218" t="s">
        <v>114</v>
      </c>
      <c r="F10950" s="218">
        <v>2001</v>
      </c>
    </row>
    <row r="10951" spans="1:6" x14ac:dyDescent="0.45">
      <c r="A10951" s="218">
        <v>9618</v>
      </c>
      <c r="B10951" s="218">
        <v>150</v>
      </c>
      <c r="C10951" s="219">
        <v>30.775561559833172</v>
      </c>
      <c r="D10951" s="218"/>
      <c r="E10951" s="218" t="s">
        <v>205</v>
      </c>
      <c r="F10951" s="218">
        <v>1901</v>
      </c>
    </row>
    <row r="10952" spans="1:6" x14ac:dyDescent="0.45">
      <c r="A10952" s="218">
        <v>9616</v>
      </c>
      <c r="B10952" s="218">
        <v>200</v>
      </c>
      <c r="C10952" s="219">
        <v>8.5560358280534619</v>
      </c>
      <c r="D10952" s="218"/>
      <c r="E10952" s="218" t="s">
        <v>203</v>
      </c>
      <c r="F10952" s="218">
        <v>1955</v>
      </c>
    </row>
    <row r="10953" spans="1:6" x14ac:dyDescent="0.45">
      <c r="A10953" s="218">
        <v>9614</v>
      </c>
      <c r="B10953" s="218">
        <v>200</v>
      </c>
      <c r="C10953" s="219">
        <v>20.298196964188481</v>
      </c>
      <c r="D10953" s="218"/>
      <c r="E10953" s="218" t="s">
        <v>114</v>
      </c>
      <c r="F10953" s="218">
        <v>2018</v>
      </c>
    </row>
    <row r="10954" spans="1:6" x14ac:dyDescent="0.45">
      <c r="A10954" s="218">
        <v>9614</v>
      </c>
      <c r="B10954" s="218">
        <v>200</v>
      </c>
      <c r="C10954" s="219">
        <v>18.84263781956939</v>
      </c>
      <c r="D10954" s="218"/>
      <c r="E10954" s="218" t="s">
        <v>114</v>
      </c>
      <c r="F10954" s="218">
        <v>2018</v>
      </c>
    </row>
    <row r="10955" spans="1:6" x14ac:dyDescent="0.45">
      <c r="A10955" s="218">
        <v>9614</v>
      </c>
      <c r="B10955" s="218">
        <v>200</v>
      </c>
      <c r="C10955" s="219">
        <v>1.909607289478892</v>
      </c>
      <c r="D10955" s="218"/>
      <c r="E10955" s="218" t="s">
        <v>114</v>
      </c>
      <c r="F10955" s="218">
        <v>2018</v>
      </c>
    </row>
    <row r="10956" spans="1:6" x14ac:dyDescent="0.45">
      <c r="A10956" s="218">
        <v>9612</v>
      </c>
      <c r="B10956" s="218">
        <v>160</v>
      </c>
      <c r="C10956" s="219">
        <v>41.344920264051467</v>
      </c>
      <c r="D10956" s="218"/>
      <c r="E10956" s="218" t="s">
        <v>114</v>
      </c>
      <c r="F10956" s="218">
        <v>2003</v>
      </c>
    </row>
    <row r="10957" spans="1:6" x14ac:dyDescent="0.45">
      <c r="A10957" s="218">
        <v>9610</v>
      </c>
      <c r="B10957" s="218">
        <v>250</v>
      </c>
      <c r="C10957" s="219">
        <v>2.235989880698019</v>
      </c>
      <c r="D10957" s="218"/>
      <c r="E10957" s="218" t="s">
        <v>114</v>
      </c>
      <c r="F10957" s="218">
        <v>2015</v>
      </c>
    </row>
    <row r="10958" spans="1:6" x14ac:dyDescent="0.45">
      <c r="A10958" s="218">
        <v>9610</v>
      </c>
      <c r="B10958" s="218">
        <v>250</v>
      </c>
      <c r="C10958" s="219">
        <v>30.06309929134391</v>
      </c>
      <c r="D10958" s="218"/>
      <c r="E10958" s="218" t="s">
        <v>114</v>
      </c>
      <c r="F10958" s="218">
        <v>2015</v>
      </c>
    </row>
    <row r="10959" spans="1:6" x14ac:dyDescent="0.45">
      <c r="A10959" s="218">
        <v>9610</v>
      </c>
      <c r="B10959" s="218">
        <v>250</v>
      </c>
      <c r="C10959" s="219">
        <v>22.973120871179841</v>
      </c>
      <c r="D10959" s="218"/>
      <c r="E10959" s="218" t="s">
        <v>114</v>
      </c>
      <c r="F10959" s="218">
        <v>2015</v>
      </c>
    </row>
    <row r="10960" spans="1:6" x14ac:dyDescent="0.45">
      <c r="A10960" s="218">
        <v>9610</v>
      </c>
      <c r="B10960" s="218">
        <v>250</v>
      </c>
      <c r="C10960" s="219">
        <v>9.6682751449045234</v>
      </c>
      <c r="D10960" s="218"/>
      <c r="E10960" s="218" t="s">
        <v>114</v>
      </c>
      <c r="F10960" s="218">
        <v>2015</v>
      </c>
    </row>
    <row r="10961" spans="1:6" x14ac:dyDescent="0.45">
      <c r="A10961" s="218">
        <v>9608</v>
      </c>
      <c r="B10961" s="218">
        <v>0</v>
      </c>
      <c r="C10961" s="219">
        <v>32.019983453060007</v>
      </c>
      <c r="D10961" s="218"/>
      <c r="E10961" s="218"/>
      <c r="F10961" s="218">
        <v>1901</v>
      </c>
    </row>
    <row r="10962" spans="1:6" x14ac:dyDescent="0.45">
      <c r="A10962" s="218">
        <v>9606</v>
      </c>
      <c r="B10962" s="218">
        <v>200</v>
      </c>
      <c r="C10962" s="219">
        <v>9.4386862341281343</v>
      </c>
      <c r="D10962" s="218"/>
      <c r="E10962" s="218" t="s">
        <v>114</v>
      </c>
      <c r="F10962" s="218">
        <v>2015</v>
      </c>
    </row>
    <row r="10963" spans="1:6" x14ac:dyDescent="0.45">
      <c r="A10963" s="218">
        <v>9604</v>
      </c>
      <c r="B10963" s="218">
        <v>200</v>
      </c>
      <c r="C10963" s="219">
        <v>31.651463952266312</v>
      </c>
      <c r="D10963" s="218"/>
      <c r="E10963" s="218" t="s">
        <v>114</v>
      </c>
      <c r="F10963" s="218">
        <v>2015</v>
      </c>
    </row>
    <row r="10964" spans="1:6" x14ac:dyDescent="0.45">
      <c r="A10964" s="218">
        <v>9602</v>
      </c>
      <c r="B10964" s="218">
        <v>160</v>
      </c>
      <c r="C10964" s="219">
        <v>10.44451058693379</v>
      </c>
      <c r="D10964" s="218"/>
      <c r="E10964" s="218" t="s">
        <v>114</v>
      </c>
      <c r="F10964" s="218">
        <v>2015</v>
      </c>
    </row>
    <row r="10965" spans="1:6" x14ac:dyDescent="0.45">
      <c r="A10965" s="218">
        <v>9600</v>
      </c>
      <c r="B10965" s="218">
        <v>200</v>
      </c>
      <c r="C10965" s="219">
        <v>38.21450594405988</v>
      </c>
      <c r="D10965" s="218"/>
      <c r="E10965" s="218" t="s">
        <v>114</v>
      </c>
      <c r="F10965" s="218">
        <v>2015</v>
      </c>
    </row>
    <row r="10966" spans="1:6" x14ac:dyDescent="0.45">
      <c r="A10966" s="218">
        <v>9600</v>
      </c>
      <c r="B10966" s="218">
        <v>200</v>
      </c>
      <c r="C10966" s="219">
        <v>18.305386375056951</v>
      </c>
      <c r="D10966" s="218"/>
      <c r="E10966" s="218" t="s">
        <v>114</v>
      </c>
      <c r="F10966" s="218">
        <v>2015</v>
      </c>
    </row>
    <row r="10967" spans="1:6" x14ac:dyDescent="0.45">
      <c r="A10967" s="218">
        <v>9600</v>
      </c>
      <c r="B10967" s="218">
        <v>200</v>
      </c>
      <c r="C10967" s="219">
        <v>3.515835186185305</v>
      </c>
      <c r="D10967" s="218"/>
      <c r="E10967" s="218" t="s">
        <v>114</v>
      </c>
      <c r="F10967" s="218">
        <v>2015</v>
      </c>
    </row>
    <row r="10968" spans="1:6" x14ac:dyDescent="0.45">
      <c r="A10968" s="218">
        <v>9598</v>
      </c>
      <c r="B10968" s="218">
        <v>160</v>
      </c>
      <c r="C10968" s="219">
        <v>7.4930363179312982</v>
      </c>
      <c r="D10968" s="218"/>
      <c r="E10968" s="218" t="s">
        <v>114</v>
      </c>
      <c r="F10968" s="218">
        <v>2015</v>
      </c>
    </row>
    <row r="10969" spans="1:6" x14ac:dyDescent="0.45">
      <c r="A10969" s="218">
        <v>9596</v>
      </c>
      <c r="B10969" s="218">
        <v>150</v>
      </c>
      <c r="C10969" s="219">
        <v>14.94336884679907</v>
      </c>
      <c r="D10969" s="218"/>
      <c r="E10969" s="218" t="s">
        <v>207</v>
      </c>
      <c r="F10969" s="218">
        <v>1901</v>
      </c>
    </row>
    <row r="10970" spans="1:6" x14ac:dyDescent="0.45">
      <c r="A10970" s="218">
        <v>9594</v>
      </c>
      <c r="B10970" s="218">
        <v>200</v>
      </c>
      <c r="C10970" s="219">
        <v>35.46232980859422</v>
      </c>
      <c r="D10970" s="218"/>
      <c r="E10970" s="218" t="s">
        <v>203</v>
      </c>
      <c r="F10970" s="218">
        <v>1901</v>
      </c>
    </row>
    <row r="10971" spans="1:6" x14ac:dyDescent="0.45">
      <c r="A10971" s="218">
        <v>9592</v>
      </c>
      <c r="B10971" s="218">
        <v>200</v>
      </c>
      <c r="C10971" s="219">
        <v>6.0855549335824284</v>
      </c>
      <c r="D10971" s="218"/>
      <c r="E10971" s="218" t="s">
        <v>114</v>
      </c>
      <c r="F10971" s="218">
        <v>2015</v>
      </c>
    </row>
    <row r="10972" spans="1:6" x14ac:dyDescent="0.45">
      <c r="A10972" s="218">
        <v>9592</v>
      </c>
      <c r="B10972" s="218">
        <v>200</v>
      </c>
      <c r="C10972" s="219">
        <v>27.645034504759771</v>
      </c>
      <c r="D10972" s="218"/>
      <c r="E10972" s="218" t="s">
        <v>114</v>
      </c>
      <c r="F10972" s="218">
        <v>2015</v>
      </c>
    </row>
    <row r="10973" spans="1:6" x14ac:dyDescent="0.45">
      <c r="A10973" s="218">
        <v>9592</v>
      </c>
      <c r="B10973" s="218">
        <v>200</v>
      </c>
      <c r="C10973" s="219">
        <v>85.022466932318252</v>
      </c>
      <c r="D10973" s="218"/>
      <c r="E10973" s="218" t="s">
        <v>114</v>
      </c>
      <c r="F10973" s="218">
        <v>2015</v>
      </c>
    </row>
    <row r="10974" spans="1:6" x14ac:dyDescent="0.45">
      <c r="A10974" s="218">
        <v>9590</v>
      </c>
      <c r="B10974" s="218">
        <v>200</v>
      </c>
      <c r="C10974" s="219">
        <v>19.848338442938651</v>
      </c>
      <c r="D10974" s="218"/>
      <c r="E10974" s="218" t="s">
        <v>109</v>
      </c>
      <c r="F10974" s="218">
        <v>2015</v>
      </c>
    </row>
    <row r="10975" spans="1:6" x14ac:dyDescent="0.45">
      <c r="A10975" s="218">
        <v>9590</v>
      </c>
      <c r="B10975" s="218">
        <v>200</v>
      </c>
      <c r="C10975" s="219">
        <v>1.6801583317740481</v>
      </c>
      <c r="D10975" s="218"/>
      <c r="E10975" s="218" t="s">
        <v>109</v>
      </c>
      <c r="F10975" s="218">
        <v>2015</v>
      </c>
    </row>
    <row r="10976" spans="1:6" x14ac:dyDescent="0.45">
      <c r="A10976" s="218">
        <v>9590</v>
      </c>
      <c r="B10976" s="218">
        <v>200</v>
      </c>
      <c r="C10976" s="219">
        <v>5.9335835229485419</v>
      </c>
      <c r="D10976" s="218"/>
      <c r="E10976" s="218" t="s">
        <v>109</v>
      </c>
      <c r="F10976" s="218">
        <v>2015</v>
      </c>
    </row>
    <row r="10977" spans="1:6" x14ac:dyDescent="0.45">
      <c r="A10977" s="218">
        <v>9590</v>
      </c>
      <c r="B10977" s="218">
        <v>200</v>
      </c>
      <c r="C10977" s="219">
        <v>28.71557922376677</v>
      </c>
      <c r="D10977" s="218"/>
      <c r="E10977" s="218" t="s">
        <v>109</v>
      </c>
      <c r="F10977" s="218">
        <v>2015</v>
      </c>
    </row>
    <row r="10978" spans="1:6" x14ac:dyDescent="0.45">
      <c r="A10978" s="218">
        <v>9590</v>
      </c>
      <c r="B10978" s="218">
        <v>200</v>
      </c>
      <c r="C10978" s="219">
        <v>33.777069735879692</v>
      </c>
      <c r="D10978" s="218"/>
      <c r="E10978" s="218" t="s">
        <v>109</v>
      </c>
      <c r="F10978" s="218">
        <v>2015</v>
      </c>
    </row>
    <row r="10979" spans="1:6" x14ac:dyDescent="0.45">
      <c r="A10979" s="218">
        <v>9590</v>
      </c>
      <c r="B10979" s="218">
        <v>200</v>
      </c>
      <c r="C10979" s="219">
        <v>8.9966949712530209</v>
      </c>
      <c r="D10979" s="218"/>
      <c r="E10979" s="218" t="s">
        <v>109</v>
      </c>
      <c r="F10979" s="218">
        <v>2015</v>
      </c>
    </row>
    <row r="10980" spans="1:6" x14ac:dyDescent="0.45">
      <c r="A10980" s="218">
        <v>9590</v>
      </c>
      <c r="B10980" s="218">
        <v>200</v>
      </c>
      <c r="C10980" s="219">
        <v>11.193326601237731</v>
      </c>
      <c r="D10980" s="218"/>
      <c r="E10980" s="218" t="s">
        <v>109</v>
      </c>
      <c r="F10980" s="218">
        <v>2015</v>
      </c>
    </row>
    <row r="10981" spans="1:6" x14ac:dyDescent="0.45">
      <c r="A10981" s="218">
        <v>9590</v>
      </c>
      <c r="B10981" s="218">
        <v>200</v>
      </c>
      <c r="C10981" s="219">
        <v>1.7762804183194281</v>
      </c>
      <c r="D10981" s="218"/>
      <c r="E10981" s="218" t="s">
        <v>109</v>
      </c>
      <c r="F10981" s="218">
        <v>2015</v>
      </c>
    </row>
    <row r="10982" spans="1:6" x14ac:dyDescent="0.45">
      <c r="A10982" s="218">
        <v>9590</v>
      </c>
      <c r="B10982" s="218">
        <v>200</v>
      </c>
      <c r="C10982" s="219">
        <v>12.98226607005237</v>
      </c>
      <c r="D10982" s="218"/>
      <c r="E10982" s="218" t="s">
        <v>109</v>
      </c>
      <c r="F10982" s="218">
        <v>2015</v>
      </c>
    </row>
    <row r="10983" spans="1:6" x14ac:dyDescent="0.45">
      <c r="A10983" s="218">
        <v>9590</v>
      </c>
      <c r="B10983" s="218">
        <v>200</v>
      </c>
      <c r="C10983" s="219">
        <v>3.2930290679339782</v>
      </c>
      <c r="D10983" s="218"/>
      <c r="E10983" s="218" t="s">
        <v>109</v>
      </c>
      <c r="F10983" s="218">
        <v>2015</v>
      </c>
    </row>
    <row r="10984" spans="1:6" x14ac:dyDescent="0.45">
      <c r="A10984" s="218">
        <v>9590</v>
      </c>
      <c r="B10984" s="218">
        <v>200</v>
      </c>
      <c r="C10984" s="219">
        <v>14.430254912436601</v>
      </c>
      <c r="D10984" s="218"/>
      <c r="E10984" s="218" t="s">
        <v>109</v>
      </c>
      <c r="F10984" s="218">
        <v>2015</v>
      </c>
    </row>
    <row r="10985" spans="1:6" x14ac:dyDescent="0.45">
      <c r="A10985" s="218">
        <v>9588</v>
      </c>
      <c r="B10985" s="218">
        <v>500</v>
      </c>
      <c r="C10985" s="219">
        <v>14.463711675869259</v>
      </c>
      <c r="D10985" s="218"/>
      <c r="E10985" s="218" t="s">
        <v>203</v>
      </c>
      <c r="F10985" s="218">
        <v>1901</v>
      </c>
    </row>
    <row r="10986" spans="1:6" x14ac:dyDescent="0.45">
      <c r="A10986" s="218">
        <v>9760</v>
      </c>
      <c r="B10986" s="218">
        <v>0</v>
      </c>
      <c r="C10986" s="219">
        <v>11.09604018121955</v>
      </c>
      <c r="D10986" s="218"/>
      <c r="E10986" s="218"/>
      <c r="F10986" s="218">
        <v>1901</v>
      </c>
    </row>
    <row r="10987" spans="1:6" x14ac:dyDescent="0.45">
      <c r="A10987" s="218">
        <v>9758</v>
      </c>
      <c r="B10987" s="218">
        <v>0</v>
      </c>
      <c r="C10987" s="219">
        <v>13.67022723731518</v>
      </c>
      <c r="D10987" s="218"/>
      <c r="E10987" s="218"/>
      <c r="F10987" s="218">
        <v>1901</v>
      </c>
    </row>
    <row r="10988" spans="1:6" x14ac:dyDescent="0.45">
      <c r="A10988" s="218">
        <v>9756</v>
      </c>
      <c r="B10988" s="218">
        <v>250</v>
      </c>
      <c r="C10988" s="219">
        <v>7.5788357922415237</v>
      </c>
      <c r="D10988" s="218" t="s">
        <v>205</v>
      </c>
      <c r="E10988" s="218"/>
      <c r="F10988" s="218">
        <v>1901</v>
      </c>
    </row>
    <row r="10989" spans="1:6" x14ac:dyDescent="0.45">
      <c r="A10989" s="218">
        <v>9756</v>
      </c>
      <c r="B10989" s="218">
        <v>250</v>
      </c>
      <c r="C10989" s="219">
        <v>121.90526372122569</v>
      </c>
      <c r="D10989" s="218" t="s">
        <v>205</v>
      </c>
      <c r="E10989" s="218" t="s">
        <v>205</v>
      </c>
      <c r="F10989" s="218">
        <v>1901</v>
      </c>
    </row>
    <row r="10990" spans="1:6" x14ac:dyDescent="0.45">
      <c r="A10990" s="218">
        <v>9756</v>
      </c>
      <c r="B10990" s="218">
        <v>250</v>
      </c>
      <c r="C10990" s="219">
        <v>44.500862781970461</v>
      </c>
      <c r="D10990" s="218" t="s">
        <v>205</v>
      </c>
      <c r="E10990" s="218"/>
      <c r="F10990" s="218">
        <v>1901</v>
      </c>
    </row>
    <row r="10991" spans="1:6" x14ac:dyDescent="0.45">
      <c r="A10991" s="218">
        <v>9756</v>
      </c>
      <c r="B10991" s="218">
        <v>250</v>
      </c>
      <c r="C10991" s="219">
        <v>16.138788641916129</v>
      </c>
      <c r="D10991" s="218" t="s">
        <v>205</v>
      </c>
      <c r="E10991" s="218"/>
      <c r="F10991" s="218">
        <v>1901</v>
      </c>
    </row>
    <row r="10992" spans="1:6" x14ac:dyDescent="0.45">
      <c r="A10992" s="218">
        <v>9754</v>
      </c>
      <c r="B10992" s="218">
        <v>500</v>
      </c>
      <c r="C10992" s="219">
        <v>45.340667077119662</v>
      </c>
      <c r="D10992" s="218"/>
      <c r="E10992" s="218"/>
      <c r="F10992" s="218">
        <v>1901</v>
      </c>
    </row>
    <row r="10993" spans="1:6" x14ac:dyDescent="0.45">
      <c r="A10993" s="218">
        <v>9754</v>
      </c>
      <c r="B10993" s="218">
        <v>500</v>
      </c>
      <c r="C10993" s="219">
        <v>45.378571716267203</v>
      </c>
      <c r="D10993" s="218"/>
      <c r="E10993" s="218"/>
      <c r="F10993" s="218">
        <v>1901</v>
      </c>
    </row>
    <row r="10994" spans="1:6" x14ac:dyDescent="0.45">
      <c r="A10994" s="218">
        <v>9752</v>
      </c>
      <c r="B10994" s="218">
        <v>300</v>
      </c>
      <c r="C10994" s="219">
        <v>27.605318624224001</v>
      </c>
      <c r="D10994" s="218"/>
      <c r="E10994" s="218" t="s">
        <v>111</v>
      </c>
      <c r="F10994" s="218">
        <v>1901</v>
      </c>
    </row>
    <row r="10995" spans="1:6" x14ac:dyDescent="0.45">
      <c r="A10995" s="218">
        <v>9752</v>
      </c>
      <c r="B10995" s="218">
        <v>300</v>
      </c>
      <c r="C10995" s="219">
        <v>27.266467754775789</v>
      </c>
      <c r="D10995" s="218"/>
      <c r="E10995" s="218" t="s">
        <v>111</v>
      </c>
      <c r="F10995" s="218">
        <v>1996</v>
      </c>
    </row>
    <row r="10996" spans="1:6" x14ac:dyDescent="0.45">
      <c r="A10996" s="218">
        <v>9750</v>
      </c>
      <c r="B10996" s="218">
        <v>0</v>
      </c>
      <c r="C10996" s="219">
        <v>11.855148905001339</v>
      </c>
      <c r="D10996" s="218"/>
      <c r="E10996" s="218"/>
      <c r="F10996" s="218">
        <v>1901</v>
      </c>
    </row>
    <row r="10997" spans="1:6" x14ac:dyDescent="0.45">
      <c r="A10997" s="218">
        <v>9748</v>
      </c>
      <c r="B10997" s="218">
        <v>500</v>
      </c>
      <c r="C10997" s="219">
        <v>17.556318387384358</v>
      </c>
      <c r="D10997" s="218"/>
      <c r="E10997" s="218" t="s">
        <v>203</v>
      </c>
      <c r="F10997" s="218">
        <v>1901</v>
      </c>
    </row>
    <row r="10998" spans="1:6" x14ac:dyDescent="0.45">
      <c r="A10998" s="218">
        <v>9748</v>
      </c>
      <c r="B10998" s="218">
        <v>500</v>
      </c>
      <c r="C10998" s="219">
        <v>16.419368053676621</v>
      </c>
      <c r="D10998" s="218"/>
      <c r="E10998" s="218" t="s">
        <v>203</v>
      </c>
      <c r="F10998" s="218">
        <v>1901</v>
      </c>
    </row>
    <row r="10999" spans="1:6" x14ac:dyDescent="0.45">
      <c r="A10999" s="218">
        <v>9748</v>
      </c>
      <c r="B10999" s="218">
        <v>500</v>
      </c>
      <c r="C10999" s="219">
        <v>33.459952427312452</v>
      </c>
      <c r="D10999" s="218"/>
      <c r="E10999" s="218" t="s">
        <v>203</v>
      </c>
      <c r="F10999" s="218">
        <v>1901</v>
      </c>
    </row>
    <row r="11000" spans="1:6" x14ac:dyDescent="0.45">
      <c r="A11000" s="218">
        <v>9748</v>
      </c>
      <c r="B11000" s="218">
        <v>500</v>
      </c>
      <c r="C11000" s="219">
        <v>29.291034454163629</v>
      </c>
      <c r="D11000" s="218"/>
      <c r="E11000" s="218" t="s">
        <v>203</v>
      </c>
      <c r="F11000" s="218">
        <v>1901</v>
      </c>
    </row>
    <row r="11001" spans="1:6" x14ac:dyDescent="0.45">
      <c r="A11001" s="218">
        <v>9748</v>
      </c>
      <c r="B11001" s="218">
        <v>500</v>
      </c>
      <c r="C11001" s="219">
        <v>23.625477834251608</v>
      </c>
      <c r="D11001" s="218"/>
      <c r="E11001" s="218" t="s">
        <v>203</v>
      </c>
      <c r="F11001" s="218">
        <v>1901</v>
      </c>
    </row>
    <row r="11002" spans="1:6" x14ac:dyDescent="0.45">
      <c r="A11002" s="218">
        <v>9746</v>
      </c>
      <c r="B11002" s="218">
        <v>0</v>
      </c>
      <c r="C11002" s="219">
        <v>9.3888946790071106</v>
      </c>
      <c r="D11002" s="218"/>
      <c r="E11002" s="218"/>
      <c r="F11002" s="218">
        <v>1901</v>
      </c>
    </row>
    <row r="11003" spans="1:6" x14ac:dyDescent="0.45">
      <c r="A11003" s="218">
        <v>9746</v>
      </c>
      <c r="B11003" s="218">
        <v>0</v>
      </c>
      <c r="C11003" s="219">
        <v>16.452447058992171</v>
      </c>
      <c r="D11003" s="218"/>
      <c r="E11003" s="218"/>
      <c r="F11003" s="218">
        <v>1901</v>
      </c>
    </row>
    <row r="11004" spans="1:6" x14ac:dyDescent="0.45">
      <c r="A11004" s="218">
        <v>9744</v>
      </c>
      <c r="B11004" s="218">
        <v>250</v>
      </c>
      <c r="C11004" s="219">
        <v>52.981174218342638</v>
      </c>
      <c r="D11004" s="218"/>
      <c r="E11004" s="218" t="s">
        <v>207</v>
      </c>
      <c r="F11004" s="218">
        <v>1980</v>
      </c>
    </row>
    <row r="11005" spans="1:6" x14ac:dyDescent="0.45">
      <c r="A11005" s="218">
        <v>9744</v>
      </c>
      <c r="B11005" s="218">
        <v>250</v>
      </c>
      <c r="C11005" s="219">
        <v>39.631474049261527</v>
      </c>
      <c r="D11005" s="218"/>
      <c r="E11005" s="218" t="s">
        <v>207</v>
      </c>
      <c r="F11005" s="218">
        <v>1980</v>
      </c>
    </row>
    <row r="11006" spans="1:6" x14ac:dyDescent="0.45">
      <c r="A11006" s="218">
        <v>9742</v>
      </c>
      <c r="B11006" s="218">
        <v>0</v>
      </c>
      <c r="C11006" s="219">
        <v>45.446331190838983</v>
      </c>
      <c r="D11006" s="218"/>
      <c r="E11006" s="218"/>
      <c r="F11006" s="218">
        <v>1901</v>
      </c>
    </row>
    <row r="11007" spans="1:6" x14ac:dyDescent="0.45">
      <c r="A11007" s="218">
        <v>9740</v>
      </c>
      <c r="B11007" s="218">
        <v>200</v>
      </c>
      <c r="C11007" s="219">
        <v>5.0434034567942101</v>
      </c>
      <c r="D11007" s="218"/>
      <c r="E11007" s="218" t="s">
        <v>114</v>
      </c>
      <c r="F11007" s="218">
        <v>2015</v>
      </c>
    </row>
    <row r="11008" spans="1:6" x14ac:dyDescent="0.45">
      <c r="A11008" s="218">
        <v>9740</v>
      </c>
      <c r="B11008" s="218">
        <v>200</v>
      </c>
      <c r="C11008" s="219">
        <v>28.189156778533839</v>
      </c>
      <c r="D11008" s="218"/>
      <c r="E11008" s="218" t="s">
        <v>114</v>
      </c>
      <c r="F11008" s="218">
        <v>2018</v>
      </c>
    </row>
    <row r="11009" spans="1:6" x14ac:dyDescent="0.45">
      <c r="A11009" s="218">
        <v>9738</v>
      </c>
      <c r="B11009" s="218">
        <v>573</v>
      </c>
      <c r="C11009" s="219">
        <v>20.19869094366349</v>
      </c>
      <c r="D11009" s="218"/>
      <c r="E11009" s="218" t="s">
        <v>204</v>
      </c>
      <c r="F11009" s="218">
        <v>2015</v>
      </c>
    </row>
    <row r="11010" spans="1:6" x14ac:dyDescent="0.45">
      <c r="A11010" s="218">
        <v>9738</v>
      </c>
      <c r="B11010" s="218">
        <v>573</v>
      </c>
      <c r="C11010" s="219">
        <v>13.37471862259132</v>
      </c>
      <c r="D11010" s="218"/>
      <c r="E11010" s="218" t="s">
        <v>204</v>
      </c>
      <c r="F11010" s="218">
        <v>2015</v>
      </c>
    </row>
    <row r="11011" spans="1:6" x14ac:dyDescent="0.45">
      <c r="A11011" s="218">
        <v>9736</v>
      </c>
      <c r="B11011" s="218">
        <v>250</v>
      </c>
      <c r="C11011" s="219">
        <v>21.35144392380867</v>
      </c>
      <c r="D11011" s="218"/>
      <c r="E11011" s="218" t="s">
        <v>114</v>
      </c>
      <c r="F11011" s="218">
        <v>2015</v>
      </c>
    </row>
    <row r="11012" spans="1:6" x14ac:dyDescent="0.45">
      <c r="A11012" s="218">
        <v>9736</v>
      </c>
      <c r="B11012" s="218">
        <v>250</v>
      </c>
      <c r="C11012" s="219">
        <v>22.85508142430638</v>
      </c>
      <c r="D11012" s="218"/>
      <c r="E11012" s="218" t="s">
        <v>114</v>
      </c>
      <c r="F11012" s="218">
        <v>2015</v>
      </c>
    </row>
    <row r="11013" spans="1:6" x14ac:dyDescent="0.45">
      <c r="A11013" s="218">
        <v>9734</v>
      </c>
      <c r="B11013" s="218">
        <v>315</v>
      </c>
      <c r="C11013" s="219">
        <v>22.76971006699517</v>
      </c>
      <c r="D11013" s="218"/>
      <c r="E11013" s="218" t="s">
        <v>114</v>
      </c>
      <c r="F11013" s="218">
        <v>2015</v>
      </c>
    </row>
    <row r="11014" spans="1:6" x14ac:dyDescent="0.45">
      <c r="A11014" s="218">
        <v>9734</v>
      </c>
      <c r="B11014" s="218">
        <v>315</v>
      </c>
      <c r="C11014" s="219">
        <v>30.68482787092551</v>
      </c>
      <c r="D11014" s="218"/>
      <c r="E11014" s="218" t="s">
        <v>114</v>
      </c>
      <c r="F11014" s="218">
        <v>2015</v>
      </c>
    </row>
    <row r="11015" spans="1:6" x14ac:dyDescent="0.45">
      <c r="A11015" s="218">
        <v>9734</v>
      </c>
      <c r="B11015" s="218">
        <v>315</v>
      </c>
      <c r="C11015" s="219">
        <v>40.321207432062678</v>
      </c>
      <c r="D11015" s="218"/>
      <c r="E11015" s="218" t="s">
        <v>114</v>
      </c>
      <c r="F11015" s="218">
        <v>2015</v>
      </c>
    </row>
    <row r="11016" spans="1:6" x14ac:dyDescent="0.45">
      <c r="A11016" s="218">
        <v>9732</v>
      </c>
      <c r="B11016" s="218">
        <v>250</v>
      </c>
      <c r="C11016" s="219">
        <v>37.870432339313133</v>
      </c>
      <c r="D11016" s="218"/>
      <c r="E11016" s="218" t="s">
        <v>114</v>
      </c>
      <c r="F11016" s="218">
        <v>2015</v>
      </c>
    </row>
    <row r="11017" spans="1:6" x14ac:dyDescent="0.45">
      <c r="A11017" s="218">
        <v>9732</v>
      </c>
      <c r="B11017" s="218">
        <v>250</v>
      </c>
      <c r="C11017" s="219">
        <v>28.209377368486571</v>
      </c>
      <c r="D11017" s="218"/>
      <c r="E11017" s="218" t="s">
        <v>114</v>
      </c>
      <c r="F11017" s="218">
        <v>2015</v>
      </c>
    </row>
    <row r="11018" spans="1:6" x14ac:dyDescent="0.45">
      <c r="A11018" s="218">
        <v>9732</v>
      </c>
      <c r="B11018" s="218">
        <v>250</v>
      </c>
      <c r="C11018" s="219">
        <v>13.08091436127394</v>
      </c>
      <c r="D11018" s="218"/>
      <c r="E11018" s="218" t="s">
        <v>114</v>
      </c>
      <c r="F11018" s="218">
        <v>2015</v>
      </c>
    </row>
    <row r="11019" spans="1:6" x14ac:dyDescent="0.45">
      <c r="A11019" s="218">
        <v>9730</v>
      </c>
      <c r="B11019" s="218">
        <v>200</v>
      </c>
      <c r="C11019" s="219">
        <v>34.35746816121646</v>
      </c>
      <c r="D11019" s="218"/>
      <c r="E11019" s="218" t="s">
        <v>114</v>
      </c>
      <c r="F11019" s="218">
        <v>2015</v>
      </c>
    </row>
    <row r="11020" spans="1:6" x14ac:dyDescent="0.45">
      <c r="A11020" s="218">
        <v>9730</v>
      </c>
      <c r="B11020" s="218">
        <v>200</v>
      </c>
      <c r="C11020" s="219">
        <v>23.324250768023969</v>
      </c>
      <c r="D11020" s="218"/>
      <c r="E11020" s="218" t="s">
        <v>114</v>
      </c>
      <c r="F11020" s="218">
        <v>2015</v>
      </c>
    </row>
    <row r="11021" spans="1:6" x14ac:dyDescent="0.45">
      <c r="A11021" s="218">
        <v>9728</v>
      </c>
      <c r="B11021" s="218">
        <v>300</v>
      </c>
      <c r="C11021" s="219">
        <v>14.008816870006619</v>
      </c>
      <c r="D11021" s="218"/>
      <c r="E11021" s="218" t="s">
        <v>205</v>
      </c>
      <c r="F11021" s="218">
        <v>1901</v>
      </c>
    </row>
    <row r="11022" spans="1:6" x14ac:dyDescent="0.45">
      <c r="A11022" s="218">
        <v>9726</v>
      </c>
      <c r="B11022" s="218">
        <v>250</v>
      </c>
      <c r="C11022" s="219">
        <v>3.6172220427221169</v>
      </c>
      <c r="D11022" s="218"/>
      <c r="E11022" s="218" t="s">
        <v>114</v>
      </c>
      <c r="F11022" s="218">
        <v>2015</v>
      </c>
    </row>
    <row r="11023" spans="1:6" x14ac:dyDescent="0.45">
      <c r="A11023" s="218">
        <v>9726</v>
      </c>
      <c r="B11023" s="218">
        <v>250</v>
      </c>
      <c r="C11023" s="219">
        <v>15.02335308855141</v>
      </c>
      <c r="D11023" s="218"/>
      <c r="E11023" s="218" t="s">
        <v>114</v>
      </c>
      <c r="F11023" s="218">
        <v>2015</v>
      </c>
    </row>
    <row r="11024" spans="1:6" x14ac:dyDescent="0.45">
      <c r="A11024" s="218">
        <v>9726</v>
      </c>
      <c r="B11024" s="218">
        <v>250</v>
      </c>
      <c r="C11024" s="219">
        <v>10.638964949419879</v>
      </c>
      <c r="D11024" s="218"/>
      <c r="E11024" s="218" t="s">
        <v>114</v>
      </c>
      <c r="F11024" s="218">
        <v>2015</v>
      </c>
    </row>
    <row r="11025" spans="1:6" x14ac:dyDescent="0.45">
      <c r="A11025" s="218">
        <v>9726</v>
      </c>
      <c r="B11025" s="218">
        <v>250</v>
      </c>
      <c r="C11025" s="219">
        <v>32.027778975201009</v>
      </c>
      <c r="D11025" s="218"/>
      <c r="E11025" s="218" t="s">
        <v>114</v>
      </c>
      <c r="F11025" s="218">
        <v>2015</v>
      </c>
    </row>
    <row r="11026" spans="1:6" x14ac:dyDescent="0.45">
      <c r="A11026" s="218">
        <v>9726</v>
      </c>
      <c r="B11026" s="218">
        <v>250</v>
      </c>
      <c r="C11026" s="219">
        <v>5.2178574365576083</v>
      </c>
      <c r="D11026" s="218"/>
      <c r="E11026" s="218" t="s">
        <v>114</v>
      </c>
      <c r="F11026" s="218">
        <v>2015</v>
      </c>
    </row>
    <row r="11027" spans="1:6" x14ac:dyDescent="0.45">
      <c r="A11027" s="218">
        <v>9724</v>
      </c>
      <c r="B11027" s="218">
        <v>250</v>
      </c>
      <c r="C11027" s="219">
        <v>26.984008288266239</v>
      </c>
      <c r="D11027" s="218"/>
      <c r="E11027" s="218" t="s">
        <v>204</v>
      </c>
      <c r="F11027" s="218">
        <v>2003</v>
      </c>
    </row>
    <row r="11028" spans="1:6" x14ac:dyDescent="0.45">
      <c r="A11028" s="218">
        <v>9724</v>
      </c>
      <c r="B11028" s="218">
        <v>250</v>
      </c>
      <c r="C11028" s="219">
        <v>25.83847171636171</v>
      </c>
      <c r="D11028" s="218"/>
      <c r="E11028" s="218" t="s">
        <v>204</v>
      </c>
      <c r="F11028" s="218">
        <v>2003</v>
      </c>
    </row>
    <row r="11029" spans="1:6" x14ac:dyDescent="0.45">
      <c r="A11029" s="218">
        <v>9722</v>
      </c>
      <c r="B11029" s="218">
        <v>500</v>
      </c>
      <c r="C11029" s="219">
        <v>16.106602233226841</v>
      </c>
      <c r="D11029" s="218"/>
      <c r="E11029" s="218" t="s">
        <v>203</v>
      </c>
      <c r="F11029" s="218">
        <v>1971</v>
      </c>
    </row>
    <row r="11030" spans="1:6" x14ac:dyDescent="0.45">
      <c r="A11030" s="218">
        <v>9722</v>
      </c>
      <c r="B11030" s="218">
        <v>500</v>
      </c>
      <c r="C11030" s="219">
        <v>15.88617185643688</v>
      </c>
      <c r="D11030" s="218"/>
      <c r="E11030" s="218" t="s">
        <v>203</v>
      </c>
      <c r="F11030" s="218">
        <v>1971</v>
      </c>
    </row>
    <row r="11031" spans="1:6" x14ac:dyDescent="0.45">
      <c r="A11031" s="218">
        <v>9722</v>
      </c>
      <c r="B11031" s="218">
        <v>500</v>
      </c>
      <c r="C11031" s="219">
        <v>16.012631421486031</v>
      </c>
      <c r="D11031" s="218"/>
      <c r="E11031" s="218" t="s">
        <v>203</v>
      </c>
      <c r="F11031" s="218">
        <v>1971</v>
      </c>
    </row>
    <row r="11032" spans="1:6" x14ac:dyDescent="0.45">
      <c r="A11032" s="218">
        <v>9722</v>
      </c>
      <c r="B11032" s="218">
        <v>500</v>
      </c>
      <c r="C11032" s="219">
        <v>17.050054438329649</v>
      </c>
      <c r="D11032" s="218"/>
      <c r="E11032" s="218" t="s">
        <v>203</v>
      </c>
      <c r="F11032" s="218">
        <v>1971</v>
      </c>
    </row>
    <row r="11033" spans="1:6" x14ac:dyDescent="0.45">
      <c r="A11033" s="218">
        <v>9722</v>
      </c>
      <c r="B11033" s="218">
        <v>500</v>
      </c>
      <c r="C11033" s="219">
        <v>14.51522030859088</v>
      </c>
      <c r="D11033" s="218"/>
      <c r="E11033" s="218" t="s">
        <v>203</v>
      </c>
      <c r="F11033" s="218">
        <v>1971</v>
      </c>
    </row>
    <row r="11034" spans="1:6" x14ac:dyDescent="0.45">
      <c r="A11034" s="218">
        <v>9722</v>
      </c>
      <c r="B11034" s="218">
        <v>500</v>
      </c>
      <c r="C11034" s="219">
        <v>15.7978789189044</v>
      </c>
      <c r="D11034" s="218"/>
      <c r="E11034" s="218" t="s">
        <v>203</v>
      </c>
      <c r="F11034" s="218">
        <v>1971</v>
      </c>
    </row>
    <row r="11035" spans="1:6" x14ac:dyDescent="0.45">
      <c r="A11035" s="218">
        <v>9722</v>
      </c>
      <c r="B11035" s="218">
        <v>500</v>
      </c>
      <c r="C11035" s="219">
        <v>16.691673056279889</v>
      </c>
      <c r="D11035" s="218"/>
      <c r="E11035" s="218" t="s">
        <v>203</v>
      </c>
      <c r="F11035" s="218">
        <v>1971</v>
      </c>
    </row>
    <row r="11036" spans="1:6" x14ac:dyDescent="0.45">
      <c r="A11036" s="218">
        <v>9722</v>
      </c>
      <c r="B11036" s="218">
        <v>500</v>
      </c>
      <c r="C11036" s="219">
        <v>16.111642172128811</v>
      </c>
      <c r="D11036" s="218"/>
      <c r="E11036" s="218" t="s">
        <v>203</v>
      </c>
      <c r="F11036" s="218">
        <v>1971</v>
      </c>
    </row>
    <row r="11037" spans="1:6" x14ac:dyDescent="0.45">
      <c r="A11037" s="218">
        <v>9722</v>
      </c>
      <c r="B11037" s="218">
        <v>500</v>
      </c>
      <c r="C11037" s="219">
        <v>14.861901339514381</v>
      </c>
      <c r="D11037" s="218"/>
      <c r="E11037" s="218" t="s">
        <v>203</v>
      </c>
      <c r="F11037" s="218">
        <v>1971</v>
      </c>
    </row>
    <row r="11038" spans="1:6" x14ac:dyDescent="0.45">
      <c r="A11038" s="218">
        <v>9722</v>
      </c>
      <c r="B11038" s="218">
        <v>500</v>
      </c>
      <c r="C11038" s="219">
        <v>16.253496841581718</v>
      </c>
      <c r="D11038" s="218"/>
      <c r="E11038" s="218" t="s">
        <v>203</v>
      </c>
      <c r="F11038" s="218">
        <v>1971</v>
      </c>
    </row>
    <row r="11039" spans="1:6" x14ac:dyDescent="0.45">
      <c r="A11039" s="218">
        <v>9722</v>
      </c>
      <c r="B11039" s="218">
        <v>500</v>
      </c>
      <c r="C11039" s="219">
        <v>16.118243992285741</v>
      </c>
      <c r="D11039" s="218"/>
      <c r="E11039" s="218" t="s">
        <v>203</v>
      </c>
      <c r="F11039" s="218">
        <v>1971</v>
      </c>
    </row>
    <row r="11040" spans="1:6" x14ac:dyDescent="0.45">
      <c r="A11040" s="218">
        <v>9722</v>
      </c>
      <c r="B11040" s="218">
        <v>500</v>
      </c>
      <c r="C11040" s="219">
        <v>16.192158164705742</v>
      </c>
      <c r="D11040" s="218"/>
      <c r="E11040" s="218" t="s">
        <v>203</v>
      </c>
      <c r="F11040" s="218">
        <v>1971</v>
      </c>
    </row>
    <row r="11041" spans="1:6" x14ac:dyDescent="0.45">
      <c r="A11041" s="218">
        <v>9722</v>
      </c>
      <c r="B11041" s="218">
        <v>500</v>
      </c>
      <c r="C11041" s="219">
        <v>11.26118036598155</v>
      </c>
      <c r="D11041" s="218"/>
      <c r="E11041" s="218" t="s">
        <v>203</v>
      </c>
      <c r="F11041" s="218">
        <v>1971</v>
      </c>
    </row>
    <row r="11042" spans="1:6" x14ac:dyDescent="0.45">
      <c r="A11042" s="218">
        <v>9722</v>
      </c>
      <c r="B11042" s="218">
        <v>500</v>
      </c>
      <c r="C11042" s="219">
        <v>9.459918582727326</v>
      </c>
      <c r="D11042" s="218"/>
      <c r="E11042" s="218" t="s">
        <v>203</v>
      </c>
      <c r="F11042" s="218">
        <v>1971</v>
      </c>
    </row>
    <row r="11043" spans="1:6" x14ac:dyDescent="0.45">
      <c r="A11043" s="218">
        <v>9722</v>
      </c>
      <c r="B11043" s="218">
        <v>500</v>
      </c>
      <c r="C11043" s="219">
        <v>16.580143338265149</v>
      </c>
      <c r="D11043" s="218"/>
      <c r="E11043" s="218" t="s">
        <v>203</v>
      </c>
      <c r="F11043" s="218">
        <v>1971</v>
      </c>
    </row>
    <row r="11044" spans="1:6" x14ac:dyDescent="0.45">
      <c r="A11044" s="218">
        <v>9722</v>
      </c>
      <c r="B11044" s="218">
        <v>500</v>
      </c>
      <c r="C11044" s="219">
        <v>16.164691657561701</v>
      </c>
      <c r="D11044" s="218"/>
      <c r="E11044" s="218" t="s">
        <v>203</v>
      </c>
      <c r="F11044" s="218">
        <v>1971</v>
      </c>
    </row>
    <row r="11045" spans="1:6" x14ac:dyDescent="0.45">
      <c r="A11045" s="218">
        <v>9722</v>
      </c>
      <c r="B11045" s="218">
        <v>500</v>
      </c>
      <c r="C11045" s="219">
        <v>18.28562360851636</v>
      </c>
      <c r="D11045" s="218"/>
      <c r="E11045" s="218" t="s">
        <v>203</v>
      </c>
      <c r="F11045" s="218">
        <v>1971</v>
      </c>
    </row>
    <row r="11046" spans="1:6" x14ac:dyDescent="0.45">
      <c r="A11046" s="218">
        <v>9722</v>
      </c>
      <c r="B11046" s="218">
        <v>500</v>
      </c>
      <c r="C11046" s="219">
        <v>15.762110535102421</v>
      </c>
      <c r="D11046" s="218"/>
      <c r="E11046" s="218" t="s">
        <v>203</v>
      </c>
      <c r="F11046" s="218">
        <v>1971</v>
      </c>
    </row>
    <row r="11047" spans="1:6" x14ac:dyDescent="0.45">
      <c r="A11047" s="218">
        <v>9722</v>
      </c>
      <c r="B11047" s="218">
        <v>500</v>
      </c>
      <c r="C11047" s="219">
        <v>15.50369702616328</v>
      </c>
      <c r="D11047" s="218"/>
      <c r="E11047" s="218" t="s">
        <v>203</v>
      </c>
      <c r="F11047" s="218">
        <v>1971</v>
      </c>
    </row>
    <row r="11048" spans="1:6" x14ac:dyDescent="0.45">
      <c r="A11048" s="218">
        <v>9722</v>
      </c>
      <c r="B11048" s="218">
        <v>500</v>
      </c>
      <c r="C11048" s="219">
        <v>15.597179244213841</v>
      </c>
      <c r="D11048" s="218"/>
      <c r="E11048" s="218" t="s">
        <v>203</v>
      </c>
      <c r="F11048" s="218">
        <v>1971</v>
      </c>
    </row>
    <row r="11049" spans="1:6" x14ac:dyDescent="0.45">
      <c r="A11049" s="218">
        <v>9722</v>
      </c>
      <c r="B11049" s="218">
        <v>500</v>
      </c>
      <c r="C11049" s="219">
        <v>15.736044483817331</v>
      </c>
      <c r="D11049" s="218"/>
      <c r="E11049" s="218" t="s">
        <v>203</v>
      </c>
      <c r="F11049" s="218">
        <v>1971</v>
      </c>
    </row>
    <row r="11050" spans="1:6" x14ac:dyDescent="0.45">
      <c r="A11050" s="218">
        <v>9722</v>
      </c>
      <c r="B11050" s="218">
        <v>500</v>
      </c>
      <c r="C11050" s="219">
        <v>15.677796705755791</v>
      </c>
      <c r="D11050" s="218"/>
      <c r="E11050" s="218" t="s">
        <v>203</v>
      </c>
      <c r="F11050" s="218">
        <v>1971</v>
      </c>
    </row>
    <row r="11051" spans="1:6" x14ac:dyDescent="0.45">
      <c r="A11051" s="218">
        <v>9722</v>
      </c>
      <c r="B11051" s="218">
        <v>500</v>
      </c>
      <c r="C11051" s="219">
        <v>16.163337879569401</v>
      </c>
      <c r="D11051" s="218"/>
      <c r="E11051" s="218" t="s">
        <v>203</v>
      </c>
      <c r="F11051" s="218">
        <v>1971</v>
      </c>
    </row>
    <row r="11052" spans="1:6" x14ac:dyDescent="0.45">
      <c r="A11052" s="218">
        <v>9722</v>
      </c>
      <c r="B11052" s="218">
        <v>500</v>
      </c>
      <c r="C11052" s="219">
        <v>16.415071143689119</v>
      </c>
      <c r="D11052" s="218"/>
      <c r="E11052" s="218" t="s">
        <v>203</v>
      </c>
      <c r="F11052" s="218">
        <v>1971</v>
      </c>
    </row>
    <row r="11053" spans="1:6" x14ac:dyDescent="0.45">
      <c r="A11053" s="218">
        <v>9722</v>
      </c>
      <c r="B11053" s="218">
        <v>500</v>
      </c>
      <c r="C11053" s="219">
        <v>39.636819972299527</v>
      </c>
      <c r="D11053" s="218"/>
      <c r="E11053" s="218" t="s">
        <v>203</v>
      </c>
      <c r="F11053" s="218">
        <v>1971</v>
      </c>
    </row>
    <row r="11054" spans="1:6" x14ac:dyDescent="0.45">
      <c r="A11054" s="218">
        <v>9720</v>
      </c>
      <c r="B11054" s="218">
        <v>500</v>
      </c>
      <c r="C11054" s="219">
        <v>2.6672088287005171</v>
      </c>
      <c r="D11054" s="218"/>
      <c r="E11054" s="218" t="s">
        <v>204</v>
      </c>
      <c r="F11054" s="218">
        <v>1995</v>
      </c>
    </row>
    <row r="11055" spans="1:6" x14ac:dyDescent="0.45">
      <c r="A11055" s="218">
        <v>9720</v>
      </c>
      <c r="B11055" s="218">
        <v>500</v>
      </c>
      <c r="C11055" s="219">
        <v>27.537699388291021</v>
      </c>
      <c r="D11055" s="218"/>
      <c r="E11055" s="218" t="s">
        <v>203</v>
      </c>
      <c r="F11055" s="218">
        <v>1995</v>
      </c>
    </row>
    <row r="11056" spans="1:6" x14ac:dyDescent="0.45">
      <c r="A11056" s="218">
        <v>9718</v>
      </c>
      <c r="B11056" s="218">
        <v>250</v>
      </c>
      <c r="C11056" s="219">
        <v>28.704431581947471</v>
      </c>
      <c r="D11056" s="218"/>
      <c r="E11056" s="218" t="s">
        <v>114</v>
      </c>
      <c r="F11056" s="218">
        <v>2015</v>
      </c>
    </row>
    <row r="11057" spans="1:6" x14ac:dyDescent="0.45">
      <c r="A11057" s="218">
        <v>9718</v>
      </c>
      <c r="B11057" s="218">
        <v>250</v>
      </c>
      <c r="C11057" s="219">
        <v>17.65601000200736</v>
      </c>
      <c r="D11057" s="218"/>
      <c r="E11057" s="218" t="s">
        <v>114</v>
      </c>
      <c r="F11057" s="218">
        <v>2015</v>
      </c>
    </row>
    <row r="11058" spans="1:6" x14ac:dyDescent="0.45">
      <c r="A11058" s="218">
        <v>9718</v>
      </c>
      <c r="B11058" s="218">
        <v>250</v>
      </c>
      <c r="C11058" s="219">
        <v>16.759369635318819</v>
      </c>
      <c r="D11058" s="218"/>
      <c r="E11058" s="218" t="s">
        <v>114</v>
      </c>
      <c r="F11058" s="218">
        <v>2015</v>
      </c>
    </row>
    <row r="11059" spans="1:6" x14ac:dyDescent="0.45">
      <c r="A11059" s="218">
        <v>9718</v>
      </c>
      <c r="B11059" s="218">
        <v>250</v>
      </c>
      <c r="C11059" s="219">
        <v>15.967497946953671</v>
      </c>
      <c r="D11059" s="218"/>
      <c r="E11059" s="218" t="s">
        <v>114</v>
      </c>
      <c r="F11059" s="218">
        <v>2015</v>
      </c>
    </row>
    <row r="11060" spans="1:6" x14ac:dyDescent="0.45">
      <c r="A11060" s="218">
        <v>9718</v>
      </c>
      <c r="B11060" s="218">
        <v>250</v>
      </c>
      <c r="C11060" s="219">
        <v>13.73506959272474</v>
      </c>
      <c r="D11060" s="218"/>
      <c r="E11060" s="218" t="s">
        <v>114</v>
      </c>
      <c r="F11060" s="218">
        <v>2015</v>
      </c>
    </row>
    <row r="11061" spans="1:6" x14ac:dyDescent="0.45">
      <c r="A11061" s="218">
        <v>9718</v>
      </c>
      <c r="B11061" s="218">
        <v>250</v>
      </c>
      <c r="C11061" s="219">
        <v>9.4134590671773335</v>
      </c>
      <c r="D11061" s="218"/>
      <c r="E11061" s="218" t="s">
        <v>114</v>
      </c>
      <c r="F11061" s="218">
        <v>2015</v>
      </c>
    </row>
    <row r="11062" spans="1:6" x14ac:dyDescent="0.45">
      <c r="A11062" s="218">
        <v>9718</v>
      </c>
      <c r="B11062" s="218">
        <v>250</v>
      </c>
      <c r="C11062" s="219">
        <v>24.19471322582481</v>
      </c>
      <c r="D11062" s="218"/>
      <c r="E11062" s="218" t="s">
        <v>114</v>
      </c>
      <c r="F11062" s="218">
        <v>2015</v>
      </c>
    </row>
    <row r="11063" spans="1:6" x14ac:dyDescent="0.45">
      <c r="A11063" s="218">
        <v>9716</v>
      </c>
      <c r="B11063" s="218">
        <v>315</v>
      </c>
      <c r="C11063" s="219">
        <v>51.811804969877613</v>
      </c>
      <c r="D11063" s="218"/>
      <c r="E11063" s="218" t="s">
        <v>114</v>
      </c>
      <c r="F11063" s="218">
        <v>2015</v>
      </c>
    </row>
    <row r="11064" spans="1:6" x14ac:dyDescent="0.45">
      <c r="A11064" s="218">
        <v>9714</v>
      </c>
      <c r="B11064" s="218">
        <v>200</v>
      </c>
      <c r="C11064" s="219">
        <v>21.323825988394869</v>
      </c>
      <c r="D11064" s="218"/>
      <c r="E11064" s="218" t="s">
        <v>114</v>
      </c>
      <c r="F11064" s="218">
        <v>2015</v>
      </c>
    </row>
    <row r="11065" spans="1:6" x14ac:dyDescent="0.45">
      <c r="A11065" s="218">
        <v>9714</v>
      </c>
      <c r="B11065" s="218">
        <v>200</v>
      </c>
      <c r="C11065" s="219">
        <v>4.3041152340056943</v>
      </c>
      <c r="D11065" s="218"/>
      <c r="E11065" s="218" t="s">
        <v>114</v>
      </c>
      <c r="F11065" s="218">
        <v>2015</v>
      </c>
    </row>
    <row r="11066" spans="1:6" x14ac:dyDescent="0.45">
      <c r="A11066" s="218">
        <v>9712</v>
      </c>
      <c r="B11066" s="218">
        <v>280</v>
      </c>
      <c r="C11066" s="219">
        <v>14.849792301853009</v>
      </c>
      <c r="D11066" s="218"/>
      <c r="E11066" s="218" t="s">
        <v>209</v>
      </c>
      <c r="F11066" s="218">
        <v>1901</v>
      </c>
    </row>
    <row r="11067" spans="1:6" x14ac:dyDescent="0.45">
      <c r="A11067" s="218">
        <v>9712</v>
      </c>
      <c r="B11067" s="218">
        <v>280</v>
      </c>
      <c r="C11067" s="219">
        <v>17.960129914456719</v>
      </c>
      <c r="D11067" s="218"/>
      <c r="E11067" s="218" t="s">
        <v>209</v>
      </c>
      <c r="F11067" s="218">
        <v>1901</v>
      </c>
    </row>
    <row r="11068" spans="1:6" x14ac:dyDescent="0.45">
      <c r="A11068" s="218">
        <v>9710</v>
      </c>
      <c r="B11068" s="218">
        <v>450</v>
      </c>
      <c r="C11068" s="219">
        <v>24.637165552421109</v>
      </c>
      <c r="D11068" s="218"/>
      <c r="E11068" s="218" t="s">
        <v>212</v>
      </c>
      <c r="F11068" s="218">
        <v>2015</v>
      </c>
    </row>
    <row r="11069" spans="1:6" x14ac:dyDescent="0.45">
      <c r="A11069" s="218">
        <v>9710</v>
      </c>
      <c r="B11069" s="218">
        <v>450</v>
      </c>
      <c r="C11069" s="219">
        <v>25.07797022055756</v>
      </c>
      <c r="D11069" s="218"/>
      <c r="E11069" s="218" t="s">
        <v>212</v>
      </c>
      <c r="F11069" s="218">
        <v>2015</v>
      </c>
    </row>
    <row r="11070" spans="1:6" x14ac:dyDescent="0.45">
      <c r="A11070" s="218">
        <v>9710</v>
      </c>
      <c r="B11070" s="218">
        <v>450</v>
      </c>
      <c r="C11070" s="219">
        <v>18.703320145385661</v>
      </c>
      <c r="D11070" s="218"/>
      <c r="E11070" s="218" t="s">
        <v>212</v>
      </c>
      <c r="F11070" s="218">
        <v>2015</v>
      </c>
    </row>
    <row r="11071" spans="1:6" x14ac:dyDescent="0.45">
      <c r="A11071" s="218">
        <v>9710</v>
      </c>
      <c r="B11071" s="218">
        <v>450</v>
      </c>
      <c r="C11071" s="219">
        <v>18.230114838884159</v>
      </c>
      <c r="D11071" s="218"/>
      <c r="E11071" s="218" t="s">
        <v>212</v>
      </c>
      <c r="F11071" s="218">
        <v>2015</v>
      </c>
    </row>
    <row r="11072" spans="1:6" x14ac:dyDescent="0.45">
      <c r="A11072" s="218">
        <v>9710</v>
      </c>
      <c r="B11072" s="218">
        <v>450</v>
      </c>
      <c r="C11072" s="219">
        <v>13.17115713872216</v>
      </c>
      <c r="D11072" s="218"/>
      <c r="E11072" s="218" t="s">
        <v>212</v>
      </c>
      <c r="F11072" s="218">
        <v>2015</v>
      </c>
    </row>
    <row r="11073" spans="1:6" x14ac:dyDescent="0.45">
      <c r="A11073" s="218">
        <v>9710</v>
      </c>
      <c r="B11073" s="218">
        <v>450</v>
      </c>
      <c r="C11073" s="219">
        <v>50.111333220059699</v>
      </c>
      <c r="D11073" s="218"/>
      <c r="E11073" s="218" t="s">
        <v>212</v>
      </c>
      <c r="F11073" s="218">
        <v>2015</v>
      </c>
    </row>
    <row r="11074" spans="1:6" x14ac:dyDescent="0.45">
      <c r="A11074" s="218">
        <v>9710</v>
      </c>
      <c r="B11074" s="218">
        <v>450</v>
      </c>
      <c r="C11074" s="219">
        <v>50.053584434320292</v>
      </c>
      <c r="D11074" s="218"/>
      <c r="E11074" s="218" t="s">
        <v>212</v>
      </c>
      <c r="F11074" s="218">
        <v>2015</v>
      </c>
    </row>
    <row r="11075" spans="1:6" x14ac:dyDescent="0.45">
      <c r="A11075" s="218">
        <v>9710</v>
      </c>
      <c r="B11075" s="218">
        <v>450</v>
      </c>
      <c r="C11075" s="219">
        <v>50.022796098301853</v>
      </c>
      <c r="D11075" s="218"/>
      <c r="E11075" s="218" t="s">
        <v>212</v>
      </c>
      <c r="F11075" s="218">
        <v>2015</v>
      </c>
    </row>
    <row r="11076" spans="1:6" x14ac:dyDescent="0.45">
      <c r="A11076" s="218">
        <v>9710</v>
      </c>
      <c r="B11076" s="218">
        <v>450</v>
      </c>
      <c r="C11076" s="219">
        <v>50.49963620771549</v>
      </c>
      <c r="D11076" s="218"/>
      <c r="E11076" s="218" t="s">
        <v>212</v>
      </c>
      <c r="F11076" s="218">
        <v>2015</v>
      </c>
    </row>
    <row r="11077" spans="1:6" x14ac:dyDescent="0.45">
      <c r="A11077" s="218">
        <v>9708</v>
      </c>
      <c r="B11077" s="218">
        <v>200</v>
      </c>
      <c r="C11077" s="219">
        <v>38.073869156275578</v>
      </c>
      <c r="D11077" s="218"/>
      <c r="E11077" s="218" t="s">
        <v>114</v>
      </c>
      <c r="F11077" s="218">
        <v>1901</v>
      </c>
    </row>
    <row r="11078" spans="1:6" x14ac:dyDescent="0.45">
      <c r="A11078" s="218">
        <v>9706</v>
      </c>
      <c r="B11078" s="218">
        <v>225</v>
      </c>
      <c r="C11078" s="219">
        <v>9.1640457950335712</v>
      </c>
      <c r="D11078" s="218"/>
      <c r="E11078" s="218" t="s">
        <v>109</v>
      </c>
      <c r="F11078" s="218">
        <v>2003</v>
      </c>
    </row>
    <row r="11079" spans="1:6" x14ac:dyDescent="0.45">
      <c r="A11079" s="218">
        <v>9706</v>
      </c>
      <c r="B11079" s="218">
        <v>225</v>
      </c>
      <c r="C11079" s="219">
        <v>8.2294387989931135</v>
      </c>
      <c r="D11079" s="218"/>
      <c r="E11079" s="218" t="s">
        <v>109</v>
      </c>
      <c r="F11079" s="218">
        <v>2003</v>
      </c>
    </row>
    <row r="11080" spans="1:6" x14ac:dyDescent="0.45">
      <c r="A11080" s="218">
        <v>9706</v>
      </c>
      <c r="B11080" s="218">
        <v>225</v>
      </c>
      <c r="C11080" s="219">
        <v>8.5121776445894586</v>
      </c>
      <c r="D11080" s="218"/>
      <c r="E11080" s="218" t="s">
        <v>109</v>
      </c>
      <c r="F11080" s="218">
        <v>2003</v>
      </c>
    </row>
    <row r="11081" spans="1:6" x14ac:dyDescent="0.45">
      <c r="A11081" s="218">
        <v>9706</v>
      </c>
      <c r="B11081" s="218">
        <v>225</v>
      </c>
      <c r="C11081" s="219">
        <v>11.637417976510831</v>
      </c>
      <c r="D11081" s="218"/>
      <c r="E11081" s="218" t="s">
        <v>109</v>
      </c>
      <c r="F11081" s="218">
        <v>2003</v>
      </c>
    </row>
    <row r="11082" spans="1:6" x14ac:dyDescent="0.45">
      <c r="A11082" s="218">
        <v>9704</v>
      </c>
      <c r="B11082" s="218">
        <v>200</v>
      </c>
      <c r="C11082" s="219">
        <v>22.070337373922051</v>
      </c>
      <c r="D11082" s="218"/>
      <c r="E11082" s="218" t="s">
        <v>207</v>
      </c>
      <c r="F11082" s="218">
        <v>1901</v>
      </c>
    </row>
    <row r="11083" spans="1:6" x14ac:dyDescent="0.45">
      <c r="A11083" s="218">
        <v>9702</v>
      </c>
      <c r="B11083" s="218">
        <v>250</v>
      </c>
      <c r="C11083" s="219">
        <v>23.741800013298931</v>
      </c>
      <c r="D11083" s="218"/>
      <c r="E11083" s="218" t="s">
        <v>207</v>
      </c>
      <c r="F11083" s="218">
        <v>1901</v>
      </c>
    </row>
    <row r="11084" spans="1:6" x14ac:dyDescent="0.45">
      <c r="A11084" s="218">
        <v>9700</v>
      </c>
      <c r="B11084" s="218">
        <v>200</v>
      </c>
      <c r="C11084" s="219">
        <v>48.611687213186499</v>
      </c>
      <c r="D11084" s="218"/>
      <c r="E11084" s="218" t="s">
        <v>114</v>
      </c>
      <c r="F11084" s="218">
        <v>2015</v>
      </c>
    </row>
    <row r="11085" spans="1:6" x14ac:dyDescent="0.45">
      <c r="A11085" s="218">
        <v>9700</v>
      </c>
      <c r="B11085" s="218">
        <v>200</v>
      </c>
      <c r="C11085" s="219">
        <v>35.026962933448942</v>
      </c>
      <c r="D11085" s="218"/>
      <c r="E11085" s="218" t="s">
        <v>114</v>
      </c>
      <c r="F11085" s="218">
        <v>2015</v>
      </c>
    </row>
    <row r="11086" spans="1:6" x14ac:dyDescent="0.45">
      <c r="A11086" s="218">
        <v>9700</v>
      </c>
      <c r="B11086" s="218">
        <v>200</v>
      </c>
      <c r="C11086" s="219">
        <v>34.735292074717798</v>
      </c>
      <c r="D11086" s="218"/>
      <c r="E11086" s="218" t="s">
        <v>114</v>
      </c>
      <c r="F11086" s="218">
        <v>2015</v>
      </c>
    </row>
    <row r="11087" spans="1:6" x14ac:dyDescent="0.45">
      <c r="A11087" s="218">
        <v>9700</v>
      </c>
      <c r="B11087" s="218">
        <v>200</v>
      </c>
      <c r="C11087" s="219">
        <v>35.099052759375738</v>
      </c>
      <c r="D11087" s="218"/>
      <c r="E11087" s="218" t="s">
        <v>114</v>
      </c>
      <c r="F11087" s="218">
        <v>2015</v>
      </c>
    </row>
    <row r="11088" spans="1:6" x14ac:dyDescent="0.45">
      <c r="A11088" s="218">
        <v>9700</v>
      </c>
      <c r="B11088" s="218">
        <v>200</v>
      </c>
      <c r="C11088" s="219">
        <v>48.627225112024142</v>
      </c>
      <c r="D11088" s="218"/>
      <c r="E11088" s="218" t="s">
        <v>114</v>
      </c>
      <c r="F11088" s="218">
        <v>2015</v>
      </c>
    </row>
    <row r="11089" spans="1:6" x14ac:dyDescent="0.45">
      <c r="A11089" s="218">
        <v>9700</v>
      </c>
      <c r="B11089" s="218">
        <v>200</v>
      </c>
      <c r="C11089" s="219">
        <v>24.49638296770804</v>
      </c>
      <c r="D11089" s="218"/>
      <c r="E11089" s="218" t="s">
        <v>114</v>
      </c>
      <c r="F11089" s="218">
        <v>2015</v>
      </c>
    </row>
    <row r="11090" spans="1:6" x14ac:dyDescent="0.45">
      <c r="A11090" s="218">
        <v>9700</v>
      </c>
      <c r="B11090" s="218">
        <v>200</v>
      </c>
      <c r="C11090" s="219">
        <v>9.7451214506019745</v>
      </c>
      <c r="D11090" s="218"/>
      <c r="E11090" s="218" t="s">
        <v>114</v>
      </c>
      <c r="F11090" s="218">
        <v>2015</v>
      </c>
    </row>
    <row r="11091" spans="1:6" x14ac:dyDescent="0.45">
      <c r="A11091" s="218">
        <v>9700</v>
      </c>
      <c r="B11091" s="218">
        <v>200</v>
      </c>
      <c r="C11091" s="219">
        <v>45.709815139337501</v>
      </c>
      <c r="D11091" s="218"/>
      <c r="E11091" s="218" t="s">
        <v>114</v>
      </c>
      <c r="F11091" s="218">
        <v>2015</v>
      </c>
    </row>
    <row r="11092" spans="1:6" x14ac:dyDescent="0.45">
      <c r="A11092" s="218">
        <v>9700</v>
      </c>
      <c r="B11092" s="218">
        <v>200</v>
      </c>
      <c r="C11092" s="219">
        <v>30.552251040827471</v>
      </c>
      <c r="D11092" s="218"/>
      <c r="E11092" s="218" t="s">
        <v>114</v>
      </c>
      <c r="F11092" s="218">
        <v>2015</v>
      </c>
    </row>
    <row r="11093" spans="1:6" x14ac:dyDescent="0.45">
      <c r="A11093" s="218">
        <v>9700</v>
      </c>
      <c r="B11093" s="218">
        <v>200</v>
      </c>
      <c r="C11093" s="219">
        <v>48.813759996812941</v>
      </c>
      <c r="D11093" s="218"/>
      <c r="E11093" s="218" t="s">
        <v>114</v>
      </c>
      <c r="F11093" s="218">
        <v>2015</v>
      </c>
    </row>
    <row r="11094" spans="1:6" x14ac:dyDescent="0.45">
      <c r="A11094" s="218">
        <v>9700</v>
      </c>
      <c r="B11094" s="218">
        <v>200</v>
      </c>
      <c r="C11094" s="219">
        <v>48.882224519629489</v>
      </c>
      <c r="D11094" s="218"/>
      <c r="E11094" s="218" t="s">
        <v>114</v>
      </c>
      <c r="F11094" s="218">
        <v>2015</v>
      </c>
    </row>
    <row r="11095" spans="1:6" x14ac:dyDescent="0.45">
      <c r="A11095" s="218">
        <v>9700</v>
      </c>
      <c r="B11095" s="218">
        <v>200</v>
      </c>
      <c r="C11095" s="219">
        <v>48.690314509542603</v>
      </c>
      <c r="D11095" s="218"/>
      <c r="E11095" s="218" t="s">
        <v>114</v>
      </c>
      <c r="F11095" s="218">
        <v>2015</v>
      </c>
    </row>
    <row r="11096" spans="1:6" x14ac:dyDescent="0.45">
      <c r="A11096" s="218">
        <v>9700</v>
      </c>
      <c r="B11096" s="218">
        <v>200</v>
      </c>
      <c r="C11096" s="219">
        <v>48.667918640700023</v>
      </c>
      <c r="D11096" s="218"/>
      <c r="E11096" s="218" t="s">
        <v>114</v>
      </c>
      <c r="F11096" s="218">
        <v>2015</v>
      </c>
    </row>
    <row r="11097" spans="1:6" x14ac:dyDescent="0.45">
      <c r="A11097" s="218">
        <v>9698</v>
      </c>
      <c r="B11097" s="218">
        <v>160</v>
      </c>
      <c r="C11097" s="219">
        <v>35.672494510991093</v>
      </c>
      <c r="D11097" s="218"/>
      <c r="E11097" s="218" t="s">
        <v>114</v>
      </c>
      <c r="F11097" s="218">
        <v>2015</v>
      </c>
    </row>
    <row r="11098" spans="1:6" x14ac:dyDescent="0.45">
      <c r="A11098" s="218">
        <v>9698</v>
      </c>
      <c r="B11098" s="218">
        <v>160</v>
      </c>
      <c r="C11098" s="219">
        <v>24.97616354840266</v>
      </c>
      <c r="D11098" s="218"/>
      <c r="E11098" s="218" t="s">
        <v>114</v>
      </c>
      <c r="F11098" s="218">
        <v>2015</v>
      </c>
    </row>
    <row r="11099" spans="1:6" x14ac:dyDescent="0.45">
      <c r="A11099" s="218">
        <v>9696</v>
      </c>
      <c r="B11099" s="218">
        <v>160</v>
      </c>
      <c r="C11099" s="219">
        <v>24.662206109273299</v>
      </c>
      <c r="D11099" s="218"/>
      <c r="E11099" s="218" t="s">
        <v>114</v>
      </c>
      <c r="F11099" s="218">
        <v>2015</v>
      </c>
    </row>
    <row r="11100" spans="1:6" x14ac:dyDescent="0.45">
      <c r="A11100" s="218">
        <v>9696</v>
      </c>
      <c r="B11100" s="218">
        <v>160</v>
      </c>
      <c r="C11100" s="219">
        <v>42.604464822654087</v>
      </c>
      <c r="D11100" s="218"/>
      <c r="E11100" s="218" t="s">
        <v>114</v>
      </c>
      <c r="F11100" s="218">
        <v>2015</v>
      </c>
    </row>
    <row r="11101" spans="1:6" x14ac:dyDescent="0.45">
      <c r="A11101" s="218">
        <v>9696</v>
      </c>
      <c r="B11101" s="218">
        <v>160</v>
      </c>
      <c r="C11101" s="219">
        <v>24.664582740089809</v>
      </c>
      <c r="D11101" s="218"/>
      <c r="E11101" s="218" t="s">
        <v>114</v>
      </c>
      <c r="F11101" s="218">
        <v>2015</v>
      </c>
    </row>
    <row r="11102" spans="1:6" x14ac:dyDescent="0.45">
      <c r="A11102" s="218">
        <v>9696</v>
      </c>
      <c r="B11102" s="218">
        <v>160</v>
      </c>
      <c r="C11102" s="219">
        <v>26.455320114332931</v>
      </c>
      <c r="D11102" s="218"/>
      <c r="E11102" s="218" t="s">
        <v>114</v>
      </c>
      <c r="F11102" s="218">
        <v>2015</v>
      </c>
    </row>
    <row r="11103" spans="1:6" x14ac:dyDescent="0.45">
      <c r="A11103" s="218">
        <v>9696</v>
      </c>
      <c r="B11103" s="218">
        <v>160</v>
      </c>
      <c r="C11103" s="219">
        <v>83.154609487778103</v>
      </c>
      <c r="D11103" s="218"/>
      <c r="E11103" s="218" t="s">
        <v>114</v>
      </c>
      <c r="F11103" s="218">
        <v>2015</v>
      </c>
    </row>
    <row r="11104" spans="1:6" x14ac:dyDescent="0.45">
      <c r="A11104" s="218">
        <v>9694</v>
      </c>
      <c r="B11104" s="218">
        <v>160</v>
      </c>
      <c r="C11104" s="219">
        <v>1.4525922239525479</v>
      </c>
      <c r="D11104" s="218"/>
      <c r="E11104" s="218" t="s">
        <v>114</v>
      </c>
      <c r="F11104" s="218">
        <v>2015</v>
      </c>
    </row>
    <row r="11105" spans="1:6" x14ac:dyDescent="0.45">
      <c r="A11105" s="218">
        <v>9692</v>
      </c>
      <c r="B11105" s="218">
        <v>160</v>
      </c>
      <c r="C11105" s="219">
        <v>9.5315092327088031</v>
      </c>
      <c r="D11105" s="218"/>
      <c r="E11105" s="218" t="s">
        <v>114</v>
      </c>
      <c r="F11105" s="218">
        <v>2006</v>
      </c>
    </row>
    <row r="11106" spans="1:6" x14ac:dyDescent="0.45">
      <c r="A11106" s="218">
        <v>9692</v>
      </c>
      <c r="B11106" s="218">
        <v>160</v>
      </c>
      <c r="C11106" s="219">
        <v>45.664176336228309</v>
      </c>
      <c r="D11106" s="218"/>
      <c r="E11106" s="218" t="s">
        <v>114</v>
      </c>
      <c r="F11106" s="218">
        <v>2015</v>
      </c>
    </row>
    <row r="11107" spans="1:6" x14ac:dyDescent="0.45">
      <c r="A11107" s="218">
        <v>9690</v>
      </c>
      <c r="B11107" s="218">
        <v>250</v>
      </c>
      <c r="C11107" s="219">
        <v>7.5207668512955603</v>
      </c>
      <c r="D11107" s="218"/>
      <c r="E11107" s="218" t="s">
        <v>114</v>
      </c>
      <c r="F11107" s="218">
        <v>2020</v>
      </c>
    </row>
    <row r="11108" spans="1:6" x14ac:dyDescent="0.45">
      <c r="A11108" s="218">
        <v>9688</v>
      </c>
      <c r="B11108" s="218">
        <v>300</v>
      </c>
      <c r="C11108" s="219">
        <v>3.8133813379685342</v>
      </c>
      <c r="D11108" s="218"/>
      <c r="E11108" s="218" t="s">
        <v>114</v>
      </c>
      <c r="F11108" s="218">
        <v>1901</v>
      </c>
    </row>
    <row r="11109" spans="1:6" x14ac:dyDescent="0.45">
      <c r="A11109" s="218">
        <v>9686</v>
      </c>
      <c r="B11109" s="218">
        <v>0</v>
      </c>
      <c r="C11109" s="219">
        <v>20.292038655743049</v>
      </c>
      <c r="D11109" s="218"/>
      <c r="E11109" s="218"/>
      <c r="F11109" s="218">
        <v>1901</v>
      </c>
    </row>
    <row r="11110" spans="1:6" x14ac:dyDescent="0.45">
      <c r="A11110" s="218">
        <v>9684</v>
      </c>
      <c r="B11110" s="218">
        <v>315</v>
      </c>
      <c r="C11110" s="219">
        <v>6.3713610050436857</v>
      </c>
      <c r="D11110" s="218"/>
      <c r="E11110" s="218" t="s">
        <v>109</v>
      </c>
      <c r="F11110" s="218">
        <v>2003</v>
      </c>
    </row>
    <row r="11111" spans="1:6" x14ac:dyDescent="0.45">
      <c r="A11111" s="218">
        <v>9682</v>
      </c>
      <c r="B11111" s="218">
        <v>250</v>
      </c>
      <c r="C11111" s="219">
        <v>6.9231180087837103</v>
      </c>
      <c r="D11111" s="218"/>
      <c r="E11111" s="218" t="s">
        <v>204</v>
      </c>
      <c r="F11111" s="218">
        <v>2003</v>
      </c>
    </row>
    <row r="11112" spans="1:6" x14ac:dyDescent="0.45">
      <c r="A11112" s="218">
        <v>9680</v>
      </c>
      <c r="B11112" s="218">
        <v>500</v>
      </c>
      <c r="C11112" s="219">
        <v>24.28891617788894</v>
      </c>
      <c r="D11112" s="218"/>
      <c r="E11112" s="218" t="s">
        <v>208</v>
      </c>
      <c r="F11112" s="218">
        <v>1960</v>
      </c>
    </row>
    <row r="11113" spans="1:6" x14ac:dyDescent="0.45">
      <c r="A11113" s="218">
        <v>9680</v>
      </c>
      <c r="B11113" s="218">
        <v>500</v>
      </c>
      <c r="C11113" s="219">
        <v>16.632252951187301</v>
      </c>
      <c r="D11113" s="218"/>
      <c r="E11113" s="218" t="s">
        <v>208</v>
      </c>
      <c r="F11113" s="218">
        <v>1999</v>
      </c>
    </row>
    <row r="11114" spans="1:6" x14ac:dyDescent="0.45">
      <c r="A11114" s="218">
        <v>9680</v>
      </c>
      <c r="B11114" s="218">
        <v>500</v>
      </c>
      <c r="C11114" s="219">
        <v>7.9425271650969318</v>
      </c>
      <c r="D11114" s="218"/>
      <c r="E11114" s="218" t="s">
        <v>208</v>
      </c>
      <c r="F11114" s="218">
        <v>1999</v>
      </c>
    </row>
    <row r="11115" spans="1:6" x14ac:dyDescent="0.45">
      <c r="A11115" s="218">
        <v>9680</v>
      </c>
      <c r="B11115" s="218">
        <v>500</v>
      </c>
      <c r="C11115" s="219">
        <v>10.357528919038719</v>
      </c>
      <c r="D11115" s="218"/>
      <c r="E11115" s="218" t="s">
        <v>208</v>
      </c>
      <c r="F11115" s="218">
        <v>1999</v>
      </c>
    </row>
    <row r="11116" spans="1:6" x14ac:dyDescent="0.45">
      <c r="A11116" s="218">
        <v>9678</v>
      </c>
      <c r="B11116" s="218">
        <v>200</v>
      </c>
      <c r="C11116" s="219">
        <v>13.15374502498498</v>
      </c>
      <c r="D11116" s="218"/>
      <c r="E11116" s="218" t="s">
        <v>114</v>
      </c>
      <c r="F11116" s="218">
        <v>1997</v>
      </c>
    </row>
    <row r="11117" spans="1:6" x14ac:dyDescent="0.45">
      <c r="A11117" s="218">
        <v>9678</v>
      </c>
      <c r="B11117" s="218">
        <v>200</v>
      </c>
      <c r="C11117" s="219">
        <v>7.690489807862722</v>
      </c>
      <c r="D11117" s="218"/>
      <c r="E11117" s="218" t="s">
        <v>209</v>
      </c>
      <c r="F11117" s="218">
        <v>1901</v>
      </c>
    </row>
    <row r="11118" spans="1:6" x14ac:dyDescent="0.45">
      <c r="A11118" s="218">
        <v>9678</v>
      </c>
      <c r="B11118" s="218">
        <v>200</v>
      </c>
      <c r="C11118" s="219">
        <v>13.39697727622714</v>
      </c>
      <c r="D11118" s="218"/>
      <c r="E11118" s="218" t="s">
        <v>209</v>
      </c>
      <c r="F11118" s="218">
        <v>1901</v>
      </c>
    </row>
    <row r="11119" spans="1:6" x14ac:dyDescent="0.45">
      <c r="A11119" s="218">
        <v>9674</v>
      </c>
      <c r="B11119" s="218">
        <v>150</v>
      </c>
      <c r="C11119" s="219">
        <v>34.896429806446342</v>
      </c>
      <c r="D11119" s="218"/>
      <c r="E11119" s="218" t="s">
        <v>205</v>
      </c>
      <c r="F11119" s="218">
        <v>1989</v>
      </c>
    </row>
    <row r="11120" spans="1:6" x14ac:dyDescent="0.45">
      <c r="A11120" s="218">
        <v>9674</v>
      </c>
      <c r="B11120" s="218">
        <v>150</v>
      </c>
      <c r="C11120" s="219">
        <v>34.03516866790342</v>
      </c>
      <c r="D11120" s="218"/>
      <c r="E11120" s="218" t="s">
        <v>205</v>
      </c>
      <c r="F11120" s="218">
        <v>1989</v>
      </c>
    </row>
    <row r="11121" spans="1:6" x14ac:dyDescent="0.45">
      <c r="A11121" s="218">
        <v>9674</v>
      </c>
      <c r="B11121" s="218">
        <v>150</v>
      </c>
      <c r="C11121" s="219">
        <v>30.06980977761825</v>
      </c>
      <c r="D11121" s="218"/>
      <c r="E11121" s="218" t="s">
        <v>205</v>
      </c>
      <c r="F11121" s="218">
        <v>1989</v>
      </c>
    </row>
    <row r="11122" spans="1:6" x14ac:dyDescent="0.45">
      <c r="A11122" s="218">
        <v>9674</v>
      </c>
      <c r="B11122" s="218">
        <v>150</v>
      </c>
      <c r="C11122" s="219">
        <v>34.885500050451313</v>
      </c>
      <c r="D11122" s="218"/>
      <c r="E11122" s="218" t="s">
        <v>205</v>
      </c>
      <c r="F11122" s="218">
        <v>1989</v>
      </c>
    </row>
    <row r="11123" spans="1:6" x14ac:dyDescent="0.45">
      <c r="A11123" s="218">
        <v>9672</v>
      </c>
      <c r="B11123" s="218">
        <v>150</v>
      </c>
      <c r="C11123" s="219">
        <v>34.495392516763417</v>
      </c>
      <c r="D11123" s="218"/>
      <c r="E11123" s="218" t="s">
        <v>205</v>
      </c>
      <c r="F11123" s="218">
        <v>1989</v>
      </c>
    </row>
    <row r="11124" spans="1:6" x14ac:dyDescent="0.45">
      <c r="A11124" s="218">
        <v>9672</v>
      </c>
      <c r="B11124" s="218">
        <v>150</v>
      </c>
      <c r="C11124" s="219">
        <v>36.110600312566689</v>
      </c>
      <c r="D11124" s="218"/>
      <c r="E11124" s="218" t="s">
        <v>205</v>
      </c>
      <c r="F11124" s="218">
        <v>1989</v>
      </c>
    </row>
    <row r="11125" spans="1:6" x14ac:dyDescent="0.45">
      <c r="A11125" s="218">
        <v>9672</v>
      </c>
      <c r="B11125" s="218">
        <v>150</v>
      </c>
      <c r="C11125" s="219">
        <v>35.481334706422977</v>
      </c>
      <c r="D11125" s="218"/>
      <c r="E11125" s="218" t="s">
        <v>205</v>
      </c>
      <c r="F11125" s="218">
        <v>1989</v>
      </c>
    </row>
    <row r="11126" spans="1:6" x14ac:dyDescent="0.45">
      <c r="A11126" s="218">
        <v>9672</v>
      </c>
      <c r="B11126" s="218">
        <v>150</v>
      </c>
      <c r="C11126" s="219">
        <v>10.87183399058385</v>
      </c>
      <c r="D11126" s="218"/>
      <c r="E11126" s="218" t="s">
        <v>205</v>
      </c>
      <c r="F11126" s="218">
        <v>1989</v>
      </c>
    </row>
    <row r="11127" spans="1:6" x14ac:dyDescent="0.45">
      <c r="A11127" s="218">
        <v>9672</v>
      </c>
      <c r="B11127" s="218">
        <v>150</v>
      </c>
      <c r="C11127" s="219">
        <v>12.188444126604439</v>
      </c>
      <c r="D11127" s="218"/>
      <c r="E11127" s="218" t="s">
        <v>205</v>
      </c>
      <c r="F11127" s="218">
        <v>1989</v>
      </c>
    </row>
    <row r="11128" spans="1:6" x14ac:dyDescent="0.45">
      <c r="A11128" s="218">
        <v>9670</v>
      </c>
      <c r="B11128" s="218">
        <v>200</v>
      </c>
      <c r="C11128" s="219">
        <v>16.853412497002999</v>
      </c>
      <c r="D11128" s="218"/>
      <c r="E11128" s="218" t="s">
        <v>205</v>
      </c>
      <c r="F11128" s="218">
        <v>1989</v>
      </c>
    </row>
    <row r="11129" spans="1:6" x14ac:dyDescent="0.45">
      <c r="A11129" s="218">
        <v>9670</v>
      </c>
      <c r="B11129" s="218">
        <v>200</v>
      </c>
      <c r="C11129" s="219">
        <v>17.93831664923799</v>
      </c>
      <c r="D11129" s="218"/>
      <c r="E11129" s="218" t="s">
        <v>205</v>
      </c>
      <c r="F11129" s="218">
        <v>1989</v>
      </c>
    </row>
    <row r="11130" spans="1:6" x14ac:dyDescent="0.45">
      <c r="A11130" s="218">
        <v>9670</v>
      </c>
      <c r="B11130" s="218">
        <v>200</v>
      </c>
      <c r="C11130" s="219">
        <v>1.717521717095055</v>
      </c>
      <c r="D11130" s="218"/>
      <c r="E11130" s="218" t="s">
        <v>114</v>
      </c>
      <c r="F11130" s="218">
        <v>2018</v>
      </c>
    </row>
    <row r="11131" spans="1:6" x14ac:dyDescent="0.45">
      <c r="A11131" s="218">
        <v>9668</v>
      </c>
      <c r="B11131" s="218">
        <v>315</v>
      </c>
      <c r="C11131" s="219">
        <v>5.2515571556087437</v>
      </c>
      <c r="D11131" s="218"/>
      <c r="E11131" s="218" t="s">
        <v>111</v>
      </c>
      <c r="F11131" s="218">
        <v>1901</v>
      </c>
    </row>
    <row r="11132" spans="1:6" x14ac:dyDescent="0.45">
      <c r="A11132" s="218">
        <v>9668</v>
      </c>
      <c r="B11132" s="218">
        <v>315</v>
      </c>
      <c r="C11132" s="219">
        <v>29.35300554680267</v>
      </c>
      <c r="D11132" s="218"/>
      <c r="E11132" s="218" t="s">
        <v>111</v>
      </c>
      <c r="F11132" s="218">
        <v>1901</v>
      </c>
    </row>
    <row r="11133" spans="1:6" x14ac:dyDescent="0.45">
      <c r="A11133" s="218">
        <v>9668</v>
      </c>
      <c r="B11133" s="218">
        <v>315</v>
      </c>
      <c r="C11133" s="219">
        <v>52.624320116237527</v>
      </c>
      <c r="D11133" s="218"/>
      <c r="E11133" s="218" t="s">
        <v>111</v>
      </c>
      <c r="F11133" s="218">
        <v>1901</v>
      </c>
    </row>
    <row r="11134" spans="1:6" x14ac:dyDescent="0.45">
      <c r="A11134" s="218">
        <v>9668</v>
      </c>
      <c r="B11134" s="218">
        <v>315</v>
      </c>
      <c r="C11134" s="219">
        <v>18.882578148664809</v>
      </c>
      <c r="D11134" s="218"/>
      <c r="E11134" s="218" t="s">
        <v>111</v>
      </c>
      <c r="F11134" s="218">
        <v>1901</v>
      </c>
    </row>
    <row r="11135" spans="1:6" x14ac:dyDescent="0.45">
      <c r="A11135" s="218">
        <v>9666</v>
      </c>
      <c r="B11135" s="218">
        <v>200</v>
      </c>
      <c r="C11135" s="219">
        <v>25.135558748859719</v>
      </c>
      <c r="D11135" s="218"/>
      <c r="E11135" s="218" t="s">
        <v>114</v>
      </c>
      <c r="F11135" s="218">
        <v>2015</v>
      </c>
    </row>
    <row r="11136" spans="1:6" x14ac:dyDescent="0.45">
      <c r="A11136" s="218">
        <v>9666</v>
      </c>
      <c r="B11136" s="218">
        <v>200</v>
      </c>
      <c r="C11136" s="219">
        <v>17.215389347800588</v>
      </c>
      <c r="D11136" s="218"/>
      <c r="E11136" s="218" t="s">
        <v>114</v>
      </c>
      <c r="F11136" s="218">
        <v>2015</v>
      </c>
    </row>
    <row r="11137" spans="1:6" x14ac:dyDescent="0.45">
      <c r="A11137" s="218">
        <v>9666</v>
      </c>
      <c r="B11137" s="218">
        <v>200</v>
      </c>
      <c r="C11137" s="219">
        <v>21.492345001110898</v>
      </c>
      <c r="D11137" s="218"/>
      <c r="E11137" s="218" t="s">
        <v>114</v>
      </c>
      <c r="F11137" s="218">
        <v>2015</v>
      </c>
    </row>
    <row r="11138" spans="1:6" x14ac:dyDescent="0.45">
      <c r="A11138" s="218">
        <v>9664</v>
      </c>
      <c r="B11138" s="218">
        <v>250</v>
      </c>
      <c r="C11138" s="219">
        <v>48.045426427900331</v>
      </c>
      <c r="D11138" s="218"/>
      <c r="E11138" s="218" t="s">
        <v>114</v>
      </c>
      <c r="F11138" s="218">
        <v>2015</v>
      </c>
    </row>
    <row r="11139" spans="1:6" x14ac:dyDescent="0.45">
      <c r="A11139" s="218">
        <v>9664</v>
      </c>
      <c r="B11139" s="218">
        <v>250</v>
      </c>
      <c r="C11139" s="219">
        <v>12.755343507806179</v>
      </c>
      <c r="D11139" s="218"/>
      <c r="E11139" s="218" t="s">
        <v>114</v>
      </c>
      <c r="F11139" s="218">
        <v>2015</v>
      </c>
    </row>
    <row r="11140" spans="1:6" x14ac:dyDescent="0.45">
      <c r="A11140" s="218">
        <v>9664</v>
      </c>
      <c r="B11140" s="218">
        <v>250</v>
      </c>
      <c r="C11140" s="219">
        <v>11.71463919699818</v>
      </c>
      <c r="D11140" s="218"/>
      <c r="E11140" s="218" t="s">
        <v>114</v>
      </c>
      <c r="F11140" s="218">
        <v>2015</v>
      </c>
    </row>
    <row r="11141" spans="1:6" x14ac:dyDescent="0.45">
      <c r="A11141" s="218">
        <v>9664</v>
      </c>
      <c r="B11141" s="218">
        <v>250</v>
      </c>
      <c r="C11141" s="219">
        <v>17.880576025333969</v>
      </c>
      <c r="D11141" s="218"/>
      <c r="E11141" s="218" t="s">
        <v>114</v>
      </c>
      <c r="F11141" s="218">
        <v>2015</v>
      </c>
    </row>
    <row r="11142" spans="1:6" x14ac:dyDescent="0.45">
      <c r="A11142" s="218">
        <v>9664</v>
      </c>
      <c r="B11142" s="218">
        <v>250</v>
      </c>
      <c r="C11142" s="219">
        <v>16.220860461994292</v>
      </c>
      <c r="D11142" s="218"/>
      <c r="E11142" s="218" t="s">
        <v>114</v>
      </c>
      <c r="F11142" s="218">
        <v>2015</v>
      </c>
    </row>
    <row r="11143" spans="1:6" x14ac:dyDescent="0.45">
      <c r="A11143" s="218">
        <v>9664</v>
      </c>
      <c r="B11143" s="218">
        <v>250</v>
      </c>
      <c r="C11143" s="219">
        <v>33.006591383758987</v>
      </c>
      <c r="D11143" s="218"/>
      <c r="E11143" s="218" t="s">
        <v>114</v>
      </c>
      <c r="F11143" s="218">
        <v>2015</v>
      </c>
    </row>
    <row r="11144" spans="1:6" x14ac:dyDescent="0.45">
      <c r="A11144" s="218">
        <v>9664</v>
      </c>
      <c r="B11144" s="218">
        <v>250</v>
      </c>
      <c r="C11144" s="219">
        <v>34.77944308523994</v>
      </c>
      <c r="D11144" s="218"/>
      <c r="E11144" s="218" t="s">
        <v>114</v>
      </c>
      <c r="F11144" s="218">
        <v>2015</v>
      </c>
    </row>
    <row r="11145" spans="1:6" x14ac:dyDescent="0.45">
      <c r="A11145" s="218">
        <v>9664</v>
      </c>
      <c r="B11145" s="218">
        <v>250</v>
      </c>
      <c r="C11145" s="219">
        <v>14.105278203607391</v>
      </c>
      <c r="D11145" s="218"/>
      <c r="E11145" s="218" t="s">
        <v>114</v>
      </c>
      <c r="F11145" s="218">
        <v>2015</v>
      </c>
    </row>
    <row r="11146" spans="1:6" x14ac:dyDescent="0.45">
      <c r="A11146" s="218">
        <v>9664</v>
      </c>
      <c r="B11146" s="218">
        <v>250</v>
      </c>
      <c r="C11146" s="219">
        <v>37.880146787962254</v>
      </c>
      <c r="D11146" s="218"/>
      <c r="E11146" s="218" t="s">
        <v>114</v>
      </c>
      <c r="F11146" s="218">
        <v>2015</v>
      </c>
    </row>
    <row r="11147" spans="1:6" x14ac:dyDescent="0.45">
      <c r="A11147" s="218">
        <v>9664</v>
      </c>
      <c r="B11147" s="218">
        <v>250</v>
      </c>
      <c r="C11147" s="219">
        <v>12.01818589977302</v>
      </c>
      <c r="D11147" s="218"/>
      <c r="E11147" s="218" t="s">
        <v>114</v>
      </c>
      <c r="F11147" s="218">
        <v>2015</v>
      </c>
    </row>
    <row r="11148" spans="1:6" x14ac:dyDescent="0.45">
      <c r="A11148" s="218">
        <v>9664</v>
      </c>
      <c r="B11148" s="218">
        <v>250</v>
      </c>
      <c r="C11148" s="219">
        <v>42.83177682412397</v>
      </c>
      <c r="D11148" s="218"/>
      <c r="E11148" s="218" t="s">
        <v>114</v>
      </c>
      <c r="F11148" s="218">
        <v>2015</v>
      </c>
    </row>
    <row r="11149" spans="1:6" x14ac:dyDescent="0.45">
      <c r="A11149" s="218">
        <v>9662</v>
      </c>
      <c r="B11149" s="218">
        <v>250</v>
      </c>
      <c r="C11149" s="219">
        <v>18.99417051200183</v>
      </c>
      <c r="D11149" s="218"/>
      <c r="E11149" s="218" t="s">
        <v>203</v>
      </c>
      <c r="F11149" s="218">
        <v>1901</v>
      </c>
    </row>
    <row r="11150" spans="1:6" x14ac:dyDescent="0.45">
      <c r="A11150" s="218">
        <v>9658</v>
      </c>
      <c r="B11150" s="218">
        <v>180</v>
      </c>
      <c r="C11150" s="219">
        <v>10.71839920963003</v>
      </c>
      <c r="D11150" s="218"/>
      <c r="E11150" s="218" t="s">
        <v>111</v>
      </c>
      <c r="F11150" s="218">
        <v>1901</v>
      </c>
    </row>
    <row r="11151" spans="1:6" x14ac:dyDescent="0.45">
      <c r="A11151" s="218">
        <v>9656</v>
      </c>
      <c r="B11151" s="218">
        <v>300</v>
      </c>
      <c r="C11151" s="219">
        <v>16.45591172243433</v>
      </c>
      <c r="D11151" s="218"/>
      <c r="E11151" s="218"/>
      <c r="F11151" s="218">
        <v>1901</v>
      </c>
    </row>
    <row r="11152" spans="1:6" x14ac:dyDescent="0.45">
      <c r="A11152" s="218">
        <v>9656</v>
      </c>
      <c r="B11152" s="218">
        <v>300</v>
      </c>
      <c r="C11152" s="219">
        <v>26.115478328044411</v>
      </c>
      <c r="D11152" s="218"/>
      <c r="E11152" s="218"/>
      <c r="F11152" s="218">
        <v>1901</v>
      </c>
    </row>
    <row r="11153" spans="1:6" x14ac:dyDescent="0.45">
      <c r="A11153" s="218">
        <v>9654</v>
      </c>
      <c r="B11153" s="218">
        <v>150</v>
      </c>
      <c r="C11153" s="219">
        <v>28.020135259892019</v>
      </c>
      <c r="D11153" s="218"/>
      <c r="E11153" s="218" t="s">
        <v>203</v>
      </c>
      <c r="F11153" s="218">
        <v>1901</v>
      </c>
    </row>
    <row r="11154" spans="1:6" x14ac:dyDescent="0.45">
      <c r="A11154" s="218">
        <v>9654</v>
      </c>
      <c r="B11154" s="218">
        <v>150</v>
      </c>
      <c r="C11154" s="219">
        <v>30.760427394250492</v>
      </c>
      <c r="D11154" s="218"/>
      <c r="E11154" s="218" t="s">
        <v>203</v>
      </c>
      <c r="F11154" s="218">
        <v>1901</v>
      </c>
    </row>
    <row r="11155" spans="1:6" x14ac:dyDescent="0.45">
      <c r="A11155" s="218">
        <v>9652</v>
      </c>
      <c r="B11155" s="218">
        <v>160</v>
      </c>
      <c r="C11155" s="219">
        <v>23.880057107945088</v>
      </c>
      <c r="D11155" s="218"/>
      <c r="E11155" s="218" t="s">
        <v>114</v>
      </c>
      <c r="F11155" s="218">
        <v>2016</v>
      </c>
    </row>
    <row r="11156" spans="1:6" x14ac:dyDescent="0.45">
      <c r="A11156" s="218">
        <v>9650</v>
      </c>
      <c r="B11156" s="218">
        <v>250</v>
      </c>
      <c r="C11156" s="219">
        <v>39.439347389612941</v>
      </c>
      <c r="D11156" s="218"/>
      <c r="E11156" s="218" t="s">
        <v>109</v>
      </c>
      <c r="F11156" s="218">
        <v>2016</v>
      </c>
    </row>
    <row r="11157" spans="1:6" x14ac:dyDescent="0.45">
      <c r="A11157" s="218">
        <v>9650</v>
      </c>
      <c r="B11157" s="218">
        <v>250</v>
      </c>
      <c r="C11157" s="219">
        <v>20.393346615097791</v>
      </c>
      <c r="D11157" s="218"/>
      <c r="E11157" s="218" t="s">
        <v>109</v>
      </c>
      <c r="F11157" s="218">
        <v>2016</v>
      </c>
    </row>
    <row r="11158" spans="1:6" x14ac:dyDescent="0.45">
      <c r="A11158" s="218">
        <v>9650</v>
      </c>
      <c r="B11158" s="218">
        <v>250</v>
      </c>
      <c r="C11158" s="219">
        <v>14.61710565975833</v>
      </c>
      <c r="D11158" s="218"/>
      <c r="E11158" s="218" t="s">
        <v>109</v>
      </c>
      <c r="F11158" s="218">
        <v>2016</v>
      </c>
    </row>
    <row r="11159" spans="1:6" x14ac:dyDescent="0.45">
      <c r="A11159" s="218">
        <v>9648</v>
      </c>
      <c r="B11159" s="218">
        <v>315</v>
      </c>
      <c r="C11159" s="219">
        <v>3.5737391629551758</v>
      </c>
      <c r="D11159" s="218"/>
      <c r="E11159" s="218" t="s">
        <v>109</v>
      </c>
      <c r="F11159" s="218">
        <v>2016</v>
      </c>
    </row>
    <row r="11160" spans="1:6" x14ac:dyDescent="0.45">
      <c r="A11160" s="218">
        <v>9648</v>
      </c>
      <c r="B11160" s="218">
        <v>315</v>
      </c>
      <c r="C11160" s="219">
        <v>1.370464180410411</v>
      </c>
      <c r="D11160" s="218"/>
      <c r="E11160" s="218" t="s">
        <v>109</v>
      </c>
      <c r="F11160" s="218">
        <v>2015</v>
      </c>
    </row>
    <row r="11161" spans="1:6" x14ac:dyDescent="0.45">
      <c r="A11161" s="218">
        <v>9648</v>
      </c>
      <c r="B11161" s="218">
        <v>315</v>
      </c>
      <c r="C11161" s="219">
        <v>9.8520456947335848</v>
      </c>
      <c r="D11161" s="218"/>
      <c r="E11161" s="218" t="s">
        <v>109</v>
      </c>
      <c r="F11161" s="218">
        <v>2015</v>
      </c>
    </row>
    <row r="11162" spans="1:6" x14ac:dyDescent="0.45">
      <c r="A11162" s="218">
        <v>9648</v>
      </c>
      <c r="B11162" s="218">
        <v>315</v>
      </c>
      <c r="C11162" s="219">
        <v>16.099485502376211</v>
      </c>
      <c r="D11162" s="218"/>
      <c r="E11162" s="218" t="s">
        <v>109</v>
      </c>
      <c r="F11162" s="218">
        <v>2016</v>
      </c>
    </row>
    <row r="11163" spans="1:6" x14ac:dyDescent="0.45">
      <c r="A11163" s="218">
        <v>9648</v>
      </c>
      <c r="B11163" s="218">
        <v>315</v>
      </c>
      <c r="C11163" s="219">
        <v>14.607258455954</v>
      </c>
      <c r="D11163" s="218"/>
      <c r="E11163" s="218" t="s">
        <v>109</v>
      </c>
      <c r="F11163" s="218">
        <v>2016</v>
      </c>
    </row>
    <row r="11164" spans="1:6" x14ac:dyDescent="0.45">
      <c r="A11164" s="218">
        <v>9648</v>
      </c>
      <c r="B11164" s="218">
        <v>315</v>
      </c>
      <c r="C11164" s="219">
        <v>18.010826704781209</v>
      </c>
      <c r="D11164" s="218"/>
      <c r="E11164" s="218" t="s">
        <v>109</v>
      </c>
      <c r="F11164" s="218">
        <v>2016</v>
      </c>
    </row>
    <row r="11165" spans="1:6" x14ac:dyDescent="0.45">
      <c r="A11165" s="218">
        <v>9648</v>
      </c>
      <c r="B11165" s="218">
        <v>315</v>
      </c>
      <c r="C11165" s="219">
        <v>34.107879431357119</v>
      </c>
      <c r="D11165" s="218"/>
      <c r="E11165" s="218" t="s">
        <v>109</v>
      </c>
      <c r="F11165" s="218">
        <v>2016</v>
      </c>
    </row>
    <row r="11166" spans="1:6" x14ac:dyDescent="0.45">
      <c r="A11166" s="218">
        <v>9648</v>
      </c>
      <c r="B11166" s="218">
        <v>315</v>
      </c>
      <c r="C11166" s="219">
        <v>12.78075856395489</v>
      </c>
      <c r="D11166" s="218"/>
      <c r="E11166" s="218" t="s">
        <v>109</v>
      </c>
      <c r="F11166" s="218">
        <v>2016</v>
      </c>
    </row>
    <row r="11167" spans="1:6" x14ac:dyDescent="0.45">
      <c r="A11167" s="218">
        <v>9648</v>
      </c>
      <c r="B11167" s="218">
        <v>315</v>
      </c>
      <c r="C11167" s="219">
        <v>15.71103182206657</v>
      </c>
      <c r="D11167" s="218"/>
      <c r="E11167" s="218" t="s">
        <v>109</v>
      </c>
      <c r="F11167" s="218">
        <v>2016</v>
      </c>
    </row>
    <row r="11168" spans="1:6" x14ac:dyDescent="0.45">
      <c r="A11168" s="218">
        <v>9648</v>
      </c>
      <c r="B11168" s="218">
        <v>315</v>
      </c>
      <c r="C11168" s="219">
        <v>24.766115144638661</v>
      </c>
      <c r="D11168" s="218"/>
      <c r="E11168" s="218" t="s">
        <v>109</v>
      </c>
      <c r="F11168" s="218">
        <v>2016</v>
      </c>
    </row>
    <row r="11169" spans="1:6" x14ac:dyDescent="0.45">
      <c r="A11169" s="218">
        <v>9648</v>
      </c>
      <c r="B11169" s="218">
        <v>315</v>
      </c>
      <c r="C11169" s="219">
        <v>17.224363763344709</v>
      </c>
      <c r="D11169" s="218"/>
      <c r="E11169" s="218" t="s">
        <v>109</v>
      </c>
      <c r="F11169" s="218">
        <v>2016</v>
      </c>
    </row>
    <row r="11170" spans="1:6" x14ac:dyDescent="0.45">
      <c r="A11170" s="218">
        <v>9648</v>
      </c>
      <c r="B11170" s="218">
        <v>315</v>
      </c>
      <c r="C11170" s="219">
        <v>7.9936304311724022</v>
      </c>
      <c r="D11170" s="218"/>
      <c r="E11170" s="218" t="s">
        <v>109</v>
      </c>
      <c r="F11170" s="218">
        <v>2016</v>
      </c>
    </row>
    <row r="11171" spans="1:6" x14ac:dyDescent="0.45">
      <c r="A11171" s="218">
        <v>9648</v>
      </c>
      <c r="B11171" s="218">
        <v>315</v>
      </c>
      <c r="C11171" s="219">
        <v>14.516382819335879</v>
      </c>
      <c r="D11171" s="218"/>
      <c r="E11171" s="218" t="s">
        <v>109</v>
      </c>
      <c r="F11171" s="218">
        <v>2016</v>
      </c>
    </row>
    <row r="11172" spans="1:6" x14ac:dyDescent="0.45">
      <c r="A11172" s="218">
        <v>9648</v>
      </c>
      <c r="B11172" s="218">
        <v>315</v>
      </c>
      <c r="C11172" s="219">
        <v>35.116618107315752</v>
      </c>
      <c r="D11172" s="218"/>
      <c r="E11172" s="218" t="s">
        <v>109</v>
      </c>
      <c r="F11172" s="218">
        <v>2016</v>
      </c>
    </row>
    <row r="11173" spans="1:6" x14ac:dyDescent="0.45">
      <c r="A11173" s="218">
        <v>9648</v>
      </c>
      <c r="B11173" s="218">
        <v>315</v>
      </c>
      <c r="C11173" s="219">
        <v>27.430981897638631</v>
      </c>
      <c r="D11173" s="218"/>
      <c r="E11173" s="218" t="s">
        <v>109</v>
      </c>
      <c r="F11173" s="218">
        <v>2015</v>
      </c>
    </row>
    <row r="11174" spans="1:6" x14ac:dyDescent="0.45">
      <c r="A11174" s="218">
        <v>9648</v>
      </c>
      <c r="B11174" s="218">
        <v>315</v>
      </c>
      <c r="C11174" s="219">
        <v>38.902308943601042</v>
      </c>
      <c r="D11174" s="218"/>
      <c r="E11174" s="218" t="s">
        <v>204</v>
      </c>
      <c r="F11174" s="218">
        <v>2016</v>
      </c>
    </row>
    <row r="11175" spans="1:6" x14ac:dyDescent="0.45">
      <c r="A11175" s="218">
        <v>9648</v>
      </c>
      <c r="B11175" s="218">
        <v>315</v>
      </c>
      <c r="C11175" s="219">
        <v>27.99724749151429</v>
      </c>
      <c r="D11175" s="218"/>
      <c r="E11175" s="218" t="s">
        <v>204</v>
      </c>
      <c r="F11175" s="218">
        <v>2016</v>
      </c>
    </row>
    <row r="11176" spans="1:6" x14ac:dyDescent="0.45">
      <c r="A11176" s="218">
        <v>9648</v>
      </c>
      <c r="B11176" s="218">
        <v>315</v>
      </c>
      <c r="C11176" s="219">
        <v>31.311483482378421</v>
      </c>
      <c r="D11176" s="218"/>
      <c r="E11176" s="218" t="s">
        <v>204</v>
      </c>
      <c r="F11176" s="218">
        <v>2016</v>
      </c>
    </row>
    <row r="11177" spans="1:6" x14ac:dyDescent="0.45">
      <c r="A11177" s="218">
        <v>8884</v>
      </c>
      <c r="B11177" s="218">
        <v>250</v>
      </c>
      <c r="C11177" s="219">
        <v>11.04666104591753</v>
      </c>
      <c r="D11177" s="218"/>
      <c r="E11177" s="218" t="s">
        <v>204</v>
      </c>
      <c r="F11177" s="218">
        <v>1901</v>
      </c>
    </row>
    <row r="11178" spans="1:6" x14ac:dyDescent="0.45">
      <c r="A11178" s="218">
        <v>8884</v>
      </c>
      <c r="B11178" s="218">
        <v>250</v>
      </c>
      <c r="C11178" s="219">
        <v>2.1095920097902989</v>
      </c>
      <c r="D11178" s="218"/>
      <c r="E11178" s="218" t="s">
        <v>109</v>
      </c>
      <c r="F11178" s="218">
        <v>2016</v>
      </c>
    </row>
    <row r="11179" spans="1:6" x14ac:dyDescent="0.45">
      <c r="A11179" s="218">
        <v>8882</v>
      </c>
      <c r="B11179" s="218">
        <v>300</v>
      </c>
      <c r="C11179" s="219">
        <v>24.014041604976711</v>
      </c>
      <c r="D11179" s="218"/>
      <c r="E11179" s="218" t="s">
        <v>205</v>
      </c>
      <c r="F11179" s="218">
        <v>1987</v>
      </c>
    </row>
    <row r="11180" spans="1:6" x14ac:dyDescent="0.45">
      <c r="A11180" s="218">
        <v>8880</v>
      </c>
      <c r="B11180" s="218">
        <v>200</v>
      </c>
      <c r="C11180" s="219">
        <v>42.561894159068117</v>
      </c>
      <c r="D11180" s="218"/>
      <c r="E11180" s="218" t="s">
        <v>205</v>
      </c>
      <c r="F11180" s="218">
        <v>1929</v>
      </c>
    </row>
    <row r="11181" spans="1:6" x14ac:dyDescent="0.45">
      <c r="A11181" s="218">
        <v>8880</v>
      </c>
      <c r="B11181" s="218">
        <v>200</v>
      </c>
      <c r="C11181" s="219">
        <v>18.125342668077039</v>
      </c>
      <c r="D11181" s="218"/>
      <c r="E11181" s="218" t="s">
        <v>205</v>
      </c>
      <c r="F11181" s="218">
        <v>1981</v>
      </c>
    </row>
    <row r="11182" spans="1:6" x14ac:dyDescent="0.45">
      <c r="A11182" s="218">
        <v>8880</v>
      </c>
      <c r="B11182" s="218">
        <v>200</v>
      </c>
      <c r="C11182" s="219">
        <v>16.68919182233007</v>
      </c>
      <c r="D11182" s="218"/>
      <c r="E11182" s="218" t="s">
        <v>205</v>
      </c>
      <c r="F11182" s="218">
        <v>1981</v>
      </c>
    </row>
    <row r="11183" spans="1:6" x14ac:dyDescent="0.45">
      <c r="A11183" s="218">
        <v>8880</v>
      </c>
      <c r="B11183" s="218">
        <v>200</v>
      </c>
      <c r="C11183" s="219">
        <v>15.57052065058917</v>
      </c>
      <c r="D11183" s="218"/>
      <c r="E11183" s="218" t="s">
        <v>205</v>
      </c>
      <c r="F11183" s="218">
        <v>1981</v>
      </c>
    </row>
    <row r="11184" spans="1:6" x14ac:dyDescent="0.45">
      <c r="A11184" s="218">
        <v>8880</v>
      </c>
      <c r="B11184" s="218">
        <v>200</v>
      </c>
      <c r="C11184" s="219">
        <v>14.944130200309299</v>
      </c>
      <c r="D11184" s="218"/>
      <c r="E11184" s="218" t="s">
        <v>205</v>
      </c>
      <c r="F11184" s="218">
        <v>1971</v>
      </c>
    </row>
    <row r="11185" spans="1:6" x14ac:dyDescent="0.45">
      <c r="A11185" s="218">
        <v>8880</v>
      </c>
      <c r="B11185" s="218">
        <v>200</v>
      </c>
      <c r="C11185" s="219">
        <v>16.551778823705959</v>
      </c>
      <c r="D11185" s="218"/>
      <c r="E11185" s="218" t="s">
        <v>205</v>
      </c>
      <c r="F11185" s="218">
        <v>1981</v>
      </c>
    </row>
    <row r="11186" spans="1:6" x14ac:dyDescent="0.45">
      <c r="A11186" s="218">
        <v>8880</v>
      </c>
      <c r="B11186" s="218">
        <v>200</v>
      </c>
      <c r="C11186" s="219">
        <v>16.183198098192459</v>
      </c>
      <c r="D11186" s="218"/>
      <c r="E11186" s="218" t="s">
        <v>205</v>
      </c>
      <c r="F11186" s="218">
        <v>1981</v>
      </c>
    </row>
    <row r="11187" spans="1:6" x14ac:dyDescent="0.45">
      <c r="A11187" s="218">
        <v>8880</v>
      </c>
      <c r="B11187" s="218">
        <v>200</v>
      </c>
      <c r="C11187" s="219">
        <v>16.089132984263909</v>
      </c>
      <c r="D11187" s="218"/>
      <c r="E11187" s="218" t="s">
        <v>205</v>
      </c>
      <c r="F11187" s="218">
        <v>1981</v>
      </c>
    </row>
    <row r="11188" spans="1:6" x14ac:dyDescent="0.45">
      <c r="A11188" s="218">
        <v>8880</v>
      </c>
      <c r="B11188" s="218">
        <v>200</v>
      </c>
      <c r="C11188" s="219">
        <v>19.01807569348664</v>
      </c>
      <c r="D11188" s="218"/>
      <c r="E11188" s="218" t="s">
        <v>205</v>
      </c>
      <c r="F11188" s="218">
        <v>1981</v>
      </c>
    </row>
    <row r="11189" spans="1:6" x14ac:dyDescent="0.45">
      <c r="A11189" s="218">
        <v>8878</v>
      </c>
      <c r="B11189" s="218">
        <v>280</v>
      </c>
      <c r="C11189" s="219">
        <v>9.2995164024213501</v>
      </c>
      <c r="D11189" s="218"/>
      <c r="E11189" s="218" t="s">
        <v>209</v>
      </c>
      <c r="F11189" s="218">
        <v>2016</v>
      </c>
    </row>
    <row r="11190" spans="1:6" x14ac:dyDescent="0.45">
      <c r="A11190" s="218">
        <v>8878</v>
      </c>
      <c r="B11190" s="218">
        <v>280</v>
      </c>
      <c r="C11190" s="219">
        <v>3.0305724085028038</v>
      </c>
      <c r="D11190" s="218"/>
      <c r="E11190" s="218" t="s">
        <v>209</v>
      </c>
      <c r="F11190" s="218">
        <v>2016</v>
      </c>
    </row>
    <row r="11191" spans="1:6" x14ac:dyDescent="0.45">
      <c r="A11191" s="218">
        <v>8878</v>
      </c>
      <c r="B11191" s="218">
        <v>280</v>
      </c>
      <c r="C11191" s="219">
        <v>2.7091994779546318</v>
      </c>
      <c r="D11191" s="218"/>
      <c r="E11191" s="218" t="s">
        <v>209</v>
      </c>
      <c r="F11191" s="218">
        <v>2016</v>
      </c>
    </row>
    <row r="11192" spans="1:6" x14ac:dyDescent="0.45">
      <c r="A11192" s="218">
        <v>8876</v>
      </c>
      <c r="B11192" s="218">
        <v>400</v>
      </c>
      <c r="C11192" s="219">
        <v>7.3925833783956243</v>
      </c>
      <c r="D11192" s="218"/>
      <c r="E11192" s="218" t="s">
        <v>207</v>
      </c>
      <c r="F11192" s="218">
        <v>1981</v>
      </c>
    </row>
    <row r="11193" spans="1:6" x14ac:dyDescent="0.45">
      <c r="A11193" s="218">
        <v>8874</v>
      </c>
      <c r="B11193" s="218">
        <v>150</v>
      </c>
      <c r="C11193" s="219">
        <v>30.747921512116591</v>
      </c>
      <c r="D11193" s="218"/>
      <c r="E11193" s="218" t="s">
        <v>205</v>
      </c>
      <c r="F11193" s="218">
        <v>1971</v>
      </c>
    </row>
    <row r="11194" spans="1:6" x14ac:dyDescent="0.45">
      <c r="A11194" s="218">
        <v>8872</v>
      </c>
      <c r="B11194" s="218">
        <v>250</v>
      </c>
      <c r="C11194" s="219">
        <v>32.765139831107099</v>
      </c>
      <c r="D11194" s="218"/>
      <c r="E11194" s="218" t="s">
        <v>109</v>
      </c>
      <c r="F11194" s="218">
        <v>2018</v>
      </c>
    </row>
    <row r="11195" spans="1:6" x14ac:dyDescent="0.45">
      <c r="A11195" s="218">
        <v>8872</v>
      </c>
      <c r="B11195" s="218">
        <v>250</v>
      </c>
      <c r="C11195" s="219">
        <v>49.945414264051223</v>
      </c>
      <c r="D11195" s="218"/>
      <c r="E11195" s="218" t="s">
        <v>109</v>
      </c>
      <c r="F11195" s="218">
        <v>2018</v>
      </c>
    </row>
    <row r="11196" spans="1:6" x14ac:dyDescent="0.45">
      <c r="A11196" s="218">
        <v>8872</v>
      </c>
      <c r="B11196" s="218">
        <v>250</v>
      </c>
      <c r="C11196" s="219">
        <v>50.853871371108781</v>
      </c>
      <c r="D11196" s="218"/>
      <c r="E11196" s="218" t="s">
        <v>109</v>
      </c>
      <c r="F11196" s="218">
        <v>2018</v>
      </c>
    </row>
    <row r="11197" spans="1:6" x14ac:dyDescent="0.45">
      <c r="A11197" s="218">
        <v>8870</v>
      </c>
      <c r="B11197" s="218">
        <v>240</v>
      </c>
      <c r="C11197" s="219">
        <v>23.941546779769261</v>
      </c>
      <c r="D11197" s="218"/>
      <c r="E11197" s="218" t="s">
        <v>208</v>
      </c>
      <c r="F11197" s="218">
        <v>2018</v>
      </c>
    </row>
    <row r="11198" spans="1:6" x14ac:dyDescent="0.45">
      <c r="A11198" s="218">
        <v>8868</v>
      </c>
      <c r="B11198" s="218">
        <v>315</v>
      </c>
      <c r="C11198" s="219">
        <v>20.516501894480349</v>
      </c>
      <c r="D11198" s="218"/>
      <c r="E11198" s="218" t="s">
        <v>109</v>
      </c>
      <c r="F11198" s="218">
        <v>2018</v>
      </c>
    </row>
    <row r="11199" spans="1:6" x14ac:dyDescent="0.45">
      <c r="A11199" s="218">
        <v>8868</v>
      </c>
      <c r="B11199" s="218">
        <v>315</v>
      </c>
      <c r="C11199" s="219">
        <v>3.4771036801610542</v>
      </c>
      <c r="D11199" s="218"/>
      <c r="E11199" s="218" t="s">
        <v>109</v>
      </c>
      <c r="F11199" s="218">
        <v>2018</v>
      </c>
    </row>
    <row r="11200" spans="1:6" x14ac:dyDescent="0.45">
      <c r="A11200" s="218">
        <v>8868</v>
      </c>
      <c r="B11200" s="218">
        <v>315</v>
      </c>
      <c r="C11200" s="219">
        <v>56.271725555433143</v>
      </c>
      <c r="D11200" s="218"/>
      <c r="E11200" s="218" t="s">
        <v>109</v>
      </c>
      <c r="F11200" s="218">
        <v>1986</v>
      </c>
    </row>
    <row r="11201" spans="1:6" x14ac:dyDescent="0.45">
      <c r="A11201" s="218">
        <v>8866</v>
      </c>
      <c r="B11201" s="218">
        <v>290</v>
      </c>
      <c r="C11201" s="219">
        <v>12.66836696908122</v>
      </c>
      <c r="D11201" s="218"/>
      <c r="E11201" s="218" t="s">
        <v>208</v>
      </c>
      <c r="F11201" s="218">
        <v>2018</v>
      </c>
    </row>
    <row r="11202" spans="1:6" x14ac:dyDescent="0.45">
      <c r="A11202" s="218">
        <v>8866</v>
      </c>
      <c r="B11202" s="218">
        <v>290</v>
      </c>
      <c r="C11202" s="219">
        <v>16.054913462019339</v>
      </c>
      <c r="D11202" s="218"/>
      <c r="E11202" s="218" t="s">
        <v>208</v>
      </c>
      <c r="F11202" s="218">
        <v>2018</v>
      </c>
    </row>
    <row r="11203" spans="1:6" x14ac:dyDescent="0.45">
      <c r="A11203" s="218">
        <v>8864</v>
      </c>
      <c r="B11203" s="218">
        <v>150</v>
      </c>
      <c r="C11203" s="219">
        <v>19.42934866206356</v>
      </c>
      <c r="D11203" s="218"/>
      <c r="E11203" s="218" t="s">
        <v>205</v>
      </c>
      <c r="F11203" s="218">
        <v>1986</v>
      </c>
    </row>
    <row r="11204" spans="1:6" x14ac:dyDescent="0.45">
      <c r="A11204" s="218">
        <v>8862</v>
      </c>
      <c r="B11204" s="218">
        <v>250</v>
      </c>
      <c r="C11204" s="219">
        <v>14.561967963314849</v>
      </c>
      <c r="D11204" s="218"/>
      <c r="E11204" s="218" t="s">
        <v>205</v>
      </c>
      <c r="F11204" s="218">
        <v>1986</v>
      </c>
    </row>
    <row r="11205" spans="1:6" x14ac:dyDescent="0.45">
      <c r="A11205" s="218">
        <v>8862</v>
      </c>
      <c r="B11205" s="218">
        <v>250</v>
      </c>
      <c r="C11205" s="219">
        <v>14.92376220537796</v>
      </c>
      <c r="D11205" s="218"/>
      <c r="E11205" s="218" t="s">
        <v>205</v>
      </c>
      <c r="F11205" s="218">
        <v>1987</v>
      </c>
    </row>
    <row r="11206" spans="1:6" x14ac:dyDescent="0.45">
      <c r="A11206" s="218">
        <v>8862</v>
      </c>
      <c r="B11206" s="218">
        <v>250</v>
      </c>
      <c r="C11206" s="219">
        <v>7.7916807771504404</v>
      </c>
      <c r="D11206" s="218"/>
      <c r="E11206" s="218" t="s">
        <v>205</v>
      </c>
      <c r="F11206" s="218">
        <v>1987</v>
      </c>
    </row>
    <row r="11207" spans="1:6" x14ac:dyDescent="0.45">
      <c r="A11207" s="218">
        <v>8862</v>
      </c>
      <c r="B11207" s="218">
        <v>250</v>
      </c>
      <c r="C11207" s="219">
        <v>19.79129439710724</v>
      </c>
      <c r="D11207" s="218"/>
      <c r="E11207" s="218" t="s">
        <v>205</v>
      </c>
      <c r="F11207" s="218">
        <v>1987</v>
      </c>
    </row>
    <row r="11208" spans="1:6" x14ac:dyDescent="0.45">
      <c r="A11208" s="218">
        <v>8860</v>
      </c>
      <c r="B11208" s="218">
        <v>300</v>
      </c>
      <c r="C11208" s="219">
        <v>20.86499612712975</v>
      </c>
      <c r="D11208" s="218"/>
      <c r="E11208" s="218" t="s">
        <v>205</v>
      </c>
      <c r="F11208" s="218">
        <v>1987</v>
      </c>
    </row>
    <row r="11209" spans="1:6" x14ac:dyDescent="0.45">
      <c r="A11209" s="218">
        <v>8858</v>
      </c>
      <c r="B11209" s="218">
        <v>150</v>
      </c>
      <c r="C11209" s="219">
        <v>18.428133117736419</v>
      </c>
      <c r="D11209" s="218"/>
      <c r="E11209" s="218" t="s">
        <v>205</v>
      </c>
      <c r="F11209" s="218">
        <v>1987</v>
      </c>
    </row>
    <row r="11210" spans="1:6" x14ac:dyDescent="0.45">
      <c r="A11210" s="218">
        <v>8858</v>
      </c>
      <c r="B11210" s="218">
        <v>150</v>
      </c>
      <c r="C11210" s="219">
        <v>11.02823201320399</v>
      </c>
      <c r="D11210" s="218"/>
      <c r="E11210" s="218" t="s">
        <v>205</v>
      </c>
      <c r="F11210" s="218">
        <v>1987</v>
      </c>
    </row>
    <row r="11211" spans="1:6" x14ac:dyDescent="0.45">
      <c r="A11211" s="218">
        <v>8856</v>
      </c>
      <c r="B11211" s="218">
        <v>200</v>
      </c>
      <c r="C11211" s="219">
        <v>22.458775857899091</v>
      </c>
      <c r="D11211" s="218"/>
      <c r="E11211" s="218" t="s">
        <v>111</v>
      </c>
      <c r="F11211" s="218">
        <v>1987</v>
      </c>
    </row>
    <row r="11212" spans="1:6" x14ac:dyDescent="0.45">
      <c r="A11212" s="218">
        <v>8854</v>
      </c>
      <c r="B11212" s="218">
        <v>0</v>
      </c>
      <c r="C11212" s="219">
        <v>13.30581053109003</v>
      </c>
      <c r="D11212" s="218"/>
      <c r="E11212" s="218"/>
      <c r="F11212" s="218">
        <v>1901</v>
      </c>
    </row>
    <row r="11213" spans="1:6" x14ac:dyDescent="0.45">
      <c r="A11213" s="218">
        <v>8852</v>
      </c>
      <c r="B11213" s="218">
        <v>200</v>
      </c>
      <c r="C11213" s="219">
        <v>10.99038973500584</v>
      </c>
      <c r="D11213" s="218"/>
      <c r="E11213" s="218" t="s">
        <v>109</v>
      </c>
      <c r="F11213" s="218">
        <v>1987</v>
      </c>
    </row>
    <row r="11214" spans="1:6" x14ac:dyDescent="0.45">
      <c r="A11214" s="218">
        <v>8852</v>
      </c>
      <c r="B11214" s="218">
        <v>200</v>
      </c>
      <c r="C11214" s="219">
        <v>17.353528154247361</v>
      </c>
      <c r="D11214" s="218"/>
      <c r="E11214" s="218" t="s">
        <v>111</v>
      </c>
      <c r="F11214" s="218">
        <v>1987</v>
      </c>
    </row>
    <row r="11215" spans="1:6" x14ac:dyDescent="0.45">
      <c r="A11215" s="218">
        <v>8852</v>
      </c>
      <c r="B11215" s="218">
        <v>200</v>
      </c>
      <c r="C11215" s="219">
        <v>11.09932683896904</v>
      </c>
      <c r="D11215" s="218"/>
      <c r="E11215" s="218" t="s">
        <v>109</v>
      </c>
      <c r="F11215" s="218">
        <v>1987</v>
      </c>
    </row>
    <row r="11216" spans="1:6" x14ac:dyDescent="0.45">
      <c r="A11216" s="218">
        <v>8852</v>
      </c>
      <c r="B11216" s="218">
        <v>200</v>
      </c>
      <c r="C11216" s="219">
        <v>7.9998690766279523</v>
      </c>
      <c r="D11216" s="218"/>
      <c r="E11216" s="218" t="s">
        <v>205</v>
      </c>
      <c r="F11216" s="218">
        <v>1987</v>
      </c>
    </row>
    <row r="11217" spans="1:6" x14ac:dyDescent="0.45">
      <c r="A11217" s="218">
        <v>8850</v>
      </c>
      <c r="B11217" s="218">
        <v>250</v>
      </c>
      <c r="C11217" s="219">
        <v>17.225216208073039</v>
      </c>
      <c r="D11217" s="218"/>
      <c r="E11217" s="218" t="s">
        <v>205</v>
      </c>
      <c r="F11217" s="218">
        <v>1901</v>
      </c>
    </row>
    <row r="11218" spans="1:6" x14ac:dyDescent="0.45">
      <c r="A11218" s="218">
        <v>8848</v>
      </c>
      <c r="B11218" s="218">
        <v>160</v>
      </c>
      <c r="C11218" s="219">
        <v>11.34685466942349</v>
      </c>
      <c r="D11218" s="218"/>
      <c r="E11218" s="218" t="s">
        <v>204</v>
      </c>
      <c r="F11218" s="218">
        <v>1901</v>
      </c>
    </row>
    <row r="11219" spans="1:6" x14ac:dyDescent="0.45">
      <c r="A11219" s="218">
        <v>8848</v>
      </c>
      <c r="B11219" s="218">
        <v>160</v>
      </c>
      <c r="C11219" s="219">
        <v>17.66599531114548</v>
      </c>
      <c r="D11219" s="218"/>
      <c r="E11219" s="218" t="s">
        <v>204</v>
      </c>
      <c r="F11219" s="218">
        <v>1901</v>
      </c>
    </row>
    <row r="11220" spans="1:6" x14ac:dyDescent="0.45">
      <c r="A11220" s="218">
        <v>8848</v>
      </c>
      <c r="B11220" s="218">
        <v>160</v>
      </c>
      <c r="C11220" s="219">
        <v>5.5105410843877944</v>
      </c>
      <c r="D11220" s="218"/>
      <c r="E11220" s="218" t="s">
        <v>204</v>
      </c>
      <c r="F11220" s="218">
        <v>1901</v>
      </c>
    </row>
    <row r="11221" spans="1:6" x14ac:dyDescent="0.45">
      <c r="A11221" s="218">
        <v>8848</v>
      </c>
      <c r="B11221" s="218">
        <v>160</v>
      </c>
      <c r="C11221" s="219">
        <v>0.617864560127385</v>
      </c>
      <c r="D11221" s="218"/>
      <c r="E11221" s="218" t="s">
        <v>114</v>
      </c>
      <c r="F11221" s="218">
        <v>2019</v>
      </c>
    </row>
    <row r="11222" spans="1:6" x14ac:dyDescent="0.45">
      <c r="A11222" s="218">
        <v>8846</v>
      </c>
      <c r="B11222" s="218">
        <v>0</v>
      </c>
      <c r="C11222" s="219">
        <v>29.163965519425268</v>
      </c>
      <c r="D11222" s="218"/>
      <c r="E11222" s="218"/>
      <c r="F11222" s="218">
        <v>1901</v>
      </c>
    </row>
    <row r="11223" spans="1:6" x14ac:dyDescent="0.45">
      <c r="A11223" s="218">
        <v>8844</v>
      </c>
      <c r="B11223" s="218">
        <v>150</v>
      </c>
      <c r="C11223" s="219">
        <v>22.458285775976151</v>
      </c>
      <c r="D11223" s="218"/>
      <c r="E11223" s="218" t="s">
        <v>205</v>
      </c>
      <c r="F11223" s="218">
        <v>1901</v>
      </c>
    </row>
    <row r="11224" spans="1:6" x14ac:dyDescent="0.45">
      <c r="A11224" s="218">
        <v>8842</v>
      </c>
      <c r="B11224" s="218">
        <v>0</v>
      </c>
      <c r="C11224" s="219">
        <v>11.667287125349279</v>
      </c>
      <c r="D11224" s="218"/>
      <c r="E11224" s="218"/>
      <c r="F11224" s="218">
        <v>1901</v>
      </c>
    </row>
    <row r="11225" spans="1:6" x14ac:dyDescent="0.45">
      <c r="A11225" s="218">
        <v>8840</v>
      </c>
      <c r="B11225" s="218">
        <v>315</v>
      </c>
      <c r="C11225" s="219">
        <v>36.925141233750871</v>
      </c>
      <c r="D11225" s="218"/>
      <c r="E11225" s="218" t="s">
        <v>114</v>
      </c>
      <c r="F11225" s="218">
        <v>2010</v>
      </c>
    </row>
    <row r="11226" spans="1:6" x14ac:dyDescent="0.45">
      <c r="A11226" s="218">
        <v>8838</v>
      </c>
      <c r="B11226" s="218">
        <v>200</v>
      </c>
      <c r="C11226" s="219">
        <v>21.9079048374149</v>
      </c>
      <c r="D11226" s="218"/>
      <c r="E11226" s="218" t="s">
        <v>114</v>
      </c>
      <c r="F11226" s="218">
        <v>2016</v>
      </c>
    </row>
    <row r="11227" spans="1:6" x14ac:dyDescent="0.45">
      <c r="A11227" s="218">
        <v>8838</v>
      </c>
      <c r="B11227" s="218">
        <v>200</v>
      </c>
      <c r="C11227" s="219">
        <v>21.535281849042871</v>
      </c>
      <c r="D11227" s="218"/>
      <c r="E11227" s="218" t="s">
        <v>109</v>
      </c>
      <c r="F11227" s="218">
        <v>2016</v>
      </c>
    </row>
    <row r="11228" spans="1:6" x14ac:dyDescent="0.45">
      <c r="A11228" s="218">
        <v>8838</v>
      </c>
      <c r="B11228" s="218">
        <v>200</v>
      </c>
      <c r="C11228" s="219">
        <v>20.29214770635987</v>
      </c>
      <c r="D11228" s="218"/>
      <c r="E11228" s="218" t="s">
        <v>109</v>
      </c>
      <c r="F11228" s="218">
        <v>2016</v>
      </c>
    </row>
    <row r="11229" spans="1:6" x14ac:dyDescent="0.45">
      <c r="A11229" s="218">
        <v>8838</v>
      </c>
      <c r="B11229" s="218">
        <v>200</v>
      </c>
      <c r="C11229" s="219">
        <v>8.8713720967521752</v>
      </c>
      <c r="D11229" s="218"/>
      <c r="E11229" s="218" t="s">
        <v>109</v>
      </c>
      <c r="F11229" s="218">
        <v>2016</v>
      </c>
    </row>
    <row r="11230" spans="1:6" x14ac:dyDescent="0.45">
      <c r="A11230" s="218">
        <v>8836</v>
      </c>
      <c r="B11230" s="218">
        <v>150</v>
      </c>
      <c r="C11230" s="219">
        <v>26.911699164296369</v>
      </c>
      <c r="D11230" s="218"/>
      <c r="E11230" s="218" t="s">
        <v>205</v>
      </c>
      <c r="F11230" s="218">
        <v>1901</v>
      </c>
    </row>
    <row r="11231" spans="1:6" x14ac:dyDescent="0.45">
      <c r="A11231" s="218">
        <v>8836</v>
      </c>
      <c r="B11231" s="218">
        <v>150</v>
      </c>
      <c r="C11231" s="219">
        <v>7.9506579408476021</v>
      </c>
      <c r="D11231" s="218"/>
      <c r="E11231" s="218" t="s">
        <v>205</v>
      </c>
      <c r="F11231" s="218">
        <v>1901</v>
      </c>
    </row>
    <row r="11232" spans="1:6" x14ac:dyDescent="0.45">
      <c r="A11232" s="218">
        <v>8834</v>
      </c>
      <c r="B11232" s="218">
        <v>250</v>
      </c>
      <c r="C11232" s="219">
        <v>21.96886962611158</v>
      </c>
      <c r="D11232" s="218"/>
      <c r="E11232" s="218" t="s">
        <v>109</v>
      </c>
      <c r="F11232" s="218">
        <v>2016</v>
      </c>
    </row>
    <row r="11233" spans="1:6" x14ac:dyDescent="0.45">
      <c r="A11233" s="218">
        <v>8834</v>
      </c>
      <c r="B11233" s="218">
        <v>250</v>
      </c>
      <c r="C11233" s="219">
        <v>20.773721258044549</v>
      </c>
      <c r="D11233" s="218"/>
      <c r="E11233" s="218" t="s">
        <v>109</v>
      </c>
      <c r="F11233" s="218">
        <v>2016</v>
      </c>
    </row>
    <row r="11234" spans="1:6" x14ac:dyDescent="0.45">
      <c r="A11234" s="218">
        <v>8832</v>
      </c>
      <c r="B11234" s="218">
        <v>160</v>
      </c>
      <c r="C11234" s="219">
        <v>20.447139068136799</v>
      </c>
      <c r="D11234" s="218"/>
      <c r="E11234" s="218" t="s">
        <v>111</v>
      </c>
      <c r="F11234" s="218">
        <v>1901</v>
      </c>
    </row>
    <row r="11235" spans="1:6" x14ac:dyDescent="0.45">
      <c r="A11235" s="218">
        <v>8832</v>
      </c>
      <c r="B11235" s="218">
        <v>160</v>
      </c>
      <c r="C11235" s="219">
        <v>21.875451416569021</v>
      </c>
      <c r="D11235" s="218"/>
      <c r="E11235" s="218" t="s">
        <v>111</v>
      </c>
      <c r="F11235" s="218">
        <v>1980</v>
      </c>
    </row>
    <row r="11236" spans="1:6" x14ac:dyDescent="0.45">
      <c r="A11236" s="218">
        <v>8830</v>
      </c>
      <c r="B11236" s="218">
        <v>250</v>
      </c>
      <c r="C11236" s="219">
        <v>20.114401979092278</v>
      </c>
      <c r="D11236" s="218"/>
      <c r="E11236" s="218" t="s">
        <v>205</v>
      </c>
      <c r="F11236" s="218">
        <v>1980</v>
      </c>
    </row>
    <row r="11237" spans="1:6" x14ac:dyDescent="0.45">
      <c r="A11237" s="218">
        <v>8830</v>
      </c>
      <c r="B11237" s="218">
        <v>250</v>
      </c>
      <c r="C11237" s="219">
        <v>17.98416159297722</v>
      </c>
      <c r="D11237" s="218"/>
      <c r="E11237" s="218" t="s">
        <v>205</v>
      </c>
      <c r="F11237" s="218">
        <v>1980</v>
      </c>
    </row>
    <row r="11238" spans="1:6" x14ac:dyDescent="0.45">
      <c r="A11238" s="218">
        <v>8830</v>
      </c>
      <c r="B11238" s="218">
        <v>250</v>
      </c>
      <c r="C11238" s="219">
        <v>26.706781238860358</v>
      </c>
      <c r="D11238" s="218"/>
      <c r="E11238" s="218" t="s">
        <v>205</v>
      </c>
      <c r="F11238" s="218">
        <v>1980</v>
      </c>
    </row>
    <row r="11239" spans="1:6" x14ac:dyDescent="0.45">
      <c r="A11239" s="218">
        <v>8830</v>
      </c>
      <c r="B11239" s="218">
        <v>250</v>
      </c>
      <c r="C11239" s="219">
        <v>21.938254601268241</v>
      </c>
      <c r="D11239" s="218"/>
      <c r="E11239" s="218" t="s">
        <v>205</v>
      </c>
      <c r="F11239" s="218">
        <v>1980</v>
      </c>
    </row>
    <row r="11240" spans="1:6" x14ac:dyDescent="0.45">
      <c r="A11240" s="218">
        <v>8830</v>
      </c>
      <c r="B11240" s="218">
        <v>250</v>
      </c>
      <c r="C11240" s="219">
        <v>16.800529235625131</v>
      </c>
      <c r="D11240" s="218"/>
      <c r="E11240" s="218" t="s">
        <v>205</v>
      </c>
      <c r="F11240" s="218">
        <v>1980</v>
      </c>
    </row>
    <row r="11241" spans="1:6" x14ac:dyDescent="0.45">
      <c r="A11241" s="218">
        <v>8830</v>
      </c>
      <c r="B11241" s="218">
        <v>250</v>
      </c>
      <c r="C11241" s="219">
        <v>29.820116856356041</v>
      </c>
      <c r="D11241" s="218"/>
      <c r="E11241" s="218" t="s">
        <v>205</v>
      </c>
      <c r="F11241" s="218">
        <v>1980</v>
      </c>
    </row>
    <row r="11242" spans="1:6" x14ac:dyDescent="0.45">
      <c r="A11242" s="218">
        <v>8830</v>
      </c>
      <c r="B11242" s="218">
        <v>250</v>
      </c>
      <c r="C11242" s="219">
        <v>20.15616277927187</v>
      </c>
      <c r="D11242" s="218"/>
      <c r="E11242" s="218" t="s">
        <v>205</v>
      </c>
      <c r="F11242" s="218">
        <v>1980</v>
      </c>
    </row>
    <row r="11243" spans="1:6" x14ac:dyDescent="0.45">
      <c r="A11243" s="218">
        <v>8830</v>
      </c>
      <c r="B11243" s="218">
        <v>250</v>
      </c>
      <c r="C11243" s="219">
        <v>26.273449949374442</v>
      </c>
      <c r="D11243" s="218"/>
      <c r="E11243" s="218" t="s">
        <v>205</v>
      </c>
      <c r="F11243" s="218">
        <v>1980</v>
      </c>
    </row>
    <row r="11244" spans="1:6" x14ac:dyDescent="0.45">
      <c r="A11244" s="218">
        <v>8830</v>
      </c>
      <c r="B11244" s="218">
        <v>250</v>
      </c>
      <c r="C11244" s="219">
        <v>15.5183413419293</v>
      </c>
      <c r="D11244" s="218"/>
      <c r="E11244" s="218" t="s">
        <v>205</v>
      </c>
      <c r="F11244" s="218">
        <v>1980</v>
      </c>
    </row>
    <row r="11245" spans="1:6" x14ac:dyDescent="0.45">
      <c r="A11245" s="218">
        <v>8830</v>
      </c>
      <c r="B11245" s="218">
        <v>250</v>
      </c>
      <c r="C11245" s="219">
        <v>27.218824220409989</v>
      </c>
      <c r="D11245" s="218"/>
      <c r="E11245" s="218" t="s">
        <v>205</v>
      </c>
      <c r="F11245" s="218">
        <v>1980</v>
      </c>
    </row>
    <row r="11246" spans="1:6" x14ac:dyDescent="0.45">
      <c r="A11246" s="218">
        <v>8830</v>
      </c>
      <c r="B11246" s="218">
        <v>250</v>
      </c>
      <c r="C11246" s="219">
        <v>26.60625051020007</v>
      </c>
      <c r="D11246" s="218"/>
      <c r="E11246" s="218" t="s">
        <v>205</v>
      </c>
      <c r="F11246" s="218">
        <v>1980</v>
      </c>
    </row>
    <row r="11247" spans="1:6" x14ac:dyDescent="0.45">
      <c r="A11247" s="218">
        <v>8830</v>
      </c>
      <c r="B11247" s="218">
        <v>250</v>
      </c>
      <c r="C11247" s="219">
        <v>33.712382917314457</v>
      </c>
      <c r="D11247" s="218"/>
      <c r="E11247" s="218" t="s">
        <v>205</v>
      </c>
      <c r="F11247" s="218">
        <v>1980</v>
      </c>
    </row>
    <row r="11248" spans="1:6" x14ac:dyDescent="0.45">
      <c r="A11248" s="218">
        <v>8830</v>
      </c>
      <c r="B11248" s="218">
        <v>250</v>
      </c>
      <c r="C11248" s="219">
        <v>16.54265170373402</v>
      </c>
      <c r="D11248" s="218"/>
      <c r="E11248" s="218" t="s">
        <v>205</v>
      </c>
      <c r="F11248" s="218">
        <v>1980</v>
      </c>
    </row>
    <row r="11249" spans="1:6" x14ac:dyDescent="0.45">
      <c r="A11249" s="218">
        <v>8830</v>
      </c>
      <c r="B11249" s="218">
        <v>250</v>
      </c>
      <c r="C11249" s="219">
        <v>21.8763069554292</v>
      </c>
      <c r="D11249" s="218"/>
      <c r="E11249" s="218" t="s">
        <v>205</v>
      </c>
      <c r="F11249" s="218">
        <v>1980</v>
      </c>
    </row>
    <row r="11250" spans="1:6" x14ac:dyDescent="0.45">
      <c r="A11250" s="218">
        <v>8830</v>
      </c>
      <c r="B11250" s="218">
        <v>250</v>
      </c>
      <c r="C11250" s="219">
        <v>24.19711156334645</v>
      </c>
      <c r="D11250" s="218"/>
      <c r="E11250" s="218" t="s">
        <v>205</v>
      </c>
      <c r="F11250" s="218">
        <v>1980</v>
      </c>
    </row>
    <row r="11251" spans="1:6" x14ac:dyDescent="0.45">
      <c r="A11251" s="218">
        <v>8830</v>
      </c>
      <c r="B11251" s="218">
        <v>250</v>
      </c>
      <c r="C11251" s="219">
        <v>21.334435289069209</v>
      </c>
      <c r="D11251" s="218"/>
      <c r="E11251" s="218" t="s">
        <v>205</v>
      </c>
      <c r="F11251" s="218">
        <v>1980</v>
      </c>
    </row>
    <row r="11252" spans="1:6" x14ac:dyDescent="0.45">
      <c r="A11252" s="218">
        <v>8830</v>
      </c>
      <c r="B11252" s="218">
        <v>250</v>
      </c>
      <c r="C11252" s="219">
        <v>30.444298844854028</v>
      </c>
      <c r="D11252" s="218"/>
      <c r="E11252" s="218" t="s">
        <v>205</v>
      </c>
      <c r="F11252" s="218">
        <v>1980</v>
      </c>
    </row>
    <row r="11253" spans="1:6" x14ac:dyDescent="0.45">
      <c r="A11253" s="218">
        <v>8830</v>
      </c>
      <c r="B11253" s="218">
        <v>250</v>
      </c>
      <c r="C11253" s="219">
        <v>18.793014488648229</v>
      </c>
      <c r="D11253" s="218"/>
      <c r="E11253" s="218" t="s">
        <v>205</v>
      </c>
      <c r="F11253" s="218">
        <v>1980</v>
      </c>
    </row>
    <row r="11254" spans="1:6" x14ac:dyDescent="0.45">
      <c r="A11254" s="218">
        <v>8830</v>
      </c>
      <c r="B11254" s="218">
        <v>250</v>
      </c>
      <c r="C11254" s="219">
        <v>13.46884600573043</v>
      </c>
      <c r="D11254" s="218"/>
      <c r="E11254" s="218" t="s">
        <v>205</v>
      </c>
      <c r="F11254" s="218">
        <v>1980</v>
      </c>
    </row>
    <row r="11255" spans="1:6" x14ac:dyDescent="0.45">
      <c r="A11255" s="218">
        <v>8830</v>
      </c>
      <c r="B11255" s="218">
        <v>250</v>
      </c>
      <c r="C11255" s="219">
        <v>38.53000618621143</v>
      </c>
      <c r="D11255" s="218"/>
      <c r="E11255" s="218" t="s">
        <v>205</v>
      </c>
      <c r="F11255" s="218">
        <v>1980</v>
      </c>
    </row>
    <row r="11256" spans="1:6" x14ac:dyDescent="0.45">
      <c r="A11256" s="218">
        <v>8830</v>
      </c>
      <c r="B11256" s="218">
        <v>250</v>
      </c>
      <c r="C11256" s="219">
        <v>28.152490131216741</v>
      </c>
      <c r="D11256" s="218"/>
      <c r="E11256" s="218" t="s">
        <v>205</v>
      </c>
      <c r="F11256" s="218">
        <v>1980</v>
      </c>
    </row>
    <row r="11257" spans="1:6" x14ac:dyDescent="0.45">
      <c r="A11257" s="218">
        <v>8830</v>
      </c>
      <c r="B11257" s="218">
        <v>250</v>
      </c>
      <c r="C11257" s="219">
        <v>27.18639891720046</v>
      </c>
      <c r="D11257" s="218"/>
      <c r="E11257" s="218" t="s">
        <v>205</v>
      </c>
      <c r="F11257" s="218">
        <v>1980</v>
      </c>
    </row>
    <row r="11258" spans="1:6" x14ac:dyDescent="0.45">
      <c r="A11258" s="218">
        <v>8830</v>
      </c>
      <c r="B11258" s="218">
        <v>250</v>
      </c>
      <c r="C11258" s="219">
        <v>44.051741858658353</v>
      </c>
      <c r="D11258" s="218"/>
      <c r="E11258" s="218" t="s">
        <v>205</v>
      </c>
      <c r="F11258" s="218">
        <v>1980</v>
      </c>
    </row>
    <row r="11259" spans="1:6" x14ac:dyDescent="0.45">
      <c r="A11259" s="218">
        <v>8828</v>
      </c>
      <c r="B11259" s="218">
        <v>315</v>
      </c>
      <c r="C11259" s="219">
        <v>43.989379621615797</v>
      </c>
      <c r="D11259" s="218"/>
      <c r="E11259" s="218" t="s">
        <v>204</v>
      </c>
      <c r="F11259" s="218">
        <v>2016</v>
      </c>
    </row>
    <row r="11260" spans="1:6" x14ac:dyDescent="0.45">
      <c r="A11260" s="218">
        <v>8828</v>
      </c>
      <c r="B11260" s="218">
        <v>315</v>
      </c>
      <c r="C11260" s="219">
        <v>32.563935438404457</v>
      </c>
      <c r="D11260" s="218"/>
      <c r="E11260" s="218" t="s">
        <v>204</v>
      </c>
      <c r="F11260" s="218">
        <v>2016</v>
      </c>
    </row>
    <row r="11261" spans="1:6" x14ac:dyDescent="0.45">
      <c r="A11261" s="218">
        <v>8828</v>
      </c>
      <c r="B11261" s="218">
        <v>315</v>
      </c>
      <c r="C11261" s="219">
        <v>10.06678031467667</v>
      </c>
      <c r="D11261" s="218"/>
      <c r="E11261" s="218" t="s">
        <v>204</v>
      </c>
      <c r="F11261" s="218">
        <v>2016</v>
      </c>
    </row>
    <row r="11262" spans="1:6" x14ac:dyDescent="0.45">
      <c r="A11262" s="218">
        <v>8828</v>
      </c>
      <c r="B11262" s="218">
        <v>315</v>
      </c>
      <c r="C11262" s="219">
        <v>16.758794753980229</v>
      </c>
      <c r="D11262" s="218"/>
      <c r="E11262" s="218" t="s">
        <v>204</v>
      </c>
      <c r="F11262" s="218">
        <v>2016</v>
      </c>
    </row>
    <row r="11263" spans="1:6" x14ac:dyDescent="0.45">
      <c r="A11263" s="218">
        <v>8828</v>
      </c>
      <c r="B11263" s="218">
        <v>315</v>
      </c>
      <c r="C11263" s="219">
        <v>26.195412801572711</v>
      </c>
      <c r="D11263" s="218"/>
      <c r="E11263" s="218" t="s">
        <v>204</v>
      </c>
      <c r="F11263" s="218">
        <v>2016</v>
      </c>
    </row>
    <row r="11264" spans="1:6" x14ac:dyDescent="0.45">
      <c r="A11264" s="218">
        <v>8828</v>
      </c>
      <c r="B11264" s="218">
        <v>315</v>
      </c>
      <c r="C11264" s="219">
        <v>17.46039475167095</v>
      </c>
      <c r="D11264" s="218"/>
      <c r="E11264" s="218" t="s">
        <v>204</v>
      </c>
      <c r="F11264" s="218">
        <v>2016</v>
      </c>
    </row>
    <row r="11265" spans="1:6" x14ac:dyDescent="0.45">
      <c r="A11265" s="218">
        <v>8828</v>
      </c>
      <c r="B11265" s="218">
        <v>315</v>
      </c>
      <c r="C11265" s="219">
        <v>21.34544082307314</v>
      </c>
      <c r="D11265" s="218"/>
      <c r="E11265" s="218" t="s">
        <v>204</v>
      </c>
      <c r="F11265" s="218">
        <v>2016</v>
      </c>
    </row>
    <row r="11266" spans="1:6" x14ac:dyDescent="0.45">
      <c r="A11266" s="218">
        <v>8826</v>
      </c>
      <c r="B11266" s="218">
        <v>200</v>
      </c>
      <c r="C11266" s="219">
        <v>5.4551776592817998</v>
      </c>
      <c r="D11266" s="218"/>
      <c r="E11266" s="218" t="s">
        <v>114</v>
      </c>
      <c r="F11266" s="218">
        <v>2016</v>
      </c>
    </row>
    <row r="11267" spans="1:6" x14ac:dyDescent="0.45">
      <c r="A11267" s="218">
        <v>8826</v>
      </c>
      <c r="B11267" s="218">
        <v>200</v>
      </c>
      <c r="C11267" s="219">
        <v>26.262493504125569</v>
      </c>
      <c r="D11267" s="218"/>
      <c r="E11267" s="218" t="s">
        <v>205</v>
      </c>
      <c r="F11267" s="218">
        <v>1901</v>
      </c>
    </row>
    <row r="11268" spans="1:6" x14ac:dyDescent="0.45">
      <c r="A11268" s="218">
        <v>9300</v>
      </c>
      <c r="B11268" s="218">
        <v>250</v>
      </c>
      <c r="C11268" s="219">
        <v>10.52790142521545</v>
      </c>
      <c r="D11268" s="218"/>
      <c r="E11268" s="218" t="s">
        <v>205</v>
      </c>
      <c r="F11268" s="218">
        <v>1901</v>
      </c>
    </row>
    <row r="11269" spans="1:6" x14ac:dyDescent="0.45">
      <c r="A11269" s="218">
        <v>9300</v>
      </c>
      <c r="B11269" s="218">
        <v>250</v>
      </c>
      <c r="C11269" s="219">
        <v>33.164246093086433</v>
      </c>
      <c r="D11269" s="218"/>
      <c r="E11269" s="218" t="s">
        <v>205</v>
      </c>
      <c r="F11269" s="218">
        <v>1901</v>
      </c>
    </row>
    <row r="11270" spans="1:6" x14ac:dyDescent="0.45">
      <c r="A11270" s="218">
        <v>9300</v>
      </c>
      <c r="B11270" s="218">
        <v>250</v>
      </c>
      <c r="C11270" s="219">
        <v>39.651345069615459</v>
      </c>
      <c r="D11270" s="218"/>
      <c r="E11270" s="218" t="s">
        <v>205</v>
      </c>
      <c r="F11270" s="218">
        <v>1901</v>
      </c>
    </row>
    <row r="11271" spans="1:6" x14ac:dyDescent="0.45">
      <c r="A11271" s="218">
        <v>9300</v>
      </c>
      <c r="B11271" s="218">
        <v>250</v>
      </c>
      <c r="C11271" s="219">
        <v>33.481045316042831</v>
      </c>
      <c r="D11271" s="218"/>
      <c r="E11271" s="218" t="s">
        <v>205</v>
      </c>
      <c r="F11271" s="218">
        <v>1901</v>
      </c>
    </row>
    <row r="11272" spans="1:6" x14ac:dyDescent="0.45">
      <c r="A11272" s="218">
        <v>9300</v>
      </c>
      <c r="B11272" s="218">
        <v>250</v>
      </c>
      <c r="C11272" s="219">
        <v>35.919018561177893</v>
      </c>
      <c r="D11272" s="218"/>
      <c r="E11272" s="218" t="s">
        <v>205</v>
      </c>
      <c r="F11272" s="218">
        <v>1901</v>
      </c>
    </row>
    <row r="11273" spans="1:6" x14ac:dyDescent="0.45">
      <c r="A11273" s="218">
        <v>9300</v>
      </c>
      <c r="B11273" s="218">
        <v>250</v>
      </c>
      <c r="C11273" s="219">
        <v>38.194357506221991</v>
      </c>
      <c r="D11273" s="218"/>
      <c r="E11273" s="218" t="s">
        <v>205</v>
      </c>
      <c r="F11273" s="218">
        <v>1901</v>
      </c>
    </row>
    <row r="11274" spans="1:6" x14ac:dyDescent="0.45">
      <c r="A11274" s="218">
        <v>9300</v>
      </c>
      <c r="B11274" s="218">
        <v>250</v>
      </c>
      <c r="C11274" s="219">
        <v>23.480488725351339</v>
      </c>
      <c r="D11274" s="218"/>
      <c r="E11274" s="218" t="s">
        <v>205</v>
      </c>
      <c r="F11274" s="218">
        <v>1901</v>
      </c>
    </row>
    <row r="11275" spans="1:6" x14ac:dyDescent="0.45">
      <c r="A11275" s="218">
        <v>9300</v>
      </c>
      <c r="B11275" s="218">
        <v>250</v>
      </c>
      <c r="C11275" s="219">
        <v>31.887929796416291</v>
      </c>
      <c r="D11275" s="218"/>
      <c r="E11275" s="218" t="s">
        <v>205</v>
      </c>
      <c r="F11275" s="218">
        <v>1980</v>
      </c>
    </row>
    <row r="11276" spans="1:6" x14ac:dyDescent="0.45">
      <c r="A11276" s="218">
        <v>9298</v>
      </c>
      <c r="B11276" s="218">
        <v>250</v>
      </c>
      <c r="C11276" s="219">
        <v>26.018880222404391</v>
      </c>
      <c r="D11276" s="218"/>
      <c r="E11276" s="218" t="s">
        <v>204</v>
      </c>
      <c r="F11276" s="218">
        <v>2002</v>
      </c>
    </row>
    <row r="11277" spans="1:6" x14ac:dyDescent="0.45">
      <c r="A11277" s="218">
        <v>9298</v>
      </c>
      <c r="B11277" s="218">
        <v>250</v>
      </c>
      <c r="C11277" s="219">
        <v>9.6024023411162585</v>
      </c>
      <c r="D11277" s="218"/>
      <c r="E11277" s="218" t="s">
        <v>204</v>
      </c>
      <c r="F11277" s="218">
        <v>2002</v>
      </c>
    </row>
    <row r="11278" spans="1:6" x14ac:dyDescent="0.45">
      <c r="A11278" s="218">
        <v>9298</v>
      </c>
      <c r="B11278" s="218">
        <v>250</v>
      </c>
      <c r="C11278" s="219">
        <v>5.4350240951511104</v>
      </c>
      <c r="D11278" s="218"/>
      <c r="E11278" s="218" t="s">
        <v>204</v>
      </c>
      <c r="F11278" s="218">
        <v>2002</v>
      </c>
    </row>
    <row r="11279" spans="1:6" x14ac:dyDescent="0.45">
      <c r="A11279" s="218">
        <v>9298</v>
      </c>
      <c r="B11279" s="218">
        <v>250</v>
      </c>
      <c r="C11279" s="219">
        <v>31.50201886460108</v>
      </c>
      <c r="D11279" s="218"/>
      <c r="E11279" s="218" t="s">
        <v>204</v>
      </c>
      <c r="F11279" s="218">
        <v>2002</v>
      </c>
    </row>
    <row r="11280" spans="1:6" x14ac:dyDescent="0.45">
      <c r="A11280" s="218">
        <v>9298</v>
      </c>
      <c r="B11280" s="218">
        <v>250</v>
      </c>
      <c r="C11280" s="219">
        <v>11.69220563721974</v>
      </c>
      <c r="D11280" s="218"/>
      <c r="E11280" s="218" t="s">
        <v>204</v>
      </c>
      <c r="F11280" s="218">
        <v>2002</v>
      </c>
    </row>
    <row r="11281" spans="1:6" x14ac:dyDescent="0.45">
      <c r="A11281" s="218">
        <v>9298</v>
      </c>
      <c r="B11281" s="218">
        <v>250</v>
      </c>
      <c r="C11281" s="219">
        <v>21.536841658265971</v>
      </c>
      <c r="D11281" s="218"/>
      <c r="E11281" s="218" t="s">
        <v>204</v>
      </c>
      <c r="F11281" s="218">
        <v>2002</v>
      </c>
    </row>
    <row r="11282" spans="1:6" x14ac:dyDescent="0.45">
      <c r="A11282" s="218">
        <v>9298</v>
      </c>
      <c r="B11282" s="218">
        <v>250</v>
      </c>
      <c r="C11282" s="219">
        <v>25.950771234956381</v>
      </c>
      <c r="D11282" s="218"/>
      <c r="E11282" s="218" t="s">
        <v>204</v>
      </c>
      <c r="F11282" s="218">
        <v>2002</v>
      </c>
    </row>
    <row r="11283" spans="1:6" x14ac:dyDescent="0.45">
      <c r="A11283" s="218">
        <v>9296</v>
      </c>
      <c r="B11283" s="218">
        <v>150</v>
      </c>
      <c r="C11283" s="219">
        <v>17.29799964547216</v>
      </c>
      <c r="D11283" s="218"/>
      <c r="E11283" s="218" t="s">
        <v>205</v>
      </c>
      <c r="F11283" s="218">
        <v>1985</v>
      </c>
    </row>
    <row r="11284" spans="1:6" x14ac:dyDescent="0.45">
      <c r="A11284" s="218">
        <v>9296</v>
      </c>
      <c r="B11284" s="218">
        <v>150</v>
      </c>
      <c r="C11284" s="219">
        <v>6.6943361673278563</v>
      </c>
      <c r="D11284" s="218"/>
      <c r="E11284" s="218" t="s">
        <v>205</v>
      </c>
      <c r="F11284" s="218">
        <v>1985</v>
      </c>
    </row>
    <row r="11285" spans="1:6" x14ac:dyDescent="0.45">
      <c r="A11285" s="218">
        <v>9296</v>
      </c>
      <c r="B11285" s="218">
        <v>150</v>
      </c>
      <c r="C11285" s="219">
        <v>10.59296922598609</v>
      </c>
      <c r="D11285" s="218"/>
      <c r="E11285" s="218" t="s">
        <v>205</v>
      </c>
      <c r="F11285" s="218">
        <v>1985</v>
      </c>
    </row>
    <row r="11286" spans="1:6" x14ac:dyDescent="0.45">
      <c r="A11286" s="218">
        <v>9294</v>
      </c>
      <c r="B11286" s="218">
        <v>250</v>
      </c>
      <c r="C11286" s="219">
        <v>1.9580169192361601</v>
      </c>
      <c r="D11286" s="218"/>
      <c r="E11286" s="218" t="s">
        <v>205</v>
      </c>
      <c r="F11286" s="218">
        <v>1985</v>
      </c>
    </row>
    <row r="11287" spans="1:6" x14ac:dyDescent="0.45">
      <c r="A11287" s="218">
        <v>9290</v>
      </c>
      <c r="B11287" s="218">
        <v>250</v>
      </c>
      <c r="C11287" s="219">
        <v>21.14591664251272</v>
      </c>
      <c r="D11287" s="218"/>
      <c r="E11287" s="218"/>
      <c r="F11287" s="218">
        <v>1981</v>
      </c>
    </row>
    <row r="11288" spans="1:6" x14ac:dyDescent="0.45">
      <c r="A11288" s="218">
        <v>9290</v>
      </c>
      <c r="B11288" s="218">
        <v>250</v>
      </c>
      <c r="C11288" s="219">
        <v>30.33450031363687</v>
      </c>
      <c r="D11288" s="218"/>
      <c r="E11288" s="218" t="s">
        <v>205</v>
      </c>
      <c r="F11288" s="218">
        <v>1981</v>
      </c>
    </row>
    <row r="11289" spans="1:6" x14ac:dyDescent="0.45">
      <c r="A11289" s="218">
        <v>9288</v>
      </c>
      <c r="B11289" s="218">
        <v>0</v>
      </c>
      <c r="C11289" s="219">
        <v>17.15120014462715</v>
      </c>
      <c r="D11289" s="218"/>
      <c r="E11289" s="218"/>
      <c r="F11289" s="218">
        <v>1901</v>
      </c>
    </row>
    <row r="11290" spans="1:6" x14ac:dyDescent="0.45">
      <c r="A11290" s="218">
        <v>9286</v>
      </c>
      <c r="B11290" s="218">
        <v>250</v>
      </c>
      <c r="C11290" s="219">
        <v>33.312148399011683</v>
      </c>
      <c r="D11290" s="218"/>
      <c r="E11290" s="218" t="s">
        <v>205</v>
      </c>
      <c r="F11290" s="218">
        <v>1979</v>
      </c>
    </row>
    <row r="11291" spans="1:6" x14ac:dyDescent="0.45">
      <c r="A11291" s="218">
        <v>9286</v>
      </c>
      <c r="B11291" s="218">
        <v>250</v>
      </c>
      <c r="C11291" s="219">
        <v>9.4961997137665843</v>
      </c>
      <c r="D11291" s="218"/>
      <c r="E11291" s="218" t="s">
        <v>205</v>
      </c>
      <c r="F11291" s="218">
        <v>1979</v>
      </c>
    </row>
    <row r="11292" spans="1:6" x14ac:dyDescent="0.45">
      <c r="A11292" s="218">
        <v>9284</v>
      </c>
      <c r="B11292" s="218">
        <v>500</v>
      </c>
      <c r="C11292" s="219">
        <v>56.638131064542677</v>
      </c>
      <c r="D11292" s="218"/>
      <c r="E11292" s="218" t="s">
        <v>203</v>
      </c>
      <c r="F11292" s="218">
        <v>1901</v>
      </c>
    </row>
    <row r="11293" spans="1:6" x14ac:dyDescent="0.45">
      <c r="A11293" s="218">
        <v>9284</v>
      </c>
      <c r="B11293" s="218">
        <v>500</v>
      </c>
      <c r="C11293" s="219">
        <v>61.662193770784498</v>
      </c>
      <c r="D11293" s="218"/>
      <c r="E11293" s="218" t="s">
        <v>203</v>
      </c>
      <c r="F11293" s="218">
        <v>1972</v>
      </c>
    </row>
    <row r="11294" spans="1:6" x14ac:dyDescent="0.45">
      <c r="A11294" s="218">
        <v>9284</v>
      </c>
      <c r="B11294" s="218">
        <v>500</v>
      </c>
      <c r="C11294" s="219">
        <v>51.133218208836269</v>
      </c>
      <c r="D11294" s="218"/>
      <c r="E11294" s="218" t="s">
        <v>203</v>
      </c>
      <c r="F11294" s="218">
        <v>1901</v>
      </c>
    </row>
    <row r="11295" spans="1:6" x14ac:dyDescent="0.45">
      <c r="A11295" s="218">
        <v>9284</v>
      </c>
      <c r="B11295" s="218">
        <v>500</v>
      </c>
      <c r="C11295" s="219">
        <v>53.434274166593937</v>
      </c>
      <c r="D11295" s="218"/>
      <c r="E11295" s="218" t="s">
        <v>203</v>
      </c>
      <c r="F11295" s="218">
        <v>1901</v>
      </c>
    </row>
    <row r="11296" spans="1:6" x14ac:dyDescent="0.45">
      <c r="A11296" s="218">
        <v>9284</v>
      </c>
      <c r="B11296" s="218">
        <v>500</v>
      </c>
      <c r="C11296" s="219">
        <v>46.368702023867073</v>
      </c>
      <c r="D11296" s="218"/>
      <c r="E11296" s="218" t="s">
        <v>203</v>
      </c>
      <c r="F11296" s="218">
        <v>1901</v>
      </c>
    </row>
    <row r="11297" spans="1:6" x14ac:dyDescent="0.45">
      <c r="A11297" s="218">
        <v>9284</v>
      </c>
      <c r="B11297" s="218">
        <v>500</v>
      </c>
      <c r="C11297" s="219">
        <v>46.646100826103734</v>
      </c>
      <c r="D11297" s="218"/>
      <c r="E11297" s="218" t="s">
        <v>203</v>
      </c>
      <c r="F11297" s="218">
        <v>1901</v>
      </c>
    </row>
    <row r="11298" spans="1:6" x14ac:dyDescent="0.45">
      <c r="A11298" s="218">
        <v>9284</v>
      </c>
      <c r="B11298" s="218">
        <v>500</v>
      </c>
      <c r="C11298" s="219">
        <v>38.218841928499756</v>
      </c>
      <c r="D11298" s="218"/>
      <c r="E11298" s="218" t="s">
        <v>203</v>
      </c>
      <c r="F11298" s="218">
        <v>1901</v>
      </c>
    </row>
    <row r="11299" spans="1:6" x14ac:dyDescent="0.45">
      <c r="A11299" s="218">
        <v>9282</v>
      </c>
      <c r="B11299" s="218">
        <v>400</v>
      </c>
      <c r="C11299" s="219">
        <v>40.029062036844742</v>
      </c>
      <c r="D11299" s="218"/>
      <c r="E11299" s="218" t="s">
        <v>203</v>
      </c>
      <c r="F11299" s="218">
        <v>1901</v>
      </c>
    </row>
    <row r="11300" spans="1:6" x14ac:dyDescent="0.45">
      <c r="A11300" s="218">
        <v>9282</v>
      </c>
      <c r="B11300" s="218">
        <v>400</v>
      </c>
      <c r="C11300" s="219">
        <v>44.501388222844803</v>
      </c>
      <c r="D11300" s="218"/>
      <c r="E11300" s="218" t="s">
        <v>205</v>
      </c>
      <c r="F11300" s="218">
        <v>1972</v>
      </c>
    </row>
    <row r="11301" spans="1:6" x14ac:dyDescent="0.45">
      <c r="A11301" s="218">
        <v>9282</v>
      </c>
      <c r="B11301" s="218">
        <v>400</v>
      </c>
      <c r="C11301" s="219">
        <v>36.771326258578718</v>
      </c>
      <c r="D11301" s="218"/>
      <c r="E11301" s="218" t="s">
        <v>203</v>
      </c>
      <c r="F11301" s="218">
        <v>1972</v>
      </c>
    </row>
    <row r="11302" spans="1:6" x14ac:dyDescent="0.45">
      <c r="A11302" s="218">
        <v>9280</v>
      </c>
      <c r="B11302" s="218">
        <v>250</v>
      </c>
      <c r="C11302" s="219">
        <v>16.81082545683747</v>
      </c>
      <c r="D11302" s="218"/>
      <c r="E11302" s="218"/>
      <c r="F11302" s="218">
        <v>1974</v>
      </c>
    </row>
    <row r="11303" spans="1:6" x14ac:dyDescent="0.45">
      <c r="A11303" s="218">
        <v>9280</v>
      </c>
      <c r="B11303" s="218">
        <v>250</v>
      </c>
      <c r="C11303" s="219">
        <v>18.7508860936994</v>
      </c>
      <c r="D11303" s="218"/>
      <c r="E11303" s="218"/>
      <c r="F11303" s="218">
        <v>1974</v>
      </c>
    </row>
    <row r="11304" spans="1:6" x14ac:dyDescent="0.45">
      <c r="A11304" s="218">
        <v>9280</v>
      </c>
      <c r="B11304" s="218">
        <v>250</v>
      </c>
      <c r="C11304" s="219">
        <v>17.03464058826377</v>
      </c>
      <c r="D11304" s="218"/>
      <c r="E11304" s="218" t="s">
        <v>205</v>
      </c>
      <c r="F11304" s="218">
        <v>1901</v>
      </c>
    </row>
    <row r="11305" spans="1:6" x14ac:dyDescent="0.45">
      <c r="A11305" s="218">
        <v>9278</v>
      </c>
      <c r="B11305" s="218">
        <v>0</v>
      </c>
      <c r="C11305" s="219">
        <v>21.903824011553759</v>
      </c>
      <c r="D11305" s="218"/>
      <c r="E11305" s="218"/>
      <c r="F11305" s="218">
        <v>1974</v>
      </c>
    </row>
    <row r="11306" spans="1:6" x14ac:dyDescent="0.45">
      <c r="A11306" s="218">
        <v>9274</v>
      </c>
      <c r="B11306" s="218">
        <v>200</v>
      </c>
      <c r="C11306" s="219">
        <v>23.117147314413039</v>
      </c>
      <c r="D11306" s="218"/>
      <c r="E11306" s="218" t="s">
        <v>205</v>
      </c>
      <c r="F11306" s="218">
        <v>1974</v>
      </c>
    </row>
    <row r="11307" spans="1:6" x14ac:dyDescent="0.45">
      <c r="A11307" s="218">
        <v>9272</v>
      </c>
      <c r="B11307" s="218">
        <v>250</v>
      </c>
      <c r="C11307" s="219">
        <v>28.9558358303338</v>
      </c>
      <c r="D11307" s="218"/>
      <c r="E11307" s="218" t="s">
        <v>207</v>
      </c>
      <c r="F11307" s="218">
        <v>1974</v>
      </c>
    </row>
    <row r="11308" spans="1:6" x14ac:dyDescent="0.45">
      <c r="A11308" s="218">
        <v>9270</v>
      </c>
      <c r="B11308" s="218">
        <v>300</v>
      </c>
      <c r="C11308" s="219">
        <v>25.17669685258436</v>
      </c>
      <c r="D11308" s="218"/>
      <c r="E11308" s="218" t="s">
        <v>205</v>
      </c>
      <c r="F11308" s="218">
        <v>1974</v>
      </c>
    </row>
    <row r="11309" spans="1:6" x14ac:dyDescent="0.45">
      <c r="A11309" s="218">
        <v>9268</v>
      </c>
      <c r="B11309" s="218">
        <v>300</v>
      </c>
      <c r="C11309" s="219">
        <v>22.772263785546912</v>
      </c>
      <c r="D11309" s="218"/>
      <c r="E11309" s="218" t="s">
        <v>207</v>
      </c>
      <c r="F11309" s="218">
        <v>1974</v>
      </c>
    </row>
    <row r="11310" spans="1:6" x14ac:dyDescent="0.45">
      <c r="A11310" s="218">
        <v>9268</v>
      </c>
      <c r="B11310" s="218">
        <v>300</v>
      </c>
      <c r="C11310" s="219">
        <v>18.964284346155011</v>
      </c>
      <c r="D11310" s="218"/>
      <c r="E11310" s="218" t="s">
        <v>207</v>
      </c>
      <c r="F11310" s="218">
        <v>1974</v>
      </c>
    </row>
    <row r="11311" spans="1:6" x14ac:dyDescent="0.45">
      <c r="A11311" s="218">
        <v>9266</v>
      </c>
      <c r="B11311" s="218">
        <v>250</v>
      </c>
      <c r="C11311" s="219">
        <v>33.813015407687388</v>
      </c>
      <c r="D11311" s="218"/>
      <c r="E11311" s="218" t="s">
        <v>205</v>
      </c>
      <c r="F11311" s="218">
        <v>1974</v>
      </c>
    </row>
    <row r="11312" spans="1:6" x14ac:dyDescent="0.45">
      <c r="A11312" s="218">
        <v>9266</v>
      </c>
      <c r="B11312" s="218">
        <v>250</v>
      </c>
      <c r="C11312" s="219">
        <v>30.960320315091071</v>
      </c>
      <c r="D11312" s="218"/>
      <c r="E11312" s="218" t="s">
        <v>498</v>
      </c>
      <c r="F11312" s="218">
        <v>2016</v>
      </c>
    </row>
    <row r="11313" spans="1:6" x14ac:dyDescent="0.45">
      <c r="A11313" s="218">
        <v>9266</v>
      </c>
      <c r="B11313" s="218">
        <v>250</v>
      </c>
      <c r="C11313" s="219">
        <v>10.978876547697091</v>
      </c>
      <c r="D11313" s="218"/>
      <c r="E11313" s="218" t="s">
        <v>114</v>
      </c>
      <c r="F11313" s="218">
        <v>2016</v>
      </c>
    </row>
    <row r="11314" spans="1:6" x14ac:dyDescent="0.45">
      <c r="A11314" s="218">
        <v>9266</v>
      </c>
      <c r="B11314" s="218">
        <v>250</v>
      </c>
      <c r="C11314" s="219">
        <v>32.790523253018307</v>
      </c>
      <c r="D11314" s="218"/>
      <c r="E11314" s="218" t="s">
        <v>114</v>
      </c>
      <c r="F11314" s="218">
        <v>2016</v>
      </c>
    </row>
    <row r="11315" spans="1:6" x14ac:dyDescent="0.45">
      <c r="A11315" s="218">
        <v>9266</v>
      </c>
      <c r="B11315" s="218">
        <v>250</v>
      </c>
      <c r="C11315" s="219">
        <v>5.4201854678890857</v>
      </c>
      <c r="D11315" s="218"/>
      <c r="E11315" s="218" t="s">
        <v>114</v>
      </c>
      <c r="F11315" s="218">
        <v>2016</v>
      </c>
    </row>
    <row r="11316" spans="1:6" x14ac:dyDescent="0.45">
      <c r="A11316" s="218">
        <v>9264</v>
      </c>
      <c r="B11316" s="218">
        <v>200</v>
      </c>
      <c r="C11316" s="219">
        <v>34.650838707211648</v>
      </c>
      <c r="D11316" s="218"/>
      <c r="E11316" s="218" t="s">
        <v>205</v>
      </c>
      <c r="F11316" s="218">
        <v>1901</v>
      </c>
    </row>
    <row r="11317" spans="1:6" x14ac:dyDescent="0.45">
      <c r="A11317" s="218">
        <v>9264</v>
      </c>
      <c r="B11317" s="218">
        <v>200</v>
      </c>
      <c r="C11317" s="219">
        <v>5.8279028267382103</v>
      </c>
      <c r="D11317" s="218"/>
      <c r="E11317" s="218" t="s">
        <v>114</v>
      </c>
      <c r="F11317" s="218">
        <v>2016</v>
      </c>
    </row>
    <row r="11318" spans="1:6" x14ac:dyDescent="0.45">
      <c r="A11318" s="218">
        <v>9260</v>
      </c>
      <c r="B11318" s="218">
        <v>160</v>
      </c>
      <c r="C11318" s="219">
        <v>15.44578771762562</v>
      </c>
      <c r="D11318" s="218"/>
      <c r="E11318" s="218" t="s">
        <v>114</v>
      </c>
      <c r="F11318" s="218">
        <v>2016</v>
      </c>
    </row>
    <row r="11319" spans="1:6" x14ac:dyDescent="0.45">
      <c r="A11319" s="218">
        <v>9258</v>
      </c>
      <c r="B11319" s="218">
        <v>250</v>
      </c>
      <c r="C11319" s="219">
        <v>10.362858948030819</v>
      </c>
      <c r="D11319" s="218"/>
      <c r="E11319" s="218" t="s">
        <v>207</v>
      </c>
      <c r="F11319" s="218">
        <v>1901</v>
      </c>
    </row>
    <row r="11320" spans="1:6" x14ac:dyDescent="0.45">
      <c r="A11320" s="218">
        <v>9258</v>
      </c>
      <c r="B11320" s="218">
        <v>250</v>
      </c>
      <c r="C11320" s="219">
        <v>2.9168302386742502</v>
      </c>
      <c r="D11320" s="218"/>
      <c r="E11320" s="218" t="s">
        <v>114</v>
      </c>
      <c r="F11320" s="218">
        <v>2016</v>
      </c>
    </row>
    <row r="11321" spans="1:6" x14ac:dyDescent="0.45">
      <c r="A11321" s="218">
        <v>9256</v>
      </c>
      <c r="B11321" s="218">
        <v>200</v>
      </c>
      <c r="C11321" s="219">
        <v>4.9200141137757178</v>
      </c>
      <c r="D11321" s="218"/>
      <c r="E11321" s="218" t="s">
        <v>205</v>
      </c>
      <c r="F11321" s="218">
        <v>1901</v>
      </c>
    </row>
    <row r="11322" spans="1:6" x14ac:dyDescent="0.45">
      <c r="A11322" s="218">
        <v>9254</v>
      </c>
      <c r="B11322" s="218">
        <v>0</v>
      </c>
      <c r="C11322" s="219">
        <v>12.361599617597481</v>
      </c>
      <c r="D11322" s="218"/>
      <c r="E11322" s="218"/>
      <c r="F11322" s="218">
        <v>1901</v>
      </c>
    </row>
    <row r="11323" spans="1:6" x14ac:dyDescent="0.45">
      <c r="A11323" s="218">
        <v>9254</v>
      </c>
      <c r="B11323" s="218">
        <v>0</v>
      </c>
      <c r="C11323" s="219">
        <v>12.31736497719711</v>
      </c>
      <c r="D11323" s="218"/>
      <c r="E11323" s="218"/>
      <c r="F11323" s="218">
        <v>1901</v>
      </c>
    </row>
    <row r="11324" spans="1:6" x14ac:dyDescent="0.45">
      <c r="A11324" s="218">
        <v>9254</v>
      </c>
      <c r="B11324" s="218">
        <v>0</v>
      </c>
      <c r="C11324" s="219">
        <v>14.84027883098218</v>
      </c>
      <c r="D11324" s="218"/>
      <c r="E11324" s="218"/>
      <c r="F11324" s="218">
        <v>1901</v>
      </c>
    </row>
    <row r="11325" spans="1:6" x14ac:dyDescent="0.45">
      <c r="A11325" s="218">
        <v>9254</v>
      </c>
      <c r="B11325" s="218">
        <v>0</v>
      </c>
      <c r="C11325" s="219">
        <v>25.666666401388909</v>
      </c>
      <c r="D11325" s="218"/>
      <c r="E11325" s="218"/>
      <c r="F11325" s="218">
        <v>1901</v>
      </c>
    </row>
    <row r="11326" spans="1:6" x14ac:dyDescent="0.45">
      <c r="A11326" s="218">
        <v>9254</v>
      </c>
      <c r="B11326" s="218">
        <v>0</v>
      </c>
      <c r="C11326" s="219">
        <v>15.225329704200959</v>
      </c>
      <c r="D11326" s="218"/>
      <c r="E11326" s="218"/>
      <c r="F11326" s="218">
        <v>1901</v>
      </c>
    </row>
    <row r="11327" spans="1:6" x14ac:dyDescent="0.45">
      <c r="A11327" s="218">
        <v>9252</v>
      </c>
      <c r="B11327" s="218">
        <v>300</v>
      </c>
      <c r="C11327" s="219">
        <v>41.517429997573487</v>
      </c>
      <c r="D11327" s="218"/>
      <c r="E11327" s="218" t="s">
        <v>112</v>
      </c>
      <c r="F11327" s="218">
        <v>1901</v>
      </c>
    </row>
    <row r="11328" spans="1:6" x14ac:dyDescent="0.45">
      <c r="A11328" s="218">
        <v>9252</v>
      </c>
      <c r="B11328" s="218">
        <v>300</v>
      </c>
      <c r="C11328" s="219">
        <v>40.381562946488749</v>
      </c>
      <c r="D11328" s="218"/>
      <c r="E11328" s="218" t="s">
        <v>205</v>
      </c>
      <c r="F11328" s="218">
        <v>1901</v>
      </c>
    </row>
    <row r="11329" spans="1:6" x14ac:dyDescent="0.45">
      <c r="A11329" s="218">
        <v>9252</v>
      </c>
      <c r="B11329" s="218">
        <v>300</v>
      </c>
      <c r="C11329" s="219">
        <v>31.004328812108991</v>
      </c>
      <c r="D11329" s="218"/>
      <c r="E11329" s="218" t="s">
        <v>205</v>
      </c>
      <c r="F11329" s="218">
        <v>1901</v>
      </c>
    </row>
    <row r="11330" spans="1:6" x14ac:dyDescent="0.45">
      <c r="A11330" s="218">
        <v>9252</v>
      </c>
      <c r="B11330" s="218">
        <v>300</v>
      </c>
      <c r="C11330" s="219">
        <v>25.26683914270054</v>
      </c>
      <c r="D11330" s="218"/>
      <c r="E11330" s="218" t="s">
        <v>205</v>
      </c>
      <c r="F11330" s="218">
        <v>1901</v>
      </c>
    </row>
    <row r="11331" spans="1:6" x14ac:dyDescent="0.45">
      <c r="A11331" s="218">
        <v>9252</v>
      </c>
      <c r="B11331" s="218">
        <v>300</v>
      </c>
      <c r="C11331" s="219">
        <v>21.947939591455789</v>
      </c>
      <c r="D11331" s="218"/>
      <c r="E11331" s="218" t="s">
        <v>205</v>
      </c>
      <c r="F11331" s="218">
        <v>1901</v>
      </c>
    </row>
    <row r="11332" spans="1:6" x14ac:dyDescent="0.45">
      <c r="A11332" s="218">
        <v>9252</v>
      </c>
      <c r="B11332" s="218">
        <v>300</v>
      </c>
      <c r="C11332" s="219">
        <v>11.288501627920679</v>
      </c>
      <c r="D11332" s="218"/>
      <c r="E11332" s="218" t="s">
        <v>207</v>
      </c>
      <c r="F11332" s="218">
        <v>1901</v>
      </c>
    </row>
    <row r="11333" spans="1:6" x14ac:dyDescent="0.45">
      <c r="A11333" s="218">
        <v>9252</v>
      </c>
      <c r="B11333" s="218">
        <v>300</v>
      </c>
      <c r="C11333" s="219">
        <v>29.20602199899524</v>
      </c>
      <c r="D11333" s="218"/>
      <c r="E11333" s="218" t="s">
        <v>207</v>
      </c>
      <c r="F11333" s="218">
        <v>1901</v>
      </c>
    </row>
    <row r="11334" spans="1:6" x14ac:dyDescent="0.45">
      <c r="A11334" s="218">
        <v>9252</v>
      </c>
      <c r="B11334" s="218">
        <v>300</v>
      </c>
      <c r="C11334" s="219">
        <v>16.598112162575461</v>
      </c>
      <c r="D11334" s="218"/>
      <c r="E11334" s="218" t="s">
        <v>207</v>
      </c>
      <c r="F11334" s="218">
        <v>1901</v>
      </c>
    </row>
    <row r="11335" spans="1:6" x14ac:dyDescent="0.45">
      <c r="A11335" s="218">
        <v>9250</v>
      </c>
      <c r="B11335" s="218">
        <v>250</v>
      </c>
      <c r="C11335" s="219">
        <v>12.48301313385025</v>
      </c>
      <c r="D11335" s="218"/>
      <c r="E11335" s="218" t="s">
        <v>114</v>
      </c>
      <c r="F11335" s="218">
        <v>2016</v>
      </c>
    </row>
    <row r="11336" spans="1:6" x14ac:dyDescent="0.45">
      <c r="A11336" s="218">
        <v>9250</v>
      </c>
      <c r="B11336" s="218">
        <v>250</v>
      </c>
      <c r="C11336" s="219">
        <v>16.32646700332992</v>
      </c>
      <c r="D11336" s="218"/>
      <c r="E11336" s="218" t="s">
        <v>114</v>
      </c>
      <c r="F11336" s="218">
        <v>2016</v>
      </c>
    </row>
    <row r="11337" spans="1:6" x14ac:dyDescent="0.45">
      <c r="A11337" s="218">
        <v>9250</v>
      </c>
      <c r="B11337" s="218">
        <v>250</v>
      </c>
      <c r="C11337" s="219">
        <v>13.28928870586623</v>
      </c>
      <c r="D11337" s="218"/>
      <c r="E11337" s="218" t="s">
        <v>114</v>
      </c>
      <c r="F11337" s="218">
        <v>2016</v>
      </c>
    </row>
    <row r="11338" spans="1:6" x14ac:dyDescent="0.45">
      <c r="A11338" s="218">
        <v>9250</v>
      </c>
      <c r="B11338" s="218">
        <v>250</v>
      </c>
      <c r="C11338" s="219">
        <v>23.644108845548651</v>
      </c>
      <c r="D11338" s="218"/>
      <c r="E11338" s="218" t="s">
        <v>114</v>
      </c>
      <c r="F11338" s="218">
        <v>2016</v>
      </c>
    </row>
    <row r="11339" spans="1:6" x14ac:dyDescent="0.45">
      <c r="A11339" s="218">
        <v>9248</v>
      </c>
      <c r="B11339" s="218">
        <v>225</v>
      </c>
      <c r="C11339" s="219">
        <v>10.2528311314757</v>
      </c>
      <c r="D11339" s="218"/>
      <c r="E11339" s="218" t="s">
        <v>204</v>
      </c>
      <c r="F11339" s="218">
        <v>2016</v>
      </c>
    </row>
    <row r="11340" spans="1:6" x14ac:dyDescent="0.45">
      <c r="A11340" s="218">
        <v>9248</v>
      </c>
      <c r="B11340" s="218">
        <v>225</v>
      </c>
      <c r="C11340" s="219">
        <v>13.37472406065362</v>
      </c>
      <c r="D11340" s="218"/>
      <c r="E11340" s="218" t="s">
        <v>204</v>
      </c>
      <c r="F11340" s="218">
        <v>2016</v>
      </c>
    </row>
    <row r="11341" spans="1:6" x14ac:dyDescent="0.45">
      <c r="A11341" s="218">
        <v>9248</v>
      </c>
      <c r="B11341" s="218">
        <v>225</v>
      </c>
      <c r="C11341" s="219">
        <v>25.08176463356298</v>
      </c>
      <c r="D11341" s="218"/>
      <c r="E11341" s="218" t="s">
        <v>204</v>
      </c>
      <c r="F11341" s="218">
        <v>2016</v>
      </c>
    </row>
    <row r="11342" spans="1:6" x14ac:dyDescent="0.45">
      <c r="A11342" s="218">
        <v>9246</v>
      </c>
      <c r="B11342" s="218">
        <v>200</v>
      </c>
      <c r="C11342" s="219">
        <v>5.3611426434282059</v>
      </c>
      <c r="D11342" s="218"/>
      <c r="E11342" s="218" t="s">
        <v>114</v>
      </c>
      <c r="F11342" s="218">
        <v>2016</v>
      </c>
    </row>
    <row r="11343" spans="1:6" x14ac:dyDescent="0.45">
      <c r="A11343" s="218">
        <v>9246</v>
      </c>
      <c r="B11343" s="218">
        <v>200</v>
      </c>
      <c r="C11343" s="219">
        <v>6.9538943486572018</v>
      </c>
      <c r="D11343" s="218"/>
      <c r="E11343" s="218" t="s">
        <v>114</v>
      </c>
      <c r="F11343" s="218">
        <v>2016</v>
      </c>
    </row>
    <row r="11344" spans="1:6" x14ac:dyDescent="0.45">
      <c r="A11344" s="218">
        <v>9244</v>
      </c>
      <c r="B11344" s="218">
        <v>200</v>
      </c>
      <c r="C11344" s="219">
        <v>19.204728547856931</v>
      </c>
      <c r="D11344" s="218"/>
      <c r="E11344" s="218" t="s">
        <v>114</v>
      </c>
      <c r="F11344" s="218">
        <v>2016</v>
      </c>
    </row>
    <row r="11345" spans="1:6" x14ac:dyDescent="0.45">
      <c r="A11345" s="218">
        <v>9244</v>
      </c>
      <c r="B11345" s="218">
        <v>200</v>
      </c>
      <c r="C11345" s="219">
        <v>22.805386907369819</v>
      </c>
      <c r="D11345" s="218"/>
      <c r="E11345" s="218" t="s">
        <v>114</v>
      </c>
      <c r="F11345" s="218">
        <v>2016</v>
      </c>
    </row>
    <row r="11346" spans="1:6" x14ac:dyDescent="0.45">
      <c r="A11346" s="218">
        <v>9244</v>
      </c>
      <c r="B11346" s="218">
        <v>200</v>
      </c>
      <c r="C11346" s="219">
        <v>15.11444105303554</v>
      </c>
      <c r="D11346" s="218"/>
      <c r="E11346" s="218" t="s">
        <v>114</v>
      </c>
      <c r="F11346" s="218">
        <v>2016</v>
      </c>
    </row>
    <row r="11347" spans="1:6" x14ac:dyDescent="0.45">
      <c r="A11347" s="218">
        <v>9242</v>
      </c>
      <c r="B11347" s="218">
        <v>200</v>
      </c>
      <c r="C11347" s="219">
        <v>30.601622171784481</v>
      </c>
      <c r="D11347" s="218"/>
      <c r="E11347" s="218" t="s">
        <v>114</v>
      </c>
      <c r="F11347" s="218">
        <v>2015</v>
      </c>
    </row>
    <row r="11348" spans="1:6" x14ac:dyDescent="0.45">
      <c r="A11348" s="218">
        <v>9242</v>
      </c>
      <c r="B11348" s="218">
        <v>200</v>
      </c>
      <c r="C11348" s="219">
        <v>7.9227855893095098</v>
      </c>
      <c r="D11348" s="218"/>
      <c r="E11348" s="218" t="s">
        <v>114</v>
      </c>
      <c r="F11348" s="218">
        <v>2015</v>
      </c>
    </row>
    <row r="11349" spans="1:6" x14ac:dyDescent="0.45">
      <c r="A11349" s="218">
        <v>9242</v>
      </c>
      <c r="B11349" s="218">
        <v>200</v>
      </c>
      <c r="C11349" s="219">
        <v>11.98774009348921</v>
      </c>
      <c r="D11349" s="218"/>
      <c r="E11349" s="218" t="s">
        <v>114</v>
      </c>
      <c r="F11349" s="218">
        <v>2015</v>
      </c>
    </row>
    <row r="11350" spans="1:6" x14ac:dyDescent="0.45">
      <c r="A11350" s="218">
        <v>9242</v>
      </c>
      <c r="B11350" s="218">
        <v>200</v>
      </c>
      <c r="C11350" s="219">
        <v>15.71240779426495</v>
      </c>
      <c r="D11350" s="218"/>
      <c r="E11350" s="218" t="s">
        <v>114</v>
      </c>
      <c r="F11350" s="218">
        <v>2015</v>
      </c>
    </row>
    <row r="11351" spans="1:6" x14ac:dyDescent="0.45">
      <c r="A11351" s="218">
        <v>9242</v>
      </c>
      <c r="B11351" s="218">
        <v>200</v>
      </c>
      <c r="C11351" s="219">
        <v>8.7194671748216397</v>
      </c>
      <c r="D11351" s="218"/>
      <c r="E11351" s="218" t="s">
        <v>114</v>
      </c>
      <c r="F11351" s="218">
        <v>2015</v>
      </c>
    </row>
    <row r="11352" spans="1:6" x14ac:dyDescent="0.45">
      <c r="A11352" s="218">
        <v>9242</v>
      </c>
      <c r="B11352" s="218">
        <v>200</v>
      </c>
      <c r="C11352" s="219">
        <v>12.46283385845696</v>
      </c>
      <c r="D11352" s="218"/>
      <c r="E11352" s="218" t="s">
        <v>114</v>
      </c>
      <c r="F11352" s="218">
        <v>2015</v>
      </c>
    </row>
    <row r="11353" spans="1:6" x14ac:dyDescent="0.45">
      <c r="A11353" s="218">
        <v>9240</v>
      </c>
      <c r="B11353" s="218">
        <v>200</v>
      </c>
      <c r="C11353" s="219">
        <v>46.186199849418067</v>
      </c>
      <c r="D11353" s="218"/>
      <c r="E11353" s="218" t="s">
        <v>114</v>
      </c>
      <c r="F11353" s="218">
        <v>2015</v>
      </c>
    </row>
    <row r="11354" spans="1:6" x14ac:dyDescent="0.45">
      <c r="A11354" s="218">
        <v>9240</v>
      </c>
      <c r="B11354" s="218">
        <v>200</v>
      </c>
      <c r="C11354" s="219">
        <v>10.749771159045659</v>
      </c>
      <c r="D11354" s="218"/>
      <c r="E11354" s="218" t="s">
        <v>114</v>
      </c>
      <c r="F11354" s="218">
        <v>2015</v>
      </c>
    </row>
    <row r="11355" spans="1:6" x14ac:dyDescent="0.45">
      <c r="A11355" s="218">
        <v>9240</v>
      </c>
      <c r="B11355" s="218">
        <v>200</v>
      </c>
      <c r="C11355" s="219">
        <v>14.169079362213489</v>
      </c>
      <c r="D11355" s="218"/>
      <c r="E11355" s="218" t="s">
        <v>114</v>
      </c>
      <c r="F11355" s="218">
        <v>2015</v>
      </c>
    </row>
    <row r="11356" spans="1:6" x14ac:dyDescent="0.45">
      <c r="A11356" s="218">
        <v>9240</v>
      </c>
      <c r="B11356" s="218">
        <v>200</v>
      </c>
      <c r="C11356" s="219">
        <v>26.227720068979579</v>
      </c>
      <c r="D11356" s="218"/>
      <c r="E11356" s="218" t="s">
        <v>114</v>
      </c>
      <c r="F11356" s="218">
        <v>2019</v>
      </c>
    </row>
    <row r="11357" spans="1:6" x14ac:dyDescent="0.45">
      <c r="A11357" s="218">
        <v>9238</v>
      </c>
      <c r="B11357" s="218">
        <v>160</v>
      </c>
      <c r="C11357" s="219">
        <v>9.0908247359331948</v>
      </c>
      <c r="D11357" s="218"/>
      <c r="E11357" s="218" t="s">
        <v>109</v>
      </c>
      <c r="F11357" s="218">
        <v>2016</v>
      </c>
    </row>
    <row r="11358" spans="1:6" x14ac:dyDescent="0.45">
      <c r="A11358" s="218">
        <v>9238</v>
      </c>
      <c r="B11358" s="218">
        <v>160</v>
      </c>
      <c r="C11358" s="219">
        <v>19.444936201627922</v>
      </c>
      <c r="D11358" s="218"/>
      <c r="E11358" s="218" t="s">
        <v>109</v>
      </c>
      <c r="F11358" s="218">
        <v>2016</v>
      </c>
    </row>
    <row r="11359" spans="1:6" x14ac:dyDescent="0.45">
      <c r="A11359" s="218">
        <v>9238</v>
      </c>
      <c r="B11359" s="218">
        <v>160</v>
      </c>
      <c r="C11359" s="219">
        <v>19.209344092444748</v>
      </c>
      <c r="D11359" s="218"/>
      <c r="E11359" s="218" t="s">
        <v>109</v>
      </c>
      <c r="F11359" s="218">
        <v>2016</v>
      </c>
    </row>
    <row r="11360" spans="1:6" x14ac:dyDescent="0.45">
      <c r="A11360" s="218">
        <v>9238</v>
      </c>
      <c r="B11360" s="218">
        <v>160</v>
      </c>
      <c r="C11360" s="219">
        <v>7.8250257361102324</v>
      </c>
      <c r="D11360" s="218"/>
      <c r="E11360" s="218" t="s">
        <v>109</v>
      </c>
      <c r="F11360" s="218">
        <v>2016</v>
      </c>
    </row>
    <row r="11361" spans="1:6" x14ac:dyDescent="0.45">
      <c r="A11361" s="218">
        <v>9238</v>
      </c>
      <c r="B11361" s="218">
        <v>160</v>
      </c>
      <c r="C11361" s="219">
        <v>9.5843754502589569</v>
      </c>
      <c r="D11361" s="218"/>
      <c r="E11361" s="218" t="s">
        <v>109</v>
      </c>
      <c r="F11361" s="218">
        <v>2016</v>
      </c>
    </row>
    <row r="11362" spans="1:6" x14ac:dyDescent="0.45">
      <c r="A11362" s="218">
        <v>9238</v>
      </c>
      <c r="B11362" s="218">
        <v>160</v>
      </c>
      <c r="C11362" s="219">
        <v>18.471279395977241</v>
      </c>
      <c r="D11362" s="218"/>
      <c r="E11362" s="218" t="s">
        <v>109</v>
      </c>
      <c r="F11362" s="218">
        <v>2016</v>
      </c>
    </row>
    <row r="11363" spans="1:6" x14ac:dyDescent="0.45">
      <c r="A11363" s="218">
        <v>9238</v>
      </c>
      <c r="B11363" s="218">
        <v>160</v>
      </c>
      <c r="C11363" s="219">
        <v>8.8086813228762324</v>
      </c>
      <c r="D11363" s="218"/>
      <c r="E11363" s="218" t="s">
        <v>109</v>
      </c>
      <c r="F11363" s="218">
        <v>2016</v>
      </c>
    </row>
    <row r="11364" spans="1:6" x14ac:dyDescent="0.45">
      <c r="A11364" s="218">
        <v>9236</v>
      </c>
      <c r="B11364" s="218">
        <v>160</v>
      </c>
      <c r="C11364" s="219">
        <v>18.348492674272372</v>
      </c>
      <c r="D11364" s="218"/>
      <c r="E11364" s="218" t="s">
        <v>114</v>
      </c>
      <c r="F11364" s="218">
        <v>1901</v>
      </c>
    </row>
    <row r="11365" spans="1:6" x14ac:dyDescent="0.45">
      <c r="A11365" s="218">
        <v>9236</v>
      </c>
      <c r="B11365" s="218">
        <v>160</v>
      </c>
      <c r="C11365" s="219">
        <v>20.587007811986879</v>
      </c>
      <c r="D11365" s="218"/>
      <c r="E11365" s="218" t="s">
        <v>109</v>
      </c>
      <c r="F11365" s="218">
        <v>2016</v>
      </c>
    </row>
    <row r="11366" spans="1:6" x14ac:dyDescent="0.45">
      <c r="A11366" s="218">
        <v>9236</v>
      </c>
      <c r="B11366" s="218">
        <v>160</v>
      </c>
      <c r="C11366" s="219">
        <v>10.000377242788369</v>
      </c>
      <c r="D11366" s="218"/>
      <c r="E11366" s="218" t="s">
        <v>109</v>
      </c>
      <c r="F11366" s="218">
        <v>2016</v>
      </c>
    </row>
    <row r="11367" spans="1:6" x14ac:dyDescent="0.45">
      <c r="A11367" s="218">
        <v>9236</v>
      </c>
      <c r="B11367" s="218">
        <v>160</v>
      </c>
      <c r="C11367" s="219">
        <v>20.057296838964419</v>
      </c>
      <c r="D11367" s="218"/>
      <c r="E11367" s="218" t="s">
        <v>109</v>
      </c>
      <c r="F11367" s="218">
        <v>2016</v>
      </c>
    </row>
    <row r="11368" spans="1:6" x14ac:dyDescent="0.45">
      <c r="A11368" s="218">
        <v>9236</v>
      </c>
      <c r="B11368" s="218">
        <v>160</v>
      </c>
      <c r="C11368" s="219">
        <v>20.111611518482121</v>
      </c>
      <c r="D11368" s="218"/>
      <c r="E11368" s="218" t="s">
        <v>109</v>
      </c>
      <c r="F11368" s="218">
        <v>2016</v>
      </c>
    </row>
    <row r="11369" spans="1:6" x14ac:dyDescent="0.45">
      <c r="A11369" s="218">
        <v>9234</v>
      </c>
      <c r="B11369" s="218">
        <v>1000</v>
      </c>
      <c r="C11369" s="219">
        <v>29.09067897998565</v>
      </c>
      <c r="D11369" s="218"/>
      <c r="E11369" s="218" t="s">
        <v>203</v>
      </c>
      <c r="F11369" s="218">
        <v>1983</v>
      </c>
    </row>
    <row r="11370" spans="1:6" x14ac:dyDescent="0.45">
      <c r="A11370" s="218">
        <v>9234</v>
      </c>
      <c r="B11370" s="218">
        <v>1000</v>
      </c>
      <c r="C11370" s="219">
        <v>19.72370876141434</v>
      </c>
      <c r="D11370" s="218"/>
      <c r="E11370" s="218" t="s">
        <v>203</v>
      </c>
      <c r="F11370" s="218">
        <v>1983</v>
      </c>
    </row>
    <row r="11371" spans="1:6" x14ac:dyDescent="0.45">
      <c r="A11371" s="218">
        <v>9232</v>
      </c>
      <c r="B11371" s="218">
        <v>200</v>
      </c>
      <c r="C11371" s="219">
        <v>18.485029334265271</v>
      </c>
      <c r="D11371" s="218"/>
      <c r="E11371" s="218" t="s">
        <v>205</v>
      </c>
      <c r="F11371" s="218">
        <v>1901</v>
      </c>
    </row>
    <row r="11372" spans="1:6" x14ac:dyDescent="0.45">
      <c r="A11372" s="218">
        <v>9232</v>
      </c>
      <c r="B11372" s="218">
        <v>200</v>
      </c>
      <c r="C11372" s="219">
        <v>19.083951997871019</v>
      </c>
      <c r="D11372" s="218"/>
      <c r="E11372" s="218" t="s">
        <v>205</v>
      </c>
      <c r="F11372" s="218">
        <v>1901</v>
      </c>
    </row>
    <row r="11373" spans="1:6" x14ac:dyDescent="0.45">
      <c r="A11373" s="218">
        <v>9232</v>
      </c>
      <c r="B11373" s="218">
        <v>200</v>
      </c>
      <c r="C11373" s="219">
        <v>29.24873250616292</v>
      </c>
      <c r="D11373" s="218"/>
      <c r="E11373" s="218" t="s">
        <v>205</v>
      </c>
      <c r="F11373" s="218">
        <v>1901</v>
      </c>
    </row>
    <row r="11374" spans="1:6" x14ac:dyDescent="0.45">
      <c r="A11374" s="218">
        <v>9232</v>
      </c>
      <c r="B11374" s="218">
        <v>200</v>
      </c>
      <c r="C11374" s="219">
        <v>10.937484993243141</v>
      </c>
      <c r="D11374" s="218"/>
      <c r="E11374" s="218" t="s">
        <v>205</v>
      </c>
      <c r="F11374" s="218">
        <v>1901</v>
      </c>
    </row>
    <row r="11375" spans="1:6" x14ac:dyDescent="0.45">
      <c r="A11375" s="218">
        <v>9230</v>
      </c>
      <c r="B11375" s="218">
        <v>200</v>
      </c>
      <c r="C11375" s="219">
        <v>21.356000867560049</v>
      </c>
      <c r="D11375" s="218"/>
      <c r="E11375" s="218" t="s">
        <v>114</v>
      </c>
      <c r="F11375" s="218">
        <v>2016</v>
      </c>
    </row>
    <row r="11376" spans="1:6" x14ac:dyDescent="0.45">
      <c r="A11376" s="218">
        <v>9230</v>
      </c>
      <c r="B11376" s="218">
        <v>200</v>
      </c>
      <c r="C11376" s="219">
        <v>30.743859908189961</v>
      </c>
      <c r="D11376" s="218"/>
      <c r="E11376" s="218" t="s">
        <v>114</v>
      </c>
      <c r="F11376" s="218">
        <v>2016</v>
      </c>
    </row>
    <row r="11377" spans="1:6" x14ac:dyDescent="0.45">
      <c r="A11377" s="218">
        <v>9228</v>
      </c>
      <c r="B11377" s="218">
        <v>250</v>
      </c>
      <c r="C11377" s="219">
        <v>97.153356960205443</v>
      </c>
      <c r="D11377" s="218"/>
      <c r="E11377" s="218" t="s">
        <v>204</v>
      </c>
      <c r="F11377" s="218">
        <v>2002</v>
      </c>
    </row>
    <row r="11378" spans="1:6" x14ac:dyDescent="0.45">
      <c r="A11378" s="218">
        <v>9228</v>
      </c>
      <c r="B11378" s="218">
        <v>250</v>
      </c>
      <c r="C11378" s="219">
        <v>90.069475684529792</v>
      </c>
      <c r="D11378" s="218"/>
      <c r="E11378" s="218" t="s">
        <v>204</v>
      </c>
      <c r="F11378" s="218">
        <v>2002</v>
      </c>
    </row>
    <row r="11379" spans="1:6" x14ac:dyDescent="0.45">
      <c r="A11379" s="218">
        <v>9228</v>
      </c>
      <c r="B11379" s="218">
        <v>250</v>
      </c>
      <c r="C11379" s="219">
        <v>31.50578013732061</v>
      </c>
      <c r="D11379" s="218"/>
      <c r="E11379" s="218" t="s">
        <v>204</v>
      </c>
      <c r="F11379" s="218">
        <v>2002</v>
      </c>
    </row>
    <row r="11380" spans="1:6" x14ac:dyDescent="0.45">
      <c r="A11380" s="218">
        <v>9228</v>
      </c>
      <c r="B11380" s="218">
        <v>250</v>
      </c>
      <c r="C11380" s="219">
        <v>16.85702279928632</v>
      </c>
      <c r="D11380" s="218"/>
      <c r="E11380" s="218" t="s">
        <v>204</v>
      </c>
      <c r="F11380" s="218">
        <v>2002</v>
      </c>
    </row>
    <row r="11381" spans="1:6" x14ac:dyDescent="0.45">
      <c r="A11381" s="218">
        <v>9226</v>
      </c>
      <c r="B11381" s="218">
        <v>160</v>
      </c>
      <c r="C11381" s="219">
        <v>23.038562588945169</v>
      </c>
      <c r="D11381" s="218"/>
      <c r="E11381" s="218" t="s">
        <v>109</v>
      </c>
      <c r="F11381" s="218">
        <v>2016</v>
      </c>
    </row>
    <row r="11382" spans="1:6" x14ac:dyDescent="0.45">
      <c r="A11382" s="218">
        <v>9226</v>
      </c>
      <c r="B11382" s="218">
        <v>160</v>
      </c>
      <c r="C11382" s="219">
        <v>56.252333653871098</v>
      </c>
      <c r="D11382" s="218"/>
      <c r="E11382" s="218" t="s">
        <v>109</v>
      </c>
      <c r="F11382" s="218">
        <v>2016</v>
      </c>
    </row>
    <row r="11383" spans="1:6" x14ac:dyDescent="0.45">
      <c r="A11383" s="218">
        <v>9226</v>
      </c>
      <c r="B11383" s="218">
        <v>160</v>
      </c>
      <c r="C11383" s="219">
        <v>29.688582445901918</v>
      </c>
      <c r="D11383" s="218"/>
      <c r="E11383" s="218" t="s">
        <v>109</v>
      </c>
      <c r="F11383" s="218">
        <v>2016</v>
      </c>
    </row>
    <row r="11384" spans="1:6" x14ac:dyDescent="0.45">
      <c r="A11384" s="218">
        <v>9224</v>
      </c>
      <c r="B11384" s="218">
        <v>160</v>
      </c>
      <c r="C11384" s="219">
        <v>3.207558067648927</v>
      </c>
      <c r="D11384" s="218"/>
      <c r="E11384" s="218" t="s">
        <v>114</v>
      </c>
      <c r="F11384" s="218">
        <v>2016</v>
      </c>
    </row>
    <row r="11385" spans="1:6" x14ac:dyDescent="0.45">
      <c r="A11385" s="218">
        <v>9224</v>
      </c>
      <c r="B11385" s="218">
        <v>160</v>
      </c>
      <c r="C11385" s="219">
        <v>12.768249612668409</v>
      </c>
      <c r="D11385" s="218"/>
      <c r="E11385" s="218" t="s">
        <v>114</v>
      </c>
      <c r="F11385" s="218">
        <v>2016</v>
      </c>
    </row>
    <row r="11386" spans="1:6" x14ac:dyDescent="0.45">
      <c r="A11386" s="218">
        <v>9222</v>
      </c>
      <c r="B11386" s="218">
        <v>200</v>
      </c>
      <c r="C11386" s="219">
        <v>8.8921834867327938</v>
      </c>
      <c r="D11386" s="218"/>
      <c r="E11386" s="218" t="s">
        <v>114</v>
      </c>
      <c r="F11386" s="218">
        <v>2016</v>
      </c>
    </row>
    <row r="11387" spans="1:6" x14ac:dyDescent="0.45">
      <c r="A11387" s="218">
        <v>9222</v>
      </c>
      <c r="B11387" s="218">
        <v>200</v>
      </c>
      <c r="C11387" s="219">
        <v>12.22523051690712</v>
      </c>
      <c r="D11387" s="218"/>
      <c r="E11387" s="218" t="s">
        <v>114</v>
      </c>
      <c r="F11387" s="218">
        <v>2016</v>
      </c>
    </row>
    <row r="11388" spans="1:6" x14ac:dyDescent="0.45">
      <c r="A11388" s="218">
        <v>9222</v>
      </c>
      <c r="B11388" s="218">
        <v>200</v>
      </c>
      <c r="C11388" s="219">
        <v>21.574168551067341</v>
      </c>
      <c r="D11388" s="218"/>
      <c r="E11388" s="218" t="s">
        <v>114</v>
      </c>
      <c r="F11388" s="218">
        <v>2016</v>
      </c>
    </row>
    <row r="11389" spans="1:6" x14ac:dyDescent="0.45">
      <c r="A11389" s="218">
        <v>9222</v>
      </c>
      <c r="B11389" s="218">
        <v>200</v>
      </c>
      <c r="C11389" s="219">
        <v>12.94153988015303</v>
      </c>
      <c r="D11389" s="218"/>
      <c r="E11389" s="218" t="s">
        <v>114</v>
      </c>
      <c r="F11389" s="218">
        <v>2016</v>
      </c>
    </row>
    <row r="11390" spans="1:6" x14ac:dyDescent="0.45">
      <c r="A11390" s="218">
        <v>9222</v>
      </c>
      <c r="B11390" s="218">
        <v>200</v>
      </c>
      <c r="C11390" s="219">
        <v>3.237500031505312</v>
      </c>
      <c r="D11390" s="218"/>
      <c r="E11390" s="218" t="s">
        <v>114</v>
      </c>
      <c r="F11390" s="218">
        <v>2016</v>
      </c>
    </row>
    <row r="11391" spans="1:6" x14ac:dyDescent="0.45">
      <c r="A11391" s="218">
        <v>9222</v>
      </c>
      <c r="B11391" s="218">
        <v>200</v>
      </c>
      <c r="C11391" s="219">
        <v>25.216229539873648</v>
      </c>
      <c r="D11391" s="218"/>
      <c r="E11391" s="218" t="s">
        <v>114</v>
      </c>
      <c r="F11391" s="218">
        <v>2016</v>
      </c>
    </row>
    <row r="11392" spans="1:6" x14ac:dyDescent="0.45">
      <c r="A11392" s="218">
        <v>9222</v>
      </c>
      <c r="B11392" s="218">
        <v>200</v>
      </c>
      <c r="C11392" s="219">
        <v>6.0599839704844678</v>
      </c>
      <c r="D11392" s="218"/>
      <c r="E11392" s="218" t="s">
        <v>114</v>
      </c>
      <c r="F11392" s="218">
        <v>2016</v>
      </c>
    </row>
    <row r="11393" spans="1:6" x14ac:dyDescent="0.45">
      <c r="A11393" s="218">
        <v>9220</v>
      </c>
      <c r="B11393" s="218">
        <v>150</v>
      </c>
      <c r="C11393" s="219">
        <v>23.233576025401771</v>
      </c>
      <c r="D11393" s="218"/>
      <c r="E11393" s="218" t="s">
        <v>205</v>
      </c>
      <c r="F11393" s="218">
        <v>1901</v>
      </c>
    </row>
    <row r="11394" spans="1:6" x14ac:dyDescent="0.45">
      <c r="A11394" s="218">
        <v>9218</v>
      </c>
      <c r="B11394" s="218">
        <v>300</v>
      </c>
      <c r="C11394" s="219">
        <v>29.13875977354423</v>
      </c>
      <c r="D11394" s="218"/>
      <c r="E11394" s="218" t="s">
        <v>205</v>
      </c>
      <c r="F11394" s="218">
        <v>1901</v>
      </c>
    </row>
    <row r="11395" spans="1:6" x14ac:dyDescent="0.45">
      <c r="A11395" s="218">
        <v>9216</v>
      </c>
      <c r="B11395" s="218">
        <v>150</v>
      </c>
      <c r="C11395" s="219">
        <v>39.68072626948647</v>
      </c>
      <c r="D11395" s="218"/>
      <c r="E11395" s="218"/>
      <c r="F11395" s="218">
        <v>1901</v>
      </c>
    </row>
    <row r="11396" spans="1:6" x14ac:dyDescent="0.45">
      <c r="A11396" s="218">
        <v>9214</v>
      </c>
      <c r="B11396" s="218">
        <v>0</v>
      </c>
      <c r="C11396" s="219">
        <v>30.331071356760781</v>
      </c>
      <c r="D11396" s="218"/>
      <c r="E11396" s="218"/>
      <c r="F11396" s="218">
        <v>1901</v>
      </c>
    </row>
    <row r="11397" spans="1:6" x14ac:dyDescent="0.45">
      <c r="A11397" s="218">
        <v>9214</v>
      </c>
      <c r="B11397" s="218">
        <v>0</v>
      </c>
      <c r="C11397" s="219">
        <v>18.09630454227657</v>
      </c>
      <c r="D11397" s="218"/>
      <c r="E11397" s="218"/>
      <c r="F11397" s="218">
        <v>1901</v>
      </c>
    </row>
    <row r="11398" spans="1:6" x14ac:dyDescent="0.45">
      <c r="A11398" s="218">
        <v>9214</v>
      </c>
      <c r="B11398" s="218">
        <v>0</v>
      </c>
      <c r="C11398" s="219">
        <v>19.848474184272771</v>
      </c>
      <c r="D11398" s="218"/>
      <c r="E11398" s="218"/>
      <c r="F11398" s="218">
        <v>1901</v>
      </c>
    </row>
    <row r="11399" spans="1:6" x14ac:dyDescent="0.45">
      <c r="A11399" s="218">
        <v>9212</v>
      </c>
      <c r="B11399" s="218">
        <v>250</v>
      </c>
      <c r="C11399" s="219">
        <v>22.640351910273619</v>
      </c>
      <c r="D11399" s="218"/>
      <c r="E11399" s="218" t="s">
        <v>205</v>
      </c>
      <c r="F11399" s="218">
        <v>1974</v>
      </c>
    </row>
    <row r="11400" spans="1:6" x14ac:dyDescent="0.45">
      <c r="A11400" s="218">
        <v>9212</v>
      </c>
      <c r="B11400" s="218">
        <v>250</v>
      </c>
      <c r="C11400" s="219">
        <v>26.012844019033469</v>
      </c>
      <c r="D11400" s="218"/>
      <c r="E11400" s="218" t="s">
        <v>205</v>
      </c>
      <c r="F11400" s="218">
        <v>1974</v>
      </c>
    </row>
    <row r="11401" spans="1:6" x14ac:dyDescent="0.45">
      <c r="A11401" s="218">
        <v>9210</v>
      </c>
      <c r="B11401" s="218">
        <v>200</v>
      </c>
      <c r="C11401" s="219">
        <v>33.104333329042539</v>
      </c>
      <c r="D11401" s="218"/>
      <c r="E11401" s="218" t="s">
        <v>205</v>
      </c>
      <c r="F11401" s="218">
        <v>1901</v>
      </c>
    </row>
    <row r="11402" spans="1:6" x14ac:dyDescent="0.45">
      <c r="A11402" s="218">
        <v>9208</v>
      </c>
      <c r="B11402" s="218">
        <v>500</v>
      </c>
      <c r="C11402" s="219">
        <v>32.495218405791633</v>
      </c>
      <c r="D11402" s="218"/>
      <c r="E11402" s="218" t="s">
        <v>203</v>
      </c>
      <c r="F11402" s="218">
        <v>1974</v>
      </c>
    </row>
    <row r="11403" spans="1:6" x14ac:dyDescent="0.45">
      <c r="A11403" s="218">
        <v>9208</v>
      </c>
      <c r="B11403" s="218">
        <v>500</v>
      </c>
      <c r="C11403" s="219">
        <v>19.69480451547647</v>
      </c>
      <c r="D11403" s="218"/>
      <c r="E11403" s="218" t="s">
        <v>203</v>
      </c>
      <c r="F11403" s="218">
        <v>1974</v>
      </c>
    </row>
    <row r="11404" spans="1:6" x14ac:dyDescent="0.45">
      <c r="A11404" s="218">
        <v>9208</v>
      </c>
      <c r="B11404" s="218">
        <v>500</v>
      </c>
      <c r="C11404" s="219">
        <v>42.603349258358037</v>
      </c>
      <c r="D11404" s="218"/>
      <c r="E11404" s="218" t="s">
        <v>203</v>
      </c>
      <c r="F11404" s="218">
        <v>1974</v>
      </c>
    </row>
    <row r="11405" spans="1:6" x14ac:dyDescent="0.45">
      <c r="A11405" s="218">
        <v>9208</v>
      </c>
      <c r="B11405" s="218">
        <v>500</v>
      </c>
      <c r="C11405" s="219">
        <v>10.738049930490011</v>
      </c>
      <c r="D11405" s="218"/>
      <c r="E11405" s="218" t="s">
        <v>203</v>
      </c>
      <c r="F11405" s="218">
        <v>1974</v>
      </c>
    </row>
    <row r="11406" spans="1:6" x14ac:dyDescent="0.45">
      <c r="A11406" s="218">
        <v>9206</v>
      </c>
      <c r="B11406" s="218">
        <v>160</v>
      </c>
      <c r="C11406" s="219">
        <v>1.688091771465382</v>
      </c>
      <c r="D11406" s="218"/>
      <c r="E11406" s="218" t="s">
        <v>114</v>
      </c>
      <c r="F11406" s="218">
        <v>2016</v>
      </c>
    </row>
    <row r="11407" spans="1:6" x14ac:dyDescent="0.45">
      <c r="A11407" s="218">
        <v>9204</v>
      </c>
      <c r="B11407" s="218">
        <v>225</v>
      </c>
      <c r="C11407" s="219">
        <v>5.4172156899700479</v>
      </c>
      <c r="D11407" s="218"/>
      <c r="E11407" s="218" t="s">
        <v>111</v>
      </c>
      <c r="F11407" s="218">
        <v>1989</v>
      </c>
    </row>
    <row r="11408" spans="1:6" x14ac:dyDescent="0.45">
      <c r="A11408" s="218">
        <v>9202</v>
      </c>
      <c r="B11408" s="218">
        <v>250</v>
      </c>
      <c r="C11408" s="219">
        <v>22.968847308471759</v>
      </c>
      <c r="D11408" s="218"/>
      <c r="E11408" s="218" t="s">
        <v>112</v>
      </c>
      <c r="F11408" s="218">
        <v>1989</v>
      </c>
    </row>
    <row r="11409" spans="1:6" x14ac:dyDescent="0.45">
      <c r="A11409" s="218">
        <v>9202</v>
      </c>
      <c r="B11409" s="218">
        <v>250</v>
      </c>
      <c r="C11409" s="219">
        <v>11.96754163691118</v>
      </c>
      <c r="D11409" s="218"/>
      <c r="E11409" s="218" t="s">
        <v>112</v>
      </c>
      <c r="F11409" s="218">
        <v>1989</v>
      </c>
    </row>
    <row r="11410" spans="1:6" x14ac:dyDescent="0.45">
      <c r="A11410" s="218">
        <v>9200</v>
      </c>
      <c r="B11410" s="218">
        <v>225</v>
      </c>
      <c r="C11410" s="219">
        <v>19.391788210932699</v>
      </c>
      <c r="D11410" s="218"/>
      <c r="E11410" s="218" t="s">
        <v>111</v>
      </c>
      <c r="F11410" s="218">
        <v>1901</v>
      </c>
    </row>
    <row r="11411" spans="1:6" x14ac:dyDescent="0.45">
      <c r="A11411" s="218">
        <v>9200</v>
      </c>
      <c r="B11411" s="218">
        <v>225</v>
      </c>
      <c r="C11411" s="219">
        <v>15.79525591031374</v>
      </c>
      <c r="D11411" s="218"/>
      <c r="E11411" s="218" t="s">
        <v>111</v>
      </c>
      <c r="F11411" s="218">
        <v>1901</v>
      </c>
    </row>
    <row r="11412" spans="1:6" x14ac:dyDescent="0.45">
      <c r="A11412" s="218">
        <v>9200</v>
      </c>
      <c r="B11412" s="218">
        <v>225</v>
      </c>
      <c r="C11412" s="219">
        <v>4.3226115492973038</v>
      </c>
      <c r="D11412" s="218"/>
      <c r="E11412" s="218" t="s">
        <v>111</v>
      </c>
      <c r="F11412" s="218">
        <v>1901</v>
      </c>
    </row>
    <row r="11413" spans="1:6" x14ac:dyDescent="0.45">
      <c r="A11413" s="218">
        <v>9198</v>
      </c>
      <c r="B11413" s="218">
        <v>150</v>
      </c>
      <c r="C11413" s="219">
        <v>15.678156009216281</v>
      </c>
      <c r="D11413" s="218"/>
      <c r="E11413" s="218" t="s">
        <v>112</v>
      </c>
      <c r="F11413" s="218">
        <v>1901</v>
      </c>
    </row>
    <row r="11414" spans="1:6" x14ac:dyDescent="0.45">
      <c r="A11414" s="218">
        <v>9196</v>
      </c>
      <c r="B11414" s="218">
        <v>250</v>
      </c>
      <c r="C11414" s="219">
        <v>25.508692835152431</v>
      </c>
      <c r="D11414" s="218"/>
      <c r="E11414" s="218" t="s">
        <v>112</v>
      </c>
      <c r="F11414" s="218">
        <v>1989</v>
      </c>
    </row>
    <row r="11415" spans="1:6" x14ac:dyDescent="0.45">
      <c r="A11415" s="218">
        <v>9196</v>
      </c>
      <c r="B11415" s="218">
        <v>250</v>
      </c>
      <c r="C11415" s="219">
        <v>24.792641893411311</v>
      </c>
      <c r="D11415" s="218"/>
      <c r="E11415" s="218" t="s">
        <v>112</v>
      </c>
      <c r="F11415" s="218">
        <v>1989</v>
      </c>
    </row>
    <row r="11416" spans="1:6" x14ac:dyDescent="0.45">
      <c r="A11416" s="218">
        <v>9196</v>
      </c>
      <c r="B11416" s="218">
        <v>250</v>
      </c>
      <c r="C11416" s="219">
        <v>22.746632691044741</v>
      </c>
      <c r="D11416" s="218"/>
      <c r="E11416" s="218" t="s">
        <v>112</v>
      </c>
      <c r="F11416" s="218">
        <v>1989</v>
      </c>
    </row>
    <row r="11417" spans="1:6" x14ac:dyDescent="0.45">
      <c r="A11417" s="218">
        <v>9196</v>
      </c>
      <c r="B11417" s="218">
        <v>250</v>
      </c>
      <c r="C11417" s="219">
        <v>25.600595869728728</v>
      </c>
      <c r="D11417" s="218"/>
      <c r="E11417" s="218" t="s">
        <v>112</v>
      </c>
      <c r="F11417" s="218">
        <v>1989</v>
      </c>
    </row>
    <row r="11418" spans="1:6" x14ac:dyDescent="0.45">
      <c r="A11418" s="218">
        <v>9194</v>
      </c>
      <c r="B11418" s="218">
        <v>225</v>
      </c>
      <c r="C11418" s="219">
        <v>8.3985521943000965</v>
      </c>
      <c r="D11418" s="218"/>
      <c r="E11418" s="218" t="s">
        <v>111</v>
      </c>
      <c r="F11418" s="218">
        <v>1901</v>
      </c>
    </row>
    <row r="11419" spans="1:6" x14ac:dyDescent="0.45">
      <c r="A11419" s="218">
        <v>9194</v>
      </c>
      <c r="B11419" s="218">
        <v>225</v>
      </c>
      <c r="C11419" s="219">
        <v>13.65070114677687</v>
      </c>
      <c r="D11419" s="218"/>
      <c r="E11419" s="218" t="s">
        <v>111</v>
      </c>
      <c r="F11419" s="218">
        <v>1901</v>
      </c>
    </row>
    <row r="11420" spans="1:6" x14ac:dyDescent="0.45">
      <c r="A11420" s="218">
        <v>9192</v>
      </c>
      <c r="B11420" s="218">
        <v>250</v>
      </c>
      <c r="C11420" s="219">
        <v>23.746281379328</v>
      </c>
      <c r="D11420" s="218"/>
      <c r="E11420" s="218" t="s">
        <v>112</v>
      </c>
      <c r="F11420" s="218">
        <v>1989</v>
      </c>
    </row>
    <row r="11421" spans="1:6" x14ac:dyDescent="0.45">
      <c r="A11421" s="218">
        <v>9190</v>
      </c>
      <c r="B11421" s="218">
        <v>250</v>
      </c>
      <c r="C11421" s="219">
        <v>17.250185585513769</v>
      </c>
      <c r="D11421" s="218"/>
      <c r="E11421" s="218" t="s">
        <v>205</v>
      </c>
      <c r="F11421" s="218">
        <v>1901</v>
      </c>
    </row>
    <row r="11422" spans="1:6" x14ac:dyDescent="0.45">
      <c r="A11422" s="218">
        <v>9190</v>
      </c>
      <c r="B11422" s="218">
        <v>250</v>
      </c>
      <c r="C11422" s="219">
        <v>30.926481229935131</v>
      </c>
      <c r="D11422" s="218"/>
      <c r="E11422" s="218" t="s">
        <v>205</v>
      </c>
      <c r="F11422" s="218">
        <v>1901</v>
      </c>
    </row>
    <row r="11423" spans="1:6" x14ac:dyDescent="0.45">
      <c r="A11423" s="218">
        <v>9190</v>
      </c>
      <c r="B11423" s="218">
        <v>250</v>
      </c>
      <c r="C11423" s="219">
        <v>13.003859669701351</v>
      </c>
      <c r="D11423" s="218"/>
      <c r="E11423" s="218" t="s">
        <v>205</v>
      </c>
      <c r="F11423" s="218">
        <v>1901</v>
      </c>
    </row>
    <row r="11424" spans="1:6" x14ac:dyDescent="0.45">
      <c r="A11424" s="218">
        <v>9190</v>
      </c>
      <c r="B11424" s="218">
        <v>250</v>
      </c>
      <c r="C11424" s="219">
        <v>21.40416591133258</v>
      </c>
      <c r="D11424" s="218"/>
      <c r="E11424" s="218" t="s">
        <v>205</v>
      </c>
      <c r="F11424" s="218">
        <v>1901</v>
      </c>
    </row>
    <row r="11425" spans="1:6" x14ac:dyDescent="0.45">
      <c r="A11425" s="218">
        <v>9186</v>
      </c>
      <c r="B11425" s="218">
        <v>400</v>
      </c>
      <c r="C11425" s="219">
        <v>54.577834937768529</v>
      </c>
      <c r="D11425" s="218"/>
      <c r="E11425" s="218" t="s">
        <v>204</v>
      </c>
      <c r="F11425" s="218">
        <v>2006</v>
      </c>
    </row>
    <row r="11426" spans="1:6" x14ac:dyDescent="0.45">
      <c r="A11426" s="218">
        <v>9186</v>
      </c>
      <c r="B11426" s="218">
        <v>400</v>
      </c>
      <c r="C11426" s="219">
        <v>51.476039105207583</v>
      </c>
      <c r="D11426" s="218"/>
      <c r="E11426" s="218" t="s">
        <v>204</v>
      </c>
      <c r="F11426" s="218">
        <v>2006</v>
      </c>
    </row>
    <row r="11427" spans="1:6" x14ac:dyDescent="0.45">
      <c r="A11427" s="218">
        <v>9186</v>
      </c>
      <c r="B11427" s="218">
        <v>400</v>
      </c>
      <c r="C11427" s="219">
        <v>48.190076324407848</v>
      </c>
      <c r="D11427" s="218"/>
      <c r="E11427" s="218" t="s">
        <v>204</v>
      </c>
      <c r="F11427" s="218">
        <v>2006</v>
      </c>
    </row>
    <row r="11428" spans="1:6" x14ac:dyDescent="0.45">
      <c r="A11428" s="218">
        <v>9186</v>
      </c>
      <c r="B11428" s="218">
        <v>400</v>
      </c>
      <c r="C11428" s="219">
        <v>51.685223814450516</v>
      </c>
      <c r="D11428" s="218"/>
      <c r="E11428" s="218" t="s">
        <v>204</v>
      </c>
      <c r="F11428" s="218">
        <v>2006</v>
      </c>
    </row>
    <row r="11429" spans="1:6" x14ac:dyDescent="0.45">
      <c r="A11429" s="218">
        <v>9186</v>
      </c>
      <c r="B11429" s="218">
        <v>400</v>
      </c>
      <c r="C11429" s="219">
        <v>51.635547738049603</v>
      </c>
      <c r="D11429" s="218"/>
      <c r="E11429" s="218" t="s">
        <v>204</v>
      </c>
      <c r="F11429" s="218">
        <v>2006</v>
      </c>
    </row>
    <row r="11430" spans="1:6" x14ac:dyDescent="0.45">
      <c r="A11430" s="218">
        <v>9186</v>
      </c>
      <c r="B11430" s="218">
        <v>400</v>
      </c>
      <c r="C11430" s="219">
        <v>42.584613298691941</v>
      </c>
      <c r="D11430" s="218"/>
      <c r="E11430" s="218" t="s">
        <v>204</v>
      </c>
      <c r="F11430" s="218">
        <v>2006</v>
      </c>
    </row>
    <row r="11431" spans="1:6" x14ac:dyDescent="0.45">
      <c r="A11431" s="218">
        <v>9186</v>
      </c>
      <c r="B11431" s="218">
        <v>400</v>
      </c>
      <c r="C11431" s="219">
        <v>42.398777468431767</v>
      </c>
      <c r="D11431" s="218"/>
      <c r="E11431" s="218" t="s">
        <v>204</v>
      </c>
      <c r="F11431" s="218">
        <v>2006</v>
      </c>
    </row>
    <row r="11432" spans="1:6" x14ac:dyDescent="0.45">
      <c r="A11432" s="218">
        <v>9186</v>
      </c>
      <c r="B11432" s="218">
        <v>400</v>
      </c>
      <c r="C11432" s="219">
        <v>43.522980085892478</v>
      </c>
      <c r="D11432" s="218"/>
      <c r="E11432" s="218" t="s">
        <v>204</v>
      </c>
      <c r="F11432" s="218">
        <v>2006</v>
      </c>
    </row>
    <row r="11433" spans="1:6" x14ac:dyDescent="0.45">
      <c r="A11433" s="218">
        <v>9186</v>
      </c>
      <c r="B11433" s="218">
        <v>400</v>
      </c>
      <c r="C11433" s="219">
        <v>63.448273649335754</v>
      </c>
      <c r="D11433" s="218"/>
      <c r="E11433" s="218" t="s">
        <v>114</v>
      </c>
      <c r="F11433" s="218">
        <v>2016</v>
      </c>
    </row>
    <row r="11434" spans="1:6" x14ac:dyDescent="0.45">
      <c r="A11434" s="218">
        <v>9186</v>
      </c>
      <c r="B11434" s="218">
        <v>400</v>
      </c>
      <c r="C11434" s="219">
        <v>36.53852858914923</v>
      </c>
      <c r="D11434" s="218"/>
      <c r="E11434" s="218" t="s">
        <v>204</v>
      </c>
      <c r="F11434" s="218">
        <v>2006</v>
      </c>
    </row>
    <row r="11435" spans="1:6" x14ac:dyDescent="0.45">
      <c r="A11435" s="218">
        <v>9186</v>
      </c>
      <c r="B11435" s="218">
        <v>400</v>
      </c>
      <c r="C11435" s="219">
        <v>58.266462751533453</v>
      </c>
      <c r="D11435" s="218"/>
      <c r="E11435" s="218" t="s">
        <v>114</v>
      </c>
      <c r="F11435" s="218">
        <v>2016</v>
      </c>
    </row>
    <row r="11436" spans="1:6" x14ac:dyDescent="0.45">
      <c r="A11436" s="218">
        <v>9186</v>
      </c>
      <c r="B11436" s="218">
        <v>400</v>
      </c>
      <c r="C11436" s="219">
        <v>21.624956274232311</v>
      </c>
      <c r="D11436" s="218"/>
      <c r="E11436" s="218" t="s">
        <v>114</v>
      </c>
      <c r="F11436" s="218">
        <v>2016</v>
      </c>
    </row>
    <row r="11437" spans="1:6" x14ac:dyDescent="0.45">
      <c r="A11437" s="218">
        <v>9186</v>
      </c>
      <c r="B11437" s="218">
        <v>400</v>
      </c>
      <c r="C11437" s="219">
        <v>42.605883915106013</v>
      </c>
      <c r="D11437" s="218"/>
      <c r="E11437" s="218" t="s">
        <v>204</v>
      </c>
      <c r="F11437" s="218">
        <v>2019</v>
      </c>
    </row>
    <row r="11438" spans="1:6" x14ac:dyDescent="0.45">
      <c r="A11438" s="218">
        <v>9186</v>
      </c>
      <c r="B11438" s="218">
        <v>400</v>
      </c>
      <c r="C11438" s="219">
        <v>49.904826669961402</v>
      </c>
      <c r="D11438" s="218"/>
      <c r="E11438" s="218" t="s">
        <v>204</v>
      </c>
      <c r="F11438" s="218">
        <v>2019</v>
      </c>
    </row>
    <row r="11439" spans="1:6" x14ac:dyDescent="0.45">
      <c r="A11439" s="218">
        <v>9186</v>
      </c>
      <c r="B11439" s="218">
        <v>400</v>
      </c>
      <c r="C11439" s="219">
        <v>32.26036994511206</v>
      </c>
      <c r="D11439" s="218"/>
      <c r="E11439" s="218" t="s">
        <v>204</v>
      </c>
      <c r="F11439" s="218">
        <v>2019</v>
      </c>
    </row>
    <row r="11440" spans="1:6" x14ac:dyDescent="0.45">
      <c r="A11440" s="218">
        <v>9186</v>
      </c>
      <c r="B11440" s="218">
        <v>400</v>
      </c>
      <c r="C11440" s="219">
        <v>32.208760128401771</v>
      </c>
      <c r="D11440" s="218"/>
      <c r="E11440" s="218" t="s">
        <v>204</v>
      </c>
      <c r="F11440" s="218">
        <v>2019</v>
      </c>
    </row>
    <row r="11441" spans="1:6" x14ac:dyDescent="0.45">
      <c r="A11441" s="218">
        <v>9186</v>
      </c>
      <c r="B11441" s="218">
        <v>400</v>
      </c>
      <c r="C11441" s="219">
        <v>67.78972155757198</v>
      </c>
      <c r="D11441" s="218"/>
      <c r="E11441" s="218" t="s">
        <v>204</v>
      </c>
      <c r="F11441" s="218">
        <v>2019</v>
      </c>
    </row>
    <row r="11442" spans="1:6" x14ac:dyDescent="0.45">
      <c r="A11442" s="218">
        <v>9186</v>
      </c>
      <c r="B11442" s="218">
        <v>400</v>
      </c>
      <c r="C11442" s="219">
        <v>30.26610962774015</v>
      </c>
      <c r="D11442" s="218"/>
      <c r="E11442" s="218" t="s">
        <v>204</v>
      </c>
      <c r="F11442" s="218">
        <v>2019</v>
      </c>
    </row>
    <row r="11443" spans="1:6" x14ac:dyDescent="0.45">
      <c r="A11443" s="218">
        <v>9186</v>
      </c>
      <c r="B11443" s="218">
        <v>400</v>
      </c>
      <c r="C11443" s="219">
        <v>70.050317458448234</v>
      </c>
      <c r="D11443" s="218"/>
      <c r="E11443" s="218" t="s">
        <v>204</v>
      </c>
      <c r="F11443" s="218">
        <v>2019</v>
      </c>
    </row>
    <row r="11444" spans="1:6" x14ac:dyDescent="0.45">
      <c r="A11444" s="218">
        <v>9186</v>
      </c>
      <c r="B11444" s="218">
        <v>400</v>
      </c>
      <c r="C11444" s="219">
        <v>47.068915113832333</v>
      </c>
      <c r="D11444" s="218"/>
      <c r="E11444" s="218" t="s">
        <v>204</v>
      </c>
      <c r="F11444" s="218">
        <v>2019</v>
      </c>
    </row>
    <row r="11445" spans="1:6" x14ac:dyDescent="0.45">
      <c r="A11445" s="218">
        <v>9186</v>
      </c>
      <c r="B11445" s="218">
        <v>400</v>
      </c>
      <c r="C11445" s="219">
        <v>17.55988305785197</v>
      </c>
      <c r="D11445" s="218"/>
      <c r="E11445" s="218" t="s">
        <v>204</v>
      </c>
      <c r="F11445" s="218">
        <v>2019</v>
      </c>
    </row>
    <row r="11446" spans="1:6" x14ac:dyDescent="0.45">
      <c r="A11446" s="218">
        <v>9186</v>
      </c>
      <c r="B11446" s="218">
        <v>400</v>
      </c>
      <c r="C11446" s="219">
        <v>49.364439427635602</v>
      </c>
      <c r="D11446" s="218"/>
      <c r="E11446" s="218" t="s">
        <v>204</v>
      </c>
      <c r="F11446" s="218">
        <v>2019</v>
      </c>
    </row>
    <row r="11447" spans="1:6" x14ac:dyDescent="0.45">
      <c r="A11447" s="218">
        <v>9186</v>
      </c>
      <c r="B11447" s="218">
        <v>400</v>
      </c>
      <c r="C11447" s="219">
        <v>46.86336199002394</v>
      </c>
      <c r="D11447" s="218"/>
      <c r="E11447" s="218" t="s">
        <v>204</v>
      </c>
      <c r="F11447" s="218">
        <v>2019</v>
      </c>
    </row>
    <row r="11448" spans="1:6" x14ac:dyDescent="0.45">
      <c r="A11448" s="218">
        <v>9186</v>
      </c>
      <c r="B11448" s="218">
        <v>400</v>
      </c>
      <c r="C11448" s="219">
        <v>49.990585843598559</v>
      </c>
      <c r="D11448" s="218"/>
      <c r="E11448" s="218" t="s">
        <v>204</v>
      </c>
      <c r="F11448" s="218">
        <v>2019</v>
      </c>
    </row>
    <row r="11449" spans="1:6" x14ac:dyDescent="0.45">
      <c r="A11449" s="218">
        <v>9184</v>
      </c>
      <c r="B11449" s="218">
        <v>200</v>
      </c>
      <c r="C11449" s="219">
        <v>11.76410751399343</v>
      </c>
      <c r="D11449" s="218"/>
      <c r="E11449" s="218" t="s">
        <v>114</v>
      </c>
      <c r="F11449" s="218">
        <v>2016</v>
      </c>
    </row>
    <row r="11450" spans="1:6" x14ac:dyDescent="0.45">
      <c r="A11450" s="218">
        <v>9182</v>
      </c>
      <c r="B11450" s="218">
        <v>315</v>
      </c>
      <c r="C11450" s="219">
        <v>40.076686465461563</v>
      </c>
      <c r="D11450" s="218"/>
      <c r="E11450" s="218" t="s">
        <v>204</v>
      </c>
      <c r="F11450" s="218">
        <v>2016</v>
      </c>
    </row>
    <row r="11451" spans="1:6" x14ac:dyDescent="0.45">
      <c r="A11451" s="218">
        <v>9182</v>
      </c>
      <c r="B11451" s="218">
        <v>315</v>
      </c>
      <c r="C11451" s="219">
        <v>52.111402667242373</v>
      </c>
      <c r="D11451" s="218"/>
      <c r="E11451" s="218" t="s">
        <v>204</v>
      </c>
      <c r="F11451" s="218">
        <v>2016</v>
      </c>
    </row>
    <row r="11452" spans="1:6" x14ac:dyDescent="0.45">
      <c r="A11452" s="218">
        <v>9182</v>
      </c>
      <c r="B11452" s="218">
        <v>315</v>
      </c>
      <c r="C11452" s="219">
        <v>25.120279263784472</v>
      </c>
      <c r="D11452" s="218"/>
      <c r="E11452" s="218" t="s">
        <v>204</v>
      </c>
      <c r="F11452" s="218">
        <v>2016</v>
      </c>
    </row>
    <row r="11453" spans="1:6" x14ac:dyDescent="0.45">
      <c r="A11453" s="218">
        <v>9182</v>
      </c>
      <c r="B11453" s="218">
        <v>315</v>
      </c>
      <c r="C11453" s="219">
        <v>10.99991599590699</v>
      </c>
      <c r="D11453" s="218"/>
      <c r="E11453" s="218" t="s">
        <v>109</v>
      </c>
      <c r="F11453" s="218">
        <v>2016</v>
      </c>
    </row>
    <row r="11454" spans="1:6" x14ac:dyDescent="0.45">
      <c r="A11454" s="218">
        <v>9182</v>
      </c>
      <c r="B11454" s="218">
        <v>315</v>
      </c>
      <c r="C11454" s="219">
        <v>9.2964141426942213</v>
      </c>
      <c r="D11454" s="218"/>
      <c r="E11454" s="218" t="s">
        <v>204</v>
      </c>
      <c r="F11454" s="218">
        <v>2016</v>
      </c>
    </row>
    <row r="11455" spans="1:6" x14ac:dyDescent="0.45">
      <c r="A11455" s="218">
        <v>9182</v>
      </c>
      <c r="B11455" s="218">
        <v>315</v>
      </c>
      <c r="C11455" s="219">
        <v>23.473169297448528</v>
      </c>
      <c r="D11455" s="218"/>
      <c r="E11455" s="218" t="s">
        <v>204</v>
      </c>
      <c r="F11455" s="218">
        <v>2016</v>
      </c>
    </row>
    <row r="11456" spans="1:6" x14ac:dyDescent="0.45">
      <c r="A11456" s="218">
        <v>9180</v>
      </c>
      <c r="B11456" s="218">
        <v>250</v>
      </c>
      <c r="C11456" s="219">
        <v>32.102958428010979</v>
      </c>
      <c r="D11456" s="218"/>
      <c r="E11456" s="218" t="s">
        <v>205</v>
      </c>
      <c r="F11456" s="218">
        <v>1986</v>
      </c>
    </row>
    <row r="11457" spans="1:6" x14ac:dyDescent="0.45">
      <c r="A11457" s="218">
        <v>9178</v>
      </c>
      <c r="B11457" s="218">
        <v>200</v>
      </c>
      <c r="C11457" s="219">
        <v>25.75340773033281</v>
      </c>
      <c r="D11457" s="218"/>
      <c r="E11457" s="218" t="s">
        <v>207</v>
      </c>
      <c r="F11457" s="218">
        <v>1901</v>
      </c>
    </row>
    <row r="11458" spans="1:6" x14ac:dyDescent="0.45">
      <c r="A11458" s="218">
        <v>9176</v>
      </c>
      <c r="B11458" s="218">
        <v>200</v>
      </c>
      <c r="C11458" s="219">
        <v>14.37794183723959</v>
      </c>
      <c r="D11458" s="218"/>
      <c r="E11458" s="218" t="s">
        <v>205</v>
      </c>
      <c r="F11458" s="218">
        <v>1983</v>
      </c>
    </row>
    <row r="11459" spans="1:6" x14ac:dyDescent="0.45">
      <c r="A11459" s="218">
        <v>9176</v>
      </c>
      <c r="B11459" s="218">
        <v>200</v>
      </c>
      <c r="C11459" s="219">
        <v>4.4456281302716052</v>
      </c>
      <c r="D11459" s="218"/>
      <c r="E11459" s="218" t="s">
        <v>205</v>
      </c>
      <c r="F11459" s="218">
        <v>1983</v>
      </c>
    </row>
    <row r="11460" spans="1:6" x14ac:dyDescent="0.45">
      <c r="A11460" s="218">
        <v>9176</v>
      </c>
      <c r="B11460" s="218">
        <v>200</v>
      </c>
      <c r="C11460" s="219">
        <v>15.1259143899983</v>
      </c>
      <c r="D11460" s="218"/>
      <c r="E11460" s="218" t="s">
        <v>205</v>
      </c>
      <c r="F11460" s="218">
        <v>1983</v>
      </c>
    </row>
    <row r="11461" spans="1:6" x14ac:dyDescent="0.45">
      <c r="A11461" s="218">
        <v>9176</v>
      </c>
      <c r="B11461" s="218">
        <v>200</v>
      </c>
      <c r="C11461" s="219">
        <v>4.2980112706184608</v>
      </c>
      <c r="D11461" s="218"/>
      <c r="E11461" s="218" t="s">
        <v>205</v>
      </c>
      <c r="F11461" s="218">
        <v>1983</v>
      </c>
    </row>
    <row r="11462" spans="1:6" x14ac:dyDescent="0.45">
      <c r="A11462" s="218">
        <v>9176</v>
      </c>
      <c r="B11462" s="218">
        <v>200</v>
      </c>
      <c r="C11462" s="219">
        <v>14.451441570909831</v>
      </c>
      <c r="D11462" s="218"/>
      <c r="E11462" s="218" t="s">
        <v>205</v>
      </c>
      <c r="F11462" s="218">
        <v>1983</v>
      </c>
    </row>
    <row r="11463" spans="1:6" x14ac:dyDescent="0.45">
      <c r="A11463" s="218">
        <v>9176</v>
      </c>
      <c r="B11463" s="218">
        <v>200</v>
      </c>
      <c r="C11463" s="219">
        <v>5.1980823680038322</v>
      </c>
      <c r="D11463" s="218"/>
      <c r="E11463" s="218" t="s">
        <v>205</v>
      </c>
      <c r="F11463" s="218">
        <v>1983</v>
      </c>
    </row>
    <row r="11464" spans="1:6" x14ac:dyDescent="0.45">
      <c r="A11464" s="218">
        <v>9176</v>
      </c>
      <c r="B11464" s="218">
        <v>200</v>
      </c>
      <c r="C11464" s="219">
        <v>5.5600555549225339</v>
      </c>
      <c r="D11464" s="218"/>
      <c r="E11464" s="218" t="s">
        <v>205</v>
      </c>
      <c r="F11464" s="218">
        <v>1983</v>
      </c>
    </row>
    <row r="11465" spans="1:6" x14ac:dyDescent="0.45">
      <c r="A11465" s="218">
        <v>9176</v>
      </c>
      <c r="B11465" s="218">
        <v>200</v>
      </c>
      <c r="C11465" s="219">
        <v>6.6952730381313481</v>
      </c>
      <c r="D11465" s="218"/>
      <c r="E11465" s="218" t="s">
        <v>205</v>
      </c>
      <c r="F11465" s="218">
        <v>1983</v>
      </c>
    </row>
    <row r="11466" spans="1:6" x14ac:dyDescent="0.45">
      <c r="A11466" s="218">
        <v>9176</v>
      </c>
      <c r="B11466" s="218">
        <v>200</v>
      </c>
      <c r="C11466" s="219">
        <v>25.420956486967651</v>
      </c>
      <c r="D11466" s="218"/>
      <c r="E11466" s="218" t="s">
        <v>205</v>
      </c>
      <c r="F11466" s="218">
        <v>1983</v>
      </c>
    </row>
    <row r="11467" spans="1:6" x14ac:dyDescent="0.45">
      <c r="A11467" s="218">
        <v>9176</v>
      </c>
      <c r="B11467" s="218">
        <v>200</v>
      </c>
      <c r="C11467" s="219">
        <v>8.5276463573303438</v>
      </c>
      <c r="D11467" s="218"/>
      <c r="E11467" s="218" t="s">
        <v>205</v>
      </c>
      <c r="F11467" s="218">
        <v>1983</v>
      </c>
    </row>
    <row r="11468" spans="1:6" x14ac:dyDescent="0.45">
      <c r="A11468" s="218">
        <v>9176</v>
      </c>
      <c r="B11468" s="218">
        <v>200</v>
      </c>
      <c r="C11468" s="219">
        <v>19.913167724621012</v>
      </c>
      <c r="D11468" s="218"/>
      <c r="E11468" s="218" t="s">
        <v>205</v>
      </c>
      <c r="F11468" s="218">
        <v>1983</v>
      </c>
    </row>
    <row r="11469" spans="1:6" x14ac:dyDescent="0.45">
      <c r="A11469" s="218">
        <v>9174</v>
      </c>
      <c r="B11469" s="218">
        <v>0</v>
      </c>
      <c r="C11469" s="219">
        <v>18.813295132227282</v>
      </c>
      <c r="D11469" s="218"/>
      <c r="E11469" s="218"/>
      <c r="F11469" s="218">
        <v>1983</v>
      </c>
    </row>
    <row r="11470" spans="1:6" x14ac:dyDescent="0.45">
      <c r="A11470" s="218">
        <v>9174</v>
      </c>
      <c r="B11470" s="218">
        <v>0</v>
      </c>
      <c r="C11470" s="219">
        <v>19.555801289204329</v>
      </c>
      <c r="D11470" s="218"/>
      <c r="E11470" s="218"/>
      <c r="F11470" s="218">
        <v>1901</v>
      </c>
    </row>
    <row r="11471" spans="1:6" x14ac:dyDescent="0.45">
      <c r="A11471" s="218">
        <v>9174</v>
      </c>
      <c r="B11471" s="218">
        <v>0</v>
      </c>
      <c r="C11471" s="219">
        <v>19.221364944102941</v>
      </c>
      <c r="D11471" s="218"/>
      <c r="E11471" s="218"/>
      <c r="F11471" s="218">
        <v>1901</v>
      </c>
    </row>
    <row r="11472" spans="1:6" x14ac:dyDescent="0.45">
      <c r="A11472" s="218">
        <v>9174</v>
      </c>
      <c r="B11472" s="218">
        <v>0</v>
      </c>
      <c r="C11472" s="219">
        <v>19.067131249872261</v>
      </c>
      <c r="D11472" s="218"/>
      <c r="E11472" s="218"/>
      <c r="F11472" s="218">
        <v>1901</v>
      </c>
    </row>
    <row r="11473" spans="1:6" x14ac:dyDescent="0.45">
      <c r="A11473" s="218">
        <v>9174</v>
      </c>
      <c r="B11473" s="218">
        <v>0</v>
      </c>
      <c r="C11473" s="219">
        <v>9.7123756251064233</v>
      </c>
      <c r="D11473" s="218"/>
      <c r="E11473" s="218"/>
      <c r="F11473" s="218">
        <v>1901</v>
      </c>
    </row>
    <row r="11474" spans="1:6" x14ac:dyDescent="0.45">
      <c r="A11474" s="218">
        <v>9172</v>
      </c>
      <c r="B11474" s="218">
        <v>200</v>
      </c>
      <c r="C11474" s="219">
        <v>27.19216263418711</v>
      </c>
      <c r="D11474" s="218"/>
      <c r="E11474" s="218" t="s">
        <v>205</v>
      </c>
      <c r="F11474" s="218">
        <v>1901</v>
      </c>
    </row>
    <row r="11475" spans="1:6" x14ac:dyDescent="0.45">
      <c r="A11475" s="218">
        <v>9172</v>
      </c>
      <c r="B11475" s="218">
        <v>200</v>
      </c>
      <c r="C11475" s="219">
        <v>24.617694634398699</v>
      </c>
      <c r="D11475" s="218"/>
      <c r="E11475" s="218" t="s">
        <v>205</v>
      </c>
      <c r="F11475" s="218">
        <v>1901</v>
      </c>
    </row>
    <row r="11476" spans="1:6" x14ac:dyDescent="0.45">
      <c r="A11476" s="218">
        <v>9172</v>
      </c>
      <c r="B11476" s="218">
        <v>200</v>
      </c>
      <c r="C11476" s="219">
        <v>34.561458249294837</v>
      </c>
      <c r="D11476" s="218"/>
      <c r="E11476" s="218" t="s">
        <v>205</v>
      </c>
      <c r="F11476" s="218">
        <v>1901</v>
      </c>
    </row>
    <row r="11477" spans="1:6" x14ac:dyDescent="0.45">
      <c r="A11477" s="218">
        <v>9172</v>
      </c>
      <c r="B11477" s="218">
        <v>200</v>
      </c>
      <c r="C11477" s="219">
        <v>18.267723655141388</v>
      </c>
      <c r="D11477" s="218"/>
      <c r="E11477" s="218" t="s">
        <v>205</v>
      </c>
      <c r="F11477" s="218">
        <v>1983</v>
      </c>
    </row>
    <row r="11478" spans="1:6" x14ac:dyDescent="0.45">
      <c r="A11478" s="218">
        <v>9170</v>
      </c>
      <c r="B11478" s="218">
        <v>200</v>
      </c>
      <c r="C11478" s="219">
        <v>13.697748916941091</v>
      </c>
      <c r="D11478" s="218"/>
      <c r="E11478" s="218" t="s">
        <v>123</v>
      </c>
      <c r="F11478" s="218">
        <v>1986</v>
      </c>
    </row>
    <row r="11479" spans="1:6" x14ac:dyDescent="0.45">
      <c r="A11479" s="218">
        <v>9170</v>
      </c>
      <c r="B11479" s="218">
        <v>200</v>
      </c>
      <c r="C11479" s="219">
        <v>9.1982909763320855</v>
      </c>
      <c r="D11479" s="218"/>
      <c r="E11479" s="218" t="s">
        <v>123</v>
      </c>
      <c r="F11479" s="218">
        <v>1986</v>
      </c>
    </row>
    <row r="11480" spans="1:6" x14ac:dyDescent="0.45">
      <c r="A11480" s="218">
        <v>9170</v>
      </c>
      <c r="B11480" s="218">
        <v>200</v>
      </c>
      <c r="C11480" s="219">
        <v>5.7490198638526504</v>
      </c>
      <c r="D11480" s="218"/>
      <c r="E11480" s="218" t="s">
        <v>111</v>
      </c>
      <c r="F11480" s="218">
        <v>1986</v>
      </c>
    </row>
    <row r="11481" spans="1:6" x14ac:dyDescent="0.45">
      <c r="A11481" s="218">
        <v>9170</v>
      </c>
      <c r="B11481" s="218">
        <v>200</v>
      </c>
      <c r="C11481" s="219">
        <v>14.54949455819159</v>
      </c>
      <c r="D11481" s="218"/>
      <c r="E11481" s="218" t="s">
        <v>123</v>
      </c>
      <c r="F11481" s="218">
        <v>1986</v>
      </c>
    </row>
    <row r="11482" spans="1:6" x14ac:dyDescent="0.45">
      <c r="A11482" s="218">
        <v>9170</v>
      </c>
      <c r="B11482" s="218">
        <v>200</v>
      </c>
      <c r="C11482" s="219">
        <v>11.10653244678017</v>
      </c>
      <c r="D11482" s="218"/>
      <c r="E11482" s="218" t="s">
        <v>111</v>
      </c>
      <c r="F11482" s="218">
        <v>1986</v>
      </c>
    </row>
    <row r="11483" spans="1:6" x14ac:dyDescent="0.45">
      <c r="A11483" s="218">
        <v>9170</v>
      </c>
      <c r="B11483" s="218">
        <v>200</v>
      </c>
      <c r="C11483" s="219">
        <v>13.667371988828499</v>
      </c>
      <c r="D11483" s="218"/>
      <c r="E11483" s="218" t="s">
        <v>111</v>
      </c>
      <c r="F11483" s="218">
        <v>1986</v>
      </c>
    </row>
    <row r="11484" spans="1:6" x14ac:dyDescent="0.45">
      <c r="A11484" s="218">
        <v>9170</v>
      </c>
      <c r="B11484" s="218">
        <v>200</v>
      </c>
      <c r="C11484" s="219">
        <v>9.21119033528751</v>
      </c>
      <c r="D11484" s="218"/>
      <c r="E11484" s="218" t="s">
        <v>111</v>
      </c>
      <c r="F11484" s="218">
        <v>1986</v>
      </c>
    </row>
    <row r="11485" spans="1:6" x14ac:dyDescent="0.45">
      <c r="A11485" s="218">
        <v>9170</v>
      </c>
      <c r="B11485" s="218">
        <v>200</v>
      </c>
      <c r="C11485" s="219">
        <v>5.5555743667702959</v>
      </c>
      <c r="D11485" s="218"/>
      <c r="E11485" s="218" t="s">
        <v>111</v>
      </c>
      <c r="F11485" s="218">
        <v>1986</v>
      </c>
    </row>
    <row r="11486" spans="1:6" x14ac:dyDescent="0.45">
      <c r="A11486" s="218">
        <v>9170</v>
      </c>
      <c r="B11486" s="218">
        <v>200</v>
      </c>
      <c r="C11486" s="219">
        <v>13.57112596873214</v>
      </c>
      <c r="D11486" s="218"/>
      <c r="E11486" s="218" t="s">
        <v>111</v>
      </c>
      <c r="F11486" s="218">
        <v>1986</v>
      </c>
    </row>
    <row r="11487" spans="1:6" x14ac:dyDescent="0.45">
      <c r="A11487" s="218">
        <v>9170</v>
      </c>
      <c r="B11487" s="218">
        <v>200</v>
      </c>
      <c r="C11487" s="219">
        <v>10.876960273873211</v>
      </c>
      <c r="D11487" s="218"/>
      <c r="E11487" s="218" t="s">
        <v>111</v>
      </c>
      <c r="F11487" s="218">
        <v>1986</v>
      </c>
    </row>
    <row r="11488" spans="1:6" x14ac:dyDescent="0.45">
      <c r="A11488" s="218">
        <v>9170</v>
      </c>
      <c r="B11488" s="218">
        <v>200</v>
      </c>
      <c r="C11488" s="219">
        <v>14.094138709039861</v>
      </c>
      <c r="D11488" s="218"/>
      <c r="E11488" s="218" t="s">
        <v>111</v>
      </c>
      <c r="F11488" s="218">
        <v>1986</v>
      </c>
    </row>
    <row r="11489" spans="1:6" x14ac:dyDescent="0.45">
      <c r="A11489" s="218">
        <v>9170</v>
      </c>
      <c r="B11489" s="218">
        <v>200</v>
      </c>
      <c r="C11489" s="219">
        <v>10.52645456144303</v>
      </c>
      <c r="D11489" s="218"/>
      <c r="E11489" s="218" t="s">
        <v>111</v>
      </c>
      <c r="F11489" s="218">
        <v>1986</v>
      </c>
    </row>
    <row r="11490" spans="1:6" x14ac:dyDescent="0.45">
      <c r="A11490" s="218">
        <v>9170</v>
      </c>
      <c r="B11490" s="218">
        <v>200</v>
      </c>
      <c r="C11490" s="219">
        <v>14.21713281502621</v>
      </c>
      <c r="D11490" s="218"/>
      <c r="E11490" s="218" t="s">
        <v>123</v>
      </c>
      <c r="F11490" s="218">
        <v>1986</v>
      </c>
    </row>
    <row r="11491" spans="1:6" x14ac:dyDescent="0.45">
      <c r="A11491" s="218">
        <v>9170</v>
      </c>
      <c r="B11491" s="218">
        <v>200</v>
      </c>
      <c r="C11491" s="219">
        <v>11.500554962865399</v>
      </c>
      <c r="D11491" s="218"/>
      <c r="E11491" s="218" t="s">
        <v>123</v>
      </c>
      <c r="F11491" s="218">
        <v>1986</v>
      </c>
    </row>
    <row r="11492" spans="1:6" x14ac:dyDescent="0.45">
      <c r="A11492" s="218">
        <v>9168</v>
      </c>
      <c r="B11492" s="218">
        <v>300</v>
      </c>
      <c r="C11492" s="219">
        <v>37.046910039930943</v>
      </c>
      <c r="D11492" s="218"/>
      <c r="E11492" s="218" t="s">
        <v>205</v>
      </c>
      <c r="F11492" s="218">
        <v>1901</v>
      </c>
    </row>
    <row r="11493" spans="1:6" x14ac:dyDescent="0.45">
      <c r="A11493" s="218">
        <v>9168</v>
      </c>
      <c r="B11493" s="218">
        <v>300</v>
      </c>
      <c r="C11493" s="219">
        <v>17.543329216561439</v>
      </c>
      <c r="D11493" s="218"/>
      <c r="E11493" s="218" t="s">
        <v>205</v>
      </c>
      <c r="F11493" s="218">
        <v>1986</v>
      </c>
    </row>
    <row r="11494" spans="1:6" x14ac:dyDescent="0.45">
      <c r="A11494" s="218">
        <v>9166</v>
      </c>
      <c r="B11494" s="218">
        <v>0</v>
      </c>
      <c r="C11494" s="219">
        <v>38.41541948107573</v>
      </c>
      <c r="D11494" s="218"/>
      <c r="E11494" s="218"/>
      <c r="F11494" s="218">
        <v>1901</v>
      </c>
    </row>
    <row r="11495" spans="1:6" x14ac:dyDescent="0.45">
      <c r="A11495" s="218">
        <v>9166</v>
      </c>
      <c r="B11495" s="218">
        <v>0</v>
      </c>
      <c r="C11495" s="219">
        <v>36.314059876230218</v>
      </c>
      <c r="D11495" s="218"/>
      <c r="E11495" s="218"/>
      <c r="F11495" s="218">
        <v>1901</v>
      </c>
    </row>
    <row r="11496" spans="1:6" x14ac:dyDescent="0.45">
      <c r="A11496" s="218">
        <v>9164</v>
      </c>
      <c r="B11496" s="218">
        <v>315</v>
      </c>
      <c r="C11496" s="219">
        <v>11.749417007071679</v>
      </c>
      <c r="D11496" s="218"/>
      <c r="E11496" s="218" t="s">
        <v>204</v>
      </c>
      <c r="F11496" s="218">
        <v>2016</v>
      </c>
    </row>
    <row r="11497" spans="1:6" x14ac:dyDescent="0.45">
      <c r="A11497" s="218">
        <v>9164</v>
      </c>
      <c r="B11497" s="218">
        <v>315</v>
      </c>
      <c r="C11497" s="219">
        <v>12.503263573929249</v>
      </c>
      <c r="D11497" s="218"/>
      <c r="E11497" s="218" t="s">
        <v>204</v>
      </c>
      <c r="F11497" s="218">
        <v>2016</v>
      </c>
    </row>
    <row r="11498" spans="1:6" x14ac:dyDescent="0.45">
      <c r="A11498" s="218">
        <v>9164</v>
      </c>
      <c r="B11498" s="218">
        <v>315</v>
      </c>
      <c r="C11498" s="219">
        <v>18.520866610430762</v>
      </c>
      <c r="D11498" s="218"/>
      <c r="E11498" s="218" t="s">
        <v>204</v>
      </c>
      <c r="F11498" s="218">
        <v>2016</v>
      </c>
    </row>
    <row r="11499" spans="1:6" x14ac:dyDescent="0.45">
      <c r="A11499" s="218">
        <v>9164</v>
      </c>
      <c r="B11499" s="218">
        <v>315</v>
      </c>
      <c r="C11499" s="219">
        <v>4.9441885070688656</v>
      </c>
      <c r="D11499" s="218"/>
      <c r="E11499" s="218" t="s">
        <v>204</v>
      </c>
      <c r="F11499" s="218">
        <v>2016</v>
      </c>
    </row>
    <row r="11500" spans="1:6" x14ac:dyDescent="0.45">
      <c r="A11500" s="218">
        <v>9164</v>
      </c>
      <c r="B11500" s="218">
        <v>315</v>
      </c>
      <c r="C11500" s="219">
        <v>18.60997770198777</v>
      </c>
      <c r="D11500" s="218"/>
      <c r="E11500" s="218" t="s">
        <v>204</v>
      </c>
      <c r="F11500" s="218">
        <v>2016</v>
      </c>
    </row>
    <row r="11501" spans="1:6" x14ac:dyDescent="0.45">
      <c r="A11501" s="218">
        <v>9164</v>
      </c>
      <c r="B11501" s="218">
        <v>315</v>
      </c>
      <c r="C11501" s="219">
        <v>6.2451002502766917</v>
      </c>
      <c r="D11501" s="218"/>
      <c r="E11501" s="218" t="s">
        <v>204</v>
      </c>
      <c r="F11501" s="218">
        <v>2016</v>
      </c>
    </row>
    <row r="11502" spans="1:6" x14ac:dyDescent="0.45">
      <c r="A11502" s="218">
        <v>9164</v>
      </c>
      <c r="B11502" s="218">
        <v>315</v>
      </c>
      <c r="C11502" s="219">
        <v>16.42262159351537</v>
      </c>
      <c r="D11502" s="218"/>
      <c r="E11502" s="218" t="s">
        <v>204</v>
      </c>
      <c r="F11502" s="218">
        <v>2016</v>
      </c>
    </row>
    <row r="11503" spans="1:6" x14ac:dyDescent="0.45">
      <c r="A11503" s="218">
        <v>9164</v>
      </c>
      <c r="B11503" s="218">
        <v>315</v>
      </c>
      <c r="C11503" s="219">
        <v>13.37014958795298</v>
      </c>
      <c r="D11503" s="218"/>
      <c r="E11503" s="218" t="s">
        <v>204</v>
      </c>
      <c r="F11503" s="218">
        <v>2016</v>
      </c>
    </row>
    <row r="11504" spans="1:6" x14ac:dyDescent="0.45">
      <c r="A11504" s="218">
        <v>9164</v>
      </c>
      <c r="B11504" s="218">
        <v>315</v>
      </c>
      <c r="C11504" s="219">
        <v>8.4128057146796031</v>
      </c>
      <c r="D11504" s="218"/>
      <c r="E11504" s="218" t="s">
        <v>204</v>
      </c>
      <c r="F11504" s="218">
        <v>2016</v>
      </c>
    </row>
    <row r="11505" spans="1:6" x14ac:dyDescent="0.45">
      <c r="A11505" s="218">
        <v>9164</v>
      </c>
      <c r="B11505" s="218">
        <v>315</v>
      </c>
      <c r="C11505" s="219">
        <v>28.17317873429247</v>
      </c>
      <c r="D11505" s="218"/>
      <c r="E11505" s="218" t="s">
        <v>204</v>
      </c>
      <c r="F11505" s="218">
        <v>2016</v>
      </c>
    </row>
    <row r="11506" spans="1:6" x14ac:dyDescent="0.45">
      <c r="A11506" s="218">
        <v>9164</v>
      </c>
      <c r="B11506" s="218">
        <v>315</v>
      </c>
      <c r="C11506" s="219">
        <v>7.0120467767557741</v>
      </c>
      <c r="D11506" s="218"/>
      <c r="E11506" s="218" t="s">
        <v>204</v>
      </c>
      <c r="F11506" s="218">
        <v>2016</v>
      </c>
    </row>
    <row r="11507" spans="1:6" x14ac:dyDescent="0.45">
      <c r="A11507" s="218">
        <v>9164</v>
      </c>
      <c r="B11507" s="218">
        <v>315</v>
      </c>
      <c r="C11507" s="219">
        <v>20.695257910960951</v>
      </c>
      <c r="D11507" s="218"/>
      <c r="E11507" s="218" t="s">
        <v>204</v>
      </c>
      <c r="F11507" s="218">
        <v>2016</v>
      </c>
    </row>
    <row r="11508" spans="1:6" x14ac:dyDescent="0.45">
      <c r="A11508" s="218">
        <v>9164</v>
      </c>
      <c r="B11508" s="218">
        <v>315</v>
      </c>
      <c r="C11508" s="219">
        <v>40.047652865450807</v>
      </c>
      <c r="D11508" s="218"/>
      <c r="E11508" s="218" t="s">
        <v>204</v>
      </c>
      <c r="F11508" s="218">
        <v>2016</v>
      </c>
    </row>
    <row r="11509" spans="1:6" x14ac:dyDescent="0.45">
      <c r="A11509" s="218">
        <v>9164</v>
      </c>
      <c r="B11509" s="218">
        <v>315</v>
      </c>
      <c r="C11509" s="219">
        <v>13.38991415156806</v>
      </c>
      <c r="D11509" s="218"/>
      <c r="E11509" s="218" t="s">
        <v>204</v>
      </c>
      <c r="F11509" s="218">
        <v>2016</v>
      </c>
    </row>
    <row r="11510" spans="1:6" x14ac:dyDescent="0.45">
      <c r="A11510" s="218">
        <v>9162</v>
      </c>
      <c r="B11510" s="218">
        <v>300</v>
      </c>
      <c r="C11510" s="219">
        <v>7.4168214803776902</v>
      </c>
      <c r="D11510" s="218"/>
      <c r="E11510" s="218" t="s">
        <v>111</v>
      </c>
      <c r="F11510" s="218">
        <v>1901</v>
      </c>
    </row>
    <row r="11511" spans="1:6" x14ac:dyDescent="0.45">
      <c r="A11511" s="218">
        <v>9160</v>
      </c>
      <c r="B11511" s="218">
        <v>0</v>
      </c>
      <c r="C11511" s="219">
        <v>26.840901630712469</v>
      </c>
      <c r="D11511" s="218"/>
      <c r="E11511" s="218"/>
      <c r="F11511" s="218">
        <v>1901</v>
      </c>
    </row>
    <row r="11512" spans="1:6" x14ac:dyDescent="0.45">
      <c r="A11512" s="218">
        <v>9160</v>
      </c>
      <c r="B11512" s="218">
        <v>0</v>
      </c>
      <c r="C11512" s="219">
        <v>34.853243591264473</v>
      </c>
      <c r="D11512" s="218"/>
      <c r="E11512" s="218"/>
      <c r="F11512" s="218">
        <v>1901</v>
      </c>
    </row>
    <row r="11513" spans="1:6" x14ac:dyDescent="0.45">
      <c r="A11513" s="218">
        <v>9158</v>
      </c>
      <c r="B11513" s="218">
        <v>300</v>
      </c>
      <c r="C11513" s="219">
        <v>3.162609681884256</v>
      </c>
      <c r="D11513" s="218"/>
      <c r="E11513" s="218" t="s">
        <v>111</v>
      </c>
      <c r="F11513" s="218">
        <v>1989</v>
      </c>
    </row>
    <row r="11514" spans="1:6" x14ac:dyDescent="0.45">
      <c r="A11514" s="218">
        <v>9158</v>
      </c>
      <c r="B11514" s="218">
        <v>300</v>
      </c>
      <c r="C11514" s="219">
        <v>9.5687754402933507</v>
      </c>
      <c r="D11514" s="218"/>
      <c r="E11514" s="218" t="s">
        <v>111</v>
      </c>
      <c r="F11514" s="218">
        <v>1989</v>
      </c>
    </row>
    <row r="11515" spans="1:6" x14ac:dyDescent="0.45">
      <c r="A11515" s="218">
        <v>9156</v>
      </c>
      <c r="B11515" s="218">
        <v>200</v>
      </c>
      <c r="C11515" s="219">
        <v>41.5552606103846</v>
      </c>
      <c r="D11515" s="218"/>
      <c r="E11515" s="218" t="s">
        <v>205</v>
      </c>
      <c r="F11515" s="218">
        <v>1901</v>
      </c>
    </row>
    <row r="11516" spans="1:6" x14ac:dyDescent="0.45">
      <c r="A11516" s="218">
        <v>9154</v>
      </c>
      <c r="B11516" s="218">
        <v>200</v>
      </c>
      <c r="C11516" s="219">
        <v>24.639199226608319</v>
      </c>
      <c r="D11516" s="218"/>
      <c r="E11516" s="218"/>
      <c r="F11516" s="218">
        <v>1999</v>
      </c>
    </row>
    <row r="11517" spans="1:6" x14ac:dyDescent="0.45">
      <c r="A11517" s="218">
        <v>9154</v>
      </c>
      <c r="B11517" s="218">
        <v>200</v>
      </c>
      <c r="C11517" s="219">
        <v>48.023561184937783</v>
      </c>
      <c r="D11517" s="218"/>
      <c r="E11517" s="218" t="s">
        <v>114</v>
      </c>
      <c r="F11517" s="218">
        <v>1999</v>
      </c>
    </row>
    <row r="11518" spans="1:6" x14ac:dyDescent="0.45">
      <c r="A11518" s="218">
        <v>9154</v>
      </c>
      <c r="B11518" s="218">
        <v>200</v>
      </c>
      <c r="C11518" s="219">
        <v>19.919718973981791</v>
      </c>
      <c r="D11518" s="218"/>
      <c r="E11518" s="218" t="s">
        <v>114</v>
      </c>
      <c r="F11518" s="218">
        <v>1999</v>
      </c>
    </row>
    <row r="11519" spans="1:6" x14ac:dyDescent="0.45">
      <c r="A11519" s="218">
        <v>9152</v>
      </c>
      <c r="B11519" s="218">
        <v>160</v>
      </c>
      <c r="C11519" s="219">
        <v>1.4583112652562129</v>
      </c>
      <c r="D11519" s="218"/>
      <c r="E11519" s="218" t="s">
        <v>114</v>
      </c>
      <c r="F11519" s="218">
        <v>2016</v>
      </c>
    </row>
    <row r="11520" spans="1:6" x14ac:dyDescent="0.45">
      <c r="A11520" s="218">
        <v>9152</v>
      </c>
      <c r="B11520" s="218">
        <v>160</v>
      </c>
      <c r="C11520" s="219">
        <v>38.595019954084471</v>
      </c>
      <c r="D11520" s="218"/>
      <c r="E11520" s="218" t="s">
        <v>114</v>
      </c>
      <c r="F11520" s="218">
        <v>2016</v>
      </c>
    </row>
    <row r="11521" spans="1:6" x14ac:dyDescent="0.45">
      <c r="A11521" s="218">
        <v>9152</v>
      </c>
      <c r="B11521" s="218">
        <v>160</v>
      </c>
      <c r="C11521" s="219">
        <v>11.523290918517089</v>
      </c>
      <c r="D11521" s="218"/>
      <c r="E11521" s="218" t="s">
        <v>114</v>
      </c>
      <c r="F11521" s="218">
        <v>2016</v>
      </c>
    </row>
    <row r="11522" spans="1:6" x14ac:dyDescent="0.45">
      <c r="A11522" s="218">
        <v>9150</v>
      </c>
      <c r="B11522" s="218">
        <v>315</v>
      </c>
      <c r="C11522" s="219">
        <v>22.094991804606789</v>
      </c>
      <c r="D11522" s="218"/>
      <c r="E11522" s="218" t="s">
        <v>204</v>
      </c>
      <c r="F11522" s="218">
        <v>2016</v>
      </c>
    </row>
    <row r="11523" spans="1:6" x14ac:dyDescent="0.45">
      <c r="A11523" s="218">
        <v>9150</v>
      </c>
      <c r="B11523" s="218">
        <v>315</v>
      </c>
      <c r="C11523" s="219">
        <v>45.679703042670489</v>
      </c>
      <c r="D11523" s="218"/>
      <c r="E11523" s="218" t="s">
        <v>204</v>
      </c>
      <c r="F11523" s="218">
        <v>2016</v>
      </c>
    </row>
    <row r="11524" spans="1:6" x14ac:dyDescent="0.45">
      <c r="A11524" s="218">
        <v>9150</v>
      </c>
      <c r="B11524" s="218">
        <v>315</v>
      </c>
      <c r="C11524" s="219">
        <v>16.60964037682302</v>
      </c>
      <c r="D11524" s="218"/>
      <c r="E11524" s="218" t="s">
        <v>204</v>
      </c>
      <c r="F11524" s="218">
        <v>2016</v>
      </c>
    </row>
    <row r="11525" spans="1:6" x14ac:dyDescent="0.45">
      <c r="A11525" s="218">
        <v>9150</v>
      </c>
      <c r="B11525" s="218">
        <v>315</v>
      </c>
      <c r="C11525" s="219">
        <v>10.799489904676919</v>
      </c>
      <c r="D11525" s="218"/>
      <c r="E11525" s="218" t="s">
        <v>204</v>
      </c>
      <c r="F11525" s="218">
        <v>2016</v>
      </c>
    </row>
    <row r="11526" spans="1:6" x14ac:dyDescent="0.45">
      <c r="A11526" s="218">
        <v>9148</v>
      </c>
      <c r="B11526" s="218">
        <v>300</v>
      </c>
      <c r="C11526" s="219">
        <v>7.8234364010840736</v>
      </c>
      <c r="D11526" s="218"/>
      <c r="E11526" s="218" t="s">
        <v>205</v>
      </c>
      <c r="F11526" s="218">
        <v>1901</v>
      </c>
    </row>
    <row r="11527" spans="1:6" x14ac:dyDescent="0.45">
      <c r="A11527" s="218">
        <v>9148</v>
      </c>
      <c r="B11527" s="218">
        <v>300</v>
      </c>
      <c r="C11527" s="219">
        <v>23.187558353757439</v>
      </c>
      <c r="D11527" s="218"/>
      <c r="E11527" s="218" t="s">
        <v>205</v>
      </c>
      <c r="F11527" s="218">
        <v>1901</v>
      </c>
    </row>
    <row r="11528" spans="1:6" x14ac:dyDescent="0.45">
      <c r="A11528" s="218">
        <v>9148</v>
      </c>
      <c r="B11528" s="218">
        <v>300</v>
      </c>
      <c r="C11528" s="219">
        <v>64.114520506101101</v>
      </c>
      <c r="D11528" s="218"/>
      <c r="E11528" s="218" t="s">
        <v>205</v>
      </c>
      <c r="F11528" s="218">
        <v>1901</v>
      </c>
    </row>
    <row r="11529" spans="1:6" x14ac:dyDescent="0.45">
      <c r="A11529" s="218">
        <v>9146</v>
      </c>
      <c r="B11529" s="218">
        <v>200</v>
      </c>
      <c r="C11529" s="219">
        <v>19.251504304496969</v>
      </c>
      <c r="D11529" s="218"/>
      <c r="E11529" s="218" t="s">
        <v>205</v>
      </c>
      <c r="F11529" s="218">
        <v>1901</v>
      </c>
    </row>
    <row r="11530" spans="1:6" x14ac:dyDescent="0.45">
      <c r="A11530" s="218">
        <v>9146</v>
      </c>
      <c r="B11530" s="218">
        <v>200</v>
      </c>
      <c r="C11530" s="219">
        <v>6.8075506964711403</v>
      </c>
      <c r="D11530" s="218"/>
      <c r="E11530" s="218" t="s">
        <v>205</v>
      </c>
      <c r="F11530" s="218">
        <v>1901</v>
      </c>
    </row>
    <row r="11531" spans="1:6" x14ac:dyDescent="0.45">
      <c r="A11531" s="218">
        <v>9146</v>
      </c>
      <c r="B11531" s="218">
        <v>200</v>
      </c>
      <c r="C11531" s="219">
        <v>42.726215172503487</v>
      </c>
      <c r="D11531" s="218"/>
      <c r="E11531" s="218" t="s">
        <v>205</v>
      </c>
      <c r="F11531" s="218">
        <v>1901</v>
      </c>
    </row>
    <row r="11532" spans="1:6" x14ac:dyDescent="0.45">
      <c r="A11532" s="218">
        <v>9144</v>
      </c>
      <c r="B11532" s="218">
        <v>150</v>
      </c>
      <c r="C11532" s="219">
        <v>14.0484078812755</v>
      </c>
      <c r="D11532" s="218"/>
      <c r="E11532" s="218" t="s">
        <v>207</v>
      </c>
      <c r="F11532" s="218">
        <v>1970</v>
      </c>
    </row>
    <row r="11533" spans="1:6" x14ac:dyDescent="0.45">
      <c r="A11533" s="218">
        <v>9144</v>
      </c>
      <c r="B11533" s="218">
        <v>150</v>
      </c>
      <c r="C11533" s="219">
        <v>14.3782795820864</v>
      </c>
      <c r="D11533" s="218"/>
      <c r="E11533" s="218" t="s">
        <v>207</v>
      </c>
      <c r="F11533" s="218">
        <v>1970</v>
      </c>
    </row>
    <row r="11534" spans="1:6" x14ac:dyDescent="0.45">
      <c r="A11534" s="218">
        <v>9144</v>
      </c>
      <c r="B11534" s="218">
        <v>150</v>
      </c>
      <c r="C11534" s="219">
        <v>12.24799433440722</v>
      </c>
      <c r="D11534" s="218"/>
      <c r="E11534" s="218" t="s">
        <v>207</v>
      </c>
      <c r="F11534" s="218">
        <v>1970</v>
      </c>
    </row>
    <row r="11535" spans="1:6" x14ac:dyDescent="0.45">
      <c r="A11535" s="218">
        <v>9144</v>
      </c>
      <c r="B11535" s="218">
        <v>150</v>
      </c>
      <c r="C11535" s="219">
        <v>15.06350888737466</v>
      </c>
      <c r="D11535" s="218"/>
      <c r="E11535" s="218" t="s">
        <v>207</v>
      </c>
      <c r="F11535" s="218">
        <v>1970</v>
      </c>
    </row>
    <row r="11536" spans="1:6" x14ac:dyDescent="0.45">
      <c r="A11536" s="218">
        <v>9144</v>
      </c>
      <c r="B11536" s="218">
        <v>150</v>
      </c>
      <c r="C11536" s="219">
        <v>13.348426461363269</v>
      </c>
      <c r="D11536" s="218"/>
      <c r="E11536" s="218" t="s">
        <v>207</v>
      </c>
      <c r="F11536" s="218">
        <v>1970</v>
      </c>
    </row>
    <row r="11537" spans="1:6" x14ac:dyDescent="0.45">
      <c r="A11537" s="218">
        <v>9144</v>
      </c>
      <c r="B11537" s="218">
        <v>150</v>
      </c>
      <c r="C11537" s="219">
        <v>17.471998311531429</v>
      </c>
      <c r="D11537" s="218"/>
      <c r="E11537" s="218" t="s">
        <v>207</v>
      </c>
      <c r="F11537" s="218">
        <v>1970</v>
      </c>
    </row>
    <row r="11538" spans="1:6" x14ac:dyDescent="0.45">
      <c r="A11538" s="218">
        <v>9144</v>
      </c>
      <c r="B11538" s="218">
        <v>150</v>
      </c>
      <c r="C11538" s="219">
        <v>14.12066522853371</v>
      </c>
      <c r="D11538" s="218"/>
      <c r="E11538" s="218" t="s">
        <v>207</v>
      </c>
      <c r="F11538" s="218">
        <v>1970</v>
      </c>
    </row>
    <row r="11539" spans="1:6" x14ac:dyDescent="0.45">
      <c r="A11539" s="218">
        <v>9142</v>
      </c>
      <c r="B11539" s="218">
        <v>500</v>
      </c>
      <c r="C11539" s="219">
        <v>52.88133221771519</v>
      </c>
      <c r="D11539" s="218"/>
      <c r="E11539" s="218" t="s">
        <v>203</v>
      </c>
      <c r="F11539" s="218">
        <v>1979</v>
      </c>
    </row>
    <row r="11540" spans="1:6" x14ac:dyDescent="0.45">
      <c r="A11540" s="218">
        <v>9142</v>
      </c>
      <c r="B11540" s="218">
        <v>500</v>
      </c>
      <c r="C11540" s="219">
        <v>47.938013989972127</v>
      </c>
      <c r="D11540" s="218"/>
      <c r="E11540" s="218"/>
      <c r="F11540" s="218">
        <v>1979</v>
      </c>
    </row>
    <row r="11541" spans="1:6" x14ac:dyDescent="0.45">
      <c r="A11541" s="218">
        <v>9140</v>
      </c>
      <c r="B11541" s="218">
        <v>500</v>
      </c>
      <c r="C11541" s="219">
        <v>32.932129087525183</v>
      </c>
      <c r="D11541" s="218"/>
      <c r="E11541" s="218" t="s">
        <v>208</v>
      </c>
      <c r="F11541" s="218">
        <v>2016</v>
      </c>
    </row>
    <row r="11542" spans="1:6" x14ac:dyDescent="0.45">
      <c r="A11542" s="218">
        <v>9140</v>
      </c>
      <c r="B11542" s="218">
        <v>500</v>
      </c>
      <c r="C11542" s="219">
        <v>19.233967025266509</v>
      </c>
      <c r="D11542" s="218"/>
      <c r="E11542" s="218" t="s">
        <v>208</v>
      </c>
      <c r="F11542" s="218">
        <v>2016</v>
      </c>
    </row>
    <row r="11543" spans="1:6" x14ac:dyDescent="0.45">
      <c r="A11543" s="218">
        <v>9140</v>
      </c>
      <c r="B11543" s="218">
        <v>500</v>
      </c>
      <c r="C11543" s="219">
        <v>34.440283748708957</v>
      </c>
      <c r="D11543" s="218"/>
      <c r="E11543" s="218" t="s">
        <v>208</v>
      </c>
      <c r="F11543" s="218">
        <v>2016</v>
      </c>
    </row>
    <row r="11544" spans="1:6" x14ac:dyDescent="0.45">
      <c r="A11544" s="218">
        <v>9140</v>
      </c>
      <c r="B11544" s="218">
        <v>500</v>
      </c>
      <c r="C11544" s="219">
        <v>26.133428171343809</v>
      </c>
      <c r="D11544" s="218"/>
      <c r="E11544" s="218" t="s">
        <v>208</v>
      </c>
      <c r="F11544" s="218">
        <v>2016</v>
      </c>
    </row>
    <row r="11545" spans="1:6" x14ac:dyDescent="0.45">
      <c r="A11545" s="218">
        <v>9140</v>
      </c>
      <c r="B11545" s="218">
        <v>500</v>
      </c>
      <c r="C11545" s="219">
        <v>27.539762730590329</v>
      </c>
      <c r="D11545" s="218"/>
      <c r="E11545" s="218" t="s">
        <v>208</v>
      </c>
      <c r="F11545" s="218">
        <v>2016</v>
      </c>
    </row>
    <row r="11546" spans="1:6" x14ac:dyDescent="0.45">
      <c r="A11546" s="218">
        <v>9140</v>
      </c>
      <c r="B11546" s="218">
        <v>500</v>
      </c>
      <c r="C11546" s="219">
        <v>47.033864902797113</v>
      </c>
      <c r="D11546" s="218"/>
      <c r="E11546" s="218" t="s">
        <v>208</v>
      </c>
      <c r="F11546" s="218">
        <v>2016</v>
      </c>
    </row>
    <row r="11547" spans="1:6" x14ac:dyDescent="0.45">
      <c r="A11547" s="218">
        <v>9140</v>
      </c>
      <c r="B11547" s="218">
        <v>500</v>
      </c>
      <c r="C11547" s="219">
        <v>23.584743578598971</v>
      </c>
      <c r="D11547" s="218"/>
      <c r="E11547" s="218" t="s">
        <v>208</v>
      </c>
      <c r="F11547" s="218">
        <v>2016</v>
      </c>
    </row>
    <row r="11548" spans="1:6" x14ac:dyDescent="0.45">
      <c r="A11548" s="218">
        <v>9140</v>
      </c>
      <c r="B11548" s="218">
        <v>500</v>
      </c>
      <c r="C11548" s="219">
        <v>22.733214965044549</v>
      </c>
      <c r="D11548" s="218"/>
      <c r="E11548" s="218" t="s">
        <v>208</v>
      </c>
      <c r="F11548" s="218">
        <v>2016</v>
      </c>
    </row>
    <row r="11549" spans="1:6" x14ac:dyDescent="0.45">
      <c r="A11549" s="218">
        <v>9140</v>
      </c>
      <c r="B11549" s="218">
        <v>500</v>
      </c>
      <c r="C11549" s="219">
        <v>12.35833302905959</v>
      </c>
      <c r="D11549" s="218"/>
      <c r="E11549" s="218" t="s">
        <v>208</v>
      </c>
      <c r="F11549" s="218">
        <v>2016</v>
      </c>
    </row>
    <row r="11550" spans="1:6" x14ac:dyDescent="0.45">
      <c r="A11550" s="218">
        <v>9140</v>
      </c>
      <c r="B11550" s="218">
        <v>500</v>
      </c>
      <c r="C11550" s="219">
        <v>27.254516395851201</v>
      </c>
      <c r="D11550" s="218"/>
      <c r="E11550" s="218" t="s">
        <v>208</v>
      </c>
      <c r="F11550" s="218">
        <v>2016</v>
      </c>
    </row>
    <row r="11551" spans="1:6" x14ac:dyDescent="0.45">
      <c r="A11551" s="218">
        <v>9140</v>
      </c>
      <c r="B11551" s="218">
        <v>500</v>
      </c>
      <c r="C11551" s="219">
        <v>23.348100877867779</v>
      </c>
      <c r="D11551" s="218"/>
      <c r="E11551" s="218" t="s">
        <v>208</v>
      </c>
      <c r="F11551" s="218">
        <v>2016</v>
      </c>
    </row>
    <row r="11552" spans="1:6" x14ac:dyDescent="0.45">
      <c r="A11552" s="218">
        <v>9140</v>
      </c>
      <c r="B11552" s="218">
        <v>500</v>
      </c>
      <c r="C11552" s="219">
        <v>15.63377498714479</v>
      </c>
      <c r="D11552" s="218"/>
      <c r="E11552" s="218" t="s">
        <v>208</v>
      </c>
      <c r="F11552" s="218">
        <v>2016</v>
      </c>
    </row>
    <row r="11553" spans="1:6" x14ac:dyDescent="0.45">
      <c r="A11553" s="218">
        <v>9140</v>
      </c>
      <c r="B11553" s="218">
        <v>500</v>
      </c>
      <c r="C11553" s="219">
        <v>7.9964518848884856</v>
      </c>
      <c r="D11553" s="218"/>
      <c r="E11553" s="218" t="s">
        <v>208</v>
      </c>
      <c r="F11553" s="218">
        <v>2016</v>
      </c>
    </row>
    <row r="11554" spans="1:6" x14ac:dyDescent="0.45">
      <c r="A11554" s="218">
        <v>9140</v>
      </c>
      <c r="B11554" s="218">
        <v>500</v>
      </c>
      <c r="C11554" s="219">
        <v>28.017079251562489</v>
      </c>
      <c r="D11554" s="218"/>
      <c r="E11554" s="218" t="s">
        <v>208</v>
      </c>
      <c r="F11554" s="218">
        <v>2016</v>
      </c>
    </row>
    <row r="11555" spans="1:6" x14ac:dyDescent="0.45">
      <c r="A11555" s="218">
        <v>9140</v>
      </c>
      <c r="B11555" s="218">
        <v>500</v>
      </c>
      <c r="C11555" s="219">
        <v>24.65271017407926</v>
      </c>
      <c r="D11555" s="218"/>
      <c r="E11555" s="218" t="s">
        <v>208</v>
      </c>
      <c r="F11555" s="218">
        <v>2016</v>
      </c>
    </row>
    <row r="11556" spans="1:6" x14ac:dyDescent="0.45">
      <c r="A11556" s="218">
        <v>9140</v>
      </c>
      <c r="B11556" s="218">
        <v>500</v>
      </c>
      <c r="C11556" s="219">
        <v>35.108314270681092</v>
      </c>
      <c r="D11556" s="218"/>
      <c r="E11556" s="218" t="s">
        <v>208</v>
      </c>
      <c r="F11556" s="218">
        <v>2016</v>
      </c>
    </row>
    <row r="11557" spans="1:6" x14ac:dyDescent="0.45">
      <c r="A11557" s="218">
        <v>9138</v>
      </c>
      <c r="B11557" s="218">
        <v>250</v>
      </c>
      <c r="C11557" s="219">
        <v>15.47145214911531</v>
      </c>
      <c r="D11557" s="218"/>
      <c r="E11557" s="218" t="s">
        <v>114</v>
      </c>
      <c r="F11557" s="218">
        <v>2016</v>
      </c>
    </row>
    <row r="11558" spans="1:6" x14ac:dyDescent="0.45">
      <c r="A11558" s="218">
        <v>9138</v>
      </c>
      <c r="B11558" s="218">
        <v>250</v>
      </c>
      <c r="C11558" s="219">
        <v>35.747612668609918</v>
      </c>
      <c r="D11558" s="218"/>
      <c r="E11558" s="218" t="s">
        <v>114</v>
      </c>
      <c r="F11558" s="218">
        <v>2016</v>
      </c>
    </row>
    <row r="11559" spans="1:6" x14ac:dyDescent="0.45">
      <c r="A11559" s="218">
        <v>9138</v>
      </c>
      <c r="B11559" s="218">
        <v>250</v>
      </c>
      <c r="C11559" s="219">
        <v>19.082346489468421</v>
      </c>
      <c r="D11559" s="218"/>
      <c r="E11559" s="218" t="s">
        <v>114</v>
      </c>
      <c r="F11559" s="218">
        <v>2016</v>
      </c>
    </row>
    <row r="11560" spans="1:6" x14ac:dyDescent="0.45">
      <c r="A11560" s="218">
        <v>9138</v>
      </c>
      <c r="B11560" s="218">
        <v>250</v>
      </c>
      <c r="C11560" s="219">
        <v>21.2624648894678</v>
      </c>
      <c r="D11560" s="218"/>
      <c r="E11560" s="218" t="s">
        <v>114</v>
      </c>
      <c r="F11560" s="218">
        <v>2016</v>
      </c>
    </row>
    <row r="11561" spans="1:6" x14ac:dyDescent="0.45">
      <c r="A11561" s="218">
        <v>9138</v>
      </c>
      <c r="B11561" s="218">
        <v>250</v>
      </c>
      <c r="C11561" s="219">
        <v>18.224497235494528</v>
      </c>
      <c r="D11561" s="218"/>
      <c r="E11561" s="218" t="s">
        <v>114</v>
      </c>
      <c r="F11561" s="218">
        <v>2016</v>
      </c>
    </row>
    <row r="11562" spans="1:6" x14ac:dyDescent="0.45">
      <c r="A11562" s="218">
        <v>9138</v>
      </c>
      <c r="B11562" s="218">
        <v>250</v>
      </c>
      <c r="C11562" s="219">
        <v>17.259058979090671</v>
      </c>
      <c r="D11562" s="218"/>
      <c r="E11562" s="218" t="s">
        <v>114</v>
      </c>
      <c r="F11562" s="218">
        <v>2016</v>
      </c>
    </row>
    <row r="11563" spans="1:6" x14ac:dyDescent="0.45">
      <c r="A11563" s="218">
        <v>9138</v>
      </c>
      <c r="B11563" s="218">
        <v>250</v>
      </c>
      <c r="C11563" s="219">
        <v>22.638439976190089</v>
      </c>
      <c r="D11563" s="218"/>
      <c r="E11563" s="218" t="s">
        <v>114</v>
      </c>
      <c r="F11563" s="218">
        <v>2016</v>
      </c>
    </row>
    <row r="11564" spans="1:6" x14ac:dyDescent="0.45">
      <c r="A11564" s="218">
        <v>9138</v>
      </c>
      <c r="B11564" s="218">
        <v>250</v>
      </c>
      <c r="C11564" s="219">
        <v>15.69557644115145</v>
      </c>
      <c r="D11564" s="218"/>
      <c r="E11564" s="218" t="s">
        <v>114</v>
      </c>
      <c r="F11564" s="218">
        <v>2016</v>
      </c>
    </row>
    <row r="11565" spans="1:6" x14ac:dyDescent="0.45">
      <c r="A11565" s="218">
        <v>9138</v>
      </c>
      <c r="B11565" s="218">
        <v>250</v>
      </c>
      <c r="C11565" s="219">
        <v>27.749989682622019</v>
      </c>
      <c r="D11565" s="218"/>
      <c r="E11565" s="218" t="s">
        <v>114</v>
      </c>
      <c r="F11565" s="218">
        <v>2016</v>
      </c>
    </row>
    <row r="11566" spans="1:6" x14ac:dyDescent="0.45">
      <c r="A11566" s="218">
        <v>9138</v>
      </c>
      <c r="B11566" s="218">
        <v>250</v>
      </c>
      <c r="C11566" s="219">
        <v>28.681987090481108</v>
      </c>
      <c r="D11566" s="218"/>
      <c r="E11566" s="218" t="s">
        <v>114</v>
      </c>
      <c r="F11566" s="218">
        <v>2016</v>
      </c>
    </row>
    <row r="11567" spans="1:6" x14ac:dyDescent="0.45">
      <c r="A11567" s="218">
        <v>9138</v>
      </c>
      <c r="B11567" s="218">
        <v>250</v>
      </c>
      <c r="C11567" s="219">
        <v>4.1130354396662492</v>
      </c>
      <c r="D11567" s="218"/>
      <c r="E11567" s="218" t="s">
        <v>114</v>
      </c>
      <c r="F11567" s="218">
        <v>2016</v>
      </c>
    </row>
    <row r="11568" spans="1:6" x14ac:dyDescent="0.45">
      <c r="A11568" s="218">
        <v>9138</v>
      </c>
      <c r="B11568" s="218">
        <v>250</v>
      </c>
      <c r="C11568" s="219">
        <v>21.815014805215501</v>
      </c>
      <c r="D11568" s="218"/>
      <c r="E11568" s="218" t="s">
        <v>114</v>
      </c>
      <c r="F11568" s="218">
        <v>2016</v>
      </c>
    </row>
    <row r="11569" spans="1:6" x14ac:dyDescent="0.45">
      <c r="A11569" s="218">
        <v>9138</v>
      </c>
      <c r="B11569" s="218">
        <v>250</v>
      </c>
      <c r="C11569" s="219">
        <v>12.89455087426815</v>
      </c>
      <c r="D11569" s="218"/>
      <c r="E11569" s="218" t="s">
        <v>114</v>
      </c>
      <c r="F11569" s="218">
        <v>2016</v>
      </c>
    </row>
    <row r="11570" spans="1:6" x14ac:dyDescent="0.45">
      <c r="A11570" s="218">
        <v>9138</v>
      </c>
      <c r="B11570" s="218">
        <v>250</v>
      </c>
      <c r="C11570" s="219">
        <v>20.20209127928759</v>
      </c>
      <c r="D11570" s="218"/>
      <c r="E11570" s="218" t="s">
        <v>114</v>
      </c>
      <c r="F11570" s="218">
        <v>2016</v>
      </c>
    </row>
    <row r="11571" spans="1:6" x14ac:dyDescent="0.45">
      <c r="A11571" s="218">
        <v>9138</v>
      </c>
      <c r="B11571" s="218">
        <v>250</v>
      </c>
      <c r="C11571" s="219">
        <v>19.818140674853169</v>
      </c>
      <c r="D11571" s="218"/>
      <c r="E11571" s="218" t="s">
        <v>114</v>
      </c>
      <c r="F11571" s="218">
        <v>2016</v>
      </c>
    </row>
    <row r="11572" spans="1:6" x14ac:dyDescent="0.45">
      <c r="A11572" s="218">
        <v>9138</v>
      </c>
      <c r="B11572" s="218">
        <v>250</v>
      </c>
      <c r="C11572" s="219">
        <v>20.967201079766369</v>
      </c>
      <c r="D11572" s="218"/>
      <c r="E11572" s="218" t="s">
        <v>114</v>
      </c>
      <c r="F11572" s="218">
        <v>2016</v>
      </c>
    </row>
    <row r="11573" spans="1:6" x14ac:dyDescent="0.45">
      <c r="A11573" s="218">
        <v>9138</v>
      </c>
      <c r="B11573" s="218">
        <v>250</v>
      </c>
      <c r="C11573" s="219">
        <v>14.20135593859017</v>
      </c>
      <c r="D11573" s="218"/>
      <c r="E11573" s="218" t="s">
        <v>114</v>
      </c>
      <c r="F11573" s="218">
        <v>2016</v>
      </c>
    </row>
    <row r="11574" spans="1:6" x14ac:dyDescent="0.45">
      <c r="A11574" s="218">
        <v>9138</v>
      </c>
      <c r="B11574" s="218">
        <v>250</v>
      </c>
      <c r="C11574" s="219">
        <v>3.4399063639213021</v>
      </c>
      <c r="D11574" s="218"/>
      <c r="E11574" s="218" t="s">
        <v>114</v>
      </c>
      <c r="F11574" s="218">
        <v>2016</v>
      </c>
    </row>
    <row r="11575" spans="1:6" x14ac:dyDescent="0.45">
      <c r="A11575" s="218">
        <v>9136</v>
      </c>
      <c r="B11575" s="218">
        <v>250</v>
      </c>
      <c r="C11575" s="219">
        <v>15.48458820500815</v>
      </c>
      <c r="D11575" s="218"/>
      <c r="E11575" s="218" t="s">
        <v>205</v>
      </c>
      <c r="F11575" s="218">
        <v>1901</v>
      </c>
    </row>
    <row r="11576" spans="1:6" x14ac:dyDescent="0.45">
      <c r="A11576" s="218">
        <v>9134</v>
      </c>
      <c r="B11576" s="218">
        <v>250</v>
      </c>
      <c r="C11576" s="219">
        <v>24.767405982088992</v>
      </c>
      <c r="D11576" s="218"/>
      <c r="E11576" s="218" t="s">
        <v>114</v>
      </c>
      <c r="F11576" s="218">
        <v>2016</v>
      </c>
    </row>
    <row r="11577" spans="1:6" x14ac:dyDescent="0.45">
      <c r="A11577" s="218">
        <v>9132</v>
      </c>
      <c r="B11577" s="218">
        <v>160</v>
      </c>
      <c r="C11577" s="219">
        <v>9.5598070542246738</v>
      </c>
      <c r="D11577" s="218"/>
      <c r="E11577" s="218" t="s">
        <v>114</v>
      </c>
      <c r="F11577" s="218">
        <v>2016</v>
      </c>
    </row>
    <row r="11578" spans="1:6" x14ac:dyDescent="0.45">
      <c r="A11578" s="218">
        <v>9130</v>
      </c>
      <c r="B11578" s="218">
        <v>200</v>
      </c>
      <c r="C11578" s="219">
        <v>18.40282500813279</v>
      </c>
      <c r="D11578" s="218"/>
      <c r="E11578" s="218" t="s">
        <v>114</v>
      </c>
      <c r="F11578" s="218">
        <v>2016</v>
      </c>
    </row>
    <row r="11579" spans="1:6" x14ac:dyDescent="0.45">
      <c r="A11579" s="218">
        <v>9130</v>
      </c>
      <c r="B11579" s="218">
        <v>200</v>
      </c>
      <c r="C11579" s="219">
        <v>22.999457989466279</v>
      </c>
      <c r="D11579" s="218"/>
      <c r="E11579" s="218" t="s">
        <v>114</v>
      </c>
      <c r="F11579" s="218">
        <v>2016</v>
      </c>
    </row>
    <row r="11580" spans="1:6" x14ac:dyDescent="0.45">
      <c r="A11580" s="218">
        <v>9130</v>
      </c>
      <c r="B11580" s="218">
        <v>200</v>
      </c>
      <c r="C11580" s="219">
        <v>24.94598363792786</v>
      </c>
      <c r="D11580" s="218"/>
      <c r="E11580" s="218" t="s">
        <v>114</v>
      </c>
      <c r="F11580" s="218">
        <v>2016</v>
      </c>
    </row>
    <row r="11581" spans="1:6" x14ac:dyDescent="0.45">
      <c r="A11581" s="218">
        <v>9130</v>
      </c>
      <c r="B11581" s="218">
        <v>200</v>
      </c>
      <c r="C11581" s="219">
        <v>21.224136038525771</v>
      </c>
      <c r="D11581" s="218"/>
      <c r="E11581" s="218" t="s">
        <v>114</v>
      </c>
      <c r="F11581" s="218">
        <v>2016</v>
      </c>
    </row>
    <row r="11582" spans="1:6" x14ac:dyDescent="0.45">
      <c r="A11582" s="218">
        <v>9130</v>
      </c>
      <c r="B11582" s="218">
        <v>200</v>
      </c>
      <c r="C11582" s="219">
        <v>20.545758136248651</v>
      </c>
      <c r="D11582" s="218"/>
      <c r="E11582" s="218" t="s">
        <v>114</v>
      </c>
      <c r="F11582" s="218">
        <v>2016</v>
      </c>
    </row>
    <row r="11583" spans="1:6" x14ac:dyDescent="0.45">
      <c r="A11583" s="218">
        <v>9128</v>
      </c>
      <c r="B11583" s="218">
        <v>160</v>
      </c>
      <c r="C11583" s="219">
        <v>28.09057837921997</v>
      </c>
      <c r="D11583" s="218"/>
      <c r="E11583" s="218" t="s">
        <v>114</v>
      </c>
      <c r="F11583" s="218">
        <v>2016</v>
      </c>
    </row>
    <row r="11584" spans="1:6" x14ac:dyDescent="0.45">
      <c r="A11584" s="218">
        <v>9126</v>
      </c>
      <c r="B11584" s="218">
        <v>400</v>
      </c>
      <c r="C11584" s="219">
        <v>4.2090684165441452</v>
      </c>
      <c r="D11584" s="218"/>
      <c r="E11584" s="218" t="s">
        <v>114</v>
      </c>
      <c r="F11584" s="218">
        <v>2003</v>
      </c>
    </row>
    <row r="11585" spans="1:6" x14ac:dyDescent="0.45">
      <c r="A11585" s="218">
        <v>9124</v>
      </c>
      <c r="B11585" s="218">
        <v>315</v>
      </c>
      <c r="C11585" s="219">
        <v>4.3136437551868134</v>
      </c>
      <c r="D11585" s="218"/>
      <c r="E11585" s="218" t="s">
        <v>109</v>
      </c>
      <c r="F11585" s="218">
        <v>2004</v>
      </c>
    </row>
    <row r="11586" spans="1:6" x14ac:dyDescent="0.45">
      <c r="A11586" s="218">
        <v>9064</v>
      </c>
      <c r="B11586" s="218">
        <v>250</v>
      </c>
      <c r="C11586" s="219">
        <v>4.9252899876882417</v>
      </c>
      <c r="D11586" s="218"/>
      <c r="E11586" s="218" t="s">
        <v>114</v>
      </c>
      <c r="F11586" s="218">
        <v>2015</v>
      </c>
    </row>
    <row r="11587" spans="1:6" x14ac:dyDescent="0.45">
      <c r="A11587" s="218">
        <v>9064</v>
      </c>
      <c r="B11587" s="218">
        <v>250</v>
      </c>
      <c r="C11587" s="219">
        <v>17.415226012786789</v>
      </c>
      <c r="D11587" s="218"/>
      <c r="E11587" s="218" t="s">
        <v>114</v>
      </c>
      <c r="F11587" s="218">
        <v>2016</v>
      </c>
    </row>
    <row r="11588" spans="1:6" x14ac:dyDescent="0.45">
      <c r="A11588" s="218">
        <v>9064</v>
      </c>
      <c r="B11588" s="218">
        <v>250</v>
      </c>
      <c r="C11588" s="219">
        <v>27.33687786564181</v>
      </c>
      <c r="D11588" s="218"/>
      <c r="E11588" s="218" t="s">
        <v>114</v>
      </c>
      <c r="F11588" s="218">
        <v>2016</v>
      </c>
    </row>
    <row r="11589" spans="1:6" x14ac:dyDescent="0.45">
      <c r="A11589" s="218">
        <v>9064</v>
      </c>
      <c r="B11589" s="218">
        <v>250</v>
      </c>
      <c r="C11589" s="219">
        <v>16.572285122092829</v>
      </c>
      <c r="D11589" s="218"/>
      <c r="E11589" s="218" t="s">
        <v>114</v>
      </c>
      <c r="F11589" s="218">
        <v>2016</v>
      </c>
    </row>
    <row r="11590" spans="1:6" x14ac:dyDescent="0.45">
      <c r="A11590" s="218">
        <v>9064</v>
      </c>
      <c r="B11590" s="218">
        <v>250</v>
      </c>
      <c r="C11590" s="219">
        <v>7.09016073295974</v>
      </c>
      <c r="D11590" s="218"/>
      <c r="E11590" s="218" t="s">
        <v>114</v>
      </c>
      <c r="F11590" s="218">
        <v>2016</v>
      </c>
    </row>
    <row r="11591" spans="1:6" x14ac:dyDescent="0.45">
      <c r="A11591" s="218">
        <v>9064</v>
      </c>
      <c r="B11591" s="218">
        <v>250</v>
      </c>
      <c r="C11591" s="219">
        <v>31.78474378804588</v>
      </c>
      <c r="D11591" s="218"/>
      <c r="E11591" s="218" t="s">
        <v>114</v>
      </c>
      <c r="F11591" s="218">
        <v>2016</v>
      </c>
    </row>
    <row r="11592" spans="1:6" x14ac:dyDescent="0.45">
      <c r="A11592" s="218">
        <v>9064</v>
      </c>
      <c r="B11592" s="218">
        <v>250</v>
      </c>
      <c r="C11592" s="219">
        <v>24.280634314569308</v>
      </c>
      <c r="D11592" s="218"/>
      <c r="E11592" s="218" t="s">
        <v>114</v>
      </c>
      <c r="F11592" s="218">
        <v>2016</v>
      </c>
    </row>
    <row r="11593" spans="1:6" x14ac:dyDescent="0.45">
      <c r="A11593" s="218">
        <v>9064</v>
      </c>
      <c r="B11593" s="218">
        <v>250</v>
      </c>
      <c r="C11593" s="219">
        <v>16.30569546124136</v>
      </c>
      <c r="D11593" s="218"/>
      <c r="E11593" s="218" t="s">
        <v>114</v>
      </c>
      <c r="F11593" s="218">
        <v>2016</v>
      </c>
    </row>
    <row r="11594" spans="1:6" x14ac:dyDescent="0.45">
      <c r="A11594" s="218">
        <v>9064</v>
      </c>
      <c r="B11594" s="218">
        <v>250</v>
      </c>
      <c r="C11594" s="219">
        <v>6.5885996845515464</v>
      </c>
      <c r="D11594" s="218"/>
      <c r="E11594" s="218" t="s">
        <v>114</v>
      </c>
      <c r="F11594" s="218">
        <v>2016</v>
      </c>
    </row>
    <row r="11595" spans="1:6" x14ac:dyDescent="0.45">
      <c r="A11595" s="218">
        <v>9064</v>
      </c>
      <c r="B11595" s="218">
        <v>250</v>
      </c>
      <c r="C11595" s="219">
        <v>22.89868992783806</v>
      </c>
      <c r="D11595" s="218"/>
      <c r="E11595" s="218" t="s">
        <v>114</v>
      </c>
      <c r="F11595" s="218">
        <v>2016</v>
      </c>
    </row>
    <row r="11596" spans="1:6" x14ac:dyDescent="0.45">
      <c r="A11596" s="218">
        <v>9064</v>
      </c>
      <c r="B11596" s="218">
        <v>250</v>
      </c>
      <c r="C11596" s="219">
        <v>6.9359653481472039</v>
      </c>
      <c r="D11596" s="218"/>
      <c r="E11596" s="218" t="s">
        <v>114</v>
      </c>
      <c r="F11596" s="218">
        <v>2016</v>
      </c>
    </row>
    <row r="11597" spans="1:6" x14ac:dyDescent="0.45">
      <c r="A11597" s="218">
        <v>9064</v>
      </c>
      <c r="B11597" s="218">
        <v>250</v>
      </c>
      <c r="C11597" s="219">
        <v>10.684808015598071</v>
      </c>
      <c r="D11597" s="218"/>
      <c r="E11597" s="218" t="s">
        <v>114</v>
      </c>
      <c r="F11597" s="218">
        <v>2016</v>
      </c>
    </row>
    <row r="11598" spans="1:6" x14ac:dyDescent="0.45">
      <c r="A11598" s="218">
        <v>9062</v>
      </c>
      <c r="B11598" s="218">
        <v>200</v>
      </c>
      <c r="C11598" s="219">
        <v>20.775431912502999</v>
      </c>
      <c r="D11598" s="218"/>
      <c r="E11598" s="218" t="s">
        <v>114</v>
      </c>
      <c r="F11598" s="218">
        <v>2016</v>
      </c>
    </row>
    <row r="11599" spans="1:6" x14ac:dyDescent="0.45">
      <c r="A11599" s="218">
        <v>9062</v>
      </c>
      <c r="B11599" s="218">
        <v>200</v>
      </c>
      <c r="C11599" s="219">
        <v>8.9942412682451458</v>
      </c>
      <c r="D11599" s="218"/>
      <c r="E11599" s="218" t="s">
        <v>114</v>
      </c>
      <c r="F11599" s="218">
        <v>2016</v>
      </c>
    </row>
    <row r="11600" spans="1:6" x14ac:dyDescent="0.45">
      <c r="A11600" s="218">
        <v>9062</v>
      </c>
      <c r="B11600" s="218">
        <v>200</v>
      </c>
      <c r="C11600" s="219">
        <v>4.2113096823791381</v>
      </c>
      <c r="D11600" s="218"/>
      <c r="E11600" s="218" t="s">
        <v>114</v>
      </c>
      <c r="F11600" s="218">
        <v>2016</v>
      </c>
    </row>
    <row r="11601" spans="1:6" x14ac:dyDescent="0.45">
      <c r="A11601" s="218">
        <v>9060</v>
      </c>
      <c r="B11601" s="218">
        <v>450</v>
      </c>
      <c r="C11601" s="219">
        <v>16.318131228027209</v>
      </c>
      <c r="D11601" s="218"/>
      <c r="E11601" s="218" t="s">
        <v>205</v>
      </c>
      <c r="F11601" s="218">
        <v>1901</v>
      </c>
    </row>
    <row r="11602" spans="1:6" x14ac:dyDescent="0.45">
      <c r="A11602" s="218">
        <v>9058</v>
      </c>
      <c r="B11602" s="218">
        <v>400</v>
      </c>
      <c r="C11602" s="219">
        <v>3.0000421060398752</v>
      </c>
      <c r="D11602" s="218"/>
      <c r="E11602" s="218" t="s">
        <v>204</v>
      </c>
      <c r="F11602" s="218">
        <v>1901</v>
      </c>
    </row>
    <row r="11603" spans="1:6" x14ac:dyDescent="0.45">
      <c r="A11603" s="218">
        <v>9056</v>
      </c>
      <c r="B11603" s="218">
        <v>300</v>
      </c>
      <c r="C11603" s="219">
        <v>26.600030445032381</v>
      </c>
      <c r="D11603" s="218"/>
      <c r="E11603" s="218" t="s">
        <v>205</v>
      </c>
      <c r="F11603" s="218">
        <v>1901</v>
      </c>
    </row>
    <row r="11604" spans="1:6" x14ac:dyDescent="0.45">
      <c r="A11604" s="218">
        <v>9054</v>
      </c>
      <c r="B11604" s="218">
        <v>200</v>
      </c>
      <c r="C11604" s="219">
        <v>14.937544281197599</v>
      </c>
      <c r="D11604" s="218"/>
      <c r="E11604" s="218" t="s">
        <v>205</v>
      </c>
      <c r="F11604" s="218">
        <v>1991</v>
      </c>
    </row>
    <row r="11605" spans="1:6" x14ac:dyDescent="0.45">
      <c r="A11605" s="218">
        <v>9054</v>
      </c>
      <c r="B11605" s="218">
        <v>200</v>
      </c>
      <c r="C11605" s="219">
        <v>18.601377274978109</v>
      </c>
      <c r="D11605" s="218"/>
      <c r="E11605" s="218" t="s">
        <v>205</v>
      </c>
      <c r="F11605" s="218">
        <v>1991</v>
      </c>
    </row>
    <row r="11606" spans="1:6" x14ac:dyDescent="0.45">
      <c r="A11606" s="218">
        <v>9054</v>
      </c>
      <c r="B11606" s="218">
        <v>200</v>
      </c>
      <c r="C11606" s="219">
        <v>12.60486318937873</v>
      </c>
      <c r="D11606" s="218"/>
      <c r="E11606" s="218" t="s">
        <v>205</v>
      </c>
      <c r="F11606" s="218">
        <v>1991</v>
      </c>
    </row>
    <row r="11607" spans="1:6" x14ac:dyDescent="0.45">
      <c r="A11607" s="218">
        <v>9054</v>
      </c>
      <c r="B11607" s="218">
        <v>200</v>
      </c>
      <c r="C11607" s="219">
        <v>31.412764127501941</v>
      </c>
      <c r="D11607" s="218"/>
      <c r="E11607" s="218" t="s">
        <v>205</v>
      </c>
      <c r="F11607" s="218">
        <v>1991</v>
      </c>
    </row>
    <row r="11608" spans="1:6" x14ac:dyDescent="0.45">
      <c r="A11608" s="218">
        <v>9054</v>
      </c>
      <c r="B11608" s="218">
        <v>200</v>
      </c>
      <c r="C11608" s="219">
        <v>13.720317802720331</v>
      </c>
      <c r="D11608" s="218"/>
      <c r="E11608" s="218" t="s">
        <v>205</v>
      </c>
      <c r="F11608" s="218">
        <v>1991</v>
      </c>
    </row>
    <row r="11609" spans="1:6" x14ac:dyDescent="0.45">
      <c r="A11609" s="218">
        <v>9054</v>
      </c>
      <c r="B11609" s="218">
        <v>200</v>
      </c>
      <c r="C11609" s="219">
        <v>13.2249223916854</v>
      </c>
      <c r="D11609" s="218"/>
      <c r="E11609" s="218" t="s">
        <v>205</v>
      </c>
      <c r="F11609" s="218">
        <v>1991</v>
      </c>
    </row>
    <row r="11610" spans="1:6" x14ac:dyDescent="0.45">
      <c r="A11610" s="218">
        <v>9052</v>
      </c>
      <c r="B11610" s="218">
        <v>200</v>
      </c>
      <c r="C11610" s="219">
        <v>32.228125701098108</v>
      </c>
      <c r="D11610" s="218"/>
      <c r="E11610" s="218" t="s">
        <v>111</v>
      </c>
      <c r="F11610" s="218">
        <v>1998</v>
      </c>
    </row>
    <row r="11611" spans="1:6" x14ac:dyDescent="0.45">
      <c r="A11611" s="218">
        <v>9052</v>
      </c>
      <c r="B11611" s="218">
        <v>200</v>
      </c>
      <c r="C11611" s="219">
        <v>4.8540108997926597</v>
      </c>
      <c r="D11611" s="218"/>
      <c r="E11611" s="218" t="s">
        <v>111</v>
      </c>
      <c r="F11611" s="218">
        <v>1901</v>
      </c>
    </row>
    <row r="11612" spans="1:6" x14ac:dyDescent="0.45">
      <c r="A11612" s="218">
        <v>9052</v>
      </c>
      <c r="B11612" s="218">
        <v>200</v>
      </c>
      <c r="C11612" s="219">
        <v>34.411106181438207</v>
      </c>
      <c r="D11612" s="218"/>
      <c r="E11612" s="218" t="s">
        <v>111</v>
      </c>
      <c r="F11612" s="218">
        <v>1998</v>
      </c>
    </row>
    <row r="11613" spans="1:6" x14ac:dyDescent="0.45">
      <c r="A11613" s="218">
        <v>9052</v>
      </c>
      <c r="B11613" s="218">
        <v>200</v>
      </c>
      <c r="C11613" s="219">
        <v>27.66899446076388</v>
      </c>
      <c r="D11613" s="218"/>
      <c r="E11613" s="218" t="s">
        <v>111</v>
      </c>
      <c r="F11613" s="218">
        <v>1998</v>
      </c>
    </row>
    <row r="11614" spans="1:6" x14ac:dyDescent="0.45">
      <c r="A11614" s="218">
        <v>9052</v>
      </c>
      <c r="B11614" s="218">
        <v>200</v>
      </c>
      <c r="C11614" s="219">
        <v>7.1084589077148443</v>
      </c>
      <c r="D11614" s="218"/>
      <c r="E11614" s="218" t="s">
        <v>111</v>
      </c>
      <c r="F11614" s="218">
        <v>1998</v>
      </c>
    </row>
    <row r="11615" spans="1:6" x14ac:dyDescent="0.45">
      <c r="A11615" s="218">
        <v>9052</v>
      </c>
      <c r="B11615" s="218">
        <v>200</v>
      </c>
      <c r="C11615" s="219">
        <v>29.5231658832707</v>
      </c>
      <c r="D11615" s="218"/>
      <c r="E11615" s="218" t="s">
        <v>111</v>
      </c>
      <c r="F11615" s="218">
        <v>1998</v>
      </c>
    </row>
    <row r="11616" spans="1:6" x14ac:dyDescent="0.45">
      <c r="A11616" s="218">
        <v>9050</v>
      </c>
      <c r="B11616" s="218">
        <v>250</v>
      </c>
      <c r="C11616" s="219">
        <v>19.451481079917389</v>
      </c>
      <c r="D11616" s="218"/>
      <c r="E11616" s="218" t="s">
        <v>111</v>
      </c>
      <c r="F11616" s="218">
        <v>1998</v>
      </c>
    </row>
    <row r="11617" spans="1:6" x14ac:dyDescent="0.45">
      <c r="A11617" s="218">
        <v>9050</v>
      </c>
      <c r="B11617" s="218">
        <v>250</v>
      </c>
      <c r="C11617" s="219">
        <v>30.42802618367838</v>
      </c>
      <c r="D11617" s="218"/>
      <c r="E11617" s="218" t="s">
        <v>111</v>
      </c>
      <c r="F11617" s="218">
        <v>1998</v>
      </c>
    </row>
    <row r="11618" spans="1:6" x14ac:dyDescent="0.45">
      <c r="A11618" s="218">
        <v>9050</v>
      </c>
      <c r="B11618" s="218">
        <v>250</v>
      </c>
      <c r="C11618" s="219">
        <v>31.791651948664619</v>
      </c>
      <c r="D11618" s="218"/>
      <c r="E11618" s="218" t="s">
        <v>111</v>
      </c>
      <c r="F11618" s="218">
        <v>1998</v>
      </c>
    </row>
    <row r="11619" spans="1:6" x14ac:dyDescent="0.45">
      <c r="A11619" s="218">
        <v>9050</v>
      </c>
      <c r="B11619" s="218">
        <v>250</v>
      </c>
      <c r="C11619" s="219">
        <v>31.378203283836669</v>
      </c>
      <c r="D11619" s="218"/>
      <c r="E11619" s="218" t="s">
        <v>111</v>
      </c>
      <c r="F11619" s="218">
        <v>1998</v>
      </c>
    </row>
    <row r="11620" spans="1:6" x14ac:dyDescent="0.45">
      <c r="A11620" s="218">
        <v>9050</v>
      </c>
      <c r="B11620" s="218">
        <v>250</v>
      </c>
      <c r="C11620" s="219">
        <v>32.920562260650449</v>
      </c>
      <c r="D11620" s="218"/>
      <c r="E11620" s="218" t="s">
        <v>111</v>
      </c>
      <c r="F11620" s="218">
        <v>1998</v>
      </c>
    </row>
    <row r="11621" spans="1:6" x14ac:dyDescent="0.45">
      <c r="A11621" s="218">
        <v>9046</v>
      </c>
      <c r="B11621" s="218">
        <v>250</v>
      </c>
      <c r="C11621" s="219">
        <v>24.495384085660049</v>
      </c>
      <c r="D11621" s="218"/>
      <c r="E11621" s="218" t="s">
        <v>114</v>
      </c>
      <c r="F11621" s="218">
        <v>1901</v>
      </c>
    </row>
    <row r="11622" spans="1:6" x14ac:dyDescent="0.45">
      <c r="A11622" s="218">
        <v>9046</v>
      </c>
      <c r="B11622" s="218">
        <v>250</v>
      </c>
      <c r="C11622" s="219">
        <v>13.30357461979462</v>
      </c>
      <c r="D11622" s="218"/>
      <c r="E11622" s="218" t="s">
        <v>114</v>
      </c>
      <c r="F11622" s="218">
        <v>1901</v>
      </c>
    </row>
    <row r="11623" spans="1:6" x14ac:dyDescent="0.45">
      <c r="A11623" s="218">
        <v>9046</v>
      </c>
      <c r="B11623" s="218">
        <v>250</v>
      </c>
      <c r="C11623" s="219">
        <v>22.871569970655141</v>
      </c>
      <c r="D11623" s="218"/>
      <c r="E11623" s="218" t="s">
        <v>114</v>
      </c>
      <c r="F11623" s="218">
        <v>1901</v>
      </c>
    </row>
    <row r="11624" spans="1:6" x14ac:dyDescent="0.45">
      <c r="A11624" s="218">
        <v>9046</v>
      </c>
      <c r="B11624" s="218">
        <v>250</v>
      </c>
      <c r="C11624" s="219">
        <v>14.723398620687121</v>
      </c>
      <c r="D11624" s="218"/>
      <c r="E11624" s="218" t="s">
        <v>114</v>
      </c>
      <c r="F11624" s="218">
        <v>1901</v>
      </c>
    </row>
    <row r="11625" spans="1:6" x14ac:dyDescent="0.45">
      <c r="A11625" s="218">
        <v>9044</v>
      </c>
      <c r="B11625" s="218">
        <v>250</v>
      </c>
      <c r="C11625" s="219">
        <v>10.602254809356509</v>
      </c>
      <c r="D11625" s="218"/>
      <c r="E11625" s="218" t="s">
        <v>205</v>
      </c>
      <c r="F11625" s="218">
        <v>1901</v>
      </c>
    </row>
    <row r="11626" spans="1:6" x14ac:dyDescent="0.45">
      <c r="A11626" s="218">
        <v>9042</v>
      </c>
      <c r="B11626" s="218">
        <v>160</v>
      </c>
      <c r="C11626" s="219">
        <v>18.16095277243997</v>
      </c>
      <c r="D11626" s="218"/>
      <c r="E11626" s="218" t="s">
        <v>114</v>
      </c>
      <c r="F11626" s="218">
        <v>2016</v>
      </c>
    </row>
    <row r="11627" spans="1:6" x14ac:dyDescent="0.45">
      <c r="A11627" s="218">
        <v>9042</v>
      </c>
      <c r="B11627" s="218">
        <v>160</v>
      </c>
      <c r="C11627" s="219">
        <v>29.650739670635051</v>
      </c>
      <c r="D11627" s="218"/>
      <c r="E11627" s="218" t="s">
        <v>114</v>
      </c>
      <c r="F11627" s="218">
        <v>2016</v>
      </c>
    </row>
    <row r="11628" spans="1:6" x14ac:dyDescent="0.45">
      <c r="A11628" s="218">
        <v>9040</v>
      </c>
      <c r="B11628" s="218">
        <v>200</v>
      </c>
      <c r="C11628" s="219">
        <v>20.40607382160125</v>
      </c>
      <c r="D11628" s="218"/>
      <c r="E11628" s="218" t="s">
        <v>114</v>
      </c>
      <c r="F11628" s="218">
        <v>2016</v>
      </c>
    </row>
    <row r="11629" spans="1:6" x14ac:dyDescent="0.45">
      <c r="A11629" s="218">
        <v>9040</v>
      </c>
      <c r="B11629" s="218">
        <v>200</v>
      </c>
      <c r="C11629" s="219">
        <v>29.811124547544711</v>
      </c>
      <c r="D11629" s="218"/>
      <c r="E11629" s="218" t="s">
        <v>114</v>
      </c>
      <c r="F11629" s="218">
        <v>2016</v>
      </c>
    </row>
    <row r="11630" spans="1:6" x14ac:dyDescent="0.45">
      <c r="A11630" s="218">
        <v>9040</v>
      </c>
      <c r="B11630" s="218">
        <v>200</v>
      </c>
      <c r="C11630" s="219">
        <v>28.63789010380858</v>
      </c>
      <c r="D11630" s="218"/>
      <c r="E11630" s="218" t="s">
        <v>114</v>
      </c>
      <c r="F11630" s="218">
        <v>2016</v>
      </c>
    </row>
    <row r="11631" spans="1:6" x14ac:dyDescent="0.45">
      <c r="A11631" s="218">
        <v>9040</v>
      </c>
      <c r="B11631" s="218">
        <v>200</v>
      </c>
      <c r="C11631" s="219">
        <v>31.971524269523009</v>
      </c>
      <c r="D11631" s="218"/>
      <c r="E11631" s="218" t="s">
        <v>114</v>
      </c>
      <c r="F11631" s="218">
        <v>2016</v>
      </c>
    </row>
    <row r="11632" spans="1:6" x14ac:dyDescent="0.45">
      <c r="A11632" s="218">
        <v>9040</v>
      </c>
      <c r="B11632" s="218">
        <v>200</v>
      </c>
      <c r="C11632" s="219">
        <v>14.728048906518239</v>
      </c>
      <c r="D11632" s="218"/>
      <c r="E11632" s="218" t="s">
        <v>114</v>
      </c>
      <c r="F11632" s="218">
        <v>2016</v>
      </c>
    </row>
    <row r="11633" spans="1:6" x14ac:dyDescent="0.45">
      <c r="A11633" s="218">
        <v>9040</v>
      </c>
      <c r="B11633" s="218">
        <v>200</v>
      </c>
      <c r="C11633" s="219">
        <v>5.4024760643125642</v>
      </c>
      <c r="D11633" s="218"/>
      <c r="E11633" s="218" t="s">
        <v>114</v>
      </c>
      <c r="F11633" s="218">
        <v>2016</v>
      </c>
    </row>
    <row r="11634" spans="1:6" x14ac:dyDescent="0.45">
      <c r="A11634" s="218">
        <v>9040</v>
      </c>
      <c r="B11634" s="218">
        <v>200</v>
      </c>
      <c r="C11634" s="219">
        <v>5.9225107646866864</v>
      </c>
      <c r="D11634" s="218"/>
      <c r="E11634" s="218" t="s">
        <v>114</v>
      </c>
      <c r="F11634" s="218">
        <v>2005</v>
      </c>
    </row>
    <row r="11635" spans="1:6" x14ac:dyDescent="0.45">
      <c r="A11635" s="218">
        <v>9040</v>
      </c>
      <c r="B11635" s="218">
        <v>200</v>
      </c>
      <c r="C11635" s="219">
        <v>3.0892146732472638</v>
      </c>
      <c r="D11635" s="218"/>
      <c r="E11635" s="218" t="s">
        <v>114</v>
      </c>
      <c r="F11635" s="218">
        <v>2016</v>
      </c>
    </row>
    <row r="11636" spans="1:6" x14ac:dyDescent="0.45">
      <c r="A11636" s="218">
        <v>9040</v>
      </c>
      <c r="B11636" s="218">
        <v>200</v>
      </c>
      <c r="C11636" s="219">
        <v>53.322602377722042</v>
      </c>
      <c r="D11636" s="218"/>
      <c r="E11636" s="218" t="s">
        <v>114</v>
      </c>
      <c r="F11636" s="218">
        <v>2016</v>
      </c>
    </row>
    <row r="11637" spans="1:6" x14ac:dyDescent="0.45">
      <c r="A11637" s="218">
        <v>9040</v>
      </c>
      <c r="B11637" s="218">
        <v>200</v>
      </c>
      <c r="C11637" s="219">
        <v>50.229131594335414</v>
      </c>
      <c r="D11637" s="218"/>
      <c r="E11637" s="218" t="s">
        <v>114</v>
      </c>
      <c r="F11637" s="218">
        <v>2016</v>
      </c>
    </row>
    <row r="11638" spans="1:6" x14ac:dyDescent="0.45">
      <c r="A11638" s="218">
        <v>9040</v>
      </c>
      <c r="B11638" s="218">
        <v>200</v>
      </c>
      <c r="C11638" s="219">
        <v>24.783675335018479</v>
      </c>
      <c r="D11638" s="218"/>
      <c r="E11638" s="218" t="s">
        <v>114</v>
      </c>
      <c r="F11638" s="218">
        <v>2016</v>
      </c>
    </row>
    <row r="11639" spans="1:6" x14ac:dyDescent="0.45">
      <c r="A11639" s="218">
        <v>9040</v>
      </c>
      <c r="B11639" s="218">
        <v>200</v>
      </c>
      <c r="C11639" s="219">
        <v>35.920784809889128</v>
      </c>
      <c r="D11639" s="218"/>
      <c r="E11639" s="218" t="s">
        <v>114</v>
      </c>
      <c r="F11639" s="218">
        <v>2016</v>
      </c>
    </row>
    <row r="11640" spans="1:6" x14ac:dyDescent="0.45">
      <c r="A11640" s="218">
        <v>9040</v>
      </c>
      <c r="B11640" s="218">
        <v>200</v>
      </c>
      <c r="C11640" s="219">
        <v>34.61519478853387</v>
      </c>
      <c r="D11640" s="218"/>
      <c r="E11640" s="218" t="s">
        <v>114</v>
      </c>
      <c r="F11640" s="218">
        <v>2016</v>
      </c>
    </row>
    <row r="11641" spans="1:6" x14ac:dyDescent="0.45">
      <c r="A11641" s="218">
        <v>9040</v>
      </c>
      <c r="B11641" s="218">
        <v>200</v>
      </c>
      <c r="C11641" s="219">
        <v>16.918882696412929</v>
      </c>
      <c r="D11641" s="218"/>
      <c r="E11641" s="218" t="s">
        <v>114</v>
      </c>
      <c r="F11641" s="218">
        <v>2016</v>
      </c>
    </row>
    <row r="11642" spans="1:6" x14ac:dyDescent="0.45">
      <c r="A11642" s="218">
        <v>9040</v>
      </c>
      <c r="B11642" s="218">
        <v>200</v>
      </c>
      <c r="C11642" s="219">
        <v>31.841624645094239</v>
      </c>
      <c r="D11642" s="218"/>
      <c r="E11642" s="218" t="s">
        <v>114</v>
      </c>
      <c r="F11642" s="218">
        <v>2016</v>
      </c>
    </row>
    <row r="11643" spans="1:6" x14ac:dyDescent="0.45">
      <c r="A11643" s="218">
        <v>9038</v>
      </c>
      <c r="B11643" s="218">
        <v>160</v>
      </c>
      <c r="C11643" s="219">
        <v>11.2152914903764</v>
      </c>
      <c r="D11643" s="218"/>
      <c r="E11643" s="218" t="s">
        <v>114</v>
      </c>
      <c r="F11643" s="218">
        <v>2020</v>
      </c>
    </row>
    <row r="11644" spans="1:6" x14ac:dyDescent="0.45">
      <c r="A11644" s="218">
        <v>9036</v>
      </c>
      <c r="B11644" s="218">
        <v>200</v>
      </c>
      <c r="C11644" s="219">
        <v>16.909573340508491</v>
      </c>
      <c r="D11644" s="218"/>
      <c r="E11644" s="218" t="s">
        <v>205</v>
      </c>
      <c r="F11644" s="218">
        <v>1901</v>
      </c>
    </row>
    <row r="11645" spans="1:6" x14ac:dyDescent="0.45">
      <c r="A11645" s="218">
        <v>9036</v>
      </c>
      <c r="B11645" s="218">
        <v>200</v>
      </c>
      <c r="C11645" s="219">
        <v>15.49810329407757</v>
      </c>
      <c r="D11645" s="218"/>
      <c r="E11645" s="218" t="s">
        <v>205</v>
      </c>
      <c r="F11645" s="218">
        <v>1901</v>
      </c>
    </row>
    <row r="11646" spans="1:6" x14ac:dyDescent="0.45">
      <c r="A11646" s="218">
        <v>9036</v>
      </c>
      <c r="B11646" s="218">
        <v>200</v>
      </c>
      <c r="C11646" s="219">
        <v>35.367160853619623</v>
      </c>
      <c r="D11646" s="218"/>
      <c r="E11646" s="218" t="s">
        <v>205</v>
      </c>
      <c r="F11646" s="218">
        <v>1901</v>
      </c>
    </row>
    <row r="11647" spans="1:6" x14ac:dyDescent="0.45">
      <c r="A11647" s="218">
        <v>9036</v>
      </c>
      <c r="B11647" s="218">
        <v>200</v>
      </c>
      <c r="C11647" s="219">
        <v>26.046844368629429</v>
      </c>
      <c r="D11647" s="218"/>
      <c r="E11647" s="218" t="s">
        <v>205</v>
      </c>
      <c r="F11647" s="218">
        <v>1901</v>
      </c>
    </row>
    <row r="11648" spans="1:6" x14ac:dyDescent="0.45">
      <c r="A11648" s="218">
        <v>9036</v>
      </c>
      <c r="B11648" s="218">
        <v>200</v>
      </c>
      <c r="C11648" s="219">
        <v>18.701854870228939</v>
      </c>
      <c r="D11648" s="218"/>
      <c r="E11648" s="218" t="s">
        <v>205</v>
      </c>
      <c r="F11648" s="218">
        <v>1901</v>
      </c>
    </row>
    <row r="11649" spans="1:6" x14ac:dyDescent="0.45">
      <c r="A11649" s="218">
        <v>9034</v>
      </c>
      <c r="B11649" s="218">
        <v>250</v>
      </c>
      <c r="C11649" s="219">
        <v>38.372802368620341</v>
      </c>
      <c r="D11649" s="218"/>
      <c r="E11649" s="218" t="s">
        <v>205</v>
      </c>
      <c r="F11649" s="218">
        <v>1901</v>
      </c>
    </row>
    <row r="11650" spans="1:6" x14ac:dyDescent="0.45">
      <c r="A11650" s="218">
        <v>9032</v>
      </c>
      <c r="B11650" s="218">
        <v>200</v>
      </c>
      <c r="C11650" s="219">
        <v>39.04242133586439</v>
      </c>
      <c r="D11650" s="218"/>
      <c r="E11650" s="218" t="s">
        <v>111</v>
      </c>
      <c r="F11650" s="218">
        <v>1901</v>
      </c>
    </row>
    <row r="11651" spans="1:6" x14ac:dyDescent="0.45">
      <c r="A11651" s="218">
        <v>9030</v>
      </c>
      <c r="B11651" s="218">
        <v>200</v>
      </c>
      <c r="C11651" s="219">
        <v>22.402232622388141</v>
      </c>
      <c r="D11651" s="218"/>
      <c r="E11651" s="218" t="s">
        <v>205</v>
      </c>
      <c r="F11651" s="218">
        <v>1901</v>
      </c>
    </row>
    <row r="11652" spans="1:6" x14ac:dyDescent="0.45">
      <c r="A11652" s="218">
        <v>9030</v>
      </c>
      <c r="B11652" s="218">
        <v>200</v>
      </c>
      <c r="C11652" s="219">
        <v>21.2118569668318</v>
      </c>
      <c r="D11652" s="218"/>
      <c r="E11652" s="218" t="s">
        <v>205</v>
      </c>
      <c r="F11652" s="218">
        <v>1901</v>
      </c>
    </row>
    <row r="11653" spans="1:6" x14ac:dyDescent="0.45">
      <c r="A11653" s="218">
        <v>9030</v>
      </c>
      <c r="B11653" s="218">
        <v>200</v>
      </c>
      <c r="C11653" s="219">
        <v>35.28973413410565</v>
      </c>
      <c r="D11653" s="218"/>
      <c r="E11653" s="218" t="s">
        <v>205</v>
      </c>
      <c r="F11653" s="218">
        <v>1901</v>
      </c>
    </row>
    <row r="11654" spans="1:6" x14ac:dyDescent="0.45">
      <c r="A11654" s="218">
        <v>9030</v>
      </c>
      <c r="B11654" s="218">
        <v>200</v>
      </c>
      <c r="C11654" s="219">
        <v>13.85182866266905</v>
      </c>
      <c r="D11654" s="218"/>
      <c r="E11654" s="218" t="s">
        <v>205</v>
      </c>
      <c r="F11654" s="218">
        <v>1901</v>
      </c>
    </row>
    <row r="11655" spans="1:6" x14ac:dyDescent="0.45">
      <c r="A11655" s="218">
        <v>9028</v>
      </c>
      <c r="B11655" s="218">
        <v>0</v>
      </c>
      <c r="C11655" s="219">
        <v>25.50768087361886</v>
      </c>
      <c r="D11655" s="218"/>
      <c r="E11655" s="218"/>
      <c r="F11655" s="218">
        <v>1901</v>
      </c>
    </row>
    <row r="11656" spans="1:6" x14ac:dyDescent="0.45">
      <c r="A11656" s="218">
        <v>9028</v>
      </c>
      <c r="B11656" s="218">
        <v>0</v>
      </c>
      <c r="C11656" s="219">
        <v>19.810542129044581</v>
      </c>
      <c r="D11656" s="218"/>
      <c r="E11656" s="218"/>
      <c r="F11656" s="218">
        <v>1901</v>
      </c>
    </row>
    <row r="11657" spans="1:6" x14ac:dyDescent="0.45">
      <c r="A11657" s="218">
        <v>9028</v>
      </c>
      <c r="B11657" s="218">
        <v>0</v>
      </c>
      <c r="C11657" s="219">
        <v>39.620267278255021</v>
      </c>
      <c r="D11657" s="218"/>
      <c r="E11657" s="218"/>
      <c r="F11657" s="218">
        <v>1901</v>
      </c>
    </row>
    <row r="11658" spans="1:6" x14ac:dyDescent="0.45">
      <c r="A11658" s="218">
        <v>9028</v>
      </c>
      <c r="B11658" s="218">
        <v>0</v>
      </c>
      <c r="C11658" s="219">
        <v>14.851317039209119</v>
      </c>
      <c r="D11658" s="218"/>
      <c r="E11658" s="218"/>
      <c r="F11658" s="218">
        <v>1901</v>
      </c>
    </row>
    <row r="11659" spans="1:6" x14ac:dyDescent="0.45">
      <c r="A11659" s="218">
        <v>9028</v>
      </c>
      <c r="B11659" s="218">
        <v>0</v>
      </c>
      <c r="C11659" s="219">
        <v>30.830432237555598</v>
      </c>
      <c r="D11659" s="218"/>
      <c r="E11659" s="218"/>
      <c r="F11659" s="218">
        <v>1901</v>
      </c>
    </row>
    <row r="11660" spans="1:6" x14ac:dyDescent="0.45">
      <c r="A11660" s="218">
        <v>9026</v>
      </c>
      <c r="B11660" s="218">
        <v>300</v>
      </c>
      <c r="C11660" s="219">
        <v>21.428581132831599</v>
      </c>
      <c r="D11660" s="218"/>
      <c r="E11660" s="218" t="s">
        <v>205</v>
      </c>
      <c r="F11660" s="218">
        <v>1901</v>
      </c>
    </row>
    <row r="11661" spans="1:6" x14ac:dyDescent="0.45">
      <c r="A11661" s="218">
        <v>9026</v>
      </c>
      <c r="B11661" s="218">
        <v>300</v>
      </c>
      <c r="C11661" s="219">
        <v>19.211617878922901</v>
      </c>
      <c r="D11661" s="218"/>
      <c r="E11661" s="218" t="s">
        <v>205</v>
      </c>
      <c r="F11661" s="218">
        <v>1901</v>
      </c>
    </row>
    <row r="11662" spans="1:6" x14ac:dyDescent="0.45">
      <c r="A11662" s="218">
        <v>9024</v>
      </c>
      <c r="B11662" s="218">
        <v>0</v>
      </c>
      <c r="C11662" s="219">
        <v>17.938293686197859</v>
      </c>
      <c r="D11662" s="218"/>
      <c r="E11662" s="218"/>
      <c r="F11662" s="218">
        <v>1901</v>
      </c>
    </row>
    <row r="11663" spans="1:6" x14ac:dyDescent="0.45">
      <c r="A11663" s="218">
        <v>9022</v>
      </c>
      <c r="B11663" s="218">
        <v>160</v>
      </c>
      <c r="C11663" s="219">
        <v>33.28423799530313</v>
      </c>
      <c r="D11663" s="218"/>
      <c r="E11663" s="218" t="s">
        <v>114</v>
      </c>
      <c r="F11663" s="218">
        <v>2016</v>
      </c>
    </row>
    <row r="11664" spans="1:6" x14ac:dyDescent="0.45">
      <c r="A11664" s="218">
        <v>9022</v>
      </c>
      <c r="B11664" s="218">
        <v>160</v>
      </c>
      <c r="C11664" s="219">
        <v>29.776234812481519</v>
      </c>
      <c r="D11664" s="218"/>
      <c r="E11664" s="218" t="s">
        <v>114</v>
      </c>
      <c r="F11664" s="218">
        <v>2016</v>
      </c>
    </row>
    <row r="11665" spans="1:6" x14ac:dyDescent="0.45">
      <c r="A11665" s="218">
        <v>9022</v>
      </c>
      <c r="B11665" s="218">
        <v>160</v>
      </c>
      <c r="C11665" s="219">
        <v>38.611654445896519</v>
      </c>
      <c r="D11665" s="218"/>
      <c r="E11665" s="218" t="s">
        <v>114</v>
      </c>
      <c r="F11665" s="218">
        <v>2016</v>
      </c>
    </row>
    <row r="11666" spans="1:6" x14ac:dyDescent="0.45">
      <c r="A11666" s="218">
        <v>9020</v>
      </c>
      <c r="B11666" s="218">
        <v>160</v>
      </c>
      <c r="C11666" s="219">
        <v>31.33088128321009</v>
      </c>
      <c r="D11666" s="218"/>
      <c r="E11666" s="218" t="s">
        <v>114</v>
      </c>
      <c r="F11666" s="218">
        <v>2016</v>
      </c>
    </row>
    <row r="11667" spans="1:6" x14ac:dyDescent="0.45">
      <c r="A11667" s="218">
        <v>9020</v>
      </c>
      <c r="B11667" s="218">
        <v>160</v>
      </c>
      <c r="C11667" s="219">
        <v>40.279368655957413</v>
      </c>
      <c r="D11667" s="218"/>
      <c r="E11667" s="218" t="s">
        <v>114</v>
      </c>
      <c r="F11667" s="218">
        <v>2016</v>
      </c>
    </row>
    <row r="11668" spans="1:6" x14ac:dyDescent="0.45">
      <c r="A11668" s="218">
        <v>9020</v>
      </c>
      <c r="B11668" s="218">
        <v>160</v>
      </c>
      <c r="C11668" s="219">
        <v>20.253885608780301</v>
      </c>
      <c r="D11668" s="218"/>
      <c r="E11668" s="218" t="s">
        <v>114</v>
      </c>
      <c r="F11668" s="218">
        <v>2016</v>
      </c>
    </row>
    <row r="11669" spans="1:6" x14ac:dyDescent="0.45">
      <c r="A11669" s="218">
        <v>9020</v>
      </c>
      <c r="B11669" s="218">
        <v>160</v>
      </c>
      <c r="C11669" s="219">
        <v>28.93025971464079</v>
      </c>
      <c r="D11669" s="218"/>
      <c r="E11669" s="218" t="s">
        <v>114</v>
      </c>
      <c r="F11669" s="218">
        <v>2016</v>
      </c>
    </row>
    <row r="11670" spans="1:6" x14ac:dyDescent="0.45">
      <c r="A11670" s="218">
        <v>9020</v>
      </c>
      <c r="B11670" s="218">
        <v>160</v>
      </c>
      <c r="C11670" s="219">
        <v>24.88221101206052</v>
      </c>
      <c r="D11670" s="218"/>
      <c r="E11670" s="218" t="s">
        <v>114</v>
      </c>
      <c r="F11670" s="218">
        <v>2016</v>
      </c>
    </row>
    <row r="11671" spans="1:6" x14ac:dyDescent="0.45">
      <c r="A11671" s="218">
        <v>9018</v>
      </c>
      <c r="B11671" s="218">
        <v>200</v>
      </c>
      <c r="C11671" s="219">
        <v>19.37460461999493</v>
      </c>
      <c r="D11671" s="218"/>
      <c r="E11671" s="218" t="s">
        <v>205</v>
      </c>
      <c r="F11671" s="218">
        <v>1901</v>
      </c>
    </row>
    <row r="11672" spans="1:6" x14ac:dyDescent="0.45">
      <c r="A11672" s="218">
        <v>9018</v>
      </c>
      <c r="B11672" s="218">
        <v>200</v>
      </c>
      <c r="C11672" s="219">
        <v>65.211683656394442</v>
      </c>
      <c r="D11672" s="218"/>
      <c r="E11672" s="218" t="s">
        <v>205</v>
      </c>
      <c r="F11672" s="218">
        <v>1901</v>
      </c>
    </row>
    <row r="11673" spans="1:6" x14ac:dyDescent="0.45">
      <c r="A11673" s="218">
        <v>9016</v>
      </c>
      <c r="B11673" s="218">
        <v>0</v>
      </c>
      <c r="C11673" s="219">
        <v>19.278691523936349</v>
      </c>
      <c r="D11673" s="218"/>
      <c r="E11673" s="218"/>
      <c r="F11673" s="218">
        <v>1964</v>
      </c>
    </row>
    <row r="11674" spans="1:6" x14ac:dyDescent="0.45">
      <c r="A11674" s="218">
        <v>9016</v>
      </c>
      <c r="B11674" s="218">
        <v>0</v>
      </c>
      <c r="C11674" s="219">
        <v>16.191277765631661</v>
      </c>
      <c r="D11674" s="218"/>
      <c r="E11674" s="218"/>
      <c r="F11674" s="218">
        <v>1964</v>
      </c>
    </row>
    <row r="11675" spans="1:6" x14ac:dyDescent="0.45">
      <c r="A11675" s="218">
        <v>9016</v>
      </c>
      <c r="B11675" s="218">
        <v>0</v>
      </c>
      <c r="C11675" s="219">
        <v>22.211329672541609</v>
      </c>
      <c r="D11675" s="218"/>
      <c r="E11675" s="218"/>
      <c r="F11675" s="218">
        <v>1964</v>
      </c>
    </row>
    <row r="11676" spans="1:6" x14ac:dyDescent="0.45">
      <c r="A11676" s="218">
        <v>9016</v>
      </c>
      <c r="B11676" s="218">
        <v>0</v>
      </c>
      <c r="C11676" s="219">
        <v>17.326915919359429</v>
      </c>
      <c r="D11676" s="218"/>
      <c r="E11676" s="218"/>
      <c r="F11676" s="218">
        <v>1964</v>
      </c>
    </row>
    <row r="11677" spans="1:6" x14ac:dyDescent="0.45">
      <c r="A11677" s="218">
        <v>9014</v>
      </c>
      <c r="B11677" s="218">
        <v>110</v>
      </c>
      <c r="C11677" s="219">
        <v>11.85277708203861</v>
      </c>
      <c r="D11677" s="218"/>
      <c r="E11677" s="218" t="s">
        <v>109</v>
      </c>
      <c r="F11677" s="218">
        <v>2006</v>
      </c>
    </row>
    <row r="11678" spans="1:6" x14ac:dyDescent="0.45">
      <c r="A11678" s="218">
        <v>9010</v>
      </c>
      <c r="B11678" s="218">
        <v>315</v>
      </c>
      <c r="C11678" s="219">
        <v>24.98606635239107</v>
      </c>
      <c r="D11678" s="218"/>
      <c r="E11678" s="218" t="s">
        <v>204</v>
      </c>
      <c r="F11678" s="218">
        <v>2016</v>
      </c>
    </row>
    <row r="11679" spans="1:6" x14ac:dyDescent="0.45">
      <c r="A11679" s="218">
        <v>9010</v>
      </c>
      <c r="B11679" s="218">
        <v>315</v>
      </c>
      <c r="C11679" s="219">
        <v>30.8923175064883</v>
      </c>
      <c r="D11679" s="218"/>
      <c r="E11679" s="218" t="s">
        <v>204</v>
      </c>
      <c r="F11679" s="218">
        <v>2018</v>
      </c>
    </row>
    <row r="11680" spans="1:6" x14ac:dyDescent="0.45">
      <c r="A11680" s="218">
        <v>9010</v>
      </c>
      <c r="B11680" s="218">
        <v>315</v>
      </c>
      <c r="C11680" s="219">
        <v>29.288293925643512</v>
      </c>
      <c r="D11680" s="218"/>
      <c r="E11680" s="218" t="s">
        <v>204</v>
      </c>
      <c r="F11680" s="218">
        <v>2018</v>
      </c>
    </row>
    <row r="11681" spans="1:6" x14ac:dyDescent="0.45">
      <c r="A11681" s="218">
        <v>9008</v>
      </c>
      <c r="B11681" s="218">
        <v>500</v>
      </c>
      <c r="C11681" s="219">
        <v>4.8439316669856396</v>
      </c>
      <c r="D11681" s="218"/>
      <c r="E11681" s="218" t="s">
        <v>203</v>
      </c>
      <c r="F11681" s="218">
        <v>1989</v>
      </c>
    </row>
    <row r="11682" spans="1:6" x14ac:dyDescent="0.45">
      <c r="A11682" s="218">
        <v>9008</v>
      </c>
      <c r="B11682" s="218">
        <v>500</v>
      </c>
      <c r="C11682" s="219">
        <v>37.758015373809762</v>
      </c>
      <c r="D11682" s="218"/>
      <c r="E11682" s="218" t="s">
        <v>203</v>
      </c>
      <c r="F11682" s="218">
        <v>1989</v>
      </c>
    </row>
    <row r="11683" spans="1:6" x14ac:dyDescent="0.45">
      <c r="A11683" s="218">
        <v>9008</v>
      </c>
      <c r="B11683" s="218">
        <v>500</v>
      </c>
      <c r="C11683" s="219">
        <v>26.578370003075399</v>
      </c>
      <c r="D11683" s="218"/>
      <c r="E11683" s="218" t="s">
        <v>203</v>
      </c>
      <c r="F11683" s="218">
        <v>1989</v>
      </c>
    </row>
    <row r="11684" spans="1:6" x14ac:dyDescent="0.45">
      <c r="A11684" s="218">
        <v>9008</v>
      </c>
      <c r="B11684" s="218">
        <v>500</v>
      </c>
      <c r="C11684" s="219">
        <v>36.170206769750969</v>
      </c>
      <c r="D11684" s="218"/>
      <c r="E11684" s="218" t="s">
        <v>203</v>
      </c>
      <c r="F11684" s="218">
        <v>1989</v>
      </c>
    </row>
    <row r="11685" spans="1:6" x14ac:dyDescent="0.45">
      <c r="A11685" s="218">
        <v>9008</v>
      </c>
      <c r="B11685" s="218">
        <v>500</v>
      </c>
      <c r="C11685" s="219">
        <v>14.190227702817049</v>
      </c>
      <c r="D11685" s="218"/>
      <c r="E11685" s="218" t="s">
        <v>203</v>
      </c>
      <c r="F11685" s="218">
        <v>1989</v>
      </c>
    </row>
    <row r="11686" spans="1:6" x14ac:dyDescent="0.45">
      <c r="A11686" s="218">
        <v>9008</v>
      </c>
      <c r="B11686" s="218">
        <v>500</v>
      </c>
      <c r="C11686" s="219">
        <v>30.379187211430551</v>
      </c>
      <c r="D11686" s="218"/>
      <c r="E11686" s="218" t="s">
        <v>203</v>
      </c>
      <c r="F11686" s="218">
        <v>1989</v>
      </c>
    </row>
    <row r="11687" spans="1:6" x14ac:dyDescent="0.45">
      <c r="A11687" s="218">
        <v>9006</v>
      </c>
      <c r="B11687" s="218">
        <v>600</v>
      </c>
      <c r="C11687" s="219">
        <v>14.65030102650908</v>
      </c>
      <c r="D11687" s="218"/>
      <c r="E11687" s="218" t="s">
        <v>203</v>
      </c>
      <c r="F11687" s="218">
        <v>1989</v>
      </c>
    </row>
    <row r="11688" spans="1:6" x14ac:dyDescent="0.45">
      <c r="A11688" s="218">
        <v>8766</v>
      </c>
      <c r="B11688" s="218">
        <v>300</v>
      </c>
      <c r="C11688" s="219">
        <v>17.207278109045141</v>
      </c>
      <c r="D11688" s="218"/>
      <c r="E11688" s="218" t="s">
        <v>205</v>
      </c>
      <c r="F11688" s="218">
        <v>1989</v>
      </c>
    </row>
    <row r="11689" spans="1:6" x14ac:dyDescent="0.45">
      <c r="A11689" s="218">
        <v>8766</v>
      </c>
      <c r="B11689" s="218">
        <v>300</v>
      </c>
      <c r="C11689" s="219">
        <v>36.430920540602543</v>
      </c>
      <c r="D11689" s="218"/>
      <c r="E11689" s="218" t="s">
        <v>205</v>
      </c>
      <c r="F11689" s="218">
        <v>1989</v>
      </c>
    </row>
    <row r="11690" spans="1:6" x14ac:dyDescent="0.45">
      <c r="A11690" s="218">
        <v>8766</v>
      </c>
      <c r="B11690" s="218">
        <v>300</v>
      </c>
      <c r="C11690" s="219">
        <v>28.400110699516478</v>
      </c>
      <c r="D11690" s="218"/>
      <c r="E11690" s="218"/>
      <c r="F11690" s="218">
        <v>1989</v>
      </c>
    </row>
    <row r="11691" spans="1:6" x14ac:dyDescent="0.45">
      <c r="A11691" s="218">
        <v>8764</v>
      </c>
      <c r="B11691" s="218">
        <v>250</v>
      </c>
      <c r="C11691" s="219">
        <v>27.4750250231011</v>
      </c>
      <c r="D11691" s="218"/>
      <c r="E11691" s="218" t="s">
        <v>114</v>
      </c>
      <c r="F11691" s="218">
        <v>2016</v>
      </c>
    </row>
    <row r="11692" spans="1:6" x14ac:dyDescent="0.45">
      <c r="A11692" s="218">
        <v>8764</v>
      </c>
      <c r="B11692" s="218">
        <v>250</v>
      </c>
      <c r="C11692" s="219">
        <v>18.204240491743018</v>
      </c>
      <c r="D11692" s="218"/>
      <c r="E11692" s="218" t="s">
        <v>114</v>
      </c>
      <c r="F11692" s="218">
        <v>2016</v>
      </c>
    </row>
    <row r="11693" spans="1:6" x14ac:dyDescent="0.45">
      <c r="A11693" s="218">
        <v>8764</v>
      </c>
      <c r="B11693" s="218">
        <v>250</v>
      </c>
      <c r="C11693" s="219">
        <v>6.5052273292319578</v>
      </c>
      <c r="D11693" s="218"/>
      <c r="E11693" s="218" t="s">
        <v>114</v>
      </c>
      <c r="F11693" s="218">
        <v>2016</v>
      </c>
    </row>
    <row r="11694" spans="1:6" x14ac:dyDescent="0.45">
      <c r="A11694" s="218">
        <v>8764</v>
      </c>
      <c r="B11694" s="218">
        <v>250</v>
      </c>
      <c r="C11694" s="219">
        <v>22.056881012339119</v>
      </c>
      <c r="D11694" s="218"/>
      <c r="E11694" s="218" t="s">
        <v>114</v>
      </c>
      <c r="F11694" s="218">
        <v>2016</v>
      </c>
    </row>
    <row r="11695" spans="1:6" x14ac:dyDescent="0.45">
      <c r="A11695" s="218">
        <v>8764</v>
      </c>
      <c r="B11695" s="218">
        <v>250</v>
      </c>
      <c r="C11695" s="219">
        <v>5.0243932526117758</v>
      </c>
      <c r="D11695" s="218"/>
      <c r="E11695" s="218" t="s">
        <v>114</v>
      </c>
      <c r="F11695" s="218">
        <v>2016</v>
      </c>
    </row>
    <row r="11696" spans="1:6" x14ac:dyDescent="0.45">
      <c r="A11696" s="218">
        <v>8764</v>
      </c>
      <c r="B11696" s="218">
        <v>250</v>
      </c>
      <c r="C11696" s="219">
        <v>13.789580277554901</v>
      </c>
      <c r="D11696" s="218"/>
      <c r="E11696" s="218" t="s">
        <v>114</v>
      </c>
      <c r="F11696" s="218">
        <v>2016</v>
      </c>
    </row>
    <row r="11697" spans="1:6" x14ac:dyDescent="0.45">
      <c r="A11697" s="218">
        <v>8764</v>
      </c>
      <c r="B11697" s="218">
        <v>250</v>
      </c>
      <c r="C11697" s="219">
        <v>7.913183245784932</v>
      </c>
      <c r="D11697" s="218"/>
      <c r="E11697" s="218" t="s">
        <v>114</v>
      </c>
      <c r="F11697" s="218">
        <v>2016</v>
      </c>
    </row>
    <row r="11698" spans="1:6" x14ac:dyDescent="0.45">
      <c r="A11698" s="218">
        <v>8764</v>
      </c>
      <c r="B11698" s="218">
        <v>250</v>
      </c>
      <c r="C11698" s="219">
        <v>7.7090477095484742</v>
      </c>
      <c r="D11698" s="218"/>
      <c r="E11698" s="218" t="s">
        <v>114</v>
      </c>
      <c r="F11698" s="218">
        <v>2016</v>
      </c>
    </row>
    <row r="11699" spans="1:6" x14ac:dyDescent="0.45">
      <c r="A11699" s="218">
        <v>8764</v>
      </c>
      <c r="B11699" s="218">
        <v>250</v>
      </c>
      <c r="C11699" s="219">
        <v>42.162516527878637</v>
      </c>
      <c r="D11699" s="218"/>
      <c r="E11699" s="218" t="s">
        <v>114</v>
      </c>
      <c r="F11699" s="218">
        <v>2016</v>
      </c>
    </row>
    <row r="11700" spans="1:6" x14ac:dyDescent="0.45">
      <c r="A11700" s="218">
        <v>8764</v>
      </c>
      <c r="B11700" s="218">
        <v>250</v>
      </c>
      <c r="C11700" s="219">
        <v>23.785501886867301</v>
      </c>
      <c r="D11700" s="218"/>
      <c r="E11700" s="218" t="s">
        <v>114</v>
      </c>
      <c r="F11700" s="218">
        <v>2016</v>
      </c>
    </row>
    <row r="11701" spans="1:6" x14ac:dyDescent="0.45">
      <c r="A11701" s="218">
        <v>8764</v>
      </c>
      <c r="B11701" s="218">
        <v>250</v>
      </c>
      <c r="C11701" s="219">
        <v>20.191228293775751</v>
      </c>
      <c r="D11701" s="218"/>
      <c r="E11701" s="218" t="s">
        <v>114</v>
      </c>
      <c r="F11701" s="218">
        <v>2016</v>
      </c>
    </row>
    <row r="11702" spans="1:6" x14ac:dyDescent="0.45">
      <c r="A11702" s="218">
        <v>8764</v>
      </c>
      <c r="B11702" s="218">
        <v>250</v>
      </c>
      <c r="C11702" s="219">
        <v>70.532581123783942</v>
      </c>
      <c r="D11702" s="218"/>
      <c r="E11702" s="218" t="s">
        <v>114</v>
      </c>
      <c r="F11702" s="218">
        <v>2019</v>
      </c>
    </row>
    <row r="11703" spans="1:6" x14ac:dyDescent="0.45">
      <c r="A11703" s="218">
        <v>8762</v>
      </c>
      <c r="B11703" s="218">
        <v>315</v>
      </c>
      <c r="C11703" s="219">
        <v>50.494541756776748</v>
      </c>
      <c r="D11703" s="218"/>
      <c r="E11703" s="218" t="s">
        <v>204</v>
      </c>
      <c r="F11703" s="218">
        <v>2016</v>
      </c>
    </row>
    <row r="11704" spans="1:6" x14ac:dyDescent="0.45">
      <c r="A11704" s="218">
        <v>8762</v>
      </c>
      <c r="B11704" s="218">
        <v>315</v>
      </c>
      <c r="C11704" s="219">
        <v>49.702642076510493</v>
      </c>
      <c r="D11704" s="218"/>
      <c r="E11704" s="218" t="s">
        <v>204</v>
      </c>
      <c r="F11704" s="218">
        <v>2016</v>
      </c>
    </row>
    <row r="11705" spans="1:6" x14ac:dyDescent="0.45">
      <c r="A11705" s="218">
        <v>8762</v>
      </c>
      <c r="B11705" s="218">
        <v>315</v>
      </c>
      <c r="C11705" s="219">
        <v>40.794732103514868</v>
      </c>
      <c r="D11705" s="218"/>
      <c r="E11705" s="218" t="s">
        <v>204</v>
      </c>
      <c r="F11705" s="218">
        <v>2016</v>
      </c>
    </row>
    <row r="11706" spans="1:6" x14ac:dyDescent="0.45">
      <c r="A11706" s="218">
        <v>8762</v>
      </c>
      <c r="B11706" s="218">
        <v>315</v>
      </c>
      <c r="C11706" s="219">
        <v>40.375131665336809</v>
      </c>
      <c r="D11706" s="218"/>
      <c r="E11706" s="218" t="s">
        <v>204</v>
      </c>
      <c r="F11706" s="218">
        <v>2016</v>
      </c>
    </row>
    <row r="11707" spans="1:6" x14ac:dyDescent="0.45">
      <c r="A11707" s="218">
        <v>8760</v>
      </c>
      <c r="B11707" s="218">
        <v>200</v>
      </c>
      <c r="C11707" s="219">
        <v>22.381217572228142</v>
      </c>
      <c r="D11707" s="218"/>
      <c r="E11707" s="218" t="s">
        <v>114</v>
      </c>
      <c r="F11707" s="218">
        <v>2016</v>
      </c>
    </row>
    <row r="11708" spans="1:6" x14ac:dyDescent="0.45">
      <c r="A11708" s="218">
        <v>8760</v>
      </c>
      <c r="B11708" s="218">
        <v>200</v>
      </c>
      <c r="C11708" s="219">
        <v>1.2790621559457209</v>
      </c>
      <c r="D11708" s="218"/>
      <c r="E11708" s="218" t="s">
        <v>114</v>
      </c>
      <c r="F11708" s="218">
        <v>2016</v>
      </c>
    </row>
    <row r="11709" spans="1:6" x14ac:dyDescent="0.45">
      <c r="A11709" s="218">
        <v>8760</v>
      </c>
      <c r="B11709" s="218">
        <v>200</v>
      </c>
      <c r="C11709" s="219">
        <v>5.298339362754164</v>
      </c>
      <c r="D11709" s="218"/>
      <c r="E11709" s="218" t="s">
        <v>114</v>
      </c>
      <c r="F11709" s="218">
        <v>2016</v>
      </c>
    </row>
    <row r="11710" spans="1:6" x14ac:dyDescent="0.45">
      <c r="A11710" s="218">
        <v>8760</v>
      </c>
      <c r="B11710" s="218">
        <v>200</v>
      </c>
      <c r="C11710" s="219">
        <v>21.885555541993771</v>
      </c>
      <c r="D11710" s="218"/>
      <c r="E11710" s="218" t="s">
        <v>114</v>
      </c>
      <c r="F11710" s="218">
        <v>2016</v>
      </c>
    </row>
    <row r="11711" spans="1:6" x14ac:dyDescent="0.45">
      <c r="A11711" s="218">
        <v>8758</v>
      </c>
      <c r="B11711" s="218">
        <v>675</v>
      </c>
      <c r="C11711" s="219">
        <v>9.38705582636128</v>
      </c>
      <c r="D11711" s="218"/>
      <c r="E11711" s="218" t="s">
        <v>204</v>
      </c>
      <c r="F11711" s="218">
        <v>2016</v>
      </c>
    </row>
    <row r="11712" spans="1:6" x14ac:dyDescent="0.45">
      <c r="A11712" s="218">
        <v>8756</v>
      </c>
      <c r="B11712" s="218">
        <v>450</v>
      </c>
      <c r="C11712" s="219">
        <v>60.092545103755953</v>
      </c>
      <c r="D11712" s="218"/>
      <c r="E11712" s="218" t="s">
        <v>208</v>
      </c>
      <c r="F11712" s="218">
        <v>1901</v>
      </c>
    </row>
    <row r="11713" spans="1:6" x14ac:dyDescent="0.45">
      <c r="A11713" s="218">
        <v>8756</v>
      </c>
      <c r="B11713" s="218">
        <v>450</v>
      </c>
      <c r="C11713" s="219">
        <v>58.927753397717623</v>
      </c>
      <c r="D11713" s="218"/>
      <c r="E11713" s="218" t="s">
        <v>208</v>
      </c>
      <c r="F11713" s="218">
        <v>1901</v>
      </c>
    </row>
    <row r="11714" spans="1:6" x14ac:dyDescent="0.45">
      <c r="A11714" s="218">
        <v>8756</v>
      </c>
      <c r="B11714" s="218">
        <v>450</v>
      </c>
      <c r="C11714" s="219">
        <v>3.6361575594409161</v>
      </c>
      <c r="D11714" s="218"/>
      <c r="E11714" s="218" t="s">
        <v>204</v>
      </c>
      <c r="F11714" s="218">
        <v>2016</v>
      </c>
    </row>
    <row r="11715" spans="1:6" x14ac:dyDescent="0.45">
      <c r="A11715" s="218">
        <v>8748</v>
      </c>
      <c r="B11715" s="218">
        <v>200</v>
      </c>
      <c r="C11715" s="219">
        <v>52.816542892636413</v>
      </c>
      <c r="D11715" s="218"/>
      <c r="E11715" s="218" t="s">
        <v>114</v>
      </c>
      <c r="F11715" s="218">
        <v>2016</v>
      </c>
    </row>
    <row r="11716" spans="1:6" x14ac:dyDescent="0.45">
      <c r="A11716" s="218">
        <v>8748</v>
      </c>
      <c r="B11716" s="218">
        <v>200</v>
      </c>
      <c r="C11716" s="219">
        <v>52.527390516211447</v>
      </c>
      <c r="D11716" s="218"/>
      <c r="E11716" s="218" t="s">
        <v>114</v>
      </c>
      <c r="F11716" s="218">
        <v>2016</v>
      </c>
    </row>
    <row r="11717" spans="1:6" x14ac:dyDescent="0.45">
      <c r="A11717" s="218">
        <v>8746</v>
      </c>
      <c r="B11717" s="218">
        <v>160</v>
      </c>
      <c r="C11717" s="219">
        <v>2.4794107598014041</v>
      </c>
      <c r="D11717" s="218"/>
      <c r="E11717" s="218" t="s">
        <v>114</v>
      </c>
      <c r="F11717" s="218">
        <v>2016</v>
      </c>
    </row>
    <row r="11718" spans="1:6" x14ac:dyDescent="0.45">
      <c r="A11718" s="218">
        <v>8744</v>
      </c>
      <c r="B11718" s="218">
        <v>160</v>
      </c>
      <c r="C11718" s="219">
        <v>4.0805149007186756</v>
      </c>
      <c r="D11718" s="218"/>
      <c r="E11718" s="218" t="s">
        <v>114</v>
      </c>
      <c r="F11718" s="218">
        <v>2016</v>
      </c>
    </row>
    <row r="11719" spans="1:6" x14ac:dyDescent="0.45">
      <c r="A11719" s="218">
        <v>8744</v>
      </c>
      <c r="B11719" s="218">
        <v>160</v>
      </c>
      <c r="C11719" s="219">
        <v>1.8292433786887541</v>
      </c>
      <c r="D11719" s="218"/>
      <c r="E11719" s="218" t="s">
        <v>114</v>
      </c>
      <c r="F11719" s="218">
        <v>2016</v>
      </c>
    </row>
    <row r="11720" spans="1:6" x14ac:dyDescent="0.45">
      <c r="A11720" s="218">
        <v>8742</v>
      </c>
      <c r="B11720" s="218">
        <v>250</v>
      </c>
      <c r="C11720" s="219">
        <v>8.1360626037452963</v>
      </c>
      <c r="D11720" s="218"/>
      <c r="E11720" s="218" t="s">
        <v>205</v>
      </c>
      <c r="F11720" s="218">
        <v>1901</v>
      </c>
    </row>
    <row r="11721" spans="1:6" x14ac:dyDescent="0.45">
      <c r="A11721" s="218">
        <v>8740</v>
      </c>
      <c r="B11721" s="218">
        <v>200</v>
      </c>
      <c r="C11721" s="219">
        <v>27.925214109742221</v>
      </c>
      <c r="D11721" s="218"/>
      <c r="E11721" s="218" t="s">
        <v>123</v>
      </c>
      <c r="F11721" s="218">
        <v>1901</v>
      </c>
    </row>
    <row r="11722" spans="1:6" x14ac:dyDescent="0.45">
      <c r="A11722" s="218">
        <v>8738</v>
      </c>
      <c r="B11722" s="218">
        <v>250</v>
      </c>
      <c r="C11722" s="219">
        <v>21.423334773270511</v>
      </c>
      <c r="D11722" s="218"/>
      <c r="E11722" s="218" t="s">
        <v>114</v>
      </c>
      <c r="F11722" s="218">
        <v>2016</v>
      </c>
    </row>
    <row r="11723" spans="1:6" x14ac:dyDescent="0.45">
      <c r="A11723" s="218">
        <v>8738</v>
      </c>
      <c r="B11723" s="218">
        <v>250</v>
      </c>
      <c r="C11723" s="219">
        <v>30.433275728819659</v>
      </c>
      <c r="D11723" s="218"/>
      <c r="E11723" s="218" t="s">
        <v>114</v>
      </c>
      <c r="F11723" s="218">
        <v>2016</v>
      </c>
    </row>
    <row r="11724" spans="1:6" x14ac:dyDescent="0.45">
      <c r="A11724" s="218">
        <v>8738</v>
      </c>
      <c r="B11724" s="218">
        <v>250</v>
      </c>
      <c r="C11724" s="219">
        <v>19.88175013563696</v>
      </c>
      <c r="D11724" s="218"/>
      <c r="E11724" s="218" t="s">
        <v>114</v>
      </c>
      <c r="F11724" s="218">
        <v>2016</v>
      </c>
    </row>
    <row r="11725" spans="1:6" x14ac:dyDescent="0.45">
      <c r="A11725" s="218">
        <v>8738</v>
      </c>
      <c r="B11725" s="218">
        <v>250</v>
      </c>
      <c r="C11725" s="219">
        <v>17.392459334334841</v>
      </c>
      <c r="D11725" s="218"/>
      <c r="E11725" s="218" t="s">
        <v>114</v>
      </c>
      <c r="F11725" s="218">
        <v>2016</v>
      </c>
    </row>
    <row r="11726" spans="1:6" x14ac:dyDescent="0.45">
      <c r="A11726" s="218">
        <v>8738</v>
      </c>
      <c r="B11726" s="218">
        <v>250</v>
      </c>
      <c r="C11726" s="219">
        <v>18.505875475897088</v>
      </c>
      <c r="D11726" s="218"/>
      <c r="E11726" s="218" t="s">
        <v>114</v>
      </c>
      <c r="F11726" s="218">
        <v>2016</v>
      </c>
    </row>
    <row r="11727" spans="1:6" x14ac:dyDescent="0.45">
      <c r="A11727" s="218">
        <v>8738</v>
      </c>
      <c r="B11727" s="218">
        <v>250</v>
      </c>
      <c r="C11727" s="219">
        <v>17.97932894836778</v>
      </c>
      <c r="D11727" s="218"/>
      <c r="E11727" s="218" t="s">
        <v>114</v>
      </c>
      <c r="F11727" s="218">
        <v>2016</v>
      </c>
    </row>
    <row r="11728" spans="1:6" x14ac:dyDescent="0.45">
      <c r="A11728" s="218">
        <v>8738</v>
      </c>
      <c r="B11728" s="218">
        <v>250</v>
      </c>
      <c r="C11728" s="219">
        <v>10.3289636085266</v>
      </c>
      <c r="D11728" s="218"/>
      <c r="E11728" s="218" t="s">
        <v>114</v>
      </c>
      <c r="F11728" s="218">
        <v>2016</v>
      </c>
    </row>
    <row r="11729" spans="1:6" x14ac:dyDescent="0.45">
      <c r="A11729" s="218">
        <v>8738</v>
      </c>
      <c r="B11729" s="218">
        <v>250</v>
      </c>
      <c r="C11729" s="219">
        <v>23.133219028923332</v>
      </c>
      <c r="D11729" s="218"/>
      <c r="E11729" s="218" t="s">
        <v>114</v>
      </c>
      <c r="F11729" s="218">
        <v>2016</v>
      </c>
    </row>
    <row r="11730" spans="1:6" x14ac:dyDescent="0.45">
      <c r="A11730" s="218">
        <v>8738</v>
      </c>
      <c r="B11730" s="218">
        <v>250</v>
      </c>
      <c r="C11730" s="219">
        <v>9.836563186836992</v>
      </c>
      <c r="D11730" s="218"/>
      <c r="E11730" s="218" t="s">
        <v>114</v>
      </c>
      <c r="F11730" s="218">
        <v>2016</v>
      </c>
    </row>
    <row r="11731" spans="1:6" x14ac:dyDescent="0.45">
      <c r="A11731" s="218">
        <v>8738</v>
      </c>
      <c r="B11731" s="218">
        <v>250</v>
      </c>
      <c r="C11731" s="219">
        <v>2.415998267806498</v>
      </c>
      <c r="D11731" s="218"/>
      <c r="E11731" s="218" t="s">
        <v>114</v>
      </c>
      <c r="F11731" s="218">
        <v>2017</v>
      </c>
    </row>
    <row r="11732" spans="1:6" x14ac:dyDescent="0.45">
      <c r="A11732" s="218">
        <v>8736</v>
      </c>
      <c r="B11732" s="218">
        <v>200</v>
      </c>
      <c r="C11732" s="219">
        <v>83.659258142199761</v>
      </c>
      <c r="D11732" s="218"/>
      <c r="E11732" s="218" t="s">
        <v>114</v>
      </c>
      <c r="F11732" s="218">
        <v>2016</v>
      </c>
    </row>
    <row r="11733" spans="1:6" x14ac:dyDescent="0.45">
      <c r="A11733" s="218">
        <v>8736</v>
      </c>
      <c r="B11733" s="218">
        <v>200</v>
      </c>
      <c r="C11733" s="219">
        <v>52.284863937592228</v>
      </c>
      <c r="D11733" s="218"/>
      <c r="E11733" s="218" t="s">
        <v>114</v>
      </c>
      <c r="F11733" s="218">
        <v>2016</v>
      </c>
    </row>
    <row r="11734" spans="1:6" x14ac:dyDescent="0.45">
      <c r="A11734" s="218">
        <v>8736</v>
      </c>
      <c r="B11734" s="218">
        <v>200</v>
      </c>
      <c r="C11734" s="219">
        <v>48.604014954919002</v>
      </c>
      <c r="D11734" s="218"/>
      <c r="E11734" s="218" t="s">
        <v>114</v>
      </c>
      <c r="F11734" s="218">
        <v>2016</v>
      </c>
    </row>
    <row r="11735" spans="1:6" x14ac:dyDescent="0.45">
      <c r="A11735" s="218">
        <v>8736</v>
      </c>
      <c r="B11735" s="218">
        <v>200</v>
      </c>
      <c r="C11735" s="219">
        <v>36.748805522156282</v>
      </c>
      <c r="D11735" s="218"/>
      <c r="E11735" s="218" t="s">
        <v>114</v>
      </c>
      <c r="F11735" s="218">
        <v>2016</v>
      </c>
    </row>
    <row r="11736" spans="1:6" x14ac:dyDescent="0.45">
      <c r="A11736" s="218">
        <v>8736</v>
      </c>
      <c r="B11736" s="218">
        <v>200</v>
      </c>
      <c r="C11736" s="219">
        <v>56.745560060012551</v>
      </c>
      <c r="D11736" s="218"/>
      <c r="E11736" s="218" t="s">
        <v>114</v>
      </c>
      <c r="F11736" s="218">
        <v>2016</v>
      </c>
    </row>
    <row r="11737" spans="1:6" x14ac:dyDescent="0.45">
      <c r="A11737" s="218">
        <v>8736</v>
      </c>
      <c r="B11737" s="218">
        <v>200</v>
      </c>
      <c r="C11737" s="219">
        <v>59.935328324141963</v>
      </c>
      <c r="D11737" s="218"/>
      <c r="E11737" s="218" t="s">
        <v>114</v>
      </c>
      <c r="F11737" s="218">
        <v>2016</v>
      </c>
    </row>
    <row r="11738" spans="1:6" x14ac:dyDescent="0.45">
      <c r="A11738" s="218">
        <v>8734</v>
      </c>
      <c r="B11738" s="218">
        <v>200</v>
      </c>
      <c r="C11738" s="219">
        <v>54.831780656911498</v>
      </c>
      <c r="D11738" s="218"/>
      <c r="E11738" s="218" t="s">
        <v>114</v>
      </c>
      <c r="F11738" s="218">
        <v>2016</v>
      </c>
    </row>
    <row r="11739" spans="1:6" x14ac:dyDescent="0.45">
      <c r="A11739" s="218">
        <v>8734</v>
      </c>
      <c r="B11739" s="218">
        <v>200</v>
      </c>
      <c r="C11739" s="219">
        <v>54.609532391080407</v>
      </c>
      <c r="D11739" s="218"/>
      <c r="E11739" s="218" t="s">
        <v>114</v>
      </c>
      <c r="F11739" s="218">
        <v>2016</v>
      </c>
    </row>
    <row r="11740" spans="1:6" x14ac:dyDescent="0.45">
      <c r="A11740" s="218">
        <v>8734</v>
      </c>
      <c r="B11740" s="218">
        <v>200</v>
      </c>
      <c r="C11740" s="219">
        <v>48.230159703329782</v>
      </c>
      <c r="D11740" s="218"/>
      <c r="E11740" s="218" t="s">
        <v>114</v>
      </c>
      <c r="F11740" s="218">
        <v>2016</v>
      </c>
    </row>
    <row r="11741" spans="1:6" x14ac:dyDescent="0.45">
      <c r="A11741" s="218">
        <v>8734</v>
      </c>
      <c r="B11741" s="218">
        <v>200</v>
      </c>
      <c r="C11741" s="219">
        <v>12.715216918241151</v>
      </c>
      <c r="D11741" s="218"/>
      <c r="E11741" s="218" t="s">
        <v>114</v>
      </c>
      <c r="F11741" s="218">
        <v>2016</v>
      </c>
    </row>
    <row r="11742" spans="1:6" x14ac:dyDescent="0.45">
      <c r="A11742" s="218">
        <v>8734</v>
      </c>
      <c r="B11742" s="218">
        <v>200</v>
      </c>
      <c r="C11742" s="219">
        <v>11.28673727202788</v>
      </c>
      <c r="D11742" s="218"/>
      <c r="E11742" s="218" t="s">
        <v>114</v>
      </c>
      <c r="F11742" s="218">
        <v>2016</v>
      </c>
    </row>
    <row r="11743" spans="1:6" x14ac:dyDescent="0.45">
      <c r="A11743" s="218">
        <v>8734</v>
      </c>
      <c r="B11743" s="218">
        <v>200</v>
      </c>
      <c r="C11743" s="219">
        <v>24.887481412154479</v>
      </c>
      <c r="D11743" s="218"/>
      <c r="E11743" s="218" t="s">
        <v>114</v>
      </c>
      <c r="F11743" s="218">
        <v>2016</v>
      </c>
    </row>
    <row r="11744" spans="1:6" x14ac:dyDescent="0.45">
      <c r="A11744" s="218">
        <v>8734</v>
      </c>
      <c r="B11744" s="218">
        <v>200</v>
      </c>
      <c r="C11744" s="219">
        <v>30.635468203020519</v>
      </c>
      <c r="D11744" s="218"/>
      <c r="E11744" s="218" t="s">
        <v>114</v>
      </c>
      <c r="F11744" s="218">
        <v>2016</v>
      </c>
    </row>
    <row r="11745" spans="1:6" x14ac:dyDescent="0.45">
      <c r="A11745" s="218">
        <v>8734</v>
      </c>
      <c r="B11745" s="218">
        <v>200</v>
      </c>
      <c r="C11745" s="219">
        <v>7.8946965645445442</v>
      </c>
      <c r="D11745" s="218"/>
      <c r="E11745" s="218" t="s">
        <v>114</v>
      </c>
      <c r="F11745" s="218">
        <v>2016</v>
      </c>
    </row>
    <row r="11746" spans="1:6" x14ac:dyDescent="0.45">
      <c r="A11746" s="218">
        <v>8732</v>
      </c>
      <c r="B11746" s="218">
        <v>200</v>
      </c>
      <c r="C11746" s="219">
        <v>32.120055706302367</v>
      </c>
      <c r="D11746" s="218"/>
      <c r="E11746" s="218" t="s">
        <v>114</v>
      </c>
      <c r="F11746" s="218">
        <v>2016</v>
      </c>
    </row>
    <row r="11747" spans="1:6" x14ac:dyDescent="0.45">
      <c r="A11747" s="218">
        <v>8732</v>
      </c>
      <c r="B11747" s="218">
        <v>200</v>
      </c>
      <c r="C11747" s="219">
        <v>36.478686030283569</v>
      </c>
      <c r="D11747" s="218"/>
      <c r="E11747" s="218" t="s">
        <v>114</v>
      </c>
      <c r="F11747" s="218">
        <v>2016</v>
      </c>
    </row>
    <row r="11748" spans="1:6" x14ac:dyDescent="0.45">
      <c r="A11748" s="218">
        <v>8732</v>
      </c>
      <c r="B11748" s="218">
        <v>200</v>
      </c>
      <c r="C11748" s="219">
        <v>32.390926761719193</v>
      </c>
      <c r="D11748" s="218"/>
      <c r="E11748" s="218" t="s">
        <v>114</v>
      </c>
      <c r="F11748" s="218">
        <v>2016</v>
      </c>
    </row>
    <row r="11749" spans="1:6" x14ac:dyDescent="0.45">
      <c r="A11749" s="218">
        <v>8732</v>
      </c>
      <c r="B11749" s="218">
        <v>200</v>
      </c>
      <c r="C11749" s="219">
        <v>18.629866397757251</v>
      </c>
      <c r="D11749" s="218"/>
      <c r="E11749" s="218" t="s">
        <v>114</v>
      </c>
      <c r="F11749" s="218">
        <v>2016</v>
      </c>
    </row>
    <row r="11750" spans="1:6" x14ac:dyDescent="0.45">
      <c r="A11750" s="218">
        <v>8732</v>
      </c>
      <c r="B11750" s="218">
        <v>200</v>
      </c>
      <c r="C11750" s="219">
        <v>29.775198573537889</v>
      </c>
      <c r="D11750" s="218"/>
      <c r="E11750" s="218" t="s">
        <v>114</v>
      </c>
      <c r="F11750" s="218">
        <v>2016</v>
      </c>
    </row>
    <row r="11751" spans="1:6" x14ac:dyDescent="0.45">
      <c r="A11751" s="218">
        <v>8732</v>
      </c>
      <c r="B11751" s="218">
        <v>200</v>
      </c>
      <c r="C11751" s="219">
        <v>5.2846189061861182</v>
      </c>
      <c r="D11751" s="218"/>
      <c r="E11751" s="218" t="s">
        <v>114</v>
      </c>
      <c r="F11751" s="218">
        <v>2016</v>
      </c>
    </row>
    <row r="11752" spans="1:6" x14ac:dyDescent="0.45">
      <c r="A11752" s="218">
        <v>8732</v>
      </c>
      <c r="B11752" s="218">
        <v>200</v>
      </c>
      <c r="C11752" s="219">
        <v>4.4769495734878122</v>
      </c>
      <c r="D11752" s="218"/>
      <c r="E11752" s="218" t="s">
        <v>114</v>
      </c>
      <c r="F11752" s="218">
        <v>2016</v>
      </c>
    </row>
    <row r="11753" spans="1:6" x14ac:dyDescent="0.45">
      <c r="A11753" s="218">
        <v>8732</v>
      </c>
      <c r="B11753" s="218">
        <v>200</v>
      </c>
      <c r="C11753" s="219">
        <v>25.236571050729161</v>
      </c>
      <c r="D11753" s="218"/>
      <c r="E11753" s="218" t="s">
        <v>114</v>
      </c>
      <c r="F11753" s="218">
        <v>2016</v>
      </c>
    </row>
    <row r="11754" spans="1:6" x14ac:dyDescent="0.45">
      <c r="A11754" s="218">
        <v>8732</v>
      </c>
      <c r="B11754" s="218">
        <v>200</v>
      </c>
      <c r="C11754" s="219">
        <v>30.64962805651497</v>
      </c>
      <c r="D11754" s="218"/>
      <c r="E11754" s="218" t="s">
        <v>114</v>
      </c>
      <c r="F11754" s="218">
        <v>2016</v>
      </c>
    </row>
    <row r="11755" spans="1:6" x14ac:dyDescent="0.45">
      <c r="A11755" s="218">
        <v>8732</v>
      </c>
      <c r="B11755" s="218">
        <v>200</v>
      </c>
      <c r="C11755" s="219">
        <v>30.11357335164735</v>
      </c>
      <c r="D11755" s="218"/>
      <c r="E11755" s="218" t="s">
        <v>114</v>
      </c>
      <c r="F11755" s="218">
        <v>2016</v>
      </c>
    </row>
    <row r="11756" spans="1:6" x14ac:dyDescent="0.45">
      <c r="A11756" s="218">
        <v>8732</v>
      </c>
      <c r="B11756" s="218">
        <v>200</v>
      </c>
      <c r="C11756" s="219">
        <v>29.825639975907929</v>
      </c>
      <c r="D11756" s="218"/>
      <c r="E11756" s="218" t="s">
        <v>114</v>
      </c>
      <c r="F11756" s="218">
        <v>2016</v>
      </c>
    </row>
    <row r="11757" spans="1:6" x14ac:dyDescent="0.45">
      <c r="A11757" s="218">
        <v>8732</v>
      </c>
      <c r="B11757" s="218">
        <v>200</v>
      </c>
      <c r="C11757" s="219">
        <v>27.477447116147371</v>
      </c>
      <c r="D11757" s="218"/>
      <c r="E11757" s="218" t="s">
        <v>114</v>
      </c>
      <c r="F11757" s="218">
        <v>2016</v>
      </c>
    </row>
    <row r="11758" spans="1:6" x14ac:dyDescent="0.45">
      <c r="A11758" s="218">
        <v>8732</v>
      </c>
      <c r="B11758" s="218">
        <v>200</v>
      </c>
      <c r="C11758" s="219">
        <v>33.835484332352898</v>
      </c>
      <c r="D11758" s="218"/>
      <c r="E11758" s="218" t="s">
        <v>114</v>
      </c>
      <c r="F11758" s="218">
        <v>2016</v>
      </c>
    </row>
    <row r="11759" spans="1:6" x14ac:dyDescent="0.45">
      <c r="A11759" s="218">
        <v>8732</v>
      </c>
      <c r="B11759" s="218">
        <v>200</v>
      </c>
      <c r="C11759" s="219">
        <v>27.9723166719475</v>
      </c>
      <c r="D11759" s="218"/>
      <c r="E11759" s="218" t="s">
        <v>114</v>
      </c>
      <c r="F11759" s="218">
        <v>2016</v>
      </c>
    </row>
    <row r="11760" spans="1:6" x14ac:dyDescent="0.45">
      <c r="A11760" s="218">
        <v>8732</v>
      </c>
      <c r="B11760" s="218">
        <v>200</v>
      </c>
      <c r="C11760" s="219">
        <v>28.109117737928582</v>
      </c>
      <c r="D11760" s="218"/>
      <c r="E11760" s="218" t="s">
        <v>114</v>
      </c>
      <c r="F11760" s="218">
        <v>2016</v>
      </c>
    </row>
    <row r="11761" spans="1:6" x14ac:dyDescent="0.45">
      <c r="A11761" s="218">
        <v>8732</v>
      </c>
      <c r="B11761" s="218">
        <v>200</v>
      </c>
      <c r="C11761" s="219">
        <v>31.893751739145831</v>
      </c>
      <c r="D11761" s="218"/>
      <c r="E11761" s="218" t="s">
        <v>114</v>
      </c>
      <c r="F11761" s="218">
        <v>2016</v>
      </c>
    </row>
    <row r="11762" spans="1:6" x14ac:dyDescent="0.45">
      <c r="A11762" s="218">
        <v>8730</v>
      </c>
      <c r="B11762" s="218">
        <v>160</v>
      </c>
      <c r="C11762" s="219">
        <v>34.698942880953553</v>
      </c>
      <c r="D11762" s="218"/>
      <c r="E11762" s="218" t="s">
        <v>114</v>
      </c>
      <c r="F11762" s="218">
        <v>2016</v>
      </c>
    </row>
    <row r="11763" spans="1:6" x14ac:dyDescent="0.45">
      <c r="A11763" s="218">
        <v>8728</v>
      </c>
      <c r="B11763" s="218">
        <v>200</v>
      </c>
      <c r="C11763" s="219">
        <v>31.75084565807817</v>
      </c>
      <c r="D11763" s="218"/>
      <c r="E11763" s="218" t="s">
        <v>114</v>
      </c>
      <c r="F11763" s="218">
        <v>2016</v>
      </c>
    </row>
    <row r="11764" spans="1:6" x14ac:dyDescent="0.45">
      <c r="A11764" s="218">
        <v>8728</v>
      </c>
      <c r="B11764" s="218">
        <v>200</v>
      </c>
      <c r="C11764" s="219">
        <v>15.85870423457456</v>
      </c>
      <c r="D11764" s="218"/>
      <c r="E11764" s="218" t="s">
        <v>114</v>
      </c>
      <c r="F11764" s="218">
        <v>2016</v>
      </c>
    </row>
    <row r="11765" spans="1:6" x14ac:dyDescent="0.45">
      <c r="A11765" s="218">
        <v>8728</v>
      </c>
      <c r="B11765" s="218">
        <v>200</v>
      </c>
      <c r="C11765" s="219">
        <v>28.52214753482566</v>
      </c>
      <c r="D11765" s="218"/>
      <c r="E11765" s="218" t="s">
        <v>114</v>
      </c>
      <c r="F11765" s="218">
        <v>2016</v>
      </c>
    </row>
    <row r="11766" spans="1:6" x14ac:dyDescent="0.45">
      <c r="A11766" s="218">
        <v>8728</v>
      </c>
      <c r="B11766" s="218">
        <v>200</v>
      </c>
      <c r="C11766" s="219">
        <v>29.524312015667469</v>
      </c>
      <c r="D11766" s="218"/>
      <c r="E11766" s="218" t="s">
        <v>114</v>
      </c>
      <c r="F11766" s="218">
        <v>2016</v>
      </c>
    </row>
    <row r="11767" spans="1:6" x14ac:dyDescent="0.45">
      <c r="A11767" s="218">
        <v>8728</v>
      </c>
      <c r="B11767" s="218">
        <v>200</v>
      </c>
      <c r="C11767" s="219">
        <v>10.906621841818049</v>
      </c>
      <c r="D11767" s="218"/>
      <c r="E11767" s="218" t="s">
        <v>114</v>
      </c>
      <c r="F11767" s="218">
        <v>2016</v>
      </c>
    </row>
    <row r="11768" spans="1:6" x14ac:dyDescent="0.45">
      <c r="A11768" s="218">
        <v>8728</v>
      </c>
      <c r="B11768" s="218">
        <v>200</v>
      </c>
      <c r="C11768" s="219">
        <v>27.574553486896999</v>
      </c>
      <c r="D11768" s="218"/>
      <c r="E11768" s="218" t="s">
        <v>114</v>
      </c>
      <c r="F11768" s="218">
        <v>2016</v>
      </c>
    </row>
    <row r="11769" spans="1:6" x14ac:dyDescent="0.45">
      <c r="A11769" s="218">
        <v>8728</v>
      </c>
      <c r="B11769" s="218">
        <v>200</v>
      </c>
      <c r="C11769" s="219">
        <v>19.992963762271678</v>
      </c>
      <c r="D11769" s="218"/>
      <c r="E11769" s="218" t="s">
        <v>114</v>
      </c>
      <c r="F11769" s="218">
        <v>2016</v>
      </c>
    </row>
    <row r="11770" spans="1:6" x14ac:dyDescent="0.45">
      <c r="A11770" s="218">
        <v>8728</v>
      </c>
      <c r="B11770" s="218">
        <v>200</v>
      </c>
      <c r="C11770" s="219">
        <v>18.786103906849551</v>
      </c>
      <c r="D11770" s="218"/>
      <c r="E11770" s="218" t="s">
        <v>114</v>
      </c>
      <c r="F11770" s="218">
        <v>2016</v>
      </c>
    </row>
    <row r="11771" spans="1:6" x14ac:dyDescent="0.45">
      <c r="A11771" s="218">
        <v>8726</v>
      </c>
      <c r="B11771" s="218">
        <v>200</v>
      </c>
      <c r="C11771" s="219">
        <v>28.921168718075169</v>
      </c>
      <c r="D11771" s="218"/>
      <c r="E11771" s="218" t="s">
        <v>114</v>
      </c>
      <c r="F11771" s="218">
        <v>2016</v>
      </c>
    </row>
    <row r="11772" spans="1:6" x14ac:dyDescent="0.45">
      <c r="A11772" s="218">
        <v>8726</v>
      </c>
      <c r="B11772" s="218">
        <v>200</v>
      </c>
      <c r="C11772" s="219">
        <v>29.88781858869794</v>
      </c>
      <c r="D11772" s="218"/>
      <c r="E11772" s="218" t="s">
        <v>114</v>
      </c>
      <c r="F11772" s="218">
        <v>2016</v>
      </c>
    </row>
    <row r="11773" spans="1:6" x14ac:dyDescent="0.45">
      <c r="A11773" s="218">
        <v>8726</v>
      </c>
      <c r="B11773" s="218">
        <v>200</v>
      </c>
      <c r="C11773" s="219">
        <v>26.213747525385511</v>
      </c>
      <c r="D11773" s="218"/>
      <c r="E11773" s="218" t="s">
        <v>114</v>
      </c>
      <c r="F11773" s="218">
        <v>2016</v>
      </c>
    </row>
    <row r="11774" spans="1:6" x14ac:dyDescent="0.45">
      <c r="A11774" s="218">
        <v>8726</v>
      </c>
      <c r="B11774" s="218">
        <v>200</v>
      </c>
      <c r="C11774" s="219">
        <v>30.300107260048939</v>
      </c>
      <c r="D11774" s="218"/>
      <c r="E11774" s="218" t="s">
        <v>114</v>
      </c>
      <c r="F11774" s="218">
        <v>2016</v>
      </c>
    </row>
    <row r="11775" spans="1:6" x14ac:dyDescent="0.45">
      <c r="A11775" s="218">
        <v>8726</v>
      </c>
      <c r="B11775" s="218">
        <v>200</v>
      </c>
      <c r="C11775" s="219">
        <v>31.433876201776819</v>
      </c>
      <c r="D11775" s="218"/>
      <c r="E11775" s="218" t="s">
        <v>114</v>
      </c>
      <c r="F11775" s="218">
        <v>2016</v>
      </c>
    </row>
    <row r="11776" spans="1:6" x14ac:dyDescent="0.45">
      <c r="A11776" s="218">
        <v>8726</v>
      </c>
      <c r="B11776" s="218">
        <v>200</v>
      </c>
      <c r="C11776" s="219">
        <v>29.86859554742324</v>
      </c>
      <c r="D11776" s="218"/>
      <c r="E11776" s="218" t="s">
        <v>114</v>
      </c>
      <c r="F11776" s="218">
        <v>2016</v>
      </c>
    </row>
    <row r="11777" spans="1:6" x14ac:dyDescent="0.45">
      <c r="A11777" s="218">
        <v>8726</v>
      </c>
      <c r="B11777" s="218">
        <v>200</v>
      </c>
      <c r="C11777" s="219">
        <v>32.129838157372802</v>
      </c>
      <c r="D11777" s="218"/>
      <c r="E11777" s="218" t="s">
        <v>114</v>
      </c>
      <c r="F11777" s="218">
        <v>2016</v>
      </c>
    </row>
    <row r="11778" spans="1:6" x14ac:dyDescent="0.45">
      <c r="A11778" s="218">
        <v>8726</v>
      </c>
      <c r="B11778" s="218">
        <v>200</v>
      </c>
      <c r="C11778" s="219">
        <v>32.158198021990657</v>
      </c>
      <c r="D11778" s="218"/>
      <c r="E11778" s="218" t="s">
        <v>114</v>
      </c>
      <c r="F11778" s="218">
        <v>2016</v>
      </c>
    </row>
    <row r="11779" spans="1:6" x14ac:dyDescent="0.45">
      <c r="A11779" s="218">
        <v>8726</v>
      </c>
      <c r="B11779" s="218">
        <v>200</v>
      </c>
      <c r="C11779" s="219">
        <v>32.152691955355209</v>
      </c>
      <c r="D11779" s="218"/>
      <c r="E11779" s="218" t="s">
        <v>114</v>
      </c>
      <c r="F11779" s="218">
        <v>2016</v>
      </c>
    </row>
    <row r="11780" spans="1:6" x14ac:dyDescent="0.45">
      <c r="A11780" s="218">
        <v>8726</v>
      </c>
      <c r="B11780" s="218">
        <v>200</v>
      </c>
      <c r="C11780" s="219">
        <v>28.7098676415211</v>
      </c>
      <c r="D11780" s="218"/>
      <c r="E11780" s="218" t="s">
        <v>114</v>
      </c>
      <c r="F11780" s="218">
        <v>2016</v>
      </c>
    </row>
    <row r="11781" spans="1:6" x14ac:dyDescent="0.45">
      <c r="A11781" s="218">
        <v>8726</v>
      </c>
      <c r="B11781" s="218">
        <v>200</v>
      </c>
      <c r="C11781" s="219">
        <v>30.52726813850359</v>
      </c>
      <c r="D11781" s="218"/>
      <c r="E11781" s="218" t="s">
        <v>114</v>
      </c>
      <c r="F11781" s="218">
        <v>2016</v>
      </c>
    </row>
    <row r="11782" spans="1:6" x14ac:dyDescent="0.45">
      <c r="A11782" s="218">
        <v>8726</v>
      </c>
      <c r="B11782" s="218">
        <v>200</v>
      </c>
      <c r="C11782" s="219">
        <v>19.760086032174559</v>
      </c>
      <c r="D11782" s="218"/>
      <c r="E11782" s="218" t="s">
        <v>114</v>
      </c>
      <c r="F11782" s="218">
        <v>2016</v>
      </c>
    </row>
    <row r="11783" spans="1:6" x14ac:dyDescent="0.45">
      <c r="A11783" s="218">
        <v>8726</v>
      </c>
      <c r="B11783" s="218">
        <v>200</v>
      </c>
      <c r="C11783" s="219">
        <v>24.260193733748441</v>
      </c>
      <c r="D11783" s="218"/>
      <c r="E11783" s="218" t="s">
        <v>114</v>
      </c>
      <c r="F11783" s="218">
        <v>2016</v>
      </c>
    </row>
    <row r="11784" spans="1:6" x14ac:dyDescent="0.45">
      <c r="A11784" s="218">
        <v>8726</v>
      </c>
      <c r="B11784" s="218">
        <v>200</v>
      </c>
      <c r="C11784" s="219">
        <v>72.211110640423129</v>
      </c>
      <c r="D11784" s="218"/>
      <c r="E11784" s="218" t="s">
        <v>114</v>
      </c>
      <c r="F11784" s="218">
        <v>2016</v>
      </c>
    </row>
    <row r="11785" spans="1:6" x14ac:dyDescent="0.45">
      <c r="A11785" s="218">
        <v>8724</v>
      </c>
      <c r="B11785" s="218">
        <v>200</v>
      </c>
      <c r="C11785" s="219">
        <v>28.12701370568163</v>
      </c>
      <c r="D11785" s="218"/>
      <c r="E11785" s="218" t="s">
        <v>114</v>
      </c>
      <c r="F11785" s="218">
        <v>2016</v>
      </c>
    </row>
    <row r="11786" spans="1:6" x14ac:dyDescent="0.45">
      <c r="A11786" s="218">
        <v>8724</v>
      </c>
      <c r="B11786" s="218">
        <v>200</v>
      </c>
      <c r="C11786" s="219">
        <v>32.070553472479723</v>
      </c>
      <c r="D11786" s="218"/>
      <c r="E11786" s="218" t="s">
        <v>114</v>
      </c>
      <c r="F11786" s="218">
        <v>2016</v>
      </c>
    </row>
    <row r="11787" spans="1:6" x14ac:dyDescent="0.45">
      <c r="A11787" s="218">
        <v>8724</v>
      </c>
      <c r="B11787" s="218">
        <v>200</v>
      </c>
      <c r="C11787" s="219">
        <v>32.284263967979378</v>
      </c>
      <c r="D11787" s="218"/>
      <c r="E11787" s="218" t="s">
        <v>114</v>
      </c>
      <c r="F11787" s="218">
        <v>2016</v>
      </c>
    </row>
    <row r="11788" spans="1:6" x14ac:dyDescent="0.45">
      <c r="A11788" s="218">
        <v>8724</v>
      </c>
      <c r="B11788" s="218">
        <v>200</v>
      </c>
      <c r="C11788" s="219">
        <v>31.830402134297358</v>
      </c>
      <c r="D11788" s="218"/>
      <c r="E11788" s="218" t="s">
        <v>114</v>
      </c>
      <c r="F11788" s="218">
        <v>2016</v>
      </c>
    </row>
    <row r="11789" spans="1:6" x14ac:dyDescent="0.45">
      <c r="A11789" s="218">
        <v>8724</v>
      </c>
      <c r="B11789" s="218">
        <v>200</v>
      </c>
      <c r="C11789" s="219">
        <v>31.61301156128566</v>
      </c>
      <c r="D11789" s="218"/>
      <c r="E11789" s="218" t="s">
        <v>114</v>
      </c>
      <c r="F11789" s="218">
        <v>2016</v>
      </c>
    </row>
    <row r="11790" spans="1:6" x14ac:dyDescent="0.45">
      <c r="A11790" s="218">
        <v>8724</v>
      </c>
      <c r="B11790" s="218">
        <v>200</v>
      </c>
      <c r="C11790" s="219">
        <v>27.873408923278589</v>
      </c>
      <c r="D11790" s="218"/>
      <c r="E11790" s="218" t="s">
        <v>114</v>
      </c>
      <c r="F11790" s="218">
        <v>2016</v>
      </c>
    </row>
    <row r="11791" spans="1:6" x14ac:dyDescent="0.45">
      <c r="A11791" s="218">
        <v>8724</v>
      </c>
      <c r="B11791" s="218">
        <v>200</v>
      </c>
      <c r="C11791" s="219">
        <v>26.83133988461821</v>
      </c>
      <c r="D11791" s="218"/>
      <c r="E11791" s="218" t="s">
        <v>114</v>
      </c>
      <c r="F11791" s="218">
        <v>2016</v>
      </c>
    </row>
    <row r="11792" spans="1:6" x14ac:dyDescent="0.45">
      <c r="A11792" s="218">
        <v>8724</v>
      </c>
      <c r="B11792" s="218">
        <v>200</v>
      </c>
      <c r="C11792" s="219">
        <v>41.712993179581353</v>
      </c>
      <c r="D11792" s="218"/>
      <c r="E11792" s="218" t="s">
        <v>114</v>
      </c>
      <c r="F11792" s="218">
        <v>2016</v>
      </c>
    </row>
    <row r="11793" spans="1:6" x14ac:dyDescent="0.45">
      <c r="A11793" s="218">
        <v>8724</v>
      </c>
      <c r="B11793" s="218">
        <v>200</v>
      </c>
      <c r="C11793" s="219">
        <v>13.60329463760791</v>
      </c>
      <c r="D11793" s="218"/>
      <c r="E11793" s="218" t="s">
        <v>114</v>
      </c>
      <c r="F11793" s="218">
        <v>2016</v>
      </c>
    </row>
    <row r="11794" spans="1:6" x14ac:dyDescent="0.45">
      <c r="A11794" s="218">
        <v>8722</v>
      </c>
      <c r="B11794" s="218">
        <v>200</v>
      </c>
      <c r="C11794" s="219">
        <v>55.533131777429027</v>
      </c>
      <c r="D11794" s="218"/>
      <c r="E11794" s="218" t="s">
        <v>114</v>
      </c>
      <c r="F11794" s="218">
        <v>2016</v>
      </c>
    </row>
    <row r="11795" spans="1:6" x14ac:dyDescent="0.45">
      <c r="A11795" s="218">
        <v>8722</v>
      </c>
      <c r="B11795" s="218">
        <v>200</v>
      </c>
      <c r="C11795" s="219">
        <v>65.931665381632612</v>
      </c>
      <c r="D11795" s="218"/>
      <c r="E11795" s="218" t="s">
        <v>114</v>
      </c>
      <c r="F11795" s="218">
        <v>2016</v>
      </c>
    </row>
    <row r="11796" spans="1:6" x14ac:dyDescent="0.45">
      <c r="A11796" s="218">
        <v>8720</v>
      </c>
      <c r="B11796" s="218">
        <v>200</v>
      </c>
      <c r="C11796" s="219">
        <v>40.089176844111599</v>
      </c>
      <c r="D11796" s="218"/>
      <c r="E11796" s="218" t="s">
        <v>114</v>
      </c>
      <c r="F11796" s="218">
        <v>2016</v>
      </c>
    </row>
    <row r="11797" spans="1:6" x14ac:dyDescent="0.45">
      <c r="A11797" s="218">
        <v>8720</v>
      </c>
      <c r="B11797" s="218">
        <v>200</v>
      </c>
      <c r="C11797" s="219">
        <v>26.93294079763902</v>
      </c>
      <c r="D11797" s="218"/>
      <c r="E11797" s="218" t="s">
        <v>114</v>
      </c>
      <c r="F11797" s="218">
        <v>2016</v>
      </c>
    </row>
    <row r="11798" spans="1:6" x14ac:dyDescent="0.45">
      <c r="A11798" s="218">
        <v>8720</v>
      </c>
      <c r="B11798" s="218">
        <v>200</v>
      </c>
      <c r="C11798" s="219">
        <v>23.377330899920469</v>
      </c>
      <c r="D11798" s="218"/>
      <c r="E11798" s="218" t="s">
        <v>114</v>
      </c>
      <c r="F11798" s="218">
        <v>2016</v>
      </c>
    </row>
    <row r="11799" spans="1:6" x14ac:dyDescent="0.45">
      <c r="A11799" s="218">
        <v>8720</v>
      </c>
      <c r="B11799" s="218">
        <v>200</v>
      </c>
      <c r="C11799" s="219">
        <v>11.38325524596997</v>
      </c>
      <c r="D11799" s="218"/>
      <c r="E11799" s="218" t="s">
        <v>114</v>
      </c>
      <c r="F11799" s="218">
        <v>2016</v>
      </c>
    </row>
    <row r="11800" spans="1:6" x14ac:dyDescent="0.45">
      <c r="A11800" s="218">
        <v>8720</v>
      </c>
      <c r="B11800" s="218">
        <v>200</v>
      </c>
      <c r="C11800" s="219">
        <v>30.257324733254471</v>
      </c>
      <c r="D11800" s="218"/>
      <c r="E11800" s="218" t="s">
        <v>114</v>
      </c>
      <c r="F11800" s="218">
        <v>2016</v>
      </c>
    </row>
    <row r="11801" spans="1:6" x14ac:dyDescent="0.45">
      <c r="A11801" s="218">
        <v>8720</v>
      </c>
      <c r="B11801" s="218">
        <v>200</v>
      </c>
      <c r="C11801" s="219">
        <v>29.687751683074541</v>
      </c>
      <c r="D11801" s="218"/>
      <c r="E11801" s="218" t="s">
        <v>114</v>
      </c>
      <c r="F11801" s="218">
        <v>2016</v>
      </c>
    </row>
    <row r="11802" spans="1:6" x14ac:dyDescent="0.45">
      <c r="A11802" s="218">
        <v>8720</v>
      </c>
      <c r="B11802" s="218">
        <v>200</v>
      </c>
      <c r="C11802" s="219">
        <v>24.061997007714691</v>
      </c>
      <c r="D11802" s="218"/>
      <c r="E11802" s="218" t="s">
        <v>114</v>
      </c>
      <c r="F11802" s="218">
        <v>2016</v>
      </c>
    </row>
    <row r="11803" spans="1:6" x14ac:dyDescent="0.45">
      <c r="A11803" s="218">
        <v>8720</v>
      </c>
      <c r="B11803" s="218">
        <v>200</v>
      </c>
      <c r="C11803" s="219">
        <v>35.171605024641217</v>
      </c>
      <c r="D11803" s="218"/>
      <c r="E11803" s="218" t="s">
        <v>114</v>
      </c>
      <c r="F11803" s="218">
        <v>2016</v>
      </c>
    </row>
    <row r="11804" spans="1:6" x14ac:dyDescent="0.45">
      <c r="A11804" s="218">
        <v>8720</v>
      </c>
      <c r="B11804" s="218">
        <v>200</v>
      </c>
      <c r="C11804" s="219">
        <v>10.0070225340446</v>
      </c>
      <c r="D11804" s="218"/>
      <c r="E11804" s="218" t="s">
        <v>114</v>
      </c>
      <c r="F11804" s="218">
        <v>2016</v>
      </c>
    </row>
    <row r="11805" spans="1:6" x14ac:dyDescent="0.45">
      <c r="A11805" s="218">
        <v>8720</v>
      </c>
      <c r="B11805" s="218">
        <v>200</v>
      </c>
      <c r="C11805" s="219">
        <v>18.973903130601791</v>
      </c>
      <c r="D11805" s="218"/>
      <c r="E11805" s="218" t="s">
        <v>114</v>
      </c>
      <c r="F11805" s="218">
        <v>2016</v>
      </c>
    </row>
    <row r="11806" spans="1:6" x14ac:dyDescent="0.45">
      <c r="A11806" s="218">
        <v>8720</v>
      </c>
      <c r="B11806" s="218">
        <v>200</v>
      </c>
      <c r="C11806" s="219">
        <v>14.832612716527199</v>
      </c>
      <c r="D11806" s="218"/>
      <c r="E11806" s="218" t="s">
        <v>114</v>
      </c>
      <c r="F11806" s="218">
        <v>2016</v>
      </c>
    </row>
    <row r="11807" spans="1:6" x14ac:dyDescent="0.45">
      <c r="A11807" s="218">
        <v>8720</v>
      </c>
      <c r="B11807" s="218">
        <v>200</v>
      </c>
      <c r="C11807" s="219">
        <v>15.426162840792889</v>
      </c>
      <c r="D11807" s="218"/>
      <c r="E11807" s="218" t="s">
        <v>114</v>
      </c>
      <c r="F11807" s="218">
        <v>2016</v>
      </c>
    </row>
    <row r="11808" spans="1:6" x14ac:dyDescent="0.45">
      <c r="A11808" s="218">
        <v>8720</v>
      </c>
      <c r="B11808" s="218">
        <v>200</v>
      </c>
      <c r="C11808" s="219">
        <v>19.234762801000059</v>
      </c>
      <c r="D11808" s="218"/>
      <c r="E11808" s="218" t="s">
        <v>114</v>
      </c>
      <c r="F11808" s="218">
        <v>2016</v>
      </c>
    </row>
    <row r="11809" spans="1:6" x14ac:dyDescent="0.45">
      <c r="A11809" s="218">
        <v>8720</v>
      </c>
      <c r="B11809" s="218">
        <v>200</v>
      </c>
      <c r="C11809" s="219">
        <v>33.781725829089488</v>
      </c>
      <c r="D11809" s="218"/>
      <c r="E11809" s="218" t="s">
        <v>114</v>
      </c>
      <c r="F11809" s="218">
        <v>2016</v>
      </c>
    </row>
    <row r="11810" spans="1:6" x14ac:dyDescent="0.45">
      <c r="A11810" s="218">
        <v>8720</v>
      </c>
      <c r="B11810" s="218">
        <v>200</v>
      </c>
      <c r="C11810" s="219">
        <v>28.354832041150651</v>
      </c>
      <c r="D11810" s="218"/>
      <c r="E11810" s="218" t="s">
        <v>114</v>
      </c>
      <c r="F11810" s="218">
        <v>2016</v>
      </c>
    </row>
    <row r="11811" spans="1:6" x14ac:dyDescent="0.45">
      <c r="A11811" s="218">
        <v>8720</v>
      </c>
      <c r="B11811" s="218">
        <v>200</v>
      </c>
      <c r="C11811" s="219">
        <v>19.2613836468127</v>
      </c>
      <c r="D11811" s="218"/>
      <c r="E11811" s="218" t="s">
        <v>114</v>
      </c>
      <c r="F11811" s="218">
        <v>2016</v>
      </c>
    </row>
    <row r="11812" spans="1:6" x14ac:dyDescent="0.45">
      <c r="A11812" s="218">
        <v>8720</v>
      </c>
      <c r="B11812" s="218">
        <v>200</v>
      </c>
      <c r="C11812" s="219">
        <v>24.72265762401981</v>
      </c>
      <c r="D11812" s="218"/>
      <c r="E11812" s="218" t="s">
        <v>114</v>
      </c>
      <c r="F11812" s="218">
        <v>2016</v>
      </c>
    </row>
    <row r="11813" spans="1:6" x14ac:dyDescent="0.45">
      <c r="A11813" s="218">
        <v>8718</v>
      </c>
      <c r="B11813" s="218">
        <v>0</v>
      </c>
      <c r="C11813" s="219">
        <v>10.204729296401799</v>
      </c>
      <c r="D11813" s="218"/>
      <c r="E11813" s="218" t="s">
        <v>114</v>
      </c>
      <c r="F11813" s="218">
        <v>2016</v>
      </c>
    </row>
    <row r="11814" spans="1:6" x14ac:dyDescent="0.45">
      <c r="A11814" s="218">
        <v>8716</v>
      </c>
      <c r="B11814" s="218">
        <v>250</v>
      </c>
      <c r="C11814" s="219">
        <v>27.41832963485739</v>
      </c>
      <c r="D11814" s="218"/>
      <c r="E11814" s="218" t="s">
        <v>114</v>
      </c>
      <c r="F11814" s="218">
        <v>2016</v>
      </c>
    </row>
    <row r="11815" spans="1:6" x14ac:dyDescent="0.45">
      <c r="A11815" s="218">
        <v>8716</v>
      </c>
      <c r="B11815" s="218">
        <v>250</v>
      </c>
      <c r="C11815" s="219">
        <v>5.2333641189868203</v>
      </c>
      <c r="D11815" s="218"/>
      <c r="E11815" s="218" t="s">
        <v>114</v>
      </c>
      <c r="F11815" s="218">
        <v>2016</v>
      </c>
    </row>
    <row r="11816" spans="1:6" x14ac:dyDescent="0.45">
      <c r="A11816" s="218">
        <v>8716</v>
      </c>
      <c r="B11816" s="218">
        <v>250</v>
      </c>
      <c r="C11816" s="219">
        <v>58.98677563680193</v>
      </c>
      <c r="D11816" s="218"/>
      <c r="E11816" s="218" t="s">
        <v>114</v>
      </c>
      <c r="F11816" s="218">
        <v>2016</v>
      </c>
    </row>
    <row r="11817" spans="1:6" x14ac:dyDescent="0.45">
      <c r="A11817" s="218">
        <v>8716</v>
      </c>
      <c r="B11817" s="218">
        <v>250</v>
      </c>
      <c r="C11817" s="219">
        <v>0.100041616758551</v>
      </c>
      <c r="D11817" s="218"/>
      <c r="E11817" s="218" t="s">
        <v>114</v>
      </c>
      <c r="F11817" s="218">
        <v>2016</v>
      </c>
    </row>
    <row r="11818" spans="1:6" x14ac:dyDescent="0.45">
      <c r="A11818" s="218">
        <v>8712</v>
      </c>
      <c r="B11818" s="218">
        <v>315</v>
      </c>
      <c r="C11818" s="219">
        <v>11.08503049157609</v>
      </c>
      <c r="D11818" s="218"/>
      <c r="E11818" s="218" t="s">
        <v>204</v>
      </c>
      <c r="F11818" s="218">
        <v>2016</v>
      </c>
    </row>
    <row r="11819" spans="1:6" x14ac:dyDescent="0.45">
      <c r="A11819" s="218">
        <v>8712</v>
      </c>
      <c r="B11819" s="218">
        <v>315</v>
      </c>
      <c r="C11819" s="219">
        <v>25.03989536828303</v>
      </c>
      <c r="D11819" s="218"/>
      <c r="E11819" s="218" t="s">
        <v>204</v>
      </c>
      <c r="F11819" s="218">
        <v>2016</v>
      </c>
    </row>
    <row r="11820" spans="1:6" x14ac:dyDescent="0.45">
      <c r="A11820" s="218">
        <v>8712</v>
      </c>
      <c r="B11820" s="218">
        <v>315</v>
      </c>
      <c r="C11820" s="219">
        <v>20.215655442874731</v>
      </c>
      <c r="D11820" s="218"/>
      <c r="E11820" s="218" t="s">
        <v>204</v>
      </c>
      <c r="F11820" s="218">
        <v>2016</v>
      </c>
    </row>
    <row r="11821" spans="1:6" x14ac:dyDescent="0.45">
      <c r="A11821" s="218">
        <v>8712</v>
      </c>
      <c r="B11821" s="218">
        <v>315</v>
      </c>
      <c r="C11821" s="219">
        <v>46.455916932364033</v>
      </c>
      <c r="D11821" s="218"/>
      <c r="E11821" s="218" t="s">
        <v>204</v>
      </c>
      <c r="F11821" s="218">
        <v>2016</v>
      </c>
    </row>
    <row r="11822" spans="1:6" x14ac:dyDescent="0.45">
      <c r="A11822" s="218">
        <v>8710</v>
      </c>
      <c r="B11822" s="218">
        <v>315</v>
      </c>
      <c r="C11822" s="219">
        <v>24.073162027471401</v>
      </c>
      <c r="D11822" s="218"/>
      <c r="E11822" s="218" t="s">
        <v>204</v>
      </c>
      <c r="F11822" s="218">
        <v>2016</v>
      </c>
    </row>
    <row r="11823" spans="1:6" x14ac:dyDescent="0.45">
      <c r="A11823" s="218">
        <v>8708</v>
      </c>
      <c r="B11823" s="218">
        <v>1200</v>
      </c>
      <c r="C11823" s="219">
        <v>10.2174227118267</v>
      </c>
      <c r="D11823" s="218"/>
      <c r="E11823" s="218" t="s">
        <v>204</v>
      </c>
      <c r="F11823" s="218">
        <v>2016</v>
      </c>
    </row>
    <row r="11824" spans="1:6" x14ac:dyDescent="0.45">
      <c r="A11824" s="218">
        <v>8706</v>
      </c>
      <c r="B11824" s="218">
        <v>450</v>
      </c>
      <c r="C11824" s="219">
        <v>40.614000564520317</v>
      </c>
      <c r="D11824" s="218"/>
      <c r="E11824" s="218" t="s">
        <v>114</v>
      </c>
      <c r="F11824" s="218">
        <v>2014</v>
      </c>
    </row>
    <row r="11825" spans="1:6" x14ac:dyDescent="0.45">
      <c r="A11825" s="218">
        <v>8706</v>
      </c>
      <c r="B11825" s="218">
        <v>450</v>
      </c>
      <c r="C11825" s="219">
        <v>21.361507437315261</v>
      </c>
      <c r="D11825" s="218"/>
      <c r="E11825" s="218" t="s">
        <v>204</v>
      </c>
      <c r="F11825" s="218">
        <v>2018</v>
      </c>
    </row>
    <row r="11826" spans="1:6" x14ac:dyDescent="0.45">
      <c r="A11826" s="218">
        <v>8706</v>
      </c>
      <c r="B11826" s="218">
        <v>450</v>
      </c>
      <c r="C11826" s="219">
        <v>60.382144712384438</v>
      </c>
      <c r="D11826" s="218"/>
      <c r="E11826" s="218" t="s">
        <v>204</v>
      </c>
      <c r="F11826" s="218">
        <v>2018</v>
      </c>
    </row>
    <row r="11827" spans="1:6" x14ac:dyDescent="0.45">
      <c r="A11827" s="218">
        <v>8706</v>
      </c>
      <c r="B11827" s="218">
        <v>450</v>
      </c>
      <c r="C11827" s="219">
        <v>59.502620110116773</v>
      </c>
      <c r="D11827" s="218"/>
      <c r="E11827" s="218" t="s">
        <v>204</v>
      </c>
      <c r="F11827" s="218">
        <v>2018</v>
      </c>
    </row>
    <row r="11828" spans="1:6" x14ac:dyDescent="0.45">
      <c r="A11828" s="218">
        <v>8706</v>
      </c>
      <c r="B11828" s="218">
        <v>450</v>
      </c>
      <c r="C11828" s="219">
        <v>30.27773109126948</v>
      </c>
      <c r="D11828" s="218"/>
      <c r="E11828" s="218" t="s">
        <v>204</v>
      </c>
      <c r="F11828" s="218">
        <v>2018</v>
      </c>
    </row>
    <row r="11829" spans="1:6" x14ac:dyDescent="0.45">
      <c r="A11829" s="218">
        <v>8706</v>
      </c>
      <c r="B11829" s="218">
        <v>450</v>
      </c>
      <c r="C11829" s="219">
        <v>51.03880974317449</v>
      </c>
      <c r="D11829" s="218"/>
      <c r="E11829" s="218" t="s">
        <v>204</v>
      </c>
      <c r="F11829" s="218">
        <v>2018</v>
      </c>
    </row>
    <row r="11830" spans="1:6" x14ac:dyDescent="0.45">
      <c r="A11830" s="218">
        <v>8706</v>
      </c>
      <c r="B11830" s="218">
        <v>450</v>
      </c>
      <c r="C11830" s="219">
        <v>44.536166322411539</v>
      </c>
      <c r="D11830" s="218"/>
      <c r="E11830" s="218" t="s">
        <v>204</v>
      </c>
      <c r="F11830" s="218">
        <v>2018</v>
      </c>
    </row>
    <row r="11831" spans="1:6" x14ac:dyDescent="0.45">
      <c r="A11831" s="218">
        <v>8706</v>
      </c>
      <c r="B11831" s="218">
        <v>450</v>
      </c>
      <c r="C11831" s="219">
        <v>36.095476324934928</v>
      </c>
      <c r="D11831" s="218"/>
      <c r="E11831" s="218" t="s">
        <v>204</v>
      </c>
      <c r="F11831" s="218">
        <v>2018</v>
      </c>
    </row>
    <row r="11832" spans="1:6" x14ac:dyDescent="0.45">
      <c r="A11832" s="218">
        <v>8704</v>
      </c>
      <c r="B11832" s="218">
        <v>250</v>
      </c>
      <c r="C11832" s="219">
        <v>16.874684590889061</v>
      </c>
      <c r="D11832" s="218"/>
      <c r="E11832" s="218" t="s">
        <v>114</v>
      </c>
      <c r="F11832" s="218">
        <v>2016</v>
      </c>
    </row>
    <row r="11833" spans="1:6" x14ac:dyDescent="0.45">
      <c r="A11833" s="218">
        <v>8704</v>
      </c>
      <c r="B11833" s="218">
        <v>250</v>
      </c>
      <c r="C11833" s="219">
        <v>9.8878356071458526</v>
      </c>
      <c r="D11833" s="218"/>
      <c r="E11833" s="218" t="s">
        <v>114</v>
      </c>
      <c r="F11833" s="218">
        <v>2016</v>
      </c>
    </row>
    <row r="11834" spans="1:6" x14ac:dyDescent="0.45">
      <c r="A11834" s="218">
        <v>8704</v>
      </c>
      <c r="B11834" s="218">
        <v>250</v>
      </c>
      <c r="C11834" s="219">
        <v>26.674318902879229</v>
      </c>
      <c r="D11834" s="218"/>
      <c r="E11834" s="218" t="s">
        <v>114</v>
      </c>
      <c r="F11834" s="218">
        <v>2016</v>
      </c>
    </row>
    <row r="11835" spans="1:6" x14ac:dyDescent="0.45">
      <c r="A11835" s="218">
        <v>8702</v>
      </c>
      <c r="B11835" s="218">
        <v>250</v>
      </c>
      <c r="C11835" s="219">
        <v>19.771985841692089</v>
      </c>
      <c r="D11835" s="218"/>
      <c r="E11835" s="218" t="s">
        <v>114</v>
      </c>
      <c r="F11835" s="218">
        <v>1901</v>
      </c>
    </row>
    <row r="11836" spans="1:6" x14ac:dyDescent="0.45">
      <c r="A11836" s="218">
        <v>8700</v>
      </c>
      <c r="B11836" s="218">
        <v>250</v>
      </c>
      <c r="C11836" s="219">
        <v>5.6168038534948064</v>
      </c>
      <c r="D11836" s="218"/>
      <c r="E11836" s="218" t="s">
        <v>114</v>
      </c>
      <c r="F11836" s="218">
        <v>2017</v>
      </c>
    </row>
    <row r="11837" spans="1:6" x14ac:dyDescent="0.45">
      <c r="A11837" s="218">
        <v>8698</v>
      </c>
      <c r="B11837" s="218">
        <v>250</v>
      </c>
      <c r="C11837" s="219">
        <v>24.108947467857721</v>
      </c>
      <c r="D11837" s="218"/>
      <c r="E11837" s="218" t="s">
        <v>205</v>
      </c>
      <c r="F11837" s="218">
        <v>1901</v>
      </c>
    </row>
    <row r="11838" spans="1:6" x14ac:dyDescent="0.45">
      <c r="A11838" s="218">
        <v>8698</v>
      </c>
      <c r="B11838" s="218">
        <v>250</v>
      </c>
      <c r="C11838" s="219">
        <v>5.2334474517456497</v>
      </c>
      <c r="D11838" s="218"/>
      <c r="E11838" s="218" t="s">
        <v>114</v>
      </c>
      <c r="F11838" s="218">
        <v>2017</v>
      </c>
    </row>
    <row r="11839" spans="1:6" x14ac:dyDescent="0.45">
      <c r="A11839" s="218">
        <v>8696</v>
      </c>
      <c r="B11839" s="218">
        <v>250</v>
      </c>
      <c r="C11839" s="219">
        <v>25.479257486057321</v>
      </c>
      <c r="D11839" s="218"/>
      <c r="E11839" s="218" t="s">
        <v>205</v>
      </c>
      <c r="F11839" s="218">
        <v>1901</v>
      </c>
    </row>
    <row r="11840" spans="1:6" x14ac:dyDescent="0.45">
      <c r="A11840" s="218">
        <v>8696</v>
      </c>
      <c r="B11840" s="218">
        <v>250</v>
      </c>
      <c r="C11840" s="219">
        <v>27.01198509161016</v>
      </c>
      <c r="D11840" s="218"/>
      <c r="E11840" s="218" t="s">
        <v>205</v>
      </c>
      <c r="F11840" s="218">
        <v>1901</v>
      </c>
    </row>
    <row r="11841" spans="1:6" x14ac:dyDescent="0.45">
      <c r="A11841" s="218">
        <v>8696</v>
      </c>
      <c r="B11841" s="218">
        <v>250</v>
      </c>
      <c r="C11841" s="219">
        <v>2.8148098085676332</v>
      </c>
      <c r="D11841" s="218"/>
      <c r="E11841" s="218" t="s">
        <v>114</v>
      </c>
      <c r="F11841" s="218">
        <v>2017</v>
      </c>
    </row>
    <row r="11842" spans="1:6" x14ac:dyDescent="0.45">
      <c r="A11842" s="218">
        <v>8694</v>
      </c>
      <c r="B11842" s="218">
        <v>200</v>
      </c>
      <c r="C11842" s="219">
        <v>40.935700293975501</v>
      </c>
      <c r="D11842" s="218"/>
      <c r="E11842" s="218" t="s">
        <v>114</v>
      </c>
      <c r="F11842" s="218">
        <v>2017</v>
      </c>
    </row>
    <row r="11843" spans="1:6" x14ac:dyDescent="0.45">
      <c r="A11843" s="218">
        <v>8694</v>
      </c>
      <c r="B11843" s="218">
        <v>200</v>
      </c>
      <c r="C11843" s="219">
        <v>30.273872657777719</v>
      </c>
      <c r="D11843" s="218"/>
      <c r="E11843" s="218" t="s">
        <v>114</v>
      </c>
      <c r="F11843" s="218">
        <v>2017</v>
      </c>
    </row>
    <row r="11844" spans="1:6" x14ac:dyDescent="0.45">
      <c r="A11844" s="218">
        <v>8694</v>
      </c>
      <c r="B11844" s="218">
        <v>200</v>
      </c>
      <c r="C11844" s="219">
        <v>32.94958859733876</v>
      </c>
      <c r="D11844" s="218"/>
      <c r="E11844" s="218" t="s">
        <v>114</v>
      </c>
      <c r="F11844" s="218">
        <v>2017</v>
      </c>
    </row>
    <row r="11845" spans="1:6" x14ac:dyDescent="0.45">
      <c r="A11845" s="218">
        <v>8694</v>
      </c>
      <c r="B11845" s="218">
        <v>200</v>
      </c>
      <c r="C11845" s="219">
        <v>10.23775821141515</v>
      </c>
      <c r="D11845" s="218"/>
      <c r="E11845" s="218" t="s">
        <v>114</v>
      </c>
      <c r="F11845" s="218">
        <v>2017</v>
      </c>
    </row>
    <row r="11846" spans="1:6" x14ac:dyDescent="0.45">
      <c r="A11846" s="218">
        <v>8694</v>
      </c>
      <c r="B11846" s="218">
        <v>200</v>
      </c>
      <c r="C11846" s="219">
        <v>7.0313713117994139</v>
      </c>
      <c r="D11846" s="218"/>
      <c r="E11846" s="218" t="s">
        <v>114</v>
      </c>
      <c r="F11846" s="218">
        <v>2017</v>
      </c>
    </row>
    <row r="11847" spans="1:6" x14ac:dyDescent="0.45">
      <c r="A11847" s="218">
        <v>8692</v>
      </c>
      <c r="B11847" s="218">
        <v>160</v>
      </c>
      <c r="C11847" s="219">
        <v>52.587497485768459</v>
      </c>
      <c r="D11847" s="218"/>
      <c r="E11847" s="218" t="s">
        <v>114</v>
      </c>
      <c r="F11847" s="218">
        <v>2017</v>
      </c>
    </row>
    <row r="11848" spans="1:6" x14ac:dyDescent="0.45">
      <c r="A11848" s="218">
        <v>8688</v>
      </c>
      <c r="B11848" s="218">
        <v>573</v>
      </c>
      <c r="C11848" s="219">
        <v>37.149589193806101</v>
      </c>
      <c r="D11848" s="218"/>
      <c r="E11848" s="218" t="s">
        <v>204</v>
      </c>
      <c r="F11848" s="218">
        <v>2017</v>
      </c>
    </row>
    <row r="11849" spans="1:6" x14ac:dyDescent="0.45">
      <c r="A11849" s="218">
        <v>8688</v>
      </c>
      <c r="B11849" s="218">
        <v>573</v>
      </c>
      <c r="C11849" s="219">
        <v>46.947330786476719</v>
      </c>
      <c r="D11849" s="218"/>
      <c r="E11849" s="218" t="s">
        <v>204</v>
      </c>
      <c r="F11849" s="218">
        <v>2017</v>
      </c>
    </row>
    <row r="11850" spans="1:6" x14ac:dyDescent="0.45">
      <c r="A11850" s="218">
        <v>8688</v>
      </c>
      <c r="B11850" s="218">
        <v>573</v>
      </c>
      <c r="C11850" s="219">
        <v>87.284936578406274</v>
      </c>
      <c r="D11850" s="218"/>
      <c r="E11850" s="218" t="s">
        <v>204</v>
      </c>
      <c r="F11850" s="218">
        <v>2017</v>
      </c>
    </row>
    <row r="11851" spans="1:6" x14ac:dyDescent="0.45">
      <c r="A11851" s="218">
        <v>8688</v>
      </c>
      <c r="B11851" s="218">
        <v>573</v>
      </c>
      <c r="C11851" s="219">
        <v>45.106649992212482</v>
      </c>
      <c r="D11851" s="218"/>
      <c r="E11851" s="218" t="s">
        <v>204</v>
      </c>
      <c r="F11851" s="218">
        <v>2017</v>
      </c>
    </row>
    <row r="11852" spans="1:6" x14ac:dyDescent="0.45">
      <c r="A11852" s="218">
        <v>8688</v>
      </c>
      <c r="B11852" s="218">
        <v>573</v>
      </c>
      <c r="C11852" s="219">
        <v>78.18925283953314</v>
      </c>
      <c r="D11852" s="218"/>
      <c r="E11852" s="218" t="s">
        <v>204</v>
      </c>
      <c r="F11852" s="218">
        <v>2017</v>
      </c>
    </row>
    <row r="11853" spans="1:6" x14ac:dyDescent="0.45">
      <c r="A11853" s="218">
        <v>8688</v>
      </c>
      <c r="B11853" s="218">
        <v>573</v>
      </c>
      <c r="C11853" s="219">
        <v>87.482581759597593</v>
      </c>
      <c r="D11853" s="218"/>
      <c r="E11853" s="218" t="s">
        <v>204</v>
      </c>
      <c r="F11853" s="218">
        <v>2017</v>
      </c>
    </row>
    <row r="11854" spans="1:6" x14ac:dyDescent="0.45">
      <c r="A11854" s="218">
        <v>8688</v>
      </c>
      <c r="B11854" s="218">
        <v>573</v>
      </c>
      <c r="C11854" s="219">
        <v>45.155714263834867</v>
      </c>
      <c r="D11854" s="218"/>
      <c r="E11854" s="218" t="s">
        <v>204</v>
      </c>
      <c r="F11854" s="218">
        <v>2017</v>
      </c>
    </row>
    <row r="11855" spans="1:6" x14ac:dyDescent="0.45">
      <c r="A11855" s="218">
        <v>8688</v>
      </c>
      <c r="B11855" s="218">
        <v>573</v>
      </c>
      <c r="C11855" s="219">
        <v>71.756681875164105</v>
      </c>
      <c r="D11855" s="218"/>
      <c r="E11855" s="218" t="s">
        <v>114</v>
      </c>
      <c r="F11855" s="218">
        <v>2017</v>
      </c>
    </row>
    <row r="11856" spans="1:6" x14ac:dyDescent="0.45">
      <c r="A11856" s="218">
        <v>8688</v>
      </c>
      <c r="B11856" s="218">
        <v>573</v>
      </c>
      <c r="C11856" s="219">
        <v>17.153259009996209</v>
      </c>
      <c r="D11856" s="218"/>
      <c r="E11856" s="218" t="s">
        <v>204</v>
      </c>
      <c r="F11856" s="218">
        <v>2017</v>
      </c>
    </row>
    <row r="11857" spans="1:6" x14ac:dyDescent="0.45">
      <c r="A11857" s="218">
        <v>8688</v>
      </c>
      <c r="B11857" s="218">
        <v>573</v>
      </c>
      <c r="C11857" s="219">
        <v>41.805157941585747</v>
      </c>
      <c r="D11857" s="218"/>
      <c r="E11857" s="218" t="s">
        <v>204</v>
      </c>
      <c r="F11857" s="218">
        <v>2017</v>
      </c>
    </row>
    <row r="11858" spans="1:6" x14ac:dyDescent="0.45">
      <c r="A11858" s="218">
        <v>8688</v>
      </c>
      <c r="B11858" s="218">
        <v>573</v>
      </c>
      <c r="C11858" s="219">
        <v>34.950228536406449</v>
      </c>
      <c r="D11858" s="218"/>
      <c r="E11858" s="218" t="s">
        <v>204</v>
      </c>
      <c r="F11858" s="218">
        <v>2017</v>
      </c>
    </row>
    <row r="11859" spans="1:6" x14ac:dyDescent="0.45">
      <c r="A11859" s="218">
        <v>8688</v>
      </c>
      <c r="B11859" s="218">
        <v>573</v>
      </c>
      <c r="C11859" s="219">
        <v>48.44908045539735</v>
      </c>
      <c r="D11859" s="218"/>
      <c r="E11859" s="218" t="s">
        <v>204</v>
      </c>
      <c r="F11859" s="218">
        <v>2017</v>
      </c>
    </row>
    <row r="11860" spans="1:6" x14ac:dyDescent="0.45">
      <c r="A11860" s="218">
        <v>8688</v>
      </c>
      <c r="B11860" s="218">
        <v>573</v>
      </c>
      <c r="C11860" s="219">
        <v>17.877964622510351</v>
      </c>
      <c r="D11860" s="218"/>
      <c r="E11860" s="218" t="s">
        <v>204</v>
      </c>
      <c r="F11860" s="218">
        <v>2017</v>
      </c>
    </row>
    <row r="11861" spans="1:6" x14ac:dyDescent="0.45">
      <c r="A11861" s="218">
        <v>8688</v>
      </c>
      <c r="B11861" s="218">
        <v>573</v>
      </c>
      <c r="C11861" s="219">
        <v>34.659373559872428</v>
      </c>
      <c r="D11861" s="218"/>
      <c r="E11861" s="218" t="s">
        <v>204</v>
      </c>
      <c r="F11861" s="218">
        <v>2017</v>
      </c>
    </row>
    <row r="11862" spans="1:6" x14ac:dyDescent="0.45">
      <c r="A11862" s="218">
        <v>8688</v>
      </c>
      <c r="B11862" s="218">
        <v>573</v>
      </c>
      <c r="C11862" s="219">
        <v>3.6332743290517411</v>
      </c>
      <c r="D11862" s="218"/>
      <c r="E11862" s="218" t="s">
        <v>204</v>
      </c>
      <c r="F11862" s="218">
        <v>2017</v>
      </c>
    </row>
    <row r="11863" spans="1:6" x14ac:dyDescent="0.45">
      <c r="A11863" s="218">
        <v>8686</v>
      </c>
      <c r="B11863" s="218">
        <v>200</v>
      </c>
      <c r="C11863" s="219">
        <v>9.6108339905865936</v>
      </c>
      <c r="D11863" s="218"/>
      <c r="E11863" s="218" t="s">
        <v>114</v>
      </c>
      <c r="F11863" s="218">
        <v>2017</v>
      </c>
    </row>
    <row r="11864" spans="1:6" x14ac:dyDescent="0.45">
      <c r="A11864" s="218">
        <v>8686</v>
      </c>
      <c r="B11864" s="218">
        <v>200</v>
      </c>
      <c r="C11864" s="219">
        <v>79.92837530103175</v>
      </c>
      <c r="D11864" s="218"/>
      <c r="E11864" s="218" t="s">
        <v>114</v>
      </c>
      <c r="F11864" s="218">
        <v>2017</v>
      </c>
    </row>
    <row r="11865" spans="1:6" x14ac:dyDescent="0.45">
      <c r="A11865" s="218">
        <v>8674</v>
      </c>
      <c r="B11865" s="218">
        <v>250</v>
      </c>
      <c r="C11865" s="219">
        <v>25.041238299873431</v>
      </c>
      <c r="D11865" s="218"/>
      <c r="E11865" s="218" t="s">
        <v>114</v>
      </c>
      <c r="F11865" s="218">
        <v>2017</v>
      </c>
    </row>
    <row r="11866" spans="1:6" x14ac:dyDescent="0.45">
      <c r="A11866" s="218">
        <v>8674</v>
      </c>
      <c r="B11866" s="218">
        <v>250</v>
      </c>
      <c r="C11866" s="219">
        <v>39.119857060408727</v>
      </c>
      <c r="D11866" s="218"/>
      <c r="E11866" s="218" t="s">
        <v>114</v>
      </c>
      <c r="F11866" s="218">
        <v>2017</v>
      </c>
    </row>
    <row r="11867" spans="1:6" x14ac:dyDescent="0.45">
      <c r="A11867" s="218">
        <v>8672</v>
      </c>
      <c r="B11867" s="218">
        <v>200</v>
      </c>
      <c r="C11867" s="219">
        <v>22.93044842481687</v>
      </c>
      <c r="D11867" s="218"/>
      <c r="E11867" s="218" t="s">
        <v>114</v>
      </c>
      <c r="F11867" s="218">
        <v>2017</v>
      </c>
    </row>
    <row r="11868" spans="1:6" x14ac:dyDescent="0.45">
      <c r="A11868" s="218">
        <v>8672</v>
      </c>
      <c r="B11868" s="218">
        <v>200</v>
      </c>
      <c r="C11868" s="219">
        <v>13.92140144401211</v>
      </c>
      <c r="D11868" s="218"/>
      <c r="E11868" s="218" t="s">
        <v>114</v>
      </c>
      <c r="F11868" s="218">
        <v>2017</v>
      </c>
    </row>
    <row r="11869" spans="1:6" x14ac:dyDescent="0.45">
      <c r="A11869" s="218">
        <v>8670</v>
      </c>
      <c r="B11869" s="218">
        <v>160</v>
      </c>
      <c r="C11869" s="219">
        <v>14.759461796044221</v>
      </c>
      <c r="D11869" s="218"/>
      <c r="E11869" s="218" t="s">
        <v>114</v>
      </c>
      <c r="F11869" s="218">
        <v>2017</v>
      </c>
    </row>
    <row r="11870" spans="1:6" x14ac:dyDescent="0.45">
      <c r="A11870" s="218">
        <v>8670</v>
      </c>
      <c r="B11870" s="218">
        <v>160</v>
      </c>
      <c r="C11870" s="219">
        <v>8.2709028067785937</v>
      </c>
      <c r="D11870" s="218"/>
      <c r="E11870" s="218" t="s">
        <v>114</v>
      </c>
      <c r="F11870" s="218">
        <v>2017</v>
      </c>
    </row>
    <row r="11871" spans="1:6" x14ac:dyDescent="0.45">
      <c r="A11871" s="218">
        <v>8668</v>
      </c>
      <c r="B11871" s="218">
        <v>560</v>
      </c>
      <c r="C11871" s="219">
        <v>9.2575265366680615</v>
      </c>
      <c r="D11871" s="218"/>
      <c r="E11871" s="218" t="s">
        <v>204</v>
      </c>
      <c r="F11871" s="218">
        <v>2017</v>
      </c>
    </row>
    <row r="11872" spans="1:6" x14ac:dyDescent="0.45">
      <c r="A11872" s="218">
        <v>8668</v>
      </c>
      <c r="B11872" s="218">
        <v>560</v>
      </c>
      <c r="C11872" s="219">
        <v>19.062545413471518</v>
      </c>
      <c r="D11872" s="218"/>
      <c r="E11872" s="218" t="s">
        <v>204</v>
      </c>
      <c r="F11872" s="218">
        <v>2017</v>
      </c>
    </row>
    <row r="11873" spans="1:6" x14ac:dyDescent="0.45">
      <c r="A11873" s="218">
        <v>8668</v>
      </c>
      <c r="B11873" s="218">
        <v>560</v>
      </c>
      <c r="C11873" s="219">
        <v>29.240226593031132</v>
      </c>
      <c r="D11873" s="218"/>
      <c r="E11873" s="218" t="s">
        <v>204</v>
      </c>
      <c r="F11873" s="218">
        <v>2017</v>
      </c>
    </row>
    <row r="11874" spans="1:6" x14ac:dyDescent="0.45">
      <c r="A11874" s="218">
        <v>8668</v>
      </c>
      <c r="B11874" s="218">
        <v>560</v>
      </c>
      <c r="C11874" s="219">
        <v>38.771809313655062</v>
      </c>
      <c r="D11874" s="218"/>
      <c r="E11874" s="218" t="s">
        <v>204</v>
      </c>
      <c r="F11874" s="218">
        <v>2017</v>
      </c>
    </row>
    <row r="11875" spans="1:6" x14ac:dyDescent="0.45">
      <c r="A11875" s="218">
        <v>8668</v>
      </c>
      <c r="B11875" s="218">
        <v>560</v>
      </c>
      <c r="C11875" s="219">
        <v>28.415870059766469</v>
      </c>
      <c r="D11875" s="218"/>
      <c r="E11875" s="218" t="s">
        <v>204</v>
      </c>
      <c r="F11875" s="218">
        <v>2017</v>
      </c>
    </row>
    <row r="11876" spans="1:6" x14ac:dyDescent="0.45">
      <c r="A11876" s="218">
        <v>8668</v>
      </c>
      <c r="B11876" s="218">
        <v>560</v>
      </c>
      <c r="C11876" s="219">
        <v>15.38850518746675</v>
      </c>
      <c r="D11876" s="218"/>
      <c r="E11876" s="218" t="s">
        <v>204</v>
      </c>
      <c r="F11876" s="218">
        <v>2017</v>
      </c>
    </row>
    <row r="11877" spans="1:6" x14ac:dyDescent="0.45">
      <c r="A11877" s="218">
        <v>8668</v>
      </c>
      <c r="B11877" s="218">
        <v>560</v>
      </c>
      <c r="C11877" s="219">
        <v>15.548767474307541</v>
      </c>
      <c r="D11877" s="218"/>
      <c r="E11877" s="218" t="s">
        <v>204</v>
      </c>
      <c r="F11877" s="218">
        <v>2017</v>
      </c>
    </row>
    <row r="11878" spans="1:6" x14ac:dyDescent="0.45">
      <c r="A11878" s="218">
        <v>8668</v>
      </c>
      <c r="B11878" s="218">
        <v>560</v>
      </c>
      <c r="C11878" s="219">
        <v>10.07440497199164</v>
      </c>
      <c r="D11878" s="218"/>
      <c r="E11878" s="218" t="s">
        <v>204</v>
      </c>
      <c r="F11878" s="218">
        <v>2017</v>
      </c>
    </row>
    <row r="11879" spans="1:6" x14ac:dyDescent="0.45">
      <c r="A11879" s="218">
        <v>8668</v>
      </c>
      <c r="B11879" s="218">
        <v>560</v>
      </c>
      <c r="C11879" s="219">
        <v>37.254124395167899</v>
      </c>
      <c r="D11879" s="218"/>
      <c r="E11879" s="218" t="s">
        <v>204</v>
      </c>
      <c r="F11879" s="218">
        <v>2017</v>
      </c>
    </row>
    <row r="11880" spans="1:6" x14ac:dyDescent="0.45">
      <c r="A11880" s="218">
        <v>8668</v>
      </c>
      <c r="B11880" s="218">
        <v>560</v>
      </c>
      <c r="C11880" s="219">
        <v>1.6226654052572289</v>
      </c>
      <c r="D11880" s="218"/>
      <c r="E11880" s="218" t="s">
        <v>204</v>
      </c>
      <c r="F11880" s="218">
        <v>2017</v>
      </c>
    </row>
    <row r="11881" spans="1:6" x14ac:dyDescent="0.45">
      <c r="A11881" s="218">
        <v>8668</v>
      </c>
      <c r="B11881" s="218">
        <v>560</v>
      </c>
      <c r="C11881" s="219">
        <v>8.3592897880568575</v>
      </c>
      <c r="D11881" s="218"/>
      <c r="E11881" s="218" t="s">
        <v>204</v>
      </c>
      <c r="F11881" s="218">
        <v>2017</v>
      </c>
    </row>
    <row r="11882" spans="1:6" x14ac:dyDescent="0.45">
      <c r="A11882" s="218">
        <v>8668</v>
      </c>
      <c r="B11882" s="218">
        <v>560</v>
      </c>
      <c r="C11882" s="219">
        <v>5.1994933763507296</v>
      </c>
      <c r="D11882" s="218"/>
      <c r="E11882" s="218" t="s">
        <v>204</v>
      </c>
      <c r="F11882" s="218">
        <v>2017</v>
      </c>
    </row>
    <row r="11883" spans="1:6" x14ac:dyDescent="0.45">
      <c r="A11883" s="218">
        <v>8668</v>
      </c>
      <c r="B11883" s="218">
        <v>560</v>
      </c>
      <c r="C11883" s="219">
        <v>36.849719538803477</v>
      </c>
      <c r="D11883" s="218"/>
      <c r="E11883" s="218" t="s">
        <v>204</v>
      </c>
      <c r="F11883" s="218">
        <v>2017</v>
      </c>
    </row>
    <row r="11884" spans="1:6" x14ac:dyDescent="0.45">
      <c r="A11884" s="218">
        <v>8668</v>
      </c>
      <c r="B11884" s="218">
        <v>560</v>
      </c>
      <c r="C11884" s="219">
        <v>18.057920373505979</v>
      </c>
      <c r="D11884" s="218"/>
      <c r="E11884" s="218" t="s">
        <v>114</v>
      </c>
      <c r="F11884" s="218">
        <v>2017</v>
      </c>
    </row>
    <row r="11885" spans="1:6" x14ac:dyDescent="0.45">
      <c r="A11885" s="218">
        <v>8668</v>
      </c>
      <c r="B11885" s="218">
        <v>560</v>
      </c>
      <c r="C11885" s="219">
        <v>50.671196477517498</v>
      </c>
      <c r="D11885" s="218"/>
      <c r="E11885" s="218" t="s">
        <v>204</v>
      </c>
      <c r="F11885" s="218">
        <v>2017</v>
      </c>
    </row>
    <row r="11886" spans="1:6" x14ac:dyDescent="0.45">
      <c r="A11886" s="218">
        <v>8668</v>
      </c>
      <c r="B11886" s="218">
        <v>560</v>
      </c>
      <c r="C11886" s="219">
        <v>34.218071644089498</v>
      </c>
      <c r="D11886" s="218"/>
      <c r="E11886" s="218" t="s">
        <v>204</v>
      </c>
      <c r="F11886" s="218">
        <v>2017</v>
      </c>
    </row>
    <row r="11887" spans="1:6" x14ac:dyDescent="0.45">
      <c r="A11887" s="218">
        <v>8668</v>
      </c>
      <c r="B11887" s="218">
        <v>560</v>
      </c>
      <c r="C11887" s="219">
        <v>8.8506408431156824</v>
      </c>
      <c r="D11887" s="218"/>
      <c r="E11887" s="218" t="s">
        <v>204</v>
      </c>
      <c r="F11887" s="218">
        <v>2017</v>
      </c>
    </row>
    <row r="11888" spans="1:6" x14ac:dyDescent="0.45">
      <c r="A11888" s="218">
        <v>8668</v>
      </c>
      <c r="B11888" s="218">
        <v>560</v>
      </c>
      <c r="C11888" s="219">
        <v>13.461233688838769</v>
      </c>
      <c r="D11888" s="218"/>
      <c r="E11888" s="218" t="s">
        <v>204</v>
      </c>
      <c r="F11888" s="218">
        <v>2017</v>
      </c>
    </row>
    <row r="11889" spans="1:6" x14ac:dyDescent="0.45">
      <c r="A11889" s="218">
        <v>8668</v>
      </c>
      <c r="B11889" s="218">
        <v>560</v>
      </c>
      <c r="C11889" s="219">
        <v>20.119985048697991</v>
      </c>
      <c r="D11889" s="218"/>
      <c r="E11889" s="218" t="s">
        <v>204</v>
      </c>
      <c r="F11889" s="218">
        <v>2017</v>
      </c>
    </row>
    <row r="11890" spans="1:6" x14ac:dyDescent="0.45">
      <c r="A11890" s="218">
        <v>8668</v>
      </c>
      <c r="B11890" s="218">
        <v>560</v>
      </c>
      <c r="C11890" s="219">
        <v>4.7477023066733919</v>
      </c>
      <c r="D11890" s="218"/>
      <c r="E11890" s="218" t="s">
        <v>204</v>
      </c>
      <c r="F11890" s="218">
        <v>2017</v>
      </c>
    </row>
    <row r="11891" spans="1:6" x14ac:dyDescent="0.45">
      <c r="A11891" s="218">
        <v>8668</v>
      </c>
      <c r="B11891" s="218">
        <v>560</v>
      </c>
      <c r="C11891" s="219">
        <v>15.67378205540037</v>
      </c>
      <c r="D11891" s="218"/>
      <c r="E11891" s="218" t="s">
        <v>204</v>
      </c>
      <c r="F11891" s="218">
        <v>2017</v>
      </c>
    </row>
    <row r="11892" spans="1:6" x14ac:dyDescent="0.45">
      <c r="A11892" s="218">
        <v>8668</v>
      </c>
      <c r="B11892" s="218">
        <v>560</v>
      </c>
      <c r="C11892" s="219">
        <v>48.175408083063381</v>
      </c>
      <c r="D11892" s="218"/>
      <c r="E11892" s="218" t="s">
        <v>204</v>
      </c>
      <c r="F11892" s="218">
        <v>2017</v>
      </c>
    </row>
    <row r="11893" spans="1:6" x14ac:dyDescent="0.45">
      <c r="A11893" s="218">
        <v>8668</v>
      </c>
      <c r="B11893" s="218">
        <v>560</v>
      </c>
      <c r="C11893" s="219">
        <v>25.905177801702649</v>
      </c>
      <c r="D11893" s="218"/>
      <c r="E11893" s="218" t="s">
        <v>204</v>
      </c>
      <c r="F11893" s="218">
        <v>2017</v>
      </c>
    </row>
    <row r="11894" spans="1:6" x14ac:dyDescent="0.45">
      <c r="A11894" s="218">
        <v>8666</v>
      </c>
      <c r="B11894" s="218">
        <v>200</v>
      </c>
      <c r="C11894" s="219">
        <v>1.1818018355489179</v>
      </c>
      <c r="D11894" s="218"/>
      <c r="E11894" s="218" t="s">
        <v>114</v>
      </c>
      <c r="F11894" s="218">
        <v>2017</v>
      </c>
    </row>
    <row r="11895" spans="1:6" x14ac:dyDescent="0.45">
      <c r="A11895" s="218">
        <v>8664</v>
      </c>
      <c r="B11895" s="218">
        <v>315</v>
      </c>
      <c r="C11895" s="219">
        <v>19.583347433816272</v>
      </c>
      <c r="D11895" s="218"/>
      <c r="E11895" s="218" t="s">
        <v>204</v>
      </c>
      <c r="F11895" s="218">
        <v>2017</v>
      </c>
    </row>
    <row r="11896" spans="1:6" x14ac:dyDescent="0.45">
      <c r="A11896" s="218">
        <v>8664</v>
      </c>
      <c r="B11896" s="218">
        <v>315</v>
      </c>
      <c r="C11896" s="219">
        <v>12.413947162799831</v>
      </c>
      <c r="D11896" s="218"/>
      <c r="E11896" s="218" t="s">
        <v>114</v>
      </c>
      <c r="F11896" s="218">
        <v>2019</v>
      </c>
    </row>
    <row r="11897" spans="1:6" x14ac:dyDescent="0.45">
      <c r="A11897" s="218">
        <v>8662</v>
      </c>
      <c r="B11897" s="218">
        <v>315</v>
      </c>
      <c r="C11897" s="219">
        <v>3.0488751684136641</v>
      </c>
      <c r="D11897" s="218"/>
      <c r="E11897" s="218" t="s">
        <v>204</v>
      </c>
      <c r="F11897" s="218">
        <v>2017</v>
      </c>
    </row>
    <row r="11898" spans="1:6" x14ac:dyDescent="0.45">
      <c r="A11898" s="218">
        <v>8662</v>
      </c>
      <c r="B11898" s="218">
        <v>315</v>
      </c>
      <c r="C11898" s="219">
        <v>3.050455773915119</v>
      </c>
      <c r="D11898" s="218"/>
      <c r="E11898" s="218" t="s">
        <v>204</v>
      </c>
      <c r="F11898" s="218">
        <v>2017</v>
      </c>
    </row>
    <row r="11899" spans="1:6" x14ac:dyDescent="0.45">
      <c r="A11899" s="218">
        <v>8662</v>
      </c>
      <c r="B11899" s="218">
        <v>315</v>
      </c>
      <c r="C11899" s="219">
        <v>20.15500100528666</v>
      </c>
      <c r="D11899" s="218"/>
      <c r="E11899" s="218" t="s">
        <v>204</v>
      </c>
      <c r="F11899" s="218">
        <v>2017</v>
      </c>
    </row>
    <row r="11900" spans="1:6" x14ac:dyDescent="0.45">
      <c r="A11900" s="218">
        <v>8662</v>
      </c>
      <c r="B11900" s="218">
        <v>315</v>
      </c>
      <c r="C11900" s="219">
        <v>10.73143801379376</v>
      </c>
      <c r="D11900" s="218"/>
      <c r="E11900" s="218" t="s">
        <v>204</v>
      </c>
      <c r="F11900" s="218">
        <v>2017</v>
      </c>
    </row>
    <row r="11901" spans="1:6" x14ac:dyDescent="0.45">
      <c r="A11901" s="218">
        <v>8660</v>
      </c>
      <c r="B11901" s="218">
        <v>315</v>
      </c>
      <c r="C11901" s="219">
        <v>6.1891903154166696</v>
      </c>
      <c r="D11901" s="218"/>
      <c r="E11901" s="218" t="s">
        <v>204</v>
      </c>
      <c r="F11901" s="218">
        <v>2017</v>
      </c>
    </row>
    <row r="11902" spans="1:6" x14ac:dyDescent="0.45">
      <c r="A11902" s="218">
        <v>8660</v>
      </c>
      <c r="B11902" s="218">
        <v>315</v>
      </c>
      <c r="C11902" s="219">
        <v>15.184716434517</v>
      </c>
      <c r="D11902" s="218"/>
      <c r="E11902" s="218" t="s">
        <v>204</v>
      </c>
      <c r="F11902" s="218">
        <v>2017</v>
      </c>
    </row>
    <row r="11903" spans="1:6" x14ac:dyDescent="0.45">
      <c r="A11903" s="218">
        <v>8658</v>
      </c>
      <c r="B11903" s="218">
        <v>300</v>
      </c>
      <c r="C11903" s="219">
        <v>2.6743880373140549</v>
      </c>
      <c r="D11903" s="218"/>
      <c r="E11903" s="218" t="s">
        <v>205</v>
      </c>
      <c r="F11903" s="218">
        <v>1901</v>
      </c>
    </row>
    <row r="11904" spans="1:6" x14ac:dyDescent="0.45">
      <c r="A11904" s="218">
        <v>8656</v>
      </c>
      <c r="B11904" s="218">
        <v>315</v>
      </c>
      <c r="C11904" s="219">
        <v>21.08164357278218</v>
      </c>
      <c r="D11904" s="218"/>
      <c r="E11904" s="218" t="s">
        <v>204</v>
      </c>
      <c r="F11904" s="218">
        <v>2017</v>
      </c>
    </row>
    <row r="11905" spans="1:6" x14ac:dyDescent="0.45">
      <c r="A11905" s="218">
        <v>8824</v>
      </c>
      <c r="B11905" s="218">
        <v>560</v>
      </c>
      <c r="C11905" s="219">
        <v>3.4975703027390872</v>
      </c>
      <c r="D11905" s="218"/>
      <c r="E11905" s="218" t="s">
        <v>204</v>
      </c>
      <c r="F11905" s="218">
        <v>2017</v>
      </c>
    </row>
    <row r="11906" spans="1:6" x14ac:dyDescent="0.45">
      <c r="A11906" s="218">
        <v>8822</v>
      </c>
      <c r="B11906" s="218">
        <v>160</v>
      </c>
      <c r="C11906" s="219">
        <v>35.989793455841053</v>
      </c>
      <c r="D11906" s="218"/>
      <c r="E11906" s="218" t="s">
        <v>114</v>
      </c>
      <c r="F11906" s="218">
        <v>2017</v>
      </c>
    </row>
    <row r="11907" spans="1:6" x14ac:dyDescent="0.45">
      <c r="A11907" s="218">
        <v>8822</v>
      </c>
      <c r="B11907" s="218">
        <v>160</v>
      </c>
      <c r="C11907" s="219">
        <v>11.29683074988557</v>
      </c>
      <c r="D11907" s="218"/>
      <c r="E11907" s="218" t="s">
        <v>114</v>
      </c>
      <c r="F11907" s="218">
        <v>2017</v>
      </c>
    </row>
    <row r="11908" spans="1:6" x14ac:dyDescent="0.45">
      <c r="A11908" s="218">
        <v>8820</v>
      </c>
      <c r="B11908" s="218">
        <v>250</v>
      </c>
      <c r="C11908" s="219">
        <v>3.3671666933736399</v>
      </c>
      <c r="D11908" s="218"/>
      <c r="E11908" s="218" t="s">
        <v>114</v>
      </c>
      <c r="F11908" s="218">
        <v>2017</v>
      </c>
    </row>
    <row r="11909" spans="1:6" x14ac:dyDescent="0.45">
      <c r="A11909" s="218">
        <v>8820</v>
      </c>
      <c r="B11909" s="218">
        <v>250</v>
      </c>
      <c r="C11909" s="219">
        <v>12.741351928970939</v>
      </c>
      <c r="D11909" s="218"/>
      <c r="E11909" s="218" t="s">
        <v>114</v>
      </c>
      <c r="F11909" s="218">
        <v>2017</v>
      </c>
    </row>
    <row r="11910" spans="1:6" x14ac:dyDescent="0.45">
      <c r="A11910" s="218">
        <v>8818</v>
      </c>
      <c r="B11910" s="218">
        <v>250</v>
      </c>
      <c r="C11910" s="219">
        <v>82.417026814889724</v>
      </c>
      <c r="D11910" s="218"/>
      <c r="E11910" s="218" t="s">
        <v>204</v>
      </c>
      <c r="F11910" s="218">
        <v>2017</v>
      </c>
    </row>
    <row r="11911" spans="1:6" x14ac:dyDescent="0.45">
      <c r="A11911" s="218">
        <v>8818</v>
      </c>
      <c r="B11911" s="218">
        <v>250</v>
      </c>
      <c r="C11911" s="219">
        <v>46.366667869864571</v>
      </c>
      <c r="D11911" s="218"/>
      <c r="E11911" s="218" t="s">
        <v>204</v>
      </c>
      <c r="F11911" s="218">
        <v>2017</v>
      </c>
    </row>
    <row r="11912" spans="1:6" x14ac:dyDescent="0.45">
      <c r="A11912" s="218">
        <v>8818</v>
      </c>
      <c r="B11912" s="218">
        <v>250</v>
      </c>
      <c r="C11912" s="219">
        <v>6.3890429671542277</v>
      </c>
      <c r="D11912" s="218"/>
      <c r="E11912" s="218" t="s">
        <v>204</v>
      </c>
      <c r="F11912" s="218">
        <v>2017</v>
      </c>
    </row>
    <row r="11913" spans="1:6" x14ac:dyDescent="0.45">
      <c r="A11913" s="218">
        <v>8818</v>
      </c>
      <c r="B11913" s="218">
        <v>250</v>
      </c>
      <c r="C11913" s="219">
        <v>74.977790045473043</v>
      </c>
      <c r="D11913" s="218"/>
      <c r="E11913" s="218" t="s">
        <v>114</v>
      </c>
      <c r="F11913" s="218">
        <v>2017</v>
      </c>
    </row>
    <row r="11914" spans="1:6" x14ac:dyDescent="0.45">
      <c r="A11914" s="218">
        <v>8818</v>
      </c>
      <c r="B11914" s="218">
        <v>250</v>
      </c>
      <c r="C11914" s="219">
        <v>99.838212373869993</v>
      </c>
      <c r="D11914" s="218"/>
      <c r="E11914" s="218" t="s">
        <v>114</v>
      </c>
      <c r="F11914" s="218">
        <v>2017</v>
      </c>
    </row>
    <row r="11915" spans="1:6" x14ac:dyDescent="0.45">
      <c r="A11915" s="218">
        <v>8818</v>
      </c>
      <c r="B11915" s="218">
        <v>250</v>
      </c>
      <c r="C11915" s="219">
        <v>42.499646033740063</v>
      </c>
      <c r="D11915" s="218"/>
      <c r="E11915" s="218" t="s">
        <v>114</v>
      </c>
      <c r="F11915" s="218">
        <v>2017</v>
      </c>
    </row>
    <row r="11916" spans="1:6" x14ac:dyDescent="0.45">
      <c r="A11916" s="218">
        <v>8818</v>
      </c>
      <c r="B11916" s="218">
        <v>250</v>
      </c>
      <c r="C11916" s="219">
        <v>11.719955119487571</v>
      </c>
      <c r="D11916" s="218"/>
      <c r="E11916" s="218" t="s">
        <v>114</v>
      </c>
      <c r="F11916" s="218">
        <v>2017</v>
      </c>
    </row>
    <row r="11917" spans="1:6" x14ac:dyDescent="0.45">
      <c r="A11917" s="218">
        <v>8818</v>
      </c>
      <c r="B11917" s="218">
        <v>250</v>
      </c>
      <c r="C11917" s="219">
        <v>22.095370668568979</v>
      </c>
      <c r="D11917" s="218"/>
      <c r="E11917" s="218" t="s">
        <v>114</v>
      </c>
      <c r="F11917" s="218">
        <v>2017</v>
      </c>
    </row>
    <row r="11918" spans="1:6" x14ac:dyDescent="0.45">
      <c r="A11918" s="218">
        <v>8816</v>
      </c>
      <c r="B11918" s="218">
        <v>560</v>
      </c>
      <c r="C11918" s="219">
        <v>2.9999999996860471</v>
      </c>
      <c r="D11918" s="218"/>
      <c r="E11918" s="218" t="s">
        <v>204</v>
      </c>
      <c r="F11918" s="218">
        <v>2017</v>
      </c>
    </row>
    <row r="11919" spans="1:6" x14ac:dyDescent="0.45">
      <c r="A11919" s="218">
        <v>8814</v>
      </c>
      <c r="B11919" s="218">
        <v>160</v>
      </c>
      <c r="C11919" s="219">
        <v>6.4963804153106803</v>
      </c>
      <c r="D11919" s="218"/>
      <c r="E11919" s="218" t="s">
        <v>114</v>
      </c>
      <c r="F11919" s="218">
        <v>2017</v>
      </c>
    </row>
    <row r="11920" spans="1:6" x14ac:dyDescent="0.45">
      <c r="A11920" s="218">
        <v>8814</v>
      </c>
      <c r="B11920" s="218">
        <v>160</v>
      </c>
      <c r="C11920" s="219">
        <v>3.7669749129326182</v>
      </c>
      <c r="D11920" s="218"/>
      <c r="E11920" s="218" t="s">
        <v>114</v>
      </c>
      <c r="F11920" s="218">
        <v>2019</v>
      </c>
    </row>
    <row r="11921" spans="1:6" x14ac:dyDescent="0.45">
      <c r="A11921" s="218">
        <v>8814</v>
      </c>
      <c r="B11921" s="218">
        <v>160</v>
      </c>
      <c r="C11921" s="219">
        <v>31.467555942878679</v>
      </c>
      <c r="D11921" s="218"/>
      <c r="E11921" s="218" t="s">
        <v>109</v>
      </c>
      <c r="F11921" s="218">
        <v>2019</v>
      </c>
    </row>
    <row r="11922" spans="1:6" x14ac:dyDescent="0.45">
      <c r="A11922" s="218">
        <v>8812</v>
      </c>
      <c r="B11922" s="218">
        <v>160</v>
      </c>
      <c r="C11922" s="219">
        <v>18.83654148078104</v>
      </c>
      <c r="D11922" s="218"/>
      <c r="E11922" s="218" t="s">
        <v>114</v>
      </c>
      <c r="F11922" s="218">
        <v>2017</v>
      </c>
    </row>
    <row r="11923" spans="1:6" x14ac:dyDescent="0.45">
      <c r="A11923" s="218">
        <v>8812</v>
      </c>
      <c r="B11923" s="218">
        <v>160</v>
      </c>
      <c r="C11923" s="219">
        <v>6.447475163016664</v>
      </c>
      <c r="D11923" s="218"/>
      <c r="E11923" s="218" t="s">
        <v>114</v>
      </c>
      <c r="F11923" s="218">
        <v>2017</v>
      </c>
    </row>
    <row r="11924" spans="1:6" x14ac:dyDescent="0.45">
      <c r="A11924" s="218">
        <v>8812</v>
      </c>
      <c r="B11924" s="218">
        <v>160</v>
      </c>
      <c r="C11924" s="219">
        <v>10.110459979353889</v>
      </c>
      <c r="D11924" s="218"/>
      <c r="E11924" s="218" t="s">
        <v>114</v>
      </c>
      <c r="F11924" s="218">
        <v>2017</v>
      </c>
    </row>
    <row r="11925" spans="1:6" x14ac:dyDescent="0.45">
      <c r="A11925" s="218">
        <v>8812</v>
      </c>
      <c r="B11925" s="218">
        <v>160</v>
      </c>
      <c r="C11925" s="219">
        <v>19.48205664896178</v>
      </c>
      <c r="D11925" s="218"/>
      <c r="E11925" s="218" t="s">
        <v>114</v>
      </c>
      <c r="F11925" s="218">
        <v>2017</v>
      </c>
    </row>
    <row r="11926" spans="1:6" x14ac:dyDescent="0.45">
      <c r="A11926" s="218">
        <v>8812</v>
      </c>
      <c r="B11926" s="218">
        <v>160</v>
      </c>
      <c r="C11926" s="219">
        <v>13.94923477418781</v>
      </c>
      <c r="D11926" s="218"/>
      <c r="E11926" s="218" t="s">
        <v>114</v>
      </c>
      <c r="F11926" s="218">
        <v>2017</v>
      </c>
    </row>
    <row r="11927" spans="1:6" x14ac:dyDescent="0.45">
      <c r="A11927" s="218">
        <v>8810</v>
      </c>
      <c r="B11927" s="218">
        <v>200</v>
      </c>
      <c r="C11927" s="219">
        <v>36.673586575912267</v>
      </c>
      <c r="D11927" s="218"/>
      <c r="E11927" s="218" t="s">
        <v>114</v>
      </c>
      <c r="F11927" s="218">
        <v>2017</v>
      </c>
    </row>
    <row r="11928" spans="1:6" x14ac:dyDescent="0.45">
      <c r="A11928" s="218">
        <v>8810</v>
      </c>
      <c r="B11928" s="218">
        <v>200</v>
      </c>
      <c r="C11928" s="219">
        <v>8.1403829609028833</v>
      </c>
      <c r="D11928" s="218"/>
      <c r="E11928" s="218" t="s">
        <v>114</v>
      </c>
      <c r="F11928" s="218">
        <v>2017</v>
      </c>
    </row>
    <row r="11929" spans="1:6" x14ac:dyDescent="0.45">
      <c r="A11929" s="218">
        <v>8810</v>
      </c>
      <c r="B11929" s="218">
        <v>200</v>
      </c>
      <c r="C11929" s="219">
        <v>32.708761393777358</v>
      </c>
      <c r="D11929" s="218"/>
      <c r="E11929" s="218" t="s">
        <v>114</v>
      </c>
      <c r="F11929" s="218">
        <v>2017</v>
      </c>
    </row>
    <row r="11930" spans="1:6" x14ac:dyDescent="0.45">
      <c r="A11930" s="218">
        <v>8810</v>
      </c>
      <c r="B11930" s="218">
        <v>200</v>
      </c>
      <c r="C11930" s="219">
        <v>50.890862215489847</v>
      </c>
      <c r="D11930" s="218"/>
      <c r="E11930" s="218" t="s">
        <v>114</v>
      </c>
      <c r="F11930" s="218">
        <v>2017</v>
      </c>
    </row>
    <row r="11931" spans="1:6" x14ac:dyDescent="0.45">
      <c r="A11931" s="218">
        <v>8810</v>
      </c>
      <c r="B11931" s="218">
        <v>200</v>
      </c>
      <c r="C11931" s="219">
        <v>44.419961309060668</v>
      </c>
      <c r="D11931" s="218"/>
      <c r="E11931" s="218" t="s">
        <v>114</v>
      </c>
      <c r="F11931" s="218">
        <v>2017</v>
      </c>
    </row>
    <row r="11932" spans="1:6" x14ac:dyDescent="0.45">
      <c r="A11932" s="218">
        <v>8808</v>
      </c>
      <c r="B11932" s="218">
        <v>400</v>
      </c>
      <c r="C11932" s="219">
        <v>75.564312344492549</v>
      </c>
      <c r="D11932" s="218"/>
      <c r="E11932" s="218" t="s">
        <v>204</v>
      </c>
      <c r="F11932" s="218">
        <v>2017</v>
      </c>
    </row>
    <row r="11933" spans="1:6" x14ac:dyDescent="0.45">
      <c r="A11933" s="218">
        <v>8808</v>
      </c>
      <c r="B11933" s="218">
        <v>400</v>
      </c>
      <c r="C11933" s="219">
        <v>78.416498856273634</v>
      </c>
      <c r="D11933" s="218"/>
      <c r="E11933" s="218" t="s">
        <v>204</v>
      </c>
      <c r="F11933" s="218">
        <v>2017</v>
      </c>
    </row>
    <row r="11934" spans="1:6" x14ac:dyDescent="0.45">
      <c r="A11934" s="218">
        <v>8808</v>
      </c>
      <c r="B11934" s="218">
        <v>400</v>
      </c>
      <c r="C11934" s="219">
        <v>9.9673905311834226</v>
      </c>
      <c r="D11934" s="218"/>
      <c r="E11934" s="218" t="s">
        <v>204</v>
      </c>
      <c r="F11934" s="218">
        <v>2017</v>
      </c>
    </row>
    <row r="11935" spans="1:6" x14ac:dyDescent="0.45">
      <c r="A11935" s="218">
        <v>8808</v>
      </c>
      <c r="B11935" s="218">
        <v>400</v>
      </c>
      <c r="C11935" s="219">
        <v>86.516561791008854</v>
      </c>
      <c r="D11935" s="218"/>
      <c r="E11935" s="218" t="s">
        <v>204</v>
      </c>
      <c r="F11935" s="218">
        <v>2017</v>
      </c>
    </row>
    <row r="11936" spans="1:6" x14ac:dyDescent="0.45">
      <c r="A11936" s="218">
        <v>8808</v>
      </c>
      <c r="B11936" s="218">
        <v>400</v>
      </c>
      <c r="C11936" s="219">
        <v>86.231681439454746</v>
      </c>
      <c r="D11936" s="218"/>
      <c r="E11936" s="218" t="s">
        <v>204</v>
      </c>
      <c r="F11936" s="218">
        <v>2017</v>
      </c>
    </row>
    <row r="11937" spans="1:6" x14ac:dyDescent="0.45">
      <c r="A11937" s="218">
        <v>8808</v>
      </c>
      <c r="B11937" s="218">
        <v>400</v>
      </c>
      <c r="C11937" s="219">
        <v>8.3072212556497078</v>
      </c>
      <c r="D11937" s="218"/>
      <c r="E11937" s="218" t="s">
        <v>204</v>
      </c>
      <c r="F11937" s="218">
        <v>2017</v>
      </c>
    </row>
    <row r="11938" spans="1:6" x14ac:dyDescent="0.45">
      <c r="A11938" s="218">
        <v>8806</v>
      </c>
      <c r="B11938" s="218">
        <v>600</v>
      </c>
      <c r="C11938" s="219">
        <v>54.380001473548312</v>
      </c>
      <c r="D11938" s="218"/>
      <c r="E11938" s="218" t="s">
        <v>204</v>
      </c>
      <c r="F11938" s="218">
        <v>2017</v>
      </c>
    </row>
    <row r="11939" spans="1:6" x14ac:dyDescent="0.45">
      <c r="A11939" s="218">
        <v>8806</v>
      </c>
      <c r="B11939" s="218">
        <v>600</v>
      </c>
      <c r="C11939" s="219">
        <v>10.154631541754441</v>
      </c>
      <c r="D11939" s="218"/>
      <c r="E11939" s="218" t="s">
        <v>204</v>
      </c>
      <c r="F11939" s="218">
        <v>2017</v>
      </c>
    </row>
    <row r="11940" spans="1:6" x14ac:dyDescent="0.45">
      <c r="A11940" s="218">
        <v>8804</v>
      </c>
      <c r="B11940" s="218">
        <v>160</v>
      </c>
      <c r="C11940" s="219">
        <v>14.43630492897783</v>
      </c>
      <c r="D11940" s="218"/>
      <c r="E11940" s="218" t="s">
        <v>114</v>
      </c>
      <c r="F11940" s="218">
        <v>2017</v>
      </c>
    </row>
    <row r="11941" spans="1:6" x14ac:dyDescent="0.45">
      <c r="A11941" s="218">
        <v>8804</v>
      </c>
      <c r="B11941" s="218">
        <v>160</v>
      </c>
      <c r="C11941" s="219">
        <v>40.779348940409008</v>
      </c>
      <c r="D11941" s="218"/>
      <c r="E11941" s="218" t="s">
        <v>114</v>
      </c>
      <c r="F11941" s="218">
        <v>2017</v>
      </c>
    </row>
    <row r="11942" spans="1:6" x14ac:dyDescent="0.45">
      <c r="A11942" s="218">
        <v>8802</v>
      </c>
      <c r="B11942" s="218">
        <v>150</v>
      </c>
      <c r="C11942" s="219">
        <v>5.7523354062179664</v>
      </c>
      <c r="D11942" s="218"/>
      <c r="E11942" s="218" t="s">
        <v>205</v>
      </c>
      <c r="F11942" s="218">
        <v>1901</v>
      </c>
    </row>
    <row r="11943" spans="1:6" x14ac:dyDescent="0.45">
      <c r="A11943" s="218">
        <v>8800</v>
      </c>
      <c r="B11943" s="218">
        <v>200</v>
      </c>
      <c r="C11943" s="219">
        <v>65.927154177834723</v>
      </c>
      <c r="D11943" s="218"/>
      <c r="E11943" s="218" t="s">
        <v>114</v>
      </c>
      <c r="F11943" s="218">
        <v>2017</v>
      </c>
    </row>
    <row r="11944" spans="1:6" x14ac:dyDescent="0.45">
      <c r="A11944" s="218">
        <v>8798</v>
      </c>
      <c r="B11944" s="218">
        <v>200</v>
      </c>
      <c r="C11944" s="219">
        <v>43.535744176821858</v>
      </c>
      <c r="D11944" s="218"/>
      <c r="E11944" s="218" t="s">
        <v>114</v>
      </c>
      <c r="F11944" s="218">
        <v>2017</v>
      </c>
    </row>
    <row r="11945" spans="1:6" x14ac:dyDescent="0.45">
      <c r="A11945" s="218">
        <v>8796</v>
      </c>
      <c r="B11945" s="218">
        <v>200</v>
      </c>
      <c r="C11945" s="219">
        <v>24.671022594492609</v>
      </c>
      <c r="D11945" s="218"/>
      <c r="E11945" s="218" t="s">
        <v>114</v>
      </c>
      <c r="F11945" s="218">
        <v>2017</v>
      </c>
    </row>
    <row r="11946" spans="1:6" x14ac:dyDescent="0.45">
      <c r="A11946" s="218">
        <v>8796</v>
      </c>
      <c r="B11946" s="218">
        <v>200</v>
      </c>
      <c r="C11946" s="219">
        <v>21.38396524721356</v>
      </c>
      <c r="D11946" s="218"/>
      <c r="E11946" s="218" t="s">
        <v>114</v>
      </c>
      <c r="F11946" s="218">
        <v>2017</v>
      </c>
    </row>
    <row r="11947" spans="1:6" x14ac:dyDescent="0.45">
      <c r="A11947" s="218">
        <v>8796</v>
      </c>
      <c r="B11947" s="218">
        <v>200</v>
      </c>
      <c r="C11947" s="219">
        <v>30.154411669618561</v>
      </c>
      <c r="D11947" s="218"/>
      <c r="E11947" s="218" t="s">
        <v>114</v>
      </c>
      <c r="F11947" s="218">
        <v>2017</v>
      </c>
    </row>
    <row r="11948" spans="1:6" x14ac:dyDescent="0.45">
      <c r="A11948" s="218">
        <v>8796</v>
      </c>
      <c r="B11948" s="218">
        <v>200</v>
      </c>
      <c r="C11948" s="219">
        <v>6.6152975965848677</v>
      </c>
      <c r="D11948" s="218"/>
      <c r="E11948" s="218" t="s">
        <v>114</v>
      </c>
      <c r="F11948" s="218">
        <v>2017</v>
      </c>
    </row>
    <row r="11949" spans="1:6" x14ac:dyDescent="0.45">
      <c r="A11949" s="218">
        <v>8796</v>
      </c>
      <c r="B11949" s="218">
        <v>200</v>
      </c>
      <c r="C11949" s="219">
        <v>11.82563265337787</v>
      </c>
      <c r="D11949" s="218"/>
      <c r="E11949" s="218" t="s">
        <v>114</v>
      </c>
      <c r="F11949" s="218">
        <v>2017</v>
      </c>
    </row>
    <row r="11950" spans="1:6" x14ac:dyDescent="0.45">
      <c r="A11950" s="218">
        <v>8796</v>
      </c>
      <c r="B11950" s="218">
        <v>200</v>
      </c>
      <c r="C11950" s="219">
        <v>28.581831382902571</v>
      </c>
      <c r="D11950" s="218"/>
      <c r="E11950" s="218" t="s">
        <v>114</v>
      </c>
      <c r="F11950" s="218">
        <v>2017</v>
      </c>
    </row>
    <row r="11951" spans="1:6" x14ac:dyDescent="0.45">
      <c r="A11951" s="218">
        <v>8796</v>
      </c>
      <c r="B11951" s="218">
        <v>200</v>
      </c>
      <c r="C11951" s="219">
        <v>13.937416460850249</v>
      </c>
      <c r="D11951" s="218"/>
      <c r="E11951" s="218" t="s">
        <v>114</v>
      </c>
      <c r="F11951" s="218">
        <v>2017</v>
      </c>
    </row>
    <row r="11952" spans="1:6" x14ac:dyDescent="0.45">
      <c r="A11952" s="218">
        <v>8794</v>
      </c>
      <c r="B11952" s="218">
        <v>200</v>
      </c>
      <c r="C11952" s="219">
        <v>13.240171211108731</v>
      </c>
      <c r="D11952" s="218"/>
      <c r="E11952" s="218" t="s">
        <v>114</v>
      </c>
      <c r="F11952" s="218">
        <v>2017</v>
      </c>
    </row>
    <row r="11953" spans="1:6" x14ac:dyDescent="0.45">
      <c r="A11953" s="218">
        <v>8794</v>
      </c>
      <c r="B11953" s="218">
        <v>200</v>
      </c>
      <c r="C11953" s="219">
        <v>18.012764918550172</v>
      </c>
      <c r="D11953" s="218"/>
      <c r="E11953" s="218" t="s">
        <v>114</v>
      </c>
      <c r="F11953" s="218">
        <v>2017</v>
      </c>
    </row>
    <row r="11954" spans="1:6" x14ac:dyDescent="0.45">
      <c r="A11954" s="218">
        <v>8794</v>
      </c>
      <c r="B11954" s="218">
        <v>200</v>
      </c>
      <c r="C11954" s="219">
        <v>17.316025222726552</v>
      </c>
      <c r="D11954" s="218"/>
      <c r="E11954" s="218" t="s">
        <v>114</v>
      </c>
      <c r="F11954" s="218">
        <v>2017</v>
      </c>
    </row>
    <row r="11955" spans="1:6" x14ac:dyDescent="0.45">
      <c r="A11955" s="218">
        <v>8792</v>
      </c>
      <c r="B11955" s="218">
        <v>0</v>
      </c>
      <c r="C11955" s="219">
        <v>3.5744216123077499</v>
      </c>
      <c r="D11955" s="218"/>
      <c r="E11955" s="218"/>
      <c r="F11955" s="218">
        <v>0</v>
      </c>
    </row>
    <row r="11956" spans="1:6" x14ac:dyDescent="0.45">
      <c r="A11956" s="218">
        <v>8790</v>
      </c>
      <c r="B11956" s="218">
        <v>0</v>
      </c>
      <c r="C11956" s="219">
        <v>2.330183008603596</v>
      </c>
      <c r="D11956" s="218"/>
      <c r="E11956" s="218"/>
      <c r="F11956" s="218">
        <v>0</v>
      </c>
    </row>
    <row r="11957" spans="1:6" x14ac:dyDescent="0.45">
      <c r="A11957" s="218">
        <v>8788</v>
      </c>
      <c r="B11957" s="218">
        <v>160</v>
      </c>
      <c r="C11957" s="219">
        <v>25.976840727230819</v>
      </c>
      <c r="D11957" s="218"/>
      <c r="E11957" s="218" t="s">
        <v>114</v>
      </c>
      <c r="F11957" s="218">
        <v>2004</v>
      </c>
    </row>
    <row r="11958" spans="1:6" x14ac:dyDescent="0.45">
      <c r="A11958" s="218">
        <v>8786</v>
      </c>
      <c r="B11958" s="218">
        <v>200</v>
      </c>
      <c r="C11958" s="219">
        <v>48.841240627298568</v>
      </c>
      <c r="D11958" s="218"/>
      <c r="E11958" s="218" t="s">
        <v>114</v>
      </c>
      <c r="F11958" s="218">
        <v>2017</v>
      </c>
    </row>
    <row r="11959" spans="1:6" x14ac:dyDescent="0.45">
      <c r="A11959" s="218">
        <v>8786</v>
      </c>
      <c r="B11959" s="218">
        <v>200</v>
      </c>
      <c r="C11959" s="219">
        <v>42.827840769334053</v>
      </c>
      <c r="D11959" s="218"/>
      <c r="E11959" s="218" t="s">
        <v>114</v>
      </c>
      <c r="F11959" s="218">
        <v>2017</v>
      </c>
    </row>
    <row r="11960" spans="1:6" x14ac:dyDescent="0.45">
      <c r="A11960" s="218">
        <v>8786</v>
      </c>
      <c r="B11960" s="218">
        <v>200</v>
      </c>
      <c r="C11960" s="219">
        <v>42.773163841658338</v>
      </c>
      <c r="D11960" s="218"/>
      <c r="E11960" s="218" t="s">
        <v>114</v>
      </c>
      <c r="F11960" s="218">
        <v>2017</v>
      </c>
    </row>
    <row r="11961" spans="1:6" x14ac:dyDescent="0.45">
      <c r="A11961" s="218">
        <v>8786</v>
      </c>
      <c r="B11961" s="218">
        <v>200</v>
      </c>
      <c r="C11961" s="219">
        <v>36.820713097172742</v>
      </c>
      <c r="D11961" s="218"/>
      <c r="E11961" s="218" t="s">
        <v>114</v>
      </c>
      <c r="F11961" s="218">
        <v>2017</v>
      </c>
    </row>
    <row r="11962" spans="1:6" x14ac:dyDescent="0.45">
      <c r="A11962" s="218">
        <v>8784</v>
      </c>
      <c r="B11962" s="218">
        <v>1146</v>
      </c>
      <c r="C11962" s="219">
        <v>83.73538095778224</v>
      </c>
      <c r="D11962" s="218"/>
      <c r="E11962" s="218" t="s">
        <v>204</v>
      </c>
      <c r="F11962" s="218">
        <v>2017</v>
      </c>
    </row>
    <row r="11963" spans="1:6" x14ac:dyDescent="0.45">
      <c r="A11963" s="218">
        <v>8784</v>
      </c>
      <c r="B11963" s="218">
        <v>1146</v>
      </c>
      <c r="C11963" s="219">
        <v>6.719529818976838</v>
      </c>
      <c r="D11963" s="218"/>
      <c r="E11963" s="218" t="s">
        <v>204</v>
      </c>
      <c r="F11963" s="218">
        <v>2017</v>
      </c>
    </row>
    <row r="11964" spans="1:6" x14ac:dyDescent="0.45">
      <c r="A11964" s="218">
        <v>8782</v>
      </c>
      <c r="B11964" s="218">
        <v>160</v>
      </c>
      <c r="C11964" s="219">
        <v>38.159785515641353</v>
      </c>
      <c r="D11964" s="218"/>
      <c r="E11964" s="218" t="s">
        <v>114</v>
      </c>
      <c r="F11964" s="218">
        <v>2017</v>
      </c>
    </row>
    <row r="11965" spans="1:6" x14ac:dyDescent="0.45">
      <c r="A11965" s="218">
        <v>8780</v>
      </c>
      <c r="B11965" s="218">
        <v>315</v>
      </c>
      <c r="C11965" s="219">
        <v>27.25785409780822</v>
      </c>
      <c r="D11965" s="218"/>
      <c r="E11965" s="218" t="s">
        <v>114</v>
      </c>
      <c r="F11965" s="218">
        <v>2017</v>
      </c>
    </row>
    <row r="11966" spans="1:6" x14ac:dyDescent="0.45">
      <c r="A11966" s="218">
        <v>8778</v>
      </c>
      <c r="B11966" s="218">
        <v>250</v>
      </c>
      <c r="C11966" s="219">
        <v>6.9619897267388522</v>
      </c>
      <c r="D11966" s="218"/>
      <c r="E11966" s="218" t="s">
        <v>114</v>
      </c>
      <c r="F11966" s="218">
        <v>2018</v>
      </c>
    </row>
    <row r="11967" spans="1:6" x14ac:dyDescent="0.45">
      <c r="A11967" s="218">
        <v>8776</v>
      </c>
      <c r="B11967" s="218">
        <v>200</v>
      </c>
      <c r="C11967" s="219">
        <v>11.949204701624691</v>
      </c>
      <c r="D11967" s="218"/>
      <c r="E11967" s="218" t="s">
        <v>114</v>
      </c>
      <c r="F11967" s="218">
        <v>2007</v>
      </c>
    </row>
    <row r="11968" spans="1:6" x14ac:dyDescent="0.45">
      <c r="A11968" s="218">
        <v>8776</v>
      </c>
      <c r="B11968" s="218">
        <v>200</v>
      </c>
      <c r="C11968" s="219">
        <v>42.223782208626389</v>
      </c>
      <c r="D11968" s="218"/>
      <c r="E11968" s="218" t="s">
        <v>114</v>
      </c>
      <c r="F11968" s="218">
        <v>2007</v>
      </c>
    </row>
    <row r="11969" spans="1:6" x14ac:dyDescent="0.45">
      <c r="A11969" s="218">
        <v>8776</v>
      </c>
      <c r="B11969" s="218">
        <v>200</v>
      </c>
      <c r="C11969" s="219">
        <v>37.691835200449447</v>
      </c>
      <c r="D11969" s="218"/>
      <c r="E11969" s="218" t="s">
        <v>114</v>
      </c>
      <c r="F11969" s="218">
        <v>2007</v>
      </c>
    </row>
    <row r="11970" spans="1:6" x14ac:dyDescent="0.45">
      <c r="A11970" s="218">
        <v>8772</v>
      </c>
      <c r="B11970" s="218">
        <v>160</v>
      </c>
      <c r="C11970" s="219">
        <v>12.551665285202359</v>
      </c>
      <c r="D11970" s="218"/>
      <c r="E11970" s="218" t="s">
        <v>114</v>
      </c>
      <c r="F11970" s="218">
        <v>2018</v>
      </c>
    </row>
    <row r="11971" spans="1:6" x14ac:dyDescent="0.45">
      <c r="A11971" s="218">
        <v>8770</v>
      </c>
      <c r="B11971" s="218">
        <v>0</v>
      </c>
      <c r="C11971" s="219">
        <v>10.840998223933299</v>
      </c>
      <c r="D11971" s="218"/>
      <c r="E11971" s="218" t="s">
        <v>114</v>
      </c>
      <c r="F11971" s="218">
        <v>2018</v>
      </c>
    </row>
    <row r="11972" spans="1:6" x14ac:dyDescent="0.45">
      <c r="A11972" s="218">
        <v>8768</v>
      </c>
      <c r="B11972" s="218">
        <v>200</v>
      </c>
      <c r="C11972" s="219">
        <v>11.982882128871299</v>
      </c>
      <c r="D11972" s="218"/>
      <c r="E11972" s="218" t="s">
        <v>114</v>
      </c>
      <c r="F11972" s="218">
        <v>2018</v>
      </c>
    </row>
    <row r="11973" spans="1:6" x14ac:dyDescent="0.45">
      <c r="A11973" s="218">
        <v>8768</v>
      </c>
      <c r="B11973" s="218">
        <v>200</v>
      </c>
      <c r="C11973" s="219">
        <v>19.950159986998131</v>
      </c>
      <c r="D11973" s="218"/>
      <c r="E11973" s="218" t="s">
        <v>114</v>
      </c>
      <c r="F11973" s="218">
        <v>2018</v>
      </c>
    </row>
    <row r="11974" spans="1:6" x14ac:dyDescent="0.45">
      <c r="A11974" s="218">
        <v>8768</v>
      </c>
      <c r="B11974" s="218">
        <v>200</v>
      </c>
      <c r="C11974" s="219">
        <v>7.4600702875867402</v>
      </c>
      <c r="D11974" s="218"/>
      <c r="E11974" s="218" t="s">
        <v>114</v>
      </c>
      <c r="F11974" s="218">
        <v>2018</v>
      </c>
    </row>
    <row r="11975" spans="1:6" x14ac:dyDescent="0.45">
      <c r="A11975" s="218">
        <v>8768</v>
      </c>
      <c r="B11975" s="218">
        <v>200</v>
      </c>
      <c r="C11975" s="219">
        <v>3.3030080342148298</v>
      </c>
      <c r="D11975" s="218"/>
      <c r="E11975" s="218" t="s">
        <v>114</v>
      </c>
      <c r="F11975" s="218">
        <v>2018</v>
      </c>
    </row>
    <row r="11976" spans="1:6" x14ac:dyDescent="0.45">
      <c r="A11976" s="218">
        <v>8768</v>
      </c>
      <c r="B11976" s="218">
        <v>200</v>
      </c>
      <c r="C11976" s="219">
        <v>27.71742877716213</v>
      </c>
      <c r="D11976" s="218"/>
      <c r="E11976" s="218" t="s">
        <v>114</v>
      </c>
      <c r="F11976" s="218">
        <v>2018</v>
      </c>
    </row>
    <row r="11977" spans="1:6" x14ac:dyDescent="0.45">
      <c r="A11977" s="218">
        <v>9122</v>
      </c>
      <c r="B11977" s="218">
        <v>250</v>
      </c>
      <c r="C11977" s="219">
        <v>18.112855462349401</v>
      </c>
      <c r="D11977" s="218"/>
      <c r="E11977" s="218" t="s">
        <v>204</v>
      </c>
      <c r="F11977" s="218">
        <v>2018</v>
      </c>
    </row>
    <row r="11978" spans="1:6" x14ac:dyDescent="0.45">
      <c r="A11978" s="218">
        <v>9122</v>
      </c>
      <c r="B11978" s="218">
        <v>250</v>
      </c>
      <c r="C11978" s="219">
        <v>80.011179075178731</v>
      </c>
      <c r="D11978" s="218"/>
      <c r="E11978" s="218" t="s">
        <v>204</v>
      </c>
      <c r="F11978" s="218">
        <v>2018</v>
      </c>
    </row>
    <row r="11979" spans="1:6" x14ac:dyDescent="0.45">
      <c r="A11979" s="218">
        <v>9122</v>
      </c>
      <c r="B11979" s="218">
        <v>250</v>
      </c>
      <c r="C11979" s="219">
        <v>77.396396841265457</v>
      </c>
      <c r="D11979" s="218"/>
      <c r="E11979" s="218" t="s">
        <v>114</v>
      </c>
      <c r="F11979" s="218">
        <v>2018</v>
      </c>
    </row>
    <row r="11980" spans="1:6" x14ac:dyDescent="0.45">
      <c r="A11980" s="218">
        <v>9122</v>
      </c>
      <c r="B11980" s="218">
        <v>250</v>
      </c>
      <c r="C11980" s="219">
        <v>28.979056057714701</v>
      </c>
      <c r="D11980" s="218"/>
      <c r="E11980" s="218" t="s">
        <v>114</v>
      </c>
      <c r="F11980" s="218">
        <v>2018</v>
      </c>
    </row>
    <row r="11981" spans="1:6" x14ac:dyDescent="0.45">
      <c r="A11981" s="218">
        <v>9120</v>
      </c>
      <c r="B11981" s="218">
        <v>160</v>
      </c>
      <c r="C11981" s="219">
        <v>2.750163631495711</v>
      </c>
      <c r="D11981" s="218"/>
      <c r="E11981" s="218" t="s">
        <v>114</v>
      </c>
      <c r="F11981" s="218">
        <v>2018</v>
      </c>
    </row>
    <row r="11982" spans="1:6" x14ac:dyDescent="0.45">
      <c r="A11982" s="218">
        <v>9118</v>
      </c>
      <c r="B11982" s="218">
        <v>250</v>
      </c>
      <c r="C11982" s="219">
        <v>19.709660912235819</v>
      </c>
      <c r="D11982" s="218"/>
      <c r="E11982" s="218" t="s">
        <v>114</v>
      </c>
      <c r="F11982" s="218">
        <v>2018</v>
      </c>
    </row>
    <row r="11983" spans="1:6" x14ac:dyDescent="0.45">
      <c r="A11983" s="218">
        <v>9116</v>
      </c>
      <c r="B11983" s="218">
        <v>250</v>
      </c>
      <c r="C11983" s="219">
        <v>76.754205364274895</v>
      </c>
      <c r="D11983" s="218"/>
      <c r="E11983" s="218" t="s">
        <v>114</v>
      </c>
      <c r="F11983" s="218">
        <v>2018</v>
      </c>
    </row>
    <row r="11984" spans="1:6" x14ac:dyDescent="0.45">
      <c r="A11984" s="218">
        <v>9114</v>
      </c>
      <c r="B11984" s="218">
        <v>200</v>
      </c>
      <c r="C11984" s="219">
        <v>30.229910593020129</v>
      </c>
      <c r="D11984" s="218"/>
      <c r="E11984" s="218" t="s">
        <v>114</v>
      </c>
      <c r="F11984" s="218">
        <v>2018</v>
      </c>
    </row>
    <row r="11985" spans="1:6" x14ac:dyDescent="0.45">
      <c r="A11985" s="218">
        <v>9114</v>
      </c>
      <c r="B11985" s="218">
        <v>200</v>
      </c>
      <c r="C11985" s="219">
        <v>9.6037386853244868</v>
      </c>
      <c r="D11985" s="218"/>
      <c r="E11985" s="218" t="s">
        <v>114</v>
      </c>
      <c r="F11985" s="218">
        <v>2018</v>
      </c>
    </row>
    <row r="11986" spans="1:6" x14ac:dyDescent="0.45">
      <c r="A11986" s="218">
        <v>9112</v>
      </c>
      <c r="B11986" s="218">
        <v>160</v>
      </c>
      <c r="C11986" s="219">
        <v>17.777317008074888</v>
      </c>
      <c r="D11986" s="218"/>
      <c r="E11986" s="218" t="s">
        <v>114</v>
      </c>
      <c r="F11986" s="218">
        <v>2018</v>
      </c>
    </row>
    <row r="11987" spans="1:6" x14ac:dyDescent="0.45">
      <c r="A11987" s="218">
        <v>9110</v>
      </c>
      <c r="B11987" s="218">
        <v>250</v>
      </c>
      <c r="C11987" s="219">
        <v>54.576955365776278</v>
      </c>
      <c r="D11987" s="218"/>
      <c r="E11987" s="218" t="s">
        <v>114</v>
      </c>
      <c r="F11987" s="218">
        <v>2018</v>
      </c>
    </row>
    <row r="11988" spans="1:6" x14ac:dyDescent="0.45">
      <c r="A11988" s="218">
        <v>9106</v>
      </c>
      <c r="B11988" s="218">
        <v>250</v>
      </c>
      <c r="C11988" s="219">
        <v>30.273187153131229</v>
      </c>
      <c r="D11988" s="218"/>
      <c r="E11988" s="218" t="s">
        <v>114</v>
      </c>
      <c r="F11988" s="218">
        <v>2010</v>
      </c>
    </row>
    <row r="11989" spans="1:6" x14ac:dyDescent="0.45">
      <c r="A11989" s="218">
        <v>9104</v>
      </c>
      <c r="B11989" s="218">
        <v>0</v>
      </c>
      <c r="C11989" s="219">
        <v>26.180637884293741</v>
      </c>
      <c r="D11989" s="218"/>
      <c r="E11989" s="218"/>
      <c r="F11989" s="218">
        <v>1901</v>
      </c>
    </row>
    <row r="11990" spans="1:6" x14ac:dyDescent="0.45">
      <c r="A11990" s="218">
        <v>9104</v>
      </c>
      <c r="B11990" s="218">
        <v>0</v>
      </c>
      <c r="C11990" s="219">
        <v>22.280810128789739</v>
      </c>
      <c r="D11990" s="218"/>
      <c r="E11990" s="218"/>
      <c r="F11990" s="218">
        <v>1901</v>
      </c>
    </row>
    <row r="11991" spans="1:6" x14ac:dyDescent="0.45">
      <c r="A11991" s="218">
        <v>9104</v>
      </c>
      <c r="B11991" s="218">
        <v>0</v>
      </c>
      <c r="C11991" s="219">
        <v>29.28651566840632</v>
      </c>
      <c r="D11991" s="218"/>
      <c r="E11991" s="218"/>
      <c r="F11991" s="218">
        <v>1901</v>
      </c>
    </row>
    <row r="11992" spans="1:6" x14ac:dyDescent="0.45">
      <c r="A11992" s="218">
        <v>9104</v>
      </c>
      <c r="B11992" s="218">
        <v>0</v>
      </c>
      <c r="C11992" s="219">
        <v>21.090502601489941</v>
      </c>
      <c r="D11992" s="218"/>
      <c r="E11992" s="218"/>
      <c r="F11992" s="218">
        <v>1901</v>
      </c>
    </row>
    <row r="11993" spans="1:6" x14ac:dyDescent="0.45">
      <c r="A11993" s="218">
        <v>9104</v>
      </c>
      <c r="B11993" s="218">
        <v>0</v>
      </c>
      <c r="C11993" s="219">
        <v>21.074166650803662</v>
      </c>
      <c r="D11993" s="218"/>
      <c r="E11993" s="218"/>
      <c r="F11993" s="218">
        <v>1901</v>
      </c>
    </row>
    <row r="11994" spans="1:6" x14ac:dyDescent="0.45">
      <c r="A11994" s="218">
        <v>9104</v>
      </c>
      <c r="B11994" s="218">
        <v>0</v>
      </c>
      <c r="C11994" s="219">
        <v>15.54656763586804</v>
      </c>
      <c r="D11994" s="218"/>
      <c r="E11994" s="218"/>
      <c r="F11994" s="218">
        <v>1901</v>
      </c>
    </row>
    <row r="11995" spans="1:6" x14ac:dyDescent="0.45">
      <c r="A11995" s="218">
        <v>9102</v>
      </c>
      <c r="B11995" s="218">
        <v>0</v>
      </c>
      <c r="C11995" s="219">
        <v>46.24855997798872</v>
      </c>
      <c r="D11995" s="218"/>
      <c r="E11995" s="218"/>
      <c r="F11995" s="218">
        <v>1901</v>
      </c>
    </row>
    <row r="11996" spans="1:6" x14ac:dyDescent="0.45">
      <c r="A11996" s="218">
        <v>9102</v>
      </c>
      <c r="B11996" s="218">
        <v>0</v>
      </c>
      <c r="C11996" s="219">
        <v>40.758520581699322</v>
      </c>
      <c r="D11996" s="218"/>
      <c r="E11996" s="218"/>
      <c r="F11996" s="218">
        <v>1901</v>
      </c>
    </row>
    <row r="11997" spans="1:6" x14ac:dyDescent="0.45">
      <c r="A11997" s="218">
        <v>9100</v>
      </c>
      <c r="B11997" s="218">
        <v>200</v>
      </c>
      <c r="C11997" s="219">
        <v>45.727158243203547</v>
      </c>
      <c r="D11997" s="218"/>
      <c r="E11997" s="218" t="s">
        <v>114</v>
      </c>
      <c r="F11997" s="218">
        <v>2018</v>
      </c>
    </row>
    <row r="11998" spans="1:6" x14ac:dyDescent="0.45">
      <c r="A11998" s="218">
        <v>9100</v>
      </c>
      <c r="B11998" s="218">
        <v>200</v>
      </c>
      <c r="C11998" s="219">
        <v>12.324676066127919</v>
      </c>
      <c r="D11998" s="218"/>
      <c r="E11998" s="218" t="s">
        <v>114</v>
      </c>
      <c r="F11998" s="218">
        <v>2019</v>
      </c>
    </row>
    <row r="11999" spans="1:6" x14ac:dyDescent="0.45">
      <c r="A11999" s="218">
        <v>9100</v>
      </c>
      <c r="B11999" s="218">
        <v>200</v>
      </c>
      <c r="C11999" s="219">
        <v>46.82352579614939</v>
      </c>
      <c r="D11999" s="218"/>
      <c r="E11999" s="218" t="s">
        <v>114</v>
      </c>
      <c r="F11999" s="218">
        <v>2019</v>
      </c>
    </row>
    <row r="12000" spans="1:6" x14ac:dyDescent="0.45">
      <c r="A12000" s="218">
        <v>9100</v>
      </c>
      <c r="B12000" s="218">
        <v>200</v>
      </c>
      <c r="C12000" s="219">
        <v>35.138597766749037</v>
      </c>
      <c r="D12000" s="218"/>
      <c r="E12000" s="218" t="s">
        <v>114</v>
      </c>
      <c r="F12000" s="218">
        <v>2019</v>
      </c>
    </row>
    <row r="12001" spans="1:6" x14ac:dyDescent="0.45">
      <c r="A12001" s="218">
        <v>9098</v>
      </c>
      <c r="B12001" s="218">
        <v>250</v>
      </c>
      <c r="C12001" s="219">
        <v>12.098961359559601</v>
      </c>
      <c r="D12001" s="218"/>
      <c r="E12001" s="218" t="s">
        <v>114</v>
      </c>
      <c r="F12001" s="218">
        <v>2018</v>
      </c>
    </row>
    <row r="12002" spans="1:6" x14ac:dyDescent="0.45">
      <c r="A12002" s="218">
        <v>9098</v>
      </c>
      <c r="B12002" s="218">
        <v>250</v>
      </c>
      <c r="C12002" s="219">
        <v>46.861920629088232</v>
      </c>
      <c r="D12002" s="218"/>
      <c r="E12002" s="218" t="s">
        <v>114</v>
      </c>
      <c r="F12002" s="218">
        <v>2018</v>
      </c>
    </row>
    <row r="12003" spans="1:6" x14ac:dyDescent="0.45">
      <c r="A12003" s="218">
        <v>9098</v>
      </c>
      <c r="B12003" s="218">
        <v>250</v>
      </c>
      <c r="C12003" s="219">
        <v>7.258520854885</v>
      </c>
      <c r="D12003" s="218"/>
      <c r="E12003" s="218" t="s">
        <v>114</v>
      </c>
      <c r="F12003" s="218">
        <v>2018</v>
      </c>
    </row>
    <row r="12004" spans="1:6" x14ac:dyDescent="0.45">
      <c r="A12004" s="218">
        <v>9098</v>
      </c>
      <c r="B12004" s="218">
        <v>250</v>
      </c>
      <c r="C12004" s="219">
        <v>10.482843173502641</v>
      </c>
      <c r="D12004" s="218"/>
      <c r="E12004" s="218" t="s">
        <v>114</v>
      </c>
      <c r="F12004" s="218">
        <v>2018</v>
      </c>
    </row>
    <row r="12005" spans="1:6" x14ac:dyDescent="0.45">
      <c r="A12005" s="218">
        <v>9098</v>
      </c>
      <c r="B12005" s="218">
        <v>250</v>
      </c>
      <c r="C12005" s="219">
        <v>36.193478804873919</v>
      </c>
      <c r="D12005" s="218"/>
      <c r="E12005" s="218" t="s">
        <v>114</v>
      </c>
      <c r="F12005" s="218">
        <v>2018</v>
      </c>
    </row>
    <row r="12006" spans="1:6" x14ac:dyDescent="0.45">
      <c r="A12006" s="218">
        <v>9096</v>
      </c>
      <c r="B12006" s="218">
        <v>160</v>
      </c>
      <c r="C12006" s="219">
        <v>14.01943229931239</v>
      </c>
      <c r="D12006" s="218"/>
      <c r="E12006" s="218" t="s">
        <v>114</v>
      </c>
      <c r="F12006" s="218">
        <v>2018</v>
      </c>
    </row>
    <row r="12007" spans="1:6" x14ac:dyDescent="0.45">
      <c r="A12007" s="218">
        <v>9096</v>
      </c>
      <c r="B12007" s="218">
        <v>160</v>
      </c>
      <c r="C12007" s="219">
        <v>24.384294555590479</v>
      </c>
      <c r="D12007" s="218"/>
      <c r="E12007" s="218" t="s">
        <v>114</v>
      </c>
      <c r="F12007" s="218">
        <v>2018</v>
      </c>
    </row>
    <row r="12008" spans="1:6" x14ac:dyDescent="0.45">
      <c r="A12008" s="218">
        <v>9094</v>
      </c>
      <c r="B12008" s="218">
        <v>200</v>
      </c>
      <c r="C12008" s="219">
        <v>13.67649969822399</v>
      </c>
      <c r="D12008" s="218"/>
      <c r="E12008" s="218" t="s">
        <v>114</v>
      </c>
      <c r="F12008" s="218">
        <v>2018</v>
      </c>
    </row>
    <row r="12009" spans="1:6" x14ac:dyDescent="0.45">
      <c r="A12009" s="218">
        <v>9094</v>
      </c>
      <c r="B12009" s="218">
        <v>200</v>
      </c>
      <c r="C12009" s="219">
        <v>23.813529767862029</v>
      </c>
      <c r="D12009" s="218"/>
      <c r="E12009" s="218" t="s">
        <v>114</v>
      </c>
      <c r="F12009" s="218">
        <v>2018</v>
      </c>
    </row>
    <row r="12010" spans="1:6" x14ac:dyDescent="0.45">
      <c r="A12010" s="218">
        <v>9094</v>
      </c>
      <c r="B12010" s="218">
        <v>200</v>
      </c>
      <c r="C12010" s="219">
        <v>23.471572699462321</v>
      </c>
      <c r="D12010" s="218"/>
      <c r="E12010" s="218" t="s">
        <v>114</v>
      </c>
      <c r="F12010" s="218">
        <v>2018</v>
      </c>
    </row>
    <row r="12011" spans="1:6" x14ac:dyDescent="0.45">
      <c r="A12011" s="218">
        <v>9094</v>
      </c>
      <c r="B12011" s="218">
        <v>200</v>
      </c>
      <c r="C12011" s="219">
        <v>18.448000026954698</v>
      </c>
      <c r="D12011" s="218"/>
      <c r="E12011" s="218" t="s">
        <v>114</v>
      </c>
      <c r="F12011" s="218">
        <v>2018</v>
      </c>
    </row>
    <row r="12012" spans="1:6" x14ac:dyDescent="0.45">
      <c r="A12012" s="218">
        <v>9092</v>
      </c>
      <c r="B12012" s="218">
        <v>160</v>
      </c>
      <c r="C12012" s="219">
        <v>25.270093392129969</v>
      </c>
      <c r="D12012" s="218"/>
      <c r="E12012" s="218" t="s">
        <v>114</v>
      </c>
      <c r="F12012" s="218">
        <v>2018</v>
      </c>
    </row>
    <row r="12013" spans="1:6" x14ac:dyDescent="0.45">
      <c r="A12013" s="218">
        <v>9092</v>
      </c>
      <c r="B12013" s="218">
        <v>160</v>
      </c>
      <c r="C12013" s="219">
        <v>12.177216840954729</v>
      </c>
      <c r="D12013" s="218"/>
      <c r="E12013" s="218" t="s">
        <v>114</v>
      </c>
      <c r="F12013" s="218">
        <v>2018</v>
      </c>
    </row>
    <row r="12014" spans="1:6" x14ac:dyDescent="0.45">
      <c r="A12014" s="218">
        <v>9092</v>
      </c>
      <c r="B12014" s="218">
        <v>160</v>
      </c>
      <c r="C12014" s="219">
        <v>5.5242444172360523</v>
      </c>
      <c r="D12014" s="218"/>
      <c r="E12014" s="218" t="s">
        <v>114</v>
      </c>
      <c r="F12014" s="218">
        <v>2018</v>
      </c>
    </row>
    <row r="12015" spans="1:6" x14ac:dyDescent="0.45">
      <c r="A12015" s="218">
        <v>9090</v>
      </c>
      <c r="B12015" s="218">
        <v>200</v>
      </c>
      <c r="C12015" s="219">
        <v>37.331736042463319</v>
      </c>
      <c r="D12015" s="218"/>
      <c r="E12015" s="218" t="s">
        <v>114</v>
      </c>
      <c r="F12015" s="218">
        <v>2018</v>
      </c>
    </row>
    <row r="12016" spans="1:6" x14ac:dyDescent="0.45">
      <c r="A12016" s="218">
        <v>9090</v>
      </c>
      <c r="B12016" s="218">
        <v>200</v>
      </c>
      <c r="C12016" s="219">
        <v>24.635282004607969</v>
      </c>
      <c r="D12016" s="218"/>
      <c r="E12016" s="218" t="s">
        <v>114</v>
      </c>
      <c r="F12016" s="218">
        <v>2018</v>
      </c>
    </row>
    <row r="12017" spans="1:6" x14ac:dyDescent="0.45">
      <c r="A12017" s="218">
        <v>9090</v>
      </c>
      <c r="B12017" s="218">
        <v>200</v>
      </c>
      <c r="C12017" s="219">
        <v>9.613655540037982</v>
      </c>
      <c r="D12017" s="218"/>
      <c r="E12017" s="218" t="s">
        <v>114</v>
      </c>
      <c r="F12017" s="218">
        <v>2018</v>
      </c>
    </row>
    <row r="12018" spans="1:6" x14ac:dyDescent="0.45">
      <c r="A12018" s="218">
        <v>9090</v>
      </c>
      <c r="B12018" s="218">
        <v>200</v>
      </c>
      <c r="C12018" s="219">
        <v>5.5675998189460403</v>
      </c>
      <c r="D12018" s="218"/>
      <c r="E12018" s="218" t="s">
        <v>114</v>
      </c>
      <c r="F12018" s="218">
        <v>2018</v>
      </c>
    </row>
    <row r="12019" spans="1:6" x14ac:dyDescent="0.45">
      <c r="A12019" s="218">
        <v>9088</v>
      </c>
      <c r="B12019" s="218">
        <v>160</v>
      </c>
      <c r="C12019" s="219">
        <v>15.82001188407903</v>
      </c>
      <c r="D12019" s="218"/>
      <c r="E12019" s="218" t="s">
        <v>114</v>
      </c>
      <c r="F12019" s="218">
        <v>2018</v>
      </c>
    </row>
    <row r="12020" spans="1:6" x14ac:dyDescent="0.45">
      <c r="A12020" s="218">
        <v>9086</v>
      </c>
      <c r="B12020" s="218">
        <v>250</v>
      </c>
      <c r="C12020" s="219">
        <v>1.0432748217395289</v>
      </c>
      <c r="D12020" s="218"/>
      <c r="E12020" s="218" t="s">
        <v>114</v>
      </c>
      <c r="F12020" s="218">
        <v>2018</v>
      </c>
    </row>
    <row r="12021" spans="1:6" x14ac:dyDescent="0.45">
      <c r="A12021" s="218">
        <v>9086</v>
      </c>
      <c r="B12021" s="218">
        <v>250</v>
      </c>
      <c r="C12021" s="219">
        <v>6.8284267575295603</v>
      </c>
      <c r="D12021" s="218"/>
      <c r="E12021" s="218" t="s">
        <v>114</v>
      </c>
      <c r="F12021" s="218">
        <v>2018</v>
      </c>
    </row>
    <row r="12022" spans="1:6" x14ac:dyDescent="0.45">
      <c r="A12022" s="218">
        <v>9086</v>
      </c>
      <c r="B12022" s="218">
        <v>250</v>
      </c>
      <c r="C12022" s="219">
        <v>69.351565246516742</v>
      </c>
      <c r="D12022" s="218"/>
      <c r="E12022" s="218" t="s">
        <v>114</v>
      </c>
      <c r="F12022" s="218">
        <v>2018</v>
      </c>
    </row>
    <row r="12023" spans="1:6" x14ac:dyDescent="0.45">
      <c r="A12023" s="218">
        <v>9086</v>
      </c>
      <c r="B12023" s="218">
        <v>250</v>
      </c>
      <c r="C12023" s="219">
        <v>6.9510133096134483</v>
      </c>
      <c r="D12023" s="218"/>
      <c r="E12023" s="218" t="s">
        <v>114</v>
      </c>
      <c r="F12023" s="218">
        <v>2018</v>
      </c>
    </row>
    <row r="12024" spans="1:6" x14ac:dyDescent="0.45">
      <c r="A12024" s="218">
        <v>9084</v>
      </c>
      <c r="B12024" s="218">
        <v>250</v>
      </c>
      <c r="C12024" s="219">
        <v>34.802069399330037</v>
      </c>
      <c r="D12024" s="218"/>
      <c r="E12024" s="218" t="s">
        <v>114</v>
      </c>
      <c r="F12024" s="218">
        <v>2018</v>
      </c>
    </row>
    <row r="12025" spans="1:6" x14ac:dyDescent="0.45">
      <c r="A12025" s="218">
        <v>9084</v>
      </c>
      <c r="B12025" s="218">
        <v>250</v>
      </c>
      <c r="C12025" s="219">
        <v>19.49493904526053</v>
      </c>
      <c r="D12025" s="218"/>
      <c r="E12025" s="218" t="s">
        <v>114</v>
      </c>
      <c r="F12025" s="218">
        <v>2018</v>
      </c>
    </row>
    <row r="12026" spans="1:6" x14ac:dyDescent="0.45">
      <c r="A12026" s="218">
        <v>9084</v>
      </c>
      <c r="B12026" s="218">
        <v>250</v>
      </c>
      <c r="C12026" s="219">
        <v>5.6610975968804196</v>
      </c>
      <c r="D12026" s="218"/>
      <c r="E12026" s="218" t="s">
        <v>114</v>
      </c>
      <c r="F12026" s="218">
        <v>2018</v>
      </c>
    </row>
    <row r="12027" spans="1:6" x14ac:dyDescent="0.45">
      <c r="A12027" s="218">
        <v>9084</v>
      </c>
      <c r="B12027" s="218">
        <v>250</v>
      </c>
      <c r="C12027" s="219">
        <v>17.824640586323081</v>
      </c>
      <c r="D12027" s="218"/>
      <c r="E12027" s="218" t="s">
        <v>114</v>
      </c>
      <c r="F12027" s="218">
        <v>2018</v>
      </c>
    </row>
    <row r="12028" spans="1:6" x14ac:dyDescent="0.45">
      <c r="A12028" s="218">
        <v>9084</v>
      </c>
      <c r="B12028" s="218">
        <v>250</v>
      </c>
      <c r="C12028" s="219">
        <v>33.75016788069027</v>
      </c>
      <c r="D12028" s="218"/>
      <c r="E12028" s="218" t="s">
        <v>114</v>
      </c>
      <c r="F12028" s="218">
        <v>2018</v>
      </c>
    </row>
    <row r="12029" spans="1:6" x14ac:dyDescent="0.45">
      <c r="A12029" s="218">
        <v>9084</v>
      </c>
      <c r="B12029" s="218">
        <v>250</v>
      </c>
      <c r="C12029" s="219">
        <v>9.0395651664409478</v>
      </c>
      <c r="D12029" s="218"/>
      <c r="E12029" s="218" t="s">
        <v>114</v>
      </c>
      <c r="F12029" s="218">
        <v>2018</v>
      </c>
    </row>
    <row r="12030" spans="1:6" x14ac:dyDescent="0.45">
      <c r="A12030" s="218">
        <v>9084</v>
      </c>
      <c r="B12030" s="218">
        <v>250</v>
      </c>
      <c r="C12030" s="219">
        <v>13.47083183615641</v>
      </c>
      <c r="D12030" s="218"/>
      <c r="E12030" s="218" t="s">
        <v>114</v>
      </c>
      <c r="F12030" s="218">
        <v>2018</v>
      </c>
    </row>
    <row r="12031" spans="1:6" x14ac:dyDescent="0.45">
      <c r="A12031" s="218">
        <v>9084</v>
      </c>
      <c r="B12031" s="218">
        <v>250</v>
      </c>
      <c r="C12031" s="219">
        <v>8.1030575487682661</v>
      </c>
      <c r="D12031" s="218"/>
      <c r="E12031" s="218" t="s">
        <v>114</v>
      </c>
      <c r="F12031" s="218">
        <v>2018</v>
      </c>
    </row>
    <row r="12032" spans="1:6" x14ac:dyDescent="0.45">
      <c r="A12032" s="218">
        <v>9084</v>
      </c>
      <c r="B12032" s="218">
        <v>250</v>
      </c>
      <c r="C12032" s="219">
        <v>18.92122749637873</v>
      </c>
      <c r="D12032" s="218"/>
      <c r="E12032" s="218" t="s">
        <v>114</v>
      </c>
      <c r="F12032" s="218">
        <v>2018</v>
      </c>
    </row>
    <row r="12033" spans="1:6" x14ac:dyDescent="0.45">
      <c r="A12033" s="218">
        <v>9084</v>
      </c>
      <c r="B12033" s="218">
        <v>250</v>
      </c>
      <c r="C12033" s="219">
        <v>15.67982460577686</v>
      </c>
      <c r="D12033" s="218"/>
      <c r="E12033" s="218" t="s">
        <v>114</v>
      </c>
      <c r="F12033" s="218">
        <v>2018</v>
      </c>
    </row>
    <row r="12034" spans="1:6" x14ac:dyDescent="0.45">
      <c r="A12034" s="218">
        <v>9084</v>
      </c>
      <c r="B12034" s="218">
        <v>250</v>
      </c>
      <c r="C12034" s="219">
        <v>3.4389347837308368</v>
      </c>
      <c r="D12034" s="218"/>
      <c r="E12034" s="218" t="s">
        <v>114</v>
      </c>
      <c r="F12034" s="218">
        <v>2018</v>
      </c>
    </row>
    <row r="12035" spans="1:6" x14ac:dyDescent="0.45">
      <c r="A12035" s="218">
        <v>9084</v>
      </c>
      <c r="B12035" s="218">
        <v>250</v>
      </c>
      <c r="C12035" s="219">
        <v>20.986829281273881</v>
      </c>
      <c r="D12035" s="218"/>
      <c r="E12035" s="218" t="s">
        <v>114</v>
      </c>
      <c r="F12035" s="218">
        <v>2018</v>
      </c>
    </row>
    <row r="12036" spans="1:6" x14ac:dyDescent="0.45">
      <c r="A12036" s="218">
        <v>9080</v>
      </c>
      <c r="B12036" s="218">
        <v>250</v>
      </c>
      <c r="C12036" s="219">
        <v>43.854672887971262</v>
      </c>
      <c r="D12036" s="218"/>
      <c r="E12036" s="218" t="s">
        <v>114</v>
      </c>
      <c r="F12036" s="218">
        <v>2018</v>
      </c>
    </row>
    <row r="12037" spans="1:6" x14ac:dyDescent="0.45">
      <c r="A12037" s="218">
        <v>9080</v>
      </c>
      <c r="B12037" s="218">
        <v>250</v>
      </c>
      <c r="C12037" s="219">
        <v>26.450299830830019</v>
      </c>
      <c r="D12037" s="218"/>
      <c r="E12037" s="218" t="s">
        <v>114</v>
      </c>
      <c r="F12037" s="218">
        <v>2018</v>
      </c>
    </row>
    <row r="12038" spans="1:6" x14ac:dyDescent="0.45">
      <c r="A12038" s="218">
        <v>9080</v>
      </c>
      <c r="B12038" s="218">
        <v>250</v>
      </c>
      <c r="C12038" s="219">
        <v>14.089237026555979</v>
      </c>
      <c r="D12038" s="218"/>
      <c r="E12038" s="218" t="s">
        <v>114</v>
      </c>
      <c r="F12038" s="218">
        <v>2018</v>
      </c>
    </row>
    <row r="12039" spans="1:6" x14ac:dyDescent="0.45">
      <c r="A12039" s="218">
        <v>9078</v>
      </c>
      <c r="B12039" s="218">
        <v>250</v>
      </c>
      <c r="C12039" s="219">
        <v>32.719518639368196</v>
      </c>
      <c r="D12039" s="218"/>
      <c r="E12039" s="218" t="s">
        <v>114</v>
      </c>
      <c r="F12039" s="218">
        <v>2018</v>
      </c>
    </row>
    <row r="12040" spans="1:6" x14ac:dyDescent="0.45">
      <c r="A12040" s="218">
        <v>9076</v>
      </c>
      <c r="B12040" s="218">
        <v>160</v>
      </c>
      <c r="C12040" s="219">
        <v>10.092574400748219</v>
      </c>
      <c r="D12040" s="218"/>
      <c r="E12040" s="218" t="s">
        <v>109</v>
      </c>
      <c r="F12040" s="218">
        <v>2018</v>
      </c>
    </row>
    <row r="12041" spans="1:6" x14ac:dyDescent="0.45">
      <c r="A12041" s="218">
        <v>9076</v>
      </c>
      <c r="B12041" s="218">
        <v>160</v>
      </c>
      <c r="C12041" s="219">
        <v>21.56528889041741</v>
      </c>
      <c r="D12041" s="218"/>
      <c r="E12041" s="218" t="s">
        <v>109</v>
      </c>
      <c r="F12041" s="218">
        <v>2018</v>
      </c>
    </row>
    <row r="12042" spans="1:6" x14ac:dyDescent="0.45">
      <c r="A12042" s="218">
        <v>9076</v>
      </c>
      <c r="B12042" s="218">
        <v>160</v>
      </c>
      <c r="C12042" s="219">
        <v>14.387396985197981</v>
      </c>
      <c r="D12042" s="218"/>
      <c r="E12042" s="218" t="s">
        <v>109</v>
      </c>
      <c r="F12042" s="218">
        <v>2018</v>
      </c>
    </row>
    <row r="12043" spans="1:6" x14ac:dyDescent="0.45">
      <c r="A12043" s="218">
        <v>9076</v>
      </c>
      <c r="B12043" s="218">
        <v>160</v>
      </c>
      <c r="C12043" s="219">
        <v>18.513506015638828</v>
      </c>
      <c r="D12043" s="218"/>
      <c r="E12043" s="218" t="s">
        <v>109</v>
      </c>
      <c r="F12043" s="218">
        <v>2018</v>
      </c>
    </row>
    <row r="12044" spans="1:6" x14ac:dyDescent="0.45">
      <c r="A12044" s="218">
        <v>9076</v>
      </c>
      <c r="B12044" s="218">
        <v>160</v>
      </c>
      <c r="C12044" s="219">
        <v>10.02733244668144</v>
      </c>
      <c r="D12044" s="218"/>
      <c r="E12044" s="218" t="s">
        <v>114</v>
      </c>
      <c r="F12044" s="218">
        <v>2018</v>
      </c>
    </row>
    <row r="12045" spans="1:6" x14ac:dyDescent="0.45">
      <c r="A12045" s="218">
        <v>9074</v>
      </c>
      <c r="B12045" s="218">
        <v>315</v>
      </c>
      <c r="C12045" s="219">
        <v>3.7105397182538602</v>
      </c>
      <c r="D12045" s="218"/>
      <c r="E12045" s="218" t="s">
        <v>114</v>
      </c>
      <c r="F12045" s="218">
        <v>2018</v>
      </c>
    </row>
    <row r="12046" spans="1:6" x14ac:dyDescent="0.45">
      <c r="A12046" s="218">
        <v>9072</v>
      </c>
      <c r="B12046" s="218">
        <v>200</v>
      </c>
      <c r="C12046" s="219">
        <v>5.4182984555407403</v>
      </c>
      <c r="D12046" s="218"/>
      <c r="E12046" s="218" t="s">
        <v>209</v>
      </c>
      <c r="F12046" s="218">
        <v>1987</v>
      </c>
    </row>
    <row r="12047" spans="1:6" x14ac:dyDescent="0.45">
      <c r="A12047" s="218">
        <v>9070</v>
      </c>
      <c r="B12047" s="218">
        <v>160</v>
      </c>
      <c r="C12047" s="219">
        <v>10.460249567599661</v>
      </c>
      <c r="D12047" s="218"/>
      <c r="E12047" s="218" t="s">
        <v>114</v>
      </c>
      <c r="F12047" s="218">
        <v>2018</v>
      </c>
    </row>
    <row r="12048" spans="1:6" x14ac:dyDescent="0.45">
      <c r="A12048" s="218">
        <v>9068</v>
      </c>
      <c r="B12048" s="218">
        <v>200</v>
      </c>
      <c r="C12048" s="219">
        <v>70.334600336346199</v>
      </c>
      <c r="D12048" s="218"/>
      <c r="E12048" s="218" t="s">
        <v>114</v>
      </c>
      <c r="F12048" s="218">
        <v>2018</v>
      </c>
    </row>
    <row r="12049" spans="1:6" x14ac:dyDescent="0.45">
      <c r="A12049" s="218">
        <v>9068</v>
      </c>
      <c r="B12049" s="218">
        <v>200</v>
      </c>
      <c r="C12049" s="219">
        <v>76.980392568574942</v>
      </c>
      <c r="D12049" s="218"/>
      <c r="E12049" s="218" t="s">
        <v>114</v>
      </c>
      <c r="F12049" s="218">
        <v>2018</v>
      </c>
    </row>
    <row r="12050" spans="1:6" x14ac:dyDescent="0.45">
      <c r="A12050" s="218">
        <v>9068</v>
      </c>
      <c r="B12050" s="218">
        <v>200</v>
      </c>
      <c r="C12050" s="219">
        <v>16.640206849600069</v>
      </c>
      <c r="D12050" s="218"/>
      <c r="E12050" s="218" t="s">
        <v>114</v>
      </c>
      <c r="F12050" s="218">
        <v>2018</v>
      </c>
    </row>
    <row r="12051" spans="1:6" x14ac:dyDescent="0.45">
      <c r="A12051" s="218">
        <v>9068</v>
      </c>
      <c r="B12051" s="218">
        <v>200</v>
      </c>
      <c r="C12051" s="219">
        <v>39.803664278196052</v>
      </c>
      <c r="D12051" s="218"/>
      <c r="E12051" s="218" t="s">
        <v>114</v>
      </c>
      <c r="F12051" s="218">
        <v>2018</v>
      </c>
    </row>
    <row r="12052" spans="1:6" x14ac:dyDescent="0.45">
      <c r="A12052" s="218">
        <v>9068</v>
      </c>
      <c r="B12052" s="218">
        <v>200</v>
      </c>
      <c r="C12052" s="219">
        <v>20.751708990140639</v>
      </c>
      <c r="D12052" s="218"/>
      <c r="E12052" s="218" t="s">
        <v>114</v>
      </c>
      <c r="F12052" s="218">
        <v>2018</v>
      </c>
    </row>
    <row r="12053" spans="1:6" x14ac:dyDescent="0.45">
      <c r="A12053" s="218">
        <v>9068</v>
      </c>
      <c r="B12053" s="218">
        <v>200</v>
      </c>
      <c r="C12053" s="219">
        <v>33.974791317040143</v>
      </c>
      <c r="D12053" s="218"/>
      <c r="E12053" s="218" t="s">
        <v>114</v>
      </c>
      <c r="F12053" s="218">
        <v>2019</v>
      </c>
    </row>
    <row r="12054" spans="1:6" x14ac:dyDescent="0.45">
      <c r="A12054" s="218">
        <v>9068</v>
      </c>
      <c r="B12054" s="218">
        <v>200</v>
      </c>
      <c r="C12054" s="219">
        <v>10.31847159228831</v>
      </c>
      <c r="D12054" s="218"/>
      <c r="E12054" s="218" t="s">
        <v>114</v>
      </c>
      <c r="F12054" s="218">
        <v>2019</v>
      </c>
    </row>
    <row r="12055" spans="1:6" x14ac:dyDescent="0.45">
      <c r="A12055" s="218">
        <v>9068</v>
      </c>
      <c r="B12055" s="218">
        <v>200</v>
      </c>
      <c r="C12055" s="219">
        <v>39.186212498284881</v>
      </c>
      <c r="D12055" s="218"/>
      <c r="E12055" s="218" t="s">
        <v>114</v>
      </c>
      <c r="F12055" s="218">
        <v>2019</v>
      </c>
    </row>
    <row r="12056" spans="1:6" x14ac:dyDescent="0.45">
      <c r="A12056" s="218">
        <v>9068</v>
      </c>
      <c r="B12056" s="218">
        <v>200</v>
      </c>
      <c r="C12056" s="219">
        <v>19.121304479516731</v>
      </c>
      <c r="D12056" s="218"/>
      <c r="E12056" s="218" t="s">
        <v>114</v>
      </c>
      <c r="F12056" s="218">
        <v>2019</v>
      </c>
    </row>
    <row r="12057" spans="1:6" x14ac:dyDescent="0.45">
      <c r="A12057" s="218">
        <v>9068</v>
      </c>
      <c r="B12057" s="218">
        <v>200</v>
      </c>
      <c r="C12057" s="219">
        <v>5.99385646756512</v>
      </c>
      <c r="D12057" s="218"/>
      <c r="E12057" s="218" t="s">
        <v>114</v>
      </c>
      <c r="F12057" s="218">
        <v>2019</v>
      </c>
    </row>
    <row r="12058" spans="1:6" x14ac:dyDescent="0.45">
      <c r="A12058" s="218">
        <v>9068</v>
      </c>
      <c r="B12058" s="218">
        <v>200</v>
      </c>
      <c r="C12058" s="219">
        <v>32.229781506835486</v>
      </c>
      <c r="D12058" s="218"/>
      <c r="E12058" s="218" t="s">
        <v>114</v>
      </c>
      <c r="F12058" s="218">
        <v>2019</v>
      </c>
    </row>
    <row r="12059" spans="1:6" x14ac:dyDescent="0.45">
      <c r="A12059" s="218">
        <v>9068</v>
      </c>
      <c r="B12059" s="218">
        <v>200</v>
      </c>
      <c r="C12059" s="219">
        <v>27.07525226204784</v>
      </c>
      <c r="D12059" s="218"/>
      <c r="E12059" s="218" t="s">
        <v>114</v>
      </c>
      <c r="F12059" s="218">
        <v>2019</v>
      </c>
    </row>
    <row r="12060" spans="1:6" x14ac:dyDescent="0.45">
      <c r="A12060" s="218">
        <v>9068</v>
      </c>
      <c r="B12060" s="218">
        <v>200</v>
      </c>
      <c r="C12060" s="219">
        <v>30.964354424977749</v>
      </c>
      <c r="D12060" s="218"/>
      <c r="E12060" s="218" t="s">
        <v>114</v>
      </c>
      <c r="F12060" s="218">
        <v>2019</v>
      </c>
    </row>
    <row r="12061" spans="1:6" x14ac:dyDescent="0.45">
      <c r="A12061" s="218">
        <v>9068</v>
      </c>
      <c r="B12061" s="218">
        <v>200</v>
      </c>
      <c r="C12061" s="219">
        <v>6.8756452780328878</v>
      </c>
      <c r="D12061" s="218"/>
      <c r="E12061" s="218" t="s">
        <v>114</v>
      </c>
      <c r="F12061" s="218">
        <v>2019</v>
      </c>
    </row>
    <row r="12062" spans="1:6" x14ac:dyDescent="0.45">
      <c r="A12062" s="218">
        <v>9066</v>
      </c>
      <c r="B12062" s="218">
        <v>200</v>
      </c>
      <c r="C12062" s="219">
        <v>15.50946607730924</v>
      </c>
      <c r="D12062" s="218"/>
      <c r="E12062" s="218" t="s">
        <v>114</v>
      </c>
      <c r="F12062" s="218">
        <v>2018</v>
      </c>
    </row>
    <row r="12063" spans="1:6" x14ac:dyDescent="0.45">
      <c r="A12063" s="218">
        <v>9004</v>
      </c>
      <c r="B12063" s="218">
        <v>200</v>
      </c>
      <c r="C12063" s="219">
        <v>5.3313656786187362</v>
      </c>
      <c r="D12063" s="218"/>
      <c r="E12063" s="218" t="s">
        <v>114</v>
      </c>
      <c r="F12063" s="218">
        <v>2006</v>
      </c>
    </row>
    <row r="12064" spans="1:6" x14ac:dyDescent="0.45">
      <c r="A12064" s="218">
        <v>9002</v>
      </c>
      <c r="B12064" s="218">
        <v>200</v>
      </c>
      <c r="C12064" s="219">
        <v>14.367230247779609</v>
      </c>
      <c r="D12064" s="218"/>
      <c r="E12064" s="218" t="s">
        <v>114</v>
      </c>
      <c r="F12064" s="218">
        <v>2018</v>
      </c>
    </row>
    <row r="12065" spans="1:6" x14ac:dyDescent="0.45">
      <c r="A12065" s="218">
        <v>9002</v>
      </c>
      <c r="B12065" s="218">
        <v>200</v>
      </c>
      <c r="C12065" s="219">
        <v>33.241567983529713</v>
      </c>
      <c r="D12065" s="218"/>
      <c r="E12065" s="218" t="s">
        <v>114</v>
      </c>
      <c r="F12065" s="218">
        <v>2018</v>
      </c>
    </row>
    <row r="12066" spans="1:6" x14ac:dyDescent="0.45">
      <c r="A12066" s="218">
        <v>9000</v>
      </c>
      <c r="B12066" s="218">
        <v>200</v>
      </c>
      <c r="C12066" s="219">
        <v>8.0031371609867055</v>
      </c>
      <c r="D12066" s="218"/>
      <c r="E12066" s="218" t="s">
        <v>114</v>
      </c>
      <c r="F12066" s="218">
        <v>2018</v>
      </c>
    </row>
    <row r="12067" spans="1:6" x14ac:dyDescent="0.45">
      <c r="A12067" s="218">
        <v>9000</v>
      </c>
      <c r="B12067" s="218">
        <v>200</v>
      </c>
      <c r="C12067" s="219">
        <v>39.596385045923952</v>
      </c>
      <c r="D12067" s="218"/>
      <c r="E12067" s="218" t="s">
        <v>114</v>
      </c>
      <c r="F12067" s="218">
        <v>2019</v>
      </c>
    </row>
    <row r="12068" spans="1:6" x14ac:dyDescent="0.45">
      <c r="A12068" s="218">
        <v>9000</v>
      </c>
      <c r="B12068" s="218">
        <v>200</v>
      </c>
      <c r="C12068" s="219">
        <v>30.69060040050654</v>
      </c>
      <c r="D12068" s="218"/>
      <c r="E12068" s="218" t="s">
        <v>114</v>
      </c>
      <c r="F12068" s="218">
        <v>2019</v>
      </c>
    </row>
    <row r="12069" spans="1:6" x14ac:dyDescent="0.45">
      <c r="A12069" s="218">
        <v>9000</v>
      </c>
      <c r="B12069" s="218">
        <v>200</v>
      </c>
      <c r="C12069" s="219">
        <v>46.051475714581791</v>
      </c>
      <c r="D12069" s="218"/>
      <c r="E12069" s="218" t="s">
        <v>114</v>
      </c>
      <c r="F12069" s="218">
        <v>2019</v>
      </c>
    </row>
    <row r="12070" spans="1:6" x14ac:dyDescent="0.45">
      <c r="A12070" s="218">
        <v>8998</v>
      </c>
      <c r="B12070" s="218">
        <v>450</v>
      </c>
      <c r="C12070" s="219">
        <v>51.11541215747345</v>
      </c>
      <c r="D12070" s="218"/>
      <c r="E12070" s="218" t="s">
        <v>204</v>
      </c>
      <c r="F12070" s="218">
        <v>2018</v>
      </c>
    </row>
    <row r="12071" spans="1:6" x14ac:dyDescent="0.45">
      <c r="A12071" s="218">
        <v>8998</v>
      </c>
      <c r="B12071" s="218">
        <v>450</v>
      </c>
      <c r="C12071" s="219">
        <v>49.182552292466333</v>
      </c>
      <c r="D12071" s="218"/>
      <c r="E12071" s="218" t="s">
        <v>204</v>
      </c>
      <c r="F12071" s="218">
        <v>2018</v>
      </c>
    </row>
    <row r="12072" spans="1:6" x14ac:dyDescent="0.45">
      <c r="A12072" s="218">
        <v>8998</v>
      </c>
      <c r="B12072" s="218">
        <v>450</v>
      </c>
      <c r="C12072" s="219">
        <v>98.258594621438164</v>
      </c>
      <c r="D12072" s="218"/>
      <c r="E12072" s="218" t="s">
        <v>204</v>
      </c>
      <c r="F12072" s="218">
        <v>2018</v>
      </c>
    </row>
    <row r="12073" spans="1:6" x14ac:dyDescent="0.45">
      <c r="A12073" s="218">
        <v>8998</v>
      </c>
      <c r="B12073" s="218">
        <v>450</v>
      </c>
      <c r="C12073" s="219">
        <v>59.105327340133407</v>
      </c>
      <c r="D12073" s="218"/>
      <c r="E12073" s="218" t="s">
        <v>204</v>
      </c>
      <c r="F12073" s="218">
        <v>2018</v>
      </c>
    </row>
    <row r="12074" spans="1:6" x14ac:dyDescent="0.45">
      <c r="A12074" s="218">
        <v>8998</v>
      </c>
      <c r="B12074" s="218">
        <v>450</v>
      </c>
      <c r="C12074" s="219">
        <v>43.774782615324398</v>
      </c>
      <c r="D12074" s="218"/>
      <c r="E12074" s="218" t="s">
        <v>204</v>
      </c>
      <c r="F12074" s="218">
        <v>2018</v>
      </c>
    </row>
    <row r="12075" spans="1:6" x14ac:dyDescent="0.45">
      <c r="A12075" s="218">
        <v>8998</v>
      </c>
      <c r="B12075" s="218">
        <v>450</v>
      </c>
      <c r="C12075" s="219">
        <v>50.19851316548128</v>
      </c>
      <c r="D12075" s="218"/>
      <c r="E12075" s="218" t="s">
        <v>204</v>
      </c>
      <c r="F12075" s="218">
        <v>2018</v>
      </c>
    </row>
    <row r="12076" spans="1:6" x14ac:dyDescent="0.45">
      <c r="A12076" s="218">
        <v>8998</v>
      </c>
      <c r="B12076" s="218">
        <v>450</v>
      </c>
      <c r="C12076" s="219">
        <v>80.318154541761729</v>
      </c>
      <c r="D12076" s="218"/>
      <c r="E12076" s="218" t="s">
        <v>204</v>
      </c>
      <c r="F12076" s="218">
        <v>2018</v>
      </c>
    </row>
    <row r="12077" spans="1:6" x14ac:dyDescent="0.45">
      <c r="A12077" s="218">
        <v>8998</v>
      </c>
      <c r="B12077" s="218">
        <v>450</v>
      </c>
      <c r="C12077" s="219">
        <v>65.62931354965221</v>
      </c>
      <c r="D12077" s="218"/>
      <c r="E12077" s="218" t="s">
        <v>204</v>
      </c>
      <c r="F12077" s="218">
        <v>2018</v>
      </c>
    </row>
    <row r="12078" spans="1:6" x14ac:dyDescent="0.45">
      <c r="A12078" s="218">
        <v>8998</v>
      </c>
      <c r="B12078" s="218">
        <v>450</v>
      </c>
      <c r="C12078" s="219">
        <v>8.0237014525146524</v>
      </c>
      <c r="D12078" s="218"/>
      <c r="E12078" s="218" t="s">
        <v>204</v>
      </c>
      <c r="F12078" s="218">
        <v>2018</v>
      </c>
    </row>
    <row r="12079" spans="1:6" x14ac:dyDescent="0.45">
      <c r="A12079" s="218">
        <v>8998</v>
      </c>
      <c r="B12079" s="218">
        <v>450</v>
      </c>
      <c r="C12079" s="219">
        <v>86.793836324954498</v>
      </c>
      <c r="D12079" s="218"/>
      <c r="E12079" s="218" t="s">
        <v>204</v>
      </c>
      <c r="F12079" s="218">
        <v>2018</v>
      </c>
    </row>
    <row r="12080" spans="1:6" x14ac:dyDescent="0.45">
      <c r="A12080" s="218">
        <v>8998</v>
      </c>
      <c r="B12080" s="218">
        <v>450</v>
      </c>
      <c r="C12080" s="219">
        <v>32.735772240576033</v>
      </c>
      <c r="D12080" s="218"/>
      <c r="E12080" s="218" t="s">
        <v>204</v>
      </c>
      <c r="F12080" s="218">
        <v>2018</v>
      </c>
    </row>
    <row r="12081" spans="1:6" x14ac:dyDescent="0.45">
      <c r="A12081" s="218">
        <v>8996</v>
      </c>
      <c r="B12081" s="218">
        <v>200</v>
      </c>
      <c r="C12081" s="219">
        <v>15.723839639738751</v>
      </c>
      <c r="D12081" s="218"/>
      <c r="E12081" s="218" t="s">
        <v>114</v>
      </c>
      <c r="F12081" s="218">
        <v>2018</v>
      </c>
    </row>
    <row r="12082" spans="1:6" x14ac:dyDescent="0.45">
      <c r="A12082" s="218">
        <v>8996</v>
      </c>
      <c r="B12082" s="218">
        <v>200</v>
      </c>
      <c r="C12082" s="219">
        <v>20.276861936426531</v>
      </c>
      <c r="D12082" s="218"/>
      <c r="E12082" s="218" t="s">
        <v>114</v>
      </c>
      <c r="F12082" s="218">
        <v>2018</v>
      </c>
    </row>
    <row r="12083" spans="1:6" x14ac:dyDescent="0.45">
      <c r="A12083" s="218">
        <v>8996</v>
      </c>
      <c r="B12083" s="218">
        <v>200</v>
      </c>
      <c r="C12083" s="219">
        <v>19.57669620593165</v>
      </c>
      <c r="D12083" s="218"/>
      <c r="E12083" s="218" t="s">
        <v>114</v>
      </c>
      <c r="F12083" s="218">
        <v>2018</v>
      </c>
    </row>
    <row r="12084" spans="1:6" x14ac:dyDescent="0.45">
      <c r="A12084" s="218">
        <v>8994</v>
      </c>
      <c r="B12084" s="218">
        <v>160</v>
      </c>
      <c r="C12084" s="219">
        <v>20.415843982844489</v>
      </c>
      <c r="D12084" s="218"/>
      <c r="E12084" s="218" t="s">
        <v>114</v>
      </c>
      <c r="F12084" s="218">
        <v>2018</v>
      </c>
    </row>
    <row r="12085" spans="1:6" x14ac:dyDescent="0.45">
      <c r="A12085" s="218">
        <v>8994</v>
      </c>
      <c r="B12085" s="218">
        <v>160</v>
      </c>
      <c r="C12085" s="219">
        <v>27.23180891804591</v>
      </c>
      <c r="D12085" s="218"/>
      <c r="E12085" s="218" t="s">
        <v>114</v>
      </c>
      <c r="F12085" s="218">
        <v>2018</v>
      </c>
    </row>
    <row r="12086" spans="1:6" x14ac:dyDescent="0.45">
      <c r="A12086" s="218">
        <v>8994</v>
      </c>
      <c r="B12086" s="218">
        <v>160</v>
      </c>
      <c r="C12086" s="219">
        <v>27.085753487931829</v>
      </c>
      <c r="D12086" s="218"/>
      <c r="E12086" s="218" t="s">
        <v>114</v>
      </c>
      <c r="F12086" s="218">
        <v>2018</v>
      </c>
    </row>
    <row r="12087" spans="1:6" x14ac:dyDescent="0.45">
      <c r="A12087" s="218">
        <v>8994</v>
      </c>
      <c r="B12087" s="218">
        <v>160</v>
      </c>
      <c r="C12087" s="219">
        <v>32.260069636929529</v>
      </c>
      <c r="D12087" s="218"/>
      <c r="E12087" s="218" t="s">
        <v>114</v>
      </c>
      <c r="F12087" s="218">
        <v>2018</v>
      </c>
    </row>
    <row r="12088" spans="1:6" x14ac:dyDescent="0.45">
      <c r="A12088" s="218">
        <v>8994</v>
      </c>
      <c r="B12088" s="218">
        <v>160</v>
      </c>
      <c r="C12088" s="219">
        <v>48.677633468071647</v>
      </c>
      <c r="D12088" s="218"/>
      <c r="E12088" s="218" t="s">
        <v>114</v>
      </c>
      <c r="F12088" s="218">
        <v>2018</v>
      </c>
    </row>
    <row r="12089" spans="1:6" x14ac:dyDescent="0.45">
      <c r="A12089" s="218">
        <v>8994</v>
      </c>
      <c r="B12089" s="218">
        <v>160</v>
      </c>
      <c r="C12089" s="219">
        <v>2.4117400511056881</v>
      </c>
      <c r="D12089" s="218"/>
      <c r="E12089" s="218" t="s">
        <v>114</v>
      </c>
      <c r="F12089" s="218">
        <v>2018</v>
      </c>
    </row>
    <row r="12090" spans="1:6" x14ac:dyDescent="0.45">
      <c r="A12090" s="218">
        <v>8994</v>
      </c>
      <c r="B12090" s="218">
        <v>160</v>
      </c>
      <c r="C12090" s="219">
        <v>31.504871305932191</v>
      </c>
      <c r="D12090" s="218"/>
      <c r="E12090" s="218" t="s">
        <v>114</v>
      </c>
      <c r="F12090" s="218">
        <v>2018</v>
      </c>
    </row>
    <row r="12091" spans="1:6" x14ac:dyDescent="0.45">
      <c r="A12091" s="218">
        <v>8992</v>
      </c>
      <c r="B12091" s="218">
        <v>160</v>
      </c>
      <c r="C12091" s="219">
        <v>27.968807339711329</v>
      </c>
      <c r="D12091" s="218"/>
      <c r="E12091" s="218" t="s">
        <v>114</v>
      </c>
      <c r="F12091" s="218">
        <v>2018</v>
      </c>
    </row>
    <row r="12092" spans="1:6" x14ac:dyDescent="0.45">
      <c r="A12092" s="218">
        <v>8992</v>
      </c>
      <c r="B12092" s="218">
        <v>160</v>
      </c>
      <c r="C12092" s="219">
        <v>11.70171632681288</v>
      </c>
      <c r="D12092" s="218"/>
      <c r="E12092" s="218" t="s">
        <v>114</v>
      </c>
      <c r="F12092" s="218">
        <v>2018</v>
      </c>
    </row>
    <row r="12093" spans="1:6" x14ac:dyDescent="0.45">
      <c r="A12093" s="218">
        <v>8992</v>
      </c>
      <c r="B12093" s="218">
        <v>160</v>
      </c>
      <c r="C12093" s="219">
        <v>25.597664347939819</v>
      </c>
      <c r="D12093" s="218"/>
      <c r="E12093" s="218" t="s">
        <v>114</v>
      </c>
      <c r="F12093" s="218">
        <v>2018</v>
      </c>
    </row>
    <row r="12094" spans="1:6" x14ac:dyDescent="0.45">
      <c r="A12094" s="218">
        <v>8992</v>
      </c>
      <c r="B12094" s="218">
        <v>160</v>
      </c>
      <c r="C12094" s="219">
        <v>29.800474760864429</v>
      </c>
      <c r="D12094" s="218"/>
      <c r="E12094" s="218" t="s">
        <v>114</v>
      </c>
      <c r="F12094" s="218">
        <v>2018</v>
      </c>
    </row>
    <row r="12095" spans="1:6" x14ac:dyDescent="0.45">
      <c r="A12095" s="218">
        <v>8992</v>
      </c>
      <c r="B12095" s="218">
        <v>160</v>
      </c>
      <c r="C12095" s="219">
        <v>22.03821539972143</v>
      </c>
      <c r="D12095" s="218"/>
      <c r="E12095" s="218" t="s">
        <v>114</v>
      </c>
      <c r="F12095" s="218">
        <v>2018</v>
      </c>
    </row>
    <row r="12096" spans="1:6" x14ac:dyDescent="0.45">
      <c r="A12096" s="218">
        <v>8992</v>
      </c>
      <c r="B12096" s="218">
        <v>160</v>
      </c>
      <c r="C12096" s="219">
        <v>15.033237342974139</v>
      </c>
      <c r="D12096" s="218"/>
      <c r="E12096" s="218" t="s">
        <v>114</v>
      </c>
      <c r="F12096" s="218">
        <v>2018</v>
      </c>
    </row>
    <row r="12097" spans="1:6" x14ac:dyDescent="0.45">
      <c r="A12097" s="218">
        <v>8992</v>
      </c>
      <c r="B12097" s="218">
        <v>160</v>
      </c>
      <c r="C12097" s="219">
        <v>11.385259461803029</v>
      </c>
      <c r="D12097" s="218"/>
      <c r="E12097" s="218" t="s">
        <v>114</v>
      </c>
      <c r="F12097" s="218">
        <v>2018</v>
      </c>
    </row>
    <row r="12098" spans="1:6" x14ac:dyDescent="0.45">
      <c r="A12098" s="218">
        <v>8992</v>
      </c>
      <c r="B12098" s="218">
        <v>160</v>
      </c>
      <c r="C12098" s="219">
        <v>17.35635192113768</v>
      </c>
      <c r="D12098" s="218"/>
      <c r="E12098" s="218" t="s">
        <v>114</v>
      </c>
      <c r="F12098" s="218">
        <v>2018</v>
      </c>
    </row>
    <row r="12099" spans="1:6" x14ac:dyDescent="0.45">
      <c r="A12099" s="218">
        <v>8992</v>
      </c>
      <c r="B12099" s="218">
        <v>160</v>
      </c>
      <c r="C12099" s="219">
        <v>17.767698133508251</v>
      </c>
      <c r="D12099" s="218"/>
      <c r="E12099" s="218" t="s">
        <v>114</v>
      </c>
      <c r="F12099" s="218">
        <v>2018</v>
      </c>
    </row>
    <row r="12100" spans="1:6" x14ac:dyDescent="0.45">
      <c r="A12100" s="218">
        <v>8992</v>
      </c>
      <c r="B12100" s="218">
        <v>160</v>
      </c>
      <c r="C12100" s="219">
        <v>32.598825945602592</v>
      </c>
      <c r="D12100" s="218"/>
      <c r="E12100" s="218" t="s">
        <v>114</v>
      </c>
      <c r="F12100" s="218">
        <v>2018</v>
      </c>
    </row>
    <row r="12101" spans="1:6" x14ac:dyDescent="0.45">
      <c r="A12101" s="218">
        <v>8992</v>
      </c>
      <c r="B12101" s="218">
        <v>160</v>
      </c>
      <c r="C12101" s="219">
        <v>42.551354432179487</v>
      </c>
      <c r="D12101" s="218"/>
      <c r="E12101" s="218" t="s">
        <v>114</v>
      </c>
      <c r="F12101" s="218">
        <v>2018</v>
      </c>
    </row>
    <row r="12102" spans="1:6" x14ac:dyDescent="0.45">
      <c r="A12102" s="218">
        <v>8992</v>
      </c>
      <c r="B12102" s="218">
        <v>160</v>
      </c>
      <c r="C12102" s="219">
        <v>42.723669551447102</v>
      </c>
      <c r="D12102" s="218"/>
      <c r="E12102" s="218" t="s">
        <v>114</v>
      </c>
      <c r="F12102" s="218">
        <v>2018</v>
      </c>
    </row>
    <row r="12103" spans="1:6" x14ac:dyDescent="0.45">
      <c r="A12103" s="218">
        <v>8992</v>
      </c>
      <c r="B12103" s="218">
        <v>160</v>
      </c>
      <c r="C12103" s="219">
        <v>5.3051430314232704</v>
      </c>
      <c r="D12103" s="218"/>
      <c r="E12103" s="218" t="s">
        <v>114</v>
      </c>
      <c r="F12103" s="218">
        <v>2018</v>
      </c>
    </row>
    <row r="12104" spans="1:6" x14ac:dyDescent="0.45">
      <c r="A12104" s="218">
        <v>8990</v>
      </c>
      <c r="B12104" s="218">
        <v>160</v>
      </c>
      <c r="C12104" s="219">
        <v>50.288171899140032</v>
      </c>
      <c r="D12104" s="218"/>
      <c r="E12104" s="218" t="s">
        <v>114</v>
      </c>
      <c r="F12104" s="218">
        <v>2018</v>
      </c>
    </row>
    <row r="12105" spans="1:6" x14ac:dyDescent="0.45">
      <c r="A12105" s="218">
        <v>8990</v>
      </c>
      <c r="B12105" s="218">
        <v>160</v>
      </c>
      <c r="C12105" s="219">
        <v>36.554404659978402</v>
      </c>
      <c r="D12105" s="218"/>
      <c r="E12105" s="218" t="s">
        <v>114</v>
      </c>
      <c r="F12105" s="218">
        <v>2018</v>
      </c>
    </row>
    <row r="12106" spans="1:6" x14ac:dyDescent="0.45">
      <c r="A12106" s="218">
        <v>8990</v>
      </c>
      <c r="B12106" s="218">
        <v>160</v>
      </c>
      <c r="C12106" s="219">
        <v>48.918936455859253</v>
      </c>
      <c r="D12106" s="218"/>
      <c r="E12106" s="218" t="s">
        <v>114</v>
      </c>
      <c r="F12106" s="218">
        <v>2018</v>
      </c>
    </row>
    <row r="12107" spans="1:6" x14ac:dyDescent="0.45">
      <c r="A12107" s="218">
        <v>8990</v>
      </c>
      <c r="B12107" s="218">
        <v>160</v>
      </c>
      <c r="C12107" s="219">
        <v>60.933760537158662</v>
      </c>
      <c r="D12107" s="218"/>
      <c r="E12107" s="218" t="s">
        <v>114</v>
      </c>
      <c r="F12107" s="218">
        <v>2018</v>
      </c>
    </row>
    <row r="12108" spans="1:6" x14ac:dyDescent="0.45">
      <c r="A12108" s="218">
        <v>8990</v>
      </c>
      <c r="B12108" s="218">
        <v>160</v>
      </c>
      <c r="C12108" s="219">
        <v>25.277270737411271</v>
      </c>
      <c r="D12108" s="218"/>
      <c r="E12108" s="218" t="s">
        <v>114</v>
      </c>
      <c r="F12108" s="218">
        <v>2018</v>
      </c>
    </row>
    <row r="12109" spans="1:6" x14ac:dyDescent="0.45">
      <c r="A12109" s="218">
        <v>8990</v>
      </c>
      <c r="B12109" s="218">
        <v>160</v>
      </c>
      <c r="C12109" s="219">
        <v>16.68999131223007</v>
      </c>
      <c r="D12109" s="218"/>
      <c r="E12109" s="218" t="s">
        <v>114</v>
      </c>
      <c r="F12109" s="218">
        <v>2018</v>
      </c>
    </row>
    <row r="12110" spans="1:6" x14ac:dyDescent="0.45">
      <c r="A12110" s="218">
        <v>8990</v>
      </c>
      <c r="B12110" s="218">
        <v>160</v>
      </c>
      <c r="C12110" s="219">
        <v>38.421926683012757</v>
      </c>
      <c r="D12110" s="218"/>
      <c r="E12110" s="218" t="s">
        <v>114</v>
      </c>
      <c r="F12110" s="218">
        <v>2018</v>
      </c>
    </row>
    <row r="12111" spans="1:6" x14ac:dyDescent="0.45">
      <c r="A12111" s="218">
        <v>8990</v>
      </c>
      <c r="B12111" s="218">
        <v>160</v>
      </c>
      <c r="C12111" s="219">
        <v>41.504153213429817</v>
      </c>
      <c r="D12111" s="218"/>
      <c r="E12111" s="218" t="s">
        <v>114</v>
      </c>
      <c r="F12111" s="218">
        <v>2018</v>
      </c>
    </row>
    <row r="12112" spans="1:6" x14ac:dyDescent="0.45">
      <c r="A12112" s="218">
        <v>8990</v>
      </c>
      <c r="B12112" s="218">
        <v>160</v>
      </c>
      <c r="C12112" s="219">
        <v>28.751756662086489</v>
      </c>
      <c r="D12112" s="218"/>
      <c r="E12112" s="218" t="s">
        <v>114</v>
      </c>
      <c r="F12112" s="218">
        <v>2018</v>
      </c>
    </row>
    <row r="12113" spans="1:6" x14ac:dyDescent="0.45">
      <c r="A12113" s="218">
        <v>8990</v>
      </c>
      <c r="B12113" s="218">
        <v>160</v>
      </c>
      <c r="C12113" s="219">
        <v>56.779821945420878</v>
      </c>
      <c r="D12113" s="218"/>
      <c r="E12113" s="218" t="s">
        <v>114</v>
      </c>
      <c r="F12113" s="218">
        <v>2018</v>
      </c>
    </row>
    <row r="12114" spans="1:6" x14ac:dyDescent="0.45">
      <c r="A12114" s="218">
        <v>8990</v>
      </c>
      <c r="B12114" s="218">
        <v>160</v>
      </c>
      <c r="C12114" s="219">
        <v>53.761448214547528</v>
      </c>
      <c r="D12114" s="218"/>
      <c r="E12114" s="218" t="s">
        <v>114</v>
      </c>
      <c r="F12114" s="218">
        <v>2018</v>
      </c>
    </row>
    <row r="12115" spans="1:6" x14ac:dyDescent="0.45">
      <c r="A12115" s="218">
        <v>8988</v>
      </c>
      <c r="B12115" s="218">
        <v>160</v>
      </c>
      <c r="C12115" s="219">
        <v>39.979317164678442</v>
      </c>
      <c r="D12115" s="218"/>
      <c r="E12115" s="218" t="s">
        <v>114</v>
      </c>
      <c r="F12115" s="218">
        <v>2018</v>
      </c>
    </row>
    <row r="12116" spans="1:6" x14ac:dyDescent="0.45">
      <c r="A12116" s="218">
        <v>8988</v>
      </c>
      <c r="B12116" s="218">
        <v>160</v>
      </c>
      <c r="C12116" s="219">
        <v>33.474171327472419</v>
      </c>
      <c r="D12116" s="218"/>
      <c r="E12116" s="218" t="s">
        <v>114</v>
      </c>
      <c r="F12116" s="218">
        <v>2018</v>
      </c>
    </row>
    <row r="12117" spans="1:6" x14ac:dyDescent="0.45">
      <c r="A12117" s="218">
        <v>8988</v>
      </c>
      <c r="B12117" s="218">
        <v>160</v>
      </c>
      <c r="C12117" s="219">
        <v>30.70599819422392</v>
      </c>
      <c r="D12117" s="218"/>
      <c r="E12117" s="218" t="s">
        <v>114</v>
      </c>
      <c r="F12117" s="218">
        <v>2018</v>
      </c>
    </row>
    <row r="12118" spans="1:6" x14ac:dyDescent="0.45">
      <c r="A12118" s="218">
        <v>8988</v>
      </c>
      <c r="B12118" s="218">
        <v>160</v>
      </c>
      <c r="C12118" s="219">
        <v>21.498788801991591</v>
      </c>
      <c r="D12118" s="218"/>
      <c r="E12118" s="218" t="s">
        <v>114</v>
      </c>
      <c r="F12118" s="218">
        <v>2018</v>
      </c>
    </row>
    <row r="12119" spans="1:6" x14ac:dyDescent="0.45">
      <c r="A12119" s="218">
        <v>8986</v>
      </c>
      <c r="B12119" s="218">
        <v>200</v>
      </c>
      <c r="C12119" s="219">
        <v>11.9158943431149</v>
      </c>
      <c r="D12119" s="218"/>
      <c r="E12119" s="218" t="s">
        <v>114</v>
      </c>
      <c r="F12119" s="218">
        <v>2018</v>
      </c>
    </row>
    <row r="12120" spans="1:6" x14ac:dyDescent="0.45">
      <c r="A12120" s="218">
        <v>8986</v>
      </c>
      <c r="B12120" s="218">
        <v>200</v>
      </c>
      <c r="C12120" s="219">
        <v>42.528217501080512</v>
      </c>
      <c r="D12120" s="218"/>
      <c r="E12120" s="218" t="s">
        <v>114</v>
      </c>
      <c r="F12120" s="218">
        <v>2018</v>
      </c>
    </row>
    <row r="12121" spans="1:6" x14ac:dyDescent="0.45">
      <c r="A12121" s="218">
        <v>8986</v>
      </c>
      <c r="B12121" s="218">
        <v>200</v>
      </c>
      <c r="C12121" s="219">
        <v>46.270990448707131</v>
      </c>
      <c r="D12121" s="218"/>
      <c r="E12121" s="218" t="s">
        <v>114</v>
      </c>
      <c r="F12121" s="218">
        <v>2018</v>
      </c>
    </row>
    <row r="12122" spans="1:6" x14ac:dyDescent="0.45">
      <c r="A12122" s="218">
        <v>8536</v>
      </c>
      <c r="B12122" s="218">
        <v>190</v>
      </c>
      <c r="C12122" s="219">
        <v>24.871358649555159</v>
      </c>
      <c r="D12122" s="218"/>
      <c r="E12122" s="218" t="s">
        <v>208</v>
      </c>
      <c r="F12122" s="218">
        <v>2018</v>
      </c>
    </row>
    <row r="12123" spans="1:6" x14ac:dyDescent="0.45">
      <c r="A12123" s="218">
        <v>8536</v>
      </c>
      <c r="B12123" s="218">
        <v>190</v>
      </c>
      <c r="C12123" s="219">
        <v>9.8870188117979492</v>
      </c>
      <c r="D12123" s="218"/>
      <c r="E12123" s="218" t="s">
        <v>208</v>
      </c>
      <c r="F12123" s="218">
        <v>2018</v>
      </c>
    </row>
    <row r="12124" spans="1:6" x14ac:dyDescent="0.45">
      <c r="A12124" s="218">
        <v>8536</v>
      </c>
      <c r="B12124" s="218">
        <v>190</v>
      </c>
      <c r="C12124" s="219">
        <v>13.136651019837579</v>
      </c>
      <c r="D12124" s="218"/>
      <c r="E12124" s="218" t="s">
        <v>208</v>
      </c>
      <c r="F12124" s="218">
        <v>2018</v>
      </c>
    </row>
    <row r="12125" spans="1:6" x14ac:dyDescent="0.45">
      <c r="A12125" s="218">
        <v>8536</v>
      </c>
      <c r="B12125" s="218">
        <v>190</v>
      </c>
      <c r="C12125" s="219">
        <v>21.72955885434687</v>
      </c>
      <c r="D12125" s="218"/>
      <c r="E12125" s="218" t="s">
        <v>208</v>
      </c>
      <c r="F12125" s="218">
        <v>2018</v>
      </c>
    </row>
    <row r="12126" spans="1:6" x14ac:dyDescent="0.45">
      <c r="A12126" s="218">
        <v>8536</v>
      </c>
      <c r="B12126" s="218">
        <v>190</v>
      </c>
      <c r="C12126" s="219">
        <v>30.48450222339703</v>
      </c>
      <c r="D12126" s="218"/>
      <c r="E12126" s="218" t="s">
        <v>208</v>
      </c>
      <c r="F12126" s="218">
        <v>2018</v>
      </c>
    </row>
    <row r="12127" spans="1:6" x14ac:dyDescent="0.45">
      <c r="A12127" s="218">
        <v>8536</v>
      </c>
      <c r="B12127" s="218">
        <v>190</v>
      </c>
      <c r="C12127" s="219">
        <v>10.59342353163245</v>
      </c>
      <c r="D12127" s="218"/>
      <c r="E12127" s="218" t="s">
        <v>208</v>
      </c>
      <c r="F12127" s="218">
        <v>2018</v>
      </c>
    </row>
    <row r="12128" spans="1:6" x14ac:dyDescent="0.45">
      <c r="A12128" s="218">
        <v>8536</v>
      </c>
      <c r="B12128" s="218">
        <v>190</v>
      </c>
      <c r="C12128" s="219">
        <v>10.13034882942606</v>
      </c>
      <c r="D12128" s="218"/>
      <c r="E12128" s="218" t="s">
        <v>208</v>
      </c>
      <c r="F12128" s="218">
        <v>2018</v>
      </c>
    </row>
    <row r="12129" spans="1:6" x14ac:dyDescent="0.45">
      <c r="A12129" s="218">
        <v>8536</v>
      </c>
      <c r="B12129" s="218">
        <v>190</v>
      </c>
      <c r="C12129" s="219">
        <v>15.69323213715653</v>
      </c>
      <c r="D12129" s="218"/>
      <c r="E12129" s="218" t="s">
        <v>208</v>
      </c>
      <c r="F12129" s="218">
        <v>2018</v>
      </c>
    </row>
    <row r="12130" spans="1:6" x14ac:dyDescent="0.45">
      <c r="A12130" s="218">
        <v>8536</v>
      </c>
      <c r="B12130" s="218">
        <v>190</v>
      </c>
      <c r="C12130" s="219">
        <v>15.96211897783027</v>
      </c>
      <c r="D12130" s="218"/>
      <c r="E12130" s="218" t="s">
        <v>208</v>
      </c>
      <c r="F12130" s="218">
        <v>2018</v>
      </c>
    </row>
    <row r="12131" spans="1:6" x14ac:dyDescent="0.45">
      <c r="A12131" s="218">
        <v>8536</v>
      </c>
      <c r="B12131" s="218">
        <v>190</v>
      </c>
      <c r="C12131" s="219">
        <v>16.07798552009606</v>
      </c>
      <c r="D12131" s="218"/>
      <c r="E12131" s="218" t="s">
        <v>208</v>
      </c>
      <c r="F12131" s="218">
        <v>2018</v>
      </c>
    </row>
    <row r="12132" spans="1:6" x14ac:dyDescent="0.45">
      <c r="A12132" s="218">
        <v>8536</v>
      </c>
      <c r="B12132" s="218">
        <v>190</v>
      </c>
      <c r="C12132" s="219">
        <v>16.421351620863369</v>
      </c>
      <c r="D12132" s="218"/>
      <c r="E12132" s="218" t="s">
        <v>208</v>
      </c>
      <c r="F12132" s="218">
        <v>2018</v>
      </c>
    </row>
    <row r="12133" spans="1:6" x14ac:dyDescent="0.45">
      <c r="A12133" s="218">
        <v>8536</v>
      </c>
      <c r="B12133" s="218">
        <v>190</v>
      </c>
      <c r="C12133" s="219">
        <v>15.65816369401665</v>
      </c>
      <c r="D12133" s="218"/>
      <c r="E12133" s="218" t="s">
        <v>208</v>
      </c>
      <c r="F12133" s="218">
        <v>2018</v>
      </c>
    </row>
    <row r="12134" spans="1:6" x14ac:dyDescent="0.45">
      <c r="A12134" s="218">
        <v>8536</v>
      </c>
      <c r="B12134" s="218">
        <v>190</v>
      </c>
      <c r="C12134" s="219">
        <v>15.51236624445559</v>
      </c>
      <c r="D12134" s="218"/>
      <c r="E12134" s="218" t="s">
        <v>208</v>
      </c>
      <c r="F12134" s="218">
        <v>2018</v>
      </c>
    </row>
    <row r="12135" spans="1:6" x14ac:dyDescent="0.45">
      <c r="A12135" s="218">
        <v>8536</v>
      </c>
      <c r="B12135" s="218">
        <v>190</v>
      </c>
      <c r="C12135" s="219">
        <v>15.692632134656259</v>
      </c>
      <c r="D12135" s="218"/>
      <c r="E12135" s="218" t="s">
        <v>208</v>
      </c>
      <c r="F12135" s="218">
        <v>2018</v>
      </c>
    </row>
    <row r="12136" spans="1:6" x14ac:dyDescent="0.45">
      <c r="A12136" s="218">
        <v>8536</v>
      </c>
      <c r="B12136" s="218">
        <v>190</v>
      </c>
      <c r="C12136" s="219">
        <v>38.92266983877041</v>
      </c>
      <c r="D12136" s="218"/>
      <c r="E12136" s="218" t="s">
        <v>208</v>
      </c>
      <c r="F12136" s="218">
        <v>2018</v>
      </c>
    </row>
    <row r="12137" spans="1:6" x14ac:dyDescent="0.45">
      <c r="A12137" s="218">
        <v>8536</v>
      </c>
      <c r="B12137" s="218">
        <v>190</v>
      </c>
      <c r="C12137" s="219">
        <v>33.722664738633753</v>
      </c>
      <c r="D12137" s="218"/>
      <c r="E12137" s="218" t="s">
        <v>208</v>
      </c>
      <c r="F12137" s="218">
        <v>2018</v>
      </c>
    </row>
    <row r="12138" spans="1:6" x14ac:dyDescent="0.45">
      <c r="A12138" s="218">
        <v>8536</v>
      </c>
      <c r="B12138" s="218">
        <v>190</v>
      </c>
      <c r="C12138" s="219">
        <v>27.478117419944279</v>
      </c>
      <c r="D12138" s="218"/>
      <c r="E12138" s="218" t="s">
        <v>208</v>
      </c>
      <c r="F12138" s="218">
        <v>2018</v>
      </c>
    </row>
    <row r="12139" spans="1:6" x14ac:dyDescent="0.45">
      <c r="A12139" s="218">
        <v>8536</v>
      </c>
      <c r="B12139" s="218">
        <v>190</v>
      </c>
      <c r="C12139" s="219">
        <v>33.326883443498062</v>
      </c>
      <c r="D12139" s="218"/>
      <c r="E12139" s="218" t="s">
        <v>208</v>
      </c>
      <c r="F12139" s="218">
        <v>2018</v>
      </c>
    </row>
    <row r="12140" spans="1:6" x14ac:dyDescent="0.45">
      <c r="A12140" s="218">
        <v>8536</v>
      </c>
      <c r="B12140" s="218">
        <v>190</v>
      </c>
      <c r="C12140" s="219">
        <v>26.78475545916293</v>
      </c>
      <c r="D12140" s="218"/>
      <c r="E12140" s="218" t="s">
        <v>208</v>
      </c>
      <c r="F12140" s="218">
        <v>2018</v>
      </c>
    </row>
    <row r="12141" spans="1:6" x14ac:dyDescent="0.45">
      <c r="A12141" s="218">
        <v>8536</v>
      </c>
      <c r="B12141" s="218">
        <v>190</v>
      </c>
      <c r="C12141" s="219">
        <v>16.541694113329079</v>
      </c>
      <c r="D12141" s="218"/>
      <c r="E12141" s="218" t="s">
        <v>208</v>
      </c>
      <c r="F12141" s="218">
        <v>2018</v>
      </c>
    </row>
    <row r="12142" spans="1:6" x14ac:dyDescent="0.45">
      <c r="A12142" s="218">
        <v>8534</v>
      </c>
      <c r="B12142" s="218">
        <v>150</v>
      </c>
      <c r="C12142" s="219">
        <v>27.607299994482169</v>
      </c>
      <c r="D12142" s="218"/>
      <c r="E12142" s="218" t="s">
        <v>208</v>
      </c>
      <c r="F12142" s="218">
        <v>2018</v>
      </c>
    </row>
    <row r="12143" spans="1:6" x14ac:dyDescent="0.45">
      <c r="A12143" s="218">
        <v>8534</v>
      </c>
      <c r="B12143" s="218">
        <v>150</v>
      </c>
      <c r="C12143" s="219">
        <v>26.68821794370869</v>
      </c>
      <c r="D12143" s="218"/>
      <c r="E12143" s="218" t="s">
        <v>208</v>
      </c>
      <c r="F12143" s="218">
        <v>2018</v>
      </c>
    </row>
    <row r="12144" spans="1:6" x14ac:dyDescent="0.45">
      <c r="A12144" s="218">
        <v>8476</v>
      </c>
      <c r="B12144" s="218">
        <v>200</v>
      </c>
      <c r="C12144" s="219">
        <v>20.773567098605721</v>
      </c>
      <c r="D12144" s="218"/>
      <c r="E12144" s="218" t="s">
        <v>208</v>
      </c>
      <c r="F12144" s="218">
        <v>2018</v>
      </c>
    </row>
    <row r="12145" spans="1:6" x14ac:dyDescent="0.45">
      <c r="A12145" s="218">
        <v>8476</v>
      </c>
      <c r="B12145" s="218">
        <v>200</v>
      </c>
      <c r="C12145" s="219">
        <v>31.951036353670681</v>
      </c>
      <c r="D12145" s="218"/>
      <c r="E12145" s="218" t="s">
        <v>208</v>
      </c>
      <c r="F12145" s="218">
        <v>2018</v>
      </c>
    </row>
    <row r="12146" spans="1:6" x14ac:dyDescent="0.45">
      <c r="A12146" s="218">
        <v>8474</v>
      </c>
      <c r="B12146" s="218">
        <v>315</v>
      </c>
      <c r="C12146" s="219">
        <v>2.102670921139151</v>
      </c>
      <c r="D12146" s="218"/>
      <c r="E12146" s="218" t="s">
        <v>204</v>
      </c>
      <c r="F12146" s="218">
        <v>2018</v>
      </c>
    </row>
    <row r="12147" spans="1:6" x14ac:dyDescent="0.45">
      <c r="A12147" s="218">
        <v>8472</v>
      </c>
      <c r="B12147" s="218">
        <v>160</v>
      </c>
      <c r="C12147" s="219">
        <v>2.237583741269451</v>
      </c>
      <c r="D12147" s="218"/>
      <c r="E12147" s="218" t="s">
        <v>114</v>
      </c>
      <c r="F12147" s="218">
        <v>2018</v>
      </c>
    </row>
    <row r="12148" spans="1:6" x14ac:dyDescent="0.45">
      <c r="A12148" s="218">
        <v>8470</v>
      </c>
      <c r="B12148" s="218">
        <v>315</v>
      </c>
      <c r="C12148" s="219">
        <v>83.39348142356917</v>
      </c>
      <c r="D12148" s="218"/>
      <c r="E12148" s="218" t="s">
        <v>204</v>
      </c>
      <c r="F12148" s="218">
        <v>2018</v>
      </c>
    </row>
    <row r="12149" spans="1:6" x14ac:dyDescent="0.45">
      <c r="A12149" s="218">
        <v>8470</v>
      </c>
      <c r="B12149" s="218">
        <v>315</v>
      </c>
      <c r="C12149" s="219">
        <v>37.524428589874077</v>
      </c>
      <c r="D12149" s="218"/>
      <c r="E12149" s="218" t="s">
        <v>204</v>
      </c>
      <c r="F12149" s="218">
        <v>2018</v>
      </c>
    </row>
    <row r="12150" spans="1:6" x14ac:dyDescent="0.45">
      <c r="A12150" s="218">
        <v>8470</v>
      </c>
      <c r="B12150" s="218">
        <v>315</v>
      </c>
      <c r="C12150" s="219">
        <v>5.2703628908709943</v>
      </c>
      <c r="D12150" s="218"/>
      <c r="E12150" s="218" t="s">
        <v>204</v>
      </c>
      <c r="F12150" s="218">
        <v>2018</v>
      </c>
    </row>
    <row r="12151" spans="1:6" x14ac:dyDescent="0.45">
      <c r="A12151" s="218">
        <v>8468</v>
      </c>
      <c r="B12151" s="218">
        <v>315</v>
      </c>
      <c r="C12151" s="219">
        <v>57.310010469426992</v>
      </c>
      <c r="D12151" s="218"/>
      <c r="E12151" s="218" t="s">
        <v>204</v>
      </c>
      <c r="F12151" s="218">
        <v>2019</v>
      </c>
    </row>
    <row r="12152" spans="1:6" x14ac:dyDescent="0.45">
      <c r="A12152" s="218">
        <v>8468</v>
      </c>
      <c r="B12152" s="218">
        <v>315</v>
      </c>
      <c r="C12152" s="219">
        <v>24.893714066497161</v>
      </c>
      <c r="D12152" s="218"/>
      <c r="E12152" s="218" t="s">
        <v>204</v>
      </c>
      <c r="F12152" s="218">
        <v>2019</v>
      </c>
    </row>
    <row r="12153" spans="1:6" x14ac:dyDescent="0.45">
      <c r="A12153" s="218">
        <v>8466</v>
      </c>
      <c r="B12153" s="218">
        <v>160</v>
      </c>
      <c r="C12153" s="219">
        <v>26.981826954216359</v>
      </c>
      <c r="D12153" s="218"/>
      <c r="E12153" s="218" t="s">
        <v>114</v>
      </c>
      <c r="F12153" s="218">
        <v>2019</v>
      </c>
    </row>
    <row r="12154" spans="1:6" x14ac:dyDescent="0.45">
      <c r="A12154" s="218">
        <v>8464</v>
      </c>
      <c r="B12154" s="218">
        <v>200</v>
      </c>
      <c r="C12154" s="219">
        <v>17.48087526434017</v>
      </c>
      <c r="D12154" s="218"/>
      <c r="E12154" s="218" t="s">
        <v>114</v>
      </c>
      <c r="F12154" s="218">
        <v>2019</v>
      </c>
    </row>
    <row r="12155" spans="1:6" x14ac:dyDescent="0.45">
      <c r="A12155" s="218">
        <v>8464</v>
      </c>
      <c r="B12155" s="218">
        <v>200</v>
      </c>
      <c r="C12155" s="219">
        <v>16.588887846627578</v>
      </c>
      <c r="D12155" s="218"/>
      <c r="E12155" s="218" t="s">
        <v>109</v>
      </c>
      <c r="F12155" s="218">
        <v>2019</v>
      </c>
    </row>
    <row r="12156" spans="1:6" x14ac:dyDescent="0.45">
      <c r="A12156" s="218">
        <v>8464</v>
      </c>
      <c r="B12156" s="218">
        <v>200</v>
      </c>
      <c r="C12156" s="219">
        <v>16.62009486314852</v>
      </c>
      <c r="D12156" s="218"/>
      <c r="E12156" s="218" t="s">
        <v>109</v>
      </c>
      <c r="F12156" s="218">
        <v>2019</v>
      </c>
    </row>
    <row r="12157" spans="1:6" x14ac:dyDescent="0.45">
      <c r="A12157" s="218">
        <v>8462</v>
      </c>
      <c r="B12157" s="218">
        <v>250</v>
      </c>
      <c r="C12157" s="219">
        <v>45.158691300957457</v>
      </c>
      <c r="D12157" s="218"/>
      <c r="E12157" s="218" t="s">
        <v>109</v>
      </c>
      <c r="F12157" s="218">
        <v>2019</v>
      </c>
    </row>
    <row r="12158" spans="1:6" x14ac:dyDescent="0.45">
      <c r="A12158" s="218">
        <v>8462</v>
      </c>
      <c r="B12158" s="218">
        <v>250</v>
      </c>
      <c r="C12158" s="219">
        <v>44.459717722397713</v>
      </c>
      <c r="D12158" s="218"/>
      <c r="E12158" s="218" t="s">
        <v>109</v>
      </c>
      <c r="F12158" s="218">
        <v>2019</v>
      </c>
    </row>
    <row r="12159" spans="1:6" x14ac:dyDescent="0.45">
      <c r="A12159" s="218">
        <v>8462</v>
      </c>
      <c r="B12159" s="218">
        <v>250</v>
      </c>
      <c r="C12159" s="219">
        <v>31.272124968064549</v>
      </c>
      <c r="D12159" s="218"/>
      <c r="E12159" s="218" t="s">
        <v>109</v>
      </c>
      <c r="F12159" s="218">
        <v>2019</v>
      </c>
    </row>
    <row r="12160" spans="1:6" x14ac:dyDescent="0.45">
      <c r="A12160" s="218">
        <v>8460</v>
      </c>
      <c r="B12160" s="218">
        <v>250</v>
      </c>
      <c r="C12160" s="219">
        <v>9.8883855306376098</v>
      </c>
      <c r="D12160" s="218"/>
      <c r="E12160" s="218" t="s">
        <v>205</v>
      </c>
      <c r="F12160" s="218">
        <v>1901</v>
      </c>
    </row>
    <row r="12161" spans="1:6" x14ac:dyDescent="0.45">
      <c r="A12161" s="218">
        <v>8458</v>
      </c>
      <c r="B12161" s="218">
        <v>200</v>
      </c>
      <c r="C12161" s="219">
        <v>22.91963568652633</v>
      </c>
      <c r="D12161" s="218"/>
      <c r="E12161" s="218" t="s">
        <v>114</v>
      </c>
      <c r="F12161" s="218">
        <v>2019</v>
      </c>
    </row>
    <row r="12162" spans="1:6" x14ac:dyDescent="0.45">
      <c r="A12162" s="218">
        <v>8458</v>
      </c>
      <c r="B12162" s="218">
        <v>200</v>
      </c>
      <c r="C12162" s="219">
        <v>20.2714084369475</v>
      </c>
      <c r="D12162" s="218"/>
      <c r="E12162" s="218" t="s">
        <v>114</v>
      </c>
      <c r="F12162" s="218">
        <v>2019</v>
      </c>
    </row>
    <row r="12163" spans="1:6" x14ac:dyDescent="0.45">
      <c r="A12163" s="218">
        <v>8442</v>
      </c>
      <c r="B12163" s="218">
        <v>600</v>
      </c>
      <c r="C12163" s="219">
        <v>47.741493748946098</v>
      </c>
      <c r="D12163" s="218"/>
      <c r="E12163" s="218" t="s">
        <v>212</v>
      </c>
      <c r="F12163" s="218">
        <v>1901</v>
      </c>
    </row>
    <row r="12164" spans="1:6" x14ac:dyDescent="0.45">
      <c r="A12164" s="218">
        <v>8442</v>
      </c>
      <c r="B12164" s="218">
        <v>600</v>
      </c>
      <c r="C12164" s="219">
        <v>22.081407911200031</v>
      </c>
      <c r="D12164" s="218"/>
      <c r="E12164" s="218" t="s">
        <v>212</v>
      </c>
      <c r="F12164" s="218">
        <v>1901</v>
      </c>
    </row>
    <row r="12165" spans="1:6" x14ac:dyDescent="0.45">
      <c r="A12165" s="218">
        <v>8442</v>
      </c>
      <c r="B12165" s="218">
        <v>600</v>
      </c>
      <c r="C12165" s="219">
        <v>28.756381764389349</v>
      </c>
      <c r="D12165" s="218"/>
      <c r="E12165" s="218" t="s">
        <v>212</v>
      </c>
      <c r="F12165" s="218">
        <v>1901</v>
      </c>
    </row>
    <row r="12166" spans="1:6" x14ac:dyDescent="0.45">
      <c r="A12166" s="218">
        <v>8442</v>
      </c>
      <c r="B12166" s="218">
        <v>600</v>
      </c>
      <c r="C12166" s="219">
        <v>19.807667114683131</v>
      </c>
      <c r="D12166" s="218"/>
      <c r="E12166" s="218" t="s">
        <v>212</v>
      </c>
      <c r="F12166" s="218">
        <v>1901</v>
      </c>
    </row>
    <row r="12167" spans="1:6" x14ac:dyDescent="0.45">
      <c r="A12167" s="218">
        <v>8432</v>
      </c>
      <c r="B12167" s="218">
        <v>160</v>
      </c>
      <c r="C12167" s="219">
        <v>25.33439499985219</v>
      </c>
      <c r="D12167" s="218"/>
      <c r="E12167" s="218" t="s">
        <v>114</v>
      </c>
      <c r="F12167" s="218">
        <v>2019</v>
      </c>
    </row>
    <row r="12168" spans="1:6" x14ac:dyDescent="0.45">
      <c r="A12168" s="218">
        <v>8430</v>
      </c>
      <c r="B12168" s="218">
        <v>0</v>
      </c>
      <c r="C12168" s="219">
        <v>6.6352091150525796</v>
      </c>
      <c r="D12168" s="218"/>
      <c r="E12168" s="218" t="s">
        <v>204</v>
      </c>
      <c r="F12168" s="218">
        <v>2019</v>
      </c>
    </row>
    <row r="12169" spans="1:6" x14ac:dyDescent="0.45">
      <c r="A12169" s="218">
        <v>8428</v>
      </c>
      <c r="B12169" s="218">
        <v>160</v>
      </c>
      <c r="C12169" s="219">
        <v>18.395934333898591</v>
      </c>
      <c r="D12169" s="218"/>
      <c r="E12169" s="218" t="s">
        <v>114</v>
      </c>
      <c r="F12169" s="218">
        <v>2019</v>
      </c>
    </row>
    <row r="12170" spans="1:6" x14ac:dyDescent="0.45">
      <c r="A12170" s="218">
        <v>8428</v>
      </c>
      <c r="B12170" s="218">
        <v>160</v>
      </c>
      <c r="C12170" s="219">
        <v>19.06856051168128</v>
      </c>
      <c r="D12170" s="218"/>
      <c r="E12170" s="218" t="s">
        <v>114</v>
      </c>
      <c r="F12170" s="218">
        <v>2019</v>
      </c>
    </row>
    <row r="12171" spans="1:6" x14ac:dyDescent="0.45">
      <c r="A12171" s="218">
        <v>8428</v>
      </c>
      <c r="B12171" s="218">
        <v>160</v>
      </c>
      <c r="C12171" s="219">
        <v>19.394032587624871</v>
      </c>
      <c r="D12171" s="218"/>
      <c r="E12171" s="218" t="s">
        <v>114</v>
      </c>
      <c r="F12171" s="218">
        <v>2019</v>
      </c>
    </row>
    <row r="12172" spans="1:6" x14ac:dyDescent="0.45">
      <c r="A12172" s="218">
        <v>8428</v>
      </c>
      <c r="B12172" s="218">
        <v>160</v>
      </c>
      <c r="C12172" s="219">
        <v>4.2693325006572458</v>
      </c>
      <c r="D12172" s="218"/>
      <c r="E12172" s="218" t="s">
        <v>114</v>
      </c>
      <c r="F12172" s="218">
        <v>2019</v>
      </c>
    </row>
    <row r="12173" spans="1:6" x14ac:dyDescent="0.45">
      <c r="A12173" s="218">
        <v>8428</v>
      </c>
      <c r="B12173" s="218">
        <v>160</v>
      </c>
      <c r="C12173" s="219">
        <v>11.092339700161819</v>
      </c>
      <c r="D12173" s="218"/>
      <c r="E12173" s="218" t="s">
        <v>114</v>
      </c>
      <c r="F12173" s="218">
        <v>2019</v>
      </c>
    </row>
    <row r="12174" spans="1:6" x14ac:dyDescent="0.45">
      <c r="A12174" s="218">
        <v>8428</v>
      </c>
      <c r="B12174" s="218">
        <v>160</v>
      </c>
      <c r="C12174" s="219">
        <v>6.3127173214740724</v>
      </c>
      <c r="D12174" s="218"/>
      <c r="E12174" s="218" t="s">
        <v>114</v>
      </c>
      <c r="F12174" s="218">
        <v>2019</v>
      </c>
    </row>
    <row r="12175" spans="1:6" x14ac:dyDescent="0.45">
      <c r="A12175" s="218">
        <v>8428</v>
      </c>
      <c r="B12175" s="218">
        <v>160</v>
      </c>
      <c r="C12175" s="219">
        <v>18.781826323378532</v>
      </c>
      <c r="D12175" s="218"/>
      <c r="E12175" s="218" t="s">
        <v>114</v>
      </c>
      <c r="F12175" s="218">
        <v>2019</v>
      </c>
    </row>
    <row r="12176" spans="1:6" x14ac:dyDescent="0.45">
      <c r="A12176" s="218">
        <v>8426</v>
      </c>
      <c r="B12176" s="218">
        <v>200</v>
      </c>
      <c r="C12176" s="219">
        <v>29.387498022040081</v>
      </c>
      <c r="D12176" s="218"/>
      <c r="E12176" s="218" t="s">
        <v>114</v>
      </c>
      <c r="F12176" s="218">
        <v>2019</v>
      </c>
    </row>
    <row r="12177" spans="1:6" x14ac:dyDescent="0.45">
      <c r="A12177" s="218">
        <v>8426</v>
      </c>
      <c r="B12177" s="218">
        <v>200</v>
      </c>
      <c r="C12177" s="219">
        <v>30.928017620900949</v>
      </c>
      <c r="D12177" s="218"/>
      <c r="E12177" s="218" t="s">
        <v>114</v>
      </c>
      <c r="F12177" s="218">
        <v>2019</v>
      </c>
    </row>
    <row r="12178" spans="1:6" x14ac:dyDescent="0.45">
      <c r="A12178" s="218">
        <v>8426</v>
      </c>
      <c r="B12178" s="218">
        <v>200</v>
      </c>
      <c r="C12178" s="219">
        <v>41.834690450053778</v>
      </c>
      <c r="D12178" s="218"/>
      <c r="E12178" s="218" t="s">
        <v>114</v>
      </c>
      <c r="F12178" s="218">
        <v>2019</v>
      </c>
    </row>
    <row r="12179" spans="1:6" x14ac:dyDescent="0.45">
      <c r="A12179" s="218">
        <v>8426</v>
      </c>
      <c r="B12179" s="218">
        <v>200</v>
      </c>
      <c r="C12179" s="219">
        <v>42.166960442404537</v>
      </c>
      <c r="D12179" s="218"/>
      <c r="E12179" s="218" t="s">
        <v>114</v>
      </c>
      <c r="F12179" s="218">
        <v>2019</v>
      </c>
    </row>
    <row r="12180" spans="1:6" x14ac:dyDescent="0.45">
      <c r="A12180" s="218">
        <v>8426</v>
      </c>
      <c r="B12180" s="218">
        <v>200</v>
      </c>
      <c r="C12180" s="219">
        <v>35.769942940425587</v>
      </c>
      <c r="D12180" s="218"/>
      <c r="E12180" s="218" t="s">
        <v>114</v>
      </c>
      <c r="F12180" s="218">
        <v>2019</v>
      </c>
    </row>
    <row r="12181" spans="1:6" x14ac:dyDescent="0.45">
      <c r="A12181" s="218">
        <v>8426</v>
      </c>
      <c r="B12181" s="218">
        <v>200</v>
      </c>
      <c r="C12181" s="219">
        <v>31.875716857879301</v>
      </c>
      <c r="D12181" s="218"/>
      <c r="E12181" s="218" t="s">
        <v>114</v>
      </c>
      <c r="F12181" s="218">
        <v>2019</v>
      </c>
    </row>
    <row r="12182" spans="1:6" x14ac:dyDescent="0.45">
      <c r="A12182" s="218">
        <v>8426</v>
      </c>
      <c r="B12182" s="218">
        <v>200</v>
      </c>
      <c r="C12182" s="219">
        <v>38.817633943589151</v>
      </c>
      <c r="D12182" s="218"/>
      <c r="E12182" s="218" t="s">
        <v>114</v>
      </c>
      <c r="F12182" s="218">
        <v>2019</v>
      </c>
    </row>
    <row r="12183" spans="1:6" x14ac:dyDescent="0.45">
      <c r="A12183" s="218">
        <v>8426</v>
      </c>
      <c r="B12183" s="218">
        <v>200</v>
      </c>
      <c r="C12183" s="219">
        <v>36.83127977683899</v>
      </c>
      <c r="D12183" s="218"/>
      <c r="E12183" s="218" t="s">
        <v>114</v>
      </c>
      <c r="F12183" s="218">
        <v>2019</v>
      </c>
    </row>
    <row r="12184" spans="1:6" x14ac:dyDescent="0.45">
      <c r="A12184" s="218">
        <v>8426</v>
      </c>
      <c r="B12184" s="218">
        <v>200</v>
      </c>
      <c r="C12184" s="219">
        <v>48.660070201405532</v>
      </c>
      <c r="D12184" s="218"/>
      <c r="E12184" s="218" t="s">
        <v>114</v>
      </c>
      <c r="F12184" s="218">
        <v>2019</v>
      </c>
    </row>
    <row r="12185" spans="1:6" x14ac:dyDescent="0.45">
      <c r="A12185" s="218">
        <v>8426</v>
      </c>
      <c r="B12185" s="218">
        <v>200</v>
      </c>
      <c r="C12185" s="219">
        <v>71.434001406725486</v>
      </c>
      <c r="D12185" s="218"/>
      <c r="E12185" s="218" t="s">
        <v>109</v>
      </c>
      <c r="F12185" s="218">
        <v>2019</v>
      </c>
    </row>
    <row r="12186" spans="1:6" x14ac:dyDescent="0.45">
      <c r="A12186" s="218">
        <v>8426</v>
      </c>
      <c r="B12186" s="218">
        <v>200</v>
      </c>
      <c r="C12186" s="219">
        <v>19.916158766191131</v>
      </c>
      <c r="D12186" s="218"/>
      <c r="E12186" s="218" t="s">
        <v>114</v>
      </c>
      <c r="F12186" s="218">
        <v>2019</v>
      </c>
    </row>
    <row r="12187" spans="1:6" x14ac:dyDescent="0.45">
      <c r="A12187" s="218">
        <v>8424</v>
      </c>
      <c r="B12187" s="218">
        <v>160</v>
      </c>
      <c r="C12187" s="219">
        <v>27.534205998976429</v>
      </c>
      <c r="D12187" s="218"/>
      <c r="E12187" s="218" t="s">
        <v>114</v>
      </c>
      <c r="F12187" s="218">
        <v>1901</v>
      </c>
    </row>
    <row r="12188" spans="1:6" x14ac:dyDescent="0.45">
      <c r="A12188" s="218">
        <v>8424</v>
      </c>
      <c r="B12188" s="218">
        <v>160</v>
      </c>
      <c r="C12188" s="219">
        <v>42.645330342441333</v>
      </c>
      <c r="D12188" s="218"/>
      <c r="E12188" s="218" t="s">
        <v>114</v>
      </c>
      <c r="F12188" s="218">
        <v>1901</v>
      </c>
    </row>
    <row r="12189" spans="1:6" x14ac:dyDescent="0.45">
      <c r="A12189" s="218">
        <v>8424</v>
      </c>
      <c r="B12189" s="218">
        <v>160</v>
      </c>
      <c r="C12189" s="219">
        <v>24.251661075401429</v>
      </c>
      <c r="D12189" s="218"/>
      <c r="E12189" s="218" t="s">
        <v>114</v>
      </c>
      <c r="F12189" s="218">
        <v>1901</v>
      </c>
    </row>
    <row r="12190" spans="1:6" x14ac:dyDescent="0.45">
      <c r="A12190" s="218">
        <v>8420</v>
      </c>
      <c r="B12190" s="218">
        <v>160</v>
      </c>
      <c r="C12190" s="219">
        <v>35.559024171060813</v>
      </c>
      <c r="D12190" s="218" t="s">
        <v>114</v>
      </c>
      <c r="E12190" s="218"/>
      <c r="F12190" s="218">
        <v>1901</v>
      </c>
    </row>
    <row r="12191" spans="1:6" x14ac:dyDescent="0.45">
      <c r="A12191" s="218">
        <v>8420</v>
      </c>
      <c r="B12191" s="218">
        <v>160</v>
      </c>
      <c r="C12191" s="219">
        <v>62.931140941546538</v>
      </c>
      <c r="D12191" s="218" t="s">
        <v>114</v>
      </c>
      <c r="E12191" s="218" t="s">
        <v>114</v>
      </c>
      <c r="F12191" s="218">
        <v>1901</v>
      </c>
    </row>
    <row r="12192" spans="1:6" x14ac:dyDescent="0.45">
      <c r="A12192" s="218">
        <v>8420</v>
      </c>
      <c r="B12192" s="218">
        <v>160</v>
      </c>
      <c r="C12192" s="219">
        <v>9.2323428687358753</v>
      </c>
      <c r="D12192" s="218" t="s">
        <v>114</v>
      </c>
      <c r="E12192" s="218"/>
      <c r="F12192" s="218">
        <v>1901</v>
      </c>
    </row>
    <row r="12193" spans="1:6" x14ac:dyDescent="0.45">
      <c r="A12193" s="218">
        <v>8132</v>
      </c>
      <c r="B12193" s="218">
        <v>200</v>
      </c>
      <c r="C12193" s="219">
        <v>9.0361801220697302</v>
      </c>
      <c r="D12193" s="218"/>
      <c r="E12193" s="218" t="s">
        <v>204</v>
      </c>
      <c r="F12193" s="218">
        <v>2019</v>
      </c>
    </row>
    <row r="12194" spans="1:6" x14ac:dyDescent="0.45">
      <c r="A12194" s="218">
        <v>8132</v>
      </c>
      <c r="B12194" s="218">
        <v>200</v>
      </c>
      <c r="C12194" s="219">
        <v>4.2055917246516401</v>
      </c>
      <c r="D12194" s="218"/>
      <c r="E12194" s="218" t="s">
        <v>204</v>
      </c>
      <c r="F12194" s="218">
        <v>2019</v>
      </c>
    </row>
    <row r="12195" spans="1:6" x14ac:dyDescent="0.45">
      <c r="A12195" s="218">
        <v>8132</v>
      </c>
      <c r="B12195" s="218">
        <v>200</v>
      </c>
      <c r="C12195" s="219">
        <v>33.469891962471763</v>
      </c>
      <c r="D12195" s="218"/>
      <c r="E12195" s="218" t="s">
        <v>114</v>
      </c>
      <c r="F12195" s="218">
        <v>2019</v>
      </c>
    </row>
    <row r="12196" spans="1:6" x14ac:dyDescent="0.45">
      <c r="A12196" s="218">
        <v>8130</v>
      </c>
      <c r="B12196" s="218">
        <v>0</v>
      </c>
      <c r="C12196" s="219">
        <v>2.2283937594754022</v>
      </c>
      <c r="D12196" s="218"/>
      <c r="E12196" s="218"/>
      <c r="F12196" s="218">
        <v>1901</v>
      </c>
    </row>
    <row r="12197" spans="1:6" x14ac:dyDescent="0.45">
      <c r="A12197" s="218">
        <v>8130</v>
      </c>
      <c r="B12197" s="218">
        <v>0</v>
      </c>
      <c r="C12197" s="219">
        <v>1.3998197259064551</v>
      </c>
      <c r="D12197" s="218"/>
      <c r="E12197" s="218"/>
      <c r="F12197" s="218">
        <v>1901</v>
      </c>
    </row>
    <row r="12198" spans="1:6" x14ac:dyDescent="0.45">
      <c r="A12198" s="218">
        <v>8128</v>
      </c>
      <c r="B12198" s="218">
        <v>200</v>
      </c>
      <c r="C12198" s="219">
        <v>3.8376060011447999</v>
      </c>
      <c r="D12198" s="218"/>
      <c r="E12198" s="218" t="s">
        <v>205</v>
      </c>
      <c r="F12198" s="218">
        <v>2002</v>
      </c>
    </row>
    <row r="12199" spans="1:6" x14ac:dyDescent="0.45">
      <c r="A12199" s="218">
        <v>8128</v>
      </c>
      <c r="B12199" s="218">
        <v>200</v>
      </c>
      <c r="C12199" s="219">
        <v>30.99044703282415</v>
      </c>
      <c r="D12199" s="218"/>
      <c r="E12199" s="218"/>
      <c r="F12199" s="218">
        <v>1901</v>
      </c>
    </row>
    <row r="12200" spans="1:6" x14ac:dyDescent="0.45">
      <c r="A12200" s="218">
        <v>8126</v>
      </c>
      <c r="B12200" s="218">
        <v>150</v>
      </c>
      <c r="C12200" s="219">
        <v>6.3192663776121343</v>
      </c>
      <c r="D12200" s="218"/>
      <c r="E12200" s="218" t="s">
        <v>205</v>
      </c>
      <c r="F12200" s="218">
        <v>1901</v>
      </c>
    </row>
    <row r="12201" spans="1:6" x14ac:dyDescent="0.45">
      <c r="A12201" s="218">
        <v>8124</v>
      </c>
      <c r="B12201" s="218">
        <v>0</v>
      </c>
      <c r="C12201" s="219">
        <v>8.1078520147914741</v>
      </c>
      <c r="D12201" s="218"/>
      <c r="E12201" s="218"/>
      <c r="F12201" s="218">
        <v>1901</v>
      </c>
    </row>
    <row r="12202" spans="1:6" x14ac:dyDescent="0.45">
      <c r="A12202" s="218">
        <v>8122</v>
      </c>
      <c r="B12202" s="218">
        <v>573</v>
      </c>
      <c r="C12202" s="219">
        <v>39.517269744450473</v>
      </c>
      <c r="D12202" s="218"/>
      <c r="E12202" s="218" t="s">
        <v>204</v>
      </c>
      <c r="F12202" s="218">
        <v>2019</v>
      </c>
    </row>
    <row r="12203" spans="1:6" x14ac:dyDescent="0.45">
      <c r="A12203" s="218">
        <v>8122</v>
      </c>
      <c r="B12203" s="218">
        <v>573</v>
      </c>
      <c r="C12203" s="219">
        <v>28.38868300419108</v>
      </c>
      <c r="D12203" s="218"/>
      <c r="E12203" s="218" t="s">
        <v>204</v>
      </c>
      <c r="F12203" s="218">
        <v>2019</v>
      </c>
    </row>
    <row r="12204" spans="1:6" x14ac:dyDescent="0.45">
      <c r="A12204" s="218">
        <v>8122</v>
      </c>
      <c r="B12204" s="218">
        <v>573</v>
      </c>
      <c r="C12204" s="219">
        <v>20.103796251008479</v>
      </c>
      <c r="D12204" s="218"/>
      <c r="E12204" s="218" t="s">
        <v>204</v>
      </c>
      <c r="F12204" s="218">
        <v>2019</v>
      </c>
    </row>
    <row r="12205" spans="1:6" x14ac:dyDescent="0.45">
      <c r="A12205" s="218">
        <v>8122</v>
      </c>
      <c r="B12205" s="218">
        <v>573</v>
      </c>
      <c r="C12205" s="219">
        <v>21.679077408573129</v>
      </c>
      <c r="D12205" s="218"/>
      <c r="E12205" s="218" t="s">
        <v>204</v>
      </c>
      <c r="F12205" s="218">
        <v>2019</v>
      </c>
    </row>
    <row r="12206" spans="1:6" x14ac:dyDescent="0.45">
      <c r="A12206" s="218">
        <v>8122</v>
      </c>
      <c r="B12206" s="218">
        <v>573</v>
      </c>
      <c r="C12206" s="219">
        <v>21.325615173806639</v>
      </c>
      <c r="D12206" s="218"/>
      <c r="E12206" s="218" t="s">
        <v>204</v>
      </c>
      <c r="F12206" s="218">
        <v>2019</v>
      </c>
    </row>
    <row r="12207" spans="1:6" x14ac:dyDescent="0.45">
      <c r="A12207" s="218">
        <v>8122</v>
      </c>
      <c r="B12207" s="218">
        <v>573</v>
      </c>
      <c r="C12207" s="219">
        <v>42.382341926450309</v>
      </c>
      <c r="D12207" s="218"/>
      <c r="E12207" s="218" t="s">
        <v>204</v>
      </c>
      <c r="F12207" s="218">
        <v>2019</v>
      </c>
    </row>
    <row r="12208" spans="1:6" x14ac:dyDescent="0.45">
      <c r="A12208" s="218">
        <v>8120</v>
      </c>
      <c r="B12208" s="218">
        <v>300</v>
      </c>
      <c r="C12208" s="219">
        <v>16.195120606764551</v>
      </c>
      <c r="D12208" s="218"/>
      <c r="E12208" s="218" t="s">
        <v>212</v>
      </c>
      <c r="F12208" s="218">
        <v>2019</v>
      </c>
    </row>
    <row r="12209" spans="1:6" x14ac:dyDescent="0.45">
      <c r="A12209" s="218">
        <v>8120</v>
      </c>
      <c r="B12209" s="218">
        <v>300</v>
      </c>
      <c r="C12209" s="219">
        <v>21.192539474474419</v>
      </c>
      <c r="D12209" s="218"/>
      <c r="E12209" s="218" t="s">
        <v>212</v>
      </c>
      <c r="F12209" s="218">
        <v>2019</v>
      </c>
    </row>
    <row r="12210" spans="1:6" x14ac:dyDescent="0.45">
      <c r="A12210" s="218">
        <v>8120</v>
      </c>
      <c r="B12210" s="218">
        <v>300</v>
      </c>
      <c r="C12210" s="219">
        <v>49.857228168154087</v>
      </c>
      <c r="D12210" s="218"/>
      <c r="E12210" s="218" t="s">
        <v>212</v>
      </c>
      <c r="F12210" s="218">
        <v>2019</v>
      </c>
    </row>
    <row r="12211" spans="1:6" x14ac:dyDescent="0.45">
      <c r="A12211" s="218">
        <v>8118</v>
      </c>
      <c r="B12211" s="218">
        <v>160</v>
      </c>
      <c r="C12211" s="219">
        <v>19.107289419692389</v>
      </c>
      <c r="D12211" s="218"/>
      <c r="E12211" s="218" t="s">
        <v>114</v>
      </c>
      <c r="F12211" s="218">
        <v>2019</v>
      </c>
    </row>
    <row r="12212" spans="1:6" x14ac:dyDescent="0.45">
      <c r="A12212" s="218">
        <v>8118</v>
      </c>
      <c r="B12212" s="218">
        <v>160</v>
      </c>
      <c r="C12212" s="219">
        <v>18.789854335880602</v>
      </c>
      <c r="D12212" s="218"/>
      <c r="E12212" s="218" t="s">
        <v>114</v>
      </c>
      <c r="F12212" s="218">
        <v>2019</v>
      </c>
    </row>
    <row r="12213" spans="1:6" x14ac:dyDescent="0.45">
      <c r="A12213" s="218">
        <v>8114</v>
      </c>
      <c r="B12213" s="218">
        <v>200</v>
      </c>
      <c r="C12213" s="219">
        <v>12.136146710994669</v>
      </c>
      <c r="D12213" s="218"/>
      <c r="E12213" s="218" t="s">
        <v>114</v>
      </c>
      <c r="F12213" s="218">
        <v>2019</v>
      </c>
    </row>
    <row r="12214" spans="1:6" x14ac:dyDescent="0.45">
      <c r="A12214" s="218">
        <v>8114</v>
      </c>
      <c r="B12214" s="218">
        <v>200</v>
      </c>
      <c r="C12214" s="219">
        <v>29.190821246190811</v>
      </c>
      <c r="D12214" s="218"/>
      <c r="E12214" s="218" t="s">
        <v>114</v>
      </c>
      <c r="F12214" s="218">
        <v>2019</v>
      </c>
    </row>
    <row r="12215" spans="1:6" x14ac:dyDescent="0.45">
      <c r="A12215" s="218">
        <v>8114</v>
      </c>
      <c r="B12215" s="218">
        <v>200</v>
      </c>
      <c r="C12215" s="219">
        <v>33.549770863270332</v>
      </c>
      <c r="D12215" s="218"/>
      <c r="E12215" s="218" t="s">
        <v>114</v>
      </c>
      <c r="F12215" s="218">
        <v>2019</v>
      </c>
    </row>
    <row r="12216" spans="1:6" x14ac:dyDescent="0.45">
      <c r="A12216" s="218">
        <v>8114</v>
      </c>
      <c r="B12216" s="218">
        <v>200</v>
      </c>
      <c r="C12216" s="219">
        <v>25.024580915607231</v>
      </c>
      <c r="D12216" s="218"/>
      <c r="E12216" s="218" t="s">
        <v>114</v>
      </c>
      <c r="F12216" s="218">
        <v>2019</v>
      </c>
    </row>
    <row r="12217" spans="1:6" x14ac:dyDescent="0.45">
      <c r="A12217" s="218">
        <v>8114</v>
      </c>
      <c r="B12217" s="218">
        <v>200</v>
      </c>
      <c r="C12217" s="219">
        <v>9.6702805026697494</v>
      </c>
      <c r="D12217" s="218"/>
      <c r="E12217" s="218" t="s">
        <v>114</v>
      </c>
      <c r="F12217" s="218">
        <v>2019</v>
      </c>
    </row>
    <row r="12218" spans="1:6" x14ac:dyDescent="0.45">
      <c r="A12218" s="218">
        <v>8114</v>
      </c>
      <c r="B12218" s="218">
        <v>200</v>
      </c>
      <c r="C12218" s="219">
        <v>5.2604733627505276</v>
      </c>
      <c r="D12218" s="218"/>
      <c r="E12218" s="218" t="s">
        <v>114</v>
      </c>
      <c r="F12218" s="218">
        <v>2019</v>
      </c>
    </row>
    <row r="12219" spans="1:6" x14ac:dyDescent="0.45">
      <c r="A12219" s="218">
        <v>8114</v>
      </c>
      <c r="B12219" s="218">
        <v>200</v>
      </c>
      <c r="C12219" s="219">
        <v>27.264331937173591</v>
      </c>
      <c r="D12219" s="218"/>
      <c r="E12219" s="218" t="s">
        <v>114</v>
      </c>
      <c r="F12219" s="218">
        <v>2019</v>
      </c>
    </row>
    <row r="12220" spans="1:6" x14ac:dyDescent="0.45">
      <c r="A12220" s="218">
        <v>8114</v>
      </c>
      <c r="B12220" s="218">
        <v>200</v>
      </c>
      <c r="C12220" s="219">
        <v>22.571342272691439</v>
      </c>
      <c r="D12220" s="218"/>
      <c r="E12220" s="218" t="s">
        <v>114</v>
      </c>
      <c r="F12220" s="218">
        <v>2019</v>
      </c>
    </row>
    <row r="12221" spans="1:6" x14ac:dyDescent="0.45">
      <c r="A12221" s="218">
        <v>8114</v>
      </c>
      <c r="B12221" s="218">
        <v>200</v>
      </c>
      <c r="C12221" s="219">
        <v>28.22231092614425</v>
      </c>
      <c r="D12221" s="218"/>
      <c r="E12221" s="218" t="s">
        <v>114</v>
      </c>
      <c r="F12221" s="218">
        <v>2019</v>
      </c>
    </row>
    <row r="12222" spans="1:6" x14ac:dyDescent="0.45">
      <c r="A12222" s="218">
        <v>8114</v>
      </c>
      <c r="B12222" s="218">
        <v>200</v>
      </c>
      <c r="C12222" s="219">
        <v>19.229573164683021</v>
      </c>
      <c r="D12222" s="218"/>
      <c r="E12222" s="218" t="s">
        <v>114</v>
      </c>
      <c r="F12222" s="218">
        <v>2019</v>
      </c>
    </row>
    <row r="12223" spans="1:6" x14ac:dyDescent="0.45">
      <c r="A12223" s="218">
        <v>8112</v>
      </c>
      <c r="B12223" s="218">
        <v>160</v>
      </c>
      <c r="C12223" s="219">
        <v>13.87336355566781</v>
      </c>
      <c r="D12223" s="218"/>
      <c r="E12223" s="218" t="s">
        <v>114</v>
      </c>
      <c r="F12223" s="218">
        <v>2019</v>
      </c>
    </row>
    <row r="12224" spans="1:6" x14ac:dyDescent="0.45">
      <c r="A12224" s="218">
        <v>8108</v>
      </c>
      <c r="B12224" s="218">
        <v>200</v>
      </c>
      <c r="C12224" s="219">
        <v>8.2063995760520001</v>
      </c>
      <c r="D12224" s="218"/>
      <c r="E12224" s="218" t="s">
        <v>114</v>
      </c>
      <c r="F12224" s="218">
        <v>2019</v>
      </c>
    </row>
    <row r="12225" spans="1:6" x14ac:dyDescent="0.45">
      <c r="A12225" s="218">
        <v>8108</v>
      </c>
      <c r="B12225" s="218">
        <v>200</v>
      </c>
      <c r="C12225" s="219">
        <v>4.7362001639988236</v>
      </c>
      <c r="D12225" s="218"/>
      <c r="E12225" s="218" t="s">
        <v>114</v>
      </c>
      <c r="F12225" s="218">
        <v>2019</v>
      </c>
    </row>
    <row r="12226" spans="1:6" x14ac:dyDescent="0.45">
      <c r="A12226" s="218">
        <v>8108</v>
      </c>
      <c r="B12226" s="218">
        <v>200</v>
      </c>
      <c r="C12226" s="219">
        <v>26.0270847395281</v>
      </c>
      <c r="D12226" s="218"/>
      <c r="E12226" s="218" t="s">
        <v>114</v>
      </c>
      <c r="F12226" s="218">
        <v>2019</v>
      </c>
    </row>
    <row r="12227" spans="1:6" x14ac:dyDescent="0.45">
      <c r="A12227" s="218">
        <v>8108</v>
      </c>
      <c r="B12227" s="218">
        <v>200</v>
      </c>
      <c r="C12227" s="219">
        <v>24.71297426404201</v>
      </c>
      <c r="D12227" s="218"/>
      <c r="E12227" s="218" t="s">
        <v>114</v>
      </c>
      <c r="F12227" s="218">
        <v>2019</v>
      </c>
    </row>
    <row r="12228" spans="1:6" x14ac:dyDescent="0.45">
      <c r="A12228" s="218">
        <v>8108</v>
      </c>
      <c r="B12228" s="218">
        <v>200</v>
      </c>
      <c r="C12228" s="219">
        <v>18.85124176261866</v>
      </c>
      <c r="D12228" s="218"/>
      <c r="E12228" s="218" t="s">
        <v>114</v>
      </c>
      <c r="F12228" s="218">
        <v>2019</v>
      </c>
    </row>
    <row r="12229" spans="1:6" x14ac:dyDescent="0.45">
      <c r="A12229" s="218">
        <v>8106</v>
      </c>
      <c r="B12229" s="218">
        <v>150</v>
      </c>
      <c r="C12229" s="219">
        <v>38.722498080243177</v>
      </c>
      <c r="D12229" s="218"/>
      <c r="E12229" s="218" t="s">
        <v>205</v>
      </c>
      <c r="F12229" s="218">
        <v>1901</v>
      </c>
    </row>
    <row r="12230" spans="1:6" x14ac:dyDescent="0.45">
      <c r="A12230" s="218">
        <v>8104</v>
      </c>
      <c r="B12230" s="218">
        <v>1000</v>
      </c>
      <c r="C12230" s="219">
        <v>52.087623218061793</v>
      </c>
      <c r="D12230" s="218"/>
      <c r="E12230" s="218" t="s">
        <v>203</v>
      </c>
      <c r="F12230" s="218">
        <v>1901</v>
      </c>
    </row>
    <row r="12231" spans="1:6" x14ac:dyDescent="0.45">
      <c r="A12231" s="218">
        <v>8104</v>
      </c>
      <c r="B12231" s="218">
        <v>1000</v>
      </c>
      <c r="C12231" s="219">
        <v>42.523581858330239</v>
      </c>
      <c r="D12231" s="218"/>
      <c r="E12231" s="218" t="s">
        <v>203</v>
      </c>
      <c r="F12231" s="218">
        <v>1901</v>
      </c>
    </row>
    <row r="12232" spans="1:6" x14ac:dyDescent="0.45">
      <c r="A12232" s="218">
        <v>8104</v>
      </c>
      <c r="B12232" s="218">
        <v>1000</v>
      </c>
      <c r="C12232" s="219">
        <v>59.437211408278763</v>
      </c>
      <c r="D12232" s="218"/>
      <c r="E12232" s="218" t="s">
        <v>203</v>
      </c>
      <c r="F12232" s="218">
        <v>1901</v>
      </c>
    </row>
    <row r="12233" spans="1:6" x14ac:dyDescent="0.45">
      <c r="A12233" s="218">
        <v>8104</v>
      </c>
      <c r="B12233" s="218">
        <v>1000</v>
      </c>
      <c r="C12233" s="219">
        <v>53.845535562578213</v>
      </c>
      <c r="D12233" s="218"/>
      <c r="E12233" s="218" t="s">
        <v>203</v>
      </c>
      <c r="F12233" s="218">
        <v>1901</v>
      </c>
    </row>
    <row r="12234" spans="1:6" x14ac:dyDescent="0.45">
      <c r="A12234" s="218">
        <v>8104</v>
      </c>
      <c r="B12234" s="218">
        <v>1000</v>
      </c>
      <c r="C12234" s="219">
        <v>29.790975839336731</v>
      </c>
      <c r="D12234" s="218"/>
      <c r="E12234" s="218" t="s">
        <v>203</v>
      </c>
      <c r="F12234" s="218">
        <v>1901</v>
      </c>
    </row>
    <row r="12235" spans="1:6" x14ac:dyDescent="0.45">
      <c r="A12235" s="218">
        <v>8102</v>
      </c>
      <c r="B12235" s="218">
        <v>250</v>
      </c>
      <c r="C12235" s="219">
        <v>29.778878505619758</v>
      </c>
      <c r="D12235" s="218"/>
      <c r="E12235" s="218" t="s">
        <v>114</v>
      </c>
      <c r="F12235" s="218">
        <v>2019</v>
      </c>
    </row>
    <row r="12236" spans="1:6" x14ac:dyDescent="0.45">
      <c r="A12236" s="218">
        <v>8102</v>
      </c>
      <c r="B12236" s="218">
        <v>250</v>
      </c>
      <c r="C12236" s="219">
        <v>31.64267261111625</v>
      </c>
      <c r="D12236" s="218"/>
      <c r="E12236" s="218" t="s">
        <v>114</v>
      </c>
      <c r="F12236" s="218">
        <v>2019</v>
      </c>
    </row>
    <row r="12237" spans="1:6" x14ac:dyDescent="0.45">
      <c r="A12237" s="218">
        <v>8096</v>
      </c>
      <c r="B12237" s="218">
        <v>250</v>
      </c>
      <c r="C12237" s="219">
        <v>8.4861047009527404</v>
      </c>
      <c r="D12237" s="218"/>
      <c r="E12237" s="218" t="s">
        <v>114</v>
      </c>
      <c r="F12237" s="218">
        <v>2019</v>
      </c>
    </row>
    <row r="12238" spans="1:6" x14ac:dyDescent="0.45">
      <c r="A12238" s="218">
        <v>8096</v>
      </c>
      <c r="B12238" s="218">
        <v>250</v>
      </c>
      <c r="C12238" s="219">
        <v>8.9868749854877343</v>
      </c>
      <c r="D12238" s="218"/>
      <c r="E12238" s="218" t="s">
        <v>114</v>
      </c>
      <c r="F12238" s="218">
        <v>2019</v>
      </c>
    </row>
    <row r="12239" spans="1:6" x14ac:dyDescent="0.45">
      <c r="A12239" s="218">
        <v>8096</v>
      </c>
      <c r="B12239" s="218">
        <v>250</v>
      </c>
      <c r="C12239" s="219">
        <v>6.4052110813025198</v>
      </c>
      <c r="D12239" s="218"/>
      <c r="E12239" s="218" t="s">
        <v>114</v>
      </c>
      <c r="F12239" s="218">
        <v>2019</v>
      </c>
    </row>
    <row r="12240" spans="1:6" x14ac:dyDescent="0.45">
      <c r="A12240" s="218">
        <v>8096</v>
      </c>
      <c r="B12240" s="218">
        <v>250</v>
      </c>
      <c r="C12240" s="219">
        <v>5.1353513998493021</v>
      </c>
      <c r="D12240" s="218"/>
      <c r="E12240" s="218" t="s">
        <v>114</v>
      </c>
      <c r="F12240" s="218">
        <v>2019</v>
      </c>
    </row>
    <row r="12241" spans="1:6" x14ac:dyDescent="0.45">
      <c r="A12241" s="218">
        <v>8096</v>
      </c>
      <c r="B12241" s="218">
        <v>250</v>
      </c>
      <c r="C12241" s="219">
        <v>34.570210080243939</v>
      </c>
      <c r="D12241" s="218"/>
      <c r="E12241" s="218" t="s">
        <v>114</v>
      </c>
      <c r="F12241" s="218">
        <v>2019</v>
      </c>
    </row>
    <row r="12242" spans="1:6" x14ac:dyDescent="0.45">
      <c r="A12242" s="218">
        <v>8096</v>
      </c>
      <c r="B12242" s="218">
        <v>250</v>
      </c>
      <c r="C12242" s="219">
        <v>19.999827224130939</v>
      </c>
      <c r="D12242" s="218"/>
      <c r="E12242" s="218" t="s">
        <v>114</v>
      </c>
      <c r="F12242" s="218">
        <v>2019</v>
      </c>
    </row>
    <row r="12243" spans="1:6" x14ac:dyDescent="0.45">
      <c r="A12243" s="218">
        <v>8096</v>
      </c>
      <c r="B12243" s="218">
        <v>250</v>
      </c>
      <c r="C12243" s="219">
        <v>28.163145634272759</v>
      </c>
      <c r="D12243" s="218"/>
      <c r="E12243" s="218" t="s">
        <v>114</v>
      </c>
      <c r="F12243" s="218">
        <v>2019</v>
      </c>
    </row>
    <row r="12244" spans="1:6" x14ac:dyDescent="0.45">
      <c r="A12244" s="218">
        <v>8096</v>
      </c>
      <c r="B12244" s="218">
        <v>250</v>
      </c>
      <c r="C12244" s="219">
        <v>34.389963448695987</v>
      </c>
      <c r="D12244" s="218"/>
      <c r="E12244" s="218" t="s">
        <v>114</v>
      </c>
      <c r="F12244" s="218">
        <v>2019</v>
      </c>
    </row>
    <row r="12245" spans="1:6" x14ac:dyDescent="0.45">
      <c r="A12245" s="218">
        <v>8096</v>
      </c>
      <c r="B12245" s="218">
        <v>250</v>
      </c>
      <c r="C12245" s="219">
        <v>66.909939896928776</v>
      </c>
      <c r="D12245" s="218"/>
      <c r="E12245" s="218" t="s">
        <v>114</v>
      </c>
      <c r="F12245" s="218">
        <v>2019</v>
      </c>
    </row>
    <row r="12246" spans="1:6" x14ac:dyDescent="0.45">
      <c r="A12246" s="218">
        <v>8096</v>
      </c>
      <c r="B12246" s="218">
        <v>250</v>
      </c>
      <c r="C12246" s="219">
        <v>18.112760501446289</v>
      </c>
      <c r="D12246" s="218"/>
      <c r="E12246" s="218" t="s">
        <v>114</v>
      </c>
      <c r="F12246" s="218">
        <v>2019</v>
      </c>
    </row>
    <row r="12247" spans="1:6" x14ac:dyDescent="0.45">
      <c r="A12247" s="218">
        <v>8096</v>
      </c>
      <c r="B12247" s="218">
        <v>250</v>
      </c>
      <c r="C12247" s="219">
        <v>9.2948123700592653</v>
      </c>
      <c r="D12247" s="218"/>
      <c r="E12247" s="218" t="s">
        <v>114</v>
      </c>
      <c r="F12247" s="218">
        <v>2019</v>
      </c>
    </row>
    <row r="12248" spans="1:6" x14ac:dyDescent="0.45">
      <c r="A12248" s="218">
        <v>8090</v>
      </c>
      <c r="B12248" s="218">
        <v>250</v>
      </c>
      <c r="C12248" s="219">
        <v>7.4091023363126478</v>
      </c>
      <c r="D12248" s="218"/>
      <c r="E12248" s="218" t="s">
        <v>204</v>
      </c>
      <c r="F12248" s="218">
        <v>2019</v>
      </c>
    </row>
    <row r="12249" spans="1:6" x14ac:dyDescent="0.45">
      <c r="A12249" s="218">
        <v>8088</v>
      </c>
      <c r="B12249" s="218">
        <v>200</v>
      </c>
      <c r="C12249" s="219">
        <v>6.0446365838766098</v>
      </c>
      <c r="D12249" s="218"/>
      <c r="E12249" s="218" t="s">
        <v>204</v>
      </c>
      <c r="F12249" s="218">
        <v>2019</v>
      </c>
    </row>
    <row r="12250" spans="1:6" x14ac:dyDescent="0.45">
      <c r="A12250" s="218">
        <v>8086</v>
      </c>
      <c r="B12250" s="218">
        <v>200</v>
      </c>
      <c r="C12250" s="219">
        <v>29.25427339707538</v>
      </c>
      <c r="D12250" s="218"/>
      <c r="E12250" s="218" t="s">
        <v>114</v>
      </c>
      <c r="F12250" s="218">
        <v>2019</v>
      </c>
    </row>
    <row r="12251" spans="1:6" x14ac:dyDescent="0.45">
      <c r="A12251" s="218">
        <v>8086</v>
      </c>
      <c r="B12251" s="218">
        <v>200</v>
      </c>
      <c r="C12251" s="219">
        <v>55.233708728831921</v>
      </c>
      <c r="D12251" s="218"/>
      <c r="E12251" s="218" t="s">
        <v>114</v>
      </c>
      <c r="F12251" s="218">
        <v>2019</v>
      </c>
    </row>
    <row r="12252" spans="1:6" x14ac:dyDescent="0.45">
      <c r="A12252" s="218">
        <v>8084</v>
      </c>
      <c r="B12252" s="218">
        <v>160</v>
      </c>
      <c r="C12252" s="219">
        <v>9.4160221385348262</v>
      </c>
      <c r="D12252" s="218"/>
      <c r="E12252" s="218" t="s">
        <v>114</v>
      </c>
      <c r="F12252" s="218">
        <v>2019</v>
      </c>
    </row>
    <row r="12253" spans="1:6" x14ac:dyDescent="0.45">
      <c r="A12253" s="218">
        <v>8082</v>
      </c>
      <c r="B12253" s="218">
        <v>200</v>
      </c>
      <c r="C12253" s="219">
        <v>9.5979998960494015</v>
      </c>
      <c r="D12253" s="218"/>
      <c r="E12253" s="218" t="s">
        <v>114</v>
      </c>
      <c r="F12253" s="218">
        <v>2019</v>
      </c>
    </row>
    <row r="12254" spans="1:6" x14ac:dyDescent="0.45">
      <c r="A12254" s="218">
        <v>8082</v>
      </c>
      <c r="B12254" s="218">
        <v>200</v>
      </c>
      <c r="C12254" s="219">
        <v>34.686208424665253</v>
      </c>
      <c r="D12254" s="218"/>
      <c r="E12254" s="218" t="s">
        <v>114</v>
      </c>
      <c r="F12254" s="218">
        <v>2019</v>
      </c>
    </row>
    <row r="12255" spans="1:6" x14ac:dyDescent="0.45">
      <c r="A12255" s="218">
        <v>8082</v>
      </c>
      <c r="B12255" s="218">
        <v>200</v>
      </c>
      <c r="C12255" s="219">
        <v>19.83266436010555</v>
      </c>
      <c r="D12255" s="218"/>
      <c r="E12255" s="218" t="s">
        <v>114</v>
      </c>
      <c r="F12255" s="218">
        <v>2019</v>
      </c>
    </row>
    <row r="12256" spans="1:6" x14ac:dyDescent="0.45">
      <c r="A12256" s="218">
        <v>8082</v>
      </c>
      <c r="B12256" s="218">
        <v>200</v>
      </c>
      <c r="C12256" s="219">
        <v>22.398675408838809</v>
      </c>
      <c r="D12256" s="218"/>
      <c r="E12256" s="218" t="s">
        <v>114</v>
      </c>
      <c r="F12256" s="218">
        <v>2019</v>
      </c>
    </row>
    <row r="12257" spans="1:6" x14ac:dyDescent="0.45">
      <c r="A12257" s="218">
        <v>8082</v>
      </c>
      <c r="B12257" s="218">
        <v>200</v>
      </c>
      <c r="C12257" s="219">
        <v>15.35210750969769</v>
      </c>
      <c r="D12257" s="218"/>
      <c r="E12257" s="218" t="s">
        <v>114</v>
      </c>
      <c r="F12257" s="218">
        <v>2019</v>
      </c>
    </row>
    <row r="12258" spans="1:6" x14ac:dyDescent="0.45">
      <c r="A12258" s="218">
        <v>8082</v>
      </c>
      <c r="B12258" s="218">
        <v>200</v>
      </c>
      <c r="C12258" s="219">
        <v>8.8582690184184436</v>
      </c>
      <c r="D12258" s="218"/>
      <c r="E12258" s="218" t="s">
        <v>114</v>
      </c>
      <c r="F12258" s="218">
        <v>2019</v>
      </c>
    </row>
    <row r="12259" spans="1:6" x14ac:dyDescent="0.45">
      <c r="A12259" s="218">
        <v>8080</v>
      </c>
      <c r="B12259" s="218">
        <v>200</v>
      </c>
      <c r="C12259" s="219">
        <v>28.274441466917281</v>
      </c>
      <c r="D12259" s="218"/>
      <c r="E12259" s="218" t="s">
        <v>114</v>
      </c>
      <c r="F12259" s="218">
        <v>2019</v>
      </c>
    </row>
    <row r="12260" spans="1:6" x14ac:dyDescent="0.45">
      <c r="A12260" s="218">
        <v>8080</v>
      </c>
      <c r="B12260" s="218">
        <v>200</v>
      </c>
      <c r="C12260" s="219">
        <v>34.728792679883142</v>
      </c>
      <c r="D12260" s="218"/>
      <c r="E12260" s="218" t="s">
        <v>114</v>
      </c>
      <c r="F12260" s="218">
        <v>2019</v>
      </c>
    </row>
    <row r="12261" spans="1:6" x14ac:dyDescent="0.45">
      <c r="A12261" s="218">
        <v>8080</v>
      </c>
      <c r="B12261" s="218">
        <v>200</v>
      </c>
      <c r="C12261" s="219">
        <v>33.768104625644831</v>
      </c>
      <c r="D12261" s="218"/>
      <c r="E12261" s="218" t="s">
        <v>114</v>
      </c>
      <c r="F12261" s="218">
        <v>2019</v>
      </c>
    </row>
    <row r="12262" spans="1:6" x14ac:dyDescent="0.45">
      <c r="A12262" s="218">
        <v>8080</v>
      </c>
      <c r="B12262" s="218">
        <v>200</v>
      </c>
      <c r="C12262" s="219">
        <v>4.7691589406501924</v>
      </c>
      <c r="D12262" s="218"/>
      <c r="E12262" s="218" t="s">
        <v>114</v>
      </c>
      <c r="F12262" s="218">
        <v>2019</v>
      </c>
    </row>
    <row r="12263" spans="1:6" x14ac:dyDescent="0.45">
      <c r="A12263" s="218">
        <v>8360</v>
      </c>
      <c r="B12263" s="218">
        <v>200</v>
      </c>
      <c r="C12263" s="219">
        <v>74.966154523907079</v>
      </c>
      <c r="D12263" s="218"/>
      <c r="E12263" s="218" t="s">
        <v>114</v>
      </c>
      <c r="F12263" s="218">
        <v>2018</v>
      </c>
    </row>
    <row r="12264" spans="1:6" x14ac:dyDescent="0.45">
      <c r="A12264" s="218">
        <v>8360</v>
      </c>
      <c r="B12264" s="218">
        <v>200</v>
      </c>
      <c r="C12264" s="219">
        <v>28.16406692999594</v>
      </c>
      <c r="D12264" s="218"/>
      <c r="E12264" s="218" t="s">
        <v>114</v>
      </c>
      <c r="F12264" s="218">
        <v>2019</v>
      </c>
    </row>
    <row r="12265" spans="1:6" x14ac:dyDescent="0.45">
      <c r="A12265" s="218">
        <v>8360</v>
      </c>
      <c r="B12265" s="218">
        <v>200</v>
      </c>
      <c r="C12265" s="219">
        <v>45.412112150142491</v>
      </c>
      <c r="D12265" s="218"/>
      <c r="E12265" s="218" t="s">
        <v>114</v>
      </c>
      <c r="F12265" s="218">
        <v>2019</v>
      </c>
    </row>
    <row r="12266" spans="1:6" x14ac:dyDescent="0.45">
      <c r="A12266" s="218">
        <v>8360</v>
      </c>
      <c r="B12266" s="218">
        <v>200</v>
      </c>
      <c r="C12266" s="219">
        <v>23.789757144500701</v>
      </c>
      <c r="D12266" s="218"/>
      <c r="E12266" s="218" t="s">
        <v>114</v>
      </c>
      <c r="F12266" s="218">
        <v>2019</v>
      </c>
    </row>
    <row r="12267" spans="1:6" x14ac:dyDescent="0.45">
      <c r="A12267" s="218">
        <v>8360</v>
      </c>
      <c r="B12267" s="218">
        <v>200</v>
      </c>
      <c r="C12267" s="219">
        <v>3.867384258270588</v>
      </c>
      <c r="D12267" s="218"/>
      <c r="E12267" s="218" t="s">
        <v>114</v>
      </c>
      <c r="F12267" s="218">
        <v>2019</v>
      </c>
    </row>
    <row r="12268" spans="1:6" x14ac:dyDescent="0.45">
      <c r="A12268" s="218">
        <v>8354</v>
      </c>
      <c r="B12268" s="218">
        <v>315</v>
      </c>
      <c r="C12268" s="219">
        <v>62.296214082335027</v>
      </c>
      <c r="D12268" s="218"/>
      <c r="E12268" s="218" t="s">
        <v>114</v>
      </c>
      <c r="F12268" s="218">
        <v>2019</v>
      </c>
    </row>
    <row r="12269" spans="1:6" x14ac:dyDescent="0.45">
      <c r="A12269" s="218">
        <v>8354</v>
      </c>
      <c r="B12269" s="218">
        <v>315</v>
      </c>
      <c r="C12269" s="219">
        <v>72.421202096126308</v>
      </c>
      <c r="D12269" s="218"/>
      <c r="E12269" s="218" t="s">
        <v>114</v>
      </c>
      <c r="F12269" s="218">
        <v>2019</v>
      </c>
    </row>
    <row r="12270" spans="1:6" x14ac:dyDescent="0.45">
      <c r="A12270" s="218">
        <v>8354</v>
      </c>
      <c r="B12270" s="218">
        <v>315</v>
      </c>
      <c r="C12270" s="219">
        <v>23.556531875514249</v>
      </c>
      <c r="D12270" s="218"/>
      <c r="E12270" s="218" t="s">
        <v>114</v>
      </c>
      <c r="F12270" s="218">
        <v>2019</v>
      </c>
    </row>
    <row r="12271" spans="1:6" x14ac:dyDescent="0.45">
      <c r="A12271" s="218">
        <v>8354</v>
      </c>
      <c r="B12271" s="218">
        <v>315</v>
      </c>
      <c r="C12271" s="219">
        <v>12.78148133072674</v>
      </c>
      <c r="D12271" s="218"/>
      <c r="E12271" s="218" t="s">
        <v>114</v>
      </c>
      <c r="F12271" s="218">
        <v>2019</v>
      </c>
    </row>
    <row r="12272" spans="1:6" x14ac:dyDescent="0.45">
      <c r="A12272" s="218">
        <v>8354</v>
      </c>
      <c r="B12272" s="218">
        <v>315</v>
      </c>
      <c r="C12272" s="219">
        <v>25.125218187958509</v>
      </c>
      <c r="D12272" s="218"/>
      <c r="E12272" s="218" t="s">
        <v>114</v>
      </c>
      <c r="F12272" s="218">
        <v>2019</v>
      </c>
    </row>
    <row r="12273" spans="1:6" x14ac:dyDescent="0.45">
      <c r="A12273" s="218">
        <v>8354</v>
      </c>
      <c r="B12273" s="218">
        <v>315</v>
      </c>
      <c r="C12273" s="219">
        <v>17.040957309042419</v>
      </c>
      <c r="D12273" s="218"/>
      <c r="E12273" s="218" t="s">
        <v>114</v>
      </c>
      <c r="F12273" s="218">
        <v>2019</v>
      </c>
    </row>
    <row r="12274" spans="1:6" x14ac:dyDescent="0.45">
      <c r="A12274" s="218">
        <v>8354</v>
      </c>
      <c r="B12274" s="218">
        <v>315</v>
      </c>
      <c r="C12274" s="219">
        <v>46.966958438625589</v>
      </c>
      <c r="D12274" s="218"/>
      <c r="E12274" s="218" t="s">
        <v>114</v>
      </c>
      <c r="F12274" s="218">
        <v>2019</v>
      </c>
    </row>
    <row r="12275" spans="1:6" x14ac:dyDescent="0.45">
      <c r="A12275" s="218">
        <v>8354</v>
      </c>
      <c r="B12275" s="218">
        <v>315</v>
      </c>
      <c r="C12275" s="219">
        <v>24.574317345187101</v>
      </c>
      <c r="D12275" s="218"/>
      <c r="E12275" s="218" t="s">
        <v>114</v>
      </c>
      <c r="F12275" s="218">
        <v>2019</v>
      </c>
    </row>
    <row r="12276" spans="1:6" x14ac:dyDescent="0.45">
      <c r="A12276" s="218">
        <v>8354</v>
      </c>
      <c r="B12276" s="218">
        <v>315</v>
      </c>
      <c r="C12276" s="219">
        <v>23.316027320471701</v>
      </c>
      <c r="D12276" s="218"/>
      <c r="E12276" s="218" t="s">
        <v>114</v>
      </c>
      <c r="F12276" s="218">
        <v>2019</v>
      </c>
    </row>
    <row r="12277" spans="1:6" x14ac:dyDescent="0.45">
      <c r="A12277" s="218">
        <v>8354</v>
      </c>
      <c r="B12277" s="218">
        <v>315</v>
      </c>
      <c r="C12277" s="219">
        <v>17.10287110425017</v>
      </c>
      <c r="D12277" s="218"/>
      <c r="E12277" s="218" t="s">
        <v>114</v>
      </c>
      <c r="F12277" s="218">
        <v>2019</v>
      </c>
    </row>
    <row r="12278" spans="1:6" x14ac:dyDescent="0.45">
      <c r="A12278" s="218">
        <v>8352</v>
      </c>
      <c r="B12278" s="218">
        <v>160</v>
      </c>
      <c r="C12278" s="219">
        <v>42.569877848027261</v>
      </c>
      <c r="D12278" s="218"/>
      <c r="E12278" s="218" t="s">
        <v>114</v>
      </c>
      <c r="F12278" s="218">
        <v>2019</v>
      </c>
    </row>
    <row r="12279" spans="1:6" x14ac:dyDescent="0.45">
      <c r="A12279" s="218">
        <v>8350</v>
      </c>
      <c r="B12279" s="218">
        <v>688</v>
      </c>
      <c r="C12279" s="219">
        <v>4.8621641272414919</v>
      </c>
      <c r="D12279" s="218"/>
      <c r="E12279" s="218" t="s">
        <v>204</v>
      </c>
      <c r="F12279" s="218">
        <v>2019</v>
      </c>
    </row>
    <row r="12280" spans="1:6" x14ac:dyDescent="0.45">
      <c r="A12280" s="218">
        <v>8350</v>
      </c>
      <c r="B12280" s="218">
        <v>688</v>
      </c>
      <c r="C12280" s="219">
        <v>42.122906095741207</v>
      </c>
      <c r="D12280" s="218"/>
      <c r="E12280" s="218" t="s">
        <v>114</v>
      </c>
      <c r="F12280" s="218">
        <v>2019</v>
      </c>
    </row>
    <row r="12281" spans="1:6" x14ac:dyDescent="0.45">
      <c r="A12281" s="218">
        <v>8350</v>
      </c>
      <c r="B12281" s="218">
        <v>688</v>
      </c>
      <c r="C12281" s="219">
        <v>8.1469310172316298</v>
      </c>
      <c r="D12281" s="218"/>
      <c r="E12281" s="218" t="s">
        <v>204</v>
      </c>
      <c r="F12281" s="218">
        <v>2019</v>
      </c>
    </row>
    <row r="12282" spans="1:6" x14ac:dyDescent="0.45">
      <c r="A12282" s="218">
        <v>8350</v>
      </c>
      <c r="B12282" s="218">
        <v>688</v>
      </c>
      <c r="C12282" s="219">
        <v>28.435296112803851</v>
      </c>
      <c r="D12282" s="218"/>
      <c r="E12282" s="218" t="s">
        <v>204</v>
      </c>
      <c r="F12282" s="218">
        <v>2019</v>
      </c>
    </row>
    <row r="12283" spans="1:6" x14ac:dyDescent="0.45">
      <c r="A12283" s="218">
        <v>8350</v>
      </c>
      <c r="B12283" s="218">
        <v>688</v>
      </c>
      <c r="C12283" s="219">
        <v>19.09400376886115</v>
      </c>
      <c r="D12283" s="218"/>
      <c r="E12283" s="218" t="s">
        <v>204</v>
      </c>
      <c r="F12283" s="218">
        <v>2019</v>
      </c>
    </row>
    <row r="12284" spans="1:6" x14ac:dyDescent="0.45">
      <c r="A12284" s="218">
        <v>8350</v>
      </c>
      <c r="B12284" s="218">
        <v>688</v>
      </c>
      <c r="C12284" s="219">
        <v>8.5637552804839157</v>
      </c>
      <c r="D12284" s="218"/>
      <c r="E12284" s="218" t="s">
        <v>204</v>
      </c>
      <c r="F12284" s="218">
        <v>2019</v>
      </c>
    </row>
    <row r="12285" spans="1:6" x14ac:dyDescent="0.45">
      <c r="A12285" s="218">
        <v>8350</v>
      </c>
      <c r="B12285" s="218">
        <v>688</v>
      </c>
      <c r="C12285" s="219">
        <v>35.709857042927013</v>
      </c>
      <c r="D12285" s="218"/>
      <c r="E12285" s="218" t="s">
        <v>204</v>
      </c>
      <c r="F12285" s="218">
        <v>2019</v>
      </c>
    </row>
    <row r="12286" spans="1:6" x14ac:dyDescent="0.45">
      <c r="A12286" s="218">
        <v>8348</v>
      </c>
      <c r="B12286" s="218">
        <v>315</v>
      </c>
      <c r="C12286" s="219">
        <v>9.9305632670258692</v>
      </c>
      <c r="D12286" s="218"/>
      <c r="E12286" s="218" t="s">
        <v>204</v>
      </c>
      <c r="F12286" s="218">
        <v>2019</v>
      </c>
    </row>
    <row r="12287" spans="1:6" x14ac:dyDescent="0.45">
      <c r="A12287" s="218">
        <v>8348</v>
      </c>
      <c r="B12287" s="218">
        <v>315</v>
      </c>
      <c r="C12287" s="219">
        <v>31.803524726222811</v>
      </c>
      <c r="D12287" s="218"/>
      <c r="E12287" s="218" t="s">
        <v>204</v>
      </c>
      <c r="F12287" s="218">
        <v>2019</v>
      </c>
    </row>
    <row r="12288" spans="1:6" x14ac:dyDescent="0.45">
      <c r="A12288" s="218">
        <v>8348</v>
      </c>
      <c r="B12288" s="218">
        <v>315</v>
      </c>
      <c r="C12288" s="219">
        <v>32.01494975783158</v>
      </c>
      <c r="D12288" s="218"/>
      <c r="E12288" s="218" t="s">
        <v>204</v>
      </c>
      <c r="F12288" s="218">
        <v>2019</v>
      </c>
    </row>
    <row r="12289" spans="1:6" x14ac:dyDescent="0.45">
      <c r="A12289" s="218">
        <v>8346</v>
      </c>
      <c r="B12289" s="218">
        <v>500</v>
      </c>
      <c r="C12289" s="219">
        <v>39.123238447255353</v>
      </c>
      <c r="D12289" s="218"/>
      <c r="E12289" s="218" t="s">
        <v>208</v>
      </c>
      <c r="F12289" s="218">
        <v>2019</v>
      </c>
    </row>
    <row r="12290" spans="1:6" x14ac:dyDescent="0.45">
      <c r="A12290" s="218">
        <v>8344</v>
      </c>
      <c r="B12290" s="218">
        <v>200</v>
      </c>
      <c r="C12290" s="219">
        <v>18.35607321826803</v>
      </c>
      <c r="D12290" s="218"/>
      <c r="E12290" s="218" t="s">
        <v>114</v>
      </c>
      <c r="F12290" s="218">
        <v>2019</v>
      </c>
    </row>
    <row r="12291" spans="1:6" x14ac:dyDescent="0.45">
      <c r="A12291" s="218">
        <v>8344</v>
      </c>
      <c r="B12291" s="218">
        <v>200</v>
      </c>
      <c r="C12291" s="219">
        <v>60.076577299284978</v>
      </c>
      <c r="D12291" s="218"/>
      <c r="E12291" s="218" t="s">
        <v>114</v>
      </c>
      <c r="F12291" s="218">
        <v>2019</v>
      </c>
    </row>
    <row r="12292" spans="1:6" x14ac:dyDescent="0.45">
      <c r="A12292" s="218">
        <v>8344</v>
      </c>
      <c r="B12292" s="218">
        <v>200</v>
      </c>
      <c r="C12292" s="219">
        <v>57.298744558802319</v>
      </c>
      <c r="D12292" s="218"/>
      <c r="E12292" s="218" t="s">
        <v>114</v>
      </c>
      <c r="F12292" s="218">
        <v>2019</v>
      </c>
    </row>
    <row r="12293" spans="1:6" x14ac:dyDescent="0.45">
      <c r="A12293" s="218">
        <v>8342</v>
      </c>
      <c r="B12293" s="218">
        <v>315</v>
      </c>
      <c r="C12293" s="219">
        <v>1.014648631874919</v>
      </c>
      <c r="D12293" s="218"/>
      <c r="E12293" s="218" t="s">
        <v>204</v>
      </c>
      <c r="F12293" s="218">
        <v>2019</v>
      </c>
    </row>
    <row r="12294" spans="1:6" x14ac:dyDescent="0.45">
      <c r="A12294" s="218">
        <v>8340</v>
      </c>
      <c r="B12294" s="218">
        <v>200</v>
      </c>
      <c r="C12294" s="219">
        <v>45.72725686063756</v>
      </c>
      <c r="D12294" s="218"/>
      <c r="E12294" s="218" t="s">
        <v>114</v>
      </c>
      <c r="F12294" s="218">
        <v>2019</v>
      </c>
    </row>
    <row r="12295" spans="1:6" x14ac:dyDescent="0.45">
      <c r="A12295" s="218">
        <v>8338</v>
      </c>
      <c r="B12295" s="218">
        <v>160</v>
      </c>
      <c r="C12295" s="219">
        <v>25.749948427103071</v>
      </c>
      <c r="D12295" s="218"/>
      <c r="E12295" s="218" t="s">
        <v>114</v>
      </c>
      <c r="F12295" s="218">
        <v>2019</v>
      </c>
    </row>
    <row r="12296" spans="1:6" x14ac:dyDescent="0.45">
      <c r="A12296" s="218">
        <v>8338</v>
      </c>
      <c r="B12296" s="218">
        <v>160</v>
      </c>
      <c r="C12296" s="219">
        <v>9.739989733046956</v>
      </c>
      <c r="D12296" s="218"/>
      <c r="E12296" s="218" t="s">
        <v>114</v>
      </c>
      <c r="F12296" s="218">
        <v>2019</v>
      </c>
    </row>
    <row r="12297" spans="1:6" x14ac:dyDescent="0.45">
      <c r="A12297" s="218">
        <v>8338</v>
      </c>
      <c r="B12297" s="218">
        <v>160</v>
      </c>
      <c r="C12297" s="219">
        <v>20.306817894700799</v>
      </c>
      <c r="D12297" s="218"/>
      <c r="E12297" s="218" t="s">
        <v>114</v>
      </c>
      <c r="F12297" s="218">
        <v>2019</v>
      </c>
    </row>
    <row r="12298" spans="1:6" x14ac:dyDescent="0.45">
      <c r="A12298" s="218">
        <v>8334</v>
      </c>
      <c r="B12298" s="218">
        <v>160</v>
      </c>
      <c r="C12298" s="219">
        <v>24.823089976970039</v>
      </c>
      <c r="D12298" s="218"/>
      <c r="E12298" s="218" t="s">
        <v>114</v>
      </c>
      <c r="F12298" s="218">
        <v>2019</v>
      </c>
    </row>
    <row r="12299" spans="1:6" x14ac:dyDescent="0.45">
      <c r="A12299" s="218">
        <v>8334</v>
      </c>
      <c r="B12299" s="218">
        <v>160</v>
      </c>
      <c r="C12299" s="219">
        <v>24.157198720237819</v>
      </c>
      <c r="D12299" s="218"/>
      <c r="E12299" s="218" t="s">
        <v>114</v>
      </c>
      <c r="F12299" s="218">
        <v>2019</v>
      </c>
    </row>
    <row r="12300" spans="1:6" x14ac:dyDescent="0.45">
      <c r="A12300" s="218">
        <v>8334</v>
      </c>
      <c r="B12300" s="218">
        <v>160</v>
      </c>
      <c r="C12300" s="219">
        <v>36.638225557415772</v>
      </c>
      <c r="D12300" s="218"/>
      <c r="E12300" s="218" t="s">
        <v>114</v>
      </c>
      <c r="F12300" s="218">
        <v>2019</v>
      </c>
    </row>
    <row r="12301" spans="1:6" x14ac:dyDescent="0.45">
      <c r="A12301" s="218">
        <v>8334</v>
      </c>
      <c r="B12301" s="218">
        <v>160</v>
      </c>
      <c r="C12301" s="219">
        <v>44.044619387333853</v>
      </c>
      <c r="D12301" s="218"/>
      <c r="E12301" s="218" t="s">
        <v>114</v>
      </c>
      <c r="F12301" s="218">
        <v>2019</v>
      </c>
    </row>
    <row r="12302" spans="1:6" x14ac:dyDescent="0.45">
      <c r="A12302" s="218">
        <v>8332</v>
      </c>
      <c r="B12302" s="218">
        <v>400</v>
      </c>
      <c r="C12302" s="219">
        <v>5.4444467106230237</v>
      </c>
      <c r="D12302" s="218"/>
      <c r="E12302" s="218" t="s">
        <v>204</v>
      </c>
      <c r="F12302" s="218">
        <v>2019</v>
      </c>
    </row>
    <row r="12303" spans="1:6" x14ac:dyDescent="0.45">
      <c r="A12303" s="218">
        <v>8332</v>
      </c>
      <c r="B12303" s="218">
        <v>400</v>
      </c>
      <c r="C12303" s="219">
        <v>6.5571842277758163</v>
      </c>
      <c r="D12303" s="218"/>
      <c r="E12303" s="218" t="s">
        <v>204</v>
      </c>
      <c r="F12303" s="218">
        <v>2019</v>
      </c>
    </row>
    <row r="12304" spans="1:6" x14ac:dyDescent="0.45">
      <c r="A12304" s="218">
        <v>8330</v>
      </c>
      <c r="B12304" s="218">
        <v>160</v>
      </c>
      <c r="C12304" s="219">
        <v>28.954949961036309</v>
      </c>
      <c r="D12304" s="218"/>
      <c r="E12304" s="218" t="s">
        <v>114</v>
      </c>
      <c r="F12304" s="218">
        <v>2005</v>
      </c>
    </row>
    <row r="12305" spans="1:6" x14ac:dyDescent="0.45">
      <c r="A12305" s="218">
        <v>8330</v>
      </c>
      <c r="B12305" s="218">
        <v>160</v>
      </c>
      <c r="C12305" s="219">
        <v>41.217008172542819</v>
      </c>
      <c r="D12305" s="218"/>
      <c r="E12305" s="218" t="s">
        <v>114</v>
      </c>
      <c r="F12305" s="218">
        <v>2005</v>
      </c>
    </row>
    <row r="12306" spans="1:6" x14ac:dyDescent="0.45">
      <c r="A12306" s="218">
        <v>8328</v>
      </c>
      <c r="B12306" s="218">
        <v>200</v>
      </c>
      <c r="C12306" s="219">
        <v>6.5397395905923936</v>
      </c>
      <c r="D12306" s="218"/>
      <c r="E12306" s="218" t="s">
        <v>114</v>
      </c>
      <c r="F12306" s="218">
        <v>2020</v>
      </c>
    </row>
    <row r="12307" spans="1:6" x14ac:dyDescent="0.45">
      <c r="A12307" s="218">
        <v>8328</v>
      </c>
      <c r="B12307" s="218">
        <v>200</v>
      </c>
      <c r="C12307" s="219">
        <v>14.95361160359737</v>
      </c>
      <c r="D12307" s="218"/>
      <c r="E12307" s="218" t="s">
        <v>114</v>
      </c>
      <c r="F12307" s="218">
        <v>2020</v>
      </c>
    </row>
    <row r="12308" spans="1:6" x14ac:dyDescent="0.45">
      <c r="A12308" s="218">
        <v>8328</v>
      </c>
      <c r="B12308" s="218">
        <v>200</v>
      </c>
      <c r="C12308" s="219">
        <v>4.6885294370061859</v>
      </c>
      <c r="D12308" s="218"/>
      <c r="E12308" s="218" t="s">
        <v>114</v>
      </c>
      <c r="F12308" s="218">
        <v>2020</v>
      </c>
    </row>
    <row r="12309" spans="1:6" x14ac:dyDescent="0.45">
      <c r="A12309" s="218">
        <v>8328</v>
      </c>
      <c r="B12309" s="218">
        <v>200</v>
      </c>
      <c r="C12309" s="219">
        <v>28.914265783659921</v>
      </c>
      <c r="D12309" s="218"/>
      <c r="E12309" s="218" t="s">
        <v>114</v>
      </c>
      <c r="F12309" s="218">
        <v>2020</v>
      </c>
    </row>
    <row r="12310" spans="1:6" x14ac:dyDescent="0.45">
      <c r="A12310" s="218">
        <v>8326</v>
      </c>
      <c r="B12310" s="218">
        <v>200</v>
      </c>
      <c r="C12310" s="219">
        <v>53.308411137678689</v>
      </c>
      <c r="D12310" s="218"/>
      <c r="E12310" s="218" t="s">
        <v>114</v>
      </c>
      <c r="F12310" s="218">
        <v>2020</v>
      </c>
    </row>
    <row r="12311" spans="1:6" x14ac:dyDescent="0.45">
      <c r="A12311" s="218">
        <v>8326</v>
      </c>
      <c r="B12311" s="218">
        <v>200</v>
      </c>
      <c r="C12311" s="219">
        <v>60.086484103504802</v>
      </c>
      <c r="D12311" s="218"/>
      <c r="E12311" s="218" t="s">
        <v>114</v>
      </c>
      <c r="F12311" s="218">
        <v>2020</v>
      </c>
    </row>
    <row r="12312" spans="1:6" x14ac:dyDescent="0.45">
      <c r="A12312" s="218">
        <v>8326</v>
      </c>
      <c r="B12312" s="218">
        <v>200</v>
      </c>
      <c r="C12312" s="219">
        <v>71.728470693638826</v>
      </c>
      <c r="D12312" s="218"/>
      <c r="E12312" s="218" t="s">
        <v>114</v>
      </c>
      <c r="F12312" s="218">
        <v>2020</v>
      </c>
    </row>
    <row r="12313" spans="1:6" x14ac:dyDescent="0.45">
      <c r="A12313" s="218">
        <v>8326</v>
      </c>
      <c r="B12313" s="218">
        <v>200</v>
      </c>
      <c r="C12313" s="219">
        <v>66.438857141571702</v>
      </c>
      <c r="D12313" s="218"/>
      <c r="E12313" s="218" t="s">
        <v>114</v>
      </c>
      <c r="F12313" s="218">
        <v>2020</v>
      </c>
    </row>
    <row r="12314" spans="1:6" x14ac:dyDescent="0.45">
      <c r="A12314" s="218">
        <v>8326</v>
      </c>
      <c r="B12314" s="218">
        <v>200</v>
      </c>
      <c r="C12314" s="219">
        <v>5.1051467369019417</v>
      </c>
      <c r="D12314" s="218"/>
      <c r="E12314" s="218" t="s">
        <v>114</v>
      </c>
      <c r="F12314" s="218">
        <v>2020</v>
      </c>
    </row>
    <row r="12315" spans="1:6" x14ac:dyDescent="0.45">
      <c r="A12315" s="218">
        <v>8324</v>
      </c>
      <c r="B12315" s="218">
        <v>200</v>
      </c>
      <c r="C12315" s="219">
        <v>16.989561530622691</v>
      </c>
      <c r="D12315" s="218"/>
      <c r="E12315" s="218" t="s">
        <v>114</v>
      </c>
      <c r="F12315" s="218">
        <v>2020</v>
      </c>
    </row>
    <row r="12316" spans="1:6" x14ac:dyDescent="0.45">
      <c r="A12316" s="218">
        <v>8324</v>
      </c>
      <c r="B12316" s="218">
        <v>200</v>
      </c>
      <c r="C12316" s="219">
        <v>22.294475571029441</v>
      </c>
      <c r="D12316" s="218"/>
      <c r="E12316" s="218" t="s">
        <v>114</v>
      </c>
      <c r="F12316" s="218">
        <v>2020</v>
      </c>
    </row>
    <row r="12317" spans="1:6" x14ac:dyDescent="0.45">
      <c r="A12317" s="218">
        <v>8324</v>
      </c>
      <c r="B12317" s="218">
        <v>200</v>
      </c>
      <c r="C12317" s="219">
        <v>14.52523104773466</v>
      </c>
      <c r="D12317" s="218"/>
      <c r="E12317" s="218" t="s">
        <v>114</v>
      </c>
      <c r="F12317" s="218">
        <v>2020</v>
      </c>
    </row>
    <row r="12318" spans="1:6" x14ac:dyDescent="0.45">
      <c r="A12318" s="218">
        <v>8324</v>
      </c>
      <c r="B12318" s="218">
        <v>200</v>
      </c>
      <c r="C12318" s="219">
        <v>13.253452418685271</v>
      </c>
      <c r="D12318" s="218"/>
      <c r="E12318" s="218" t="s">
        <v>114</v>
      </c>
      <c r="F12318" s="218">
        <v>2020</v>
      </c>
    </row>
    <row r="12319" spans="1:6" x14ac:dyDescent="0.45">
      <c r="A12319" s="218">
        <v>8322</v>
      </c>
      <c r="B12319" s="218">
        <v>200</v>
      </c>
      <c r="C12319" s="219">
        <v>12.564780021518761</v>
      </c>
      <c r="D12319" s="218"/>
      <c r="E12319" s="218" t="s">
        <v>114</v>
      </c>
      <c r="F12319" s="218">
        <v>2020</v>
      </c>
    </row>
    <row r="12320" spans="1:6" x14ac:dyDescent="0.45">
      <c r="A12320" s="218">
        <v>8322</v>
      </c>
      <c r="B12320" s="218">
        <v>200</v>
      </c>
      <c r="C12320" s="219">
        <v>17.769569409577581</v>
      </c>
      <c r="D12320" s="218"/>
      <c r="E12320" s="218" t="s">
        <v>114</v>
      </c>
      <c r="F12320" s="218">
        <v>2020</v>
      </c>
    </row>
    <row r="12321" spans="1:6" x14ac:dyDescent="0.45">
      <c r="A12321" s="218">
        <v>8322</v>
      </c>
      <c r="B12321" s="218">
        <v>200</v>
      </c>
      <c r="C12321" s="219">
        <v>11.541342773214939</v>
      </c>
      <c r="D12321" s="218"/>
      <c r="E12321" s="218" t="s">
        <v>114</v>
      </c>
      <c r="F12321" s="218">
        <v>2020</v>
      </c>
    </row>
    <row r="12322" spans="1:6" x14ac:dyDescent="0.45">
      <c r="A12322" s="218">
        <v>8322</v>
      </c>
      <c r="B12322" s="218">
        <v>200</v>
      </c>
      <c r="C12322" s="219">
        <v>22.94409940643401</v>
      </c>
      <c r="D12322" s="218"/>
      <c r="E12322" s="218" t="s">
        <v>114</v>
      </c>
      <c r="F12322" s="218">
        <v>2020</v>
      </c>
    </row>
    <row r="12323" spans="1:6" x14ac:dyDescent="0.45">
      <c r="A12323" s="218">
        <v>8320</v>
      </c>
      <c r="B12323" s="218">
        <v>200</v>
      </c>
      <c r="C12323" s="219">
        <v>45.989330730067941</v>
      </c>
      <c r="D12323" s="218"/>
      <c r="E12323" s="218" t="s">
        <v>114</v>
      </c>
      <c r="F12323" s="218">
        <v>2020</v>
      </c>
    </row>
    <row r="12324" spans="1:6" x14ac:dyDescent="0.45">
      <c r="A12324" s="218">
        <v>8320</v>
      </c>
      <c r="B12324" s="218">
        <v>200</v>
      </c>
      <c r="C12324" s="219">
        <v>42.347978086487643</v>
      </c>
      <c r="D12324" s="218"/>
      <c r="E12324" s="218" t="s">
        <v>114</v>
      </c>
      <c r="F12324" s="218">
        <v>2020</v>
      </c>
    </row>
    <row r="12325" spans="1:6" x14ac:dyDescent="0.45">
      <c r="A12325" s="218">
        <v>8320</v>
      </c>
      <c r="B12325" s="218">
        <v>200</v>
      </c>
      <c r="C12325" s="219">
        <v>44.839053089859902</v>
      </c>
      <c r="D12325" s="218"/>
      <c r="E12325" s="218" t="s">
        <v>114</v>
      </c>
      <c r="F12325" s="218">
        <v>2020</v>
      </c>
    </row>
    <row r="12326" spans="1:6" x14ac:dyDescent="0.45">
      <c r="A12326" s="218">
        <v>8320</v>
      </c>
      <c r="B12326" s="218">
        <v>200</v>
      </c>
      <c r="C12326" s="219">
        <v>45.658052269110847</v>
      </c>
      <c r="D12326" s="218"/>
      <c r="E12326" s="218" t="s">
        <v>114</v>
      </c>
      <c r="F12326" s="218">
        <v>2020</v>
      </c>
    </row>
    <row r="12327" spans="1:6" x14ac:dyDescent="0.45">
      <c r="A12327" s="218">
        <v>8320</v>
      </c>
      <c r="B12327" s="218">
        <v>200</v>
      </c>
      <c r="C12327" s="219">
        <v>39.70580876893753</v>
      </c>
      <c r="D12327" s="218"/>
      <c r="E12327" s="218" t="s">
        <v>114</v>
      </c>
      <c r="F12327" s="218">
        <v>2020</v>
      </c>
    </row>
    <row r="12328" spans="1:6" x14ac:dyDescent="0.45">
      <c r="A12328" s="218">
        <v>8320</v>
      </c>
      <c r="B12328" s="218">
        <v>200</v>
      </c>
      <c r="C12328" s="219">
        <v>21.512933435452169</v>
      </c>
      <c r="D12328" s="218"/>
      <c r="E12328" s="218" t="s">
        <v>114</v>
      </c>
      <c r="F12328" s="218">
        <v>2020</v>
      </c>
    </row>
    <row r="12329" spans="1:6" x14ac:dyDescent="0.45">
      <c r="A12329" s="218">
        <v>8320</v>
      </c>
      <c r="B12329" s="218">
        <v>200</v>
      </c>
      <c r="C12329" s="219">
        <v>38.536520055655309</v>
      </c>
      <c r="D12329" s="218"/>
      <c r="E12329" s="218" t="s">
        <v>114</v>
      </c>
      <c r="F12329" s="218">
        <v>2020</v>
      </c>
    </row>
    <row r="12330" spans="1:6" x14ac:dyDescent="0.45">
      <c r="A12330" s="218">
        <v>8320</v>
      </c>
      <c r="B12330" s="218">
        <v>200</v>
      </c>
      <c r="C12330" s="219">
        <v>46.891485847770888</v>
      </c>
      <c r="D12330" s="218"/>
      <c r="E12330" s="218" t="s">
        <v>114</v>
      </c>
      <c r="F12330" s="218">
        <v>2020</v>
      </c>
    </row>
    <row r="12331" spans="1:6" x14ac:dyDescent="0.45">
      <c r="A12331" s="218">
        <v>8318</v>
      </c>
      <c r="B12331" s="218">
        <v>160</v>
      </c>
      <c r="C12331" s="219">
        <v>18.026895519110841</v>
      </c>
      <c r="D12331" s="218"/>
      <c r="E12331" s="218" t="s">
        <v>114</v>
      </c>
      <c r="F12331" s="218">
        <v>2020</v>
      </c>
    </row>
    <row r="12332" spans="1:6" x14ac:dyDescent="0.45">
      <c r="A12332" s="218">
        <v>8316</v>
      </c>
      <c r="B12332" s="218">
        <v>160</v>
      </c>
      <c r="C12332" s="219">
        <v>42.730229346351159</v>
      </c>
      <c r="D12332" s="218"/>
      <c r="E12332" s="218" t="s">
        <v>114</v>
      </c>
      <c r="F12332" s="218">
        <v>2020</v>
      </c>
    </row>
    <row r="12333" spans="1:6" x14ac:dyDescent="0.45">
      <c r="A12333" s="218">
        <v>8316</v>
      </c>
      <c r="B12333" s="218">
        <v>160</v>
      </c>
      <c r="C12333" s="219">
        <v>34.452924070318893</v>
      </c>
      <c r="D12333" s="218"/>
      <c r="E12333" s="218" t="s">
        <v>114</v>
      </c>
      <c r="F12333" s="218">
        <v>2020</v>
      </c>
    </row>
    <row r="12334" spans="1:6" x14ac:dyDescent="0.45">
      <c r="A12334" s="218">
        <v>8314</v>
      </c>
      <c r="B12334" s="218">
        <v>160</v>
      </c>
      <c r="C12334" s="219">
        <v>41.917309264867029</v>
      </c>
      <c r="D12334" s="218"/>
      <c r="E12334" s="218" t="s">
        <v>114</v>
      </c>
      <c r="F12334" s="218">
        <v>2020</v>
      </c>
    </row>
    <row r="12335" spans="1:6" x14ac:dyDescent="0.45">
      <c r="A12335" s="218">
        <v>8314</v>
      </c>
      <c r="B12335" s="218">
        <v>160</v>
      </c>
      <c r="C12335" s="219">
        <v>29.56806799532978</v>
      </c>
      <c r="D12335" s="218"/>
      <c r="E12335" s="218" t="s">
        <v>114</v>
      </c>
      <c r="F12335" s="218">
        <v>2020</v>
      </c>
    </row>
    <row r="12336" spans="1:6" x14ac:dyDescent="0.45">
      <c r="A12336" s="218">
        <v>8314</v>
      </c>
      <c r="B12336" s="218">
        <v>160</v>
      </c>
      <c r="C12336" s="219">
        <v>19.462610231112588</v>
      </c>
      <c r="D12336" s="218"/>
      <c r="E12336" s="218" t="s">
        <v>114</v>
      </c>
      <c r="F12336" s="218">
        <v>2020</v>
      </c>
    </row>
    <row r="12337" spans="1:6" x14ac:dyDescent="0.45">
      <c r="A12337" s="218">
        <v>8314</v>
      </c>
      <c r="B12337" s="218">
        <v>160</v>
      </c>
      <c r="C12337" s="219">
        <v>58.290393119625413</v>
      </c>
      <c r="D12337" s="218"/>
      <c r="E12337" s="218" t="s">
        <v>114</v>
      </c>
      <c r="F12337" s="218">
        <v>2020</v>
      </c>
    </row>
    <row r="12338" spans="1:6" x14ac:dyDescent="0.45">
      <c r="A12338" s="218">
        <v>8312</v>
      </c>
      <c r="B12338" s="218">
        <v>200</v>
      </c>
      <c r="C12338" s="219">
        <v>69.063785763464708</v>
      </c>
      <c r="D12338" s="218"/>
      <c r="E12338" s="218" t="s">
        <v>114</v>
      </c>
      <c r="F12338" s="218">
        <v>2020</v>
      </c>
    </row>
    <row r="12339" spans="1:6" x14ac:dyDescent="0.45">
      <c r="A12339" s="218">
        <v>8312</v>
      </c>
      <c r="B12339" s="218">
        <v>200</v>
      </c>
      <c r="C12339" s="219">
        <v>47.92359687019529</v>
      </c>
      <c r="D12339" s="218"/>
      <c r="E12339" s="218" t="s">
        <v>114</v>
      </c>
      <c r="F12339" s="218">
        <v>2020</v>
      </c>
    </row>
    <row r="12340" spans="1:6" x14ac:dyDescent="0.45">
      <c r="A12340" s="218">
        <v>8312</v>
      </c>
      <c r="B12340" s="218">
        <v>200</v>
      </c>
      <c r="C12340" s="219">
        <v>24.426703828764431</v>
      </c>
      <c r="D12340" s="218"/>
      <c r="E12340" s="218" t="s">
        <v>114</v>
      </c>
      <c r="F12340" s="218">
        <v>2020</v>
      </c>
    </row>
    <row r="12341" spans="1:6" x14ac:dyDescent="0.45">
      <c r="A12341" s="218">
        <v>8312</v>
      </c>
      <c r="B12341" s="218">
        <v>200</v>
      </c>
      <c r="C12341" s="219">
        <v>18.017099267844831</v>
      </c>
      <c r="D12341" s="218"/>
      <c r="E12341" s="218" t="s">
        <v>114</v>
      </c>
      <c r="F12341" s="218">
        <v>2020</v>
      </c>
    </row>
    <row r="12342" spans="1:6" x14ac:dyDescent="0.45">
      <c r="A12342" s="218">
        <v>8312</v>
      </c>
      <c r="B12342" s="218">
        <v>200</v>
      </c>
      <c r="C12342" s="219">
        <v>32.442736830108693</v>
      </c>
      <c r="D12342" s="218"/>
      <c r="E12342" s="218" t="s">
        <v>114</v>
      </c>
      <c r="F12342" s="218">
        <v>2020</v>
      </c>
    </row>
    <row r="12343" spans="1:6" x14ac:dyDescent="0.45">
      <c r="A12343" s="218">
        <v>8312</v>
      </c>
      <c r="B12343" s="218">
        <v>200</v>
      </c>
      <c r="C12343" s="219">
        <v>35.367983403252659</v>
      </c>
      <c r="D12343" s="218"/>
      <c r="E12343" s="218" t="s">
        <v>114</v>
      </c>
      <c r="F12343" s="218">
        <v>2020</v>
      </c>
    </row>
    <row r="12344" spans="1:6" x14ac:dyDescent="0.45">
      <c r="A12344" s="218">
        <v>8312</v>
      </c>
      <c r="B12344" s="218">
        <v>200</v>
      </c>
      <c r="C12344" s="219">
        <v>29.722964925896019</v>
      </c>
      <c r="D12344" s="218"/>
      <c r="E12344" s="218" t="s">
        <v>114</v>
      </c>
      <c r="F12344" s="218">
        <v>2020</v>
      </c>
    </row>
    <row r="12345" spans="1:6" x14ac:dyDescent="0.45">
      <c r="A12345" s="218">
        <v>8312</v>
      </c>
      <c r="B12345" s="218">
        <v>200</v>
      </c>
      <c r="C12345" s="219">
        <v>56.999112712785781</v>
      </c>
      <c r="D12345" s="218"/>
      <c r="E12345" s="218" t="s">
        <v>114</v>
      </c>
      <c r="F12345" s="218">
        <v>2020</v>
      </c>
    </row>
    <row r="12346" spans="1:6" x14ac:dyDescent="0.45">
      <c r="A12346" s="218">
        <v>8312</v>
      </c>
      <c r="B12346" s="218">
        <v>200</v>
      </c>
      <c r="C12346" s="219">
        <v>7.4672032245580384</v>
      </c>
      <c r="D12346" s="218"/>
      <c r="E12346" s="218" t="s">
        <v>114</v>
      </c>
      <c r="F12346" s="218">
        <v>2020</v>
      </c>
    </row>
    <row r="12347" spans="1:6" x14ac:dyDescent="0.45">
      <c r="A12347" s="218">
        <v>8312</v>
      </c>
      <c r="B12347" s="218">
        <v>200</v>
      </c>
      <c r="C12347" s="219">
        <v>28.105704260728778</v>
      </c>
      <c r="D12347" s="218"/>
      <c r="E12347" s="218" t="s">
        <v>114</v>
      </c>
      <c r="F12347" s="218">
        <v>2020</v>
      </c>
    </row>
    <row r="12348" spans="1:6" x14ac:dyDescent="0.45">
      <c r="A12348" s="218">
        <v>8312</v>
      </c>
      <c r="B12348" s="218">
        <v>200</v>
      </c>
      <c r="C12348" s="219">
        <v>60.240491913698413</v>
      </c>
      <c r="D12348" s="218"/>
      <c r="E12348" s="218" t="s">
        <v>114</v>
      </c>
      <c r="F12348" s="218">
        <v>2020</v>
      </c>
    </row>
    <row r="12349" spans="1:6" x14ac:dyDescent="0.45">
      <c r="A12349" s="218">
        <v>8312</v>
      </c>
      <c r="B12349" s="218">
        <v>200</v>
      </c>
      <c r="C12349" s="219">
        <v>63.56415977592571</v>
      </c>
      <c r="D12349" s="218"/>
      <c r="E12349" s="218" t="s">
        <v>114</v>
      </c>
      <c r="F12349" s="218">
        <v>2020</v>
      </c>
    </row>
    <row r="12350" spans="1:6" x14ac:dyDescent="0.45">
      <c r="A12350" s="218">
        <v>8312</v>
      </c>
      <c r="B12350" s="218">
        <v>200</v>
      </c>
      <c r="C12350" s="219">
        <v>36.07060279090804</v>
      </c>
      <c r="D12350" s="218"/>
      <c r="E12350" s="218" t="s">
        <v>114</v>
      </c>
      <c r="F12350" s="218">
        <v>2020</v>
      </c>
    </row>
    <row r="12351" spans="1:6" x14ac:dyDescent="0.45">
      <c r="A12351" s="218">
        <v>8312</v>
      </c>
      <c r="B12351" s="218">
        <v>200</v>
      </c>
      <c r="C12351" s="219">
        <v>63.653855077076003</v>
      </c>
      <c r="D12351" s="218"/>
      <c r="E12351" s="218" t="s">
        <v>114</v>
      </c>
      <c r="F12351" s="218">
        <v>2020</v>
      </c>
    </row>
    <row r="12352" spans="1:6" x14ac:dyDescent="0.45">
      <c r="A12352" s="218">
        <v>8310</v>
      </c>
      <c r="B12352" s="218">
        <v>200</v>
      </c>
      <c r="C12352" s="219">
        <v>15.43029396995902</v>
      </c>
      <c r="D12352" s="218"/>
      <c r="E12352" s="218" t="s">
        <v>114</v>
      </c>
      <c r="F12352" s="218">
        <v>2020</v>
      </c>
    </row>
    <row r="12353" spans="1:6" x14ac:dyDescent="0.45">
      <c r="A12353" s="218">
        <v>8310</v>
      </c>
      <c r="B12353" s="218">
        <v>200</v>
      </c>
      <c r="C12353" s="219">
        <v>18.37683294281533</v>
      </c>
      <c r="D12353" s="218"/>
      <c r="E12353" s="218" t="s">
        <v>114</v>
      </c>
      <c r="F12353" s="218">
        <v>2020</v>
      </c>
    </row>
    <row r="12354" spans="1:6" x14ac:dyDescent="0.45">
      <c r="A12354" s="218">
        <v>8310</v>
      </c>
      <c r="B12354" s="218">
        <v>200</v>
      </c>
      <c r="C12354" s="219">
        <v>12.94594917214366</v>
      </c>
      <c r="D12354" s="218"/>
      <c r="E12354" s="218" t="s">
        <v>114</v>
      </c>
      <c r="F12354" s="218">
        <v>2020</v>
      </c>
    </row>
    <row r="12355" spans="1:6" x14ac:dyDescent="0.45">
      <c r="A12355" s="218">
        <v>8310</v>
      </c>
      <c r="B12355" s="218">
        <v>200</v>
      </c>
      <c r="C12355" s="219">
        <v>47.091912438051693</v>
      </c>
      <c r="D12355" s="218"/>
      <c r="E12355" s="218" t="s">
        <v>114</v>
      </c>
      <c r="F12355" s="218">
        <v>2020</v>
      </c>
    </row>
    <row r="12356" spans="1:6" x14ac:dyDescent="0.45">
      <c r="A12356" s="218">
        <v>8308</v>
      </c>
      <c r="B12356" s="218">
        <v>160</v>
      </c>
      <c r="C12356" s="219">
        <v>20.093314957979409</v>
      </c>
      <c r="D12356" s="218"/>
      <c r="E12356" s="218" t="s">
        <v>114</v>
      </c>
      <c r="F12356" s="218">
        <v>2020</v>
      </c>
    </row>
    <row r="12357" spans="1:6" x14ac:dyDescent="0.45">
      <c r="A12357" s="218">
        <v>8308</v>
      </c>
      <c r="B12357" s="218">
        <v>160</v>
      </c>
      <c r="C12357" s="219">
        <v>26.044249807066841</v>
      </c>
      <c r="D12357" s="218"/>
      <c r="E12357" s="218" t="s">
        <v>114</v>
      </c>
      <c r="F12357" s="218">
        <v>2020</v>
      </c>
    </row>
    <row r="12358" spans="1:6" x14ac:dyDescent="0.45">
      <c r="A12358" s="218">
        <v>8306</v>
      </c>
      <c r="B12358" s="218">
        <v>200</v>
      </c>
      <c r="C12358" s="219">
        <v>48.486107288733038</v>
      </c>
      <c r="D12358" s="218"/>
      <c r="E12358" s="218" t="s">
        <v>114</v>
      </c>
      <c r="F12358" s="218">
        <v>2020</v>
      </c>
    </row>
    <row r="12359" spans="1:6" x14ac:dyDescent="0.45">
      <c r="A12359" s="218">
        <v>8306</v>
      </c>
      <c r="B12359" s="218">
        <v>200</v>
      </c>
      <c r="C12359" s="219">
        <v>51.346612059506121</v>
      </c>
      <c r="D12359" s="218"/>
      <c r="E12359" s="218" t="s">
        <v>114</v>
      </c>
      <c r="F12359" s="218">
        <v>2020</v>
      </c>
    </row>
    <row r="12360" spans="1:6" x14ac:dyDescent="0.45">
      <c r="A12360" s="218">
        <v>8306</v>
      </c>
      <c r="B12360" s="218">
        <v>200</v>
      </c>
      <c r="C12360" s="219">
        <v>32.935001837108821</v>
      </c>
      <c r="D12360" s="218"/>
      <c r="E12360" s="218" t="s">
        <v>114</v>
      </c>
      <c r="F12360" s="218">
        <v>2020</v>
      </c>
    </row>
    <row r="12361" spans="1:6" x14ac:dyDescent="0.45">
      <c r="A12361" s="218">
        <v>8306</v>
      </c>
      <c r="B12361" s="218">
        <v>200</v>
      </c>
      <c r="C12361" s="219">
        <v>29.334152604011798</v>
      </c>
      <c r="D12361" s="218"/>
      <c r="E12361" s="218" t="s">
        <v>114</v>
      </c>
      <c r="F12361" s="218">
        <v>2020</v>
      </c>
    </row>
    <row r="12362" spans="1:6" x14ac:dyDescent="0.45">
      <c r="A12362" s="218">
        <v>8306</v>
      </c>
      <c r="B12362" s="218">
        <v>200</v>
      </c>
      <c r="C12362" s="219">
        <v>18.53925478578234</v>
      </c>
      <c r="D12362" s="218"/>
      <c r="E12362" s="218" t="s">
        <v>114</v>
      </c>
      <c r="F12362" s="218">
        <v>2020</v>
      </c>
    </row>
    <row r="12363" spans="1:6" x14ac:dyDescent="0.45">
      <c r="A12363" s="218">
        <v>8306</v>
      </c>
      <c r="B12363" s="218">
        <v>200</v>
      </c>
      <c r="C12363" s="219">
        <v>41.603944343967122</v>
      </c>
      <c r="D12363" s="218"/>
      <c r="E12363" s="218" t="s">
        <v>114</v>
      </c>
      <c r="F12363" s="218">
        <v>2020</v>
      </c>
    </row>
    <row r="12364" spans="1:6" x14ac:dyDescent="0.45">
      <c r="A12364" s="218">
        <v>8418</v>
      </c>
      <c r="B12364" s="218">
        <v>200</v>
      </c>
      <c r="C12364" s="219">
        <v>62.11347426310207</v>
      </c>
      <c r="D12364" s="218"/>
      <c r="E12364" s="218" t="s">
        <v>114</v>
      </c>
      <c r="F12364" s="218">
        <v>2020</v>
      </c>
    </row>
    <row r="12365" spans="1:6" x14ac:dyDescent="0.45">
      <c r="A12365" s="218">
        <v>8416</v>
      </c>
      <c r="B12365" s="218">
        <v>160</v>
      </c>
      <c r="C12365" s="219">
        <v>17.212895746793109</v>
      </c>
      <c r="D12365" s="218"/>
      <c r="E12365" s="218" t="s">
        <v>114</v>
      </c>
      <c r="F12365" s="218">
        <v>2020</v>
      </c>
    </row>
    <row r="12366" spans="1:6" x14ac:dyDescent="0.45">
      <c r="A12366" s="218">
        <v>8416</v>
      </c>
      <c r="B12366" s="218">
        <v>160</v>
      </c>
      <c r="C12366" s="219">
        <v>13.62383940002837</v>
      </c>
      <c r="D12366" s="218"/>
      <c r="E12366" s="218" t="s">
        <v>114</v>
      </c>
      <c r="F12366" s="218">
        <v>2020</v>
      </c>
    </row>
    <row r="12367" spans="1:6" x14ac:dyDescent="0.45">
      <c r="A12367" s="218">
        <v>8416</v>
      </c>
      <c r="B12367" s="218">
        <v>160</v>
      </c>
      <c r="C12367" s="219">
        <v>48.754098494465858</v>
      </c>
      <c r="D12367" s="218"/>
      <c r="E12367" s="218" t="s">
        <v>114</v>
      </c>
      <c r="F12367" s="218">
        <v>2020</v>
      </c>
    </row>
    <row r="12368" spans="1:6" x14ac:dyDescent="0.45">
      <c r="A12368" s="218">
        <v>8416</v>
      </c>
      <c r="B12368" s="218">
        <v>160</v>
      </c>
      <c r="C12368" s="219">
        <v>48.702269207875311</v>
      </c>
      <c r="D12368" s="218"/>
      <c r="E12368" s="218" t="s">
        <v>114</v>
      </c>
      <c r="F12368" s="218">
        <v>2020</v>
      </c>
    </row>
    <row r="12369" spans="1:6" x14ac:dyDescent="0.45">
      <c r="A12369" s="218">
        <v>8416</v>
      </c>
      <c r="B12369" s="218">
        <v>160</v>
      </c>
      <c r="C12369" s="219">
        <v>52.026238803221062</v>
      </c>
      <c r="D12369" s="218"/>
      <c r="E12369" s="218" t="s">
        <v>114</v>
      </c>
      <c r="F12369" s="218">
        <v>2020</v>
      </c>
    </row>
    <row r="12370" spans="1:6" x14ac:dyDescent="0.45">
      <c r="A12370" s="218">
        <v>8416</v>
      </c>
      <c r="B12370" s="218">
        <v>160</v>
      </c>
      <c r="C12370" s="219">
        <v>47.06135332717173</v>
      </c>
      <c r="D12370" s="218"/>
      <c r="E12370" s="218" t="s">
        <v>114</v>
      </c>
      <c r="F12370" s="218">
        <v>2020</v>
      </c>
    </row>
    <row r="12371" spans="1:6" x14ac:dyDescent="0.45">
      <c r="A12371" s="218">
        <v>8416</v>
      </c>
      <c r="B12371" s="218">
        <v>160</v>
      </c>
      <c r="C12371" s="219">
        <v>37.949693015924339</v>
      </c>
      <c r="D12371" s="218"/>
      <c r="E12371" s="218" t="s">
        <v>114</v>
      </c>
      <c r="F12371" s="218">
        <v>2020</v>
      </c>
    </row>
    <row r="12372" spans="1:6" x14ac:dyDescent="0.45">
      <c r="A12372" s="218">
        <v>8416</v>
      </c>
      <c r="B12372" s="218">
        <v>160</v>
      </c>
      <c r="C12372" s="219">
        <v>23.36776585450502</v>
      </c>
      <c r="D12372" s="218"/>
      <c r="E12372" s="218" t="s">
        <v>114</v>
      </c>
      <c r="F12372" s="218">
        <v>2020</v>
      </c>
    </row>
    <row r="12373" spans="1:6" x14ac:dyDescent="0.45">
      <c r="A12373" s="218">
        <v>8416</v>
      </c>
      <c r="B12373" s="218">
        <v>160</v>
      </c>
      <c r="C12373" s="219">
        <v>35.259987704966733</v>
      </c>
      <c r="D12373" s="218"/>
      <c r="E12373" s="218" t="s">
        <v>114</v>
      </c>
      <c r="F12373" s="218">
        <v>2020</v>
      </c>
    </row>
    <row r="12374" spans="1:6" x14ac:dyDescent="0.45">
      <c r="A12374" s="218">
        <v>8416</v>
      </c>
      <c r="B12374" s="218">
        <v>160</v>
      </c>
      <c r="C12374" s="219">
        <v>19.493034268651751</v>
      </c>
      <c r="D12374" s="218"/>
      <c r="E12374" s="218" t="s">
        <v>114</v>
      </c>
      <c r="F12374" s="218">
        <v>2020</v>
      </c>
    </row>
    <row r="12375" spans="1:6" x14ac:dyDescent="0.45">
      <c r="A12375" s="218">
        <v>8416</v>
      </c>
      <c r="B12375" s="218">
        <v>160</v>
      </c>
      <c r="C12375" s="219">
        <v>45.557518556305538</v>
      </c>
      <c r="D12375" s="218"/>
      <c r="E12375" s="218" t="s">
        <v>114</v>
      </c>
      <c r="F12375" s="218">
        <v>2020</v>
      </c>
    </row>
    <row r="12376" spans="1:6" x14ac:dyDescent="0.45">
      <c r="A12376" s="218">
        <v>8416</v>
      </c>
      <c r="B12376" s="218">
        <v>160</v>
      </c>
      <c r="C12376" s="219">
        <v>41.666877072502899</v>
      </c>
      <c r="D12376" s="218"/>
      <c r="E12376" s="218" t="s">
        <v>114</v>
      </c>
      <c r="F12376" s="218">
        <v>2020</v>
      </c>
    </row>
    <row r="12377" spans="1:6" x14ac:dyDescent="0.45">
      <c r="A12377" s="218">
        <v>8416</v>
      </c>
      <c r="B12377" s="218">
        <v>160</v>
      </c>
      <c r="C12377" s="219">
        <v>22.897000851737008</v>
      </c>
      <c r="D12377" s="218"/>
      <c r="E12377" s="218" t="s">
        <v>114</v>
      </c>
      <c r="F12377" s="218">
        <v>2020</v>
      </c>
    </row>
    <row r="12378" spans="1:6" x14ac:dyDescent="0.45">
      <c r="A12378" s="218">
        <v>8414</v>
      </c>
      <c r="B12378" s="218">
        <v>200</v>
      </c>
      <c r="C12378" s="219">
        <v>26.270989037005201</v>
      </c>
      <c r="D12378" s="218"/>
      <c r="E12378" s="218" t="s">
        <v>114</v>
      </c>
      <c r="F12378" s="218">
        <v>2020</v>
      </c>
    </row>
    <row r="12379" spans="1:6" x14ac:dyDescent="0.45">
      <c r="A12379" s="218">
        <v>8412</v>
      </c>
      <c r="B12379" s="218">
        <v>160</v>
      </c>
      <c r="C12379" s="219">
        <v>30.566812458861019</v>
      </c>
      <c r="D12379" s="218"/>
      <c r="E12379" s="218" t="s">
        <v>114</v>
      </c>
      <c r="F12379" s="218">
        <v>2020</v>
      </c>
    </row>
    <row r="12380" spans="1:6" x14ac:dyDescent="0.45">
      <c r="A12380" s="218">
        <v>8412</v>
      </c>
      <c r="B12380" s="218">
        <v>160</v>
      </c>
      <c r="C12380" s="219">
        <v>27.501721639072489</v>
      </c>
      <c r="D12380" s="218"/>
      <c r="E12380" s="218" t="s">
        <v>204</v>
      </c>
      <c r="F12380" s="218">
        <v>2020</v>
      </c>
    </row>
    <row r="12381" spans="1:6" x14ac:dyDescent="0.45">
      <c r="A12381" s="218">
        <v>8408</v>
      </c>
      <c r="B12381" s="218">
        <v>250</v>
      </c>
      <c r="C12381" s="219">
        <v>37.659328147734023</v>
      </c>
      <c r="D12381" s="218"/>
      <c r="E12381" s="218" t="s">
        <v>114</v>
      </c>
      <c r="F12381" s="218">
        <v>2020</v>
      </c>
    </row>
    <row r="12382" spans="1:6" x14ac:dyDescent="0.45">
      <c r="A12382" s="218">
        <v>8406</v>
      </c>
      <c r="B12382" s="218">
        <v>315</v>
      </c>
      <c r="C12382" s="219">
        <v>6.9708713785566623</v>
      </c>
      <c r="D12382" s="218"/>
      <c r="E12382" s="218" t="s">
        <v>204</v>
      </c>
      <c r="F12382" s="218">
        <v>2019</v>
      </c>
    </row>
    <row r="12383" spans="1:6" x14ac:dyDescent="0.45">
      <c r="A12383" s="218">
        <v>8392</v>
      </c>
      <c r="B12383" s="218">
        <v>200</v>
      </c>
      <c r="C12383" s="219">
        <v>34.83547094393905</v>
      </c>
      <c r="D12383" s="218"/>
      <c r="E12383" s="218" t="s">
        <v>114</v>
      </c>
      <c r="F12383" s="218">
        <v>2018</v>
      </c>
    </row>
    <row r="12384" spans="1:6" x14ac:dyDescent="0.45">
      <c r="A12384" s="218">
        <v>8390</v>
      </c>
      <c r="B12384" s="218">
        <v>160</v>
      </c>
      <c r="C12384" s="219">
        <v>44.728674116753581</v>
      </c>
      <c r="D12384" s="218"/>
      <c r="E12384" s="218" t="s">
        <v>114</v>
      </c>
      <c r="F12384" s="218">
        <v>2018</v>
      </c>
    </row>
    <row r="12385" spans="1:6" x14ac:dyDescent="0.45">
      <c r="A12385" s="218">
        <v>8388</v>
      </c>
      <c r="B12385" s="218">
        <v>160</v>
      </c>
      <c r="C12385" s="219">
        <v>52.094827332174027</v>
      </c>
      <c r="D12385" s="218"/>
      <c r="E12385" s="218" t="s">
        <v>114</v>
      </c>
      <c r="F12385" s="218">
        <v>2017</v>
      </c>
    </row>
    <row r="12386" spans="1:6" x14ac:dyDescent="0.45">
      <c r="A12386" s="218">
        <v>8382</v>
      </c>
      <c r="B12386" s="218">
        <v>200</v>
      </c>
      <c r="C12386" s="219">
        <v>37.861126345011762</v>
      </c>
      <c r="D12386" s="218"/>
      <c r="E12386" s="218"/>
      <c r="F12386" s="218">
        <v>1901</v>
      </c>
    </row>
    <row r="12387" spans="1:6" x14ac:dyDescent="0.45">
      <c r="A12387" s="218">
        <v>8380</v>
      </c>
      <c r="B12387" s="218">
        <v>63</v>
      </c>
      <c r="C12387" s="219">
        <v>156.33524754659391</v>
      </c>
      <c r="D12387" s="218"/>
      <c r="E12387" s="218" t="s">
        <v>109</v>
      </c>
      <c r="F12387" s="218">
        <v>2017</v>
      </c>
    </row>
    <row r="12388" spans="1:6" x14ac:dyDescent="0.45">
      <c r="A12388" s="218">
        <v>8378</v>
      </c>
      <c r="B12388" s="218">
        <v>75</v>
      </c>
      <c r="C12388" s="219">
        <v>103.2618063403917</v>
      </c>
      <c r="D12388" s="218"/>
      <c r="E12388" s="218" t="s">
        <v>109</v>
      </c>
      <c r="F12388" s="218">
        <v>2000</v>
      </c>
    </row>
    <row r="12389" spans="1:6" x14ac:dyDescent="0.45">
      <c r="A12389" s="218">
        <v>8376</v>
      </c>
      <c r="B12389" s="218">
        <v>90</v>
      </c>
      <c r="C12389" s="219">
        <v>40.959971769158273</v>
      </c>
      <c r="D12389" s="218"/>
      <c r="E12389" s="218" t="s">
        <v>109</v>
      </c>
      <c r="F12389" s="218">
        <v>2016</v>
      </c>
    </row>
    <row r="12390" spans="1:6" x14ac:dyDescent="0.45">
      <c r="A12390" s="218">
        <v>8374</v>
      </c>
      <c r="B12390" s="218">
        <v>100</v>
      </c>
      <c r="C12390" s="219">
        <v>33.400394448458442</v>
      </c>
      <c r="D12390" s="218"/>
      <c r="E12390" s="218" t="s">
        <v>112</v>
      </c>
      <c r="F12390" s="218">
        <v>1986</v>
      </c>
    </row>
    <row r="12391" spans="1:6" x14ac:dyDescent="0.45">
      <c r="A12391" s="218">
        <v>8374</v>
      </c>
      <c r="B12391" s="218">
        <v>100</v>
      </c>
      <c r="C12391" s="219">
        <v>33.926183175424008</v>
      </c>
      <c r="D12391" s="218"/>
      <c r="E12391" s="218" t="s">
        <v>112</v>
      </c>
      <c r="F12391" s="218">
        <v>1986</v>
      </c>
    </row>
    <row r="12392" spans="1:6" x14ac:dyDescent="0.45">
      <c r="A12392" s="218">
        <v>8370</v>
      </c>
      <c r="B12392" s="218">
        <v>90</v>
      </c>
      <c r="C12392" s="219">
        <v>57.320679986905652</v>
      </c>
      <c r="D12392" s="218"/>
      <c r="E12392" s="218" t="s">
        <v>109</v>
      </c>
      <c r="F12392" s="218">
        <v>2005</v>
      </c>
    </row>
    <row r="12393" spans="1:6" x14ac:dyDescent="0.45">
      <c r="A12393" s="218">
        <v>8368</v>
      </c>
      <c r="B12393" s="218">
        <v>75</v>
      </c>
      <c r="C12393" s="219">
        <v>203.2176887854385</v>
      </c>
      <c r="D12393" s="218"/>
      <c r="E12393" s="218" t="s">
        <v>109</v>
      </c>
      <c r="F12393" s="218">
        <v>2006</v>
      </c>
    </row>
    <row r="12394" spans="1:6" x14ac:dyDescent="0.45">
      <c r="A12394" s="218">
        <v>8366</v>
      </c>
      <c r="B12394" s="218">
        <v>75</v>
      </c>
      <c r="C12394" s="219">
        <v>44.123218006387908</v>
      </c>
      <c r="D12394" s="218"/>
      <c r="E12394" s="218" t="s">
        <v>109</v>
      </c>
      <c r="F12394" s="218">
        <v>2009</v>
      </c>
    </row>
    <row r="12395" spans="1:6" x14ac:dyDescent="0.45">
      <c r="A12395" s="218">
        <v>8364</v>
      </c>
      <c r="B12395" s="218">
        <v>63</v>
      </c>
      <c r="C12395" s="219">
        <v>1.015744194959163</v>
      </c>
      <c r="D12395" s="218"/>
      <c r="E12395" s="218" t="s">
        <v>109</v>
      </c>
      <c r="F12395" s="218">
        <v>2011</v>
      </c>
    </row>
    <row r="12396" spans="1:6" x14ac:dyDescent="0.45">
      <c r="A12396" s="218">
        <v>8364</v>
      </c>
      <c r="B12396" s="218">
        <v>63</v>
      </c>
      <c r="C12396" s="219">
        <v>35.876303029455087</v>
      </c>
      <c r="D12396" s="218"/>
      <c r="E12396" s="218" t="s">
        <v>109</v>
      </c>
      <c r="F12396" s="218">
        <v>2011</v>
      </c>
    </row>
    <row r="12397" spans="1:6" x14ac:dyDescent="0.45">
      <c r="A12397" s="218">
        <v>8362</v>
      </c>
      <c r="B12397" s="218">
        <v>63</v>
      </c>
      <c r="C12397" s="219">
        <v>39.581077203255127</v>
      </c>
      <c r="D12397" s="218"/>
      <c r="E12397" s="218" t="s">
        <v>109</v>
      </c>
      <c r="F12397" s="218">
        <v>2011</v>
      </c>
    </row>
    <row r="12398" spans="1:6" x14ac:dyDescent="0.45">
      <c r="A12398" s="218">
        <v>8532</v>
      </c>
      <c r="B12398" s="218">
        <v>63</v>
      </c>
      <c r="C12398" s="219">
        <v>19.651677172578989</v>
      </c>
      <c r="D12398" s="218"/>
      <c r="E12398" s="218" t="s">
        <v>109</v>
      </c>
      <c r="F12398" s="218">
        <v>2010</v>
      </c>
    </row>
    <row r="12399" spans="1:6" x14ac:dyDescent="0.45">
      <c r="A12399" s="218">
        <v>8528</v>
      </c>
      <c r="B12399" s="218">
        <v>250</v>
      </c>
      <c r="C12399" s="219">
        <v>14.09206185323824</v>
      </c>
      <c r="D12399" s="218"/>
      <c r="E12399" s="218" t="s">
        <v>114</v>
      </c>
      <c r="F12399" s="218">
        <v>2006</v>
      </c>
    </row>
    <row r="12400" spans="1:6" x14ac:dyDescent="0.45">
      <c r="A12400" s="218">
        <v>8528</v>
      </c>
      <c r="B12400" s="218">
        <v>250</v>
      </c>
      <c r="C12400" s="219">
        <v>35.10152412621985</v>
      </c>
      <c r="D12400" s="218"/>
      <c r="E12400" s="218" t="s">
        <v>109</v>
      </c>
      <c r="F12400" s="218">
        <v>2006</v>
      </c>
    </row>
    <row r="12401" spans="1:6" x14ac:dyDescent="0.45">
      <c r="A12401" s="218">
        <v>8526</v>
      </c>
      <c r="B12401" s="218">
        <v>800</v>
      </c>
      <c r="C12401" s="219">
        <v>42.591374066794486</v>
      </c>
      <c r="D12401" s="218"/>
      <c r="E12401" s="218" t="s">
        <v>203</v>
      </c>
      <c r="F12401" s="218">
        <v>1979</v>
      </c>
    </row>
    <row r="12402" spans="1:6" x14ac:dyDescent="0.45">
      <c r="A12402" s="218">
        <v>8524</v>
      </c>
      <c r="B12402" s="218">
        <v>0</v>
      </c>
      <c r="C12402" s="219">
        <v>12.954611723085719</v>
      </c>
      <c r="D12402" s="218"/>
      <c r="E12402" s="218"/>
      <c r="F12402" s="218">
        <v>1901</v>
      </c>
    </row>
    <row r="12403" spans="1:6" x14ac:dyDescent="0.45">
      <c r="A12403" s="218">
        <v>8522</v>
      </c>
      <c r="B12403" s="218">
        <v>200</v>
      </c>
      <c r="C12403" s="219">
        <v>0.51064921493848103</v>
      </c>
      <c r="D12403" s="218"/>
      <c r="E12403" s="218" t="s">
        <v>204</v>
      </c>
      <c r="F12403" s="218">
        <v>2016</v>
      </c>
    </row>
    <row r="12404" spans="1:6" x14ac:dyDescent="0.45">
      <c r="A12404" s="218">
        <v>8520</v>
      </c>
      <c r="B12404" s="218">
        <v>300</v>
      </c>
      <c r="C12404" s="219">
        <v>23.979215835329029</v>
      </c>
      <c r="D12404" s="218"/>
      <c r="E12404" s="218" t="s">
        <v>205</v>
      </c>
      <c r="F12404" s="218">
        <v>1977</v>
      </c>
    </row>
    <row r="12405" spans="1:6" x14ac:dyDescent="0.45">
      <c r="A12405" s="218">
        <v>8518</v>
      </c>
      <c r="B12405" s="218">
        <v>0</v>
      </c>
      <c r="C12405" s="219">
        <v>33.419252892046153</v>
      </c>
      <c r="D12405" s="218"/>
      <c r="E12405" s="218"/>
      <c r="F12405" s="218">
        <v>1901</v>
      </c>
    </row>
    <row r="12406" spans="1:6" x14ac:dyDescent="0.45">
      <c r="A12406" s="218">
        <v>8516</v>
      </c>
      <c r="B12406" s="218">
        <v>110</v>
      </c>
      <c r="C12406" s="219">
        <v>64.056119103058549</v>
      </c>
      <c r="D12406" s="218"/>
      <c r="E12406" s="218" t="s">
        <v>109</v>
      </c>
      <c r="F12406" s="218">
        <v>2015</v>
      </c>
    </row>
    <row r="12407" spans="1:6" x14ac:dyDescent="0.45">
      <c r="A12407" s="218">
        <v>8514</v>
      </c>
      <c r="B12407" s="218">
        <v>250</v>
      </c>
      <c r="C12407" s="219">
        <v>54.068881460687713</v>
      </c>
      <c r="D12407" s="218"/>
      <c r="E12407" s="218" t="s">
        <v>114</v>
      </c>
      <c r="F12407" s="218">
        <v>2011</v>
      </c>
    </row>
    <row r="12408" spans="1:6" x14ac:dyDescent="0.45">
      <c r="A12408" s="218">
        <v>8512</v>
      </c>
      <c r="B12408" s="218">
        <v>200</v>
      </c>
      <c r="C12408" s="219">
        <v>49.588767684275112</v>
      </c>
      <c r="D12408" s="218"/>
      <c r="E12408" s="218" t="s">
        <v>208</v>
      </c>
      <c r="F12408" s="218">
        <v>2018</v>
      </c>
    </row>
    <row r="12409" spans="1:6" x14ac:dyDescent="0.45">
      <c r="A12409" s="218">
        <v>8510</v>
      </c>
      <c r="B12409" s="218">
        <v>225</v>
      </c>
      <c r="C12409" s="219">
        <v>36.099201596891852</v>
      </c>
      <c r="D12409" s="218"/>
      <c r="E12409" s="218" t="s">
        <v>109</v>
      </c>
      <c r="F12409" s="218">
        <v>2003</v>
      </c>
    </row>
    <row r="12410" spans="1:6" x14ac:dyDescent="0.45">
      <c r="A12410" s="218">
        <v>8508</v>
      </c>
      <c r="B12410" s="218">
        <v>160</v>
      </c>
      <c r="C12410" s="219">
        <v>14.63439049144722</v>
      </c>
      <c r="D12410" s="218"/>
      <c r="E12410" s="218" t="s">
        <v>114</v>
      </c>
      <c r="F12410" s="218">
        <v>2015</v>
      </c>
    </row>
    <row r="12411" spans="1:6" x14ac:dyDescent="0.45">
      <c r="A12411" s="218">
        <v>8506</v>
      </c>
      <c r="B12411" s="218">
        <v>2200</v>
      </c>
      <c r="C12411" s="219">
        <v>238.65913722605481</v>
      </c>
      <c r="D12411" s="218"/>
      <c r="E12411" s="218" t="s">
        <v>203</v>
      </c>
      <c r="F12411" s="218">
        <v>0</v>
      </c>
    </row>
    <row r="12412" spans="1:6" x14ac:dyDescent="0.45">
      <c r="A12412" s="218">
        <v>8506</v>
      </c>
      <c r="B12412" s="218">
        <v>2200</v>
      </c>
      <c r="C12412" s="219">
        <v>1158.980760918766</v>
      </c>
      <c r="D12412" s="218"/>
      <c r="E12412" s="218" t="s">
        <v>203</v>
      </c>
      <c r="F12412" s="218">
        <v>1998</v>
      </c>
    </row>
    <row r="12413" spans="1:6" x14ac:dyDescent="0.45">
      <c r="A12413" s="218">
        <v>8502</v>
      </c>
      <c r="B12413" s="218">
        <v>150</v>
      </c>
      <c r="C12413" s="219">
        <v>49.89171589665483</v>
      </c>
      <c r="D12413" s="218"/>
      <c r="E12413" s="218" t="s">
        <v>205</v>
      </c>
      <c r="F12413" s="218">
        <v>1901</v>
      </c>
    </row>
    <row r="12414" spans="1:6" x14ac:dyDescent="0.45">
      <c r="A12414" s="218">
        <v>8500</v>
      </c>
      <c r="B12414" s="218">
        <v>150</v>
      </c>
      <c r="C12414" s="219">
        <v>4.1729143117002749</v>
      </c>
      <c r="D12414" s="218"/>
      <c r="E12414" s="218" t="s">
        <v>207</v>
      </c>
      <c r="F12414" s="218">
        <v>1901</v>
      </c>
    </row>
    <row r="12415" spans="1:6" x14ac:dyDescent="0.45">
      <c r="A12415" s="218">
        <v>8498</v>
      </c>
      <c r="B12415" s="218">
        <v>160</v>
      </c>
      <c r="C12415" s="219">
        <v>14.63925304457973</v>
      </c>
      <c r="D12415" s="218"/>
      <c r="E12415" s="218" t="s">
        <v>114</v>
      </c>
      <c r="F12415" s="218">
        <v>2013</v>
      </c>
    </row>
    <row r="12416" spans="1:6" x14ac:dyDescent="0.45">
      <c r="A12416" s="218">
        <v>8496</v>
      </c>
      <c r="B12416" s="218">
        <v>300</v>
      </c>
      <c r="C12416" s="219">
        <v>11.017555721900569</v>
      </c>
      <c r="D12416" s="218"/>
      <c r="E12416" s="218" t="s">
        <v>204</v>
      </c>
      <c r="F12416" s="218">
        <v>1901</v>
      </c>
    </row>
    <row r="12417" spans="1:6" x14ac:dyDescent="0.45">
      <c r="A12417" s="218">
        <v>8494</v>
      </c>
      <c r="B12417" s="218">
        <v>160</v>
      </c>
      <c r="C12417" s="219">
        <v>23.558209618444479</v>
      </c>
      <c r="D12417" s="218"/>
      <c r="E12417" s="218" t="s">
        <v>114</v>
      </c>
      <c r="F12417" s="218">
        <v>2014</v>
      </c>
    </row>
    <row r="12418" spans="1:6" x14ac:dyDescent="0.45">
      <c r="A12418" s="218">
        <v>8492</v>
      </c>
      <c r="B12418" s="218">
        <v>300</v>
      </c>
      <c r="C12418" s="219">
        <v>69.724424266015518</v>
      </c>
      <c r="D12418" s="218"/>
      <c r="E12418" s="218" t="s">
        <v>203</v>
      </c>
      <c r="F12418" s="218">
        <v>1901</v>
      </c>
    </row>
    <row r="12419" spans="1:6" x14ac:dyDescent="0.45">
      <c r="A12419" s="218">
        <v>8490</v>
      </c>
      <c r="B12419" s="218">
        <v>0</v>
      </c>
      <c r="C12419" s="219">
        <v>41.472629900960669</v>
      </c>
      <c r="D12419" s="218"/>
      <c r="E12419" s="218"/>
      <c r="F12419" s="218">
        <v>1901</v>
      </c>
    </row>
    <row r="12420" spans="1:6" x14ac:dyDescent="0.45">
      <c r="A12420" s="218">
        <v>8488</v>
      </c>
      <c r="B12420" s="218">
        <v>160</v>
      </c>
      <c r="C12420" s="219">
        <v>50.572405467052739</v>
      </c>
      <c r="D12420" s="218"/>
      <c r="E12420" s="218" t="s">
        <v>114</v>
      </c>
      <c r="F12420" s="218">
        <v>2009</v>
      </c>
    </row>
    <row r="12421" spans="1:6" x14ac:dyDescent="0.45">
      <c r="A12421" s="218">
        <v>8486</v>
      </c>
      <c r="B12421" s="218">
        <v>200</v>
      </c>
      <c r="C12421" s="219">
        <v>36.515801658254617</v>
      </c>
      <c r="D12421" s="218"/>
      <c r="E12421" s="218" t="s">
        <v>109</v>
      </c>
      <c r="F12421" s="218">
        <v>2013</v>
      </c>
    </row>
    <row r="12422" spans="1:6" x14ac:dyDescent="0.45">
      <c r="A12422" s="218">
        <v>8484</v>
      </c>
      <c r="B12422" s="218">
        <v>250</v>
      </c>
      <c r="C12422" s="219">
        <v>31.0435011919133</v>
      </c>
      <c r="D12422" s="218"/>
      <c r="E12422" s="218" t="s">
        <v>114</v>
      </c>
      <c r="F12422" s="218">
        <v>2006</v>
      </c>
    </row>
    <row r="12423" spans="1:6" x14ac:dyDescent="0.45">
      <c r="A12423" s="218">
        <v>8484</v>
      </c>
      <c r="B12423" s="218">
        <v>250</v>
      </c>
      <c r="C12423" s="219">
        <v>55.805901322618993</v>
      </c>
      <c r="D12423" s="218"/>
      <c r="E12423" s="218" t="s">
        <v>114</v>
      </c>
      <c r="F12423" s="218">
        <v>2006</v>
      </c>
    </row>
    <row r="12424" spans="1:6" x14ac:dyDescent="0.45">
      <c r="A12424" s="218">
        <v>8484</v>
      </c>
      <c r="B12424" s="218">
        <v>250</v>
      </c>
      <c r="C12424" s="219">
        <v>48.716182396551893</v>
      </c>
      <c r="D12424" s="218"/>
      <c r="E12424" s="218" t="s">
        <v>114</v>
      </c>
      <c r="F12424" s="218">
        <v>2006</v>
      </c>
    </row>
    <row r="12425" spans="1:6" x14ac:dyDescent="0.45">
      <c r="A12425" s="218">
        <v>8482</v>
      </c>
      <c r="B12425" s="218">
        <v>315</v>
      </c>
      <c r="C12425" s="219">
        <v>22.493742890202359</v>
      </c>
      <c r="D12425" s="218"/>
      <c r="E12425" s="218" t="s">
        <v>204</v>
      </c>
      <c r="F12425" s="218">
        <v>2003</v>
      </c>
    </row>
    <row r="12426" spans="1:6" x14ac:dyDescent="0.45">
      <c r="A12426" s="218">
        <v>8482</v>
      </c>
      <c r="B12426" s="218">
        <v>315</v>
      </c>
      <c r="C12426" s="219">
        <v>11.537268500363581</v>
      </c>
      <c r="D12426" s="218"/>
      <c r="E12426" s="218" t="s">
        <v>204</v>
      </c>
      <c r="F12426" s="218">
        <v>2003</v>
      </c>
    </row>
    <row r="12427" spans="1:6" x14ac:dyDescent="0.45">
      <c r="A12427" s="218">
        <v>8482</v>
      </c>
      <c r="B12427" s="218">
        <v>315</v>
      </c>
      <c r="C12427" s="219">
        <v>19.66915270823079</v>
      </c>
      <c r="D12427" s="218"/>
      <c r="E12427" s="218" t="s">
        <v>204</v>
      </c>
      <c r="F12427" s="218">
        <v>2003</v>
      </c>
    </row>
    <row r="12428" spans="1:6" x14ac:dyDescent="0.45">
      <c r="A12428" s="218">
        <v>8482</v>
      </c>
      <c r="B12428" s="218">
        <v>315</v>
      </c>
      <c r="C12428" s="219">
        <v>9.8119665672971568</v>
      </c>
      <c r="D12428" s="218"/>
      <c r="E12428" s="218" t="s">
        <v>204</v>
      </c>
      <c r="F12428" s="218">
        <v>2003</v>
      </c>
    </row>
    <row r="12429" spans="1:6" x14ac:dyDescent="0.45">
      <c r="A12429" s="218">
        <v>8482</v>
      </c>
      <c r="B12429" s="218">
        <v>315</v>
      </c>
      <c r="C12429" s="219">
        <v>18.674788577385151</v>
      </c>
      <c r="D12429" s="218"/>
      <c r="E12429" s="218" t="s">
        <v>204</v>
      </c>
      <c r="F12429" s="218">
        <v>2003</v>
      </c>
    </row>
    <row r="12430" spans="1:6" x14ac:dyDescent="0.45">
      <c r="A12430" s="218">
        <v>8482</v>
      </c>
      <c r="B12430" s="218">
        <v>315</v>
      </c>
      <c r="C12430" s="219">
        <v>25.76863765304515</v>
      </c>
      <c r="D12430" s="218"/>
      <c r="E12430" s="218" t="s">
        <v>204</v>
      </c>
      <c r="F12430" s="218">
        <v>2003</v>
      </c>
    </row>
    <row r="12431" spans="1:6" x14ac:dyDescent="0.45">
      <c r="A12431" s="218">
        <v>8480</v>
      </c>
      <c r="B12431" s="218">
        <v>200</v>
      </c>
      <c r="C12431" s="219">
        <v>20.16671879383243</v>
      </c>
      <c r="D12431" s="218"/>
      <c r="E12431" s="218" t="s">
        <v>204</v>
      </c>
      <c r="F12431" s="218">
        <v>2004</v>
      </c>
    </row>
    <row r="12432" spans="1:6" x14ac:dyDescent="0.45">
      <c r="A12432" s="218">
        <v>8478</v>
      </c>
      <c r="B12432" s="218">
        <v>175</v>
      </c>
      <c r="C12432" s="219">
        <v>4.2569435595106322</v>
      </c>
      <c r="D12432" s="218"/>
      <c r="E12432" s="218" t="s">
        <v>109</v>
      </c>
      <c r="F12432" s="218">
        <v>2003</v>
      </c>
    </row>
    <row r="12433" spans="1:6" x14ac:dyDescent="0.45">
      <c r="A12433" s="218">
        <v>7962</v>
      </c>
      <c r="B12433" s="218">
        <v>250</v>
      </c>
      <c r="C12433" s="219">
        <v>40.706422034613823</v>
      </c>
      <c r="D12433" s="218"/>
      <c r="E12433" s="218"/>
      <c r="F12433" s="218">
        <v>1901</v>
      </c>
    </row>
    <row r="12434" spans="1:6" x14ac:dyDescent="0.45">
      <c r="A12434" s="218">
        <v>7960</v>
      </c>
      <c r="B12434" s="218">
        <v>400</v>
      </c>
      <c r="C12434" s="219">
        <v>72.718819272115695</v>
      </c>
      <c r="D12434" s="218"/>
      <c r="E12434" s="218" t="s">
        <v>203</v>
      </c>
      <c r="F12434" s="218">
        <v>1901</v>
      </c>
    </row>
    <row r="12435" spans="1:6" x14ac:dyDescent="0.45">
      <c r="A12435" s="218">
        <v>7958</v>
      </c>
      <c r="B12435" s="218">
        <v>200</v>
      </c>
      <c r="C12435" s="219">
        <v>25.007953729197322</v>
      </c>
      <c r="D12435" s="218"/>
      <c r="E12435" s="218" t="s">
        <v>204</v>
      </c>
      <c r="F12435" s="218">
        <v>2003</v>
      </c>
    </row>
    <row r="12436" spans="1:6" x14ac:dyDescent="0.45">
      <c r="A12436" s="218">
        <v>7956</v>
      </c>
      <c r="B12436" s="218">
        <v>200</v>
      </c>
      <c r="C12436" s="219">
        <v>58.419286728272112</v>
      </c>
      <c r="D12436" s="218"/>
      <c r="E12436" s="218" t="s">
        <v>114</v>
      </c>
      <c r="F12436" s="218">
        <v>2012</v>
      </c>
    </row>
    <row r="12437" spans="1:6" x14ac:dyDescent="0.45">
      <c r="A12437" s="218">
        <v>7954</v>
      </c>
      <c r="B12437" s="218">
        <v>300</v>
      </c>
      <c r="C12437" s="219">
        <v>14.812204675440659</v>
      </c>
      <c r="D12437" s="218"/>
      <c r="E12437" s="218" t="s">
        <v>111</v>
      </c>
      <c r="F12437" s="218">
        <v>1997</v>
      </c>
    </row>
    <row r="12438" spans="1:6" x14ac:dyDescent="0.45">
      <c r="A12438" s="218">
        <v>7952</v>
      </c>
      <c r="B12438" s="218">
        <v>1125</v>
      </c>
      <c r="C12438" s="219">
        <v>48.360954319229798</v>
      </c>
      <c r="D12438" s="218"/>
      <c r="E12438" s="218" t="s">
        <v>109</v>
      </c>
      <c r="F12438" s="218">
        <v>2001</v>
      </c>
    </row>
    <row r="12439" spans="1:6" x14ac:dyDescent="0.45">
      <c r="A12439" s="218">
        <v>7950</v>
      </c>
      <c r="B12439" s="218">
        <v>0</v>
      </c>
      <c r="C12439" s="219">
        <v>22.114077653349771</v>
      </c>
      <c r="D12439" s="218"/>
      <c r="E12439" s="218"/>
      <c r="F12439" s="218">
        <v>1901</v>
      </c>
    </row>
    <row r="12440" spans="1:6" x14ac:dyDescent="0.45">
      <c r="A12440" s="218">
        <v>7948</v>
      </c>
      <c r="B12440" s="218">
        <v>160</v>
      </c>
      <c r="C12440" s="219">
        <v>40.019019906311058</v>
      </c>
      <c r="D12440" s="218"/>
      <c r="E12440" s="218" t="s">
        <v>114</v>
      </c>
      <c r="F12440" s="218">
        <v>2006</v>
      </c>
    </row>
    <row r="12441" spans="1:6" x14ac:dyDescent="0.45">
      <c r="A12441" s="218">
        <v>7946</v>
      </c>
      <c r="B12441" s="218">
        <v>1400</v>
      </c>
      <c r="C12441" s="219">
        <v>539.26085482666542</v>
      </c>
      <c r="D12441" s="218"/>
      <c r="E12441" s="218" t="s">
        <v>115</v>
      </c>
      <c r="F12441" s="218">
        <v>1901</v>
      </c>
    </row>
    <row r="12442" spans="1:6" x14ac:dyDescent="0.45">
      <c r="A12442" s="218">
        <v>7944</v>
      </c>
      <c r="B12442" s="218">
        <v>150</v>
      </c>
      <c r="C12442" s="219">
        <v>1.8403263360165889</v>
      </c>
      <c r="D12442" s="218"/>
      <c r="E12442" s="218" t="s">
        <v>203</v>
      </c>
      <c r="F12442" s="218">
        <v>1969</v>
      </c>
    </row>
    <row r="12443" spans="1:6" x14ac:dyDescent="0.45">
      <c r="A12443" s="218">
        <v>7942</v>
      </c>
      <c r="B12443" s="218">
        <v>250</v>
      </c>
      <c r="C12443" s="219">
        <v>8.5961648845046401</v>
      </c>
      <c r="D12443" s="218"/>
      <c r="E12443" s="218" t="s">
        <v>114</v>
      </c>
      <c r="F12443" s="218">
        <v>2001</v>
      </c>
    </row>
    <row r="12444" spans="1:6" x14ac:dyDescent="0.45">
      <c r="A12444" s="218">
        <v>7940</v>
      </c>
      <c r="B12444" s="218">
        <v>550</v>
      </c>
      <c r="C12444" s="219">
        <v>16.384093353822319</v>
      </c>
      <c r="D12444" s="218"/>
      <c r="E12444" s="218" t="s">
        <v>114</v>
      </c>
      <c r="F12444" s="218">
        <v>1998</v>
      </c>
    </row>
    <row r="12445" spans="1:6" x14ac:dyDescent="0.45">
      <c r="A12445" s="218">
        <v>7938</v>
      </c>
      <c r="B12445" s="218">
        <v>500</v>
      </c>
      <c r="C12445" s="219">
        <v>122.4151125074635</v>
      </c>
      <c r="D12445" s="218"/>
      <c r="E12445" s="218" t="s">
        <v>123</v>
      </c>
      <c r="F12445" s="218">
        <v>1901</v>
      </c>
    </row>
    <row r="12446" spans="1:6" x14ac:dyDescent="0.45">
      <c r="A12446" s="218">
        <v>7936</v>
      </c>
      <c r="B12446" s="218">
        <v>500</v>
      </c>
      <c r="C12446" s="219">
        <v>162.0604686806775</v>
      </c>
      <c r="D12446" s="218" t="s">
        <v>203</v>
      </c>
      <c r="E12446" s="218" t="s">
        <v>203</v>
      </c>
      <c r="F12446" s="218">
        <v>1901</v>
      </c>
    </row>
    <row r="12447" spans="1:6" x14ac:dyDescent="0.45">
      <c r="A12447" s="218">
        <v>7934</v>
      </c>
      <c r="B12447" s="218">
        <v>2300</v>
      </c>
      <c r="C12447" s="219">
        <v>289.44264077870389</v>
      </c>
      <c r="D12447" s="218"/>
      <c r="E12447" s="218" t="s">
        <v>203</v>
      </c>
      <c r="F12447" s="218">
        <v>1901</v>
      </c>
    </row>
    <row r="12448" spans="1:6" x14ac:dyDescent="0.45">
      <c r="A12448" s="218">
        <v>7932</v>
      </c>
      <c r="B12448" s="218">
        <v>225</v>
      </c>
      <c r="C12448" s="219">
        <v>48.202122018463719</v>
      </c>
      <c r="D12448" s="218"/>
      <c r="E12448" s="218" t="s">
        <v>109</v>
      </c>
      <c r="F12448" s="218">
        <v>2003</v>
      </c>
    </row>
    <row r="12449" spans="1:6" x14ac:dyDescent="0.45">
      <c r="A12449" s="218">
        <v>7930</v>
      </c>
      <c r="B12449" s="218">
        <v>160</v>
      </c>
      <c r="C12449" s="219">
        <v>5.8976849413780377</v>
      </c>
      <c r="D12449" s="218"/>
      <c r="E12449" s="218" t="s">
        <v>114</v>
      </c>
      <c r="F12449" s="218">
        <v>2011</v>
      </c>
    </row>
    <row r="12450" spans="1:6" x14ac:dyDescent="0.45">
      <c r="A12450" s="218">
        <v>7928</v>
      </c>
      <c r="B12450" s="218">
        <v>0</v>
      </c>
      <c r="C12450" s="219">
        <v>11.06770003756527</v>
      </c>
      <c r="D12450" s="218"/>
      <c r="E12450" s="218"/>
      <c r="F12450" s="218">
        <v>1901</v>
      </c>
    </row>
    <row r="12451" spans="1:6" x14ac:dyDescent="0.45">
      <c r="A12451" s="218">
        <v>7926</v>
      </c>
      <c r="B12451" s="218">
        <v>160</v>
      </c>
      <c r="C12451" s="219">
        <v>14.50238845153579</v>
      </c>
      <c r="D12451" s="218"/>
      <c r="E12451" s="218" t="s">
        <v>114</v>
      </c>
      <c r="F12451" s="218">
        <v>2003</v>
      </c>
    </row>
    <row r="12452" spans="1:6" x14ac:dyDescent="0.45">
      <c r="A12452" s="218">
        <v>7924</v>
      </c>
      <c r="B12452" s="218">
        <v>500</v>
      </c>
      <c r="C12452" s="219">
        <v>1.63737576150917</v>
      </c>
      <c r="D12452" s="218"/>
      <c r="E12452" s="218" t="s">
        <v>203</v>
      </c>
      <c r="F12452" s="218">
        <v>1901</v>
      </c>
    </row>
    <row r="12453" spans="1:6" x14ac:dyDescent="0.45">
      <c r="A12453" s="218">
        <v>7922</v>
      </c>
      <c r="B12453" s="218">
        <v>400</v>
      </c>
      <c r="C12453" s="219">
        <v>11.35104839307065</v>
      </c>
      <c r="D12453" s="218"/>
      <c r="E12453" s="218" t="s">
        <v>109</v>
      </c>
      <c r="F12453" s="218">
        <v>2004</v>
      </c>
    </row>
    <row r="12454" spans="1:6" x14ac:dyDescent="0.45">
      <c r="A12454" s="218">
        <v>7920</v>
      </c>
      <c r="B12454" s="218">
        <v>630</v>
      </c>
      <c r="C12454" s="219">
        <v>4.5936266345696684</v>
      </c>
      <c r="D12454" s="218"/>
      <c r="E12454" s="218" t="s">
        <v>204</v>
      </c>
      <c r="F12454" s="218">
        <v>2004</v>
      </c>
    </row>
    <row r="12455" spans="1:6" x14ac:dyDescent="0.45">
      <c r="A12455" s="218">
        <v>7918</v>
      </c>
      <c r="B12455" s="218">
        <v>200</v>
      </c>
      <c r="C12455" s="219">
        <v>7.1944585206933738</v>
      </c>
      <c r="D12455" s="218"/>
      <c r="E12455" s="218" t="s">
        <v>114</v>
      </c>
      <c r="F12455" s="218">
        <v>2008</v>
      </c>
    </row>
    <row r="12456" spans="1:6" x14ac:dyDescent="0.45">
      <c r="A12456" s="218">
        <v>7916</v>
      </c>
      <c r="B12456" s="218">
        <v>315</v>
      </c>
      <c r="C12456" s="219">
        <v>58.712305778059161</v>
      </c>
      <c r="D12456" s="218"/>
      <c r="E12456" s="218" t="s">
        <v>114</v>
      </c>
      <c r="F12456" s="218">
        <v>1901</v>
      </c>
    </row>
    <row r="12457" spans="1:6" x14ac:dyDescent="0.45">
      <c r="A12457" s="218">
        <v>7916</v>
      </c>
      <c r="B12457" s="218">
        <v>315</v>
      </c>
      <c r="C12457" s="219">
        <v>55.835789721913592</v>
      </c>
      <c r="D12457" s="218"/>
      <c r="E12457" s="218" t="s">
        <v>114</v>
      </c>
      <c r="F12457" s="218">
        <v>1901</v>
      </c>
    </row>
    <row r="12458" spans="1:6" x14ac:dyDescent="0.45">
      <c r="A12458" s="218">
        <v>7916</v>
      </c>
      <c r="B12458" s="218">
        <v>315</v>
      </c>
      <c r="C12458" s="219">
        <v>20.26879635387715</v>
      </c>
      <c r="D12458" s="218"/>
      <c r="E12458" s="218" t="s">
        <v>114</v>
      </c>
      <c r="F12458" s="218">
        <v>2001</v>
      </c>
    </row>
    <row r="12459" spans="1:6" x14ac:dyDescent="0.45">
      <c r="A12459" s="218">
        <v>7914</v>
      </c>
      <c r="B12459" s="218">
        <v>250</v>
      </c>
      <c r="C12459" s="219">
        <v>41.166612538273341</v>
      </c>
      <c r="D12459" s="218"/>
      <c r="E12459" s="218" t="s">
        <v>205</v>
      </c>
      <c r="F12459" s="218">
        <v>1956</v>
      </c>
    </row>
    <row r="12460" spans="1:6" x14ac:dyDescent="0.45">
      <c r="A12460" s="218">
        <v>7912</v>
      </c>
      <c r="B12460" s="218">
        <v>160</v>
      </c>
      <c r="C12460" s="219">
        <v>7.2229244571011684</v>
      </c>
      <c r="D12460" s="218"/>
      <c r="E12460" s="218" t="s">
        <v>114</v>
      </c>
      <c r="F12460" s="218">
        <v>2006</v>
      </c>
    </row>
    <row r="12461" spans="1:6" x14ac:dyDescent="0.45">
      <c r="A12461" s="218">
        <v>7910</v>
      </c>
      <c r="B12461" s="218">
        <v>250</v>
      </c>
      <c r="C12461" s="219">
        <v>29.54500100439104</v>
      </c>
      <c r="D12461" s="218"/>
      <c r="E12461" s="218" t="s">
        <v>205</v>
      </c>
      <c r="F12461" s="218">
        <v>1979</v>
      </c>
    </row>
    <row r="12462" spans="1:6" x14ac:dyDescent="0.45">
      <c r="A12462" s="218">
        <v>7908</v>
      </c>
      <c r="B12462" s="218">
        <v>200</v>
      </c>
      <c r="C12462" s="219">
        <v>4.9375197604091801</v>
      </c>
      <c r="D12462" s="218"/>
      <c r="E12462" s="218" t="s">
        <v>114</v>
      </c>
      <c r="F12462" s="218">
        <v>2003</v>
      </c>
    </row>
    <row r="12463" spans="1:6" x14ac:dyDescent="0.45">
      <c r="A12463" s="218">
        <v>7906</v>
      </c>
      <c r="B12463" s="218">
        <v>50</v>
      </c>
      <c r="C12463" s="219">
        <v>50.471357320010789</v>
      </c>
      <c r="D12463" s="218"/>
      <c r="E12463" s="218" t="s">
        <v>109</v>
      </c>
      <c r="F12463" s="218">
        <v>1901</v>
      </c>
    </row>
    <row r="12464" spans="1:6" x14ac:dyDescent="0.45">
      <c r="A12464" s="218">
        <v>7904</v>
      </c>
      <c r="B12464" s="218">
        <v>200</v>
      </c>
      <c r="C12464" s="219">
        <v>26.091799739890771</v>
      </c>
      <c r="D12464" s="218"/>
      <c r="E12464" s="218" t="s">
        <v>205</v>
      </c>
      <c r="F12464" s="218">
        <v>1901</v>
      </c>
    </row>
    <row r="12465" spans="1:6" x14ac:dyDescent="0.45">
      <c r="A12465" s="218">
        <v>7902</v>
      </c>
      <c r="B12465" s="218">
        <v>0</v>
      </c>
      <c r="C12465" s="219">
        <v>14.438680325527899</v>
      </c>
      <c r="D12465" s="218"/>
      <c r="E12465" s="218"/>
      <c r="F12465" s="218">
        <v>1901</v>
      </c>
    </row>
    <row r="12466" spans="1:6" x14ac:dyDescent="0.45">
      <c r="A12466" s="218">
        <v>7900</v>
      </c>
      <c r="B12466" s="218">
        <v>160</v>
      </c>
      <c r="C12466" s="219">
        <v>13.83590960155373</v>
      </c>
      <c r="D12466" s="218"/>
      <c r="E12466" s="218" t="s">
        <v>114</v>
      </c>
      <c r="F12466" s="218">
        <v>2009</v>
      </c>
    </row>
    <row r="12467" spans="1:6" x14ac:dyDescent="0.45">
      <c r="A12467" s="218">
        <v>7898</v>
      </c>
      <c r="B12467" s="218">
        <v>400</v>
      </c>
      <c r="C12467" s="219">
        <v>10.774231186094861</v>
      </c>
      <c r="D12467" s="218"/>
      <c r="E12467" s="218" t="s">
        <v>109</v>
      </c>
      <c r="F12467" s="218">
        <v>2004</v>
      </c>
    </row>
    <row r="12468" spans="1:6" x14ac:dyDescent="0.45">
      <c r="A12468" s="218">
        <v>7896</v>
      </c>
      <c r="B12468" s="218">
        <v>200</v>
      </c>
      <c r="C12468" s="219">
        <v>4.2894479907290997</v>
      </c>
      <c r="D12468" s="218"/>
      <c r="E12468" s="218" t="s">
        <v>114</v>
      </c>
      <c r="F12468" s="218">
        <v>1901</v>
      </c>
    </row>
    <row r="12469" spans="1:6" x14ac:dyDescent="0.45">
      <c r="A12469" s="218">
        <v>7894</v>
      </c>
      <c r="B12469" s="218">
        <v>315</v>
      </c>
      <c r="C12469" s="219">
        <v>8.4780733650435245</v>
      </c>
      <c r="D12469" s="218"/>
      <c r="E12469" s="218" t="s">
        <v>114</v>
      </c>
      <c r="F12469" s="218">
        <v>2006</v>
      </c>
    </row>
    <row r="12470" spans="1:6" x14ac:dyDescent="0.45">
      <c r="A12470" s="218">
        <v>7892</v>
      </c>
      <c r="B12470" s="218">
        <v>250</v>
      </c>
      <c r="C12470" s="219">
        <v>44.090344149957531</v>
      </c>
      <c r="D12470" s="218"/>
      <c r="E12470" s="218" t="s">
        <v>114</v>
      </c>
      <c r="F12470" s="218">
        <v>2005</v>
      </c>
    </row>
    <row r="12471" spans="1:6" x14ac:dyDescent="0.45">
      <c r="A12471" s="218">
        <v>7890</v>
      </c>
      <c r="B12471" s="218">
        <v>150</v>
      </c>
      <c r="C12471" s="219">
        <v>16.250189414494329</v>
      </c>
      <c r="D12471" s="218"/>
      <c r="E12471" s="218" t="s">
        <v>205</v>
      </c>
      <c r="F12471" s="218">
        <v>1901</v>
      </c>
    </row>
    <row r="12472" spans="1:6" x14ac:dyDescent="0.45">
      <c r="A12472" s="218">
        <v>7888</v>
      </c>
      <c r="B12472" s="218">
        <v>0</v>
      </c>
      <c r="C12472" s="219">
        <v>30.630658718166849</v>
      </c>
      <c r="D12472" s="218"/>
      <c r="E12472" s="218"/>
      <c r="F12472" s="218">
        <v>1901</v>
      </c>
    </row>
    <row r="12473" spans="1:6" x14ac:dyDescent="0.45">
      <c r="A12473" s="218">
        <v>7886</v>
      </c>
      <c r="B12473" s="218">
        <v>400</v>
      </c>
      <c r="C12473" s="219">
        <v>13.32150314621113</v>
      </c>
      <c r="D12473" s="218"/>
      <c r="E12473" s="218" t="s">
        <v>203</v>
      </c>
      <c r="F12473" s="218">
        <v>1959</v>
      </c>
    </row>
    <row r="12474" spans="1:6" x14ac:dyDescent="0.45">
      <c r="A12474" s="218">
        <v>7884</v>
      </c>
      <c r="B12474" s="218">
        <v>160</v>
      </c>
      <c r="C12474" s="219">
        <v>49.026238818176488</v>
      </c>
      <c r="D12474" s="218"/>
      <c r="E12474" s="218" t="s">
        <v>114</v>
      </c>
      <c r="F12474" s="218">
        <v>2002</v>
      </c>
    </row>
    <row r="12475" spans="1:6" x14ac:dyDescent="0.45">
      <c r="A12475" s="218">
        <v>7882</v>
      </c>
      <c r="B12475" s="218">
        <v>250</v>
      </c>
      <c r="C12475" s="219">
        <v>40.269789856402447</v>
      </c>
      <c r="D12475" s="218"/>
      <c r="E12475" s="218" t="s">
        <v>111</v>
      </c>
      <c r="F12475" s="218">
        <v>1991</v>
      </c>
    </row>
    <row r="12476" spans="1:6" x14ac:dyDescent="0.45">
      <c r="A12476" s="218">
        <v>7878</v>
      </c>
      <c r="B12476" s="218">
        <v>250</v>
      </c>
      <c r="C12476" s="219">
        <v>32.743594938604481</v>
      </c>
      <c r="D12476" s="218"/>
      <c r="E12476" s="218" t="s">
        <v>114</v>
      </c>
      <c r="F12476" s="218">
        <v>1901</v>
      </c>
    </row>
    <row r="12477" spans="1:6" x14ac:dyDescent="0.45">
      <c r="A12477" s="218">
        <v>7876</v>
      </c>
      <c r="B12477" s="218">
        <v>0</v>
      </c>
      <c r="C12477" s="219">
        <v>46.857889891887247</v>
      </c>
      <c r="D12477" s="218"/>
      <c r="E12477" s="218"/>
      <c r="F12477" s="218">
        <v>1901</v>
      </c>
    </row>
    <row r="12478" spans="1:6" x14ac:dyDescent="0.45">
      <c r="A12478" s="218">
        <v>7874</v>
      </c>
      <c r="B12478" s="218">
        <v>300</v>
      </c>
      <c r="C12478" s="219">
        <v>60.233951495073661</v>
      </c>
      <c r="D12478" s="218"/>
      <c r="E12478" s="218" t="s">
        <v>205</v>
      </c>
      <c r="F12478" s="218">
        <v>1994</v>
      </c>
    </row>
    <row r="12479" spans="1:6" x14ac:dyDescent="0.45">
      <c r="A12479" s="218">
        <v>7870</v>
      </c>
      <c r="B12479" s="218">
        <v>200</v>
      </c>
      <c r="C12479" s="219">
        <v>7.635407800434316</v>
      </c>
      <c r="D12479" s="218"/>
      <c r="E12479" s="218" t="s">
        <v>114</v>
      </c>
      <c r="F12479" s="218">
        <v>2007</v>
      </c>
    </row>
    <row r="12480" spans="1:6" x14ac:dyDescent="0.45">
      <c r="A12480" s="218">
        <v>7868</v>
      </c>
      <c r="B12480" s="218">
        <v>700</v>
      </c>
      <c r="C12480" s="219">
        <v>53.182024752128989</v>
      </c>
      <c r="D12480" s="218"/>
      <c r="E12480" s="218" t="s">
        <v>208</v>
      </c>
      <c r="F12480" s="218">
        <v>1901</v>
      </c>
    </row>
    <row r="12481" spans="1:6" x14ac:dyDescent="0.45">
      <c r="A12481" s="218">
        <v>7866</v>
      </c>
      <c r="B12481" s="218">
        <v>200</v>
      </c>
      <c r="C12481" s="219">
        <v>126.7323740664979</v>
      </c>
      <c r="D12481" s="218"/>
      <c r="E12481" s="218" t="s">
        <v>205</v>
      </c>
      <c r="F12481" s="218">
        <v>1901</v>
      </c>
    </row>
    <row r="12482" spans="1:6" x14ac:dyDescent="0.45">
      <c r="A12482" s="218">
        <v>7864</v>
      </c>
      <c r="B12482" s="218">
        <v>150</v>
      </c>
      <c r="C12482" s="219">
        <v>32.788826119054121</v>
      </c>
      <c r="D12482" s="218"/>
      <c r="E12482" s="218" t="s">
        <v>207</v>
      </c>
      <c r="F12482" s="218">
        <v>1901</v>
      </c>
    </row>
    <row r="12483" spans="1:6" x14ac:dyDescent="0.45">
      <c r="A12483" s="218">
        <v>7862</v>
      </c>
      <c r="B12483" s="218">
        <v>100</v>
      </c>
      <c r="C12483" s="219">
        <v>34.312500160787998</v>
      </c>
      <c r="D12483" s="218"/>
      <c r="E12483" s="218" t="s">
        <v>114</v>
      </c>
      <c r="F12483" s="218">
        <v>1901</v>
      </c>
    </row>
    <row r="12484" spans="1:6" x14ac:dyDescent="0.45">
      <c r="A12484" s="218">
        <v>7860</v>
      </c>
      <c r="B12484" s="218">
        <v>150</v>
      </c>
      <c r="C12484" s="219">
        <v>48.161099082655021</v>
      </c>
      <c r="D12484" s="218"/>
      <c r="E12484" s="218" t="s">
        <v>205</v>
      </c>
      <c r="F12484" s="218">
        <v>1961</v>
      </c>
    </row>
    <row r="12485" spans="1:6" x14ac:dyDescent="0.45">
      <c r="A12485" s="218">
        <v>7858</v>
      </c>
      <c r="B12485" s="218">
        <v>200</v>
      </c>
      <c r="C12485" s="219">
        <v>47.292617771368427</v>
      </c>
      <c r="D12485" s="218"/>
      <c r="E12485" s="218" t="s">
        <v>205</v>
      </c>
      <c r="F12485" s="218">
        <v>1961</v>
      </c>
    </row>
    <row r="12486" spans="1:6" x14ac:dyDescent="0.45">
      <c r="A12486" s="218">
        <v>7856</v>
      </c>
      <c r="B12486" s="218">
        <v>0</v>
      </c>
      <c r="C12486" s="219">
        <v>21.08100169978632</v>
      </c>
      <c r="D12486" s="218"/>
      <c r="E12486" s="218"/>
      <c r="F12486" s="218">
        <v>1901</v>
      </c>
    </row>
    <row r="12487" spans="1:6" x14ac:dyDescent="0.45">
      <c r="A12487" s="218">
        <v>7854</v>
      </c>
      <c r="B12487" s="218">
        <v>315</v>
      </c>
      <c r="C12487" s="219">
        <v>20.7956597001421</v>
      </c>
      <c r="D12487" s="218"/>
      <c r="E12487" s="218" t="s">
        <v>114</v>
      </c>
      <c r="F12487" s="218">
        <v>2006</v>
      </c>
    </row>
    <row r="12488" spans="1:6" x14ac:dyDescent="0.45">
      <c r="A12488" s="218">
        <v>7854</v>
      </c>
      <c r="B12488" s="218">
        <v>315</v>
      </c>
      <c r="C12488" s="219">
        <v>16.872616596484509</v>
      </c>
      <c r="D12488" s="218"/>
      <c r="E12488" s="218" t="s">
        <v>114</v>
      </c>
      <c r="F12488" s="218">
        <v>2006</v>
      </c>
    </row>
    <row r="12489" spans="1:6" x14ac:dyDescent="0.45">
      <c r="A12489" s="218">
        <v>7854</v>
      </c>
      <c r="B12489" s="218">
        <v>315</v>
      </c>
      <c r="C12489" s="219">
        <v>23.26267813145472</v>
      </c>
      <c r="D12489" s="218"/>
      <c r="E12489" s="218" t="s">
        <v>114</v>
      </c>
      <c r="F12489" s="218">
        <v>2006</v>
      </c>
    </row>
    <row r="12490" spans="1:6" x14ac:dyDescent="0.45">
      <c r="A12490" s="218">
        <v>7854</v>
      </c>
      <c r="B12490" s="218">
        <v>315</v>
      </c>
      <c r="C12490" s="219">
        <v>13.02953059591588</v>
      </c>
      <c r="D12490" s="218"/>
      <c r="E12490" s="218" t="s">
        <v>114</v>
      </c>
      <c r="F12490" s="218">
        <v>2006</v>
      </c>
    </row>
    <row r="12491" spans="1:6" x14ac:dyDescent="0.45">
      <c r="A12491" s="218">
        <v>7854</v>
      </c>
      <c r="B12491" s="218">
        <v>315</v>
      </c>
      <c r="C12491" s="219">
        <v>21.102058745942411</v>
      </c>
      <c r="D12491" s="218"/>
      <c r="E12491" s="218" t="s">
        <v>114</v>
      </c>
      <c r="F12491" s="218">
        <v>2006</v>
      </c>
    </row>
    <row r="12492" spans="1:6" x14ac:dyDescent="0.45">
      <c r="A12492" s="218">
        <v>7854</v>
      </c>
      <c r="B12492" s="218">
        <v>315</v>
      </c>
      <c r="C12492" s="219">
        <v>26.655880869226468</v>
      </c>
      <c r="D12492" s="218"/>
      <c r="E12492" s="218" t="s">
        <v>114</v>
      </c>
      <c r="F12492" s="218">
        <v>2006</v>
      </c>
    </row>
    <row r="12493" spans="1:6" x14ac:dyDescent="0.45">
      <c r="A12493" s="218">
        <v>7854</v>
      </c>
      <c r="B12493" s="218">
        <v>315</v>
      </c>
      <c r="C12493" s="219">
        <v>19.445375257976469</v>
      </c>
      <c r="D12493" s="218"/>
      <c r="E12493" s="218" t="s">
        <v>114</v>
      </c>
      <c r="F12493" s="218">
        <v>2006</v>
      </c>
    </row>
    <row r="12494" spans="1:6" x14ac:dyDescent="0.45">
      <c r="A12494" s="218">
        <v>7854</v>
      </c>
      <c r="B12494" s="218">
        <v>315</v>
      </c>
      <c r="C12494" s="219">
        <v>29.903165745542079</v>
      </c>
      <c r="D12494" s="218"/>
      <c r="E12494" s="218" t="s">
        <v>114</v>
      </c>
      <c r="F12494" s="218">
        <v>2006</v>
      </c>
    </row>
    <row r="12495" spans="1:6" x14ac:dyDescent="0.45">
      <c r="A12495" s="218">
        <v>7854</v>
      </c>
      <c r="B12495" s="218">
        <v>315</v>
      </c>
      <c r="C12495" s="219">
        <v>34.254894252034461</v>
      </c>
      <c r="D12495" s="218"/>
      <c r="E12495" s="218" t="s">
        <v>114</v>
      </c>
      <c r="F12495" s="218">
        <v>2006</v>
      </c>
    </row>
    <row r="12496" spans="1:6" x14ac:dyDescent="0.45">
      <c r="A12496" s="218">
        <v>7854</v>
      </c>
      <c r="B12496" s="218">
        <v>315</v>
      </c>
      <c r="C12496" s="219">
        <v>11.884308283721101</v>
      </c>
      <c r="D12496" s="218"/>
      <c r="E12496" s="218" t="s">
        <v>114</v>
      </c>
      <c r="F12496" s="218">
        <v>2006</v>
      </c>
    </row>
    <row r="12497" spans="1:6" x14ac:dyDescent="0.45">
      <c r="A12497" s="218">
        <v>7854</v>
      </c>
      <c r="B12497" s="218">
        <v>315</v>
      </c>
      <c r="C12497" s="219">
        <v>34.068930615612629</v>
      </c>
      <c r="D12497" s="218"/>
      <c r="E12497" s="218" t="s">
        <v>114</v>
      </c>
      <c r="F12497" s="218">
        <v>2006</v>
      </c>
    </row>
    <row r="12498" spans="1:6" x14ac:dyDescent="0.45">
      <c r="A12498" s="218">
        <v>7854</v>
      </c>
      <c r="B12498" s="218">
        <v>315</v>
      </c>
      <c r="C12498" s="219">
        <v>34.01044308718464</v>
      </c>
      <c r="D12498" s="218"/>
      <c r="E12498" s="218" t="s">
        <v>114</v>
      </c>
      <c r="F12498" s="218">
        <v>2006</v>
      </c>
    </row>
    <row r="12499" spans="1:6" x14ac:dyDescent="0.45">
      <c r="A12499" s="218">
        <v>7854</v>
      </c>
      <c r="B12499" s="218">
        <v>315</v>
      </c>
      <c r="C12499" s="219">
        <v>20.101384153016951</v>
      </c>
      <c r="D12499" s="218"/>
      <c r="E12499" s="218" t="s">
        <v>114</v>
      </c>
      <c r="F12499" s="218">
        <v>2006</v>
      </c>
    </row>
    <row r="12500" spans="1:6" x14ac:dyDescent="0.45">
      <c r="A12500" s="218">
        <v>7854</v>
      </c>
      <c r="B12500" s="218">
        <v>315</v>
      </c>
      <c r="C12500" s="219">
        <v>21.494376882036349</v>
      </c>
      <c r="D12500" s="218"/>
      <c r="E12500" s="218" t="s">
        <v>114</v>
      </c>
      <c r="F12500" s="218">
        <v>2006</v>
      </c>
    </row>
    <row r="12501" spans="1:6" x14ac:dyDescent="0.45">
      <c r="A12501" s="218">
        <v>7854</v>
      </c>
      <c r="B12501" s="218">
        <v>315</v>
      </c>
      <c r="C12501" s="219">
        <v>19.214822627037311</v>
      </c>
      <c r="D12501" s="218"/>
      <c r="E12501" s="218" t="s">
        <v>114</v>
      </c>
      <c r="F12501" s="218">
        <v>2006</v>
      </c>
    </row>
    <row r="12502" spans="1:6" x14ac:dyDescent="0.45">
      <c r="A12502" s="218">
        <v>7854</v>
      </c>
      <c r="B12502" s="218">
        <v>315</v>
      </c>
      <c r="C12502" s="219">
        <v>21.982299588303501</v>
      </c>
      <c r="D12502" s="218"/>
      <c r="E12502" s="218" t="s">
        <v>114</v>
      </c>
      <c r="F12502" s="218">
        <v>2006</v>
      </c>
    </row>
    <row r="12503" spans="1:6" x14ac:dyDescent="0.45">
      <c r="A12503" s="218">
        <v>7852</v>
      </c>
      <c r="B12503" s="218">
        <v>200</v>
      </c>
      <c r="C12503" s="219">
        <v>9.1320371376773544</v>
      </c>
      <c r="D12503" s="218"/>
      <c r="E12503" s="218" t="s">
        <v>114</v>
      </c>
      <c r="F12503" s="218">
        <v>2005</v>
      </c>
    </row>
    <row r="12504" spans="1:6" x14ac:dyDescent="0.45">
      <c r="A12504" s="218">
        <v>8304</v>
      </c>
      <c r="B12504" s="218">
        <v>160</v>
      </c>
      <c r="C12504" s="219">
        <v>12.793538876402421</v>
      </c>
      <c r="D12504" s="218"/>
      <c r="E12504" s="218" t="s">
        <v>114</v>
      </c>
      <c r="F12504" s="218">
        <v>2006</v>
      </c>
    </row>
    <row r="12505" spans="1:6" x14ac:dyDescent="0.45">
      <c r="A12505" s="218">
        <v>8302</v>
      </c>
      <c r="B12505" s="218">
        <v>350</v>
      </c>
      <c r="C12505" s="219">
        <v>49.295110175413953</v>
      </c>
      <c r="D12505" s="218"/>
      <c r="E12505" s="218" t="s">
        <v>205</v>
      </c>
      <c r="F12505" s="218">
        <v>1901</v>
      </c>
    </row>
    <row r="12506" spans="1:6" x14ac:dyDescent="0.45">
      <c r="A12506" s="218">
        <v>8300</v>
      </c>
      <c r="B12506" s="218">
        <v>500</v>
      </c>
      <c r="C12506" s="219">
        <v>14.964818534366859</v>
      </c>
      <c r="D12506" s="218"/>
      <c r="E12506" s="218" t="s">
        <v>203</v>
      </c>
      <c r="F12506" s="218">
        <v>1901</v>
      </c>
    </row>
    <row r="12507" spans="1:6" x14ac:dyDescent="0.45">
      <c r="A12507" s="218">
        <v>8300</v>
      </c>
      <c r="B12507" s="218">
        <v>500</v>
      </c>
      <c r="C12507" s="219">
        <v>14.26479365476534</v>
      </c>
      <c r="D12507" s="218"/>
      <c r="E12507" s="218" t="s">
        <v>203</v>
      </c>
      <c r="F12507" s="218">
        <v>1901</v>
      </c>
    </row>
    <row r="12508" spans="1:6" x14ac:dyDescent="0.45">
      <c r="A12508" s="218">
        <v>8298</v>
      </c>
      <c r="B12508" s="218">
        <v>0</v>
      </c>
      <c r="C12508" s="219">
        <v>31.208768991031469</v>
      </c>
      <c r="D12508" s="218"/>
      <c r="E12508" s="218"/>
      <c r="F12508" s="218">
        <v>0</v>
      </c>
    </row>
    <row r="12509" spans="1:6" x14ac:dyDescent="0.45">
      <c r="A12509" s="218">
        <v>8298</v>
      </c>
      <c r="B12509" s="218">
        <v>0</v>
      </c>
      <c r="C12509" s="219">
        <v>30.354569876643382</v>
      </c>
      <c r="D12509" s="218"/>
      <c r="E12509" s="218"/>
      <c r="F12509" s="218">
        <v>0</v>
      </c>
    </row>
    <row r="12510" spans="1:6" x14ac:dyDescent="0.45">
      <c r="A12510" s="218">
        <v>8296</v>
      </c>
      <c r="B12510" s="218">
        <v>250</v>
      </c>
      <c r="C12510" s="219">
        <v>49.755830022949951</v>
      </c>
      <c r="D12510" s="218" t="s">
        <v>205</v>
      </c>
      <c r="E12510" s="218"/>
      <c r="F12510" s="218">
        <v>0</v>
      </c>
    </row>
    <row r="12511" spans="1:6" x14ac:dyDescent="0.45">
      <c r="A12511" s="218">
        <v>8296</v>
      </c>
      <c r="B12511" s="218">
        <v>250</v>
      </c>
      <c r="C12511" s="219">
        <v>44.934450424702099</v>
      </c>
      <c r="D12511" s="218" t="s">
        <v>205</v>
      </c>
      <c r="E12511" s="218"/>
      <c r="F12511" s="218">
        <v>0</v>
      </c>
    </row>
    <row r="12512" spans="1:6" x14ac:dyDescent="0.45">
      <c r="A12512" s="218">
        <v>8296</v>
      </c>
      <c r="B12512" s="218">
        <v>250</v>
      </c>
      <c r="C12512" s="219">
        <v>43.930616373245194</v>
      </c>
      <c r="D12512" s="218" t="s">
        <v>205</v>
      </c>
      <c r="E12512" s="218"/>
      <c r="F12512" s="218">
        <v>0</v>
      </c>
    </row>
    <row r="12513" spans="1:6" x14ac:dyDescent="0.45">
      <c r="A12513" s="218">
        <v>8296</v>
      </c>
      <c r="B12513" s="218">
        <v>250</v>
      </c>
      <c r="C12513" s="219">
        <v>17.720163206327999</v>
      </c>
      <c r="D12513" s="218" t="s">
        <v>205</v>
      </c>
      <c r="E12513" s="218"/>
      <c r="F12513" s="218">
        <v>0</v>
      </c>
    </row>
    <row r="12514" spans="1:6" x14ac:dyDescent="0.45">
      <c r="A12514" s="218">
        <v>8296</v>
      </c>
      <c r="B12514" s="218">
        <v>250</v>
      </c>
      <c r="C12514" s="219">
        <v>45.187131703614973</v>
      </c>
      <c r="D12514" s="218" t="s">
        <v>205</v>
      </c>
      <c r="E12514" s="218"/>
      <c r="F12514" s="218">
        <v>0</v>
      </c>
    </row>
    <row r="12515" spans="1:6" x14ac:dyDescent="0.45">
      <c r="A12515" s="218">
        <v>8296</v>
      </c>
      <c r="B12515" s="218">
        <v>250</v>
      </c>
      <c r="C12515" s="219">
        <v>51.98263537382028</v>
      </c>
      <c r="D12515" s="218" t="s">
        <v>205</v>
      </c>
      <c r="E12515" s="218" t="s">
        <v>205</v>
      </c>
      <c r="F12515" s="218">
        <v>0</v>
      </c>
    </row>
    <row r="12516" spans="1:6" x14ac:dyDescent="0.45">
      <c r="A12516" s="218">
        <v>8296</v>
      </c>
      <c r="B12516" s="218">
        <v>250</v>
      </c>
      <c r="C12516" s="219">
        <v>52.747736458233923</v>
      </c>
      <c r="D12516" s="218" t="s">
        <v>205</v>
      </c>
      <c r="E12516" s="218" t="s">
        <v>205</v>
      </c>
      <c r="F12516" s="218">
        <v>0</v>
      </c>
    </row>
    <row r="12517" spans="1:6" x14ac:dyDescent="0.45">
      <c r="A12517" s="218">
        <v>8296</v>
      </c>
      <c r="B12517" s="218">
        <v>250</v>
      </c>
      <c r="C12517" s="219">
        <v>45.548765099601759</v>
      </c>
      <c r="D12517" s="218" t="s">
        <v>205</v>
      </c>
      <c r="E12517" s="218"/>
      <c r="F12517" s="218">
        <v>0</v>
      </c>
    </row>
    <row r="12518" spans="1:6" x14ac:dyDescent="0.45">
      <c r="A12518" s="218">
        <v>8296</v>
      </c>
      <c r="B12518" s="218">
        <v>250</v>
      </c>
      <c r="C12518" s="219">
        <v>44.673341168249792</v>
      </c>
      <c r="D12518" s="218" t="s">
        <v>205</v>
      </c>
      <c r="E12518" s="218"/>
      <c r="F12518" s="218">
        <v>0</v>
      </c>
    </row>
    <row r="12519" spans="1:6" x14ac:dyDescent="0.45">
      <c r="A12519" s="218">
        <v>8296</v>
      </c>
      <c r="B12519" s="218">
        <v>250</v>
      </c>
      <c r="C12519" s="219">
        <v>47.483612412709149</v>
      </c>
      <c r="D12519" s="218" t="s">
        <v>205</v>
      </c>
      <c r="E12519" s="218"/>
      <c r="F12519" s="218">
        <v>0</v>
      </c>
    </row>
    <row r="12520" spans="1:6" x14ac:dyDescent="0.45">
      <c r="A12520" s="218">
        <v>8296</v>
      </c>
      <c r="B12520" s="218">
        <v>250</v>
      </c>
      <c r="C12520" s="219">
        <v>42.11845569424937</v>
      </c>
      <c r="D12520" s="218" t="s">
        <v>205</v>
      </c>
      <c r="E12520" s="218"/>
      <c r="F12520" s="218">
        <v>0</v>
      </c>
    </row>
    <row r="12521" spans="1:6" x14ac:dyDescent="0.45">
      <c r="A12521" s="218">
        <v>8296</v>
      </c>
      <c r="B12521" s="218">
        <v>250</v>
      </c>
      <c r="C12521" s="219">
        <v>60.252628051293307</v>
      </c>
      <c r="D12521" s="218" t="s">
        <v>205</v>
      </c>
      <c r="E12521" s="218" t="s">
        <v>205</v>
      </c>
      <c r="F12521" s="218">
        <v>0</v>
      </c>
    </row>
    <row r="12522" spans="1:6" x14ac:dyDescent="0.45">
      <c r="A12522" s="218">
        <v>8296</v>
      </c>
      <c r="B12522" s="218">
        <v>250</v>
      </c>
      <c r="C12522" s="219">
        <v>51.542939247008071</v>
      </c>
      <c r="D12522" s="218" t="s">
        <v>205</v>
      </c>
      <c r="E12522" s="218" t="s">
        <v>205</v>
      </c>
      <c r="F12522" s="218">
        <v>0</v>
      </c>
    </row>
    <row r="12523" spans="1:6" x14ac:dyDescent="0.45">
      <c r="A12523" s="218">
        <v>8296</v>
      </c>
      <c r="B12523" s="218">
        <v>250</v>
      </c>
      <c r="C12523" s="219">
        <v>47.95942461588929</v>
      </c>
      <c r="D12523" s="218" t="s">
        <v>205</v>
      </c>
      <c r="E12523" s="218"/>
      <c r="F12523" s="218">
        <v>0</v>
      </c>
    </row>
    <row r="12524" spans="1:6" x14ac:dyDescent="0.45">
      <c r="A12524" s="218">
        <v>8296</v>
      </c>
      <c r="B12524" s="218">
        <v>250</v>
      </c>
      <c r="C12524" s="219">
        <v>52.771955401444913</v>
      </c>
      <c r="D12524" s="218" t="s">
        <v>205</v>
      </c>
      <c r="E12524" s="218" t="s">
        <v>205</v>
      </c>
      <c r="F12524" s="218">
        <v>0</v>
      </c>
    </row>
    <row r="12525" spans="1:6" x14ac:dyDescent="0.45">
      <c r="A12525" s="218">
        <v>8296</v>
      </c>
      <c r="B12525" s="218">
        <v>250</v>
      </c>
      <c r="C12525" s="219">
        <v>48.036200877079843</v>
      </c>
      <c r="D12525" s="218" t="s">
        <v>205</v>
      </c>
      <c r="E12525" s="218"/>
      <c r="F12525" s="218">
        <v>0</v>
      </c>
    </row>
    <row r="12526" spans="1:6" x14ac:dyDescent="0.45">
      <c r="A12526" s="218">
        <v>8294</v>
      </c>
      <c r="B12526" s="218">
        <v>160</v>
      </c>
      <c r="C12526" s="219">
        <v>48.255051319834543</v>
      </c>
      <c r="D12526" s="218"/>
      <c r="E12526" s="218" t="s">
        <v>114</v>
      </c>
      <c r="F12526" s="218">
        <v>2003</v>
      </c>
    </row>
    <row r="12527" spans="1:6" x14ac:dyDescent="0.45">
      <c r="A12527" s="218">
        <v>8292</v>
      </c>
      <c r="B12527" s="218">
        <v>160</v>
      </c>
      <c r="C12527" s="219">
        <v>1.7192978903930951</v>
      </c>
      <c r="D12527" s="218"/>
      <c r="E12527" s="218" t="s">
        <v>114</v>
      </c>
      <c r="F12527" s="218">
        <v>2005</v>
      </c>
    </row>
    <row r="12528" spans="1:6" x14ac:dyDescent="0.45">
      <c r="A12528" s="218">
        <v>8290</v>
      </c>
      <c r="B12528" s="218">
        <v>160</v>
      </c>
      <c r="C12528" s="219">
        <v>22.02445338999647</v>
      </c>
      <c r="D12528" s="218"/>
      <c r="E12528" s="218" t="s">
        <v>114</v>
      </c>
      <c r="F12528" s="218">
        <v>2003</v>
      </c>
    </row>
    <row r="12529" spans="1:6" x14ac:dyDescent="0.45">
      <c r="A12529" s="218">
        <v>8288</v>
      </c>
      <c r="B12529" s="218">
        <v>315</v>
      </c>
      <c r="C12529" s="219">
        <v>119.7117785828211</v>
      </c>
      <c r="D12529" s="218"/>
      <c r="E12529" s="218" t="s">
        <v>109</v>
      </c>
      <c r="F12529" s="218">
        <v>2004</v>
      </c>
    </row>
    <row r="12530" spans="1:6" x14ac:dyDescent="0.45">
      <c r="A12530" s="218">
        <v>8288</v>
      </c>
      <c r="B12530" s="218">
        <v>315</v>
      </c>
      <c r="C12530" s="219">
        <v>119.7749834368593</v>
      </c>
      <c r="D12530" s="218"/>
      <c r="E12530" s="218" t="s">
        <v>109</v>
      </c>
      <c r="F12530" s="218">
        <v>2004</v>
      </c>
    </row>
    <row r="12531" spans="1:6" x14ac:dyDescent="0.45">
      <c r="A12531" s="218">
        <v>8286</v>
      </c>
      <c r="B12531" s="218">
        <v>315</v>
      </c>
      <c r="C12531" s="219">
        <v>118.581666006105</v>
      </c>
      <c r="D12531" s="218"/>
      <c r="E12531" s="218" t="s">
        <v>109</v>
      </c>
      <c r="F12531" s="218">
        <v>2004</v>
      </c>
    </row>
    <row r="12532" spans="1:6" x14ac:dyDescent="0.45">
      <c r="A12532" s="218">
        <v>8284</v>
      </c>
      <c r="B12532" s="218">
        <v>315</v>
      </c>
      <c r="C12532" s="219">
        <v>44.905920019921737</v>
      </c>
      <c r="D12532" s="218"/>
      <c r="E12532" s="218" t="s">
        <v>204</v>
      </c>
      <c r="F12532" s="218">
        <v>2003</v>
      </c>
    </row>
    <row r="12533" spans="1:6" x14ac:dyDescent="0.45">
      <c r="A12533" s="218">
        <v>8282</v>
      </c>
      <c r="B12533" s="218">
        <v>315</v>
      </c>
      <c r="C12533" s="219">
        <v>12.83873728839303</v>
      </c>
      <c r="D12533" s="218"/>
      <c r="E12533" s="218" t="s">
        <v>204</v>
      </c>
      <c r="F12533" s="218">
        <v>2004</v>
      </c>
    </row>
    <row r="12534" spans="1:6" x14ac:dyDescent="0.45">
      <c r="A12534" s="218">
        <v>8280</v>
      </c>
      <c r="B12534" s="218">
        <v>500</v>
      </c>
      <c r="C12534" s="219">
        <v>3.2175995821721899</v>
      </c>
      <c r="D12534" s="218"/>
      <c r="E12534" s="218" t="s">
        <v>204</v>
      </c>
      <c r="F12534" s="218">
        <v>2004</v>
      </c>
    </row>
    <row r="12535" spans="1:6" x14ac:dyDescent="0.45">
      <c r="A12535" s="218">
        <v>8278</v>
      </c>
      <c r="B12535" s="218">
        <v>315</v>
      </c>
      <c r="C12535" s="219">
        <v>20.927606295624781</v>
      </c>
      <c r="D12535" s="218"/>
      <c r="E12535" s="218" t="s">
        <v>204</v>
      </c>
      <c r="F12535" s="218">
        <v>2003</v>
      </c>
    </row>
    <row r="12536" spans="1:6" x14ac:dyDescent="0.45">
      <c r="A12536" s="218">
        <v>8278</v>
      </c>
      <c r="B12536" s="218">
        <v>315</v>
      </c>
      <c r="C12536" s="219">
        <v>14.557075389581589</v>
      </c>
      <c r="D12536" s="218"/>
      <c r="E12536" s="218" t="s">
        <v>204</v>
      </c>
      <c r="F12536" s="218">
        <v>2003</v>
      </c>
    </row>
    <row r="12537" spans="1:6" x14ac:dyDescent="0.45">
      <c r="A12537" s="218">
        <v>8276</v>
      </c>
      <c r="B12537" s="218">
        <v>400</v>
      </c>
      <c r="C12537" s="219">
        <v>75.076251156226775</v>
      </c>
      <c r="D12537" s="218"/>
      <c r="E12537" s="218" t="s">
        <v>204</v>
      </c>
      <c r="F12537" s="218">
        <v>2002</v>
      </c>
    </row>
    <row r="12538" spans="1:6" x14ac:dyDescent="0.45">
      <c r="A12538" s="218">
        <v>8274</v>
      </c>
      <c r="B12538" s="218">
        <v>315</v>
      </c>
      <c r="C12538" s="219">
        <v>16.327478573975931</v>
      </c>
      <c r="D12538" s="218"/>
      <c r="E12538" s="218" t="s">
        <v>204</v>
      </c>
      <c r="F12538" s="218">
        <v>2002</v>
      </c>
    </row>
    <row r="12539" spans="1:6" x14ac:dyDescent="0.45">
      <c r="A12539" s="218">
        <v>8272</v>
      </c>
      <c r="B12539" s="218">
        <v>200</v>
      </c>
      <c r="C12539" s="219">
        <v>5.7614144342548199</v>
      </c>
      <c r="D12539" s="218"/>
      <c r="E12539" s="218" t="s">
        <v>207</v>
      </c>
      <c r="F12539" s="218">
        <v>2005</v>
      </c>
    </row>
    <row r="12540" spans="1:6" x14ac:dyDescent="0.45">
      <c r="A12540" s="218">
        <v>8272</v>
      </c>
      <c r="B12540" s="218">
        <v>200</v>
      </c>
      <c r="C12540" s="219">
        <v>1.0041164371121E-2</v>
      </c>
      <c r="D12540" s="218"/>
      <c r="E12540" s="218" t="s">
        <v>207</v>
      </c>
      <c r="F12540" s="218">
        <v>1901</v>
      </c>
    </row>
    <row r="12541" spans="1:6" x14ac:dyDescent="0.45">
      <c r="A12541" s="218">
        <v>8270</v>
      </c>
      <c r="B12541" s="218">
        <v>500</v>
      </c>
      <c r="C12541" s="219">
        <v>13.54592791819659</v>
      </c>
      <c r="D12541" s="218"/>
      <c r="E12541" s="218" t="s">
        <v>111</v>
      </c>
      <c r="F12541" s="218">
        <v>2004</v>
      </c>
    </row>
    <row r="12542" spans="1:6" x14ac:dyDescent="0.45">
      <c r="A12542" s="218">
        <v>8268</v>
      </c>
      <c r="B12542" s="218">
        <v>200</v>
      </c>
      <c r="C12542" s="219">
        <v>54.636553905047563</v>
      </c>
      <c r="D12542" s="218" t="s">
        <v>111</v>
      </c>
      <c r="E12542" s="218" t="s">
        <v>111</v>
      </c>
      <c r="F12542" s="218">
        <v>1901</v>
      </c>
    </row>
    <row r="12543" spans="1:6" x14ac:dyDescent="0.45">
      <c r="A12543" s="218">
        <v>8266</v>
      </c>
      <c r="B12543" s="218">
        <v>160</v>
      </c>
      <c r="C12543" s="219">
        <v>27.942366882901322</v>
      </c>
      <c r="D12543" s="218"/>
      <c r="E12543" s="218" t="s">
        <v>114</v>
      </c>
      <c r="F12543" s="218">
        <v>1901</v>
      </c>
    </row>
    <row r="12544" spans="1:6" x14ac:dyDescent="0.45">
      <c r="A12544" s="218">
        <v>8264</v>
      </c>
      <c r="B12544" s="218">
        <v>500</v>
      </c>
      <c r="C12544" s="219">
        <v>53.834290600521747</v>
      </c>
      <c r="D12544" s="218"/>
      <c r="E12544" s="218" t="s">
        <v>205</v>
      </c>
      <c r="F12544" s="218">
        <v>1989</v>
      </c>
    </row>
    <row r="12545" spans="1:6" x14ac:dyDescent="0.45">
      <c r="A12545" s="218">
        <v>8264</v>
      </c>
      <c r="B12545" s="218">
        <v>500</v>
      </c>
      <c r="C12545" s="219">
        <v>71.762332772084747</v>
      </c>
      <c r="D12545" s="218"/>
      <c r="E12545" s="218" t="s">
        <v>205</v>
      </c>
      <c r="F12545" s="218">
        <v>1989</v>
      </c>
    </row>
    <row r="12546" spans="1:6" x14ac:dyDescent="0.45">
      <c r="A12546" s="218">
        <v>8262</v>
      </c>
      <c r="B12546" s="218">
        <v>315</v>
      </c>
      <c r="C12546" s="219">
        <v>6.4948296515679322</v>
      </c>
      <c r="D12546" s="218"/>
      <c r="E12546" s="218" t="s">
        <v>204</v>
      </c>
      <c r="F12546" s="218">
        <v>2003</v>
      </c>
    </row>
    <row r="12547" spans="1:6" x14ac:dyDescent="0.45">
      <c r="A12547" s="218">
        <v>8260</v>
      </c>
      <c r="B12547" s="218">
        <v>270</v>
      </c>
      <c r="C12547" s="219">
        <v>6.2665647808914482</v>
      </c>
      <c r="D12547" s="218"/>
      <c r="E12547" s="218" t="s">
        <v>211</v>
      </c>
      <c r="F12547" s="218">
        <v>2003</v>
      </c>
    </row>
    <row r="12548" spans="1:6" x14ac:dyDescent="0.45">
      <c r="A12548" s="218">
        <v>8258</v>
      </c>
      <c r="B12548" s="218">
        <v>150</v>
      </c>
      <c r="C12548" s="219">
        <v>40.998808191557721</v>
      </c>
      <c r="D12548" s="218"/>
      <c r="E12548" s="218" t="s">
        <v>205</v>
      </c>
      <c r="F12548" s="218">
        <v>1901</v>
      </c>
    </row>
    <row r="12549" spans="1:6" x14ac:dyDescent="0.45">
      <c r="A12549" s="218">
        <v>8256</v>
      </c>
      <c r="B12549" s="218">
        <v>150</v>
      </c>
      <c r="C12549" s="219">
        <v>12.3981480829432</v>
      </c>
      <c r="D12549" s="218"/>
      <c r="E12549" s="218" t="s">
        <v>112</v>
      </c>
      <c r="F12549" s="218">
        <v>1901</v>
      </c>
    </row>
    <row r="12550" spans="1:6" x14ac:dyDescent="0.45">
      <c r="A12550" s="218">
        <v>8254</v>
      </c>
      <c r="B12550" s="218">
        <v>200</v>
      </c>
      <c r="C12550" s="219">
        <v>40.432593057180831</v>
      </c>
      <c r="D12550" s="218"/>
      <c r="E12550" s="218"/>
      <c r="F12550" s="218">
        <v>1901</v>
      </c>
    </row>
    <row r="12551" spans="1:6" x14ac:dyDescent="0.45">
      <c r="A12551" s="218">
        <v>8252</v>
      </c>
      <c r="B12551" s="218">
        <v>0</v>
      </c>
      <c r="C12551" s="219">
        <v>18.701763487829801</v>
      </c>
      <c r="D12551" s="218"/>
      <c r="E12551" s="218"/>
      <c r="F12551" s="218">
        <v>1901</v>
      </c>
    </row>
    <row r="12552" spans="1:6" x14ac:dyDescent="0.45">
      <c r="A12552" s="218">
        <v>8252</v>
      </c>
      <c r="B12552" s="218">
        <v>0</v>
      </c>
      <c r="C12552" s="219">
        <v>5.4396980744140384</v>
      </c>
      <c r="D12552" s="218"/>
      <c r="E12552" s="218"/>
      <c r="F12552" s="218">
        <v>1901</v>
      </c>
    </row>
    <row r="12553" spans="1:6" x14ac:dyDescent="0.45">
      <c r="A12553" s="218">
        <v>8250</v>
      </c>
      <c r="B12553" s="218">
        <v>300</v>
      </c>
      <c r="C12553" s="219">
        <v>44.004434333721349</v>
      </c>
      <c r="D12553" s="218"/>
      <c r="E12553" s="218" t="s">
        <v>111</v>
      </c>
      <c r="F12553" s="218">
        <v>1901</v>
      </c>
    </row>
    <row r="12554" spans="1:6" x14ac:dyDescent="0.45">
      <c r="A12554" s="218">
        <v>8248</v>
      </c>
      <c r="B12554" s="218">
        <v>600</v>
      </c>
      <c r="C12554" s="219">
        <v>29.60456866490026</v>
      </c>
      <c r="D12554" s="218"/>
      <c r="E12554" s="218" t="s">
        <v>203</v>
      </c>
      <c r="F12554" s="218">
        <v>1989</v>
      </c>
    </row>
    <row r="12555" spans="1:6" x14ac:dyDescent="0.45">
      <c r="A12555" s="218">
        <v>8078</v>
      </c>
      <c r="B12555" s="218">
        <v>160</v>
      </c>
      <c r="C12555" s="219">
        <v>23.49254829338026</v>
      </c>
      <c r="D12555" s="218"/>
      <c r="E12555" s="218" t="s">
        <v>209</v>
      </c>
      <c r="F12555" s="218">
        <v>2018</v>
      </c>
    </row>
    <row r="12556" spans="1:6" x14ac:dyDescent="0.45">
      <c r="A12556" s="218">
        <v>8074</v>
      </c>
      <c r="B12556" s="218">
        <v>160</v>
      </c>
      <c r="C12556" s="219">
        <v>52.739131176222621</v>
      </c>
      <c r="D12556" s="218"/>
      <c r="E12556" s="218" t="s">
        <v>114</v>
      </c>
      <c r="F12556" s="218">
        <v>2006</v>
      </c>
    </row>
    <row r="12557" spans="1:6" x14ac:dyDescent="0.45">
      <c r="A12557" s="218">
        <v>8072</v>
      </c>
      <c r="B12557" s="218">
        <v>200</v>
      </c>
      <c r="C12557" s="219">
        <v>16.5967480764374</v>
      </c>
      <c r="D12557" s="218"/>
      <c r="E12557" s="218" t="s">
        <v>114</v>
      </c>
      <c r="F12557" s="218">
        <v>2006</v>
      </c>
    </row>
    <row r="12558" spans="1:6" x14ac:dyDescent="0.45">
      <c r="A12558" s="218">
        <v>8070</v>
      </c>
      <c r="B12558" s="218">
        <v>200</v>
      </c>
      <c r="C12558" s="219">
        <v>8.6454537937158111</v>
      </c>
      <c r="D12558" s="218"/>
      <c r="E12558" s="218" t="s">
        <v>114</v>
      </c>
      <c r="F12558" s="218">
        <v>2006</v>
      </c>
    </row>
    <row r="12559" spans="1:6" x14ac:dyDescent="0.45">
      <c r="A12559" s="218">
        <v>8068</v>
      </c>
      <c r="B12559" s="218">
        <v>160</v>
      </c>
      <c r="C12559" s="219">
        <v>24.671869797017909</v>
      </c>
      <c r="D12559" s="218"/>
      <c r="E12559" s="218" t="s">
        <v>114</v>
      </c>
      <c r="F12559" s="218">
        <v>2006</v>
      </c>
    </row>
    <row r="12560" spans="1:6" x14ac:dyDescent="0.45">
      <c r="A12560" s="218">
        <v>8066</v>
      </c>
      <c r="B12560" s="218">
        <v>560</v>
      </c>
      <c r="C12560" s="219">
        <v>10.24796576070989</v>
      </c>
      <c r="D12560" s="218"/>
      <c r="E12560" s="218" t="s">
        <v>114</v>
      </c>
      <c r="F12560" s="218">
        <v>2006</v>
      </c>
    </row>
    <row r="12561" spans="1:6" x14ac:dyDescent="0.45">
      <c r="A12561" s="218">
        <v>8064</v>
      </c>
      <c r="B12561" s="218">
        <v>200</v>
      </c>
      <c r="C12561" s="219">
        <v>23.73395881622119</v>
      </c>
      <c r="D12561" s="218"/>
      <c r="E12561" s="218" t="s">
        <v>114</v>
      </c>
      <c r="F12561" s="218">
        <v>2005</v>
      </c>
    </row>
    <row r="12562" spans="1:6" x14ac:dyDescent="0.45">
      <c r="A12562" s="218">
        <v>8062</v>
      </c>
      <c r="B12562" s="218">
        <v>250</v>
      </c>
      <c r="C12562" s="219">
        <v>29.127754259189022</v>
      </c>
      <c r="D12562" s="218"/>
      <c r="E12562" s="218" t="s">
        <v>114</v>
      </c>
      <c r="F12562" s="218">
        <v>2005</v>
      </c>
    </row>
    <row r="12563" spans="1:6" x14ac:dyDescent="0.45">
      <c r="A12563" s="218">
        <v>8062</v>
      </c>
      <c r="B12563" s="218">
        <v>250</v>
      </c>
      <c r="C12563" s="219">
        <v>27.940963737803639</v>
      </c>
      <c r="D12563" s="218"/>
      <c r="E12563" s="218" t="s">
        <v>114</v>
      </c>
      <c r="F12563" s="218">
        <v>2005</v>
      </c>
    </row>
    <row r="12564" spans="1:6" x14ac:dyDescent="0.45">
      <c r="A12564" s="218">
        <v>8060</v>
      </c>
      <c r="B12564" s="218">
        <v>160</v>
      </c>
      <c r="C12564" s="219">
        <v>38.513201210597629</v>
      </c>
      <c r="D12564" s="218"/>
      <c r="E12564" s="218" t="s">
        <v>114</v>
      </c>
      <c r="F12564" s="218">
        <v>2003</v>
      </c>
    </row>
    <row r="12565" spans="1:6" x14ac:dyDescent="0.45">
      <c r="A12565" s="218">
        <v>8058</v>
      </c>
      <c r="B12565" s="218">
        <v>150</v>
      </c>
      <c r="C12565" s="219">
        <v>28.023520465574151</v>
      </c>
      <c r="D12565" s="218"/>
      <c r="E12565" s="218" t="s">
        <v>112</v>
      </c>
      <c r="F12565" s="218">
        <v>1901</v>
      </c>
    </row>
    <row r="12566" spans="1:6" x14ac:dyDescent="0.45">
      <c r="A12566" s="218">
        <v>8056</v>
      </c>
      <c r="B12566" s="218">
        <v>0</v>
      </c>
      <c r="C12566" s="219">
        <v>28.649102596001772</v>
      </c>
      <c r="D12566" s="218"/>
      <c r="E12566" s="218"/>
      <c r="F12566" s="218">
        <v>1901</v>
      </c>
    </row>
    <row r="12567" spans="1:6" x14ac:dyDescent="0.45">
      <c r="A12567" s="218">
        <v>8054</v>
      </c>
      <c r="B12567" s="218">
        <v>0</v>
      </c>
      <c r="C12567" s="219">
        <v>25.434226990431519</v>
      </c>
      <c r="D12567" s="218"/>
      <c r="E12567" s="218"/>
      <c r="F12567" s="218">
        <v>1901</v>
      </c>
    </row>
    <row r="12568" spans="1:6" x14ac:dyDescent="0.45">
      <c r="A12568" s="218">
        <v>8052</v>
      </c>
      <c r="B12568" s="218">
        <v>200</v>
      </c>
      <c r="C12568" s="219">
        <v>15.295961982440099</v>
      </c>
      <c r="D12568" s="218"/>
      <c r="E12568" s="218" t="s">
        <v>114</v>
      </c>
      <c r="F12568" s="218">
        <v>2006</v>
      </c>
    </row>
    <row r="12569" spans="1:6" x14ac:dyDescent="0.45">
      <c r="A12569" s="218">
        <v>8052</v>
      </c>
      <c r="B12569" s="218">
        <v>200</v>
      </c>
      <c r="C12569" s="219">
        <v>6.81428760921332</v>
      </c>
      <c r="D12569" s="218"/>
      <c r="E12569" s="218" t="s">
        <v>114</v>
      </c>
      <c r="F12569" s="218">
        <v>2006</v>
      </c>
    </row>
    <row r="12570" spans="1:6" x14ac:dyDescent="0.45">
      <c r="A12570" s="218">
        <v>8052</v>
      </c>
      <c r="B12570" s="218">
        <v>200</v>
      </c>
      <c r="C12570" s="219">
        <v>14.618430651351741</v>
      </c>
      <c r="D12570" s="218"/>
      <c r="E12570" s="218" t="s">
        <v>114</v>
      </c>
      <c r="F12570" s="218">
        <v>2006</v>
      </c>
    </row>
    <row r="12571" spans="1:6" x14ac:dyDescent="0.45">
      <c r="A12571" s="218">
        <v>8052</v>
      </c>
      <c r="B12571" s="218">
        <v>200</v>
      </c>
      <c r="C12571" s="219">
        <v>12.813371836328299</v>
      </c>
      <c r="D12571" s="218"/>
      <c r="E12571" s="218" t="s">
        <v>114</v>
      </c>
      <c r="F12571" s="218">
        <v>2006</v>
      </c>
    </row>
    <row r="12572" spans="1:6" x14ac:dyDescent="0.45">
      <c r="A12572" s="218">
        <v>8052</v>
      </c>
      <c r="B12572" s="218">
        <v>200</v>
      </c>
      <c r="C12572" s="219">
        <v>17.842035638867799</v>
      </c>
      <c r="D12572" s="218"/>
      <c r="E12572" s="218" t="s">
        <v>114</v>
      </c>
      <c r="F12572" s="218">
        <v>2006</v>
      </c>
    </row>
    <row r="12573" spans="1:6" x14ac:dyDescent="0.45">
      <c r="A12573" s="218">
        <v>8052</v>
      </c>
      <c r="B12573" s="218">
        <v>200</v>
      </c>
      <c r="C12573" s="219">
        <v>18.131428728806451</v>
      </c>
      <c r="D12573" s="218"/>
      <c r="E12573" s="218" t="s">
        <v>114</v>
      </c>
      <c r="F12573" s="218">
        <v>2006</v>
      </c>
    </row>
    <row r="12574" spans="1:6" x14ac:dyDescent="0.45">
      <c r="A12574" s="218">
        <v>8050</v>
      </c>
      <c r="B12574" s="218">
        <v>250</v>
      </c>
      <c r="C12574" s="219">
        <v>18.731989185755008</v>
      </c>
      <c r="D12574" s="218"/>
      <c r="E12574" s="218" t="s">
        <v>114</v>
      </c>
      <c r="F12574" s="218">
        <v>2006</v>
      </c>
    </row>
    <row r="12575" spans="1:6" x14ac:dyDescent="0.45">
      <c r="A12575" s="218">
        <v>8050</v>
      </c>
      <c r="B12575" s="218">
        <v>250</v>
      </c>
      <c r="C12575" s="219">
        <v>37.017778091293742</v>
      </c>
      <c r="D12575" s="218"/>
      <c r="E12575" s="218" t="s">
        <v>114</v>
      </c>
      <c r="F12575" s="218">
        <v>2006</v>
      </c>
    </row>
    <row r="12576" spans="1:6" x14ac:dyDescent="0.45">
      <c r="A12576" s="218">
        <v>8050</v>
      </c>
      <c r="B12576" s="218">
        <v>250</v>
      </c>
      <c r="C12576" s="219">
        <v>34.914718227140447</v>
      </c>
      <c r="D12576" s="218"/>
      <c r="E12576" s="218" t="s">
        <v>114</v>
      </c>
      <c r="F12576" s="218">
        <v>2006</v>
      </c>
    </row>
    <row r="12577" spans="1:6" x14ac:dyDescent="0.45">
      <c r="A12577" s="218">
        <v>8050</v>
      </c>
      <c r="B12577" s="218">
        <v>250</v>
      </c>
      <c r="C12577" s="219">
        <v>28.71602612585707</v>
      </c>
      <c r="D12577" s="218"/>
      <c r="E12577" s="218" t="s">
        <v>114</v>
      </c>
      <c r="F12577" s="218">
        <v>2006</v>
      </c>
    </row>
    <row r="12578" spans="1:6" x14ac:dyDescent="0.45">
      <c r="A12578" s="218">
        <v>8050</v>
      </c>
      <c r="B12578" s="218">
        <v>250</v>
      </c>
      <c r="C12578" s="219">
        <v>15.43823368622644</v>
      </c>
      <c r="D12578" s="218"/>
      <c r="E12578" s="218" t="s">
        <v>114</v>
      </c>
      <c r="F12578" s="218">
        <v>2006</v>
      </c>
    </row>
    <row r="12579" spans="1:6" x14ac:dyDescent="0.45">
      <c r="A12579" s="218">
        <v>8050</v>
      </c>
      <c r="B12579" s="218">
        <v>250</v>
      </c>
      <c r="C12579" s="219">
        <v>18.782132762583011</v>
      </c>
      <c r="D12579" s="218"/>
      <c r="E12579" s="218" t="s">
        <v>114</v>
      </c>
      <c r="F12579" s="218">
        <v>2006</v>
      </c>
    </row>
    <row r="12580" spans="1:6" x14ac:dyDescent="0.45">
      <c r="A12580" s="218">
        <v>8050</v>
      </c>
      <c r="B12580" s="218">
        <v>250</v>
      </c>
      <c r="C12580" s="219">
        <v>30.894044810862258</v>
      </c>
      <c r="D12580" s="218"/>
      <c r="E12580" s="218" t="s">
        <v>114</v>
      </c>
      <c r="F12580" s="218">
        <v>2006</v>
      </c>
    </row>
    <row r="12581" spans="1:6" x14ac:dyDescent="0.45">
      <c r="A12581" s="218">
        <v>8050</v>
      </c>
      <c r="B12581" s="218">
        <v>250</v>
      </c>
      <c r="C12581" s="219">
        <v>25.021091262896249</v>
      </c>
      <c r="D12581" s="218"/>
      <c r="E12581" s="218" t="s">
        <v>114</v>
      </c>
      <c r="F12581" s="218">
        <v>2006</v>
      </c>
    </row>
    <row r="12582" spans="1:6" x14ac:dyDescent="0.45">
      <c r="A12582" s="218">
        <v>8050</v>
      </c>
      <c r="B12582" s="218">
        <v>250</v>
      </c>
      <c r="C12582" s="219">
        <v>9.7447876204491344</v>
      </c>
      <c r="D12582" s="218"/>
      <c r="E12582" s="218" t="s">
        <v>114</v>
      </c>
      <c r="F12582" s="218">
        <v>2006</v>
      </c>
    </row>
    <row r="12583" spans="1:6" x14ac:dyDescent="0.45">
      <c r="A12583" s="218">
        <v>8048</v>
      </c>
      <c r="B12583" s="218">
        <v>250</v>
      </c>
      <c r="C12583" s="219">
        <v>12.68203318273398</v>
      </c>
      <c r="D12583" s="218"/>
      <c r="E12583" s="218" t="s">
        <v>205</v>
      </c>
      <c r="F12583" s="218">
        <v>1901</v>
      </c>
    </row>
    <row r="12584" spans="1:6" x14ac:dyDescent="0.45">
      <c r="A12584" s="218">
        <v>8046</v>
      </c>
      <c r="B12584" s="218">
        <v>200</v>
      </c>
      <c r="C12584" s="219">
        <v>11.54094721366352</v>
      </c>
      <c r="D12584" s="218"/>
      <c r="E12584" s="218" t="s">
        <v>204</v>
      </c>
      <c r="F12584" s="218">
        <v>2003</v>
      </c>
    </row>
    <row r="12585" spans="1:6" x14ac:dyDescent="0.45">
      <c r="A12585" s="218">
        <v>8044</v>
      </c>
      <c r="B12585" s="218">
        <v>500</v>
      </c>
      <c r="C12585" s="219">
        <v>29.975712995518109</v>
      </c>
      <c r="D12585" s="218"/>
      <c r="E12585" s="218"/>
      <c r="F12585" s="218">
        <v>1901</v>
      </c>
    </row>
    <row r="12586" spans="1:6" x14ac:dyDescent="0.45">
      <c r="A12586" s="218">
        <v>8044</v>
      </c>
      <c r="B12586" s="218">
        <v>500</v>
      </c>
      <c r="C12586" s="219">
        <v>35.623899333456073</v>
      </c>
      <c r="D12586" s="218"/>
      <c r="E12586" s="218"/>
      <c r="F12586" s="218">
        <v>1901</v>
      </c>
    </row>
    <row r="12587" spans="1:6" x14ac:dyDescent="0.45">
      <c r="A12587" s="218">
        <v>8042</v>
      </c>
      <c r="B12587" s="218">
        <v>160</v>
      </c>
      <c r="C12587" s="219">
        <v>11.7866940721456</v>
      </c>
      <c r="D12587" s="218"/>
      <c r="E12587" s="218" t="s">
        <v>114</v>
      </c>
      <c r="F12587" s="218">
        <v>2003</v>
      </c>
    </row>
    <row r="12588" spans="1:6" x14ac:dyDescent="0.45">
      <c r="A12588" s="218">
        <v>8042</v>
      </c>
      <c r="B12588" s="218">
        <v>160</v>
      </c>
      <c r="C12588" s="219">
        <v>29.52278024868313</v>
      </c>
      <c r="D12588" s="218"/>
      <c r="E12588" s="218" t="s">
        <v>114</v>
      </c>
      <c r="F12588" s="218">
        <v>2003</v>
      </c>
    </row>
    <row r="12589" spans="1:6" x14ac:dyDescent="0.45">
      <c r="A12589" s="218">
        <v>8040</v>
      </c>
      <c r="B12589" s="218">
        <v>160</v>
      </c>
      <c r="C12589" s="219">
        <v>8.5959627370750251</v>
      </c>
      <c r="D12589" s="218"/>
      <c r="E12589" s="218" t="s">
        <v>114</v>
      </c>
      <c r="F12589" s="218">
        <v>2006</v>
      </c>
    </row>
    <row r="12590" spans="1:6" x14ac:dyDescent="0.45">
      <c r="A12590" s="218">
        <v>8038</v>
      </c>
      <c r="B12590" s="218">
        <v>160</v>
      </c>
      <c r="C12590" s="219">
        <v>3.8544627638651332</v>
      </c>
      <c r="D12590" s="218"/>
      <c r="E12590" s="218" t="s">
        <v>204</v>
      </c>
      <c r="F12590" s="218">
        <v>2004</v>
      </c>
    </row>
    <row r="12591" spans="1:6" x14ac:dyDescent="0.45">
      <c r="A12591" s="218">
        <v>27404</v>
      </c>
      <c r="B12591" s="218">
        <v>1000</v>
      </c>
      <c r="C12591" s="219">
        <v>19.236235983972449</v>
      </c>
      <c r="D12591" s="218"/>
      <c r="E12591" s="218" t="s">
        <v>214</v>
      </c>
      <c r="F12591" s="218">
        <v>1997</v>
      </c>
    </row>
    <row r="12592" spans="1:6" x14ac:dyDescent="0.45">
      <c r="A12592" s="218">
        <v>27403</v>
      </c>
      <c r="B12592" s="218">
        <v>0</v>
      </c>
      <c r="C12592" s="219">
        <v>1.731588033515858</v>
      </c>
      <c r="D12592" s="218"/>
      <c r="E12592" s="218"/>
      <c r="F12592" s="218">
        <v>1999</v>
      </c>
    </row>
    <row r="12593" spans="1:6" x14ac:dyDescent="0.45">
      <c r="A12593" s="218">
        <v>4758</v>
      </c>
      <c r="B12593" s="218">
        <v>160</v>
      </c>
      <c r="C12593" s="219">
        <v>11.97615913391804</v>
      </c>
      <c r="D12593" s="218"/>
      <c r="E12593" s="218" t="s">
        <v>114</v>
      </c>
      <c r="F12593" s="218">
        <v>2013</v>
      </c>
    </row>
    <row r="12594" spans="1:6" x14ac:dyDescent="0.45">
      <c r="A12594" s="218">
        <v>14266</v>
      </c>
      <c r="B12594" s="218">
        <v>0</v>
      </c>
      <c r="C12594" s="219">
        <v>9.9250270625775219</v>
      </c>
      <c r="D12594" s="218"/>
      <c r="E12594" s="218"/>
      <c r="F12594" s="218">
        <v>0</v>
      </c>
    </row>
    <row r="12595" spans="1:6" x14ac:dyDescent="0.45">
      <c r="A12595" s="218">
        <v>14265</v>
      </c>
      <c r="B12595" s="218">
        <v>0</v>
      </c>
      <c r="C12595" s="219">
        <v>29.405790797990878</v>
      </c>
      <c r="D12595" s="218"/>
      <c r="E12595" s="218"/>
      <c r="F12595" s="218">
        <v>1901</v>
      </c>
    </row>
    <row r="12596" spans="1:6" x14ac:dyDescent="0.45">
      <c r="A12596" s="218">
        <v>14264</v>
      </c>
      <c r="B12596" s="218">
        <v>250</v>
      </c>
      <c r="C12596" s="219">
        <v>233.0949927535539</v>
      </c>
      <c r="D12596" s="218" t="s">
        <v>205</v>
      </c>
      <c r="E12596" s="218"/>
      <c r="F12596" s="218">
        <v>1901</v>
      </c>
    </row>
    <row r="12597" spans="1:6" x14ac:dyDescent="0.45">
      <c r="A12597" s="218">
        <v>4753</v>
      </c>
      <c r="B12597" s="218">
        <v>200</v>
      </c>
      <c r="C12597" s="219">
        <v>15.71990581861872</v>
      </c>
      <c r="D12597" s="218"/>
      <c r="E12597" s="218" t="s">
        <v>114</v>
      </c>
      <c r="F12597" s="218">
        <v>2016</v>
      </c>
    </row>
    <row r="12598" spans="1:6" x14ac:dyDescent="0.45">
      <c r="A12598" s="218">
        <v>4747</v>
      </c>
      <c r="B12598" s="218">
        <v>250</v>
      </c>
      <c r="C12598" s="219">
        <v>11.9322090509955</v>
      </c>
      <c r="D12598" s="218"/>
      <c r="E12598" s="218" t="s">
        <v>204</v>
      </c>
      <c r="F12598" s="218">
        <v>2004</v>
      </c>
    </row>
    <row r="12599" spans="1:6" x14ac:dyDescent="0.45">
      <c r="A12599" s="218">
        <v>13671</v>
      </c>
      <c r="B12599" s="218">
        <v>250</v>
      </c>
      <c r="C12599" s="219">
        <v>534.24522955606051</v>
      </c>
      <c r="D12599" s="218"/>
      <c r="E12599" s="218" t="s">
        <v>114</v>
      </c>
      <c r="F12599" s="218">
        <v>2007</v>
      </c>
    </row>
    <row r="12600" spans="1:6" x14ac:dyDescent="0.45">
      <c r="A12600" s="218">
        <v>13815</v>
      </c>
      <c r="B12600" s="218">
        <v>919</v>
      </c>
      <c r="C12600" s="219">
        <v>227.80313171799929</v>
      </c>
      <c r="D12600" s="218"/>
      <c r="E12600" s="218" t="s">
        <v>204</v>
      </c>
      <c r="F12600" s="218">
        <v>2016</v>
      </c>
    </row>
    <row r="12601" spans="1:6" x14ac:dyDescent="0.45">
      <c r="A12601" s="218">
        <v>13807</v>
      </c>
      <c r="B12601" s="218">
        <v>500</v>
      </c>
      <c r="C12601" s="219">
        <v>69.84541809026706</v>
      </c>
      <c r="D12601" s="218"/>
      <c r="E12601" s="218" t="s">
        <v>214</v>
      </c>
      <c r="F12601" s="218">
        <v>1901</v>
      </c>
    </row>
    <row r="12602" spans="1:6" x14ac:dyDescent="0.45">
      <c r="A12602" s="218">
        <v>13218</v>
      </c>
      <c r="B12602" s="218">
        <v>200</v>
      </c>
      <c r="C12602" s="219">
        <v>10.995761791794919</v>
      </c>
      <c r="D12602" s="218"/>
      <c r="E12602" s="218" t="s">
        <v>204</v>
      </c>
      <c r="F12602" s="218">
        <v>2003</v>
      </c>
    </row>
    <row r="12603" spans="1:6" x14ac:dyDescent="0.45">
      <c r="A12603" s="218">
        <v>13208</v>
      </c>
      <c r="B12603" s="218">
        <v>250</v>
      </c>
      <c r="C12603" s="219">
        <v>15.666003085860121</v>
      </c>
      <c r="D12603" s="218"/>
      <c r="E12603" s="218" t="s">
        <v>204</v>
      </c>
      <c r="F12603" s="218">
        <v>2003</v>
      </c>
    </row>
    <row r="12604" spans="1:6" x14ac:dyDescent="0.45">
      <c r="A12604" s="218">
        <v>13204</v>
      </c>
      <c r="B12604" s="218">
        <v>315</v>
      </c>
      <c r="C12604" s="219">
        <v>12.592966108560301</v>
      </c>
      <c r="D12604" s="218"/>
      <c r="E12604" s="218" t="s">
        <v>204</v>
      </c>
      <c r="F12604" s="218">
        <v>2003</v>
      </c>
    </row>
    <row r="12605" spans="1:6" x14ac:dyDescent="0.45">
      <c r="A12605" s="218">
        <v>13194</v>
      </c>
      <c r="B12605" s="218">
        <v>200</v>
      </c>
      <c r="C12605" s="219">
        <v>10.83866764355445</v>
      </c>
      <c r="D12605" s="218"/>
      <c r="E12605" s="218" t="s">
        <v>114</v>
      </c>
      <c r="F12605" s="218">
        <v>2007</v>
      </c>
    </row>
    <row r="12606" spans="1:6" x14ac:dyDescent="0.45">
      <c r="A12606" s="218">
        <v>13182</v>
      </c>
      <c r="B12606" s="218">
        <v>250</v>
      </c>
      <c r="C12606" s="219">
        <v>5.2147058379406976</v>
      </c>
      <c r="D12606" s="218"/>
      <c r="E12606" s="218" t="s">
        <v>204</v>
      </c>
      <c r="F12606" s="218">
        <v>2004</v>
      </c>
    </row>
    <row r="12607" spans="1:6" x14ac:dyDescent="0.45">
      <c r="A12607" s="218">
        <v>13168</v>
      </c>
      <c r="B12607" s="218">
        <v>200</v>
      </c>
      <c r="C12607" s="219">
        <v>4.8898361235554697</v>
      </c>
      <c r="D12607" s="218"/>
      <c r="E12607" s="218" t="s">
        <v>204</v>
      </c>
      <c r="F12607" s="218">
        <v>2004</v>
      </c>
    </row>
    <row r="12608" spans="1:6" x14ac:dyDescent="0.45">
      <c r="A12608" s="218">
        <v>13622</v>
      </c>
      <c r="B12608" s="218">
        <v>200</v>
      </c>
      <c r="C12608" s="219">
        <v>15.76831614946513</v>
      </c>
      <c r="D12608" s="218"/>
      <c r="E12608" s="218" t="s">
        <v>204</v>
      </c>
      <c r="F12608" s="218">
        <v>2004</v>
      </c>
    </row>
    <row r="12609" spans="1:6" x14ac:dyDescent="0.45">
      <c r="A12609" s="218">
        <v>13586</v>
      </c>
      <c r="B12609" s="218">
        <v>200</v>
      </c>
      <c r="C12609" s="219">
        <v>15.345047424881081</v>
      </c>
      <c r="D12609" s="218"/>
      <c r="E12609" s="218" t="s">
        <v>114</v>
      </c>
      <c r="F12609" s="218">
        <v>2004</v>
      </c>
    </row>
    <row r="12610" spans="1:6" x14ac:dyDescent="0.45">
      <c r="A12610" s="218">
        <v>13546</v>
      </c>
      <c r="B12610" s="218">
        <v>200</v>
      </c>
      <c r="C12610" s="219">
        <v>3.9741429896489091</v>
      </c>
      <c r="D12610" s="218"/>
      <c r="E12610" s="218" t="s">
        <v>114</v>
      </c>
      <c r="F12610" s="218">
        <v>2003</v>
      </c>
    </row>
    <row r="12611" spans="1:6" x14ac:dyDescent="0.45">
      <c r="A12611" s="218">
        <v>13534</v>
      </c>
      <c r="B12611" s="218">
        <v>300</v>
      </c>
      <c r="C12611" s="219">
        <v>127.4555735112413</v>
      </c>
      <c r="D12611" s="218"/>
      <c r="E12611" s="218" t="s">
        <v>124</v>
      </c>
      <c r="F12611" s="218">
        <v>1998</v>
      </c>
    </row>
    <row r="12612" spans="1:6" x14ac:dyDescent="0.45">
      <c r="A12612" s="218">
        <v>13532</v>
      </c>
      <c r="B12612" s="218">
        <v>250</v>
      </c>
      <c r="C12612" s="219">
        <v>35.772174248152183</v>
      </c>
      <c r="D12612" s="218"/>
      <c r="E12612" s="218" t="s">
        <v>124</v>
      </c>
      <c r="F12612" s="218">
        <v>1901</v>
      </c>
    </row>
    <row r="12613" spans="1:6" x14ac:dyDescent="0.45">
      <c r="A12613" s="218">
        <v>13520</v>
      </c>
      <c r="B12613" s="218">
        <v>250</v>
      </c>
      <c r="C12613" s="219">
        <v>13.81103673983899</v>
      </c>
      <c r="D12613" s="218"/>
      <c r="E12613" s="218" t="s">
        <v>206</v>
      </c>
      <c r="F12613" s="218">
        <v>1996</v>
      </c>
    </row>
    <row r="12614" spans="1:6" x14ac:dyDescent="0.45">
      <c r="A12614" s="218">
        <v>13518</v>
      </c>
      <c r="B12614" s="218">
        <v>250</v>
      </c>
      <c r="C12614" s="219">
        <v>11.582134577402121</v>
      </c>
      <c r="D12614" s="218"/>
      <c r="E12614" s="218" t="s">
        <v>206</v>
      </c>
      <c r="F12614" s="218">
        <v>1995</v>
      </c>
    </row>
    <row r="12615" spans="1:6" x14ac:dyDescent="0.45">
      <c r="A12615" s="218">
        <v>13516</v>
      </c>
      <c r="B12615" s="218">
        <v>250</v>
      </c>
      <c r="C12615" s="219">
        <v>50.388570866427742</v>
      </c>
      <c r="D12615" s="218"/>
      <c r="E12615" s="218" t="s">
        <v>114</v>
      </c>
      <c r="F12615" s="218">
        <v>1901</v>
      </c>
    </row>
    <row r="12616" spans="1:6" x14ac:dyDescent="0.45">
      <c r="A12616" s="218">
        <v>13092</v>
      </c>
      <c r="B12616" s="218">
        <v>500</v>
      </c>
      <c r="C12616" s="219">
        <v>47.672812171729973</v>
      </c>
      <c r="D12616" s="218"/>
      <c r="E12616" s="218" t="s">
        <v>214</v>
      </c>
      <c r="F12616" s="218">
        <v>1901</v>
      </c>
    </row>
    <row r="12617" spans="1:6" x14ac:dyDescent="0.45">
      <c r="A12617" s="218">
        <v>13076</v>
      </c>
      <c r="B12617" s="218">
        <v>300</v>
      </c>
      <c r="C12617" s="219">
        <v>26.432734592332402</v>
      </c>
      <c r="D12617" s="218"/>
      <c r="E12617" s="218" t="s">
        <v>206</v>
      </c>
      <c r="F12617" s="218">
        <v>1963</v>
      </c>
    </row>
    <row r="12618" spans="1:6" x14ac:dyDescent="0.45">
      <c r="A12618" s="218">
        <v>13058</v>
      </c>
      <c r="B12618" s="218">
        <v>315</v>
      </c>
      <c r="C12618" s="219">
        <v>81.722471264292608</v>
      </c>
      <c r="D12618" s="218"/>
      <c r="E12618" s="218" t="s">
        <v>114</v>
      </c>
      <c r="F12618" s="218">
        <v>2006</v>
      </c>
    </row>
    <row r="12619" spans="1:6" x14ac:dyDescent="0.45">
      <c r="A12619" s="218">
        <v>13054</v>
      </c>
      <c r="B12619" s="218">
        <v>560</v>
      </c>
      <c r="C12619" s="219">
        <v>48.689333658524383</v>
      </c>
      <c r="D12619" s="218"/>
      <c r="E12619" s="218" t="s">
        <v>109</v>
      </c>
      <c r="F12619" s="218">
        <v>2006</v>
      </c>
    </row>
    <row r="12620" spans="1:6" x14ac:dyDescent="0.45">
      <c r="A12620" s="218">
        <v>13046</v>
      </c>
      <c r="B12620" s="218">
        <v>250</v>
      </c>
      <c r="C12620" s="219">
        <v>75.1700635177165</v>
      </c>
      <c r="D12620" s="218" t="s">
        <v>206</v>
      </c>
      <c r="E12620" s="218" t="s">
        <v>206</v>
      </c>
      <c r="F12620" s="218">
        <v>1901</v>
      </c>
    </row>
    <row r="12621" spans="1:6" x14ac:dyDescent="0.45">
      <c r="A12621" s="218">
        <v>13510</v>
      </c>
      <c r="B12621" s="218">
        <v>0</v>
      </c>
      <c r="C12621" s="219">
        <v>24.313889838006379</v>
      </c>
      <c r="D12621" s="218"/>
      <c r="E12621" s="218"/>
      <c r="F12621" s="218">
        <v>1901</v>
      </c>
    </row>
    <row r="12622" spans="1:6" x14ac:dyDescent="0.45">
      <c r="A12622" s="218">
        <v>13506</v>
      </c>
      <c r="B12622" s="218">
        <v>250</v>
      </c>
      <c r="C12622" s="219">
        <v>61.038776580044598</v>
      </c>
      <c r="D12622" s="218"/>
      <c r="E12622" s="218" t="s">
        <v>114</v>
      </c>
      <c r="F12622" s="218">
        <v>2005</v>
      </c>
    </row>
    <row r="12623" spans="1:6" x14ac:dyDescent="0.45">
      <c r="A12623" s="218">
        <v>13498</v>
      </c>
      <c r="B12623" s="218">
        <v>250</v>
      </c>
      <c r="C12623" s="219">
        <v>0.51888806820942801</v>
      </c>
      <c r="D12623" s="218"/>
      <c r="E12623" s="218" t="s">
        <v>114</v>
      </c>
      <c r="F12623" s="218">
        <v>2006</v>
      </c>
    </row>
    <row r="12624" spans="1:6" x14ac:dyDescent="0.45">
      <c r="A12624" s="218">
        <v>13488</v>
      </c>
      <c r="B12624" s="218">
        <v>315</v>
      </c>
      <c r="C12624" s="219">
        <v>0.493338142458429</v>
      </c>
      <c r="D12624" s="218"/>
      <c r="E12624" s="218" t="s">
        <v>114</v>
      </c>
      <c r="F12624" s="218">
        <v>2006</v>
      </c>
    </row>
    <row r="12625" spans="1:6" x14ac:dyDescent="0.45">
      <c r="A12625" s="218">
        <v>13470</v>
      </c>
      <c r="B12625" s="218">
        <v>200</v>
      </c>
      <c r="C12625" s="219">
        <v>54.435262590893522</v>
      </c>
      <c r="D12625" s="218"/>
      <c r="E12625" s="218" t="s">
        <v>114</v>
      </c>
      <c r="F12625" s="218">
        <v>2006</v>
      </c>
    </row>
    <row r="12626" spans="1:6" x14ac:dyDescent="0.45">
      <c r="A12626" s="218">
        <v>13468</v>
      </c>
      <c r="B12626" s="218">
        <v>250</v>
      </c>
      <c r="C12626" s="219">
        <v>7.0096315621932339</v>
      </c>
      <c r="D12626" s="218"/>
      <c r="E12626" s="218" t="s">
        <v>204</v>
      </c>
      <c r="F12626" s="218">
        <v>2013</v>
      </c>
    </row>
    <row r="12627" spans="1:6" x14ac:dyDescent="0.45">
      <c r="A12627" s="218">
        <v>13464</v>
      </c>
      <c r="B12627" s="218">
        <v>160</v>
      </c>
      <c r="C12627" s="219">
        <v>117.8725717333247</v>
      </c>
      <c r="D12627" s="218"/>
      <c r="E12627" s="218" t="s">
        <v>204</v>
      </c>
      <c r="F12627" s="218">
        <v>2002</v>
      </c>
    </row>
    <row r="12628" spans="1:6" x14ac:dyDescent="0.45">
      <c r="A12628" s="218">
        <v>13460</v>
      </c>
      <c r="B12628" s="218">
        <v>160</v>
      </c>
      <c r="C12628" s="219">
        <v>118.4767967611314</v>
      </c>
      <c r="D12628" s="218"/>
      <c r="E12628" s="218" t="s">
        <v>204</v>
      </c>
      <c r="F12628" s="218">
        <v>2002</v>
      </c>
    </row>
    <row r="12629" spans="1:6" x14ac:dyDescent="0.45">
      <c r="A12629" s="218">
        <v>13452</v>
      </c>
      <c r="B12629" s="218">
        <v>250</v>
      </c>
      <c r="C12629" s="219">
        <v>39.601591204326937</v>
      </c>
      <c r="D12629" s="218"/>
      <c r="E12629" s="218" t="s">
        <v>204</v>
      </c>
      <c r="F12629" s="218">
        <v>2003</v>
      </c>
    </row>
    <row r="12630" spans="1:6" x14ac:dyDescent="0.45">
      <c r="A12630" s="218">
        <v>13450</v>
      </c>
      <c r="B12630" s="218">
        <v>200</v>
      </c>
      <c r="C12630" s="219">
        <v>54.980022331258432</v>
      </c>
      <c r="D12630" s="218"/>
      <c r="E12630" s="218" t="s">
        <v>204</v>
      </c>
      <c r="F12630" s="218">
        <v>2004</v>
      </c>
    </row>
    <row r="12631" spans="1:6" x14ac:dyDescent="0.45">
      <c r="A12631" s="218">
        <v>13418</v>
      </c>
      <c r="B12631" s="218">
        <v>250</v>
      </c>
      <c r="C12631" s="219">
        <v>11.43017485450455</v>
      </c>
      <c r="D12631" s="218"/>
      <c r="E12631" s="218" t="s">
        <v>114</v>
      </c>
      <c r="F12631" s="218">
        <v>2005</v>
      </c>
    </row>
    <row r="12632" spans="1:6" x14ac:dyDescent="0.45">
      <c r="A12632" s="218">
        <v>13416</v>
      </c>
      <c r="B12632" s="218">
        <v>200</v>
      </c>
      <c r="C12632" s="219">
        <v>42.320348945457269</v>
      </c>
      <c r="D12632" s="218"/>
      <c r="E12632" s="218" t="s">
        <v>114</v>
      </c>
      <c r="F12632" s="218">
        <v>2005</v>
      </c>
    </row>
    <row r="12633" spans="1:6" x14ac:dyDescent="0.45">
      <c r="A12633" s="218">
        <v>13396</v>
      </c>
      <c r="B12633" s="218">
        <v>300</v>
      </c>
      <c r="C12633" s="219">
        <v>23.000869654927431</v>
      </c>
      <c r="D12633" s="218"/>
      <c r="E12633" s="218" t="s">
        <v>124</v>
      </c>
      <c r="F12633" s="218">
        <v>1901</v>
      </c>
    </row>
    <row r="12634" spans="1:6" x14ac:dyDescent="0.45">
      <c r="A12634" s="218">
        <v>13394</v>
      </c>
      <c r="B12634" s="218">
        <v>200</v>
      </c>
      <c r="C12634" s="219">
        <v>37.351133397951287</v>
      </c>
      <c r="D12634" s="218"/>
      <c r="E12634" s="218" t="s">
        <v>114</v>
      </c>
      <c r="F12634" s="218">
        <v>2005</v>
      </c>
    </row>
    <row r="12635" spans="1:6" x14ac:dyDescent="0.45">
      <c r="A12635" s="218">
        <v>13386</v>
      </c>
      <c r="B12635" s="218">
        <v>250</v>
      </c>
      <c r="C12635" s="219">
        <v>0.51079622608213704</v>
      </c>
      <c r="D12635" s="218"/>
      <c r="E12635" s="218" t="s">
        <v>114</v>
      </c>
      <c r="F12635" s="218">
        <v>2006</v>
      </c>
    </row>
    <row r="12636" spans="1:6" x14ac:dyDescent="0.45">
      <c r="A12636" s="218">
        <v>13384</v>
      </c>
      <c r="B12636" s="218">
        <v>500</v>
      </c>
      <c r="C12636" s="219">
        <v>10.25428221113251</v>
      </c>
      <c r="D12636" s="218"/>
      <c r="E12636" s="218" t="s">
        <v>214</v>
      </c>
      <c r="F12636" s="218">
        <v>1987</v>
      </c>
    </row>
    <row r="12637" spans="1:6" x14ac:dyDescent="0.45">
      <c r="A12637" s="218">
        <v>13374</v>
      </c>
      <c r="B12637" s="218">
        <v>250</v>
      </c>
      <c r="C12637" s="219">
        <v>25.073100574964279</v>
      </c>
      <c r="D12637" s="218"/>
      <c r="E12637" s="218" t="s">
        <v>114</v>
      </c>
      <c r="F12637" s="218">
        <v>2006</v>
      </c>
    </row>
    <row r="12638" spans="1:6" x14ac:dyDescent="0.45">
      <c r="A12638" s="218">
        <v>13360</v>
      </c>
      <c r="B12638" s="218">
        <v>250</v>
      </c>
      <c r="C12638" s="219">
        <v>12.65051257516571</v>
      </c>
      <c r="D12638" s="218"/>
      <c r="E12638" s="218" t="s">
        <v>114</v>
      </c>
      <c r="F12638" s="218">
        <v>2012</v>
      </c>
    </row>
    <row r="12639" spans="1:6" x14ac:dyDescent="0.45">
      <c r="A12639" s="218">
        <v>13292</v>
      </c>
      <c r="B12639" s="218">
        <v>300</v>
      </c>
      <c r="C12639" s="219">
        <v>15.14985809699782</v>
      </c>
      <c r="D12639" s="218"/>
      <c r="E12639" s="218" t="s">
        <v>124</v>
      </c>
      <c r="F12639" s="218">
        <v>1995</v>
      </c>
    </row>
    <row r="12640" spans="1:6" x14ac:dyDescent="0.45">
      <c r="A12640" s="218">
        <v>13290</v>
      </c>
      <c r="B12640" s="218">
        <v>250</v>
      </c>
      <c r="C12640" s="219">
        <v>4.0999681916399001E-2</v>
      </c>
      <c r="D12640" s="218"/>
      <c r="E12640" s="218"/>
      <c r="F12640" s="218">
        <v>1983</v>
      </c>
    </row>
    <row r="12641" spans="1:6" x14ac:dyDescent="0.45">
      <c r="A12641" s="218">
        <v>13280</v>
      </c>
      <c r="B12641" s="218">
        <v>250</v>
      </c>
      <c r="C12641" s="219">
        <v>15.028612741437099</v>
      </c>
      <c r="D12641" s="218"/>
      <c r="E12641" s="218" t="s">
        <v>206</v>
      </c>
      <c r="F12641" s="218">
        <v>1977</v>
      </c>
    </row>
    <row r="12642" spans="1:6" x14ac:dyDescent="0.45">
      <c r="A12642" s="218">
        <v>13278</v>
      </c>
      <c r="B12642" s="218">
        <v>500</v>
      </c>
      <c r="C12642" s="219">
        <v>39.883292487092902</v>
      </c>
      <c r="D12642" s="218" t="s">
        <v>203</v>
      </c>
      <c r="E12642" s="218"/>
      <c r="F12642" s="218">
        <v>1901</v>
      </c>
    </row>
    <row r="12643" spans="1:6" x14ac:dyDescent="0.45">
      <c r="A12643" s="218">
        <v>13158</v>
      </c>
      <c r="B12643" s="218">
        <v>0</v>
      </c>
      <c r="C12643" s="219">
        <v>37.462459650432727</v>
      </c>
      <c r="D12643" s="218"/>
      <c r="E12643" s="218"/>
      <c r="F12643" s="218">
        <v>1901</v>
      </c>
    </row>
    <row r="12644" spans="1:6" x14ac:dyDescent="0.45">
      <c r="A12644" s="218">
        <v>13156</v>
      </c>
      <c r="B12644" s="218">
        <v>1500</v>
      </c>
      <c r="C12644" s="219">
        <v>80.58874893659366</v>
      </c>
      <c r="D12644" s="218"/>
      <c r="E12644" s="218" t="s">
        <v>214</v>
      </c>
      <c r="F12644" s="218">
        <v>1972</v>
      </c>
    </row>
    <row r="12645" spans="1:6" x14ac:dyDescent="0.45">
      <c r="A12645" s="218">
        <v>13154</v>
      </c>
      <c r="B12645" s="218">
        <v>0</v>
      </c>
      <c r="C12645" s="219">
        <v>137.62459892728239</v>
      </c>
      <c r="D12645" s="218" t="s">
        <v>123</v>
      </c>
      <c r="E12645" s="218"/>
      <c r="F12645" s="218">
        <v>1901</v>
      </c>
    </row>
    <row r="12646" spans="1:6" x14ac:dyDescent="0.45">
      <c r="A12646" s="218">
        <v>13152</v>
      </c>
      <c r="B12646" s="218">
        <v>200</v>
      </c>
      <c r="C12646" s="219">
        <v>24.259226254716388</v>
      </c>
      <c r="D12646" s="218"/>
      <c r="E12646" s="218" t="s">
        <v>206</v>
      </c>
      <c r="F12646" s="218">
        <v>1987</v>
      </c>
    </row>
    <row r="12647" spans="1:6" x14ac:dyDescent="0.45">
      <c r="A12647" s="218">
        <v>13150</v>
      </c>
      <c r="B12647" s="218">
        <v>500</v>
      </c>
      <c r="C12647" s="219">
        <v>44.768323673406229</v>
      </c>
      <c r="D12647" s="218"/>
      <c r="E12647" s="218" t="s">
        <v>214</v>
      </c>
      <c r="F12647" s="218">
        <v>1901</v>
      </c>
    </row>
    <row r="12648" spans="1:6" x14ac:dyDescent="0.45">
      <c r="A12648" s="218">
        <v>13140</v>
      </c>
      <c r="B12648" s="218">
        <v>0</v>
      </c>
      <c r="C12648" s="219">
        <v>4.1178396756217106</v>
      </c>
      <c r="D12648" s="218"/>
      <c r="E12648" s="218"/>
      <c r="F12648" s="218">
        <v>1901</v>
      </c>
    </row>
    <row r="12649" spans="1:6" x14ac:dyDescent="0.45">
      <c r="A12649" s="218">
        <v>13116</v>
      </c>
      <c r="B12649" s="218">
        <v>250</v>
      </c>
      <c r="C12649" s="219">
        <v>1.593765380261577</v>
      </c>
      <c r="D12649" s="218"/>
      <c r="E12649" s="218" t="s">
        <v>206</v>
      </c>
      <c r="F12649" s="218">
        <v>1901</v>
      </c>
    </row>
    <row r="12650" spans="1:6" x14ac:dyDescent="0.45">
      <c r="A12650" s="218">
        <v>13106</v>
      </c>
      <c r="B12650" s="218">
        <v>300</v>
      </c>
      <c r="C12650" s="219">
        <v>31.608475081965679</v>
      </c>
      <c r="D12650" s="218"/>
      <c r="E12650" s="218" t="s">
        <v>206</v>
      </c>
      <c r="F12650" s="218">
        <v>1975</v>
      </c>
    </row>
    <row r="12651" spans="1:6" x14ac:dyDescent="0.45">
      <c r="A12651" s="218">
        <v>13252</v>
      </c>
      <c r="B12651" s="218">
        <v>200</v>
      </c>
      <c r="C12651" s="219">
        <v>60.930483277596643</v>
      </c>
      <c r="D12651" s="218"/>
      <c r="E12651" s="218" t="s">
        <v>204</v>
      </c>
      <c r="F12651" s="218">
        <v>2002</v>
      </c>
    </row>
    <row r="12652" spans="1:6" x14ac:dyDescent="0.45">
      <c r="A12652" s="218">
        <v>13250</v>
      </c>
      <c r="B12652" s="218">
        <v>200</v>
      </c>
      <c r="C12652" s="219">
        <v>83.205553695106005</v>
      </c>
      <c r="D12652" s="218"/>
      <c r="E12652" s="218" t="s">
        <v>114</v>
      </c>
      <c r="F12652" s="218">
        <v>2003</v>
      </c>
    </row>
    <row r="12653" spans="1:6" x14ac:dyDescent="0.45">
      <c r="A12653" s="218">
        <v>13226</v>
      </c>
      <c r="B12653" s="218">
        <v>200</v>
      </c>
      <c r="C12653" s="219">
        <v>4.054183357149852</v>
      </c>
      <c r="D12653" s="218"/>
      <c r="E12653" s="218" t="s">
        <v>114</v>
      </c>
      <c r="F12653" s="218">
        <v>2003</v>
      </c>
    </row>
    <row r="12654" spans="1:6" x14ac:dyDescent="0.45">
      <c r="A12654" s="218">
        <v>12620</v>
      </c>
      <c r="B12654" s="218">
        <v>400</v>
      </c>
      <c r="C12654" s="219">
        <v>24.41012159781307</v>
      </c>
      <c r="D12654" s="218"/>
      <c r="E12654" s="218" t="s">
        <v>204</v>
      </c>
      <c r="F12654" s="218">
        <v>1997</v>
      </c>
    </row>
    <row r="12655" spans="1:6" x14ac:dyDescent="0.45">
      <c r="A12655" s="218">
        <v>12616</v>
      </c>
      <c r="B12655" s="218">
        <v>800</v>
      </c>
      <c r="C12655" s="219">
        <v>86.374069211268036</v>
      </c>
      <c r="D12655" s="218"/>
      <c r="E12655" s="218" t="s">
        <v>109</v>
      </c>
      <c r="F12655" s="218">
        <v>2003</v>
      </c>
    </row>
    <row r="12656" spans="1:6" x14ac:dyDescent="0.45">
      <c r="A12656" s="218">
        <v>12604</v>
      </c>
      <c r="B12656" s="218">
        <v>250</v>
      </c>
      <c r="C12656" s="219">
        <v>1.3591131911886141</v>
      </c>
      <c r="D12656" s="218"/>
      <c r="E12656" s="218" t="s">
        <v>206</v>
      </c>
      <c r="F12656" s="218">
        <v>1990</v>
      </c>
    </row>
    <row r="12657" spans="1:6" x14ac:dyDescent="0.45">
      <c r="A12657" s="218">
        <v>12592</v>
      </c>
      <c r="B12657" s="218">
        <v>315</v>
      </c>
      <c r="C12657" s="219">
        <v>38.121228237859917</v>
      </c>
      <c r="D12657" s="218"/>
      <c r="E12657" s="218" t="s">
        <v>114</v>
      </c>
      <c r="F12657" s="218">
        <v>2015</v>
      </c>
    </row>
    <row r="12658" spans="1:6" x14ac:dyDescent="0.45">
      <c r="A12658" s="218">
        <v>12580</v>
      </c>
      <c r="B12658" s="218">
        <v>160</v>
      </c>
      <c r="C12658" s="219">
        <v>10.06790472090055</v>
      </c>
      <c r="D12658" s="218"/>
      <c r="E12658" s="218" t="s">
        <v>114</v>
      </c>
      <c r="F12658" s="218">
        <v>2002</v>
      </c>
    </row>
    <row r="12659" spans="1:6" x14ac:dyDescent="0.45">
      <c r="A12659" s="218">
        <v>13026</v>
      </c>
      <c r="B12659" s="218">
        <v>250</v>
      </c>
      <c r="C12659" s="219">
        <v>20.644587089044421</v>
      </c>
      <c r="D12659" s="218"/>
      <c r="E12659" s="218" t="s">
        <v>114</v>
      </c>
      <c r="F12659" s="218">
        <v>2005</v>
      </c>
    </row>
    <row r="12660" spans="1:6" x14ac:dyDescent="0.45">
      <c r="A12660" s="218">
        <v>13010</v>
      </c>
      <c r="B12660" s="218">
        <v>200</v>
      </c>
      <c r="C12660" s="219">
        <v>28.268266548427508</v>
      </c>
      <c r="D12660" s="218"/>
      <c r="E12660" s="218" t="s">
        <v>114</v>
      </c>
      <c r="F12660" s="218">
        <v>2005</v>
      </c>
    </row>
    <row r="12661" spans="1:6" x14ac:dyDescent="0.45">
      <c r="A12661" s="218">
        <v>12980</v>
      </c>
      <c r="B12661" s="218">
        <v>315</v>
      </c>
      <c r="C12661" s="219">
        <v>1.145343304448849</v>
      </c>
      <c r="D12661" s="218"/>
      <c r="E12661" s="218" t="s">
        <v>114</v>
      </c>
      <c r="F12661" s="218">
        <v>2006</v>
      </c>
    </row>
    <row r="12662" spans="1:6" x14ac:dyDescent="0.45">
      <c r="A12662" s="218">
        <v>12934</v>
      </c>
      <c r="B12662" s="218">
        <v>250</v>
      </c>
      <c r="C12662" s="219">
        <v>36.768450392803409</v>
      </c>
      <c r="D12662" s="218"/>
      <c r="E12662" s="218" t="s">
        <v>114</v>
      </c>
      <c r="F12662" s="218">
        <v>2005</v>
      </c>
    </row>
    <row r="12663" spans="1:6" x14ac:dyDescent="0.45">
      <c r="A12663" s="218">
        <v>12920</v>
      </c>
      <c r="B12663" s="218">
        <v>250</v>
      </c>
      <c r="C12663" s="219">
        <v>24.68245681876618</v>
      </c>
      <c r="D12663" s="218"/>
      <c r="E12663" s="218" t="s">
        <v>206</v>
      </c>
      <c r="F12663" s="218">
        <v>1987</v>
      </c>
    </row>
    <row r="12664" spans="1:6" x14ac:dyDescent="0.45">
      <c r="A12664" s="218">
        <v>12918</v>
      </c>
      <c r="B12664" s="218">
        <v>300</v>
      </c>
      <c r="C12664" s="219">
        <v>19.33227450402142</v>
      </c>
      <c r="D12664" s="218"/>
      <c r="E12664" s="218" t="s">
        <v>206</v>
      </c>
      <c r="F12664" s="218">
        <v>1986</v>
      </c>
    </row>
    <row r="12665" spans="1:6" x14ac:dyDescent="0.45">
      <c r="A12665" s="218">
        <v>12914</v>
      </c>
      <c r="B12665" s="218">
        <v>315</v>
      </c>
      <c r="C12665" s="219">
        <v>64.815473260492809</v>
      </c>
      <c r="D12665" s="218"/>
      <c r="E12665" s="218" t="s">
        <v>114</v>
      </c>
      <c r="F12665" s="218">
        <v>2006</v>
      </c>
    </row>
    <row r="12666" spans="1:6" x14ac:dyDescent="0.45">
      <c r="A12666" s="218">
        <v>12910</v>
      </c>
      <c r="B12666" s="218">
        <v>1000</v>
      </c>
      <c r="C12666" s="219">
        <v>156.71908142149459</v>
      </c>
      <c r="D12666" s="218"/>
      <c r="E12666" s="218" t="s">
        <v>214</v>
      </c>
      <c r="F12666" s="218">
        <v>1970</v>
      </c>
    </row>
    <row r="12667" spans="1:6" x14ac:dyDescent="0.45">
      <c r="A12667" s="218">
        <v>12906</v>
      </c>
      <c r="B12667" s="218">
        <v>315</v>
      </c>
      <c r="C12667" s="219">
        <v>12.39267929071246</v>
      </c>
      <c r="D12667" s="218"/>
      <c r="E12667" s="218" t="s">
        <v>124</v>
      </c>
      <c r="F12667" s="218">
        <v>1998</v>
      </c>
    </row>
    <row r="12668" spans="1:6" x14ac:dyDescent="0.45">
      <c r="A12668" s="218">
        <v>12904</v>
      </c>
      <c r="B12668" s="218">
        <v>250</v>
      </c>
      <c r="C12668" s="219">
        <v>33.467723171727492</v>
      </c>
      <c r="D12668" s="218"/>
      <c r="E12668" s="218" t="s">
        <v>124</v>
      </c>
      <c r="F12668" s="218">
        <v>1998</v>
      </c>
    </row>
    <row r="12669" spans="1:6" x14ac:dyDescent="0.45">
      <c r="A12669" s="218">
        <v>12902</v>
      </c>
      <c r="B12669" s="218">
        <v>250</v>
      </c>
      <c r="C12669" s="219">
        <v>90.374278562011071</v>
      </c>
      <c r="D12669" s="218" t="s">
        <v>207</v>
      </c>
      <c r="E12669" s="218" t="s">
        <v>207</v>
      </c>
      <c r="F12669" s="218">
        <v>1901</v>
      </c>
    </row>
    <row r="12670" spans="1:6" x14ac:dyDescent="0.45">
      <c r="A12670" s="218">
        <v>12898</v>
      </c>
      <c r="B12670" s="218">
        <v>300</v>
      </c>
      <c r="C12670" s="219">
        <v>55.362080653832429</v>
      </c>
      <c r="D12670" s="218"/>
      <c r="E12670" s="218" t="s">
        <v>206</v>
      </c>
      <c r="F12670" s="218">
        <v>1986</v>
      </c>
    </row>
    <row r="12671" spans="1:6" x14ac:dyDescent="0.45">
      <c r="A12671" s="218">
        <v>12896</v>
      </c>
      <c r="B12671" s="218">
        <v>250</v>
      </c>
      <c r="C12671" s="219">
        <v>94.369027626204627</v>
      </c>
      <c r="D12671" s="218"/>
      <c r="E12671" s="218" t="s">
        <v>114</v>
      </c>
      <c r="F12671" s="218">
        <v>2005</v>
      </c>
    </row>
    <row r="12672" spans="1:6" x14ac:dyDescent="0.45">
      <c r="A12672" s="218">
        <v>12894</v>
      </c>
      <c r="B12672" s="218">
        <v>250</v>
      </c>
      <c r="C12672" s="219">
        <v>45.701938319531727</v>
      </c>
      <c r="D12672" s="218"/>
      <c r="E12672" s="218" t="s">
        <v>114</v>
      </c>
      <c r="F12672" s="218">
        <v>2005</v>
      </c>
    </row>
    <row r="12673" spans="1:6" x14ac:dyDescent="0.45">
      <c r="A12673" s="218">
        <v>12876</v>
      </c>
      <c r="B12673" s="218">
        <v>250</v>
      </c>
      <c r="C12673" s="219">
        <v>9.4840486006611773</v>
      </c>
      <c r="D12673" s="218"/>
      <c r="E12673" s="218"/>
      <c r="F12673" s="218">
        <v>0</v>
      </c>
    </row>
    <row r="12674" spans="1:6" x14ac:dyDescent="0.45">
      <c r="A12674" s="218">
        <v>12864</v>
      </c>
      <c r="B12674" s="218">
        <v>250</v>
      </c>
      <c r="C12674" s="219">
        <v>13.21976878476549</v>
      </c>
      <c r="D12674" s="218"/>
      <c r="E12674" s="218" t="s">
        <v>124</v>
      </c>
      <c r="F12674" s="218">
        <v>1998</v>
      </c>
    </row>
    <row r="12675" spans="1:6" x14ac:dyDescent="0.45">
      <c r="A12675" s="218">
        <v>12678</v>
      </c>
      <c r="B12675" s="218">
        <v>250</v>
      </c>
      <c r="C12675" s="219">
        <v>33.96773487731879</v>
      </c>
      <c r="D12675" s="218"/>
      <c r="E12675" s="218" t="s">
        <v>214</v>
      </c>
      <c r="F12675" s="218">
        <v>1955</v>
      </c>
    </row>
    <row r="12676" spans="1:6" x14ac:dyDescent="0.45">
      <c r="A12676" s="218">
        <v>12674</v>
      </c>
      <c r="B12676" s="218">
        <v>0</v>
      </c>
      <c r="C12676" s="219">
        <v>20.975875932052912</v>
      </c>
      <c r="D12676" s="218"/>
      <c r="E12676" s="218"/>
      <c r="F12676" s="218">
        <v>1901</v>
      </c>
    </row>
    <row r="12677" spans="1:6" x14ac:dyDescent="0.45">
      <c r="A12677" s="218">
        <v>12658</v>
      </c>
      <c r="B12677" s="218">
        <v>250</v>
      </c>
      <c r="C12677" s="219">
        <v>55.202437600399549</v>
      </c>
      <c r="D12677" s="218"/>
      <c r="E12677" s="218" t="s">
        <v>114</v>
      </c>
      <c r="F12677" s="218">
        <v>2005</v>
      </c>
    </row>
    <row r="12678" spans="1:6" x14ac:dyDescent="0.45">
      <c r="A12678" s="218">
        <v>12656</v>
      </c>
      <c r="B12678" s="218">
        <v>240</v>
      </c>
      <c r="C12678" s="219">
        <v>10.31482903439364</v>
      </c>
      <c r="D12678" s="218"/>
      <c r="E12678" s="218" t="s">
        <v>208</v>
      </c>
      <c r="F12678" s="218">
        <v>2018</v>
      </c>
    </row>
    <row r="12679" spans="1:6" x14ac:dyDescent="0.45">
      <c r="A12679" s="218">
        <v>12654</v>
      </c>
      <c r="B12679" s="218">
        <v>250</v>
      </c>
      <c r="C12679" s="219">
        <v>47.014597120957049</v>
      </c>
      <c r="D12679" s="218"/>
      <c r="E12679" s="218" t="s">
        <v>114</v>
      </c>
      <c r="F12679" s="218">
        <v>2005</v>
      </c>
    </row>
    <row r="12680" spans="1:6" x14ac:dyDescent="0.45">
      <c r="A12680" s="218">
        <v>12640</v>
      </c>
      <c r="B12680" s="218">
        <v>200</v>
      </c>
      <c r="C12680" s="219">
        <v>20.775701716128101</v>
      </c>
      <c r="D12680" s="218"/>
      <c r="E12680" s="218" t="s">
        <v>114</v>
      </c>
      <c r="F12680" s="218">
        <v>2011</v>
      </c>
    </row>
    <row r="12681" spans="1:6" x14ac:dyDescent="0.45">
      <c r="A12681" s="218">
        <v>12632</v>
      </c>
      <c r="B12681" s="218">
        <v>200</v>
      </c>
      <c r="C12681" s="219">
        <v>32.953821304905119</v>
      </c>
      <c r="D12681" s="218"/>
      <c r="E12681" s="218" t="s">
        <v>210</v>
      </c>
      <c r="F12681" s="218">
        <v>1901</v>
      </c>
    </row>
    <row r="12682" spans="1:6" x14ac:dyDescent="0.45">
      <c r="A12682" s="218">
        <v>12624</v>
      </c>
      <c r="B12682" s="218">
        <v>270</v>
      </c>
      <c r="C12682" s="219">
        <v>143.6719782662754</v>
      </c>
      <c r="D12682" s="218"/>
      <c r="E12682" s="218" t="s">
        <v>208</v>
      </c>
      <c r="F12682" s="218">
        <v>2018</v>
      </c>
    </row>
    <row r="12683" spans="1:6" x14ac:dyDescent="0.45">
      <c r="A12683" s="218">
        <v>12428</v>
      </c>
      <c r="B12683" s="218">
        <v>200</v>
      </c>
      <c r="C12683" s="219">
        <v>19.0650791488689</v>
      </c>
      <c r="D12683" s="218"/>
      <c r="E12683" s="218" t="s">
        <v>206</v>
      </c>
      <c r="F12683" s="218">
        <v>1981</v>
      </c>
    </row>
    <row r="12684" spans="1:6" x14ac:dyDescent="0.45">
      <c r="A12684" s="218">
        <v>12422</v>
      </c>
      <c r="B12684" s="218">
        <v>500</v>
      </c>
      <c r="C12684" s="219">
        <v>26.589760990144651</v>
      </c>
      <c r="D12684" s="218"/>
      <c r="E12684" s="218" t="s">
        <v>214</v>
      </c>
      <c r="F12684" s="218">
        <v>1901</v>
      </c>
    </row>
    <row r="12685" spans="1:6" x14ac:dyDescent="0.45">
      <c r="A12685" s="218">
        <v>12406</v>
      </c>
      <c r="B12685" s="218">
        <v>150</v>
      </c>
      <c r="C12685" s="219">
        <v>15.263426948114979</v>
      </c>
      <c r="D12685" s="218"/>
      <c r="E12685" s="218" t="s">
        <v>206</v>
      </c>
      <c r="F12685" s="218">
        <v>1901</v>
      </c>
    </row>
    <row r="12686" spans="1:6" x14ac:dyDescent="0.45">
      <c r="A12686" s="218">
        <v>12400</v>
      </c>
      <c r="B12686" s="218">
        <v>300</v>
      </c>
      <c r="C12686" s="219">
        <v>20.098783213063481</v>
      </c>
      <c r="D12686" s="218"/>
      <c r="E12686" s="218" t="s">
        <v>206</v>
      </c>
      <c r="F12686" s="218">
        <v>1901</v>
      </c>
    </row>
    <row r="12687" spans="1:6" x14ac:dyDescent="0.45">
      <c r="A12687" s="218">
        <v>12728</v>
      </c>
      <c r="B12687" s="218">
        <v>300</v>
      </c>
      <c r="C12687" s="219">
        <v>11.02476026964783</v>
      </c>
      <c r="D12687" s="218"/>
      <c r="E12687" s="218" t="s">
        <v>124</v>
      </c>
      <c r="F12687" s="218">
        <v>1995</v>
      </c>
    </row>
    <row r="12688" spans="1:6" x14ac:dyDescent="0.45">
      <c r="A12688" s="218">
        <v>12726</v>
      </c>
      <c r="B12688" s="218">
        <v>400</v>
      </c>
      <c r="C12688" s="219">
        <v>49.336673417215913</v>
      </c>
      <c r="D12688" s="218"/>
      <c r="E12688" s="218" t="s">
        <v>204</v>
      </c>
      <c r="F12688" s="218">
        <v>1999</v>
      </c>
    </row>
    <row r="12689" spans="1:6" x14ac:dyDescent="0.45">
      <c r="A12689" s="218">
        <v>12714</v>
      </c>
      <c r="B12689" s="218">
        <v>250</v>
      </c>
      <c r="C12689" s="219">
        <v>11.879917002204211</v>
      </c>
      <c r="D12689" s="218"/>
      <c r="E12689" s="218" t="s">
        <v>206</v>
      </c>
      <c r="F12689" s="218">
        <v>1990</v>
      </c>
    </row>
    <row r="12690" spans="1:6" x14ac:dyDescent="0.45">
      <c r="A12690" s="218">
        <v>12712</v>
      </c>
      <c r="B12690" s="218">
        <v>500</v>
      </c>
      <c r="C12690" s="219">
        <v>29.712636866739182</v>
      </c>
      <c r="D12690" s="218"/>
      <c r="E12690" s="218" t="s">
        <v>207</v>
      </c>
      <c r="F12690" s="218">
        <v>1987</v>
      </c>
    </row>
    <row r="12691" spans="1:6" x14ac:dyDescent="0.45">
      <c r="A12691" s="218">
        <v>12710</v>
      </c>
      <c r="B12691" s="218">
        <v>250</v>
      </c>
      <c r="C12691" s="219">
        <v>23.308838833661081</v>
      </c>
      <c r="D12691" s="218"/>
      <c r="E12691" s="218" t="s">
        <v>114</v>
      </c>
      <c r="F12691" s="218">
        <v>2005</v>
      </c>
    </row>
    <row r="12692" spans="1:6" x14ac:dyDescent="0.45">
      <c r="A12692" s="218">
        <v>12708</v>
      </c>
      <c r="B12692" s="218">
        <v>350</v>
      </c>
      <c r="C12692" s="219">
        <v>54.686416381685831</v>
      </c>
      <c r="D12692" s="218"/>
      <c r="E12692" s="218" t="s">
        <v>204</v>
      </c>
      <c r="F12692" s="218">
        <v>1999</v>
      </c>
    </row>
    <row r="12693" spans="1:6" x14ac:dyDescent="0.45">
      <c r="A12693" s="218">
        <v>12702</v>
      </c>
      <c r="B12693" s="218">
        <v>0</v>
      </c>
      <c r="C12693" s="219">
        <v>49.308922412623282</v>
      </c>
      <c r="D12693" s="218"/>
      <c r="E12693" s="218"/>
      <c r="F12693" s="218">
        <v>0</v>
      </c>
    </row>
    <row r="12694" spans="1:6" x14ac:dyDescent="0.45">
      <c r="A12694" s="218">
        <v>12688</v>
      </c>
      <c r="B12694" s="218">
        <v>500</v>
      </c>
      <c r="C12694" s="219">
        <v>47.396344745164917</v>
      </c>
      <c r="D12694" s="218"/>
      <c r="E12694" s="218" t="s">
        <v>214</v>
      </c>
      <c r="F12694" s="218">
        <v>1994</v>
      </c>
    </row>
    <row r="12695" spans="1:6" x14ac:dyDescent="0.45">
      <c r="A12695" s="218">
        <v>12854</v>
      </c>
      <c r="B12695" s="218">
        <v>250</v>
      </c>
      <c r="C12695" s="219">
        <v>47.338358047210519</v>
      </c>
      <c r="D12695" s="218"/>
      <c r="E12695" s="218" t="s">
        <v>114</v>
      </c>
      <c r="F12695" s="218">
        <v>2005</v>
      </c>
    </row>
    <row r="12696" spans="1:6" x14ac:dyDescent="0.45">
      <c r="A12696" s="218">
        <v>12850</v>
      </c>
      <c r="B12696" s="218">
        <v>250</v>
      </c>
      <c r="C12696" s="219">
        <v>35.032972804850729</v>
      </c>
      <c r="D12696" s="218"/>
      <c r="E12696" s="218" t="s">
        <v>206</v>
      </c>
      <c r="F12696" s="218">
        <v>2003</v>
      </c>
    </row>
    <row r="12697" spans="1:6" x14ac:dyDescent="0.45">
      <c r="A12697" s="218">
        <v>12848</v>
      </c>
      <c r="B12697" s="218">
        <v>0</v>
      </c>
      <c r="C12697" s="219">
        <v>12.34241872648996</v>
      </c>
      <c r="D12697" s="218"/>
      <c r="E12697" s="218"/>
      <c r="F12697" s="218">
        <v>1901</v>
      </c>
    </row>
    <row r="12698" spans="1:6" x14ac:dyDescent="0.45">
      <c r="A12698" s="218">
        <v>12842</v>
      </c>
      <c r="B12698" s="218">
        <v>250</v>
      </c>
      <c r="C12698" s="219">
        <v>44.173747187314618</v>
      </c>
      <c r="D12698" s="218"/>
      <c r="E12698" s="218" t="s">
        <v>206</v>
      </c>
      <c r="F12698" s="218">
        <v>1901</v>
      </c>
    </row>
    <row r="12699" spans="1:6" x14ac:dyDescent="0.45">
      <c r="A12699" s="218">
        <v>12840</v>
      </c>
      <c r="B12699" s="218">
        <v>150</v>
      </c>
      <c r="C12699" s="219">
        <v>24.750496398834741</v>
      </c>
      <c r="D12699" s="218"/>
      <c r="E12699" s="218" t="s">
        <v>214</v>
      </c>
      <c r="F12699" s="218">
        <v>1967</v>
      </c>
    </row>
    <row r="12700" spans="1:6" x14ac:dyDescent="0.45">
      <c r="A12700" s="218">
        <v>12832</v>
      </c>
      <c r="B12700" s="218">
        <v>200</v>
      </c>
      <c r="C12700" s="219">
        <v>26.81408070081897</v>
      </c>
      <c r="D12700" s="218"/>
      <c r="E12700" s="218" t="s">
        <v>114</v>
      </c>
      <c r="F12700" s="218">
        <v>1901</v>
      </c>
    </row>
    <row r="12701" spans="1:6" x14ac:dyDescent="0.45">
      <c r="A12701" s="218">
        <v>12822</v>
      </c>
      <c r="B12701" s="218">
        <v>315</v>
      </c>
      <c r="C12701" s="219">
        <v>26.21688774395518</v>
      </c>
      <c r="D12701" s="218"/>
      <c r="E12701" s="218" t="s">
        <v>124</v>
      </c>
      <c r="F12701" s="218">
        <v>1998</v>
      </c>
    </row>
    <row r="12702" spans="1:6" x14ac:dyDescent="0.45">
      <c r="A12702" s="218">
        <v>12812</v>
      </c>
      <c r="B12702" s="218">
        <v>200</v>
      </c>
      <c r="C12702" s="219">
        <v>18.713064655967472</v>
      </c>
      <c r="D12702" s="218"/>
      <c r="E12702" s="218" t="s">
        <v>204</v>
      </c>
      <c r="F12702" s="218">
        <v>2004</v>
      </c>
    </row>
    <row r="12703" spans="1:6" x14ac:dyDescent="0.45">
      <c r="A12703" s="218">
        <v>12494</v>
      </c>
      <c r="B12703" s="218">
        <v>250</v>
      </c>
      <c r="C12703" s="219">
        <v>19.114089621771232</v>
      </c>
      <c r="D12703" s="218"/>
      <c r="E12703" s="218" t="s">
        <v>109</v>
      </c>
      <c r="F12703" s="218">
        <v>2016</v>
      </c>
    </row>
    <row r="12704" spans="1:6" x14ac:dyDescent="0.45">
      <c r="A12704" s="218">
        <v>12488</v>
      </c>
      <c r="B12704" s="218">
        <v>200</v>
      </c>
      <c r="C12704" s="219">
        <v>11.4728952020251</v>
      </c>
      <c r="D12704" s="218"/>
      <c r="E12704" s="218" t="s">
        <v>124</v>
      </c>
      <c r="F12704" s="218">
        <v>1992</v>
      </c>
    </row>
    <row r="12705" spans="1:6" x14ac:dyDescent="0.45">
      <c r="A12705" s="218">
        <v>12462</v>
      </c>
      <c r="B12705" s="218">
        <v>300</v>
      </c>
      <c r="C12705" s="219">
        <v>37.869158833884129</v>
      </c>
      <c r="D12705" s="218"/>
      <c r="E12705" s="218" t="s">
        <v>207</v>
      </c>
      <c r="F12705" s="218">
        <v>1989</v>
      </c>
    </row>
    <row r="12706" spans="1:6" x14ac:dyDescent="0.45">
      <c r="A12706" s="218">
        <v>12786</v>
      </c>
      <c r="B12706" s="218">
        <v>300</v>
      </c>
      <c r="C12706" s="219">
        <v>28.142973464782521</v>
      </c>
      <c r="D12706" s="218"/>
      <c r="E12706" s="218" t="s">
        <v>206</v>
      </c>
      <c r="F12706" s="218">
        <v>1981</v>
      </c>
    </row>
    <row r="12707" spans="1:6" x14ac:dyDescent="0.45">
      <c r="A12707" s="218">
        <v>12784</v>
      </c>
      <c r="B12707" s="218">
        <v>500</v>
      </c>
      <c r="C12707" s="219">
        <v>38.726548211620504</v>
      </c>
      <c r="D12707" s="218"/>
      <c r="E12707" s="218" t="s">
        <v>214</v>
      </c>
      <c r="F12707" s="218">
        <v>1901</v>
      </c>
    </row>
    <row r="12708" spans="1:6" x14ac:dyDescent="0.45">
      <c r="A12708" s="218">
        <v>12758</v>
      </c>
      <c r="B12708" s="218">
        <v>315</v>
      </c>
      <c r="C12708" s="219">
        <v>3.5570288131549681</v>
      </c>
      <c r="D12708" s="218"/>
      <c r="E12708" s="218" t="s">
        <v>114</v>
      </c>
      <c r="F12708" s="218">
        <v>2005</v>
      </c>
    </row>
    <row r="12709" spans="1:6" x14ac:dyDescent="0.45">
      <c r="A12709" s="218">
        <v>12756</v>
      </c>
      <c r="B12709" s="218">
        <v>500</v>
      </c>
      <c r="C12709" s="219">
        <v>20.97003111582557</v>
      </c>
      <c r="D12709" s="218"/>
      <c r="E12709" s="218" t="s">
        <v>124</v>
      </c>
      <c r="F12709" s="218">
        <v>1997</v>
      </c>
    </row>
    <row r="12710" spans="1:6" x14ac:dyDescent="0.45">
      <c r="A12710" s="218">
        <v>12548</v>
      </c>
      <c r="B12710" s="218">
        <v>250</v>
      </c>
      <c r="C12710" s="219">
        <v>15.47536879480008</v>
      </c>
      <c r="D12710" s="218"/>
      <c r="E12710" s="218" t="s">
        <v>114</v>
      </c>
      <c r="F12710" s="218">
        <v>2005</v>
      </c>
    </row>
    <row r="12711" spans="1:6" x14ac:dyDescent="0.45">
      <c r="A12711" s="218">
        <v>12544</v>
      </c>
      <c r="B12711" s="218">
        <v>500</v>
      </c>
      <c r="C12711" s="219">
        <v>62.706258701983472</v>
      </c>
      <c r="D12711" s="218"/>
      <c r="E12711" s="218" t="s">
        <v>114</v>
      </c>
      <c r="F12711" s="218">
        <v>2005</v>
      </c>
    </row>
    <row r="12712" spans="1:6" x14ac:dyDescent="0.45">
      <c r="A12712" s="218">
        <v>12538</v>
      </c>
      <c r="B12712" s="218">
        <v>315</v>
      </c>
      <c r="C12712" s="219">
        <v>22.556406188528712</v>
      </c>
      <c r="D12712" s="218"/>
      <c r="E12712" s="218" t="s">
        <v>204</v>
      </c>
      <c r="F12712" s="218">
        <v>2002</v>
      </c>
    </row>
    <row r="12713" spans="1:6" x14ac:dyDescent="0.45">
      <c r="A12713" s="218">
        <v>12528</v>
      </c>
      <c r="B12713" s="218">
        <v>200</v>
      </c>
      <c r="C12713" s="219">
        <v>1.0525335286614999E-2</v>
      </c>
      <c r="D12713" s="218"/>
      <c r="E12713" s="218"/>
      <c r="F12713" s="218">
        <v>0</v>
      </c>
    </row>
    <row r="12714" spans="1:6" x14ac:dyDescent="0.45">
      <c r="A12714" s="218">
        <v>12524</v>
      </c>
      <c r="B12714" s="218">
        <v>250</v>
      </c>
      <c r="C12714" s="219">
        <v>12.23181918747305</v>
      </c>
      <c r="D12714" s="218"/>
      <c r="E12714" s="218" t="s">
        <v>204</v>
      </c>
      <c r="F12714" s="218">
        <v>2002</v>
      </c>
    </row>
    <row r="12715" spans="1:6" x14ac:dyDescent="0.45">
      <c r="A12715" s="218">
        <v>12510</v>
      </c>
      <c r="B12715" s="218">
        <v>200</v>
      </c>
      <c r="C12715" s="219">
        <v>12.784000562391389</v>
      </c>
      <c r="D12715" s="218"/>
      <c r="E12715" s="218" t="s">
        <v>206</v>
      </c>
      <c r="F12715" s="218">
        <v>1998</v>
      </c>
    </row>
    <row r="12716" spans="1:6" x14ac:dyDescent="0.45">
      <c r="A12716" s="218">
        <v>12506</v>
      </c>
      <c r="B12716" s="218">
        <v>250</v>
      </c>
      <c r="C12716" s="219">
        <v>55.850452819010222</v>
      </c>
      <c r="D12716" s="218"/>
      <c r="E12716" s="218" t="s">
        <v>114</v>
      </c>
      <c r="F12716" s="218">
        <v>2005</v>
      </c>
    </row>
    <row r="12717" spans="1:6" x14ac:dyDescent="0.45">
      <c r="A12717" s="218">
        <v>12274</v>
      </c>
      <c r="B12717" s="218">
        <v>600</v>
      </c>
      <c r="C12717" s="219">
        <v>2.371188599986084</v>
      </c>
      <c r="D12717" s="218"/>
      <c r="E12717" s="218" t="s">
        <v>214</v>
      </c>
      <c r="F12717" s="218">
        <v>1901</v>
      </c>
    </row>
    <row r="12718" spans="1:6" x14ac:dyDescent="0.45">
      <c r="A12718" s="218">
        <v>12270</v>
      </c>
      <c r="B12718" s="218">
        <v>200</v>
      </c>
      <c r="C12718" s="219">
        <v>22.93194955467121</v>
      </c>
      <c r="D12718" s="218"/>
      <c r="E12718" s="218" t="s">
        <v>204</v>
      </c>
      <c r="F12718" s="218">
        <v>2004</v>
      </c>
    </row>
    <row r="12719" spans="1:6" x14ac:dyDescent="0.45">
      <c r="A12719" s="218">
        <v>12268</v>
      </c>
      <c r="B12719" s="218">
        <v>200</v>
      </c>
      <c r="C12719" s="219">
        <v>8.1652467309106136</v>
      </c>
      <c r="D12719" s="218"/>
      <c r="E12719" s="218" t="s">
        <v>204</v>
      </c>
      <c r="F12719" s="218">
        <v>2004</v>
      </c>
    </row>
    <row r="12720" spans="1:6" x14ac:dyDescent="0.45">
      <c r="A12720" s="218">
        <v>12258</v>
      </c>
      <c r="B12720" s="218">
        <v>560</v>
      </c>
      <c r="C12720" s="219">
        <v>40.942143687605949</v>
      </c>
      <c r="D12720" s="218"/>
      <c r="E12720" s="218" t="s">
        <v>204</v>
      </c>
      <c r="F12720" s="218">
        <v>2005</v>
      </c>
    </row>
    <row r="12721" spans="1:6" x14ac:dyDescent="0.45">
      <c r="A12721" s="218">
        <v>12250</v>
      </c>
      <c r="B12721" s="218">
        <v>250</v>
      </c>
      <c r="C12721" s="219">
        <v>30.18561498937693</v>
      </c>
      <c r="D12721" s="218"/>
      <c r="E12721" s="218" t="s">
        <v>114</v>
      </c>
      <c r="F12721" s="218">
        <v>2005</v>
      </c>
    </row>
    <row r="12722" spans="1:6" x14ac:dyDescent="0.45">
      <c r="A12722" s="218">
        <v>12246</v>
      </c>
      <c r="B12722" s="218">
        <v>200</v>
      </c>
      <c r="C12722" s="219">
        <v>20.920196005020859</v>
      </c>
      <c r="D12722" s="218"/>
      <c r="E12722" s="218" t="s">
        <v>207</v>
      </c>
      <c r="F12722" s="218">
        <v>1901</v>
      </c>
    </row>
    <row r="12723" spans="1:6" x14ac:dyDescent="0.45">
      <c r="A12723" s="218">
        <v>12228</v>
      </c>
      <c r="B12723" s="218">
        <v>315</v>
      </c>
      <c r="C12723" s="219">
        <v>157.12693280641781</v>
      </c>
      <c r="D12723" s="218"/>
      <c r="E12723" s="218" t="s">
        <v>204</v>
      </c>
      <c r="F12723" s="218">
        <v>2002</v>
      </c>
    </row>
    <row r="12724" spans="1:6" x14ac:dyDescent="0.45">
      <c r="A12724" s="218">
        <v>12220</v>
      </c>
      <c r="B12724" s="218">
        <v>400</v>
      </c>
      <c r="C12724" s="219">
        <v>5.1405257973476317</v>
      </c>
      <c r="D12724" s="218"/>
      <c r="E12724" s="218" t="s">
        <v>114</v>
      </c>
      <c r="F12724" s="218">
        <v>1995</v>
      </c>
    </row>
    <row r="12725" spans="1:6" x14ac:dyDescent="0.45">
      <c r="A12725" s="218">
        <v>12032</v>
      </c>
      <c r="B12725" s="218">
        <v>315</v>
      </c>
      <c r="C12725" s="219">
        <v>15.3369084413872</v>
      </c>
      <c r="D12725" s="218"/>
      <c r="E12725" s="218" t="s">
        <v>204</v>
      </c>
      <c r="F12725" s="218">
        <v>2001</v>
      </c>
    </row>
    <row r="12726" spans="1:6" x14ac:dyDescent="0.45">
      <c r="A12726" s="218">
        <v>12026</v>
      </c>
      <c r="B12726" s="218">
        <v>400</v>
      </c>
      <c r="C12726" s="219">
        <v>22.695215712623771</v>
      </c>
      <c r="D12726" s="218"/>
      <c r="E12726" s="218" t="s">
        <v>204</v>
      </c>
      <c r="F12726" s="218">
        <v>1999</v>
      </c>
    </row>
    <row r="12727" spans="1:6" x14ac:dyDescent="0.45">
      <c r="A12727" s="218">
        <v>12020</v>
      </c>
      <c r="B12727" s="218">
        <v>250</v>
      </c>
      <c r="C12727" s="219">
        <v>47.402439943168758</v>
      </c>
      <c r="D12727" s="218"/>
      <c r="E12727" s="218" t="s">
        <v>209</v>
      </c>
      <c r="F12727" s="218">
        <v>2002</v>
      </c>
    </row>
    <row r="12728" spans="1:6" x14ac:dyDescent="0.45">
      <c r="A12728" s="218">
        <v>12010</v>
      </c>
      <c r="B12728" s="218">
        <v>250</v>
      </c>
      <c r="C12728" s="219">
        <v>14.64617697597021</v>
      </c>
      <c r="D12728" s="218"/>
      <c r="E12728" s="218" t="s">
        <v>204</v>
      </c>
      <c r="F12728" s="218">
        <v>2002</v>
      </c>
    </row>
    <row r="12729" spans="1:6" x14ac:dyDescent="0.45">
      <c r="A12729" s="218">
        <v>11980</v>
      </c>
      <c r="B12729" s="218">
        <v>250</v>
      </c>
      <c r="C12729" s="219">
        <v>55.680515090501167</v>
      </c>
      <c r="D12729" s="218"/>
      <c r="E12729" s="218" t="s">
        <v>209</v>
      </c>
      <c r="F12729" s="218">
        <v>2000</v>
      </c>
    </row>
    <row r="12730" spans="1:6" x14ac:dyDescent="0.45">
      <c r="A12730" s="218">
        <v>11972</v>
      </c>
      <c r="B12730" s="218">
        <v>250</v>
      </c>
      <c r="C12730" s="219">
        <v>5.4085338996971144</v>
      </c>
      <c r="D12730" s="218"/>
      <c r="E12730" s="218" t="s">
        <v>114</v>
      </c>
      <c r="F12730" s="218">
        <v>2006</v>
      </c>
    </row>
    <row r="12731" spans="1:6" x14ac:dyDescent="0.45">
      <c r="A12731" s="218">
        <v>11970</v>
      </c>
      <c r="B12731" s="218">
        <v>250</v>
      </c>
      <c r="C12731" s="219">
        <v>28.830206465915179</v>
      </c>
      <c r="D12731" s="218"/>
      <c r="E12731" s="218" t="s">
        <v>209</v>
      </c>
      <c r="F12731" s="218">
        <v>1994</v>
      </c>
    </row>
    <row r="12732" spans="1:6" x14ac:dyDescent="0.45">
      <c r="A12732" s="218">
        <v>11962</v>
      </c>
      <c r="B12732" s="218">
        <v>250</v>
      </c>
      <c r="C12732" s="219">
        <v>13.62619633259194</v>
      </c>
      <c r="D12732" s="218"/>
      <c r="E12732" s="218" t="s">
        <v>124</v>
      </c>
      <c r="F12732" s="218">
        <v>1999</v>
      </c>
    </row>
    <row r="12733" spans="1:6" x14ac:dyDescent="0.45">
      <c r="A12733" s="218">
        <v>11956</v>
      </c>
      <c r="B12733" s="218">
        <v>200</v>
      </c>
      <c r="C12733" s="219">
        <v>22.179333765649289</v>
      </c>
      <c r="D12733" s="218"/>
      <c r="E12733" s="218" t="s">
        <v>114</v>
      </c>
      <c r="F12733" s="218">
        <v>2001</v>
      </c>
    </row>
    <row r="12734" spans="1:6" x14ac:dyDescent="0.45">
      <c r="A12734" s="218">
        <v>11930</v>
      </c>
      <c r="B12734" s="218">
        <v>560</v>
      </c>
      <c r="C12734" s="219">
        <v>13.01787732804263</v>
      </c>
      <c r="D12734" s="218"/>
      <c r="E12734" s="218" t="s">
        <v>204</v>
      </c>
      <c r="F12734" s="218">
        <v>2004</v>
      </c>
    </row>
    <row r="12735" spans="1:6" x14ac:dyDescent="0.45">
      <c r="A12735" s="218">
        <v>12390</v>
      </c>
      <c r="B12735" s="218">
        <v>315</v>
      </c>
      <c r="C12735" s="219">
        <v>22.757256607739642</v>
      </c>
      <c r="D12735" s="218"/>
      <c r="E12735" s="218" t="s">
        <v>114</v>
      </c>
      <c r="F12735" s="218">
        <v>2000</v>
      </c>
    </row>
    <row r="12736" spans="1:6" x14ac:dyDescent="0.45">
      <c r="A12736" s="218">
        <v>12370</v>
      </c>
      <c r="B12736" s="218">
        <v>315</v>
      </c>
      <c r="C12736" s="219">
        <v>42.284998165698489</v>
      </c>
      <c r="D12736" s="218"/>
      <c r="E12736" s="218" t="s">
        <v>204</v>
      </c>
      <c r="F12736" s="218">
        <v>2000</v>
      </c>
    </row>
    <row r="12737" spans="1:6" x14ac:dyDescent="0.45">
      <c r="A12737" s="218">
        <v>12360</v>
      </c>
      <c r="B12737" s="218">
        <v>250</v>
      </c>
      <c r="C12737" s="219">
        <v>19.68090089920376</v>
      </c>
      <c r="D12737" s="218"/>
      <c r="E12737" s="218" t="s">
        <v>114</v>
      </c>
      <c r="F12737" s="218">
        <v>2000</v>
      </c>
    </row>
    <row r="12738" spans="1:6" x14ac:dyDescent="0.45">
      <c r="A12738" s="218">
        <v>12356</v>
      </c>
      <c r="B12738" s="218">
        <v>250</v>
      </c>
      <c r="C12738" s="219">
        <v>15.25962503891231</v>
      </c>
      <c r="D12738" s="218"/>
      <c r="E12738" s="218" t="s">
        <v>114</v>
      </c>
      <c r="F12738" s="218">
        <v>2005</v>
      </c>
    </row>
    <row r="12739" spans="1:6" x14ac:dyDescent="0.45">
      <c r="A12739" s="218">
        <v>12354</v>
      </c>
      <c r="B12739" s="218">
        <v>315</v>
      </c>
      <c r="C12739" s="219">
        <v>79.396528619310928</v>
      </c>
      <c r="D12739" s="218"/>
      <c r="E12739" s="218" t="s">
        <v>204</v>
      </c>
      <c r="F12739" s="218">
        <v>2006</v>
      </c>
    </row>
    <row r="12740" spans="1:6" x14ac:dyDescent="0.45">
      <c r="A12740" s="218">
        <v>12350</v>
      </c>
      <c r="B12740" s="218">
        <v>315</v>
      </c>
      <c r="C12740" s="219">
        <v>34.47193843176845</v>
      </c>
      <c r="D12740" s="218"/>
      <c r="E12740" s="218" t="s">
        <v>114</v>
      </c>
      <c r="F12740" s="218">
        <v>2006</v>
      </c>
    </row>
    <row r="12741" spans="1:6" x14ac:dyDescent="0.45">
      <c r="A12741" s="218">
        <v>12210</v>
      </c>
      <c r="B12741" s="218">
        <v>250</v>
      </c>
      <c r="C12741" s="219">
        <v>49.770027745869648</v>
      </c>
      <c r="D12741" s="218"/>
      <c r="E12741" s="218" t="s">
        <v>114</v>
      </c>
      <c r="F12741" s="218">
        <v>2016</v>
      </c>
    </row>
    <row r="12742" spans="1:6" x14ac:dyDescent="0.45">
      <c r="A12742" s="218">
        <v>12200</v>
      </c>
      <c r="B12742" s="218">
        <v>250</v>
      </c>
      <c r="C12742" s="219">
        <v>13.5561513403017</v>
      </c>
      <c r="D12742" s="218"/>
      <c r="E12742" s="218" t="s">
        <v>114</v>
      </c>
      <c r="F12742" s="218">
        <v>2005</v>
      </c>
    </row>
    <row r="12743" spans="1:6" x14ac:dyDescent="0.45">
      <c r="A12743" s="218">
        <v>12196</v>
      </c>
      <c r="B12743" s="218">
        <v>250</v>
      </c>
      <c r="C12743" s="219">
        <v>87.021146823228122</v>
      </c>
      <c r="D12743" s="218"/>
      <c r="E12743" s="218" t="s">
        <v>114</v>
      </c>
      <c r="F12743" s="218">
        <v>2005</v>
      </c>
    </row>
    <row r="12744" spans="1:6" x14ac:dyDescent="0.45">
      <c r="A12744" s="218">
        <v>12188</v>
      </c>
      <c r="B12744" s="218">
        <v>250</v>
      </c>
      <c r="C12744" s="219">
        <v>5.7264686000406178</v>
      </c>
      <c r="D12744" s="218"/>
      <c r="E12744" s="218" t="s">
        <v>114</v>
      </c>
      <c r="F12744" s="218">
        <v>2015</v>
      </c>
    </row>
    <row r="12745" spans="1:6" x14ac:dyDescent="0.45">
      <c r="A12745" s="218">
        <v>12184</v>
      </c>
      <c r="B12745" s="218">
        <v>200</v>
      </c>
      <c r="C12745" s="219">
        <v>25.45342271202292</v>
      </c>
      <c r="D12745" s="218"/>
      <c r="E12745" s="218" t="s">
        <v>114</v>
      </c>
      <c r="F12745" s="218">
        <v>2013</v>
      </c>
    </row>
    <row r="12746" spans="1:6" x14ac:dyDescent="0.45">
      <c r="A12746" s="218">
        <v>12176</v>
      </c>
      <c r="B12746" s="218">
        <v>250</v>
      </c>
      <c r="C12746" s="219">
        <v>38.296992114023013</v>
      </c>
      <c r="D12746" s="218"/>
      <c r="E12746" s="218" t="s">
        <v>114</v>
      </c>
      <c r="F12746" s="218">
        <v>2006</v>
      </c>
    </row>
    <row r="12747" spans="1:6" x14ac:dyDescent="0.45">
      <c r="A12747" s="218">
        <v>12172</v>
      </c>
      <c r="B12747" s="218">
        <v>600</v>
      </c>
      <c r="C12747" s="219">
        <v>36.684649974701472</v>
      </c>
      <c r="D12747" s="218"/>
      <c r="E12747" s="218" t="s">
        <v>114</v>
      </c>
      <c r="F12747" s="218">
        <v>1998</v>
      </c>
    </row>
    <row r="12748" spans="1:6" x14ac:dyDescent="0.45">
      <c r="A12748" s="218">
        <v>12304</v>
      </c>
      <c r="B12748" s="218">
        <v>200</v>
      </c>
      <c r="C12748" s="219">
        <v>27.11218898092957</v>
      </c>
      <c r="D12748" s="218"/>
      <c r="E12748" s="218" t="s">
        <v>114</v>
      </c>
      <c r="F12748" s="218">
        <v>2006</v>
      </c>
    </row>
    <row r="12749" spans="1:6" x14ac:dyDescent="0.45">
      <c r="A12749" s="218">
        <v>12144</v>
      </c>
      <c r="B12749" s="218">
        <v>250</v>
      </c>
      <c r="C12749" s="219">
        <v>15.622950276399161</v>
      </c>
      <c r="D12749" s="218"/>
      <c r="E12749" s="218" t="s">
        <v>114</v>
      </c>
      <c r="F12749" s="218">
        <v>2006</v>
      </c>
    </row>
    <row r="12750" spans="1:6" x14ac:dyDescent="0.45">
      <c r="A12750" s="218">
        <v>12122</v>
      </c>
      <c r="B12750" s="218">
        <v>0</v>
      </c>
      <c r="C12750" s="219">
        <v>40.080442303269457</v>
      </c>
      <c r="D12750" s="218"/>
      <c r="E12750" s="218"/>
      <c r="F12750" s="218">
        <v>1901</v>
      </c>
    </row>
    <row r="12751" spans="1:6" x14ac:dyDescent="0.45">
      <c r="A12751" s="218">
        <v>12116</v>
      </c>
      <c r="B12751" s="218">
        <v>0</v>
      </c>
      <c r="C12751" s="219">
        <v>27.712976324559332</v>
      </c>
      <c r="D12751" s="218"/>
      <c r="E12751" s="218"/>
      <c r="F12751" s="218">
        <v>1901</v>
      </c>
    </row>
    <row r="12752" spans="1:6" x14ac:dyDescent="0.45">
      <c r="A12752" s="218">
        <v>12114</v>
      </c>
      <c r="B12752" s="218">
        <v>0</v>
      </c>
      <c r="C12752" s="219">
        <v>20.070289170788801</v>
      </c>
      <c r="D12752" s="218"/>
      <c r="E12752" s="218"/>
      <c r="F12752" s="218">
        <v>1901</v>
      </c>
    </row>
    <row r="12753" spans="1:6" x14ac:dyDescent="0.45">
      <c r="A12753" s="218">
        <v>12110</v>
      </c>
      <c r="B12753" s="218">
        <v>315</v>
      </c>
      <c r="C12753" s="219">
        <v>8.7437398139239413</v>
      </c>
      <c r="D12753" s="218"/>
      <c r="E12753" s="218" t="s">
        <v>109</v>
      </c>
      <c r="F12753" s="218">
        <v>1901</v>
      </c>
    </row>
    <row r="12754" spans="1:6" x14ac:dyDescent="0.45">
      <c r="A12754" s="218">
        <v>12100</v>
      </c>
      <c r="B12754" s="218">
        <v>160</v>
      </c>
      <c r="C12754" s="219">
        <v>32.666334999436756</v>
      </c>
      <c r="D12754" s="218"/>
      <c r="E12754" s="218" t="s">
        <v>114</v>
      </c>
      <c r="F12754" s="218">
        <v>2017</v>
      </c>
    </row>
    <row r="12755" spans="1:6" x14ac:dyDescent="0.45">
      <c r="A12755" s="218">
        <v>12094</v>
      </c>
      <c r="B12755" s="218">
        <v>0</v>
      </c>
      <c r="C12755" s="219">
        <v>4.4029749764792028</v>
      </c>
      <c r="D12755" s="218"/>
      <c r="E12755" s="218"/>
      <c r="F12755" s="218">
        <v>1901</v>
      </c>
    </row>
    <row r="12756" spans="1:6" x14ac:dyDescent="0.45">
      <c r="A12756" s="218">
        <v>12088</v>
      </c>
      <c r="B12756" s="218">
        <v>250</v>
      </c>
      <c r="C12756" s="219">
        <v>30.91055046111218</v>
      </c>
      <c r="D12756" s="218"/>
      <c r="E12756" s="218" t="s">
        <v>204</v>
      </c>
      <c r="F12756" s="218">
        <v>2003</v>
      </c>
    </row>
    <row r="12757" spans="1:6" x14ac:dyDescent="0.45">
      <c r="A12757" s="218">
        <v>12064</v>
      </c>
      <c r="B12757" s="218">
        <v>200</v>
      </c>
      <c r="C12757" s="219">
        <v>18.939979052673792</v>
      </c>
      <c r="D12757" s="218"/>
      <c r="E12757" s="218" t="s">
        <v>114</v>
      </c>
      <c r="F12757" s="218">
        <v>2006</v>
      </c>
    </row>
    <row r="12758" spans="1:6" x14ac:dyDescent="0.45">
      <c r="A12758" s="218">
        <v>12062</v>
      </c>
      <c r="B12758" s="218">
        <v>200</v>
      </c>
      <c r="C12758" s="219">
        <v>7.7432428337456036</v>
      </c>
      <c r="D12758" s="218"/>
      <c r="E12758" s="218" t="s">
        <v>114</v>
      </c>
      <c r="F12758" s="218">
        <v>2015</v>
      </c>
    </row>
    <row r="12759" spans="1:6" x14ac:dyDescent="0.45">
      <c r="A12759" s="218">
        <v>12052</v>
      </c>
      <c r="B12759" s="218">
        <v>200</v>
      </c>
      <c r="C12759" s="219">
        <v>34.304689419348243</v>
      </c>
      <c r="D12759" s="218"/>
      <c r="E12759" s="218" t="s">
        <v>114</v>
      </c>
      <c r="F12759" s="218">
        <v>2007</v>
      </c>
    </row>
    <row r="12760" spans="1:6" x14ac:dyDescent="0.45">
      <c r="A12760" s="218">
        <v>12050</v>
      </c>
      <c r="B12760" s="218">
        <v>160</v>
      </c>
      <c r="C12760" s="219">
        <v>21.84731413051442</v>
      </c>
      <c r="D12760" s="218"/>
      <c r="E12760" s="218" t="s">
        <v>114</v>
      </c>
      <c r="F12760" s="218">
        <v>2007</v>
      </c>
    </row>
    <row r="12761" spans="1:6" x14ac:dyDescent="0.45">
      <c r="A12761" s="218">
        <v>12048</v>
      </c>
      <c r="B12761" s="218">
        <v>500</v>
      </c>
      <c r="C12761" s="219">
        <v>4.2088263519609379</v>
      </c>
      <c r="D12761" s="218"/>
      <c r="E12761" s="218" t="s">
        <v>214</v>
      </c>
      <c r="F12761" s="218">
        <v>1901</v>
      </c>
    </row>
    <row r="12762" spans="1:6" x14ac:dyDescent="0.45">
      <c r="A12762" s="218">
        <v>11862</v>
      </c>
      <c r="B12762" s="218">
        <v>300</v>
      </c>
      <c r="C12762" s="219">
        <v>62.158742935897727</v>
      </c>
      <c r="D12762" s="218"/>
      <c r="E12762" s="218" t="s">
        <v>212</v>
      </c>
      <c r="F12762" s="218">
        <v>2007</v>
      </c>
    </row>
    <row r="12763" spans="1:6" x14ac:dyDescent="0.45">
      <c r="A12763" s="218">
        <v>11842</v>
      </c>
      <c r="B12763" s="218">
        <v>250</v>
      </c>
      <c r="C12763" s="219">
        <v>48.170224511933831</v>
      </c>
      <c r="D12763" s="218"/>
      <c r="E12763" s="218" t="s">
        <v>114</v>
      </c>
      <c r="F12763" s="218">
        <v>2016</v>
      </c>
    </row>
    <row r="12764" spans="1:6" x14ac:dyDescent="0.45">
      <c r="A12764" s="218">
        <v>11824</v>
      </c>
      <c r="B12764" s="218">
        <v>500</v>
      </c>
      <c r="C12764" s="219">
        <v>34.636647038287407</v>
      </c>
      <c r="D12764" s="218"/>
      <c r="E12764" s="218" t="s">
        <v>214</v>
      </c>
      <c r="F12764" s="218">
        <v>1901</v>
      </c>
    </row>
    <row r="12765" spans="1:6" x14ac:dyDescent="0.45">
      <c r="A12765" s="218">
        <v>11814</v>
      </c>
      <c r="B12765" s="218">
        <v>250</v>
      </c>
      <c r="C12765" s="219">
        <v>27.88487783176841</v>
      </c>
      <c r="D12765" s="218"/>
      <c r="E12765" s="218" t="s">
        <v>114</v>
      </c>
      <c r="F12765" s="218">
        <v>1901</v>
      </c>
    </row>
    <row r="12766" spans="1:6" x14ac:dyDescent="0.45">
      <c r="A12766" s="218">
        <v>11810</v>
      </c>
      <c r="B12766" s="218">
        <v>500</v>
      </c>
      <c r="C12766" s="219">
        <v>7.6907998354470344</v>
      </c>
      <c r="D12766" s="218"/>
      <c r="E12766" s="218" t="s">
        <v>204</v>
      </c>
      <c r="F12766" s="218">
        <v>1998</v>
      </c>
    </row>
    <row r="12767" spans="1:6" x14ac:dyDescent="0.45">
      <c r="A12767" s="218">
        <v>11922</v>
      </c>
      <c r="B12767" s="218">
        <v>250</v>
      </c>
      <c r="C12767" s="219">
        <v>14.12370596554117</v>
      </c>
      <c r="D12767" s="218"/>
      <c r="E12767" s="218" t="s">
        <v>114</v>
      </c>
      <c r="F12767" s="218">
        <v>2006</v>
      </c>
    </row>
    <row r="12768" spans="1:6" x14ac:dyDescent="0.45">
      <c r="A12768" s="218">
        <v>11904</v>
      </c>
      <c r="B12768" s="218">
        <v>200</v>
      </c>
      <c r="C12768" s="219">
        <v>17.236137077573812</v>
      </c>
      <c r="D12768" s="218"/>
      <c r="E12768" s="218" t="s">
        <v>114</v>
      </c>
      <c r="F12768" s="218">
        <v>2018</v>
      </c>
    </row>
    <row r="12769" spans="1:6" x14ac:dyDescent="0.45">
      <c r="A12769" s="218">
        <v>11888</v>
      </c>
      <c r="B12769" s="218">
        <v>300</v>
      </c>
      <c r="C12769" s="219">
        <v>57.256057909902133</v>
      </c>
      <c r="D12769" s="218"/>
      <c r="E12769" s="218" t="s">
        <v>208</v>
      </c>
      <c r="F12769" s="218">
        <v>2018</v>
      </c>
    </row>
    <row r="12770" spans="1:6" x14ac:dyDescent="0.45">
      <c r="A12770" s="218">
        <v>11882</v>
      </c>
      <c r="B12770" s="218">
        <v>675</v>
      </c>
      <c r="C12770" s="219">
        <v>285.53264240790043</v>
      </c>
      <c r="D12770" s="218"/>
      <c r="E12770" s="218" t="s">
        <v>109</v>
      </c>
      <c r="F12770" s="218">
        <v>2008</v>
      </c>
    </row>
    <row r="12771" spans="1:6" x14ac:dyDescent="0.45">
      <c r="A12771" s="218">
        <v>11880</v>
      </c>
      <c r="B12771" s="218">
        <v>315</v>
      </c>
      <c r="C12771" s="219">
        <v>17.676641731243521</v>
      </c>
      <c r="D12771" s="218"/>
      <c r="E12771" s="218" t="s">
        <v>114</v>
      </c>
      <c r="F12771" s="218">
        <v>2008</v>
      </c>
    </row>
    <row r="12772" spans="1:6" x14ac:dyDescent="0.45">
      <c r="A12772" s="218">
        <v>11382</v>
      </c>
      <c r="B12772" s="218">
        <v>250</v>
      </c>
      <c r="C12772" s="219">
        <v>0.89956006119100096</v>
      </c>
      <c r="D12772" s="218"/>
      <c r="E12772" s="218"/>
      <c r="F12772" s="218">
        <v>0</v>
      </c>
    </row>
    <row r="12773" spans="1:6" x14ac:dyDescent="0.45">
      <c r="A12773" s="218">
        <v>11366</v>
      </c>
      <c r="B12773" s="218">
        <v>315</v>
      </c>
      <c r="C12773" s="219">
        <v>19.939083153298292</v>
      </c>
      <c r="D12773" s="218"/>
      <c r="E12773" s="218" t="s">
        <v>114</v>
      </c>
      <c r="F12773" s="218">
        <v>2017</v>
      </c>
    </row>
    <row r="12774" spans="1:6" x14ac:dyDescent="0.45">
      <c r="A12774" s="218">
        <v>11358</v>
      </c>
      <c r="B12774" s="218">
        <v>200</v>
      </c>
      <c r="C12774" s="219">
        <v>63.406643301709622</v>
      </c>
      <c r="D12774" s="218"/>
      <c r="E12774" s="218" t="s">
        <v>114</v>
      </c>
      <c r="F12774" s="218">
        <v>2007</v>
      </c>
    </row>
    <row r="12775" spans="1:6" x14ac:dyDescent="0.45">
      <c r="A12775" s="218">
        <v>11342</v>
      </c>
      <c r="B12775" s="218">
        <v>0</v>
      </c>
      <c r="C12775" s="219">
        <v>10.59121084306642</v>
      </c>
      <c r="D12775" s="218"/>
      <c r="E12775" s="218"/>
      <c r="F12775" s="218">
        <v>1901</v>
      </c>
    </row>
    <row r="12776" spans="1:6" x14ac:dyDescent="0.45">
      <c r="A12776" s="218">
        <v>11480</v>
      </c>
      <c r="B12776" s="218">
        <v>200</v>
      </c>
      <c r="C12776" s="219">
        <v>3.5411730377000672</v>
      </c>
      <c r="D12776" s="218"/>
      <c r="E12776" s="218" t="s">
        <v>204</v>
      </c>
      <c r="F12776" s="218">
        <v>2005</v>
      </c>
    </row>
    <row r="12777" spans="1:6" x14ac:dyDescent="0.45">
      <c r="A12777" s="218">
        <v>11456</v>
      </c>
      <c r="B12777" s="218">
        <v>300</v>
      </c>
      <c r="C12777" s="219">
        <v>33.710065408534447</v>
      </c>
      <c r="D12777" s="218"/>
      <c r="E12777" s="218" t="s">
        <v>206</v>
      </c>
      <c r="F12777" s="218">
        <v>1901</v>
      </c>
    </row>
    <row r="12778" spans="1:6" x14ac:dyDescent="0.45">
      <c r="A12778" s="218">
        <v>11798</v>
      </c>
      <c r="B12778" s="218">
        <v>560</v>
      </c>
      <c r="C12778" s="219">
        <v>51.142704611520379</v>
      </c>
      <c r="D12778" s="218"/>
      <c r="E12778" s="218" t="s">
        <v>124</v>
      </c>
      <c r="F12778" s="218">
        <v>1997</v>
      </c>
    </row>
    <row r="12779" spans="1:6" x14ac:dyDescent="0.45">
      <c r="A12779" s="218">
        <v>11796</v>
      </c>
      <c r="B12779" s="218">
        <v>600</v>
      </c>
      <c r="C12779" s="219">
        <v>58.239553679558369</v>
      </c>
      <c r="D12779" s="218"/>
      <c r="E12779" s="218" t="s">
        <v>214</v>
      </c>
      <c r="F12779" s="218">
        <v>1901</v>
      </c>
    </row>
    <row r="12780" spans="1:6" x14ac:dyDescent="0.45">
      <c r="A12780" s="218">
        <v>11776</v>
      </c>
      <c r="B12780" s="218">
        <v>250</v>
      </c>
      <c r="C12780" s="219">
        <v>482.10548729498652</v>
      </c>
      <c r="D12780" s="218"/>
      <c r="E12780" s="218" t="s">
        <v>114</v>
      </c>
      <c r="F12780" s="218">
        <v>2007</v>
      </c>
    </row>
    <row r="12781" spans="1:6" x14ac:dyDescent="0.45">
      <c r="A12781" s="218">
        <v>11766</v>
      </c>
      <c r="B12781" s="218">
        <v>315</v>
      </c>
      <c r="C12781" s="219">
        <v>0.59511603427177395</v>
      </c>
      <c r="D12781" s="218"/>
      <c r="E12781" s="218" t="s">
        <v>109</v>
      </c>
      <c r="F12781" s="218">
        <v>2004</v>
      </c>
    </row>
    <row r="12782" spans="1:6" x14ac:dyDescent="0.45">
      <c r="A12782" s="218">
        <v>11760</v>
      </c>
      <c r="B12782" s="218">
        <v>200</v>
      </c>
      <c r="C12782" s="219">
        <v>47.71750427757852</v>
      </c>
      <c r="D12782" s="218"/>
      <c r="E12782" s="218" t="s">
        <v>114</v>
      </c>
      <c r="F12782" s="218">
        <v>2006</v>
      </c>
    </row>
    <row r="12783" spans="1:6" x14ac:dyDescent="0.45">
      <c r="A12783" s="218">
        <v>11748</v>
      </c>
      <c r="B12783" s="218">
        <v>250</v>
      </c>
      <c r="C12783" s="219">
        <v>10.52198219803403</v>
      </c>
      <c r="D12783" s="218"/>
      <c r="E12783" s="218" t="s">
        <v>114</v>
      </c>
      <c r="F12783" s="218">
        <v>2005</v>
      </c>
    </row>
    <row r="12784" spans="1:6" x14ac:dyDescent="0.45">
      <c r="A12784" s="218">
        <v>11624</v>
      </c>
      <c r="B12784" s="218">
        <v>250</v>
      </c>
      <c r="C12784" s="219">
        <v>40.494768683325709</v>
      </c>
      <c r="D12784" s="218"/>
      <c r="E12784" s="218" t="s">
        <v>114</v>
      </c>
      <c r="F12784" s="218">
        <v>2006</v>
      </c>
    </row>
    <row r="12785" spans="1:6" x14ac:dyDescent="0.45">
      <c r="A12785" s="218">
        <v>11618</v>
      </c>
      <c r="B12785" s="218">
        <v>200</v>
      </c>
      <c r="C12785" s="219">
        <v>7.4891453698601538</v>
      </c>
      <c r="D12785" s="218"/>
      <c r="E12785" s="218" t="s">
        <v>124</v>
      </c>
      <c r="F12785" s="218">
        <v>2008</v>
      </c>
    </row>
    <row r="12786" spans="1:6" x14ac:dyDescent="0.45">
      <c r="A12786" s="218">
        <v>11616</v>
      </c>
      <c r="B12786" s="218">
        <v>200</v>
      </c>
      <c r="C12786" s="219">
        <v>15.44008980306319</v>
      </c>
      <c r="D12786" s="218"/>
      <c r="E12786" s="218" t="s">
        <v>114</v>
      </c>
      <c r="F12786" s="218">
        <v>2008</v>
      </c>
    </row>
    <row r="12787" spans="1:6" x14ac:dyDescent="0.45">
      <c r="A12787" s="218">
        <v>11612</v>
      </c>
      <c r="B12787" s="218">
        <v>250</v>
      </c>
      <c r="C12787" s="219">
        <v>21.31667862355156</v>
      </c>
      <c r="D12787" s="218"/>
      <c r="E12787" s="218" t="s">
        <v>114</v>
      </c>
      <c r="F12787" s="218">
        <v>2008</v>
      </c>
    </row>
    <row r="12788" spans="1:6" x14ac:dyDescent="0.45">
      <c r="A12788" s="218">
        <v>11596</v>
      </c>
      <c r="B12788" s="218">
        <v>200</v>
      </c>
      <c r="C12788" s="219">
        <v>51.420623599074922</v>
      </c>
      <c r="D12788" s="218"/>
      <c r="E12788" s="218" t="s">
        <v>114</v>
      </c>
      <c r="F12788" s="218">
        <v>2008</v>
      </c>
    </row>
    <row r="12789" spans="1:6" x14ac:dyDescent="0.45">
      <c r="A12789" s="218">
        <v>11594</v>
      </c>
      <c r="B12789" s="218">
        <v>0</v>
      </c>
      <c r="C12789" s="219">
        <v>21.80464347519046</v>
      </c>
      <c r="D12789" s="218"/>
      <c r="E12789" s="218" t="s">
        <v>206</v>
      </c>
      <c r="F12789" s="218">
        <v>1901</v>
      </c>
    </row>
    <row r="12790" spans="1:6" x14ac:dyDescent="0.45">
      <c r="A12790" s="218">
        <v>11576</v>
      </c>
      <c r="B12790" s="218">
        <v>300</v>
      </c>
      <c r="C12790" s="219">
        <v>11.96837561314832</v>
      </c>
      <c r="D12790" s="218"/>
      <c r="E12790" s="218" t="s">
        <v>109</v>
      </c>
      <c r="F12790" s="218">
        <v>1992</v>
      </c>
    </row>
    <row r="12791" spans="1:6" x14ac:dyDescent="0.45">
      <c r="A12791" s="218">
        <v>11438</v>
      </c>
      <c r="B12791" s="218">
        <v>315</v>
      </c>
      <c r="C12791" s="219">
        <v>9.9949620030466768</v>
      </c>
      <c r="D12791" s="218"/>
      <c r="E12791" s="218" t="s">
        <v>114</v>
      </c>
      <c r="F12791" s="218">
        <v>2008</v>
      </c>
    </row>
    <row r="12792" spans="1:6" x14ac:dyDescent="0.45">
      <c r="A12792" s="218">
        <v>11430</v>
      </c>
      <c r="B12792" s="218">
        <v>200</v>
      </c>
      <c r="C12792" s="219">
        <v>24.273234171763178</v>
      </c>
      <c r="D12792" s="218"/>
      <c r="E12792" s="218" t="s">
        <v>114</v>
      </c>
      <c r="F12792" s="218">
        <v>2008</v>
      </c>
    </row>
    <row r="12793" spans="1:6" x14ac:dyDescent="0.45">
      <c r="A12793" s="218">
        <v>11402</v>
      </c>
      <c r="B12793" s="218">
        <v>250</v>
      </c>
      <c r="C12793" s="219">
        <v>40.552904468104877</v>
      </c>
      <c r="D12793" s="218"/>
      <c r="E12793" s="218" t="s">
        <v>114</v>
      </c>
      <c r="F12793" s="218">
        <v>2008</v>
      </c>
    </row>
    <row r="12794" spans="1:6" x14ac:dyDescent="0.45">
      <c r="A12794" s="218">
        <v>11322</v>
      </c>
      <c r="B12794" s="218">
        <v>250</v>
      </c>
      <c r="C12794" s="219">
        <v>36.726875164955352</v>
      </c>
      <c r="D12794" s="218"/>
      <c r="E12794" s="218" t="s">
        <v>206</v>
      </c>
      <c r="F12794" s="218">
        <v>1991</v>
      </c>
    </row>
    <row r="12795" spans="1:6" x14ac:dyDescent="0.45">
      <c r="A12795" s="218">
        <v>11320</v>
      </c>
      <c r="B12795" s="218">
        <v>300</v>
      </c>
      <c r="C12795" s="219">
        <v>34.695513562674471</v>
      </c>
      <c r="D12795" s="218"/>
      <c r="E12795" s="218" t="s">
        <v>109</v>
      </c>
      <c r="F12795" s="218">
        <v>1989</v>
      </c>
    </row>
    <row r="12796" spans="1:6" x14ac:dyDescent="0.45">
      <c r="A12796" s="218">
        <v>11292</v>
      </c>
      <c r="B12796" s="218">
        <v>250</v>
      </c>
      <c r="C12796" s="219">
        <v>60.065907195745019</v>
      </c>
      <c r="D12796" s="218"/>
      <c r="E12796" s="218" t="s">
        <v>114</v>
      </c>
      <c r="F12796" s="218">
        <v>2006</v>
      </c>
    </row>
    <row r="12797" spans="1:6" x14ac:dyDescent="0.45">
      <c r="A12797" s="218">
        <v>11564</v>
      </c>
      <c r="B12797" s="218">
        <v>300</v>
      </c>
      <c r="C12797" s="219">
        <v>33.472677723246328</v>
      </c>
      <c r="D12797" s="218"/>
      <c r="E12797" s="218" t="s">
        <v>206</v>
      </c>
      <c r="F12797" s="218">
        <v>1980</v>
      </c>
    </row>
    <row r="12798" spans="1:6" x14ac:dyDescent="0.45">
      <c r="A12798" s="218">
        <v>11540</v>
      </c>
      <c r="B12798" s="218">
        <v>315</v>
      </c>
      <c r="C12798" s="219">
        <v>21.853423603714742</v>
      </c>
      <c r="D12798" s="218"/>
      <c r="E12798" s="218" t="s">
        <v>204</v>
      </c>
      <c r="F12798" s="218">
        <v>1901</v>
      </c>
    </row>
    <row r="12799" spans="1:6" x14ac:dyDescent="0.45">
      <c r="A12799" s="218">
        <v>11510</v>
      </c>
      <c r="B12799" s="218">
        <v>300</v>
      </c>
      <c r="C12799" s="219">
        <v>25.148334722569611</v>
      </c>
      <c r="D12799" s="218"/>
      <c r="E12799" s="218" t="s">
        <v>206</v>
      </c>
      <c r="F12799" s="218">
        <v>1963</v>
      </c>
    </row>
    <row r="12800" spans="1:6" x14ac:dyDescent="0.45">
      <c r="A12800" s="218">
        <v>11700</v>
      </c>
      <c r="B12800" s="218">
        <v>0</v>
      </c>
      <c r="C12800" s="219">
        <v>44.186804902988577</v>
      </c>
      <c r="D12800" s="218"/>
      <c r="E12800" s="218"/>
      <c r="F12800" s="218">
        <v>1901</v>
      </c>
    </row>
    <row r="12801" spans="1:6" x14ac:dyDescent="0.45">
      <c r="A12801" s="218">
        <v>11682</v>
      </c>
      <c r="B12801" s="218">
        <v>1000</v>
      </c>
      <c r="C12801" s="219">
        <v>41.187250165514463</v>
      </c>
      <c r="D12801" s="218"/>
      <c r="E12801" s="218" t="s">
        <v>214</v>
      </c>
      <c r="F12801" s="218">
        <v>1968</v>
      </c>
    </row>
    <row r="12802" spans="1:6" x14ac:dyDescent="0.45">
      <c r="A12802" s="218">
        <v>11674</v>
      </c>
      <c r="B12802" s="218">
        <v>315</v>
      </c>
      <c r="C12802" s="219">
        <v>7.6021347169480276</v>
      </c>
      <c r="D12802" s="218"/>
      <c r="E12802" s="218" t="s">
        <v>114</v>
      </c>
      <c r="F12802" s="218">
        <v>2005</v>
      </c>
    </row>
    <row r="12803" spans="1:6" x14ac:dyDescent="0.45">
      <c r="A12803" s="218">
        <v>11656</v>
      </c>
      <c r="B12803" s="218">
        <v>200</v>
      </c>
      <c r="C12803" s="219">
        <v>44.432392869379811</v>
      </c>
      <c r="D12803" s="218"/>
      <c r="E12803" s="218" t="s">
        <v>114</v>
      </c>
      <c r="F12803" s="218">
        <v>2017</v>
      </c>
    </row>
    <row r="12804" spans="1:6" x14ac:dyDescent="0.45">
      <c r="A12804" s="218">
        <v>11648</v>
      </c>
      <c r="B12804" s="218">
        <v>500</v>
      </c>
      <c r="C12804" s="219">
        <v>55.021524515586869</v>
      </c>
      <c r="D12804" s="218"/>
      <c r="E12804" s="218" t="s">
        <v>214</v>
      </c>
      <c r="F12804" s="218">
        <v>1993</v>
      </c>
    </row>
    <row r="12805" spans="1:6" x14ac:dyDescent="0.45">
      <c r="A12805" s="218">
        <v>11646</v>
      </c>
      <c r="B12805" s="218">
        <v>200</v>
      </c>
      <c r="C12805" s="219">
        <v>6.1444596677301924</v>
      </c>
      <c r="D12805" s="218"/>
      <c r="E12805" s="218" t="s">
        <v>114</v>
      </c>
      <c r="F12805" s="218">
        <v>2017</v>
      </c>
    </row>
    <row r="12806" spans="1:6" x14ac:dyDescent="0.45">
      <c r="A12806" s="218">
        <v>11630</v>
      </c>
      <c r="B12806" s="218">
        <v>300</v>
      </c>
      <c r="C12806" s="219">
        <v>24.40201332525935</v>
      </c>
      <c r="D12806" s="218"/>
      <c r="E12806" s="218" t="s">
        <v>206</v>
      </c>
      <c r="F12806" s="218">
        <v>1901</v>
      </c>
    </row>
    <row r="12807" spans="1:6" x14ac:dyDescent="0.45">
      <c r="A12807" s="218">
        <v>11214</v>
      </c>
      <c r="B12807" s="218">
        <v>250</v>
      </c>
      <c r="C12807" s="219">
        <v>3.0690693464383392</v>
      </c>
      <c r="D12807" s="218"/>
      <c r="E12807" s="218" t="s">
        <v>114</v>
      </c>
      <c r="F12807" s="218">
        <v>2006</v>
      </c>
    </row>
    <row r="12808" spans="1:6" x14ac:dyDescent="0.45">
      <c r="A12808" s="218">
        <v>11204</v>
      </c>
      <c r="B12808" s="218">
        <v>200</v>
      </c>
      <c r="C12808" s="219">
        <v>39.156006675721109</v>
      </c>
      <c r="D12808" s="218"/>
      <c r="E12808" s="218" t="s">
        <v>114</v>
      </c>
      <c r="F12808" s="218">
        <v>2005</v>
      </c>
    </row>
    <row r="12809" spans="1:6" x14ac:dyDescent="0.45">
      <c r="A12809" s="218">
        <v>11202</v>
      </c>
      <c r="B12809" s="218">
        <v>315</v>
      </c>
      <c r="C12809" s="219">
        <v>14.47619530448334</v>
      </c>
      <c r="D12809" s="218"/>
      <c r="E12809" s="218" t="s">
        <v>114</v>
      </c>
      <c r="F12809" s="218">
        <v>2005</v>
      </c>
    </row>
    <row r="12810" spans="1:6" x14ac:dyDescent="0.45">
      <c r="A12810" s="218">
        <v>11192</v>
      </c>
      <c r="B12810" s="218">
        <v>160</v>
      </c>
      <c r="C12810" s="219">
        <v>14.990758710134269</v>
      </c>
      <c r="D12810" s="218"/>
      <c r="E12810" s="218" t="s">
        <v>114</v>
      </c>
      <c r="F12810" s="218">
        <v>2006</v>
      </c>
    </row>
    <row r="12811" spans="1:6" x14ac:dyDescent="0.45">
      <c r="A12811" s="218">
        <v>11178</v>
      </c>
      <c r="B12811" s="218">
        <v>315</v>
      </c>
      <c r="C12811" s="219">
        <v>37.503899554630493</v>
      </c>
      <c r="D12811" s="218"/>
      <c r="E12811" s="218" t="s">
        <v>204</v>
      </c>
      <c r="F12811" s="218">
        <v>2006</v>
      </c>
    </row>
    <row r="12812" spans="1:6" x14ac:dyDescent="0.45">
      <c r="A12812" s="218">
        <v>11174</v>
      </c>
      <c r="B12812" s="218">
        <v>300</v>
      </c>
      <c r="C12812" s="219">
        <v>21.506454853522978</v>
      </c>
      <c r="D12812" s="218"/>
      <c r="E12812" s="218" t="s">
        <v>212</v>
      </c>
      <c r="F12812" s="218">
        <v>2009</v>
      </c>
    </row>
    <row r="12813" spans="1:6" x14ac:dyDescent="0.45">
      <c r="A12813" s="218">
        <v>11156</v>
      </c>
      <c r="B12813" s="218">
        <v>250</v>
      </c>
      <c r="C12813" s="219">
        <v>16.14623498141459</v>
      </c>
      <c r="D12813" s="218"/>
      <c r="E12813" s="218" t="s">
        <v>114</v>
      </c>
      <c r="F12813" s="218">
        <v>2009</v>
      </c>
    </row>
    <row r="12814" spans="1:6" x14ac:dyDescent="0.45">
      <c r="A12814" s="218">
        <v>11270</v>
      </c>
      <c r="B12814" s="218">
        <v>0</v>
      </c>
      <c r="C12814" s="219">
        <v>14.95439097939243</v>
      </c>
      <c r="D12814" s="218"/>
      <c r="E12814" s="218"/>
      <c r="F12814" s="218">
        <v>1901</v>
      </c>
    </row>
    <row r="12815" spans="1:6" x14ac:dyDescent="0.45">
      <c r="A12815" s="218">
        <v>11238</v>
      </c>
      <c r="B12815" s="218">
        <v>200</v>
      </c>
      <c r="C12815" s="219">
        <v>78.776190641517687</v>
      </c>
      <c r="D12815" s="218"/>
      <c r="E12815" s="218" t="s">
        <v>114</v>
      </c>
      <c r="F12815" s="218">
        <v>2009</v>
      </c>
    </row>
    <row r="12816" spans="1:6" x14ac:dyDescent="0.45">
      <c r="A12816" s="218">
        <v>11232</v>
      </c>
      <c r="B12816" s="218">
        <v>160</v>
      </c>
      <c r="C12816" s="219">
        <v>5.3090636180220576</v>
      </c>
      <c r="D12816" s="218"/>
      <c r="E12816" s="218" t="s">
        <v>114</v>
      </c>
      <c r="F12816" s="218">
        <v>2009</v>
      </c>
    </row>
    <row r="12817" spans="1:6" x14ac:dyDescent="0.45">
      <c r="A12817" s="218">
        <v>11216</v>
      </c>
      <c r="B12817" s="218">
        <v>200</v>
      </c>
      <c r="C12817" s="219">
        <v>27.597018087369481</v>
      </c>
      <c r="D12817" s="218"/>
      <c r="E12817" s="218" t="s">
        <v>114</v>
      </c>
      <c r="F12817" s="218">
        <v>2009</v>
      </c>
    </row>
    <row r="12818" spans="1:6" x14ac:dyDescent="0.45">
      <c r="A12818" s="218">
        <v>10726</v>
      </c>
      <c r="B12818" s="218">
        <v>560</v>
      </c>
      <c r="C12818" s="219">
        <v>18.423815113827779</v>
      </c>
      <c r="D12818" s="218"/>
      <c r="E12818" s="218" t="s">
        <v>114</v>
      </c>
      <c r="F12818" s="218">
        <v>2009</v>
      </c>
    </row>
    <row r="12819" spans="1:6" x14ac:dyDescent="0.45">
      <c r="A12819" s="218">
        <v>10718</v>
      </c>
      <c r="B12819" s="218">
        <v>200</v>
      </c>
      <c r="C12819" s="219">
        <v>0.783553316303501</v>
      </c>
      <c r="D12819" s="218"/>
      <c r="E12819" s="218" t="s">
        <v>114</v>
      </c>
      <c r="F12819" s="218">
        <v>2009</v>
      </c>
    </row>
    <row r="12820" spans="1:6" x14ac:dyDescent="0.45">
      <c r="A12820" s="218">
        <v>10716</v>
      </c>
      <c r="B12820" s="218">
        <v>315</v>
      </c>
      <c r="C12820" s="219">
        <v>34.953690978529607</v>
      </c>
      <c r="D12820" s="218"/>
      <c r="E12820" s="218" t="s">
        <v>109</v>
      </c>
      <c r="F12820" s="218">
        <v>2009</v>
      </c>
    </row>
    <row r="12821" spans="1:6" x14ac:dyDescent="0.45">
      <c r="A12821" s="218">
        <v>10686</v>
      </c>
      <c r="B12821" s="218">
        <v>315</v>
      </c>
      <c r="C12821" s="219">
        <v>48.720320469410083</v>
      </c>
      <c r="D12821" s="218"/>
      <c r="E12821" s="218" t="s">
        <v>114</v>
      </c>
      <c r="F12821" s="218">
        <v>2010</v>
      </c>
    </row>
    <row r="12822" spans="1:6" x14ac:dyDescent="0.45">
      <c r="A12822" s="218">
        <v>11088</v>
      </c>
      <c r="B12822" s="218">
        <v>200</v>
      </c>
      <c r="C12822" s="219">
        <v>6.7283139426977963</v>
      </c>
      <c r="D12822" s="218"/>
      <c r="E12822" s="218" t="s">
        <v>114</v>
      </c>
      <c r="F12822" s="218">
        <v>2009</v>
      </c>
    </row>
    <row r="12823" spans="1:6" x14ac:dyDescent="0.45">
      <c r="A12823" s="218">
        <v>11076</v>
      </c>
      <c r="B12823" s="218">
        <v>750</v>
      </c>
      <c r="C12823" s="219">
        <v>36.095833316248459</v>
      </c>
      <c r="D12823" s="218"/>
      <c r="E12823" s="218" t="s">
        <v>208</v>
      </c>
      <c r="F12823" s="218">
        <v>1959</v>
      </c>
    </row>
    <row r="12824" spans="1:6" x14ac:dyDescent="0.45">
      <c r="A12824" s="218">
        <v>11072</v>
      </c>
      <c r="B12824" s="218">
        <v>160</v>
      </c>
      <c r="C12824" s="219">
        <v>7.9109128882138124</v>
      </c>
      <c r="D12824" s="218"/>
      <c r="E12824" s="218" t="s">
        <v>124</v>
      </c>
      <c r="F12824" s="218">
        <v>1998</v>
      </c>
    </row>
    <row r="12825" spans="1:6" x14ac:dyDescent="0.45">
      <c r="A12825" s="218">
        <v>11070</v>
      </c>
      <c r="B12825" s="218">
        <v>900</v>
      </c>
      <c r="C12825" s="219">
        <v>18.56288961200724</v>
      </c>
      <c r="D12825" s="218"/>
      <c r="E12825" s="218" t="s">
        <v>214</v>
      </c>
      <c r="F12825" s="218">
        <v>1901</v>
      </c>
    </row>
    <row r="12826" spans="1:6" x14ac:dyDescent="0.45">
      <c r="A12826" s="218">
        <v>11046</v>
      </c>
      <c r="B12826" s="218">
        <v>200</v>
      </c>
      <c r="C12826" s="219">
        <v>71.421752205090328</v>
      </c>
      <c r="D12826" s="218"/>
      <c r="E12826" s="218" t="s">
        <v>206</v>
      </c>
      <c r="F12826" s="218">
        <v>1972</v>
      </c>
    </row>
    <row r="12827" spans="1:6" x14ac:dyDescent="0.45">
      <c r="A12827" s="218">
        <v>10800</v>
      </c>
      <c r="B12827" s="218">
        <v>250</v>
      </c>
      <c r="C12827" s="219">
        <v>33.318147424418832</v>
      </c>
      <c r="D12827" s="218"/>
      <c r="E12827" s="218"/>
      <c r="F12827" s="218">
        <v>1901</v>
      </c>
    </row>
    <row r="12828" spans="1:6" x14ac:dyDescent="0.45">
      <c r="A12828" s="218">
        <v>10780</v>
      </c>
      <c r="B12828" s="218">
        <v>250</v>
      </c>
      <c r="C12828" s="219">
        <v>24.282793713068941</v>
      </c>
      <c r="D12828" s="218"/>
      <c r="E12828" s="218" t="s">
        <v>206</v>
      </c>
      <c r="F12828" s="218">
        <v>1989</v>
      </c>
    </row>
    <row r="12829" spans="1:6" x14ac:dyDescent="0.45">
      <c r="A12829" s="218">
        <v>10776</v>
      </c>
      <c r="B12829" s="218">
        <v>200</v>
      </c>
      <c r="C12829" s="219">
        <v>30.014451331749179</v>
      </c>
      <c r="D12829" s="218"/>
      <c r="E12829" s="218" t="s">
        <v>206</v>
      </c>
      <c r="F12829" s="218">
        <v>1901</v>
      </c>
    </row>
    <row r="12830" spans="1:6" x14ac:dyDescent="0.45">
      <c r="A12830" s="218">
        <v>10768</v>
      </c>
      <c r="B12830" s="218">
        <v>315</v>
      </c>
      <c r="C12830" s="219">
        <v>5.8203074702643098</v>
      </c>
      <c r="D12830" s="218"/>
      <c r="E12830" s="218" t="s">
        <v>114</v>
      </c>
      <c r="F12830" s="218">
        <v>2008</v>
      </c>
    </row>
    <row r="12831" spans="1:6" x14ac:dyDescent="0.45">
      <c r="A12831" s="218">
        <v>10760</v>
      </c>
      <c r="B12831" s="218">
        <v>200</v>
      </c>
      <c r="C12831" s="219">
        <v>16.630733048793079</v>
      </c>
      <c r="D12831" s="218"/>
      <c r="E12831" s="218" t="s">
        <v>206</v>
      </c>
      <c r="F12831" s="218">
        <v>1901</v>
      </c>
    </row>
    <row r="12832" spans="1:6" x14ac:dyDescent="0.45">
      <c r="A12832" s="218">
        <v>10744</v>
      </c>
      <c r="B12832" s="218">
        <v>315</v>
      </c>
      <c r="C12832" s="219">
        <v>4.4376400506558804</v>
      </c>
      <c r="D12832" s="218"/>
      <c r="E12832" s="218"/>
      <c r="F12832" s="218">
        <v>1901</v>
      </c>
    </row>
    <row r="12833" spans="1:6" x14ac:dyDescent="0.45">
      <c r="A12833" s="218">
        <v>11022</v>
      </c>
      <c r="B12833" s="218">
        <v>150</v>
      </c>
      <c r="C12833" s="219">
        <v>19.804038505153219</v>
      </c>
      <c r="D12833" s="218"/>
      <c r="E12833" s="218" t="s">
        <v>206</v>
      </c>
      <c r="F12833" s="218">
        <v>1977</v>
      </c>
    </row>
    <row r="12834" spans="1:6" x14ac:dyDescent="0.45">
      <c r="A12834" s="218">
        <v>11020</v>
      </c>
      <c r="B12834" s="218">
        <v>1050</v>
      </c>
      <c r="C12834" s="219">
        <v>47.404844412565488</v>
      </c>
      <c r="D12834" s="218"/>
      <c r="E12834" s="218" t="s">
        <v>214</v>
      </c>
      <c r="F12834" s="218">
        <v>1901</v>
      </c>
    </row>
    <row r="12835" spans="1:6" x14ac:dyDescent="0.45">
      <c r="A12835" s="218">
        <v>11018</v>
      </c>
      <c r="B12835" s="218">
        <v>250</v>
      </c>
      <c r="C12835" s="219">
        <v>9.9406804561791979</v>
      </c>
      <c r="D12835" s="218"/>
      <c r="E12835" s="218" t="s">
        <v>133</v>
      </c>
      <c r="F12835" s="218">
        <v>1989</v>
      </c>
    </row>
    <row r="12836" spans="1:6" x14ac:dyDescent="0.45">
      <c r="A12836" s="218">
        <v>11002</v>
      </c>
      <c r="B12836" s="218">
        <v>450</v>
      </c>
      <c r="C12836" s="219">
        <v>4.4827812852733393</v>
      </c>
      <c r="D12836" s="218"/>
      <c r="E12836" s="218" t="s">
        <v>215</v>
      </c>
      <c r="F12836" s="218">
        <v>1994</v>
      </c>
    </row>
    <row r="12837" spans="1:6" x14ac:dyDescent="0.45">
      <c r="A12837" s="218">
        <v>10990</v>
      </c>
      <c r="B12837" s="218">
        <v>315</v>
      </c>
      <c r="C12837" s="219">
        <v>45.742705623434148</v>
      </c>
      <c r="D12837" s="218"/>
      <c r="E12837" s="218" t="s">
        <v>212</v>
      </c>
      <c r="F12837" s="218">
        <v>2008</v>
      </c>
    </row>
    <row r="12838" spans="1:6" x14ac:dyDescent="0.45">
      <c r="A12838" s="218">
        <v>10972</v>
      </c>
      <c r="B12838" s="218">
        <v>300</v>
      </c>
      <c r="C12838" s="219">
        <v>36.707213060525888</v>
      </c>
      <c r="D12838" s="218"/>
      <c r="E12838" s="218" t="s">
        <v>124</v>
      </c>
      <c r="F12838" s="218">
        <v>1995</v>
      </c>
    </row>
    <row r="12839" spans="1:6" x14ac:dyDescent="0.45">
      <c r="A12839" s="218">
        <v>10960</v>
      </c>
      <c r="B12839" s="218">
        <v>200</v>
      </c>
      <c r="C12839" s="219">
        <v>6.4406593888714037</v>
      </c>
      <c r="D12839" s="218"/>
      <c r="E12839" s="218" t="s">
        <v>114</v>
      </c>
      <c r="F12839" s="218">
        <v>2017</v>
      </c>
    </row>
    <row r="12840" spans="1:6" x14ac:dyDescent="0.45">
      <c r="A12840" s="218">
        <v>10958</v>
      </c>
      <c r="B12840" s="218">
        <v>250</v>
      </c>
      <c r="C12840" s="219">
        <v>12.24948882830455</v>
      </c>
      <c r="D12840" s="218"/>
      <c r="E12840" s="218" t="s">
        <v>114</v>
      </c>
      <c r="F12840" s="218">
        <v>2010</v>
      </c>
    </row>
    <row r="12841" spans="1:6" x14ac:dyDescent="0.45">
      <c r="A12841" s="218">
        <v>10956</v>
      </c>
      <c r="B12841" s="218">
        <v>250</v>
      </c>
      <c r="C12841" s="219">
        <v>6.4915040178824057</v>
      </c>
      <c r="D12841" s="218"/>
      <c r="E12841" s="218" t="s">
        <v>114</v>
      </c>
      <c r="F12841" s="218">
        <v>1901</v>
      </c>
    </row>
    <row r="12842" spans="1:6" x14ac:dyDescent="0.45">
      <c r="A12842" s="218">
        <v>11150</v>
      </c>
      <c r="B12842" s="218">
        <v>160</v>
      </c>
      <c r="C12842" s="219">
        <v>31.67579074084345</v>
      </c>
      <c r="D12842" s="218"/>
      <c r="E12842" s="218" t="s">
        <v>114</v>
      </c>
      <c r="F12842" s="218">
        <v>2010</v>
      </c>
    </row>
    <row r="12843" spans="1:6" x14ac:dyDescent="0.45">
      <c r="A12843" s="218">
        <v>11148</v>
      </c>
      <c r="B12843" s="218">
        <v>315</v>
      </c>
      <c r="C12843" s="219">
        <v>17.835800123453431</v>
      </c>
      <c r="D12843" s="218"/>
      <c r="E12843" s="218" t="s">
        <v>204</v>
      </c>
      <c r="F12843" s="218">
        <v>1901</v>
      </c>
    </row>
    <row r="12844" spans="1:6" x14ac:dyDescent="0.45">
      <c r="A12844" s="218">
        <v>11104</v>
      </c>
      <c r="B12844" s="218">
        <v>500</v>
      </c>
      <c r="C12844" s="219">
        <v>20.84901607491177</v>
      </c>
      <c r="D12844" s="218"/>
      <c r="E12844" s="218" t="s">
        <v>214</v>
      </c>
      <c r="F12844" s="218">
        <v>1981</v>
      </c>
    </row>
    <row r="12845" spans="1:6" x14ac:dyDescent="0.45">
      <c r="A12845" s="218">
        <v>10842</v>
      </c>
      <c r="B12845" s="218">
        <v>400</v>
      </c>
      <c r="C12845" s="219">
        <v>21.418634190109032</v>
      </c>
      <c r="D12845" s="218"/>
      <c r="E12845" s="218" t="s">
        <v>209</v>
      </c>
      <c r="F12845" s="218">
        <v>1960</v>
      </c>
    </row>
    <row r="12846" spans="1:6" x14ac:dyDescent="0.45">
      <c r="A12846" s="218">
        <v>10560</v>
      </c>
      <c r="B12846" s="218">
        <v>450</v>
      </c>
      <c r="C12846" s="219">
        <v>17.070411572943581</v>
      </c>
      <c r="D12846" s="218"/>
      <c r="E12846" s="218" t="s">
        <v>204</v>
      </c>
      <c r="F12846" s="218">
        <v>2010</v>
      </c>
    </row>
    <row r="12847" spans="1:6" x14ac:dyDescent="0.45">
      <c r="A12847" s="218">
        <v>10518</v>
      </c>
      <c r="B12847" s="218">
        <v>250</v>
      </c>
      <c r="C12847" s="219">
        <v>34.940647532031832</v>
      </c>
      <c r="D12847" s="218"/>
      <c r="E12847" s="218" t="s">
        <v>206</v>
      </c>
      <c r="F12847" s="218">
        <v>1901</v>
      </c>
    </row>
    <row r="12848" spans="1:6" x14ac:dyDescent="0.45">
      <c r="A12848" s="218">
        <v>10610</v>
      </c>
      <c r="B12848" s="218">
        <v>160</v>
      </c>
      <c r="C12848" s="219">
        <v>4.3854171375527642</v>
      </c>
      <c r="D12848" s="218"/>
      <c r="E12848" s="218" t="s">
        <v>114</v>
      </c>
      <c r="F12848" s="218">
        <v>2010</v>
      </c>
    </row>
    <row r="12849" spans="1:6" x14ac:dyDescent="0.45">
      <c r="A12849" s="218">
        <v>10574</v>
      </c>
      <c r="B12849" s="218">
        <v>300</v>
      </c>
      <c r="C12849" s="219">
        <v>10.67150011929643</v>
      </c>
      <c r="D12849" s="218"/>
      <c r="E12849" s="218" t="s">
        <v>212</v>
      </c>
      <c r="F12849" s="218">
        <v>2007</v>
      </c>
    </row>
    <row r="12850" spans="1:6" x14ac:dyDescent="0.45">
      <c r="A12850" s="218">
        <v>10490</v>
      </c>
      <c r="B12850" s="218">
        <v>800</v>
      </c>
      <c r="C12850" s="219">
        <v>88.682532854503606</v>
      </c>
      <c r="D12850" s="218"/>
      <c r="E12850" s="218" t="s">
        <v>214</v>
      </c>
      <c r="F12850" s="218">
        <v>1974</v>
      </c>
    </row>
    <row r="12851" spans="1:6" x14ac:dyDescent="0.45">
      <c r="A12851" s="218">
        <v>10486</v>
      </c>
      <c r="B12851" s="218">
        <v>1000</v>
      </c>
      <c r="C12851" s="219">
        <v>119.1616333354166</v>
      </c>
      <c r="D12851" s="218"/>
      <c r="E12851" s="218" t="s">
        <v>214</v>
      </c>
      <c r="F12851" s="218">
        <v>1986</v>
      </c>
    </row>
    <row r="12852" spans="1:6" x14ac:dyDescent="0.45">
      <c r="A12852" s="218">
        <v>10480</v>
      </c>
      <c r="B12852" s="218">
        <v>600</v>
      </c>
      <c r="C12852" s="219">
        <v>9.5069345518503283</v>
      </c>
      <c r="D12852" s="218"/>
      <c r="E12852" s="218" t="s">
        <v>494</v>
      </c>
      <c r="F12852" s="218">
        <v>2014</v>
      </c>
    </row>
    <row r="12853" spans="1:6" x14ac:dyDescent="0.45">
      <c r="A12853" s="218">
        <v>10476</v>
      </c>
      <c r="B12853" s="218">
        <v>565</v>
      </c>
      <c r="C12853" s="219">
        <v>20.91160527567029</v>
      </c>
      <c r="D12853" s="218"/>
      <c r="E12853" s="218" t="s">
        <v>114</v>
      </c>
      <c r="F12853" s="218">
        <v>1998</v>
      </c>
    </row>
    <row r="12854" spans="1:6" x14ac:dyDescent="0.45">
      <c r="A12854" s="218">
        <v>10474</v>
      </c>
      <c r="B12854" s="218">
        <v>565</v>
      </c>
      <c r="C12854" s="219">
        <v>25.332251978028349</v>
      </c>
      <c r="D12854" s="218"/>
      <c r="E12854" s="218" t="s">
        <v>114</v>
      </c>
      <c r="F12854" s="218">
        <v>1998</v>
      </c>
    </row>
    <row r="12855" spans="1:6" x14ac:dyDescent="0.45">
      <c r="A12855" s="218">
        <v>10672</v>
      </c>
      <c r="B12855" s="218">
        <v>350</v>
      </c>
      <c r="C12855" s="219">
        <v>47.753167293619533</v>
      </c>
      <c r="D12855" s="218"/>
      <c r="E12855" s="218" t="s">
        <v>207</v>
      </c>
      <c r="F12855" s="218">
        <v>1987</v>
      </c>
    </row>
    <row r="12856" spans="1:6" x14ac:dyDescent="0.45">
      <c r="A12856" s="218">
        <v>10642</v>
      </c>
      <c r="B12856" s="218">
        <v>400</v>
      </c>
      <c r="C12856" s="219">
        <v>48.708541674970959</v>
      </c>
      <c r="D12856" s="218"/>
      <c r="E12856" s="218" t="s">
        <v>204</v>
      </c>
      <c r="F12856" s="218">
        <v>2011</v>
      </c>
    </row>
    <row r="12857" spans="1:6" x14ac:dyDescent="0.45">
      <c r="A12857" s="218">
        <v>10634</v>
      </c>
      <c r="B12857" s="218">
        <v>500</v>
      </c>
      <c r="C12857" s="219">
        <v>12.13036204004581</v>
      </c>
      <c r="D12857" s="218"/>
      <c r="E12857" s="218" t="s">
        <v>214</v>
      </c>
      <c r="F12857" s="218">
        <v>1901</v>
      </c>
    </row>
    <row r="12858" spans="1:6" x14ac:dyDescent="0.45">
      <c r="A12858" s="218">
        <v>10896</v>
      </c>
      <c r="B12858" s="218">
        <v>200</v>
      </c>
      <c r="C12858" s="219">
        <v>10.71959451136548</v>
      </c>
      <c r="D12858" s="218"/>
      <c r="E12858" s="218"/>
      <c r="F12858" s="218">
        <v>0</v>
      </c>
    </row>
    <row r="12859" spans="1:6" x14ac:dyDescent="0.45">
      <c r="A12859" s="218">
        <v>10870</v>
      </c>
      <c r="B12859" s="218">
        <v>200</v>
      </c>
      <c r="C12859" s="219">
        <v>14.294126991873441</v>
      </c>
      <c r="D12859" s="218"/>
      <c r="E12859" s="218" t="s">
        <v>114</v>
      </c>
      <c r="F12859" s="218">
        <v>2011</v>
      </c>
    </row>
    <row r="12860" spans="1:6" x14ac:dyDescent="0.45">
      <c r="A12860" s="218">
        <v>10864</v>
      </c>
      <c r="B12860" s="218">
        <v>250</v>
      </c>
      <c r="C12860" s="219">
        <v>20.922020401495139</v>
      </c>
      <c r="D12860" s="218"/>
      <c r="E12860" s="218" t="s">
        <v>114</v>
      </c>
      <c r="F12860" s="218">
        <v>2019</v>
      </c>
    </row>
    <row r="12861" spans="1:6" x14ac:dyDescent="0.45">
      <c r="A12861" s="218">
        <v>10048</v>
      </c>
      <c r="B12861" s="218">
        <v>400</v>
      </c>
      <c r="C12861" s="219">
        <v>10.48126951738592</v>
      </c>
      <c r="D12861" s="218"/>
      <c r="E12861" s="218" t="s">
        <v>209</v>
      </c>
      <c r="F12861" s="218">
        <v>1997</v>
      </c>
    </row>
    <row r="12862" spans="1:6" x14ac:dyDescent="0.45">
      <c r="A12862" s="218">
        <v>10012</v>
      </c>
      <c r="B12862" s="218">
        <v>500</v>
      </c>
      <c r="C12862" s="219">
        <v>33.059470713120596</v>
      </c>
      <c r="D12862" s="218"/>
      <c r="E12862" s="218" t="s">
        <v>208</v>
      </c>
      <c r="F12862" s="218">
        <v>1997</v>
      </c>
    </row>
    <row r="12863" spans="1:6" x14ac:dyDescent="0.45">
      <c r="A12863" s="218">
        <v>10010</v>
      </c>
      <c r="B12863" s="218">
        <v>200</v>
      </c>
      <c r="C12863" s="219">
        <v>16.734036656128421</v>
      </c>
      <c r="D12863" s="218"/>
      <c r="E12863" s="218" t="s">
        <v>114</v>
      </c>
      <c r="F12863" s="218">
        <v>2011</v>
      </c>
    </row>
    <row r="12864" spans="1:6" x14ac:dyDescent="0.45">
      <c r="A12864" s="218">
        <v>10000</v>
      </c>
      <c r="B12864" s="218">
        <v>500</v>
      </c>
      <c r="C12864" s="219">
        <v>26.593673584890531</v>
      </c>
      <c r="D12864" s="218"/>
      <c r="E12864" s="218"/>
      <c r="F12864" s="218">
        <v>1993</v>
      </c>
    </row>
    <row r="12865" spans="1:6" x14ac:dyDescent="0.45">
      <c r="A12865" s="218">
        <v>10426</v>
      </c>
      <c r="B12865" s="218">
        <v>150</v>
      </c>
      <c r="C12865" s="219">
        <v>10.76444725158415</v>
      </c>
      <c r="D12865" s="218"/>
      <c r="E12865" s="218" t="s">
        <v>206</v>
      </c>
      <c r="F12865" s="218">
        <v>1901</v>
      </c>
    </row>
    <row r="12866" spans="1:6" x14ac:dyDescent="0.45">
      <c r="A12866" s="218">
        <v>10416</v>
      </c>
      <c r="B12866" s="218">
        <v>300</v>
      </c>
      <c r="C12866" s="219">
        <v>19.87525185221536</v>
      </c>
      <c r="D12866" s="218"/>
      <c r="E12866" s="218" t="s">
        <v>212</v>
      </c>
      <c r="F12866" s="218">
        <v>2011</v>
      </c>
    </row>
    <row r="12867" spans="1:6" x14ac:dyDescent="0.45">
      <c r="A12867" s="218">
        <v>10398</v>
      </c>
      <c r="B12867" s="218">
        <v>315</v>
      </c>
      <c r="C12867" s="219">
        <v>37.517144708534993</v>
      </c>
      <c r="D12867" s="218"/>
      <c r="E12867" s="218" t="s">
        <v>109</v>
      </c>
      <c r="F12867" s="218">
        <v>2011</v>
      </c>
    </row>
    <row r="12868" spans="1:6" x14ac:dyDescent="0.45">
      <c r="A12868" s="218">
        <v>10346</v>
      </c>
      <c r="B12868" s="218">
        <v>1000</v>
      </c>
      <c r="C12868" s="219">
        <v>88.889917438167487</v>
      </c>
      <c r="D12868" s="218"/>
      <c r="E12868" s="218" t="s">
        <v>214</v>
      </c>
      <c r="F12868" s="218">
        <v>2001</v>
      </c>
    </row>
    <row r="12869" spans="1:6" x14ac:dyDescent="0.45">
      <c r="A12869" s="218">
        <v>10264</v>
      </c>
      <c r="B12869" s="218">
        <v>200</v>
      </c>
      <c r="C12869" s="219">
        <v>2.909731268718871</v>
      </c>
      <c r="D12869" s="218"/>
      <c r="E12869" s="218" t="s">
        <v>114</v>
      </c>
      <c r="F12869" s="218">
        <v>2019</v>
      </c>
    </row>
    <row r="12870" spans="1:6" x14ac:dyDescent="0.45">
      <c r="A12870" s="218">
        <v>10232</v>
      </c>
      <c r="B12870" s="218">
        <v>500</v>
      </c>
      <c r="C12870" s="219">
        <v>50.533009417831281</v>
      </c>
      <c r="D12870" s="218"/>
      <c r="E12870" s="218" t="s">
        <v>208</v>
      </c>
      <c r="F12870" s="218">
        <v>1997</v>
      </c>
    </row>
    <row r="12871" spans="1:6" x14ac:dyDescent="0.45">
      <c r="A12871" s="218">
        <v>10158</v>
      </c>
      <c r="B12871" s="218">
        <v>300</v>
      </c>
      <c r="C12871" s="219">
        <v>17.717809939802859</v>
      </c>
      <c r="D12871" s="218"/>
      <c r="E12871" s="218" t="s">
        <v>207</v>
      </c>
      <c r="F12871" s="218">
        <v>1994</v>
      </c>
    </row>
    <row r="12872" spans="1:6" x14ac:dyDescent="0.45">
      <c r="A12872" s="218">
        <v>10156</v>
      </c>
      <c r="B12872" s="218">
        <v>200</v>
      </c>
      <c r="C12872" s="219">
        <v>30.663364347176032</v>
      </c>
      <c r="D12872" s="218"/>
      <c r="E12872" s="218" t="s">
        <v>114</v>
      </c>
      <c r="F12872" s="218">
        <v>2001</v>
      </c>
    </row>
    <row r="12873" spans="1:6" x14ac:dyDescent="0.45">
      <c r="A12873" s="218">
        <v>10152</v>
      </c>
      <c r="B12873" s="218">
        <v>250</v>
      </c>
      <c r="C12873" s="219">
        <v>4.1223836556935742</v>
      </c>
      <c r="D12873" s="218"/>
      <c r="E12873" s="218" t="s">
        <v>114</v>
      </c>
      <c r="F12873" s="218">
        <v>2002</v>
      </c>
    </row>
    <row r="12874" spans="1:6" x14ac:dyDescent="0.45">
      <c r="A12874" s="218">
        <v>10148</v>
      </c>
      <c r="B12874" s="218">
        <v>200</v>
      </c>
      <c r="C12874" s="219">
        <v>72.388731551937639</v>
      </c>
      <c r="D12874" s="218"/>
      <c r="E12874" s="218" t="s">
        <v>206</v>
      </c>
      <c r="F12874" s="218">
        <v>1994</v>
      </c>
    </row>
    <row r="12875" spans="1:6" x14ac:dyDescent="0.45">
      <c r="A12875" s="218">
        <v>10144</v>
      </c>
      <c r="B12875" s="218">
        <v>315</v>
      </c>
      <c r="C12875" s="219">
        <v>60.502628471166602</v>
      </c>
      <c r="D12875" s="218"/>
      <c r="E12875" s="218" t="s">
        <v>114</v>
      </c>
      <c r="F12875" s="218">
        <v>2012</v>
      </c>
    </row>
    <row r="12876" spans="1:6" x14ac:dyDescent="0.45">
      <c r="A12876" s="218">
        <v>10064</v>
      </c>
      <c r="B12876" s="218">
        <v>200</v>
      </c>
      <c r="C12876" s="219">
        <v>22.003501049470952</v>
      </c>
      <c r="D12876" s="218"/>
      <c r="E12876" s="218" t="s">
        <v>206</v>
      </c>
      <c r="F12876" s="218">
        <v>1901</v>
      </c>
    </row>
    <row r="12877" spans="1:6" x14ac:dyDescent="0.45">
      <c r="A12877" s="218">
        <v>9992</v>
      </c>
      <c r="B12877" s="218">
        <v>300</v>
      </c>
      <c r="C12877" s="219">
        <v>20.49154782481569</v>
      </c>
      <c r="D12877" s="218"/>
      <c r="E12877" s="218" t="s">
        <v>124</v>
      </c>
      <c r="F12877" s="218">
        <v>1989</v>
      </c>
    </row>
    <row r="12878" spans="1:6" x14ac:dyDescent="0.45">
      <c r="A12878" s="218">
        <v>9990</v>
      </c>
      <c r="B12878" s="218">
        <v>800</v>
      </c>
      <c r="C12878" s="219">
        <v>10.29768906126416</v>
      </c>
      <c r="D12878" s="218"/>
      <c r="E12878" s="218" t="s">
        <v>124</v>
      </c>
      <c r="F12878" s="218">
        <v>1999</v>
      </c>
    </row>
    <row r="12879" spans="1:6" x14ac:dyDescent="0.45">
      <c r="A12879" s="218">
        <v>9988</v>
      </c>
      <c r="B12879" s="218">
        <v>200</v>
      </c>
      <c r="C12879" s="219">
        <v>24.812395854252141</v>
      </c>
      <c r="D12879" s="218"/>
      <c r="E12879" s="218" t="s">
        <v>109</v>
      </c>
      <c r="F12879" s="218">
        <v>2013</v>
      </c>
    </row>
    <row r="12880" spans="1:6" x14ac:dyDescent="0.45">
      <c r="A12880" s="218">
        <v>9972</v>
      </c>
      <c r="B12880" s="218">
        <v>250</v>
      </c>
      <c r="C12880" s="219">
        <v>23.04170582167545</v>
      </c>
      <c r="D12880" s="218"/>
      <c r="E12880" s="218" t="s">
        <v>206</v>
      </c>
      <c r="F12880" s="218">
        <v>1991</v>
      </c>
    </row>
    <row r="12881" spans="1:6" x14ac:dyDescent="0.45">
      <c r="A12881" s="218">
        <v>9956</v>
      </c>
      <c r="B12881" s="218">
        <v>560</v>
      </c>
      <c r="C12881" s="219">
        <v>32.193749662763373</v>
      </c>
      <c r="D12881" s="218"/>
      <c r="E12881" s="218" t="s">
        <v>124</v>
      </c>
      <c r="F12881" s="218">
        <v>1998</v>
      </c>
    </row>
    <row r="12882" spans="1:6" x14ac:dyDescent="0.45">
      <c r="A12882" s="218">
        <v>9940</v>
      </c>
      <c r="B12882" s="218">
        <v>315</v>
      </c>
      <c r="C12882" s="219">
        <v>5.4530610692886601</v>
      </c>
      <c r="D12882" s="218"/>
      <c r="E12882" s="218" t="s">
        <v>114</v>
      </c>
      <c r="F12882" s="218">
        <v>2001</v>
      </c>
    </row>
    <row r="12883" spans="1:6" x14ac:dyDescent="0.45">
      <c r="A12883" s="218">
        <v>10320</v>
      </c>
      <c r="B12883" s="218">
        <v>250</v>
      </c>
      <c r="C12883" s="219">
        <v>90.937661132943362</v>
      </c>
      <c r="D12883" s="218"/>
      <c r="E12883" s="218" t="s">
        <v>114</v>
      </c>
      <c r="F12883" s="218">
        <v>1995</v>
      </c>
    </row>
    <row r="12884" spans="1:6" x14ac:dyDescent="0.45">
      <c r="A12884" s="218">
        <v>10310</v>
      </c>
      <c r="B12884" s="218">
        <v>315</v>
      </c>
      <c r="C12884" s="219">
        <v>71.980446142880439</v>
      </c>
      <c r="D12884" s="218"/>
      <c r="E12884" s="218" t="s">
        <v>109</v>
      </c>
      <c r="F12884" s="218">
        <v>2013</v>
      </c>
    </row>
    <row r="12885" spans="1:6" x14ac:dyDescent="0.45">
      <c r="A12885" s="218">
        <v>10298</v>
      </c>
      <c r="B12885" s="218">
        <v>290</v>
      </c>
      <c r="C12885" s="219">
        <v>20.14767723536897</v>
      </c>
      <c r="D12885" s="218"/>
      <c r="E12885" s="218" t="s">
        <v>208</v>
      </c>
      <c r="F12885" s="218">
        <v>2018</v>
      </c>
    </row>
    <row r="12886" spans="1:6" x14ac:dyDescent="0.45">
      <c r="A12886" s="218">
        <v>10288</v>
      </c>
      <c r="B12886" s="218">
        <v>600</v>
      </c>
      <c r="C12886" s="219">
        <v>112.6808813906173</v>
      </c>
      <c r="D12886" s="218"/>
      <c r="E12886" s="218" t="s">
        <v>214</v>
      </c>
      <c r="F12886" s="218">
        <v>1901</v>
      </c>
    </row>
    <row r="12887" spans="1:6" x14ac:dyDescent="0.45">
      <c r="A12887" s="218">
        <v>9842</v>
      </c>
      <c r="B12887" s="218">
        <v>250</v>
      </c>
      <c r="C12887" s="219">
        <v>21.576571294744909</v>
      </c>
      <c r="D12887" s="218"/>
      <c r="E12887" s="218" t="s">
        <v>114</v>
      </c>
      <c r="F12887" s="218">
        <v>1901</v>
      </c>
    </row>
    <row r="12888" spans="1:6" x14ac:dyDescent="0.45">
      <c r="A12888" s="218">
        <v>10206</v>
      </c>
      <c r="B12888" s="218">
        <v>600</v>
      </c>
      <c r="C12888" s="219">
        <v>6.6123186451307303</v>
      </c>
      <c r="D12888" s="218"/>
      <c r="E12888" s="218" t="s">
        <v>124</v>
      </c>
      <c r="F12888" s="218">
        <v>1901</v>
      </c>
    </row>
    <row r="12889" spans="1:6" x14ac:dyDescent="0.45">
      <c r="A12889" s="218">
        <v>10178</v>
      </c>
      <c r="B12889" s="218">
        <v>200</v>
      </c>
      <c r="C12889" s="219">
        <v>12.80456482200093</v>
      </c>
      <c r="D12889" s="218"/>
      <c r="E12889" s="218" t="s">
        <v>114</v>
      </c>
      <c r="F12889" s="218">
        <v>2013</v>
      </c>
    </row>
    <row r="12890" spans="1:6" x14ac:dyDescent="0.45">
      <c r="A12890" s="218">
        <v>10170</v>
      </c>
      <c r="B12890" s="218">
        <v>1000</v>
      </c>
      <c r="C12890" s="219">
        <v>82.914185355881799</v>
      </c>
      <c r="D12890" s="218"/>
      <c r="E12890" s="218" t="s">
        <v>214</v>
      </c>
      <c r="F12890" s="218">
        <v>2001</v>
      </c>
    </row>
    <row r="12891" spans="1:6" x14ac:dyDescent="0.45">
      <c r="A12891" s="218">
        <v>9922</v>
      </c>
      <c r="B12891" s="218">
        <v>630</v>
      </c>
      <c r="C12891" s="219">
        <v>21.009754291548031</v>
      </c>
      <c r="D12891" s="218"/>
      <c r="E12891" s="218" t="s">
        <v>204</v>
      </c>
      <c r="F12891" s="218">
        <v>2013</v>
      </c>
    </row>
    <row r="12892" spans="1:6" x14ac:dyDescent="0.45">
      <c r="A12892" s="218">
        <v>9896</v>
      </c>
      <c r="B12892" s="218">
        <v>300</v>
      </c>
      <c r="C12892" s="219">
        <v>44.142819043605613</v>
      </c>
      <c r="D12892" s="218"/>
      <c r="E12892" s="218" t="s">
        <v>208</v>
      </c>
      <c r="F12892" s="218">
        <v>2014</v>
      </c>
    </row>
    <row r="12893" spans="1:6" x14ac:dyDescent="0.45">
      <c r="A12893" s="218">
        <v>9818</v>
      </c>
      <c r="B12893" s="218">
        <v>0</v>
      </c>
      <c r="C12893" s="219">
        <v>4.7144933829539264</v>
      </c>
      <c r="D12893" s="218"/>
      <c r="E12893" s="218"/>
      <c r="F12893" s="218">
        <v>1901</v>
      </c>
    </row>
    <row r="12894" spans="1:6" x14ac:dyDescent="0.45">
      <c r="A12894" s="218">
        <v>9794</v>
      </c>
      <c r="B12894" s="218">
        <v>300</v>
      </c>
      <c r="C12894" s="219">
        <v>11.575248044335501</v>
      </c>
      <c r="D12894" s="218"/>
      <c r="E12894" s="218" t="s">
        <v>173</v>
      </c>
      <c r="F12894" s="218">
        <v>1901</v>
      </c>
    </row>
    <row r="12895" spans="1:6" x14ac:dyDescent="0.45">
      <c r="A12895" s="218">
        <v>9792</v>
      </c>
      <c r="B12895" s="218">
        <v>600</v>
      </c>
      <c r="C12895" s="219">
        <v>18.93156750677333</v>
      </c>
      <c r="D12895" s="218"/>
      <c r="E12895" s="218" t="s">
        <v>214</v>
      </c>
      <c r="F12895" s="218">
        <v>1901</v>
      </c>
    </row>
    <row r="12896" spans="1:6" x14ac:dyDescent="0.45">
      <c r="A12896" s="218">
        <v>9790</v>
      </c>
      <c r="B12896" s="218">
        <v>300</v>
      </c>
      <c r="C12896" s="219">
        <v>55.762199907738839</v>
      </c>
      <c r="D12896" s="218"/>
      <c r="E12896" s="218" t="s">
        <v>206</v>
      </c>
      <c r="F12896" s="218">
        <v>1901</v>
      </c>
    </row>
    <row r="12897" spans="1:6" x14ac:dyDescent="0.45">
      <c r="A12897" s="218">
        <v>9788</v>
      </c>
      <c r="B12897" s="218">
        <v>300</v>
      </c>
      <c r="C12897" s="219">
        <v>22.88610103888233</v>
      </c>
      <c r="D12897" s="218"/>
      <c r="E12897" s="218" t="s">
        <v>206</v>
      </c>
      <c r="F12897" s="218">
        <v>1989</v>
      </c>
    </row>
    <row r="12898" spans="1:6" x14ac:dyDescent="0.45">
      <c r="A12898" s="218">
        <v>9784</v>
      </c>
      <c r="B12898" s="218">
        <v>400</v>
      </c>
      <c r="C12898" s="219">
        <v>9.9563378655318537</v>
      </c>
      <c r="D12898" s="218"/>
      <c r="E12898" s="218" t="s">
        <v>114</v>
      </c>
      <c r="F12898" s="218">
        <v>1901</v>
      </c>
    </row>
    <row r="12899" spans="1:6" x14ac:dyDescent="0.45">
      <c r="A12899" s="218">
        <v>9354</v>
      </c>
      <c r="B12899" s="218">
        <v>500</v>
      </c>
      <c r="C12899" s="219">
        <v>11.15501092342906</v>
      </c>
      <c r="D12899" s="218"/>
      <c r="E12899" s="218" t="s">
        <v>214</v>
      </c>
      <c r="F12899" s="218">
        <v>1901</v>
      </c>
    </row>
    <row r="12900" spans="1:6" x14ac:dyDescent="0.45">
      <c r="A12900" s="218">
        <v>9412</v>
      </c>
      <c r="B12900" s="218">
        <v>200</v>
      </c>
      <c r="C12900" s="219">
        <v>32.61882197242295</v>
      </c>
      <c r="D12900" s="218"/>
      <c r="E12900" s="218" t="s">
        <v>206</v>
      </c>
      <c r="F12900" s="218">
        <v>1901</v>
      </c>
    </row>
    <row r="12901" spans="1:6" x14ac:dyDescent="0.45">
      <c r="A12901" s="218">
        <v>9370</v>
      </c>
      <c r="B12901" s="218">
        <v>160</v>
      </c>
      <c r="C12901" s="219">
        <v>19.93323978399097</v>
      </c>
      <c r="D12901" s="218"/>
      <c r="E12901" s="218" t="s">
        <v>114</v>
      </c>
      <c r="F12901" s="218">
        <v>2012</v>
      </c>
    </row>
    <row r="12902" spans="1:6" x14ac:dyDescent="0.45">
      <c r="A12902" s="218">
        <v>9582</v>
      </c>
      <c r="B12902" s="218">
        <v>200</v>
      </c>
      <c r="C12902" s="219">
        <v>25.829496205919391</v>
      </c>
      <c r="D12902" s="218"/>
      <c r="E12902" s="218" t="s">
        <v>204</v>
      </c>
      <c r="F12902" s="218">
        <v>2006</v>
      </c>
    </row>
    <row r="12903" spans="1:6" x14ac:dyDescent="0.45">
      <c r="A12903" s="218">
        <v>9578</v>
      </c>
      <c r="B12903" s="218">
        <v>315</v>
      </c>
      <c r="C12903" s="219">
        <v>48.96792375450859</v>
      </c>
      <c r="D12903" s="218"/>
      <c r="E12903" s="218" t="s">
        <v>124</v>
      </c>
      <c r="F12903" s="218">
        <v>2008</v>
      </c>
    </row>
    <row r="12904" spans="1:6" x14ac:dyDescent="0.45">
      <c r="A12904" s="218">
        <v>9562</v>
      </c>
      <c r="B12904" s="218">
        <v>315</v>
      </c>
      <c r="C12904" s="219">
        <v>51.70583159581787</v>
      </c>
      <c r="D12904" s="218"/>
      <c r="E12904" s="218" t="s">
        <v>124</v>
      </c>
      <c r="F12904" s="218">
        <v>2008</v>
      </c>
    </row>
    <row r="12905" spans="1:6" x14ac:dyDescent="0.45">
      <c r="A12905" s="218">
        <v>9548</v>
      </c>
      <c r="B12905" s="218">
        <v>175</v>
      </c>
      <c r="C12905" s="219">
        <v>8.021516565846742</v>
      </c>
      <c r="D12905" s="218"/>
      <c r="E12905" s="218" t="s">
        <v>211</v>
      </c>
      <c r="F12905" s="218">
        <v>2014</v>
      </c>
    </row>
    <row r="12906" spans="1:6" x14ac:dyDescent="0.45">
      <c r="A12906" s="218">
        <v>9546</v>
      </c>
      <c r="B12906" s="218">
        <v>250</v>
      </c>
      <c r="C12906" s="219">
        <v>12.735464983563411</v>
      </c>
      <c r="D12906" s="218"/>
      <c r="E12906" s="218" t="s">
        <v>114</v>
      </c>
      <c r="F12906" s="218">
        <v>2014</v>
      </c>
    </row>
    <row r="12907" spans="1:6" x14ac:dyDescent="0.45">
      <c r="A12907" s="218">
        <v>9544</v>
      </c>
      <c r="B12907" s="218">
        <v>315</v>
      </c>
      <c r="C12907" s="219">
        <v>72.503489686328649</v>
      </c>
      <c r="D12907" s="218"/>
      <c r="E12907" s="218" t="s">
        <v>204</v>
      </c>
      <c r="F12907" s="218">
        <v>2017</v>
      </c>
    </row>
    <row r="12908" spans="1:6" x14ac:dyDescent="0.45">
      <c r="A12908" s="218">
        <v>9468</v>
      </c>
      <c r="B12908" s="218">
        <v>315</v>
      </c>
      <c r="C12908" s="219">
        <v>20.622737300907321</v>
      </c>
      <c r="D12908" s="218"/>
      <c r="E12908" s="218" t="s">
        <v>124</v>
      </c>
      <c r="F12908" s="218">
        <v>1999</v>
      </c>
    </row>
    <row r="12909" spans="1:6" x14ac:dyDescent="0.45">
      <c r="A12909" s="218">
        <v>9434</v>
      </c>
      <c r="B12909" s="218">
        <v>500</v>
      </c>
      <c r="C12909" s="219">
        <v>16.824727596542189</v>
      </c>
      <c r="D12909" s="218"/>
      <c r="E12909" s="218" t="s">
        <v>124</v>
      </c>
      <c r="F12909" s="218">
        <v>1998</v>
      </c>
    </row>
    <row r="12910" spans="1:6" x14ac:dyDescent="0.45">
      <c r="A12910" s="218">
        <v>9414</v>
      </c>
      <c r="B12910" s="218">
        <v>200</v>
      </c>
      <c r="C12910" s="219">
        <v>25.145675082766871</v>
      </c>
      <c r="D12910" s="218"/>
      <c r="E12910" s="218" t="s">
        <v>114</v>
      </c>
      <c r="F12910" s="218">
        <v>2015</v>
      </c>
    </row>
    <row r="12911" spans="1:6" x14ac:dyDescent="0.45">
      <c r="A12911" s="218">
        <v>9494</v>
      </c>
      <c r="B12911" s="218">
        <v>684</v>
      </c>
      <c r="C12911" s="219">
        <v>107.31861309504281</v>
      </c>
      <c r="D12911" s="218"/>
      <c r="E12911" s="218" t="s">
        <v>204</v>
      </c>
      <c r="F12911" s="218">
        <v>2017</v>
      </c>
    </row>
    <row r="12912" spans="1:6" x14ac:dyDescent="0.45">
      <c r="A12912" s="218">
        <v>9630</v>
      </c>
      <c r="B12912" s="218">
        <v>160</v>
      </c>
      <c r="C12912" s="219">
        <v>9.9101623107799615</v>
      </c>
      <c r="D12912" s="218"/>
      <c r="E12912" s="218" t="s">
        <v>114</v>
      </c>
      <c r="F12912" s="218">
        <v>2013</v>
      </c>
    </row>
    <row r="12913" spans="1:6" x14ac:dyDescent="0.45">
      <c r="A12913" s="218">
        <v>9726</v>
      </c>
      <c r="B12913" s="218">
        <v>250</v>
      </c>
      <c r="C12913" s="219">
        <v>30.936529539582061</v>
      </c>
      <c r="D12913" s="218"/>
      <c r="E12913" s="218" t="s">
        <v>114</v>
      </c>
      <c r="F12913" s="218">
        <v>2015</v>
      </c>
    </row>
    <row r="12914" spans="1:6" x14ac:dyDescent="0.45">
      <c r="A12914" s="218">
        <v>9720</v>
      </c>
      <c r="B12914" s="218">
        <v>500</v>
      </c>
      <c r="C12914" s="219">
        <v>34.565207513462262</v>
      </c>
      <c r="D12914" s="218"/>
      <c r="E12914" s="218" t="s">
        <v>214</v>
      </c>
      <c r="F12914" s="218">
        <v>1995</v>
      </c>
    </row>
    <row r="12915" spans="1:6" x14ac:dyDescent="0.45">
      <c r="A12915" s="218">
        <v>9710</v>
      </c>
      <c r="B12915" s="218">
        <v>450</v>
      </c>
      <c r="C12915" s="219">
        <v>49.846230001920887</v>
      </c>
      <c r="D12915" s="218"/>
      <c r="E12915" s="218" t="s">
        <v>212</v>
      </c>
      <c r="F12915" s="218">
        <v>2015</v>
      </c>
    </row>
    <row r="12916" spans="1:6" x14ac:dyDescent="0.45">
      <c r="A12916" s="218">
        <v>9692</v>
      </c>
      <c r="B12916" s="218">
        <v>160</v>
      </c>
      <c r="C12916" s="219">
        <v>14.193312044354791</v>
      </c>
      <c r="D12916" s="218"/>
      <c r="E12916" s="218" t="s">
        <v>114</v>
      </c>
      <c r="F12916" s="218">
        <v>2006</v>
      </c>
    </row>
    <row r="12917" spans="1:6" x14ac:dyDescent="0.45">
      <c r="A12917" s="218">
        <v>9678</v>
      </c>
      <c r="B12917" s="218">
        <v>200</v>
      </c>
      <c r="C12917" s="219">
        <v>8.4371188838537226</v>
      </c>
      <c r="D12917" s="218"/>
      <c r="E12917" s="218" t="s">
        <v>114</v>
      </c>
      <c r="F12917" s="218">
        <v>2019</v>
      </c>
    </row>
    <row r="12918" spans="1:6" x14ac:dyDescent="0.45">
      <c r="A12918" s="218">
        <v>9676</v>
      </c>
      <c r="B12918" s="218">
        <v>160</v>
      </c>
      <c r="C12918" s="219">
        <v>32.420695176546388</v>
      </c>
      <c r="D12918" s="218"/>
      <c r="E12918" s="218" t="s">
        <v>114</v>
      </c>
      <c r="F12918" s="218">
        <v>2010</v>
      </c>
    </row>
    <row r="12919" spans="1:6" x14ac:dyDescent="0.45">
      <c r="A12919" s="218">
        <v>9660</v>
      </c>
      <c r="B12919" s="218">
        <v>0</v>
      </c>
      <c r="C12919" s="219">
        <v>15.21654689643713</v>
      </c>
      <c r="D12919" s="218"/>
      <c r="E12919" s="218"/>
      <c r="F12919" s="218">
        <v>1901</v>
      </c>
    </row>
    <row r="12920" spans="1:6" x14ac:dyDescent="0.45">
      <c r="A12920" s="218">
        <v>9650</v>
      </c>
      <c r="B12920" s="218">
        <v>250</v>
      </c>
      <c r="C12920" s="219">
        <v>33.942965992738159</v>
      </c>
      <c r="D12920" s="218"/>
      <c r="E12920" s="218" t="s">
        <v>109</v>
      </c>
      <c r="F12920" s="218">
        <v>2016</v>
      </c>
    </row>
    <row r="12921" spans="1:6" x14ac:dyDescent="0.45">
      <c r="A12921" s="218">
        <v>9648</v>
      </c>
      <c r="B12921" s="218">
        <v>315</v>
      </c>
      <c r="C12921" s="219">
        <v>13.02479438272224</v>
      </c>
      <c r="D12921" s="218"/>
      <c r="E12921" s="218" t="s">
        <v>109</v>
      </c>
      <c r="F12921" s="218">
        <v>2016</v>
      </c>
    </row>
    <row r="12922" spans="1:6" x14ac:dyDescent="0.45">
      <c r="A12922" s="218">
        <v>8864</v>
      </c>
      <c r="B12922" s="218">
        <v>150</v>
      </c>
      <c r="C12922" s="219">
        <v>12.70930198600219</v>
      </c>
      <c r="D12922" s="218"/>
      <c r="E12922" s="218" t="s">
        <v>206</v>
      </c>
      <c r="F12922" s="218">
        <v>1986</v>
      </c>
    </row>
    <row r="12923" spans="1:6" x14ac:dyDescent="0.45">
      <c r="A12923" s="218">
        <v>8842</v>
      </c>
      <c r="B12923" s="218">
        <v>200</v>
      </c>
      <c r="C12923" s="219">
        <v>9.0750479448436092</v>
      </c>
      <c r="D12923" s="218"/>
      <c r="E12923" s="218" t="s">
        <v>114</v>
      </c>
      <c r="F12923" s="218">
        <v>2009</v>
      </c>
    </row>
    <row r="12924" spans="1:6" x14ac:dyDescent="0.45">
      <c r="A12924" s="218">
        <v>9292</v>
      </c>
      <c r="B12924" s="218">
        <v>200</v>
      </c>
      <c r="C12924" s="219">
        <v>28.665173576171149</v>
      </c>
      <c r="D12924" s="218"/>
      <c r="E12924" s="218" t="s">
        <v>114</v>
      </c>
      <c r="F12924" s="218">
        <v>1901</v>
      </c>
    </row>
    <row r="12925" spans="1:6" x14ac:dyDescent="0.45">
      <c r="A12925" s="218">
        <v>9284</v>
      </c>
      <c r="B12925" s="218">
        <v>500</v>
      </c>
      <c r="C12925" s="219">
        <v>49.848362470759341</v>
      </c>
      <c r="D12925" s="218"/>
      <c r="E12925" s="218" t="s">
        <v>214</v>
      </c>
      <c r="F12925" s="218">
        <v>1901</v>
      </c>
    </row>
    <row r="12926" spans="1:6" x14ac:dyDescent="0.45">
      <c r="A12926" s="218">
        <v>9276</v>
      </c>
      <c r="B12926" s="218">
        <v>250</v>
      </c>
      <c r="C12926" s="219">
        <v>16.105725777479009</v>
      </c>
      <c r="D12926" s="218"/>
      <c r="E12926" s="218" t="s">
        <v>206</v>
      </c>
      <c r="F12926" s="218">
        <v>1974</v>
      </c>
    </row>
    <row r="12927" spans="1:6" x14ac:dyDescent="0.45">
      <c r="A12927" s="218">
        <v>9272</v>
      </c>
      <c r="B12927" s="218">
        <v>250</v>
      </c>
      <c r="C12927" s="219">
        <v>39.886249262798238</v>
      </c>
      <c r="D12927" s="218"/>
      <c r="E12927" s="218" t="s">
        <v>207</v>
      </c>
      <c r="F12927" s="218">
        <v>1974</v>
      </c>
    </row>
    <row r="12928" spans="1:6" x14ac:dyDescent="0.45">
      <c r="A12928" s="218">
        <v>9270</v>
      </c>
      <c r="B12928" s="218">
        <v>300</v>
      </c>
      <c r="C12928" s="219">
        <v>33.601106445861831</v>
      </c>
      <c r="D12928" s="218"/>
      <c r="E12928" s="218" t="s">
        <v>207</v>
      </c>
      <c r="F12928" s="218">
        <v>1974</v>
      </c>
    </row>
    <row r="12929" spans="1:6" x14ac:dyDescent="0.45">
      <c r="A12929" s="218">
        <v>9262</v>
      </c>
      <c r="B12929" s="218">
        <v>0</v>
      </c>
      <c r="C12929" s="219">
        <v>16.89285742074976</v>
      </c>
      <c r="D12929" s="218"/>
      <c r="E12929" s="218"/>
      <c r="F12929" s="218">
        <v>1901</v>
      </c>
    </row>
    <row r="12930" spans="1:6" x14ac:dyDescent="0.45">
      <c r="A12930" s="218">
        <v>9260</v>
      </c>
      <c r="B12930" s="218">
        <v>160</v>
      </c>
      <c r="C12930" s="219">
        <v>18.93579996773304</v>
      </c>
      <c r="D12930" s="218"/>
      <c r="E12930" s="218" t="s">
        <v>114</v>
      </c>
      <c r="F12930" s="218">
        <v>2016</v>
      </c>
    </row>
    <row r="12931" spans="1:6" x14ac:dyDescent="0.45">
      <c r="A12931" s="218">
        <v>9256</v>
      </c>
      <c r="B12931" s="218">
        <v>200</v>
      </c>
      <c r="C12931" s="219">
        <v>5.0456628793636664</v>
      </c>
      <c r="D12931" s="218"/>
      <c r="E12931" s="218" t="s">
        <v>114</v>
      </c>
      <c r="F12931" s="218">
        <v>2016</v>
      </c>
    </row>
    <row r="12932" spans="1:6" x14ac:dyDescent="0.45">
      <c r="A12932" s="218">
        <v>9228</v>
      </c>
      <c r="B12932" s="218">
        <v>250</v>
      </c>
      <c r="C12932" s="219">
        <v>36.472501643969451</v>
      </c>
      <c r="D12932" s="218"/>
      <c r="E12932" s="218" t="s">
        <v>204</v>
      </c>
      <c r="F12932" s="218">
        <v>2002</v>
      </c>
    </row>
    <row r="12933" spans="1:6" x14ac:dyDescent="0.45">
      <c r="A12933" s="218">
        <v>9190</v>
      </c>
      <c r="B12933" s="218">
        <v>250</v>
      </c>
      <c r="C12933" s="219">
        <v>4.6678974597067944</v>
      </c>
      <c r="D12933" s="218"/>
      <c r="E12933" s="218" t="s">
        <v>133</v>
      </c>
      <c r="F12933" s="218">
        <v>1901</v>
      </c>
    </row>
    <row r="12934" spans="1:6" x14ac:dyDescent="0.45">
      <c r="A12934" s="218">
        <v>9186</v>
      </c>
      <c r="B12934" s="218">
        <v>400</v>
      </c>
      <c r="C12934" s="219">
        <v>36.366687406485639</v>
      </c>
      <c r="D12934" s="218"/>
      <c r="E12934" s="218" t="s">
        <v>204</v>
      </c>
      <c r="F12934" s="218">
        <v>2019</v>
      </c>
    </row>
    <row r="12935" spans="1:6" x14ac:dyDescent="0.45">
      <c r="A12935" s="218">
        <v>9182</v>
      </c>
      <c r="B12935" s="218">
        <v>315</v>
      </c>
      <c r="C12935" s="219">
        <v>2.9376536618279112</v>
      </c>
      <c r="D12935" s="218"/>
      <c r="E12935" s="218" t="s">
        <v>124</v>
      </c>
      <c r="F12935" s="218">
        <v>2010</v>
      </c>
    </row>
    <row r="12936" spans="1:6" x14ac:dyDescent="0.45">
      <c r="A12936" s="218">
        <v>9164</v>
      </c>
      <c r="B12936" s="218">
        <v>315</v>
      </c>
      <c r="C12936" s="219">
        <v>20.22318398365729</v>
      </c>
      <c r="D12936" s="218"/>
      <c r="E12936" s="218" t="s">
        <v>204</v>
      </c>
      <c r="F12936" s="218">
        <v>2016</v>
      </c>
    </row>
    <row r="12937" spans="1:6" x14ac:dyDescent="0.45">
      <c r="A12937" s="218">
        <v>9138</v>
      </c>
      <c r="B12937" s="218">
        <v>250</v>
      </c>
      <c r="C12937" s="219">
        <v>31.492338114470328</v>
      </c>
      <c r="D12937" s="218"/>
      <c r="E12937" s="218" t="s">
        <v>114</v>
      </c>
      <c r="F12937" s="218">
        <v>2016</v>
      </c>
    </row>
    <row r="12938" spans="1:6" x14ac:dyDescent="0.45">
      <c r="A12938" s="218">
        <v>9028</v>
      </c>
      <c r="B12938" s="218">
        <v>0</v>
      </c>
      <c r="C12938" s="219">
        <v>16.11064266287072</v>
      </c>
      <c r="D12938" s="218"/>
      <c r="E12938" s="218"/>
      <c r="F12938" s="218">
        <v>1901</v>
      </c>
    </row>
    <row r="12939" spans="1:6" x14ac:dyDescent="0.45">
      <c r="A12939" s="218">
        <v>8762</v>
      </c>
      <c r="B12939" s="218">
        <v>315</v>
      </c>
      <c r="C12939" s="219">
        <v>23.893227774686849</v>
      </c>
      <c r="D12939" s="218"/>
      <c r="E12939" s="218" t="s">
        <v>204</v>
      </c>
      <c r="F12939" s="218">
        <v>2016</v>
      </c>
    </row>
    <row r="12940" spans="1:6" x14ac:dyDescent="0.45">
      <c r="A12940" s="218">
        <v>8758</v>
      </c>
      <c r="B12940" s="218">
        <v>675</v>
      </c>
      <c r="C12940" s="219">
        <v>3.7878006237145732</v>
      </c>
      <c r="D12940" s="218"/>
      <c r="E12940" s="218" t="s">
        <v>204</v>
      </c>
      <c r="F12940" s="218">
        <v>2016</v>
      </c>
    </row>
    <row r="12941" spans="1:6" x14ac:dyDescent="0.45">
      <c r="A12941" s="218">
        <v>8716</v>
      </c>
      <c r="B12941" s="218">
        <v>250</v>
      </c>
      <c r="C12941" s="219">
        <v>31.886518054446899</v>
      </c>
      <c r="D12941" s="218"/>
      <c r="E12941" s="218" t="s">
        <v>114</v>
      </c>
      <c r="F12941" s="218">
        <v>2016</v>
      </c>
    </row>
    <row r="12942" spans="1:6" x14ac:dyDescent="0.45">
      <c r="A12942" s="218">
        <v>8708</v>
      </c>
      <c r="B12942" s="218">
        <v>1200</v>
      </c>
      <c r="C12942" s="219">
        <v>49.339418925636132</v>
      </c>
      <c r="D12942" s="218"/>
      <c r="E12942" s="218" t="s">
        <v>109</v>
      </c>
      <c r="F12942" s="218">
        <v>2016</v>
      </c>
    </row>
    <row r="12943" spans="1:6" x14ac:dyDescent="0.45">
      <c r="A12943" s="218">
        <v>8706</v>
      </c>
      <c r="B12943" s="218">
        <v>450</v>
      </c>
      <c r="C12943" s="219">
        <v>52.26214344397728</v>
      </c>
      <c r="D12943" s="218"/>
      <c r="E12943" s="218" t="s">
        <v>114</v>
      </c>
      <c r="F12943" s="218">
        <v>2014</v>
      </c>
    </row>
    <row r="12944" spans="1:6" x14ac:dyDescent="0.45">
      <c r="A12944" s="218">
        <v>8704</v>
      </c>
      <c r="B12944" s="218">
        <v>250</v>
      </c>
      <c r="C12944" s="219">
        <v>32.153212273985773</v>
      </c>
      <c r="D12944" s="218"/>
      <c r="E12944" s="218" t="s">
        <v>114</v>
      </c>
      <c r="F12944" s="218">
        <v>2016</v>
      </c>
    </row>
    <row r="12945" spans="1:6" x14ac:dyDescent="0.45">
      <c r="A12945" s="218">
        <v>8690</v>
      </c>
      <c r="B12945" s="218">
        <v>200</v>
      </c>
      <c r="C12945" s="219">
        <v>6.1569631742216657</v>
      </c>
      <c r="D12945" s="218"/>
      <c r="E12945" s="218" t="s">
        <v>114</v>
      </c>
      <c r="F12945" s="218">
        <v>2017</v>
      </c>
    </row>
    <row r="12946" spans="1:6" x14ac:dyDescent="0.45">
      <c r="A12946" s="218">
        <v>8688</v>
      </c>
      <c r="B12946" s="218">
        <v>573</v>
      </c>
      <c r="C12946" s="219">
        <v>48.644741527757503</v>
      </c>
      <c r="D12946" s="218"/>
      <c r="E12946" s="218" t="s">
        <v>204</v>
      </c>
      <c r="F12946" s="218">
        <v>2017</v>
      </c>
    </row>
    <row r="12947" spans="1:6" x14ac:dyDescent="0.45">
      <c r="A12947" s="218">
        <v>8686</v>
      </c>
      <c r="B12947" s="218">
        <v>200</v>
      </c>
      <c r="C12947" s="219">
        <v>264.50493725411297</v>
      </c>
      <c r="D12947" s="218"/>
      <c r="E12947" s="218" t="s">
        <v>114</v>
      </c>
      <c r="F12947" s="218">
        <v>2017</v>
      </c>
    </row>
    <row r="12948" spans="1:6" x14ac:dyDescent="0.45">
      <c r="A12948" s="218">
        <v>8684</v>
      </c>
      <c r="B12948" s="218">
        <v>160</v>
      </c>
      <c r="C12948" s="219">
        <v>13.66709497504425</v>
      </c>
      <c r="D12948" s="218"/>
      <c r="E12948" s="218" t="s">
        <v>114</v>
      </c>
      <c r="F12948" s="218">
        <v>2017</v>
      </c>
    </row>
    <row r="12949" spans="1:6" x14ac:dyDescent="0.45">
      <c r="A12949" s="218">
        <v>8682</v>
      </c>
      <c r="B12949" s="218">
        <v>160</v>
      </c>
      <c r="C12949" s="219">
        <v>41.96466170091589</v>
      </c>
      <c r="D12949" s="218"/>
      <c r="E12949" s="218" t="s">
        <v>114</v>
      </c>
      <c r="F12949" s="218">
        <v>2017</v>
      </c>
    </row>
    <row r="12950" spans="1:6" x14ac:dyDescent="0.45">
      <c r="A12950" s="218">
        <v>8680</v>
      </c>
      <c r="B12950" s="218">
        <v>200</v>
      </c>
      <c r="C12950" s="219">
        <v>241.22155550433331</v>
      </c>
      <c r="D12950" s="218"/>
      <c r="E12950" s="218" t="s">
        <v>114</v>
      </c>
      <c r="F12950" s="218">
        <v>2017</v>
      </c>
    </row>
    <row r="12951" spans="1:6" x14ac:dyDescent="0.45">
      <c r="A12951" s="218">
        <v>8678</v>
      </c>
      <c r="B12951" s="218">
        <v>200</v>
      </c>
      <c r="C12951" s="219">
        <v>40.987655568749602</v>
      </c>
      <c r="D12951" s="218"/>
      <c r="E12951" s="218" t="s">
        <v>114</v>
      </c>
      <c r="F12951" s="218">
        <v>2017</v>
      </c>
    </row>
    <row r="12952" spans="1:6" x14ac:dyDescent="0.45">
      <c r="A12952" s="218">
        <v>8676</v>
      </c>
      <c r="B12952" s="218">
        <v>160</v>
      </c>
      <c r="C12952" s="219">
        <v>29.361256716900169</v>
      </c>
      <c r="D12952" s="218"/>
      <c r="E12952" s="218" t="s">
        <v>114</v>
      </c>
      <c r="F12952" s="218">
        <v>2017</v>
      </c>
    </row>
    <row r="12953" spans="1:6" x14ac:dyDescent="0.45">
      <c r="A12953" s="218">
        <v>8674</v>
      </c>
      <c r="B12953" s="218">
        <v>250</v>
      </c>
      <c r="C12953" s="219">
        <v>61.274269700636466</v>
      </c>
      <c r="D12953" s="218"/>
      <c r="E12953" s="218" t="s">
        <v>114</v>
      </c>
      <c r="F12953" s="218">
        <v>2017</v>
      </c>
    </row>
    <row r="12954" spans="1:6" x14ac:dyDescent="0.45">
      <c r="A12954" s="218">
        <v>8668</v>
      </c>
      <c r="B12954" s="218">
        <v>560</v>
      </c>
      <c r="C12954" s="219">
        <v>164.01079882168131</v>
      </c>
      <c r="D12954" s="218"/>
      <c r="E12954" s="218" t="s">
        <v>204</v>
      </c>
      <c r="F12954" s="218">
        <v>2017</v>
      </c>
    </row>
    <row r="12955" spans="1:6" x14ac:dyDescent="0.45">
      <c r="A12955" s="218">
        <v>8814</v>
      </c>
      <c r="B12955" s="218">
        <v>160</v>
      </c>
      <c r="C12955" s="219">
        <v>19.398165038042059</v>
      </c>
      <c r="D12955" s="218"/>
      <c r="E12955" s="218" t="s">
        <v>114</v>
      </c>
      <c r="F12955" s="218">
        <v>2017</v>
      </c>
    </row>
    <row r="12956" spans="1:6" x14ac:dyDescent="0.45">
      <c r="A12956" s="218">
        <v>8806</v>
      </c>
      <c r="B12956" s="218">
        <v>600</v>
      </c>
      <c r="C12956" s="219">
        <v>8.8757844157628103</v>
      </c>
      <c r="D12956" s="218"/>
      <c r="E12956" s="218" t="s">
        <v>204</v>
      </c>
      <c r="F12956" s="218">
        <v>2017</v>
      </c>
    </row>
    <row r="12957" spans="1:6" x14ac:dyDescent="0.45">
      <c r="A12957" s="218">
        <v>8798</v>
      </c>
      <c r="B12957" s="218">
        <v>200</v>
      </c>
      <c r="C12957" s="219">
        <v>19.554409896808899</v>
      </c>
      <c r="D12957" s="218"/>
      <c r="E12957" s="218" t="s">
        <v>114</v>
      </c>
      <c r="F12957" s="218">
        <v>2017</v>
      </c>
    </row>
    <row r="12958" spans="1:6" x14ac:dyDescent="0.45">
      <c r="A12958" s="218">
        <v>8796</v>
      </c>
      <c r="B12958" s="218">
        <v>200</v>
      </c>
      <c r="C12958" s="219">
        <v>3.6868409627332479</v>
      </c>
      <c r="D12958" s="218"/>
      <c r="E12958" s="218" t="s">
        <v>114</v>
      </c>
      <c r="F12958" s="218">
        <v>2017</v>
      </c>
    </row>
    <row r="12959" spans="1:6" x14ac:dyDescent="0.45">
      <c r="A12959" s="218">
        <v>8786</v>
      </c>
      <c r="B12959" s="218">
        <v>200</v>
      </c>
      <c r="C12959" s="219">
        <v>6.1781664973348676</v>
      </c>
      <c r="D12959" s="218"/>
      <c r="E12959" s="218" t="s">
        <v>114</v>
      </c>
      <c r="F12959" s="218">
        <v>2017</v>
      </c>
    </row>
    <row r="12960" spans="1:6" x14ac:dyDescent="0.45">
      <c r="A12960" s="218">
        <v>9118</v>
      </c>
      <c r="B12960" s="218">
        <v>250</v>
      </c>
      <c r="C12960" s="219">
        <v>21.536462253961268</v>
      </c>
      <c r="D12960" s="218"/>
      <c r="E12960" s="218" t="s">
        <v>114</v>
      </c>
      <c r="F12960" s="218">
        <v>2018</v>
      </c>
    </row>
    <row r="12961" spans="1:6" x14ac:dyDescent="0.45">
      <c r="A12961" s="218">
        <v>9084</v>
      </c>
      <c r="B12961" s="218">
        <v>250</v>
      </c>
      <c r="C12961" s="219">
        <v>44.930398690066909</v>
      </c>
      <c r="D12961" s="218"/>
      <c r="E12961" s="218" t="s">
        <v>114</v>
      </c>
      <c r="F12961" s="218">
        <v>2018</v>
      </c>
    </row>
    <row r="12962" spans="1:6" x14ac:dyDescent="0.45">
      <c r="A12962" s="218">
        <v>9082</v>
      </c>
      <c r="B12962" s="218">
        <v>0</v>
      </c>
      <c r="C12962" s="219">
        <v>6.7908290174689077</v>
      </c>
      <c r="D12962" s="218"/>
      <c r="E12962" s="218" t="s">
        <v>114</v>
      </c>
      <c r="F12962" s="218">
        <v>2018</v>
      </c>
    </row>
    <row r="12963" spans="1:6" x14ac:dyDescent="0.45">
      <c r="A12963" s="218">
        <v>9000</v>
      </c>
      <c r="B12963" s="218">
        <v>200</v>
      </c>
      <c r="C12963" s="219">
        <v>173.14945808662171</v>
      </c>
      <c r="D12963" s="218"/>
      <c r="E12963" s="218" t="s">
        <v>114</v>
      </c>
      <c r="F12963" s="218">
        <v>2019</v>
      </c>
    </row>
    <row r="12964" spans="1:6" x14ac:dyDescent="0.45">
      <c r="A12964" s="218">
        <v>8462</v>
      </c>
      <c r="B12964" s="218">
        <v>250</v>
      </c>
      <c r="C12964" s="219">
        <v>28.17426905101383</v>
      </c>
      <c r="D12964" s="218"/>
      <c r="E12964" s="218" t="s">
        <v>109</v>
      </c>
      <c r="F12964" s="218">
        <v>2019</v>
      </c>
    </row>
    <row r="12965" spans="1:6" x14ac:dyDescent="0.45">
      <c r="A12965" s="218">
        <v>8120</v>
      </c>
      <c r="B12965" s="218">
        <v>300</v>
      </c>
      <c r="C12965" s="219">
        <v>51.59987070822023</v>
      </c>
      <c r="D12965" s="218"/>
      <c r="E12965" s="218" t="s">
        <v>212</v>
      </c>
      <c r="F12965" s="218">
        <v>2019</v>
      </c>
    </row>
    <row r="12966" spans="1:6" x14ac:dyDescent="0.45">
      <c r="A12966" s="218">
        <v>8354</v>
      </c>
      <c r="B12966" s="218">
        <v>315</v>
      </c>
      <c r="C12966" s="219">
        <v>183.95856679944711</v>
      </c>
      <c r="D12966" s="218"/>
      <c r="E12966" s="218" t="s">
        <v>114</v>
      </c>
      <c r="F12966" s="218">
        <v>2019</v>
      </c>
    </row>
    <row r="12967" spans="1:6" x14ac:dyDescent="0.45">
      <c r="A12967" s="218">
        <v>8350</v>
      </c>
      <c r="B12967" s="218">
        <v>688</v>
      </c>
      <c r="C12967" s="219">
        <v>48.106999376892688</v>
      </c>
      <c r="D12967" s="218"/>
      <c r="E12967" s="218" t="s">
        <v>204</v>
      </c>
      <c r="F12967" s="218">
        <v>2019</v>
      </c>
    </row>
    <row r="12968" spans="1:6" x14ac:dyDescent="0.45">
      <c r="A12968" s="218">
        <v>8348</v>
      </c>
      <c r="B12968" s="218">
        <v>315</v>
      </c>
      <c r="C12968" s="219">
        <v>48.049466021912401</v>
      </c>
      <c r="D12968" s="218"/>
      <c r="E12968" s="218" t="s">
        <v>204</v>
      </c>
      <c r="F12968" s="218">
        <v>2019</v>
      </c>
    </row>
    <row r="12969" spans="1:6" x14ac:dyDescent="0.45">
      <c r="A12969" s="218">
        <v>8336</v>
      </c>
      <c r="B12969" s="218">
        <v>150</v>
      </c>
      <c r="C12969" s="219">
        <v>2.5219084185887821</v>
      </c>
      <c r="D12969" s="218"/>
      <c r="E12969" s="218" t="s">
        <v>206</v>
      </c>
      <c r="F12969" s="218">
        <v>0</v>
      </c>
    </row>
    <row r="12970" spans="1:6" x14ac:dyDescent="0.45">
      <c r="A12970" s="218">
        <v>8332</v>
      </c>
      <c r="B12970" s="218">
        <v>400</v>
      </c>
      <c r="C12970" s="219">
        <v>45.82088332793667</v>
      </c>
      <c r="D12970" s="218"/>
      <c r="E12970" s="218" t="s">
        <v>204</v>
      </c>
      <c r="F12970" s="218">
        <v>2019</v>
      </c>
    </row>
    <row r="12971" spans="1:6" x14ac:dyDescent="0.45">
      <c r="A12971" s="218">
        <v>8392</v>
      </c>
      <c r="B12971" s="218">
        <v>200</v>
      </c>
      <c r="C12971" s="219">
        <v>41.336113677909751</v>
      </c>
      <c r="D12971" s="218"/>
      <c r="E12971" s="218" t="s">
        <v>114</v>
      </c>
      <c r="F12971" s="218">
        <v>2018</v>
      </c>
    </row>
    <row r="12972" spans="1:6" x14ac:dyDescent="0.45">
      <c r="A12972" s="218">
        <v>8384</v>
      </c>
      <c r="B12972" s="218">
        <v>300</v>
      </c>
      <c r="C12972" s="219">
        <v>24.622076171651461</v>
      </c>
      <c r="D12972" s="218"/>
      <c r="E12972" s="218" t="s">
        <v>109</v>
      </c>
      <c r="F12972" s="218">
        <v>1901</v>
      </c>
    </row>
    <row r="12973" spans="1:6" x14ac:dyDescent="0.45">
      <c r="A12973" s="218">
        <v>8372</v>
      </c>
      <c r="B12973" s="218">
        <v>160</v>
      </c>
      <c r="C12973" s="219">
        <v>513.72354761025088</v>
      </c>
      <c r="D12973" s="218"/>
      <c r="E12973" s="218" t="s">
        <v>109</v>
      </c>
      <c r="F12973" s="218">
        <v>2007</v>
      </c>
    </row>
    <row r="12974" spans="1:6" x14ac:dyDescent="0.45">
      <c r="A12974" s="218">
        <v>8368</v>
      </c>
      <c r="B12974" s="218">
        <v>75</v>
      </c>
      <c r="C12974" s="219">
        <v>1.363927098469885</v>
      </c>
      <c r="D12974" s="218"/>
      <c r="E12974" s="218" t="s">
        <v>109</v>
      </c>
      <c r="F12974" s="218">
        <v>2006</v>
      </c>
    </row>
    <row r="12975" spans="1:6" x14ac:dyDescent="0.45">
      <c r="A12975" s="218">
        <v>8522</v>
      </c>
      <c r="B12975" s="218">
        <v>200</v>
      </c>
      <c r="C12975" s="219">
        <v>19.652129247837241</v>
      </c>
      <c r="D12975" s="218"/>
      <c r="E12975" s="218" t="s">
        <v>204</v>
      </c>
      <c r="F12975" s="218">
        <v>2016</v>
      </c>
    </row>
    <row r="12976" spans="1:6" x14ac:dyDescent="0.45">
      <c r="A12976" s="218">
        <v>8500</v>
      </c>
      <c r="B12976" s="218">
        <v>150</v>
      </c>
      <c r="C12976" s="219">
        <v>46.06549250701147</v>
      </c>
      <c r="D12976" s="218"/>
      <c r="E12976" s="218" t="s">
        <v>207</v>
      </c>
      <c r="F12976" s="218">
        <v>1901</v>
      </c>
    </row>
    <row r="12977" spans="1:6" x14ac:dyDescent="0.45">
      <c r="A12977" s="218">
        <v>8494</v>
      </c>
      <c r="B12977" s="218">
        <v>160</v>
      </c>
      <c r="C12977" s="219">
        <v>3.3966880539728121</v>
      </c>
      <c r="D12977" s="218"/>
      <c r="E12977" s="218" t="s">
        <v>114</v>
      </c>
      <c r="F12977" s="218">
        <v>2014</v>
      </c>
    </row>
    <row r="12978" spans="1:6" x14ac:dyDescent="0.45">
      <c r="A12978" s="218">
        <v>7964</v>
      </c>
      <c r="B12978" s="218">
        <v>300</v>
      </c>
      <c r="C12978" s="219">
        <v>13.31411452756095</v>
      </c>
      <c r="D12978" s="218"/>
      <c r="E12978" s="218" t="s">
        <v>214</v>
      </c>
      <c r="F12978" s="218">
        <v>1901</v>
      </c>
    </row>
    <row r="12979" spans="1:6" x14ac:dyDescent="0.45">
      <c r="A12979" s="218">
        <v>7944</v>
      </c>
      <c r="B12979" s="218">
        <v>150</v>
      </c>
      <c r="C12979" s="219">
        <v>11.823432367077199</v>
      </c>
      <c r="D12979" s="218"/>
      <c r="E12979" s="218" t="s">
        <v>214</v>
      </c>
      <c r="F12979" s="218">
        <v>1969</v>
      </c>
    </row>
    <row r="12980" spans="1:6" x14ac:dyDescent="0.45">
      <c r="A12980" s="218">
        <v>7936</v>
      </c>
      <c r="B12980" s="218">
        <v>500</v>
      </c>
      <c r="C12980" s="219">
        <v>109.5052948816724</v>
      </c>
      <c r="D12980" s="218" t="s">
        <v>203</v>
      </c>
      <c r="E12980" s="218" t="s">
        <v>214</v>
      </c>
      <c r="F12980" s="218">
        <v>1901</v>
      </c>
    </row>
    <row r="12981" spans="1:6" x14ac:dyDescent="0.45">
      <c r="A12981" s="218">
        <v>7924</v>
      </c>
      <c r="B12981" s="218">
        <v>500</v>
      </c>
      <c r="C12981" s="219">
        <v>10.445363479276921</v>
      </c>
      <c r="D12981" s="218"/>
      <c r="E12981" s="218" t="s">
        <v>214</v>
      </c>
      <c r="F12981" s="218">
        <v>1901</v>
      </c>
    </row>
    <row r="12982" spans="1:6" x14ac:dyDescent="0.45">
      <c r="A12982" s="218">
        <v>7920</v>
      </c>
      <c r="B12982" s="218">
        <v>630</v>
      </c>
      <c r="C12982" s="219">
        <v>2.1462494070237561</v>
      </c>
      <c r="D12982" s="218"/>
      <c r="E12982" s="218" t="s">
        <v>204</v>
      </c>
      <c r="F12982" s="218">
        <v>2004</v>
      </c>
    </row>
    <row r="12983" spans="1:6" x14ac:dyDescent="0.45">
      <c r="A12983" s="218">
        <v>7918</v>
      </c>
      <c r="B12983" s="218">
        <v>200</v>
      </c>
      <c r="C12983" s="219">
        <v>10.01705696533817</v>
      </c>
      <c r="D12983" s="218"/>
      <c r="E12983" s="218" t="s">
        <v>114</v>
      </c>
      <c r="F12983" s="218">
        <v>2008</v>
      </c>
    </row>
    <row r="12984" spans="1:6" x14ac:dyDescent="0.45">
      <c r="A12984" s="218">
        <v>7908</v>
      </c>
      <c r="B12984" s="218">
        <v>200</v>
      </c>
      <c r="C12984" s="219">
        <v>0.68496312178325203</v>
      </c>
      <c r="D12984" s="218"/>
      <c r="E12984" s="218" t="s">
        <v>114</v>
      </c>
      <c r="F12984" s="218">
        <v>2003</v>
      </c>
    </row>
    <row r="12985" spans="1:6" x14ac:dyDescent="0.45">
      <c r="A12985" s="218">
        <v>7880</v>
      </c>
      <c r="B12985" s="218">
        <v>200</v>
      </c>
      <c r="C12985" s="219">
        <v>2.8007240910490179</v>
      </c>
      <c r="D12985" s="218"/>
      <c r="E12985" s="218" t="s">
        <v>114</v>
      </c>
      <c r="F12985" s="218">
        <v>1901</v>
      </c>
    </row>
    <row r="12986" spans="1:6" x14ac:dyDescent="0.45">
      <c r="A12986" s="218">
        <v>8292</v>
      </c>
      <c r="B12986" s="218">
        <v>160</v>
      </c>
      <c r="C12986" s="219">
        <v>4.366891420025298</v>
      </c>
      <c r="D12986" s="218"/>
      <c r="E12986" s="218" t="s">
        <v>114</v>
      </c>
      <c r="F12986" s="218">
        <v>2005</v>
      </c>
    </row>
    <row r="12987" spans="1:6" x14ac:dyDescent="0.45">
      <c r="A12987" s="218">
        <v>8280</v>
      </c>
      <c r="B12987" s="218">
        <v>500</v>
      </c>
      <c r="C12987" s="219">
        <v>9.6470565738185883</v>
      </c>
      <c r="D12987" s="218"/>
      <c r="E12987" s="218" t="s">
        <v>204</v>
      </c>
      <c r="F12987" s="218">
        <v>2004</v>
      </c>
    </row>
    <row r="12988" spans="1:6" x14ac:dyDescent="0.45">
      <c r="A12988" s="218">
        <v>8274</v>
      </c>
      <c r="B12988" s="218">
        <v>315</v>
      </c>
      <c r="C12988" s="219">
        <v>1.4395199725236101</v>
      </c>
      <c r="D12988" s="218"/>
      <c r="E12988" s="218" t="s">
        <v>204</v>
      </c>
      <c r="F12988" s="218">
        <v>2002</v>
      </c>
    </row>
    <row r="12989" spans="1:6" x14ac:dyDescent="0.45">
      <c r="A12989" s="218">
        <v>8254</v>
      </c>
      <c r="B12989" s="218">
        <v>200</v>
      </c>
      <c r="C12989" s="219">
        <v>24.2867742779158</v>
      </c>
      <c r="D12989" s="218"/>
      <c r="E12989" s="218"/>
      <c r="F12989" s="218">
        <v>1901</v>
      </c>
    </row>
    <row r="12990" spans="1:6" x14ac:dyDescent="0.45">
      <c r="A12990" s="218">
        <v>8248</v>
      </c>
      <c r="B12990" s="218">
        <v>600</v>
      </c>
      <c r="C12990" s="219">
        <v>0.35362302086708802</v>
      </c>
      <c r="D12990" s="218"/>
      <c r="E12990" s="218" t="s">
        <v>214</v>
      </c>
      <c r="F12990" s="218">
        <v>1989</v>
      </c>
    </row>
    <row r="12991" spans="1:6" x14ac:dyDescent="0.45">
      <c r="A12991" s="218">
        <v>8076</v>
      </c>
      <c r="B12991" s="218">
        <v>315</v>
      </c>
      <c r="C12991" s="219">
        <v>38.165491176527439</v>
      </c>
      <c r="D12991" s="218"/>
      <c r="E12991" s="218" t="s">
        <v>114</v>
      </c>
      <c r="F12991" s="218">
        <v>1993</v>
      </c>
    </row>
    <row r="12992" spans="1:6" x14ac:dyDescent="0.45">
      <c r="A12992" s="218">
        <v>8054</v>
      </c>
      <c r="B12992" s="218">
        <v>0</v>
      </c>
      <c r="C12992" s="219">
        <v>15.60672565316597</v>
      </c>
      <c r="D12992" s="218"/>
      <c r="E12992" s="218"/>
      <c r="F12992" s="218">
        <v>1901</v>
      </c>
    </row>
    <row r="12993" spans="1:6" x14ac:dyDescent="0.45">
      <c r="A12993" s="218">
        <v>8044</v>
      </c>
      <c r="B12993" s="218">
        <v>500</v>
      </c>
      <c r="C12993" s="219">
        <v>29.661582100192479</v>
      </c>
      <c r="D12993" s="218"/>
      <c r="E12993" s="218"/>
      <c r="F12993" s="218">
        <v>1901</v>
      </c>
    </row>
    <row r="12994" spans="1:6" x14ac:dyDescent="0.45">
      <c r="A12994" s="218">
        <v>8038</v>
      </c>
      <c r="B12994" s="218">
        <v>160</v>
      </c>
      <c r="C12994" s="219">
        <v>19.244610775177861</v>
      </c>
      <c r="D12994" s="218"/>
      <c r="E12994" s="218" t="s">
        <v>204</v>
      </c>
      <c r="F12994" s="218">
        <v>2004</v>
      </c>
    </row>
    <row r="12995" spans="1:6" x14ac:dyDescent="0.45">
      <c r="A12995" s="218">
        <v>5695</v>
      </c>
      <c r="B12995" s="218">
        <v>675</v>
      </c>
      <c r="C12995" s="219">
        <v>65.860525484941689</v>
      </c>
      <c r="D12995" s="218"/>
      <c r="E12995" s="218" t="s">
        <v>109</v>
      </c>
      <c r="F12995" s="218">
        <v>2008</v>
      </c>
    </row>
    <row r="12996" spans="1:6" x14ac:dyDescent="0.45">
      <c r="A12996" s="218">
        <v>5644</v>
      </c>
      <c r="B12996" s="218">
        <v>675</v>
      </c>
      <c r="C12996" s="219">
        <v>1827.019427446497</v>
      </c>
      <c r="D12996" s="218"/>
      <c r="E12996" s="218" t="s">
        <v>109</v>
      </c>
      <c r="F12996" s="218">
        <v>2008</v>
      </c>
    </row>
    <row r="12997" spans="1:6" x14ac:dyDescent="0.45">
      <c r="A12997" s="218">
        <v>5642</v>
      </c>
      <c r="B12997" s="218">
        <v>0</v>
      </c>
      <c r="C12997" s="219">
        <v>668.15123532698055</v>
      </c>
      <c r="D12997" s="218"/>
      <c r="E12997" s="218"/>
      <c r="F12997" s="218">
        <v>1901</v>
      </c>
    </row>
    <row r="12998" spans="1:6" x14ac:dyDescent="0.45">
      <c r="A12998" s="218"/>
      <c r="B12998" s="218">
        <v>315</v>
      </c>
      <c r="C12998" s="219">
        <v>20.18757546792008</v>
      </c>
      <c r="D12998" s="218"/>
      <c r="E12998" s="218" t="s">
        <v>204</v>
      </c>
      <c r="F12998" s="218">
        <v>2014</v>
      </c>
    </row>
    <row r="12999" spans="1:6" x14ac:dyDescent="0.45">
      <c r="A12999" s="218">
        <v>7292</v>
      </c>
      <c r="B12999" s="218">
        <v>200</v>
      </c>
      <c r="C12999" s="219">
        <v>9.5259858096617531</v>
      </c>
      <c r="D12999" s="218"/>
      <c r="E12999" s="218" t="s">
        <v>114</v>
      </c>
      <c r="F12999" s="218">
        <v>2006</v>
      </c>
    </row>
    <row r="13000" spans="1:6" x14ac:dyDescent="0.45">
      <c r="A13000" s="218">
        <v>131950</v>
      </c>
      <c r="B13000" s="218">
        <v>200</v>
      </c>
      <c r="C13000" s="219">
        <v>37.540161162268383</v>
      </c>
      <c r="D13000" s="218"/>
      <c r="E13000" s="218" t="s">
        <v>114</v>
      </c>
      <c r="F13000" s="218">
        <v>2016</v>
      </c>
    </row>
    <row r="13001" spans="1:6" x14ac:dyDescent="0.45">
      <c r="A13001" s="218">
        <v>131939</v>
      </c>
      <c r="B13001" s="218">
        <v>200</v>
      </c>
      <c r="C13001" s="219">
        <v>29.030863007132201</v>
      </c>
      <c r="D13001" s="218"/>
      <c r="E13001" s="218" t="s">
        <v>114</v>
      </c>
      <c r="F13001" s="218">
        <v>2016</v>
      </c>
    </row>
    <row r="13002" spans="1:6" x14ac:dyDescent="0.45">
      <c r="A13002" s="218">
        <v>13977</v>
      </c>
      <c r="B13002" s="218">
        <v>0</v>
      </c>
      <c r="C13002" s="219">
        <v>25.943066552426281</v>
      </c>
      <c r="D13002" s="218"/>
      <c r="E13002" s="218"/>
      <c r="F13002" s="218">
        <v>1901</v>
      </c>
    </row>
    <row r="13003" spans="1:6" x14ac:dyDescent="0.45">
      <c r="A13003" s="218">
        <v>13975</v>
      </c>
      <c r="B13003" s="218">
        <v>150</v>
      </c>
      <c r="C13003" s="219">
        <v>27.099638431224371</v>
      </c>
      <c r="D13003" s="218"/>
      <c r="E13003" s="218"/>
      <c r="F13003" s="218">
        <v>1901</v>
      </c>
    </row>
    <row r="13004" spans="1:6" x14ac:dyDescent="0.45">
      <c r="A13004" s="218">
        <v>13973</v>
      </c>
      <c r="B13004" s="218">
        <v>0</v>
      </c>
      <c r="C13004" s="219">
        <v>24.247143724412801</v>
      </c>
      <c r="D13004" s="218"/>
      <c r="E13004" s="218"/>
      <c r="F13004" s="218">
        <v>0</v>
      </c>
    </row>
    <row r="13005" spans="1:6" x14ac:dyDescent="0.45">
      <c r="A13005" s="218">
        <v>8976</v>
      </c>
      <c r="B13005" s="218">
        <v>200</v>
      </c>
      <c r="C13005" s="219">
        <v>58.500601050647802</v>
      </c>
      <c r="D13005" s="218"/>
      <c r="E13005" s="218" t="s">
        <v>114</v>
      </c>
      <c r="F13005" s="218">
        <v>2010</v>
      </c>
    </row>
    <row r="13006" spans="1:6" x14ac:dyDescent="0.45">
      <c r="A13006" s="218">
        <v>8902</v>
      </c>
      <c r="B13006" s="218">
        <v>160</v>
      </c>
      <c r="C13006" s="219">
        <v>45.025701362697369</v>
      </c>
      <c r="D13006" s="218"/>
      <c r="E13006" s="218" t="s">
        <v>114</v>
      </c>
      <c r="F13006" s="218">
        <v>2010</v>
      </c>
    </row>
    <row r="13007" spans="1:6" x14ac:dyDescent="0.45">
      <c r="A13007" s="218">
        <v>8902</v>
      </c>
      <c r="B13007" s="218">
        <v>160</v>
      </c>
      <c r="C13007" s="219">
        <v>42.21881784591848</v>
      </c>
      <c r="D13007" s="218"/>
      <c r="E13007" s="218" t="s">
        <v>114</v>
      </c>
      <c r="F13007" s="218">
        <v>2010</v>
      </c>
    </row>
    <row r="13008" spans="1:6" x14ac:dyDescent="0.45">
      <c r="A13008" s="218">
        <v>8902</v>
      </c>
      <c r="B13008" s="218">
        <v>160</v>
      </c>
      <c r="C13008" s="219">
        <v>5.0756772996607484</v>
      </c>
      <c r="D13008" s="218"/>
      <c r="E13008" s="218" t="s">
        <v>114</v>
      </c>
      <c r="F13008" s="218">
        <v>2010</v>
      </c>
    </row>
    <row r="13009" spans="1:6" x14ac:dyDescent="0.45">
      <c r="A13009" s="218">
        <v>8900</v>
      </c>
      <c r="B13009" s="218">
        <v>160</v>
      </c>
      <c r="C13009" s="219">
        <v>42.855164759112363</v>
      </c>
      <c r="D13009" s="218"/>
      <c r="E13009" s="218" t="s">
        <v>114</v>
      </c>
      <c r="F13009" s="218">
        <v>2010</v>
      </c>
    </row>
    <row r="13010" spans="1:6" x14ac:dyDescent="0.45">
      <c r="A13010" s="218">
        <v>8900</v>
      </c>
      <c r="B13010" s="218">
        <v>160</v>
      </c>
      <c r="C13010" s="219">
        <v>48.666107513598192</v>
      </c>
      <c r="D13010" s="218"/>
      <c r="E13010" s="218" t="s">
        <v>114</v>
      </c>
      <c r="F13010" s="218">
        <v>2010</v>
      </c>
    </row>
    <row r="13011" spans="1:6" x14ac:dyDescent="0.45">
      <c r="A13011" s="218">
        <v>8900</v>
      </c>
      <c r="B13011" s="218">
        <v>160</v>
      </c>
      <c r="C13011" s="219">
        <v>18.39939672402798</v>
      </c>
      <c r="D13011" s="218"/>
      <c r="E13011" s="218" t="s">
        <v>114</v>
      </c>
      <c r="F13011" s="218">
        <v>2010</v>
      </c>
    </row>
    <row r="13012" spans="1:6" x14ac:dyDescent="0.45">
      <c r="A13012" s="218">
        <v>8898</v>
      </c>
      <c r="B13012" s="218">
        <v>160</v>
      </c>
      <c r="C13012" s="219">
        <v>47.91036840123185</v>
      </c>
      <c r="D13012" s="218"/>
      <c r="E13012" s="218" t="s">
        <v>114</v>
      </c>
      <c r="F13012" s="218">
        <v>2010</v>
      </c>
    </row>
    <row r="13013" spans="1:6" x14ac:dyDescent="0.45">
      <c r="A13013" s="218">
        <v>8898</v>
      </c>
      <c r="B13013" s="218">
        <v>160</v>
      </c>
      <c r="C13013" s="219">
        <v>22.433762503743718</v>
      </c>
      <c r="D13013" s="218"/>
      <c r="E13013" s="218" t="s">
        <v>114</v>
      </c>
      <c r="F13013" s="218">
        <v>2010</v>
      </c>
    </row>
    <row r="13014" spans="1:6" x14ac:dyDescent="0.45">
      <c r="A13014" s="218">
        <v>8898</v>
      </c>
      <c r="B13014" s="218">
        <v>160</v>
      </c>
      <c r="C13014" s="219">
        <v>48.214706612799993</v>
      </c>
      <c r="D13014" s="218"/>
      <c r="E13014" s="218" t="s">
        <v>114</v>
      </c>
      <c r="F13014" s="218">
        <v>2016</v>
      </c>
    </row>
    <row r="13015" spans="1:6" x14ac:dyDescent="0.45">
      <c r="A13015" s="218">
        <v>8652</v>
      </c>
      <c r="B13015" s="218">
        <v>160</v>
      </c>
      <c r="C13015" s="219">
        <v>37.39700185408811</v>
      </c>
      <c r="D13015" s="218"/>
      <c r="E13015" s="218" t="s">
        <v>114</v>
      </c>
      <c r="F13015" s="218">
        <v>1901</v>
      </c>
    </row>
    <row r="13016" spans="1:6" x14ac:dyDescent="0.45">
      <c r="A13016" s="218">
        <v>8650</v>
      </c>
      <c r="B13016" s="218">
        <v>0</v>
      </c>
      <c r="C13016" s="219">
        <v>9.6758965102209373</v>
      </c>
      <c r="D13016" s="218"/>
      <c r="E13016" s="218"/>
      <c r="F13016" s="218">
        <v>1901</v>
      </c>
    </row>
    <row r="13017" spans="1:6" x14ac:dyDescent="0.45">
      <c r="A13017" s="218">
        <v>8648</v>
      </c>
      <c r="B13017" s="218">
        <v>150</v>
      </c>
      <c r="C13017" s="219">
        <v>10.54550414013576</v>
      </c>
      <c r="D13017" s="218"/>
      <c r="E13017" s="218"/>
      <c r="F13017" s="218">
        <v>1901</v>
      </c>
    </row>
    <row r="13018" spans="1:6" x14ac:dyDescent="0.45">
      <c r="A13018" s="218">
        <v>8646</v>
      </c>
      <c r="B13018" s="218">
        <v>0</v>
      </c>
      <c r="C13018" s="219">
        <v>0.62835539198370405</v>
      </c>
      <c r="D13018" s="218"/>
      <c r="E13018" s="218"/>
      <c r="F13018" s="218">
        <v>0</v>
      </c>
    </row>
    <row r="13019" spans="1:6" x14ac:dyDescent="0.45">
      <c r="A13019" s="218">
        <v>8644</v>
      </c>
      <c r="B13019" s="218">
        <v>160</v>
      </c>
      <c r="C13019" s="219">
        <v>102.5165343286687</v>
      </c>
      <c r="D13019" s="218"/>
      <c r="E13019" s="218"/>
      <c r="F13019" s="218">
        <v>2010</v>
      </c>
    </row>
    <row r="13020" spans="1:6" x14ac:dyDescent="0.45">
      <c r="A13020" s="218">
        <v>8540</v>
      </c>
      <c r="B13020" s="218">
        <v>0</v>
      </c>
      <c r="C13020" s="219">
        <v>29.404011667589881</v>
      </c>
      <c r="D13020" s="218"/>
      <c r="E13020" s="218"/>
      <c r="F13020" s="218">
        <v>0</v>
      </c>
    </row>
    <row r="13021" spans="1:6" x14ac:dyDescent="0.45">
      <c r="A13021" s="218">
        <v>8540</v>
      </c>
      <c r="B13021" s="218">
        <v>0</v>
      </c>
      <c r="C13021" s="219">
        <v>29.269970960411651</v>
      </c>
      <c r="D13021" s="218"/>
      <c r="E13021" s="218"/>
      <c r="F13021" s="218">
        <v>1901</v>
      </c>
    </row>
    <row r="13022" spans="1:6" x14ac:dyDescent="0.45">
      <c r="A13022" s="218">
        <v>8540</v>
      </c>
      <c r="B13022" s="218">
        <v>0</v>
      </c>
      <c r="C13022" s="219">
        <v>3.3963418239947472</v>
      </c>
      <c r="D13022" s="218"/>
      <c r="E13022" s="218"/>
      <c r="F13022" s="218">
        <v>1901</v>
      </c>
    </row>
    <row r="13023" spans="1:6" x14ac:dyDescent="0.45">
      <c r="A13023" s="218">
        <v>8436</v>
      </c>
      <c r="B13023" s="218">
        <v>180</v>
      </c>
      <c r="C13023" s="219">
        <v>6.5698682066900002E-4</v>
      </c>
      <c r="D13023" s="218"/>
      <c r="E13023" s="218" t="s">
        <v>207</v>
      </c>
      <c r="F13023" s="218">
        <v>1901</v>
      </c>
    </row>
    <row r="13024" spans="1:6" x14ac:dyDescent="0.45">
      <c r="A13024" s="218">
        <v>8400</v>
      </c>
      <c r="B13024" s="218">
        <v>160</v>
      </c>
      <c r="C13024" s="219">
        <v>1.9331080259734339</v>
      </c>
      <c r="D13024" s="218"/>
      <c r="E13024" s="218" t="s">
        <v>114</v>
      </c>
      <c r="F13024" s="218">
        <v>2009</v>
      </c>
    </row>
    <row r="13025" spans="1:6" x14ac:dyDescent="0.45">
      <c r="A13025" s="218">
        <v>13979</v>
      </c>
      <c r="B13025" s="218">
        <v>200</v>
      </c>
      <c r="C13025" s="219">
        <v>9.1822109496570707</v>
      </c>
      <c r="D13025" s="218"/>
      <c r="E13025" s="218" t="s">
        <v>114</v>
      </c>
      <c r="F13025" s="218">
        <v>2010</v>
      </c>
    </row>
    <row r="13026" spans="1:6" x14ac:dyDescent="0.45">
      <c r="A13026" s="218">
        <v>13971</v>
      </c>
      <c r="B13026" s="218">
        <v>160</v>
      </c>
      <c r="C13026" s="219">
        <v>32.116497715077273</v>
      </c>
      <c r="D13026" s="218"/>
      <c r="E13026" s="218" t="s">
        <v>114</v>
      </c>
      <c r="F13026" s="218">
        <v>2009</v>
      </c>
    </row>
    <row r="13027" spans="1:6" x14ac:dyDescent="0.45">
      <c r="A13027" s="218">
        <v>13969</v>
      </c>
      <c r="B13027" s="218">
        <v>160</v>
      </c>
      <c r="C13027" s="219">
        <v>27.693170292058021</v>
      </c>
      <c r="D13027" s="218"/>
      <c r="E13027" s="218" t="s">
        <v>114</v>
      </c>
      <c r="F13027" s="218">
        <v>2010</v>
      </c>
    </row>
    <row r="13028" spans="1:6" x14ac:dyDescent="0.45">
      <c r="A13028" s="218">
        <v>13967</v>
      </c>
      <c r="B13028" s="218">
        <v>160</v>
      </c>
      <c r="C13028" s="219">
        <v>16.599647866058429</v>
      </c>
      <c r="D13028" s="218"/>
      <c r="E13028" s="218" t="s">
        <v>114</v>
      </c>
      <c r="F13028" s="218">
        <v>2010</v>
      </c>
    </row>
    <row r="13029" spans="1:6" x14ac:dyDescent="0.45">
      <c r="A13029" s="218">
        <v>13965</v>
      </c>
      <c r="B13029" s="218">
        <v>160</v>
      </c>
      <c r="C13029" s="219">
        <v>23.607948095730681</v>
      </c>
      <c r="D13029" s="218"/>
      <c r="E13029" s="218" t="s">
        <v>114</v>
      </c>
      <c r="F13029" s="218">
        <v>2010</v>
      </c>
    </row>
    <row r="13030" spans="1:6" x14ac:dyDescent="0.45">
      <c r="A13030" s="218">
        <v>13963</v>
      </c>
      <c r="B13030" s="218">
        <v>160</v>
      </c>
      <c r="C13030" s="219">
        <v>9.0400496852402483</v>
      </c>
      <c r="D13030" s="218"/>
      <c r="E13030" s="218" t="s">
        <v>114</v>
      </c>
      <c r="F13030" s="218">
        <v>2015</v>
      </c>
    </row>
    <row r="13031" spans="1:6" x14ac:dyDescent="0.45">
      <c r="A13031" s="218">
        <v>13961</v>
      </c>
      <c r="B13031" s="218">
        <v>110</v>
      </c>
      <c r="C13031" s="219">
        <v>24.13415878542072</v>
      </c>
      <c r="D13031" s="218"/>
      <c r="E13031" s="218" t="s">
        <v>114</v>
      </c>
      <c r="F13031" s="218">
        <v>2010</v>
      </c>
    </row>
    <row r="13032" spans="1:6" x14ac:dyDescent="0.45">
      <c r="A13032" s="218">
        <v>13687</v>
      </c>
      <c r="B13032" s="218">
        <v>110</v>
      </c>
      <c r="C13032" s="219">
        <v>5.7987305989063742</v>
      </c>
      <c r="D13032" s="218"/>
      <c r="E13032" s="218" t="s">
        <v>114</v>
      </c>
      <c r="F13032" s="218">
        <v>2010</v>
      </c>
    </row>
    <row r="13033" spans="1:6" x14ac:dyDescent="0.45">
      <c r="A13033" s="218">
        <v>8984</v>
      </c>
      <c r="B13033" s="218">
        <v>160</v>
      </c>
      <c r="C13033" s="219">
        <v>507.54256057860101</v>
      </c>
      <c r="D13033" s="218"/>
      <c r="E13033" s="218" t="s">
        <v>114</v>
      </c>
      <c r="F13033" s="218">
        <v>2009</v>
      </c>
    </row>
    <row r="13034" spans="1:6" x14ac:dyDescent="0.45">
      <c r="A13034" s="218">
        <v>8982</v>
      </c>
      <c r="B13034" s="218">
        <v>160</v>
      </c>
      <c r="C13034" s="219">
        <v>152.51202957693619</v>
      </c>
      <c r="D13034" s="218"/>
      <c r="E13034" s="218" t="s">
        <v>114</v>
      </c>
      <c r="F13034" s="218">
        <v>2010</v>
      </c>
    </row>
    <row r="13035" spans="1:6" x14ac:dyDescent="0.45">
      <c r="A13035" s="218">
        <v>8980</v>
      </c>
      <c r="B13035" s="218">
        <v>160</v>
      </c>
      <c r="C13035" s="219">
        <v>28.828972991076551</v>
      </c>
      <c r="D13035" s="218"/>
      <c r="E13035" s="218" t="s">
        <v>114</v>
      </c>
      <c r="F13035" s="218">
        <v>2010</v>
      </c>
    </row>
    <row r="13036" spans="1:6" x14ac:dyDescent="0.45">
      <c r="A13036" s="218">
        <v>8978</v>
      </c>
      <c r="B13036" s="218">
        <v>200</v>
      </c>
      <c r="C13036" s="219">
        <v>411.79927243088417</v>
      </c>
      <c r="D13036" s="218"/>
      <c r="E13036" s="218" t="s">
        <v>114</v>
      </c>
      <c r="F13036" s="218">
        <v>2010</v>
      </c>
    </row>
    <row r="13037" spans="1:6" x14ac:dyDescent="0.45">
      <c r="A13037" s="218">
        <v>8974</v>
      </c>
      <c r="B13037" s="218">
        <v>160</v>
      </c>
      <c r="C13037" s="219">
        <v>15.886886197256439</v>
      </c>
      <c r="D13037" s="218"/>
      <c r="E13037" s="218" t="s">
        <v>114</v>
      </c>
      <c r="F13037" s="218">
        <v>2010</v>
      </c>
    </row>
    <row r="13038" spans="1:6" x14ac:dyDescent="0.45">
      <c r="A13038" s="218">
        <v>8972</v>
      </c>
      <c r="B13038" s="218">
        <v>200</v>
      </c>
      <c r="C13038" s="219">
        <v>35.487417241354557</v>
      </c>
      <c r="D13038" s="218"/>
      <c r="E13038" s="218" t="s">
        <v>114</v>
      </c>
      <c r="F13038" s="218">
        <v>2010</v>
      </c>
    </row>
    <row r="13039" spans="1:6" x14ac:dyDescent="0.45">
      <c r="A13039" s="218">
        <v>8970</v>
      </c>
      <c r="B13039" s="218">
        <v>160</v>
      </c>
      <c r="C13039" s="219">
        <v>142.93127462884979</v>
      </c>
      <c r="D13039" s="218"/>
      <c r="E13039" s="218" t="s">
        <v>114</v>
      </c>
      <c r="F13039" s="218">
        <v>2010</v>
      </c>
    </row>
    <row r="13040" spans="1:6" x14ac:dyDescent="0.45">
      <c r="A13040" s="218">
        <v>8968</v>
      </c>
      <c r="B13040" s="218">
        <v>160</v>
      </c>
      <c r="C13040" s="219">
        <v>308.31573603450289</v>
      </c>
      <c r="D13040" s="218"/>
      <c r="E13040" s="218" t="s">
        <v>114</v>
      </c>
      <c r="F13040" s="218">
        <v>2010</v>
      </c>
    </row>
    <row r="13041" spans="1:6" x14ac:dyDescent="0.45">
      <c r="A13041" s="218">
        <v>8966</v>
      </c>
      <c r="B13041" s="218">
        <v>160</v>
      </c>
      <c r="C13041" s="219">
        <v>75.708683896853799</v>
      </c>
      <c r="D13041" s="218"/>
      <c r="E13041" s="218" t="s">
        <v>114</v>
      </c>
      <c r="F13041" s="218">
        <v>2010</v>
      </c>
    </row>
    <row r="13042" spans="1:6" x14ac:dyDescent="0.45">
      <c r="A13042" s="218">
        <v>8964</v>
      </c>
      <c r="B13042" s="218">
        <v>160</v>
      </c>
      <c r="C13042" s="219">
        <v>120.3511105082947</v>
      </c>
      <c r="D13042" s="218"/>
      <c r="E13042" s="218" t="s">
        <v>114</v>
      </c>
      <c r="F13042" s="218">
        <v>2004</v>
      </c>
    </row>
    <row r="13043" spans="1:6" x14ac:dyDescent="0.45">
      <c r="A13043" s="218">
        <v>8962</v>
      </c>
      <c r="B13043" s="218">
        <v>160</v>
      </c>
      <c r="C13043" s="219">
        <v>35.710442709427028</v>
      </c>
      <c r="D13043" s="218"/>
      <c r="E13043" s="218" t="s">
        <v>114</v>
      </c>
      <c r="F13043" s="218">
        <v>2007</v>
      </c>
    </row>
    <row r="13044" spans="1:6" x14ac:dyDescent="0.45">
      <c r="A13044" s="218">
        <v>8960</v>
      </c>
      <c r="B13044" s="218">
        <v>200</v>
      </c>
      <c r="C13044" s="219">
        <v>198.12257622447291</v>
      </c>
      <c r="D13044" s="218"/>
      <c r="E13044" s="218" t="s">
        <v>114</v>
      </c>
      <c r="F13044" s="218">
        <v>2007</v>
      </c>
    </row>
    <row r="13045" spans="1:6" x14ac:dyDescent="0.45">
      <c r="A13045" s="218">
        <v>8958</v>
      </c>
      <c r="B13045" s="218">
        <v>250</v>
      </c>
      <c r="C13045" s="219">
        <v>271.90711386069108</v>
      </c>
      <c r="D13045" s="218"/>
      <c r="E13045" s="218" t="s">
        <v>114</v>
      </c>
      <c r="F13045" s="218">
        <v>2007</v>
      </c>
    </row>
    <row r="13046" spans="1:6" x14ac:dyDescent="0.45">
      <c r="A13046" s="218">
        <v>8956</v>
      </c>
      <c r="B13046" s="218">
        <v>160</v>
      </c>
      <c r="C13046" s="219">
        <v>226.3903339238849</v>
      </c>
      <c r="D13046" s="218"/>
      <c r="E13046" s="218" t="s">
        <v>114</v>
      </c>
      <c r="F13046" s="218">
        <v>2005</v>
      </c>
    </row>
    <row r="13047" spans="1:6" x14ac:dyDescent="0.45">
      <c r="A13047" s="218">
        <v>8954</v>
      </c>
      <c r="B13047" s="218">
        <v>160</v>
      </c>
      <c r="C13047" s="219">
        <v>74.297547167368222</v>
      </c>
      <c r="D13047" s="218"/>
      <c r="E13047" s="218" t="s">
        <v>114</v>
      </c>
      <c r="F13047" s="218">
        <v>2007</v>
      </c>
    </row>
    <row r="13048" spans="1:6" x14ac:dyDescent="0.45">
      <c r="A13048" s="218">
        <v>8952</v>
      </c>
      <c r="B13048" s="218">
        <v>200</v>
      </c>
      <c r="C13048" s="219">
        <v>662.58175913844593</v>
      </c>
      <c r="D13048" s="218"/>
      <c r="E13048" s="218" t="s">
        <v>114</v>
      </c>
      <c r="F13048" s="218">
        <v>2007</v>
      </c>
    </row>
    <row r="13049" spans="1:6" x14ac:dyDescent="0.45">
      <c r="A13049" s="218">
        <v>8950</v>
      </c>
      <c r="B13049" s="218">
        <v>160</v>
      </c>
      <c r="C13049" s="219">
        <v>59.900967080354221</v>
      </c>
      <c r="D13049" s="218"/>
      <c r="E13049" s="218" t="s">
        <v>114</v>
      </c>
      <c r="F13049" s="218">
        <v>2007</v>
      </c>
    </row>
    <row r="13050" spans="1:6" x14ac:dyDescent="0.45">
      <c r="A13050" s="218">
        <v>8948</v>
      </c>
      <c r="B13050" s="218">
        <v>200</v>
      </c>
      <c r="C13050" s="219">
        <v>194.2308352742005</v>
      </c>
      <c r="D13050" s="218"/>
      <c r="E13050" s="218" t="s">
        <v>114</v>
      </c>
      <c r="F13050" s="218">
        <v>2007</v>
      </c>
    </row>
    <row r="13051" spans="1:6" x14ac:dyDescent="0.45">
      <c r="A13051" s="218">
        <v>8946</v>
      </c>
      <c r="B13051" s="218">
        <v>160</v>
      </c>
      <c r="C13051" s="219">
        <v>9.3620349570068129</v>
      </c>
      <c r="D13051" s="218"/>
      <c r="E13051" s="218" t="s">
        <v>114</v>
      </c>
      <c r="F13051" s="218">
        <v>2007</v>
      </c>
    </row>
    <row r="13052" spans="1:6" x14ac:dyDescent="0.45">
      <c r="A13052" s="218">
        <v>8944</v>
      </c>
      <c r="B13052" s="218">
        <v>160</v>
      </c>
      <c r="C13052" s="219">
        <v>88.452693786436114</v>
      </c>
      <c r="D13052" s="218"/>
      <c r="E13052" s="218" t="s">
        <v>124</v>
      </c>
      <c r="F13052" s="218">
        <v>2004</v>
      </c>
    </row>
    <row r="13053" spans="1:6" x14ac:dyDescent="0.45">
      <c r="A13053" s="218">
        <v>8942</v>
      </c>
      <c r="B13053" s="218">
        <v>160</v>
      </c>
      <c r="C13053" s="219">
        <v>308.06598117075498</v>
      </c>
      <c r="D13053" s="218"/>
      <c r="E13053" s="218" t="s">
        <v>124</v>
      </c>
      <c r="F13053" s="218">
        <v>2004</v>
      </c>
    </row>
    <row r="13054" spans="1:6" x14ac:dyDescent="0.45">
      <c r="A13054" s="218">
        <v>8940</v>
      </c>
      <c r="B13054" s="218">
        <v>200</v>
      </c>
      <c r="C13054" s="219">
        <v>349.99462787222149</v>
      </c>
      <c r="D13054" s="218"/>
      <c r="E13054" s="218" t="s">
        <v>114</v>
      </c>
      <c r="F13054" s="218">
        <v>2005</v>
      </c>
    </row>
    <row r="13055" spans="1:6" x14ac:dyDescent="0.45">
      <c r="A13055" s="218">
        <v>8938</v>
      </c>
      <c r="B13055" s="218">
        <v>160</v>
      </c>
      <c r="C13055" s="219">
        <v>33.507579694718018</v>
      </c>
      <c r="D13055" s="218"/>
      <c r="E13055" s="218" t="s">
        <v>114</v>
      </c>
      <c r="F13055" s="218">
        <v>2004</v>
      </c>
    </row>
    <row r="13056" spans="1:6" x14ac:dyDescent="0.45">
      <c r="A13056" s="218">
        <v>8936</v>
      </c>
      <c r="B13056" s="218">
        <v>200</v>
      </c>
      <c r="C13056" s="219">
        <v>53.847565210449019</v>
      </c>
      <c r="D13056" s="218"/>
      <c r="E13056" s="218" t="s">
        <v>124</v>
      </c>
      <c r="F13056" s="218">
        <v>2004</v>
      </c>
    </row>
    <row r="13057" spans="1:6" x14ac:dyDescent="0.45">
      <c r="A13057" s="218">
        <v>8934</v>
      </c>
      <c r="B13057" s="218">
        <v>200</v>
      </c>
      <c r="C13057" s="219">
        <v>276.27329483000739</v>
      </c>
      <c r="D13057" s="218"/>
      <c r="E13057" s="218" t="s">
        <v>499</v>
      </c>
      <c r="F13057" s="218">
        <v>0</v>
      </c>
    </row>
    <row r="13058" spans="1:6" x14ac:dyDescent="0.45">
      <c r="A13058" s="218">
        <v>8932</v>
      </c>
      <c r="B13058" s="218">
        <v>160</v>
      </c>
      <c r="C13058" s="219">
        <v>57.605312744159967</v>
      </c>
      <c r="D13058" s="218"/>
      <c r="E13058" s="218" t="s">
        <v>114</v>
      </c>
      <c r="F13058" s="218">
        <v>1901</v>
      </c>
    </row>
    <row r="13059" spans="1:6" x14ac:dyDescent="0.45">
      <c r="A13059" s="218">
        <v>8930</v>
      </c>
      <c r="B13059" s="218">
        <v>0</v>
      </c>
      <c r="C13059" s="219">
        <v>260.04145796012142</v>
      </c>
      <c r="D13059" s="218"/>
      <c r="E13059" s="218"/>
      <c r="F13059" s="218">
        <v>0</v>
      </c>
    </row>
    <row r="13060" spans="1:6" x14ac:dyDescent="0.45">
      <c r="A13060" s="218">
        <v>8928</v>
      </c>
      <c r="B13060" s="218">
        <v>0</v>
      </c>
      <c r="C13060" s="219">
        <v>311.923407805267</v>
      </c>
      <c r="D13060" s="218"/>
      <c r="E13060" s="218"/>
      <c r="F13060" s="218">
        <v>0</v>
      </c>
    </row>
    <row r="13061" spans="1:6" x14ac:dyDescent="0.45">
      <c r="A13061" s="218">
        <v>8926</v>
      </c>
      <c r="B13061" s="218">
        <v>200</v>
      </c>
      <c r="C13061" s="219">
        <v>50.224267485923797</v>
      </c>
      <c r="D13061" s="218"/>
      <c r="E13061" s="218" t="s">
        <v>124</v>
      </c>
      <c r="F13061" s="218">
        <v>1901</v>
      </c>
    </row>
    <row r="13062" spans="1:6" x14ac:dyDescent="0.45">
      <c r="A13062" s="218">
        <v>8924</v>
      </c>
      <c r="B13062" s="218">
        <v>0</v>
      </c>
      <c r="C13062" s="219">
        <v>117.9981496977996</v>
      </c>
      <c r="D13062" s="218"/>
      <c r="E13062" s="218"/>
      <c r="F13062" s="218">
        <v>0</v>
      </c>
    </row>
    <row r="13063" spans="1:6" x14ac:dyDescent="0.45">
      <c r="A13063" s="218">
        <v>8922</v>
      </c>
      <c r="B13063" s="218">
        <v>160</v>
      </c>
      <c r="C13063" s="219">
        <v>67.094061506358884</v>
      </c>
      <c r="D13063" s="218"/>
      <c r="E13063" s="218" t="s">
        <v>114</v>
      </c>
      <c r="F13063" s="218">
        <v>2010</v>
      </c>
    </row>
    <row r="13064" spans="1:6" x14ac:dyDescent="0.45">
      <c r="A13064" s="218">
        <v>8920</v>
      </c>
      <c r="B13064" s="218">
        <v>200</v>
      </c>
      <c r="C13064" s="219">
        <v>132.31640196646109</v>
      </c>
      <c r="D13064" s="218"/>
      <c r="E13064" s="218" t="s">
        <v>114</v>
      </c>
      <c r="F13064" s="218">
        <v>2009</v>
      </c>
    </row>
    <row r="13065" spans="1:6" x14ac:dyDescent="0.45">
      <c r="A13065" s="218">
        <v>8910</v>
      </c>
      <c r="B13065" s="218">
        <v>160</v>
      </c>
      <c r="C13065" s="219">
        <v>38.053574912732792</v>
      </c>
      <c r="D13065" s="218"/>
      <c r="E13065" s="218" t="s">
        <v>114</v>
      </c>
      <c r="F13065" s="218">
        <v>2010</v>
      </c>
    </row>
    <row r="13066" spans="1:6" x14ac:dyDescent="0.45">
      <c r="A13066" s="218">
        <v>8908</v>
      </c>
      <c r="B13066" s="218">
        <v>160</v>
      </c>
      <c r="C13066" s="219">
        <v>119.0193051385429</v>
      </c>
      <c r="D13066" s="218"/>
      <c r="E13066" s="218" t="s">
        <v>114</v>
      </c>
      <c r="F13066" s="218">
        <v>2010</v>
      </c>
    </row>
    <row r="13067" spans="1:6" x14ac:dyDescent="0.45">
      <c r="A13067" s="218">
        <v>8906</v>
      </c>
      <c r="B13067" s="218">
        <v>160</v>
      </c>
      <c r="C13067" s="219">
        <v>11.807718720403219</v>
      </c>
      <c r="D13067" s="218"/>
      <c r="E13067" s="218" t="s">
        <v>114</v>
      </c>
      <c r="F13067" s="218">
        <v>2010</v>
      </c>
    </row>
    <row r="13068" spans="1:6" x14ac:dyDescent="0.45">
      <c r="A13068" s="218">
        <v>8904</v>
      </c>
      <c r="B13068" s="218">
        <v>160</v>
      </c>
      <c r="C13068" s="219">
        <v>206.03158576101109</v>
      </c>
      <c r="D13068" s="218"/>
      <c r="E13068" s="218" t="s">
        <v>114</v>
      </c>
      <c r="F13068" s="218">
        <v>2005</v>
      </c>
    </row>
    <row r="13069" spans="1:6" x14ac:dyDescent="0.45">
      <c r="A13069" s="218">
        <v>8896</v>
      </c>
      <c r="B13069" s="218">
        <v>160</v>
      </c>
      <c r="C13069" s="219">
        <v>208.60370702133841</v>
      </c>
      <c r="D13069" s="218"/>
      <c r="E13069" s="218" t="s">
        <v>114</v>
      </c>
      <c r="F13069" s="218">
        <v>2005</v>
      </c>
    </row>
    <row r="13070" spans="1:6" x14ac:dyDescent="0.45">
      <c r="A13070" s="218">
        <v>8894</v>
      </c>
      <c r="B13070" s="218">
        <v>160</v>
      </c>
      <c r="C13070" s="219">
        <v>254.7789859266264</v>
      </c>
      <c r="D13070" s="218"/>
      <c r="E13070" s="218" t="s">
        <v>114</v>
      </c>
      <c r="F13070" s="218">
        <v>2005</v>
      </c>
    </row>
    <row r="13071" spans="1:6" x14ac:dyDescent="0.45">
      <c r="A13071" s="218">
        <v>8892</v>
      </c>
      <c r="B13071" s="218">
        <v>160</v>
      </c>
      <c r="C13071" s="219">
        <v>45.95858628237827</v>
      </c>
      <c r="D13071" s="218"/>
      <c r="E13071" s="218" t="s">
        <v>114</v>
      </c>
      <c r="F13071" s="218">
        <v>2005</v>
      </c>
    </row>
    <row r="13072" spans="1:6" x14ac:dyDescent="0.45">
      <c r="A13072" s="218">
        <v>8642</v>
      </c>
      <c r="B13072" s="218">
        <v>200</v>
      </c>
      <c r="C13072" s="219">
        <v>438.6609702662131</v>
      </c>
      <c r="D13072" s="218"/>
      <c r="E13072" s="218" t="s">
        <v>114</v>
      </c>
      <c r="F13072" s="218">
        <v>2010</v>
      </c>
    </row>
    <row r="13073" spans="1:6" x14ac:dyDescent="0.45">
      <c r="A13073" s="218">
        <v>8640</v>
      </c>
      <c r="B13073" s="218">
        <v>200</v>
      </c>
      <c r="C13073" s="219">
        <v>283.56966877566572</v>
      </c>
      <c r="D13073" s="218"/>
      <c r="E13073" s="218" t="s">
        <v>114</v>
      </c>
      <c r="F13073" s="218">
        <v>2010</v>
      </c>
    </row>
    <row r="13074" spans="1:6" x14ac:dyDescent="0.45">
      <c r="A13074" s="218">
        <v>8636</v>
      </c>
      <c r="B13074" s="218">
        <v>200</v>
      </c>
      <c r="C13074" s="219">
        <v>195.52364769120521</v>
      </c>
      <c r="D13074" s="218"/>
      <c r="E13074" s="218" t="s">
        <v>114</v>
      </c>
      <c r="F13074" s="218">
        <v>2010</v>
      </c>
    </row>
    <row r="13075" spans="1:6" x14ac:dyDescent="0.45">
      <c r="A13075" s="218">
        <v>8634</v>
      </c>
      <c r="B13075" s="218">
        <v>160</v>
      </c>
      <c r="C13075" s="219">
        <v>138.6312865450283</v>
      </c>
      <c r="D13075" s="218"/>
      <c r="E13075" s="218" t="s">
        <v>114</v>
      </c>
      <c r="F13075" s="218">
        <v>2010</v>
      </c>
    </row>
    <row r="13076" spans="1:6" x14ac:dyDescent="0.45">
      <c r="A13076" s="218">
        <v>8632</v>
      </c>
      <c r="B13076" s="218">
        <v>200</v>
      </c>
      <c r="C13076" s="219">
        <v>77.745615862058841</v>
      </c>
      <c r="D13076" s="218"/>
      <c r="E13076" s="218" t="s">
        <v>114</v>
      </c>
      <c r="F13076" s="218">
        <v>2010</v>
      </c>
    </row>
    <row r="13077" spans="1:6" x14ac:dyDescent="0.45">
      <c r="A13077" s="218">
        <v>8630</v>
      </c>
      <c r="B13077" s="218">
        <v>200</v>
      </c>
      <c r="C13077" s="219">
        <v>35.939533714470791</v>
      </c>
      <c r="D13077" s="218"/>
      <c r="E13077" s="218" t="s">
        <v>114</v>
      </c>
      <c r="F13077" s="218">
        <v>2010</v>
      </c>
    </row>
    <row r="13078" spans="1:6" x14ac:dyDescent="0.45">
      <c r="A13078" s="218">
        <v>8628</v>
      </c>
      <c r="B13078" s="218">
        <v>160</v>
      </c>
      <c r="C13078" s="219">
        <v>771.41810816037002</v>
      </c>
      <c r="D13078" s="218"/>
      <c r="E13078" s="218" t="s">
        <v>114</v>
      </c>
      <c r="F13078" s="218">
        <v>2009</v>
      </c>
    </row>
    <row r="13079" spans="1:6" x14ac:dyDescent="0.45">
      <c r="A13079" s="218">
        <v>8626</v>
      </c>
      <c r="B13079" s="218">
        <v>160</v>
      </c>
      <c r="C13079" s="219">
        <v>244.91691940022901</v>
      </c>
      <c r="D13079" s="218"/>
      <c r="E13079" s="218" t="s">
        <v>114</v>
      </c>
      <c r="F13079" s="218">
        <v>2009</v>
      </c>
    </row>
    <row r="13080" spans="1:6" x14ac:dyDescent="0.45">
      <c r="A13080" s="218">
        <v>8624</v>
      </c>
      <c r="B13080" s="218">
        <v>160</v>
      </c>
      <c r="C13080" s="219">
        <v>44.832817683253523</v>
      </c>
      <c r="D13080" s="218"/>
      <c r="E13080" s="218" t="s">
        <v>114</v>
      </c>
      <c r="F13080" s="218">
        <v>2009</v>
      </c>
    </row>
    <row r="13081" spans="1:6" x14ac:dyDescent="0.45">
      <c r="A13081" s="218">
        <v>8622</v>
      </c>
      <c r="B13081" s="218">
        <v>160</v>
      </c>
      <c r="C13081" s="219">
        <v>79.911606268929077</v>
      </c>
      <c r="D13081" s="218"/>
      <c r="E13081" s="218" t="s">
        <v>114</v>
      </c>
      <c r="F13081" s="218">
        <v>2009</v>
      </c>
    </row>
    <row r="13082" spans="1:6" x14ac:dyDescent="0.45">
      <c r="A13082" s="218">
        <v>8620</v>
      </c>
      <c r="B13082" s="218">
        <v>160</v>
      </c>
      <c r="C13082" s="219">
        <v>106.0505932930751</v>
      </c>
      <c r="D13082" s="218"/>
      <c r="E13082" s="218" t="s">
        <v>114</v>
      </c>
      <c r="F13082" s="218">
        <v>2009</v>
      </c>
    </row>
    <row r="13083" spans="1:6" x14ac:dyDescent="0.45">
      <c r="A13083" s="218">
        <v>8618</v>
      </c>
      <c r="B13083" s="218">
        <v>160</v>
      </c>
      <c r="C13083" s="219">
        <v>104.4910171282629</v>
      </c>
      <c r="D13083" s="218"/>
      <c r="E13083" s="218" t="s">
        <v>114</v>
      </c>
      <c r="F13083" s="218">
        <v>2009</v>
      </c>
    </row>
    <row r="13084" spans="1:6" x14ac:dyDescent="0.45">
      <c r="A13084" s="218">
        <v>8616</v>
      </c>
      <c r="B13084" s="218">
        <v>160</v>
      </c>
      <c r="C13084" s="219">
        <v>220.9152825531086</v>
      </c>
      <c r="D13084" s="218"/>
      <c r="E13084" s="218" t="s">
        <v>114</v>
      </c>
      <c r="F13084" s="218">
        <v>2009</v>
      </c>
    </row>
    <row r="13085" spans="1:6" x14ac:dyDescent="0.45">
      <c r="A13085" s="218">
        <v>8614</v>
      </c>
      <c r="B13085" s="218">
        <v>160</v>
      </c>
      <c r="C13085" s="219">
        <v>117.73781231545679</v>
      </c>
      <c r="D13085" s="218"/>
      <c r="E13085" s="218" t="s">
        <v>114</v>
      </c>
      <c r="F13085" s="218">
        <v>2009</v>
      </c>
    </row>
    <row r="13086" spans="1:6" x14ac:dyDescent="0.45">
      <c r="A13086" s="218">
        <v>8612</v>
      </c>
      <c r="B13086" s="218">
        <v>160</v>
      </c>
      <c r="C13086" s="219">
        <v>14.73920048087095</v>
      </c>
      <c r="D13086" s="218"/>
      <c r="E13086" s="218" t="s">
        <v>114</v>
      </c>
      <c r="F13086" s="218">
        <v>2009</v>
      </c>
    </row>
    <row r="13087" spans="1:6" x14ac:dyDescent="0.45">
      <c r="A13087" s="218">
        <v>8610</v>
      </c>
      <c r="B13087" s="218">
        <v>160</v>
      </c>
      <c r="C13087" s="219">
        <v>705.61782014483549</v>
      </c>
      <c r="D13087" s="218"/>
      <c r="E13087" s="218" t="s">
        <v>114</v>
      </c>
      <c r="F13087" s="218">
        <v>2011</v>
      </c>
    </row>
    <row r="13088" spans="1:6" x14ac:dyDescent="0.45">
      <c r="A13088" s="218">
        <v>8608</v>
      </c>
      <c r="B13088" s="218">
        <v>160</v>
      </c>
      <c r="C13088" s="219">
        <v>63.485491555835438</v>
      </c>
      <c r="D13088" s="218"/>
      <c r="E13088" s="218" t="s">
        <v>114</v>
      </c>
      <c r="F13088" s="218">
        <v>2011</v>
      </c>
    </row>
    <row r="13089" spans="1:6" x14ac:dyDescent="0.45">
      <c r="A13089" s="218">
        <v>8606</v>
      </c>
      <c r="B13089" s="218">
        <v>160</v>
      </c>
      <c r="C13089" s="219">
        <v>30.24970092290614</v>
      </c>
      <c r="D13089" s="218"/>
      <c r="E13089" s="218" t="s">
        <v>114</v>
      </c>
      <c r="F13089" s="218">
        <v>2011</v>
      </c>
    </row>
    <row r="13090" spans="1:6" x14ac:dyDescent="0.45">
      <c r="A13090" s="218">
        <v>8604</v>
      </c>
      <c r="B13090" s="218">
        <v>160</v>
      </c>
      <c r="C13090" s="219">
        <v>8.2015742699145306</v>
      </c>
      <c r="D13090" s="218"/>
      <c r="E13090" s="218" t="s">
        <v>114</v>
      </c>
      <c r="F13090" s="218">
        <v>2011</v>
      </c>
    </row>
    <row r="13091" spans="1:6" x14ac:dyDescent="0.45">
      <c r="A13091" s="218">
        <v>8602</v>
      </c>
      <c r="B13091" s="218">
        <v>160</v>
      </c>
      <c r="C13091" s="219">
        <v>211.04178778434081</v>
      </c>
      <c r="D13091" s="218"/>
      <c r="E13091" s="218" t="s">
        <v>114</v>
      </c>
      <c r="F13091" s="218">
        <v>2009</v>
      </c>
    </row>
    <row r="13092" spans="1:6" x14ac:dyDescent="0.45">
      <c r="A13092" s="218">
        <v>8584</v>
      </c>
      <c r="B13092" s="218">
        <v>110</v>
      </c>
      <c r="C13092" s="219">
        <v>34.943465861791942</v>
      </c>
      <c r="D13092" s="218"/>
      <c r="E13092" s="218" t="s">
        <v>114</v>
      </c>
      <c r="F13092" s="218">
        <v>1901</v>
      </c>
    </row>
    <row r="13093" spans="1:6" x14ac:dyDescent="0.45">
      <c r="A13093" s="218">
        <v>8574</v>
      </c>
      <c r="B13093" s="218">
        <v>160</v>
      </c>
      <c r="C13093" s="219">
        <v>212.1016307932878</v>
      </c>
      <c r="D13093" s="218"/>
      <c r="E13093" s="218" t="s">
        <v>114</v>
      </c>
      <c r="F13093" s="218">
        <v>2016</v>
      </c>
    </row>
    <row r="13094" spans="1:6" x14ac:dyDescent="0.45">
      <c r="A13094" s="218">
        <v>8572</v>
      </c>
      <c r="B13094" s="218">
        <v>160</v>
      </c>
      <c r="C13094" s="219">
        <v>3.6597270684845919</v>
      </c>
      <c r="D13094" s="218"/>
      <c r="E13094" s="218"/>
      <c r="F13094" s="218">
        <v>0</v>
      </c>
    </row>
    <row r="13095" spans="1:6" x14ac:dyDescent="0.45">
      <c r="A13095" s="218">
        <v>8558</v>
      </c>
      <c r="B13095" s="218">
        <v>160</v>
      </c>
      <c r="C13095" s="219">
        <v>231.85491416629381</v>
      </c>
      <c r="D13095" s="218"/>
      <c r="E13095" s="218" t="s">
        <v>114</v>
      </c>
      <c r="F13095" s="218">
        <v>2017</v>
      </c>
    </row>
    <row r="13096" spans="1:6" x14ac:dyDescent="0.45">
      <c r="A13096" s="218">
        <v>8550</v>
      </c>
      <c r="B13096" s="218">
        <v>200</v>
      </c>
      <c r="C13096" s="219">
        <v>286.82324468284042</v>
      </c>
      <c r="D13096" s="218"/>
      <c r="E13096" s="218" t="s">
        <v>114</v>
      </c>
      <c r="F13096" s="218">
        <v>2017</v>
      </c>
    </row>
    <row r="13097" spans="1:6" x14ac:dyDescent="0.45">
      <c r="A13097" s="218">
        <v>8548</v>
      </c>
      <c r="B13097" s="218">
        <v>200</v>
      </c>
      <c r="C13097" s="219">
        <v>130.5552682368974</v>
      </c>
      <c r="D13097" s="218"/>
      <c r="E13097" s="218" t="s">
        <v>114</v>
      </c>
      <c r="F13097" s="218">
        <v>2017</v>
      </c>
    </row>
    <row r="13098" spans="1:6" x14ac:dyDescent="0.45">
      <c r="A13098" s="218">
        <v>8546</v>
      </c>
      <c r="B13098" s="218">
        <v>160</v>
      </c>
      <c r="C13098" s="219">
        <v>196.83768514313661</v>
      </c>
      <c r="D13098" s="218"/>
      <c r="E13098" s="218" t="s">
        <v>114</v>
      </c>
      <c r="F13098" s="218">
        <v>2010</v>
      </c>
    </row>
    <row r="13099" spans="1:6" x14ac:dyDescent="0.45">
      <c r="A13099" s="218">
        <v>8544</v>
      </c>
      <c r="B13099" s="218">
        <v>160</v>
      </c>
      <c r="C13099" s="219">
        <v>297.78493896093352</v>
      </c>
      <c r="D13099" s="218"/>
      <c r="E13099" s="218" t="s">
        <v>114</v>
      </c>
      <c r="F13099" s="218">
        <v>2010</v>
      </c>
    </row>
    <row r="13100" spans="1:6" x14ac:dyDescent="0.45">
      <c r="A13100" s="218">
        <v>8538</v>
      </c>
      <c r="B13100" s="218">
        <v>160</v>
      </c>
      <c r="C13100" s="219">
        <v>2.3373839140357129</v>
      </c>
      <c r="D13100" s="218"/>
      <c r="E13100" s="218" t="s">
        <v>114</v>
      </c>
      <c r="F13100" s="218">
        <v>1901</v>
      </c>
    </row>
    <row r="13101" spans="1:6" x14ac:dyDescent="0.45">
      <c r="A13101" s="218">
        <v>8456</v>
      </c>
      <c r="B13101" s="218">
        <v>200</v>
      </c>
      <c r="C13101" s="219">
        <v>453.03281632246308</v>
      </c>
      <c r="D13101" s="218"/>
      <c r="E13101" s="218" t="s">
        <v>114</v>
      </c>
      <c r="F13101" s="218">
        <v>2018</v>
      </c>
    </row>
    <row r="13102" spans="1:6" x14ac:dyDescent="0.45">
      <c r="A13102" s="218">
        <v>8454</v>
      </c>
      <c r="B13102" s="218">
        <v>160</v>
      </c>
      <c r="C13102" s="219">
        <v>282.73144543885752</v>
      </c>
      <c r="D13102" s="218"/>
      <c r="E13102" s="218" t="s">
        <v>114</v>
      </c>
      <c r="F13102" s="218">
        <v>2018</v>
      </c>
    </row>
    <row r="13103" spans="1:6" x14ac:dyDescent="0.45">
      <c r="A13103" s="218">
        <v>8452</v>
      </c>
      <c r="B13103" s="218">
        <v>160</v>
      </c>
      <c r="C13103" s="219">
        <v>44.621548543180602</v>
      </c>
      <c r="D13103" s="218"/>
      <c r="E13103" s="218" t="s">
        <v>114</v>
      </c>
      <c r="F13103" s="218">
        <v>2018</v>
      </c>
    </row>
    <row r="13104" spans="1:6" x14ac:dyDescent="0.45">
      <c r="A13104" s="218">
        <v>8450</v>
      </c>
      <c r="B13104" s="218">
        <v>200</v>
      </c>
      <c r="C13104" s="219">
        <v>20.22353552784497</v>
      </c>
      <c r="D13104" s="218"/>
      <c r="E13104" s="218" t="s">
        <v>114</v>
      </c>
      <c r="F13104" s="218">
        <v>2018</v>
      </c>
    </row>
    <row r="13105" spans="1:6" x14ac:dyDescent="0.45">
      <c r="A13105" s="218">
        <v>8448</v>
      </c>
      <c r="B13105" s="218">
        <v>200</v>
      </c>
      <c r="C13105" s="219">
        <v>531.40401427400957</v>
      </c>
      <c r="D13105" s="218"/>
      <c r="E13105" s="218" t="s">
        <v>114</v>
      </c>
      <c r="F13105" s="218">
        <v>2018</v>
      </c>
    </row>
    <row r="13106" spans="1:6" x14ac:dyDescent="0.45">
      <c r="A13106" s="218">
        <v>8446</v>
      </c>
      <c r="B13106" s="218">
        <v>160</v>
      </c>
      <c r="C13106" s="219">
        <v>62.446352380057007</v>
      </c>
      <c r="D13106" s="218"/>
      <c r="E13106" s="218" t="s">
        <v>114</v>
      </c>
      <c r="F13106" s="218">
        <v>2018</v>
      </c>
    </row>
    <row r="13107" spans="1:6" x14ac:dyDescent="0.45">
      <c r="A13107" s="218">
        <v>8444</v>
      </c>
      <c r="B13107" s="218">
        <v>160</v>
      </c>
      <c r="C13107" s="219">
        <v>80.211533974420746</v>
      </c>
      <c r="D13107" s="218"/>
      <c r="E13107" s="218" t="s">
        <v>114</v>
      </c>
      <c r="F13107" s="218">
        <v>2018</v>
      </c>
    </row>
    <row r="13108" spans="1:6" x14ac:dyDescent="0.45">
      <c r="A13108" s="218">
        <v>8440</v>
      </c>
      <c r="B13108" s="218">
        <v>200</v>
      </c>
      <c r="C13108" s="219">
        <v>95.596204786003497</v>
      </c>
      <c r="D13108" s="218"/>
      <c r="E13108" s="218" t="s">
        <v>114</v>
      </c>
      <c r="F13108" s="218">
        <v>2018</v>
      </c>
    </row>
    <row r="13109" spans="1:6" x14ac:dyDescent="0.45">
      <c r="A13109" s="218">
        <v>8438</v>
      </c>
      <c r="B13109" s="218">
        <v>150</v>
      </c>
      <c r="C13109" s="219">
        <v>38.815725142876538</v>
      </c>
      <c r="D13109" s="218"/>
      <c r="E13109" s="218" t="s">
        <v>205</v>
      </c>
      <c r="F13109" s="218">
        <v>1988</v>
      </c>
    </row>
    <row r="13110" spans="1:6" x14ac:dyDescent="0.45">
      <c r="A13110" s="218">
        <v>8434</v>
      </c>
      <c r="B13110" s="218">
        <v>200</v>
      </c>
      <c r="C13110" s="219">
        <v>167.59352612383771</v>
      </c>
      <c r="D13110" s="218"/>
      <c r="E13110" s="218" t="s">
        <v>114</v>
      </c>
      <c r="F13110" s="218">
        <v>2018</v>
      </c>
    </row>
    <row r="13111" spans="1:6" x14ac:dyDescent="0.45">
      <c r="A13111" s="218">
        <v>8116</v>
      </c>
      <c r="B13111" s="218">
        <v>160</v>
      </c>
      <c r="C13111" s="219">
        <v>151.98227099315719</v>
      </c>
      <c r="D13111" s="218"/>
      <c r="E13111" s="218" t="s">
        <v>114</v>
      </c>
      <c r="F13111" s="218">
        <v>2018</v>
      </c>
    </row>
    <row r="13112" spans="1:6" x14ac:dyDescent="0.45">
      <c r="A13112" s="218">
        <v>8110</v>
      </c>
      <c r="B13112" s="218">
        <v>0</v>
      </c>
      <c r="C13112" s="219">
        <v>48.368888984792648</v>
      </c>
      <c r="D13112" s="218"/>
      <c r="E13112" s="218"/>
      <c r="F13112" s="218">
        <v>0</v>
      </c>
    </row>
    <row r="13113" spans="1:6" x14ac:dyDescent="0.45">
      <c r="A13113" s="218">
        <v>8098</v>
      </c>
      <c r="B13113" s="218">
        <v>160</v>
      </c>
      <c r="C13113" s="219">
        <v>8.5159677686998503</v>
      </c>
      <c r="D13113" s="218"/>
      <c r="E13113" s="218" t="s">
        <v>114</v>
      </c>
      <c r="F13113" s="218">
        <v>2016</v>
      </c>
    </row>
    <row r="13114" spans="1:6" x14ac:dyDescent="0.45">
      <c r="A13114" s="218">
        <v>8094</v>
      </c>
      <c r="B13114" s="218">
        <v>200</v>
      </c>
      <c r="C13114" s="219">
        <v>136.38922735454329</v>
      </c>
      <c r="D13114" s="218"/>
      <c r="E13114" s="218" t="s">
        <v>114</v>
      </c>
      <c r="F13114" s="218">
        <v>2018</v>
      </c>
    </row>
    <row r="13115" spans="1:6" x14ac:dyDescent="0.45">
      <c r="A13115" s="218">
        <v>8092</v>
      </c>
      <c r="B13115" s="218">
        <v>200</v>
      </c>
      <c r="C13115" s="219">
        <v>47.396413684710403</v>
      </c>
      <c r="D13115" s="218"/>
      <c r="E13115" s="218" t="s">
        <v>114</v>
      </c>
      <c r="F13115" s="218">
        <v>2019</v>
      </c>
    </row>
    <row r="13116" spans="1:6" x14ac:dyDescent="0.45">
      <c r="A13116" s="218">
        <v>8410</v>
      </c>
      <c r="B13116" s="218">
        <v>200</v>
      </c>
      <c r="C13116" s="219">
        <v>4.6422238966328884</v>
      </c>
      <c r="D13116" s="218"/>
      <c r="E13116" s="218" t="s">
        <v>114</v>
      </c>
      <c r="F13116" s="218">
        <v>2017</v>
      </c>
    </row>
    <row r="13117" spans="1:6" x14ac:dyDescent="0.45">
      <c r="A13117" s="218">
        <v>8402</v>
      </c>
      <c r="B13117" s="218">
        <v>160</v>
      </c>
      <c r="C13117" s="219">
        <v>1.3881404606278029</v>
      </c>
      <c r="D13117" s="218"/>
      <c r="E13117" s="218" t="s">
        <v>114</v>
      </c>
      <c r="F13117" s="218">
        <v>2017</v>
      </c>
    </row>
    <row r="13118" spans="1:6" x14ac:dyDescent="0.45">
      <c r="A13118" s="218">
        <v>8398</v>
      </c>
      <c r="B13118" s="218">
        <v>160</v>
      </c>
      <c r="C13118" s="219">
        <v>178.8981718988949</v>
      </c>
      <c r="D13118" s="218"/>
      <c r="E13118" s="218" t="s">
        <v>114</v>
      </c>
      <c r="F13118" s="218">
        <v>2015</v>
      </c>
    </row>
    <row r="13119" spans="1:6" x14ac:dyDescent="0.45">
      <c r="A13119" s="218">
        <v>8394</v>
      </c>
      <c r="B13119" s="218">
        <v>200</v>
      </c>
      <c r="C13119" s="219">
        <v>11.845367130729031</v>
      </c>
      <c r="D13119" s="218"/>
      <c r="E13119" s="218" t="s">
        <v>114</v>
      </c>
      <c r="F13119" s="218">
        <v>2010</v>
      </c>
    </row>
    <row r="13120" spans="1:6" x14ac:dyDescent="0.45">
      <c r="A13120" s="218">
        <v>6123</v>
      </c>
      <c r="B13120" s="218">
        <v>160</v>
      </c>
      <c r="C13120" s="219">
        <v>2.5308159172147291</v>
      </c>
      <c r="D13120" s="218"/>
      <c r="E13120" s="218" t="s">
        <v>124</v>
      </c>
      <c r="F13120" s="218">
        <v>2004</v>
      </c>
    </row>
    <row r="13121" spans="1:6" x14ac:dyDescent="0.45">
      <c r="A13121" s="218">
        <v>8654</v>
      </c>
      <c r="B13121" s="218">
        <v>0</v>
      </c>
      <c r="C13121" s="219">
        <v>27.124252015329599</v>
      </c>
      <c r="D13121" s="218"/>
      <c r="E13121" s="218"/>
      <c r="F13121" s="218">
        <v>0</v>
      </c>
    </row>
    <row r="13122" spans="1:6" x14ac:dyDescent="0.45">
      <c r="A13122" s="218">
        <v>8886</v>
      </c>
      <c r="B13122" s="218">
        <v>0</v>
      </c>
      <c r="C13122" s="219">
        <v>54.566444022434638</v>
      </c>
      <c r="D13122" s="218"/>
      <c r="E13122" s="218"/>
      <c r="F13122" s="218">
        <v>0</v>
      </c>
    </row>
    <row r="13123" spans="1:6" x14ac:dyDescent="0.45">
      <c r="A13123" s="218">
        <v>8638</v>
      </c>
      <c r="B13123" s="218">
        <v>200</v>
      </c>
      <c r="C13123" s="219">
        <v>984.36718438531659</v>
      </c>
      <c r="D13123" s="218"/>
      <c r="E13123" s="218" t="s">
        <v>114</v>
      </c>
      <c r="F13123" s="218">
        <v>2010</v>
      </c>
    </row>
    <row r="13124" spans="1:6" x14ac:dyDescent="0.45">
      <c r="A13124" s="218">
        <v>8436</v>
      </c>
      <c r="B13124" s="218">
        <v>180</v>
      </c>
      <c r="C13124" s="219">
        <v>193.26291763475439</v>
      </c>
      <c r="D13124" s="218"/>
      <c r="E13124" s="218" t="s">
        <v>207</v>
      </c>
      <c r="F13124" s="218">
        <v>1901</v>
      </c>
    </row>
    <row r="13125" spans="1:6" x14ac:dyDescent="0.45">
      <c r="A13125" s="218">
        <v>8916</v>
      </c>
      <c r="B13125" s="218">
        <v>0</v>
      </c>
      <c r="C13125" s="219">
        <v>113.28249905961709</v>
      </c>
      <c r="D13125" s="218"/>
      <c r="E13125" s="218"/>
      <c r="F13125" s="218">
        <v>0</v>
      </c>
    </row>
    <row r="13126" spans="1:6" x14ac:dyDescent="0.45">
      <c r="A13126" s="218">
        <v>8396</v>
      </c>
      <c r="B13126" s="218">
        <v>250</v>
      </c>
      <c r="C13126" s="219">
        <v>88.264046333673633</v>
      </c>
      <c r="D13126" s="218"/>
      <c r="E13126" s="218" t="s">
        <v>204</v>
      </c>
      <c r="F13126" s="218">
        <v>1901</v>
      </c>
    </row>
    <row r="13127" spans="1:6" x14ac:dyDescent="0.45">
      <c r="A13127" s="218">
        <v>8918</v>
      </c>
      <c r="B13127" s="218">
        <v>0</v>
      </c>
      <c r="C13127" s="219">
        <v>153.79916003086569</v>
      </c>
      <c r="D13127" s="218"/>
      <c r="E13127" s="218"/>
      <c r="F13127" s="218">
        <v>0</v>
      </c>
    </row>
    <row r="13128" spans="1:6" x14ac:dyDescent="0.45">
      <c r="A13128" s="218">
        <v>8566</v>
      </c>
      <c r="B13128" s="218">
        <v>160</v>
      </c>
      <c r="C13128" s="219">
        <v>346.5122379722435</v>
      </c>
      <c r="D13128" s="218"/>
      <c r="E13128" s="218" t="s">
        <v>114</v>
      </c>
      <c r="F13128" s="218">
        <v>2006</v>
      </c>
    </row>
    <row r="13129" spans="1:6" x14ac:dyDescent="0.45">
      <c r="A13129" s="218">
        <v>8562</v>
      </c>
      <c r="B13129" s="218">
        <v>160</v>
      </c>
      <c r="C13129" s="219">
        <v>53.062656847923577</v>
      </c>
      <c r="D13129" s="218"/>
      <c r="E13129" s="218" t="s">
        <v>114</v>
      </c>
      <c r="F13129" s="218">
        <v>2006</v>
      </c>
    </row>
    <row r="13130" spans="1:6" x14ac:dyDescent="0.45">
      <c r="A13130" s="218">
        <v>8564</v>
      </c>
      <c r="B13130" s="218">
        <v>160</v>
      </c>
      <c r="C13130" s="219">
        <v>218.83037509847961</v>
      </c>
      <c r="D13130" s="218"/>
      <c r="E13130" s="218" t="s">
        <v>114</v>
      </c>
      <c r="F13130" s="218">
        <v>2006</v>
      </c>
    </row>
    <row r="13131" spans="1:6" x14ac:dyDescent="0.45">
      <c r="A13131" s="218">
        <v>8560</v>
      </c>
      <c r="B13131" s="218">
        <v>160</v>
      </c>
      <c r="C13131" s="219">
        <v>268.45144182776443</v>
      </c>
      <c r="D13131" s="218"/>
      <c r="E13131" s="218" t="s">
        <v>114</v>
      </c>
      <c r="F13131" s="218">
        <v>2006</v>
      </c>
    </row>
    <row r="13132" spans="1:6" x14ac:dyDescent="0.45">
      <c r="A13132" s="218">
        <v>8404</v>
      </c>
      <c r="B13132" s="218">
        <v>160</v>
      </c>
      <c r="C13132" s="219">
        <v>334.35878759703797</v>
      </c>
      <c r="D13132" s="218"/>
      <c r="E13132" s="218" t="s">
        <v>114</v>
      </c>
      <c r="F13132" s="218">
        <v>2017</v>
      </c>
    </row>
    <row r="13133" spans="1:6" x14ac:dyDescent="0.45">
      <c r="A13133" s="218">
        <v>8554</v>
      </c>
      <c r="B13133" s="218">
        <v>160</v>
      </c>
      <c r="C13133" s="219">
        <v>434.33827231723251</v>
      </c>
      <c r="D13133" s="218"/>
      <c r="E13133" s="218" t="s">
        <v>114</v>
      </c>
      <c r="F13133" s="218">
        <v>2012</v>
      </c>
    </row>
    <row r="13134" spans="1:6" x14ac:dyDescent="0.45">
      <c r="A13134" s="218">
        <v>8556</v>
      </c>
      <c r="B13134" s="218">
        <v>200</v>
      </c>
      <c r="C13134" s="219">
        <v>867.54099029052975</v>
      </c>
      <c r="D13134" s="218"/>
      <c r="E13134" s="218" t="s">
        <v>114</v>
      </c>
      <c r="F13134" s="218">
        <v>2017</v>
      </c>
    </row>
    <row r="13135" spans="1:6" x14ac:dyDescent="0.45">
      <c r="A13135" s="218">
        <v>8552</v>
      </c>
      <c r="B13135" s="218">
        <v>160</v>
      </c>
      <c r="C13135" s="219">
        <v>282.71268412176238</v>
      </c>
      <c r="D13135" s="218"/>
      <c r="E13135" s="218" t="s">
        <v>114</v>
      </c>
      <c r="F13135" s="218">
        <v>2012</v>
      </c>
    </row>
    <row r="13136" spans="1:6" x14ac:dyDescent="0.45">
      <c r="A13136" s="218">
        <v>8542</v>
      </c>
      <c r="B13136" s="218">
        <v>160</v>
      </c>
      <c r="C13136" s="219">
        <v>357.33131810673899</v>
      </c>
      <c r="D13136" s="218"/>
      <c r="E13136" s="218" t="s">
        <v>114</v>
      </c>
      <c r="F13136" s="218">
        <v>2018</v>
      </c>
    </row>
    <row r="13137" spans="1:6" x14ac:dyDescent="0.45">
      <c r="A13137" s="218">
        <v>8598</v>
      </c>
      <c r="B13137" s="218">
        <v>200</v>
      </c>
      <c r="C13137" s="219">
        <v>242.88258400851501</v>
      </c>
      <c r="D13137" s="218"/>
      <c r="E13137" s="218" t="s">
        <v>114</v>
      </c>
      <c r="F13137" s="218">
        <v>2017</v>
      </c>
    </row>
    <row r="13138" spans="1:6" x14ac:dyDescent="0.45">
      <c r="A13138" s="218">
        <v>8600</v>
      </c>
      <c r="B13138" s="218">
        <v>160</v>
      </c>
      <c r="C13138" s="219">
        <v>365.55005370735847</v>
      </c>
      <c r="D13138" s="218"/>
      <c r="E13138" s="218" t="s">
        <v>114</v>
      </c>
      <c r="F13138" s="218">
        <v>2006</v>
      </c>
    </row>
    <row r="13139" spans="1:6" x14ac:dyDescent="0.45">
      <c r="A13139" s="218">
        <v>8100</v>
      </c>
      <c r="B13139" s="218">
        <v>160</v>
      </c>
      <c r="C13139" s="219">
        <v>187.61772676962229</v>
      </c>
      <c r="D13139" s="218"/>
      <c r="E13139" s="218" t="s">
        <v>114</v>
      </c>
      <c r="F13139" s="218">
        <v>2019</v>
      </c>
    </row>
    <row r="13140" spans="1:6" x14ac:dyDescent="0.45">
      <c r="A13140" s="218">
        <v>13673</v>
      </c>
      <c r="B13140" s="218">
        <v>0</v>
      </c>
      <c r="C13140" s="219">
        <v>81.699233482887635</v>
      </c>
      <c r="D13140" s="218"/>
      <c r="E13140" s="218" t="s">
        <v>109</v>
      </c>
      <c r="F13140" s="218">
        <v>0</v>
      </c>
    </row>
    <row r="13141" spans="1:6" x14ac:dyDescent="0.45">
      <c r="A13141" s="218">
        <v>8590</v>
      </c>
      <c r="B13141" s="218">
        <v>160</v>
      </c>
      <c r="C13141" s="219">
        <v>207.23458831326289</v>
      </c>
      <c r="D13141" s="218"/>
      <c r="E13141" s="218" t="s">
        <v>114</v>
      </c>
      <c r="F13141" s="218">
        <v>2009</v>
      </c>
    </row>
    <row r="13142" spans="1:6" x14ac:dyDescent="0.45">
      <c r="A13142" s="218">
        <v>8588</v>
      </c>
      <c r="B13142" s="218">
        <v>160</v>
      </c>
      <c r="C13142" s="219">
        <v>113.3529471016145</v>
      </c>
      <c r="D13142" s="218"/>
      <c r="E13142" s="218" t="s">
        <v>114</v>
      </c>
      <c r="F13142" s="218">
        <v>0</v>
      </c>
    </row>
    <row r="13143" spans="1:6" x14ac:dyDescent="0.45">
      <c r="A13143" s="218">
        <v>8586</v>
      </c>
      <c r="B13143" s="218">
        <v>160</v>
      </c>
      <c r="C13143" s="219">
        <v>400.1405342614417</v>
      </c>
      <c r="D13143" s="218"/>
      <c r="E13143" s="218" t="s">
        <v>114</v>
      </c>
      <c r="F13143" s="218">
        <v>0</v>
      </c>
    </row>
    <row r="13144" spans="1:6" x14ac:dyDescent="0.45">
      <c r="A13144" s="218">
        <v>8582</v>
      </c>
      <c r="B13144" s="218">
        <v>0</v>
      </c>
      <c r="C13144" s="219">
        <v>153.08689293465031</v>
      </c>
      <c r="D13144" s="218"/>
      <c r="E13144" s="218" t="s">
        <v>114</v>
      </c>
      <c r="F13144" s="218">
        <v>2005</v>
      </c>
    </row>
    <row r="13145" spans="1:6" x14ac:dyDescent="0.45">
      <c r="A13145" s="218">
        <v>8580</v>
      </c>
      <c r="B13145" s="218">
        <v>160</v>
      </c>
      <c r="C13145" s="219">
        <v>225.20073251558409</v>
      </c>
      <c r="D13145" s="218"/>
      <c r="E13145" s="218" t="s">
        <v>114</v>
      </c>
      <c r="F13145" s="218">
        <v>2007</v>
      </c>
    </row>
    <row r="13146" spans="1:6" x14ac:dyDescent="0.45">
      <c r="A13146" s="218">
        <v>8578</v>
      </c>
      <c r="B13146" s="218">
        <v>160</v>
      </c>
      <c r="C13146" s="219">
        <v>127.7796290992613</v>
      </c>
      <c r="D13146" s="218"/>
      <c r="E13146" s="218" t="s">
        <v>114</v>
      </c>
      <c r="F13146" s="218">
        <v>0</v>
      </c>
    </row>
    <row r="13147" spans="1:6" x14ac:dyDescent="0.45">
      <c r="A13147" s="218">
        <v>8576</v>
      </c>
      <c r="B13147" s="218">
        <v>0</v>
      </c>
      <c r="C13147" s="219">
        <v>245.04410591053369</v>
      </c>
      <c r="D13147" s="218"/>
      <c r="E13147" s="218" t="s">
        <v>114</v>
      </c>
      <c r="F13147" s="218">
        <v>2005</v>
      </c>
    </row>
    <row r="13148" spans="1:6" x14ac:dyDescent="0.45">
      <c r="A13148" s="218">
        <v>8595</v>
      </c>
      <c r="B13148" s="218">
        <v>200</v>
      </c>
      <c r="C13148" s="219">
        <v>249.85701999048541</v>
      </c>
      <c r="D13148" s="218"/>
      <c r="E13148" s="218" t="s">
        <v>114</v>
      </c>
      <c r="F13148" s="218">
        <v>2009</v>
      </c>
    </row>
    <row r="13149" spans="1:6" x14ac:dyDescent="0.45">
      <c r="A13149" s="218">
        <v>8593</v>
      </c>
      <c r="B13149" s="218">
        <v>160</v>
      </c>
      <c r="C13149" s="219">
        <v>197.69193941265601</v>
      </c>
      <c r="D13149" s="218"/>
      <c r="E13149" s="218" t="s">
        <v>114</v>
      </c>
      <c r="F13149" s="218">
        <v>2009</v>
      </c>
    </row>
    <row r="13150" spans="1:6" x14ac:dyDescent="0.45">
      <c r="A13150" s="218">
        <v>4751</v>
      </c>
      <c r="B13150" s="218">
        <v>160</v>
      </c>
      <c r="C13150" s="219">
        <v>27.202349207268501</v>
      </c>
      <c r="D13150" s="218"/>
      <c r="E13150" s="218" t="s">
        <v>114</v>
      </c>
      <c r="F13150" s="218">
        <v>2010</v>
      </c>
    </row>
    <row r="13151" spans="1:6" x14ac:dyDescent="0.45">
      <c r="A13151" s="218">
        <v>4750</v>
      </c>
      <c r="B13151" s="218">
        <v>200</v>
      </c>
      <c r="C13151" s="219">
        <v>2.2671276445131499</v>
      </c>
      <c r="D13151" s="218"/>
      <c r="E13151" s="218" t="s">
        <v>114</v>
      </c>
      <c r="F13151" s="218">
        <v>2008</v>
      </c>
    </row>
    <row r="13152" spans="1:6" x14ac:dyDescent="0.45">
      <c r="A13152" s="218">
        <v>4749</v>
      </c>
      <c r="B13152" s="218">
        <v>160</v>
      </c>
      <c r="C13152" s="219">
        <v>23.149607027283931</v>
      </c>
      <c r="D13152" s="218"/>
      <c r="E13152" s="218" t="s">
        <v>114</v>
      </c>
      <c r="F13152" s="218">
        <v>2006</v>
      </c>
    </row>
    <row r="13153" spans="1:6" x14ac:dyDescent="0.45">
      <c r="A13153" s="218">
        <v>4748</v>
      </c>
      <c r="B13153" s="218">
        <v>250</v>
      </c>
      <c r="C13153" s="219">
        <v>4.6396475334062224</v>
      </c>
      <c r="D13153" s="218"/>
      <c r="E13153" s="218" t="s">
        <v>114</v>
      </c>
      <c r="F13153" s="218">
        <v>2008</v>
      </c>
    </row>
    <row r="13154" spans="1:6" x14ac:dyDescent="0.45">
      <c r="A13154" s="218">
        <v>11854</v>
      </c>
      <c r="B13154" s="218">
        <v>200</v>
      </c>
      <c r="C13154" s="219">
        <v>6.0018211760511324</v>
      </c>
      <c r="D13154" s="218"/>
      <c r="E13154" s="218" t="s">
        <v>114</v>
      </c>
      <c r="F13154" s="218">
        <v>2006</v>
      </c>
    </row>
    <row r="13155" spans="1:6" x14ac:dyDescent="0.45">
      <c r="A13155" s="218">
        <v>11854</v>
      </c>
      <c r="B13155" s="218">
        <v>200</v>
      </c>
      <c r="C13155" s="219">
        <v>26.50286193883133</v>
      </c>
      <c r="D13155" s="218"/>
      <c r="E13155" s="218" t="s">
        <v>114</v>
      </c>
      <c r="F13155" s="218">
        <v>2006</v>
      </c>
    </row>
    <row r="13156" spans="1:6" x14ac:dyDescent="0.45">
      <c r="A13156" s="218">
        <v>11854</v>
      </c>
      <c r="B13156" s="218">
        <v>200</v>
      </c>
      <c r="C13156" s="219">
        <v>41.946000901287661</v>
      </c>
      <c r="D13156" s="218"/>
      <c r="E13156" s="218" t="s">
        <v>114</v>
      </c>
      <c r="F13156" s="218">
        <v>2006</v>
      </c>
    </row>
    <row r="13157" spans="1:6" x14ac:dyDescent="0.45">
      <c r="A13157" s="218">
        <v>11854</v>
      </c>
      <c r="B13157" s="218">
        <v>200</v>
      </c>
      <c r="C13157" s="219">
        <v>30.37158941575872</v>
      </c>
      <c r="D13157" s="218"/>
      <c r="E13157" s="218" t="s">
        <v>114</v>
      </c>
      <c r="F13157" s="218">
        <v>2008</v>
      </c>
    </row>
    <row r="13158" spans="1:6" x14ac:dyDescent="0.45">
      <c r="A13158" s="218">
        <v>11854</v>
      </c>
      <c r="B13158" s="218">
        <v>200</v>
      </c>
      <c r="C13158" s="219">
        <v>56.746826361465139</v>
      </c>
      <c r="D13158" s="218"/>
      <c r="E13158" s="218" t="s">
        <v>114</v>
      </c>
      <c r="F13158" s="218">
        <v>2008</v>
      </c>
    </row>
    <row r="13159" spans="1:6" x14ac:dyDescent="0.45">
      <c r="A13159" s="218">
        <v>11854</v>
      </c>
      <c r="B13159" s="218">
        <v>200</v>
      </c>
      <c r="C13159" s="219">
        <v>3.0802669799855038</v>
      </c>
      <c r="D13159" s="218"/>
      <c r="E13159" s="218" t="s">
        <v>114</v>
      </c>
      <c r="F13159" s="218">
        <v>2008</v>
      </c>
    </row>
    <row r="13160" spans="1:6" x14ac:dyDescent="0.45">
      <c r="A13160" s="218">
        <v>11852</v>
      </c>
      <c r="B13160" s="218">
        <v>160</v>
      </c>
      <c r="C13160" s="219">
        <v>4.1786433011844171</v>
      </c>
      <c r="D13160" s="218"/>
      <c r="E13160" s="218" t="s">
        <v>114</v>
      </c>
      <c r="F13160" s="218">
        <v>2006</v>
      </c>
    </row>
    <row r="13161" spans="1:6" x14ac:dyDescent="0.45">
      <c r="A13161" s="218">
        <v>11850</v>
      </c>
      <c r="B13161" s="218">
        <v>200</v>
      </c>
      <c r="C13161" s="219">
        <v>36.779513538571813</v>
      </c>
      <c r="D13161" s="218"/>
      <c r="E13161" s="218" t="s">
        <v>114</v>
      </c>
      <c r="F13161" s="218">
        <v>2006</v>
      </c>
    </row>
    <row r="13162" spans="1:6" x14ac:dyDescent="0.45">
      <c r="A13162" s="218">
        <v>11850</v>
      </c>
      <c r="B13162" s="218">
        <v>200</v>
      </c>
      <c r="C13162" s="219">
        <v>18.833794953836531</v>
      </c>
      <c r="D13162" s="218"/>
      <c r="E13162" s="218" t="s">
        <v>114</v>
      </c>
      <c r="F13162" s="218">
        <v>2006</v>
      </c>
    </row>
    <row r="13163" spans="1:6" x14ac:dyDescent="0.45">
      <c r="A13163" s="218">
        <v>11850</v>
      </c>
      <c r="B13163" s="218">
        <v>200</v>
      </c>
      <c r="C13163" s="219">
        <v>48.119996619419467</v>
      </c>
      <c r="D13163" s="218"/>
      <c r="E13163" s="218" t="s">
        <v>114</v>
      </c>
      <c r="F13163" s="218">
        <v>2006</v>
      </c>
    </row>
    <row r="13164" spans="1:6" x14ac:dyDescent="0.45">
      <c r="A13164" s="218">
        <v>11848</v>
      </c>
      <c r="B13164" s="218">
        <v>250</v>
      </c>
      <c r="C13164" s="219">
        <v>43.750817661010039</v>
      </c>
      <c r="D13164" s="218"/>
      <c r="E13164" s="218" t="s">
        <v>114</v>
      </c>
      <c r="F13164" s="218">
        <v>2006</v>
      </c>
    </row>
    <row r="13165" spans="1:6" x14ac:dyDescent="0.45">
      <c r="A13165" s="218">
        <v>11848</v>
      </c>
      <c r="B13165" s="218">
        <v>250</v>
      </c>
      <c r="C13165" s="219">
        <v>35.960893361406171</v>
      </c>
      <c r="D13165" s="218"/>
      <c r="E13165" s="218" t="s">
        <v>114</v>
      </c>
      <c r="F13165" s="218">
        <v>2006</v>
      </c>
    </row>
    <row r="13166" spans="1:6" x14ac:dyDescent="0.45">
      <c r="A13166" s="218">
        <v>11848</v>
      </c>
      <c r="B13166" s="218">
        <v>250</v>
      </c>
      <c r="C13166" s="219">
        <v>29.68230347389925</v>
      </c>
      <c r="D13166" s="218"/>
      <c r="E13166" s="218" t="s">
        <v>114</v>
      </c>
      <c r="F13166" s="218">
        <v>2006</v>
      </c>
    </row>
    <row r="13167" spans="1:6" x14ac:dyDescent="0.45">
      <c r="A13167" s="218">
        <v>11848</v>
      </c>
      <c r="B13167" s="218">
        <v>250</v>
      </c>
      <c r="C13167" s="219">
        <v>51.354194129307977</v>
      </c>
      <c r="D13167" s="218"/>
      <c r="E13167" s="218" t="s">
        <v>114</v>
      </c>
      <c r="F13167" s="218">
        <v>2006</v>
      </c>
    </row>
    <row r="13168" spans="1:6" x14ac:dyDescent="0.45">
      <c r="A13168" s="218">
        <v>11848</v>
      </c>
      <c r="B13168" s="218">
        <v>250</v>
      </c>
      <c r="C13168" s="219">
        <v>22.835449639070632</v>
      </c>
      <c r="D13168" s="218"/>
      <c r="E13168" s="218" t="s">
        <v>114</v>
      </c>
      <c r="F13168" s="218">
        <v>2006</v>
      </c>
    </row>
    <row r="13169" spans="1:6" x14ac:dyDescent="0.45">
      <c r="A13169" s="218">
        <v>11848</v>
      </c>
      <c r="B13169" s="218">
        <v>250</v>
      </c>
      <c r="C13169" s="219">
        <v>55.032254149950752</v>
      </c>
      <c r="D13169" s="218"/>
      <c r="E13169" s="218" t="s">
        <v>114</v>
      </c>
      <c r="F13169" s="218">
        <v>2006</v>
      </c>
    </row>
    <row r="13170" spans="1:6" x14ac:dyDescent="0.45">
      <c r="A13170" s="218">
        <v>11848</v>
      </c>
      <c r="B13170" s="218">
        <v>250</v>
      </c>
      <c r="C13170" s="219">
        <v>41.966938799402719</v>
      </c>
      <c r="D13170" s="218"/>
      <c r="E13170" s="218" t="s">
        <v>114</v>
      </c>
      <c r="F13170" s="218">
        <v>2006</v>
      </c>
    </row>
    <row r="13171" spans="1:6" x14ac:dyDescent="0.45">
      <c r="A13171" s="218">
        <v>11848</v>
      </c>
      <c r="B13171" s="218">
        <v>250</v>
      </c>
      <c r="C13171" s="219">
        <v>32.528512083817517</v>
      </c>
      <c r="D13171" s="218"/>
      <c r="E13171" s="218" t="s">
        <v>114</v>
      </c>
      <c r="F13171" s="218">
        <v>2006</v>
      </c>
    </row>
    <row r="13172" spans="1:6" x14ac:dyDescent="0.45">
      <c r="A13172" s="218">
        <v>11848</v>
      </c>
      <c r="B13172" s="218">
        <v>250</v>
      </c>
      <c r="C13172" s="219">
        <v>10.69965115300492</v>
      </c>
      <c r="D13172" s="218"/>
      <c r="E13172" s="218" t="s">
        <v>114</v>
      </c>
      <c r="F13172" s="218">
        <v>2006</v>
      </c>
    </row>
    <row r="13173" spans="1:6" x14ac:dyDescent="0.45">
      <c r="A13173" s="218">
        <v>11848</v>
      </c>
      <c r="B13173" s="218">
        <v>250</v>
      </c>
      <c r="C13173" s="219">
        <v>18.555603454669139</v>
      </c>
      <c r="D13173" s="218"/>
      <c r="E13173" s="218" t="s">
        <v>114</v>
      </c>
      <c r="F13173" s="218">
        <v>2006</v>
      </c>
    </row>
    <row r="13174" spans="1:6" x14ac:dyDescent="0.45">
      <c r="A13174" s="218">
        <v>11846</v>
      </c>
      <c r="B13174" s="218">
        <v>200</v>
      </c>
      <c r="C13174" s="219">
        <v>46.804810395522757</v>
      </c>
      <c r="D13174" s="218"/>
      <c r="E13174" s="218" t="s">
        <v>114</v>
      </c>
      <c r="F13174" s="218">
        <v>2006</v>
      </c>
    </row>
    <row r="13175" spans="1:6" x14ac:dyDescent="0.45">
      <c r="A13175" s="218">
        <v>11846</v>
      </c>
      <c r="B13175" s="218">
        <v>200</v>
      </c>
      <c r="C13175" s="219">
        <v>30.924247128455999</v>
      </c>
      <c r="D13175" s="218"/>
      <c r="E13175" s="218" t="s">
        <v>114</v>
      </c>
      <c r="F13175" s="218">
        <v>2006</v>
      </c>
    </row>
    <row r="13176" spans="1:6" x14ac:dyDescent="0.45">
      <c r="A13176" s="218">
        <v>11844</v>
      </c>
      <c r="B13176" s="218">
        <v>200</v>
      </c>
      <c r="C13176" s="219">
        <v>48.238603882680259</v>
      </c>
      <c r="D13176" s="218"/>
      <c r="E13176" s="218" t="s">
        <v>204</v>
      </c>
      <c r="F13176" s="218">
        <v>2006</v>
      </c>
    </row>
    <row r="13177" spans="1:6" x14ac:dyDescent="0.45">
      <c r="A13177" s="218">
        <v>11844</v>
      </c>
      <c r="B13177" s="218">
        <v>200</v>
      </c>
      <c r="C13177" s="219">
        <v>53.624351164781693</v>
      </c>
      <c r="D13177" s="218"/>
      <c r="E13177" s="218" t="s">
        <v>204</v>
      </c>
      <c r="F13177" s="218">
        <v>2006</v>
      </c>
    </row>
    <row r="13178" spans="1:6" x14ac:dyDescent="0.45">
      <c r="A13178" s="218">
        <v>11844</v>
      </c>
      <c r="B13178" s="218">
        <v>200</v>
      </c>
      <c r="C13178" s="219">
        <v>58.372607180056583</v>
      </c>
      <c r="D13178" s="218"/>
      <c r="E13178" s="218" t="s">
        <v>204</v>
      </c>
      <c r="F13178" s="218">
        <v>2006</v>
      </c>
    </row>
    <row r="13179" spans="1:6" x14ac:dyDescent="0.45">
      <c r="A13179" s="218">
        <v>11844</v>
      </c>
      <c r="B13179" s="218">
        <v>200</v>
      </c>
      <c r="C13179" s="219">
        <v>23.269313047348799</v>
      </c>
      <c r="D13179" s="218"/>
      <c r="E13179" s="218" t="s">
        <v>204</v>
      </c>
      <c r="F13179" s="218">
        <v>2006</v>
      </c>
    </row>
    <row r="13180" spans="1:6" x14ac:dyDescent="0.45">
      <c r="A13180" s="218">
        <v>11844</v>
      </c>
      <c r="B13180" s="218">
        <v>200</v>
      </c>
      <c r="C13180" s="219">
        <v>14.805073390350101</v>
      </c>
      <c r="D13180" s="218"/>
      <c r="E13180" s="218" t="s">
        <v>204</v>
      </c>
      <c r="F13180" s="218">
        <v>2006</v>
      </c>
    </row>
    <row r="13181" spans="1:6" x14ac:dyDescent="0.45">
      <c r="A13181" s="218">
        <v>11844</v>
      </c>
      <c r="B13181" s="218">
        <v>200</v>
      </c>
      <c r="C13181" s="219">
        <v>42.982129354829688</v>
      </c>
      <c r="D13181" s="218"/>
      <c r="E13181" s="218" t="s">
        <v>204</v>
      </c>
      <c r="F13181" s="218">
        <v>2006</v>
      </c>
    </row>
    <row r="13182" spans="1:6" x14ac:dyDescent="0.45">
      <c r="A13182" s="218">
        <v>11844</v>
      </c>
      <c r="B13182" s="218">
        <v>200</v>
      </c>
      <c r="C13182" s="219">
        <v>12.61622852483959</v>
      </c>
      <c r="D13182" s="218"/>
      <c r="E13182" s="218" t="s">
        <v>114</v>
      </c>
      <c r="F13182" s="218">
        <v>2008</v>
      </c>
    </row>
    <row r="13183" spans="1:6" x14ac:dyDescent="0.45">
      <c r="A13183" s="218">
        <v>11844</v>
      </c>
      <c r="B13183" s="218">
        <v>200</v>
      </c>
      <c r="C13183" s="219">
        <v>18.233223748924321</v>
      </c>
      <c r="D13183" s="218"/>
      <c r="E13183" s="218" t="s">
        <v>204</v>
      </c>
      <c r="F13183" s="218">
        <v>2006</v>
      </c>
    </row>
    <row r="13184" spans="1:6" x14ac:dyDescent="0.45">
      <c r="A13184" s="218">
        <v>11876</v>
      </c>
      <c r="B13184" s="218">
        <v>200</v>
      </c>
      <c r="C13184" s="219">
        <v>28.371709769387891</v>
      </c>
      <c r="D13184" s="218"/>
      <c r="E13184" s="218" t="s">
        <v>204</v>
      </c>
      <c r="F13184" s="218">
        <v>1998</v>
      </c>
    </row>
    <row r="13185" spans="1:6" x14ac:dyDescent="0.45">
      <c r="A13185" s="218">
        <v>11876</v>
      </c>
      <c r="B13185" s="218">
        <v>200</v>
      </c>
      <c r="C13185" s="219">
        <v>32.801979776500431</v>
      </c>
      <c r="D13185" s="218"/>
      <c r="E13185" s="218" t="s">
        <v>114</v>
      </c>
      <c r="F13185" s="218">
        <v>1998</v>
      </c>
    </row>
    <row r="13186" spans="1:6" x14ac:dyDescent="0.45">
      <c r="A13186" s="218">
        <v>11876</v>
      </c>
      <c r="B13186" s="218">
        <v>200</v>
      </c>
      <c r="C13186" s="219">
        <v>32.962984641150648</v>
      </c>
      <c r="D13186" s="218"/>
      <c r="E13186" s="218" t="s">
        <v>114</v>
      </c>
      <c r="F13186" s="218">
        <v>1998</v>
      </c>
    </row>
    <row r="13187" spans="1:6" x14ac:dyDescent="0.45">
      <c r="A13187" s="218">
        <v>11876</v>
      </c>
      <c r="B13187" s="218">
        <v>200</v>
      </c>
      <c r="C13187" s="219">
        <v>50.780286788058341</v>
      </c>
      <c r="D13187" s="218"/>
      <c r="E13187" s="218" t="s">
        <v>114</v>
      </c>
      <c r="F13187" s="218">
        <v>1998</v>
      </c>
    </row>
    <row r="13188" spans="1:6" x14ac:dyDescent="0.45">
      <c r="A13188" s="218">
        <v>11876</v>
      </c>
      <c r="B13188" s="218">
        <v>200</v>
      </c>
      <c r="C13188" s="219">
        <v>14.37509825473828</v>
      </c>
      <c r="D13188" s="218"/>
      <c r="E13188" s="218" t="s">
        <v>204</v>
      </c>
      <c r="F13188" s="218">
        <v>1998</v>
      </c>
    </row>
    <row r="13189" spans="1:6" x14ac:dyDescent="0.45">
      <c r="A13189" s="218">
        <v>11876</v>
      </c>
      <c r="B13189" s="218">
        <v>200</v>
      </c>
      <c r="C13189" s="219">
        <v>29.694638972107221</v>
      </c>
      <c r="D13189" s="218"/>
      <c r="E13189" s="218" t="s">
        <v>114</v>
      </c>
      <c r="F13189" s="218">
        <v>1998</v>
      </c>
    </row>
    <row r="13190" spans="1:6" x14ac:dyDescent="0.45">
      <c r="A13190" s="218">
        <v>11742</v>
      </c>
      <c r="B13190" s="218">
        <v>200</v>
      </c>
      <c r="C13190" s="219">
        <v>35.668717343791847</v>
      </c>
      <c r="D13190" s="218"/>
      <c r="E13190" s="218" t="s">
        <v>114</v>
      </c>
      <c r="F13190" s="218">
        <v>2006</v>
      </c>
    </row>
    <row r="13191" spans="1:6" x14ac:dyDescent="0.45">
      <c r="A13191" s="218">
        <v>11742</v>
      </c>
      <c r="B13191" s="218">
        <v>200</v>
      </c>
      <c r="C13191" s="219">
        <v>56.652356512967359</v>
      </c>
      <c r="D13191" s="218"/>
      <c r="E13191" s="218" t="s">
        <v>114</v>
      </c>
      <c r="F13191" s="218">
        <v>2008</v>
      </c>
    </row>
    <row r="13192" spans="1:6" x14ac:dyDescent="0.45">
      <c r="A13192" s="218">
        <v>11740</v>
      </c>
      <c r="B13192" s="218">
        <v>200</v>
      </c>
      <c r="C13192" s="219">
        <v>31.97290985307453</v>
      </c>
      <c r="D13192" s="218"/>
      <c r="E13192" s="218" t="s">
        <v>114</v>
      </c>
      <c r="F13192" s="218">
        <v>2008</v>
      </c>
    </row>
    <row r="13193" spans="1:6" x14ac:dyDescent="0.45">
      <c r="A13193" s="218">
        <v>11740</v>
      </c>
      <c r="B13193" s="218">
        <v>200</v>
      </c>
      <c r="C13193" s="219">
        <v>11.892917230714129</v>
      </c>
      <c r="D13193" s="218"/>
      <c r="E13193" s="218" t="s">
        <v>114</v>
      </c>
      <c r="F13193" s="218">
        <v>2008</v>
      </c>
    </row>
    <row r="13194" spans="1:6" x14ac:dyDescent="0.45">
      <c r="A13194" s="218">
        <v>11740</v>
      </c>
      <c r="B13194" s="218">
        <v>200</v>
      </c>
      <c r="C13194" s="219">
        <v>32.255947271834202</v>
      </c>
      <c r="D13194" s="218"/>
      <c r="E13194" s="218" t="s">
        <v>114</v>
      </c>
      <c r="F13194" s="218">
        <v>2008</v>
      </c>
    </row>
    <row r="13195" spans="1:6" x14ac:dyDescent="0.45">
      <c r="A13195" s="218">
        <v>11740</v>
      </c>
      <c r="B13195" s="218">
        <v>200</v>
      </c>
      <c r="C13195" s="219">
        <v>29.809922569561781</v>
      </c>
      <c r="D13195" s="218"/>
      <c r="E13195" s="218" t="s">
        <v>114</v>
      </c>
      <c r="F13195" s="218">
        <v>2008</v>
      </c>
    </row>
    <row r="13196" spans="1:6" x14ac:dyDescent="0.45">
      <c r="A13196" s="218">
        <v>11740</v>
      </c>
      <c r="B13196" s="218">
        <v>200</v>
      </c>
      <c r="C13196" s="219">
        <v>39.362646421261317</v>
      </c>
      <c r="D13196" s="218"/>
      <c r="E13196" s="218" t="s">
        <v>114</v>
      </c>
      <c r="F13196" s="218">
        <v>2008</v>
      </c>
    </row>
    <row r="13197" spans="1:6" x14ac:dyDescent="0.45">
      <c r="A13197" s="218">
        <v>11738</v>
      </c>
      <c r="B13197" s="218">
        <v>250</v>
      </c>
      <c r="C13197" s="219">
        <v>15.659166398621149</v>
      </c>
      <c r="D13197" s="218"/>
      <c r="E13197" s="218" t="s">
        <v>114</v>
      </c>
      <c r="F13197" s="218">
        <v>2008</v>
      </c>
    </row>
    <row r="13198" spans="1:6" x14ac:dyDescent="0.45">
      <c r="A13198" s="218">
        <v>11738</v>
      </c>
      <c r="B13198" s="218">
        <v>250</v>
      </c>
      <c r="C13198" s="219">
        <v>30.10019531524761</v>
      </c>
      <c r="D13198" s="218"/>
      <c r="E13198" s="218" t="s">
        <v>114</v>
      </c>
      <c r="F13198" s="218">
        <v>2008</v>
      </c>
    </row>
    <row r="13199" spans="1:6" x14ac:dyDescent="0.45">
      <c r="A13199" s="218">
        <v>11736</v>
      </c>
      <c r="B13199" s="218">
        <v>200</v>
      </c>
      <c r="C13199" s="219">
        <v>20.524704488737861</v>
      </c>
      <c r="D13199" s="218"/>
      <c r="E13199" s="218" t="s">
        <v>114</v>
      </c>
      <c r="F13199" s="218">
        <v>2008</v>
      </c>
    </row>
    <row r="13200" spans="1:6" x14ac:dyDescent="0.45">
      <c r="A13200" s="218">
        <v>11734</v>
      </c>
      <c r="B13200" s="218">
        <v>250</v>
      </c>
      <c r="C13200" s="219">
        <v>2.8916590059108609</v>
      </c>
      <c r="D13200" s="218"/>
      <c r="E13200" s="218" t="s">
        <v>114</v>
      </c>
      <c r="F13200" s="218">
        <v>2008</v>
      </c>
    </row>
    <row r="13201" spans="1:6" x14ac:dyDescent="0.45">
      <c r="A13201" s="218">
        <v>11734</v>
      </c>
      <c r="B13201" s="218">
        <v>250</v>
      </c>
      <c r="C13201" s="219">
        <v>38.374989227672387</v>
      </c>
      <c r="D13201" s="218"/>
      <c r="E13201" s="218" t="s">
        <v>114</v>
      </c>
      <c r="F13201" s="218">
        <v>2008</v>
      </c>
    </row>
    <row r="13202" spans="1:6" x14ac:dyDescent="0.45">
      <c r="A13202" s="218">
        <v>11734</v>
      </c>
      <c r="B13202" s="218">
        <v>250</v>
      </c>
      <c r="C13202" s="219">
        <v>21.28558166972763</v>
      </c>
      <c r="D13202" s="218"/>
      <c r="E13202" s="218" t="s">
        <v>114</v>
      </c>
      <c r="F13202" s="218">
        <v>2008</v>
      </c>
    </row>
    <row r="13203" spans="1:6" x14ac:dyDescent="0.45">
      <c r="A13203" s="218">
        <v>11734</v>
      </c>
      <c r="B13203" s="218">
        <v>250</v>
      </c>
      <c r="C13203" s="219">
        <v>45.781916504172877</v>
      </c>
      <c r="D13203" s="218"/>
      <c r="E13203" s="218" t="s">
        <v>114</v>
      </c>
      <c r="F13203" s="218">
        <v>2008</v>
      </c>
    </row>
    <row r="13204" spans="1:6" x14ac:dyDescent="0.45">
      <c r="A13204" s="218">
        <v>11734</v>
      </c>
      <c r="B13204" s="218">
        <v>250</v>
      </c>
      <c r="C13204" s="219">
        <v>43.179285656016987</v>
      </c>
      <c r="D13204" s="218"/>
      <c r="E13204" s="218" t="s">
        <v>114</v>
      </c>
      <c r="F13204" s="218">
        <v>2008</v>
      </c>
    </row>
    <row r="13205" spans="1:6" x14ac:dyDescent="0.45">
      <c r="A13205" s="218">
        <v>11734</v>
      </c>
      <c r="B13205" s="218">
        <v>250</v>
      </c>
      <c r="C13205" s="219">
        <v>49.416120355336112</v>
      </c>
      <c r="D13205" s="218"/>
      <c r="E13205" s="218" t="s">
        <v>114</v>
      </c>
      <c r="F13205" s="218">
        <v>2008</v>
      </c>
    </row>
    <row r="13206" spans="1:6" x14ac:dyDescent="0.45">
      <c r="A13206" s="218">
        <v>11734</v>
      </c>
      <c r="B13206" s="218">
        <v>250</v>
      </c>
      <c r="C13206" s="219">
        <v>47.997137446165333</v>
      </c>
      <c r="D13206" s="218"/>
      <c r="E13206" s="218" t="s">
        <v>114</v>
      </c>
      <c r="F13206" s="218">
        <v>2008</v>
      </c>
    </row>
    <row r="13207" spans="1:6" x14ac:dyDescent="0.45">
      <c r="A13207" s="218">
        <v>11734</v>
      </c>
      <c r="B13207" s="218">
        <v>250</v>
      </c>
      <c r="C13207" s="219">
        <v>54.395309102782029</v>
      </c>
      <c r="D13207" s="218"/>
      <c r="E13207" s="218" t="s">
        <v>114</v>
      </c>
      <c r="F13207" s="218">
        <v>2008</v>
      </c>
    </row>
    <row r="13208" spans="1:6" x14ac:dyDescent="0.45">
      <c r="A13208" s="218">
        <v>11734</v>
      </c>
      <c r="B13208" s="218">
        <v>250</v>
      </c>
      <c r="C13208" s="219">
        <v>41.055772242566093</v>
      </c>
      <c r="D13208" s="218"/>
      <c r="E13208" s="218" t="s">
        <v>114</v>
      </c>
      <c r="F13208" s="218">
        <v>2008</v>
      </c>
    </row>
    <row r="13209" spans="1:6" x14ac:dyDescent="0.45">
      <c r="A13209" s="218">
        <v>11734</v>
      </c>
      <c r="B13209" s="218">
        <v>250</v>
      </c>
      <c r="C13209" s="219">
        <v>11.95021370888445</v>
      </c>
      <c r="D13209" s="218"/>
      <c r="E13209" s="218" t="s">
        <v>114</v>
      </c>
      <c r="F13209" s="218">
        <v>2008</v>
      </c>
    </row>
    <row r="13210" spans="1:6" x14ac:dyDescent="0.45">
      <c r="A13210" s="218">
        <v>11734</v>
      </c>
      <c r="B13210" s="218">
        <v>250</v>
      </c>
      <c r="C13210" s="219">
        <v>6.8112067894843484</v>
      </c>
      <c r="D13210" s="218"/>
      <c r="E13210" s="218" t="s">
        <v>114</v>
      </c>
      <c r="F13210" s="218">
        <v>2008</v>
      </c>
    </row>
    <row r="13211" spans="1:6" x14ac:dyDescent="0.45">
      <c r="A13211" s="218">
        <v>11734</v>
      </c>
      <c r="B13211" s="218">
        <v>250</v>
      </c>
      <c r="C13211" s="219">
        <v>50.610638835145053</v>
      </c>
      <c r="D13211" s="218"/>
      <c r="E13211" s="218" t="s">
        <v>114</v>
      </c>
      <c r="F13211" s="218">
        <v>2008</v>
      </c>
    </row>
    <row r="13212" spans="1:6" x14ac:dyDescent="0.45">
      <c r="A13212" s="218">
        <v>11734</v>
      </c>
      <c r="B13212" s="218">
        <v>250</v>
      </c>
      <c r="C13212" s="219">
        <v>60.341340305374771</v>
      </c>
      <c r="D13212" s="218"/>
      <c r="E13212" s="218" t="s">
        <v>114</v>
      </c>
      <c r="F13212" s="218">
        <v>2008</v>
      </c>
    </row>
    <row r="13213" spans="1:6" x14ac:dyDescent="0.45">
      <c r="A13213" s="218">
        <v>11734</v>
      </c>
      <c r="B13213" s="218">
        <v>250</v>
      </c>
      <c r="C13213" s="219">
        <v>42.221398361087587</v>
      </c>
      <c r="D13213" s="218"/>
      <c r="E13213" s="218" t="s">
        <v>114</v>
      </c>
      <c r="F13213" s="218">
        <v>2008</v>
      </c>
    </row>
    <row r="13214" spans="1:6" x14ac:dyDescent="0.45">
      <c r="A13214" s="218">
        <v>11734</v>
      </c>
      <c r="B13214" s="218">
        <v>250</v>
      </c>
      <c r="C13214" s="219">
        <v>39.212354609012337</v>
      </c>
      <c r="D13214" s="218"/>
      <c r="E13214" s="218" t="s">
        <v>114</v>
      </c>
      <c r="F13214" s="218">
        <v>2008</v>
      </c>
    </row>
    <row r="13215" spans="1:6" x14ac:dyDescent="0.45">
      <c r="A13215" s="218">
        <v>11732</v>
      </c>
      <c r="B13215" s="218">
        <v>200</v>
      </c>
      <c r="C13215" s="219">
        <v>32.622374476462383</v>
      </c>
      <c r="D13215" s="218"/>
      <c r="E13215" s="218" t="s">
        <v>114</v>
      </c>
      <c r="F13215" s="218">
        <v>2008</v>
      </c>
    </row>
    <row r="13216" spans="1:6" x14ac:dyDescent="0.45">
      <c r="A13216" s="218">
        <v>11732</v>
      </c>
      <c r="B13216" s="218">
        <v>200</v>
      </c>
      <c r="C13216" s="219">
        <v>55.082711419396198</v>
      </c>
      <c r="D13216" s="218"/>
      <c r="E13216" s="218" t="s">
        <v>114</v>
      </c>
      <c r="F13216" s="218">
        <v>2008</v>
      </c>
    </row>
    <row r="13217" spans="1:6" x14ac:dyDescent="0.45">
      <c r="A13217" s="218">
        <v>11732</v>
      </c>
      <c r="B13217" s="218">
        <v>200</v>
      </c>
      <c r="C13217" s="219">
        <v>17.61211620448875</v>
      </c>
      <c r="D13217" s="218"/>
      <c r="E13217" s="218" t="s">
        <v>114</v>
      </c>
      <c r="F13217" s="218">
        <v>2008</v>
      </c>
    </row>
    <row r="13218" spans="1:6" x14ac:dyDescent="0.45">
      <c r="A13218" s="218">
        <v>11732</v>
      </c>
      <c r="B13218" s="218">
        <v>200</v>
      </c>
      <c r="C13218" s="219">
        <v>12.350254081526041</v>
      </c>
      <c r="D13218" s="218"/>
      <c r="E13218" s="218" t="s">
        <v>114</v>
      </c>
      <c r="F13218" s="218">
        <v>2008</v>
      </c>
    </row>
    <row r="13219" spans="1:6" x14ac:dyDescent="0.45">
      <c r="A13219" s="218">
        <v>11732</v>
      </c>
      <c r="B13219" s="218">
        <v>200</v>
      </c>
      <c r="C13219" s="219">
        <v>10.352201293992611</v>
      </c>
      <c r="D13219" s="218"/>
      <c r="E13219" s="218" t="s">
        <v>114</v>
      </c>
      <c r="F13219" s="218">
        <v>2008</v>
      </c>
    </row>
    <row r="13220" spans="1:6" x14ac:dyDescent="0.45">
      <c r="A13220" s="218">
        <v>11732</v>
      </c>
      <c r="B13220" s="218">
        <v>200</v>
      </c>
      <c r="C13220" s="219">
        <v>41.296950213235363</v>
      </c>
      <c r="D13220" s="218"/>
      <c r="E13220" s="218" t="s">
        <v>114</v>
      </c>
      <c r="F13220" s="218">
        <v>2008</v>
      </c>
    </row>
    <row r="13221" spans="1:6" x14ac:dyDescent="0.45">
      <c r="A13221" s="218">
        <v>11732</v>
      </c>
      <c r="B13221" s="218">
        <v>200</v>
      </c>
      <c r="C13221" s="219">
        <v>30.89841909739577</v>
      </c>
      <c r="D13221" s="218"/>
      <c r="E13221" s="218" t="s">
        <v>114</v>
      </c>
      <c r="F13221" s="218">
        <v>2008</v>
      </c>
    </row>
    <row r="13222" spans="1:6" x14ac:dyDescent="0.45">
      <c r="A13222" s="218">
        <v>11732</v>
      </c>
      <c r="B13222" s="218">
        <v>200</v>
      </c>
      <c r="C13222" s="219">
        <v>30.82673702741987</v>
      </c>
      <c r="D13222" s="218"/>
      <c r="E13222" s="218" t="s">
        <v>114</v>
      </c>
      <c r="F13222" s="218">
        <v>2008</v>
      </c>
    </row>
    <row r="13223" spans="1:6" x14ac:dyDescent="0.45">
      <c r="A13223" s="218">
        <v>11732</v>
      </c>
      <c r="B13223" s="218">
        <v>200</v>
      </c>
      <c r="C13223" s="219">
        <v>30.00489431209315</v>
      </c>
      <c r="D13223" s="218"/>
      <c r="E13223" s="218" t="s">
        <v>114</v>
      </c>
      <c r="F13223" s="218">
        <v>2008</v>
      </c>
    </row>
    <row r="13224" spans="1:6" x14ac:dyDescent="0.45">
      <c r="A13224" s="218">
        <v>11732</v>
      </c>
      <c r="B13224" s="218">
        <v>200</v>
      </c>
      <c r="C13224" s="219">
        <v>28.93055478268759</v>
      </c>
      <c r="D13224" s="218"/>
      <c r="E13224" s="218" t="s">
        <v>114</v>
      </c>
      <c r="F13224" s="218">
        <v>2008</v>
      </c>
    </row>
    <row r="13225" spans="1:6" x14ac:dyDescent="0.45">
      <c r="A13225" s="218">
        <v>11730</v>
      </c>
      <c r="B13225" s="218">
        <v>200</v>
      </c>
      <c r="C13225" s="219">
        <v>54.176209616887739</v>
      </c>
      <c r="D13225" s="218"/>
      <c r="E13225" s="218" t="s">
        <v>114</v>
      </c>
      <c r="F13225" s="218">
        <v>2008</v>
      </c>
    </row>
    <row r="13226" spans="1:6" x14ac:dyDescent="0.45">
      <c r="A13226" s="218">
        <v>11730</v>
      </c>
      <c r="B13226" s="218">
        <v>200</v>
      </c>
      <c r="C13226" s="219">
        <v>48.063000186283404</v>
      </c>
      <c r="D13226" s="218"/>
      <c r="E13226" s="218" t="s">
        <v>114</v>
      </c>
      <c r="F13226" s="218">
        <v>2008</v>
      </c>
    </row>
    <row r="13227" spans="1:6" x14ac:dyDescent="0.45">
      <c r="A13227" s="218">
        <v>11728</v>
      </c>
      <c r="B13227" s="218">
        <v>200</v>
      </c>
      <c r="C13227" s="219">
        <v>27.980973457642481</v>
      </c>
      <c r="D13227" s="218"/>
      <c r="E13227" s="218" t="s">
        <v>204</v>
      </c>
      <c r="F13227" s="218">
        <v>2006</v>
      </c>
    </row>
    <row r="13228" spans="1:6" x14ac:dyDescent="0.45">
      <c r="A13228" s="218">
        <v>10390</v>
      </c>
      <c r="B13228" s="218">
        <v>160</v>
      </c>
      <c r="C13228" s="219">
        <v>9.3880567833251352</v>
      </c>
      <c r="D13228" s="218"/>
      <c r="E13228" s="218" t="s">
        <v>114</v>
      </c>
      <c r="F13228" s="218">
        <v>2010</v>
      </c>
    </row>
    <row r="13229" spans="1:6" x14ac:dyDescent="0.45">
      <c r="A13229" s="218">
        <v>10390</v>
      </c>
      <c r="B13229" s="218">
        <v>160</v>
      </c>
      <c r="C13229" s="219">
        <v>40.383101520077872</v>
      </c>
      <c r="D13229" s="218"/>
      <c r="E13229" s="218" t="s">
        <v>114</v>
      </c>
      <c r="F13229" s="218">
        <v>2010</v>
      </c>
    </row>
    <row r="13230" spans="1:6" x14ac:dyDescent="0.45">
      <c r="A13230" s="218">
        <v>10390</v>
      </c>
      <c r="B13230" s="218">
        <v>160</v>
      </c>
      <c r="C13230" s="219">
        <v>32.611817886744767</v>
      </c>
      <c r="D13230" s="218"/>
      <c r="E13230" s="218" t="s">
        <v>114</v>
      </c>
      <c r="F13230" s="218">
        <v>2010</v>
      </c>
    </row>
    <row r="13231" spans="1:6" x14ac:dyDescent="0.45">
      <c r="A13231" s="218">
        <v>10390</v>
      </c>
      <c r="B13231" s="218">
        <v>160</v>
      </c>
      <c r="C13231" s="219">
        <v>40.59301472829236</v>
      </c>
      <c r="D13231" s="218"/>
      <c r="E13231" s="218" t="s">
        <v>114</v>
      </c>
      <c r="F13231" s="218">
        <v>2010</v>
      </c>
    </row>
    <row r="13232" spans="1:6" x14ac:dyDescent="0.45">
      <c r="A13232" s="218">
        <v>10390</v>
      </c>
      <c r="B13232" s="218">
        <v>160</v>
      </c>
      <c r="C13232" s="219">
        <v>9.6285386586001778</v>
      </c>
      <c r="D13232" s="218"/>
      <c r="E13232" s="218" t="s">
        <v>114</v>
      </c>
      <c r="F13232" s="218">
        <v>2010</v>
      </c>
    </row>
    <row r="13233" spans="1:6" x14ac:dyDescent="0.45">
      <c r="A13233" s="218">
        <v>8358</v>
      </c>
      <c r="B13233" s="218">
        <v>200</v>
      </c>
      <c r="C13233" s="219">
        <v>52.677614795158483</v>
      </c>
      <c r="D13233" s="218"/>
      <c r="E13233" s="218" t="s">
        <v>114</v>
      </c>
      <c r="F13233" s="218">
        <v>2019</v>
      </c>
    </row>
    <row r="13234" spans="1:6" x14ac:dyDescent="0.45">
      <c r="A13234" s="218">
        <v>8358</v>
      </c>
      <c r="B13234" s="218">
        <v>200</v>
      </c>
      <c r="C13234" s="219">
        <v>64.40975828028202</v>
      </c>
      <c r="D13234" s="218"/>
      <c r="E13234" s="218" t="s">
        <v>114</v>
      </c>
      <c r="F13234" s="218">
        <v>2019</v>
      </c>
    </row>
    <row r="13235" spans="1:6" x14ac:dyDescent="0.45">
      <c r="A13235" s="218">
        <v>8358</v>
      </c>
      <c r="B13235" s="218">
        <v>200</v>
      </c>
      <c r="C13235" s="219">
        <v>54.846487716428818</v>
      </c>
      <c r="D13235" s="218"/>
      <c r="E13235" s="218" t="s">
        <v>114</v>
      </c>
      <c r="F13235" s="218">
        <v>2019</v>
      </c>
    </row>
    <row r="13236" spans="1:6" x14ac:dyDescent="0.45">
      <c r="A13236" s="218">
        <v>8358</v>
      </c>
      <c r="B13236" s="218">
        <v>200</v>
      </c>
      <c r="C13236" s="219">
        <v>51.872126488792887</v>
      </c>
      <c r="D13236" s="218"/>
      <c r="E13236" s="218" t="s">
        <v>114</v>
      </c>
      <c r="F13236" s="218">
        <v>2019</v>
      </c>
    </row>
    <row r="13237" spans="1:6" x14ac:dyDescent="0.45">
      <c r="A13237" s="218">
        <v>8358</v>
      </c>
      <c r="B13237" s="218">
        <v>200</v>
      </c>
      <c r="C13237" s="219">
        <v>45.204874061239288</v>
      </c>
      <c r="D13237" s="218"/>
      <c r="E13237" s="218" t="s">
        <v>114</v>
      </c>
      <c r="F13237" s="218">
        <v>2019</v>
      </c>
    </row>
    <row r="13238" spans="1:6" x14ac:dyDescent="0.45">
      <c r="A13238" s="218">
        <v>8358</v>
      </c>
      <c r="B13238" s="218">
        <v>200</v>
      </c>
      <c r="C13238" s="219">
        <v>83.338035477768415</v>
      </c>
      <c r="D13238" s="218"/>
      <c r="E13238" s="218" t="s">
        <v>114</v>
      </c>
      <c r="F13238" s="218">
        <v>2019</v>
      </c>
    </row>
    <row r="13239" spans="1:6" x14ac:dyDescent="0.45">
      <c r="A13239" s="218">
        <v>8358</v>
      </c>
      <c r="B13239" s="218">
        <v>200</v>
      </c>
      <c r="C13239" s="219">
        <v>56.172378759779853</v>
      </c>
      <c r="D13239" s="218"/>
      <c r="E13239" s="218" t="s">
        <v>114</v>
      </c>
      <c r="F13239" s="218">
        <v>2019</v>
      </c>
    </row>
    <row r="13240" spans="1:6" x14ac:dyDescent="0.45">
      <c r="A13240" s="218">
        <v>8356</v>
      </c>
      <c r="B13240" s="218">
        <v>200</v>
      </c>
      <c r="C13240" s="219">
        <v>33.2611471231397</v>
      </c>
      <c r="D13240" s="218"/>
      <c r="E13240" s="218" t="s">
        <v>114</v>
      </c>
      <c r="F13240" s="218">
        <v>2019</v>
      </c>
    </row>
    <row r="13241" spans="1:6" x14ac:dyDescent="0.45">
      <c r="A13241" s="218">
        <v>8356</v>
      </c>
      <c r="B13241" s="218">
        <v>200</v>
      </c>
      <c r="C13241" s="219">
        <v>57.029523217139939</v>
      </c>
      <c r="D13241" s="218"/>
      <c r="E13241" s="218" t="s">
        <v>114</v>
      </c>
      <c r="F13241" s="218">
        <v>2019</v>
      </c>
    </row>
    <row r="13242" spans="1:6" x14ac:dyDescent="0.45">
      <c r="A13242" s="218">
        <v>8356</v>
      </c>
      <c r="B13242" s="218">
        <v>200</v>
      </c>
      <c r="C13242" s="219">
        <v>34.785697075249317</v>
      </c>
      <c r="D13242" s="218"/>
      <c r="E13242" s="218" t="s">
        <v>114</v>
      </c>
      <c r="F13242" s="218">
        <v>2019</v>
      </c>
    </row>
    <row r="13243" spans="1:6" x14ac:dyDescent="0.45">
      <c r="A13243" s="218">
        <v>7872</v>
      </c>
      <c r="B13243" s="218">
        <v>160</v>
      </c>
      <c r="C13243" s="219">
        <v>32.429284316374158</v>
      </c>
      <c r="D13243" s="218"/>
      <c r="E13243" s="218" t="s">
        <v>114</v>
      </c>
      <c r="F13243" s="218">
        <v>1998</v>
      </c>
    </row>
    <row r="13244" spans="1:6" x14ac:dyDescent="0.45">
      <c r="A13244" s="218">
        <v>11350</v>
      </c>
      <c r="B13244" s="218">
        <v>0</v>
      </c>
      <c r="C13244" s="219">
        <v>7.0467025110339359</v>
      </c>
      <c r="D13244" s="218"/>
      <c r="E13244" s="218"/>
      <c r="F13244" s="218">
        <v>1901</v>
      </c>
    </row>
    <row r="13245" spans="1:6" x14ac:dyDescent="0.45">
      <c r="A13245" s="218">
        <v>11350</v>
      </c>
      <c r="B13245" s="218">
        <v>0</v>
      </c>
      <c r="C13245" s="219">
        <v>5.0539677183364402</v>
      </c>
      <c r="D13245" s="218"/>
      <c r="E13245" s="218"/>
      <c r="F13245" s="218">
        <v>1901</v>
      </c>
    </row>
    <row r="13246" spans="1:6" x14ac:dyDescent="0.45">
      <c r="A13246" s="218">
        <v>11348</v>
      </c>
      <c r="B13246" s="218">
        <v>160</v>
      </c>
      <c r="C13246" s="219">
        <v>15.79713270232339</v>
      </c>
      <c r="D13246" s="218"/>
      <c r="E13246" s="218" t="s">
        <v>114</v>
      </c>
      <c r="F13246" s="218">
        <v>2006</v>
      </c>
    </row>
    <row r="13247" spans="1:6" x14ac:dyDescent="0.45">
      <c r="A13247" s="218">
        <v>11348</v>
      </c>
      <c r="B13247" s="218">
        <v>160</v>
      </c>
      <c r="C13247" s="219">
        <v>26.502000402646932</v>
      </c>
      <c r="D13247" s="218"/>
      <c r="E13247" s="218" t="s">
        <v>114</v>
      </c>
      <c r="F13247" s="218">
        <v>2006</v>
      </c>
    </row>
    <row r="13248" spans="1:6" x14ac:dyDescent="0.45">
      <c r="A13248" s="218">
        <v>11348</v>
      </c>
      <c r="B13248" s="218">
        <v>160</v>
      </c>
      <c r="C13248" s="219">
        <v>38.132989661053927</v>
      </c>
      <c r="D13248" s="218"/>
      <c r="E13248" s="218" t="s">
        <v>114</v>
      </c>
      <c r="F13248" s="218">
        <v>2006</v>
      </c>
    </row>
    <row r="13249" spans="1:6" x14ac:dyDescent="0.45">
      <c r="A13249" s="218">
        <v>11348</v>
      </c>
      <c r="B13249" s="218">
        <v>160</v>
      </c>
      <c r="C13249" s="219">
        <v>43.933237302115451</v>
      </c>
      <c r="D13249" s="218"/>
      <c r="E13249" s="218" t="s">
        <v>114</v>
      </c>
      <c r="F13249" s="218">
        <v>2006</v>
      </c>
    </row>
    <row r="13250" spans="1:6" x14ac:dyDescent="0.45">
      <c r="A13250" s="218">
        <v>11348</v>
      </c>
      <c r="B13250" s="218">
        <v>160</v>
      </c>
      <c r="C13250" s="219">
        <v>10.482138607156029</v>
      </c>
      <c r="D13250" s="218"/>
      <c r="E13250" s="218" t="s">
        <v>114</v>
      </c>
      <c r="F13250" s="218">
        <v>2006</v>
      </c>
    </row>
    <row r="13251" spans="1:6" x14ac:dyDescent="0.45">
      <c r="A13251" s="218">
        <v>11348</v>
      </c>
      <c r="B13251" s="218">
        <v>160</v>
      </c>
      <c r="C13251" s="219">
        <v>21.88708926550548</v>
      </c>
      <c r="D13251" s="218"/>
      <c r="E13251" s="218" t="s">
        <v>114</v>
      </c>
      <c r="F13251" s="218">
        <v>2006</v>
      </c>
    </row>
    <row r="13252" spans="1:6" x14ac:dyDescent="0.45">
      <c r="A13252" s="218">
        <v>11348</v>
      </c>
      <c r="B13252" s="218">
        <v>160</v>
      </c>
      <c r="C13252" s="219">
        <v>52.138376276207516</v>
      </c>
      <c r="D13252" s="218"/>
      <c r="E13252" s="218" t="s">
        <v>114</v>
      </c>
      <c r="F13252" s="218">
        <v>2006</v>
      </c>
    </row>
    <row r="13253" spans="1:6" x14ac:dyDescent="0.45">
      <c r="A13253" s="218">
        <v>11348</v>
      </c>
      <c r="B13253" s="218">
        <v>160</v>
      </c>
      <c r="C13253" s="219">
        <v>30.689565979733029</v>
      </c>
      <c r="D13253" s="218"/>
      <c r="E13253" s="218" t="s">
        <v>114</v>
      </c>
      <c r="F13253" s="218">
        <v>2006</v>
      </c>
    </row>
    <row r="13254" spans="1:6" x14ac:dyDescent="0.45">
      <c r="A13254" s="218">
        <v>9380</v>
      </c>
      <c r="B13254" s="218">
        <v>160</v>
      </c>
      <c r="C13254" s="219">
        <v>13.17086292784469</v>
      </c>
      <c r="D13254" s="218"/>
      <c r="E13254" s="218" t="s">
        <v>114</v>
      </c>
      <c r="F13254" s="218">
        <v>2006</v>
      </c>
    </row>
    <row r="13255" spans="1:6" x14ac:dyDescent="0.45">
      <c r="A13255" s="218">
        <v>9380</v>
      </c>
      <c r="B13255" s="218">
        <v>160</v>
      </c>
      <c r="C13255" s="219">
        <v>7.2037204707823959</v>
      </c>
      <c r="D13255" s="218"/>
      <c r="E13255" s="218" t="s">
        <v>114</v>
      </c>
      <c r="F13255" s="218">
        <v>2006</v>
      </c>
    </row>
    <row r="13256" spans="1:6" x14ac:dyDescent="0.45">
      <c r="A13256" s="218">
        <v>11334</v>
      </c>
      <c r="B13256" s="218">
        <v>160</v>
      </c>
      <c r="C13256" s="219">
        <v>7.266836734960358</v>
      </c>
      <c r="D13256" s="218"/>
      <c r="E13256" s="218" t="s">
        <v>114</v>
      </c>
      <c r="F13256" s="218">
        <v>2006</v>
      </c>
    </row>
    <row r="13257" spans="1:6" x14ac:dyDescent="0.45">
      <c r="A13257" s="218">
        <v>11334</v>
      </c>
      <c r="B13257" s="218">
        <v>160</v>
      </c>
      <c r="C13257" s="219">
        <v>51.369263601157712</v>
      </c>
      <c r="D13257" s="218"/>
      <c r="E13257" s="218" t="s">
        <v>114</v>
      </c>
      <c r="F13257" s="218">
        <v>2006</v>
      </c>
    </row>
    <row r="13258" spans="1:6" x14ac:dyDescent="0.45">
      <c r="A13258" s="218">
        <v>11786</v>
      </c>
      <c r="B13258" s="218">
        <v>200</v>
      </c>
      <c r="C13258" s="219">
        <v>33.105001199453298</v>
      </c>
      <c r="D13258" s="218"/>
      <c r="E13258" s="218" t="s">
        <v>114</v>
      </c>
      <c r="F13258" s="218">
        <v>2006</v>
      </c>
    </row>
    <row r="13259" spans="1:6" x14ac:dyDescent="0.45">
      <c r="A13259" s="218">
        <v>11786</v>
      </c>
      <c r="B13259" s="218">
        <v>200</v>
      </c>
      <c r="C13259" s="219">
        <v>33.36764227947517</v>
      </c>
      <c r="D13259" s="218"/>
      <c r="E13259" s="218" t="s">
        <v>114</v>
      </c>
      <c r="F13259" s="218">
        <v>2006</v>
      </c>
    </row>
    <row r="13260" spans="1:6" x14ac:dyDescent="0.45">
      <c r="A13260" s="218">
        <v>11786</v>
      </c>
      <c r="B13260" s="218">
        <v>200</v>
      </c>
      <c r="C13260" s="219">
        <v>33.481138292161972</v>
      </c>
      <c r="D13260" s="218"/>
      <c r="E13260" s="218" t="s">
        <v>114</v>
      </c>
      <c r="F13260" s="218">
        <v>2006</v>
      </c>
    </row>
    <row r="13261" spans="1:6" x14ac:dyDescent="0.45">
      <c r="A13261" s="218">
        <v>11786</v>
      </c>
      <c r="B13261" s="218">
        <v>200</v>
      </c>
      <c r="C13261" s="219">
        <v>31.62675336478916</v>
      </c>
      <c r="D13261" s="218"/>
      <c r="E13261" s="218" t="s">
        <v>114</v>
      </c>
      <c r="F13261" s="218">
        <v>2006</v>
      </c>
    </row>
    <row r="13262" spans="1:6" x14ac:dyDescent="0.45">
      <c r="A13262" s="218">
        <v>11786</v>
      </c>
      <c r="B13262" s="218">
        <v>200</v>
      </c>
      <c r="C13262" s="219">
        <v>29.68471180904416</v>
      </c>
      <c r="D13262" s="218"/>
      <c r="E13262" s="218" t="s">
        <v>204</v>
      </c>
      <c r="F13262" s="218">
        <v>2006</v>
      </c>
    </row>
    <row r="13263" spans="1:6" x14ac:dyDescent="0.45">
      <c r="A13263" s="218">
        <v>11786</v>
      </c>
      <c r="B13263" s="218">
        <v>200</v>
      </c>
      <c r="C13263" s="219">
        <v>27.302207696104979</v>
      </c>
      <c r="D13263" s="218"/>
      <c r="E13263" s="218" t="s">
        <v>204</v>
      </c>
      <c r="F13263" s="218">
        <v>2006</v>
      </c>
    </row>
    <row r="13264" spans="1:6" x14ac:dyDescent="0.45">
      <c r="A13264" s="218">
        <v>11786</v>
      </c>
      <c r="B13264" s="218">
        <v>200</v>
      </c>
      <c r="C13264" s="219">
        <v>50.051341160238763</v>
      </c>
      <c r="D13264" s="218"/>
      <c r="E13264" s="218" t="s">
        <v>114</v>
      </c>
      <c r="F13264" s="218">
        <v>2009</v>
      </c>
    </row>
    <row r="13265" spans="1:6" x14ac:dyDescent="0.45">
      <c r="A13265" s="218">
        <v>11786</v>
      </c>
      <c r="B13265" s="218">
        <v>200</v>
      </c>
      <c r="C13265" s="219">
        <v>9.2150060921496078</v>
      </c>
      <c r="D13265" s="218"/>
      <c r="E13265" s="218" t="s">
        <v>114</v>
      </c>
      <c r="F13265" s="218">
        <v>2009</v>
      </c>
    </row>
    <row r="13266" spans="1:6" x14ac:dyDescent="0.45">
      <c r="A13266" s="218">
        <v>11786</v>
      </c>
      <c r="B13266" s="218">
        <v>200</v>
      </c>
      <c r="C13266" s="219">
        <v>6.6365862676544536</v>
      </c>
      <c r="D13266" s="218"/>
      <c r="E13266" s="218" t="s">
        <v>114</v>
      </c>
      <c r="F13266" s="218">
        <v>2009</v>
      </c>
    </row>
    <row r="13267" spans="1:6" x14ac:dyDescent="0.45">
      <c r="A13267" s="218">
        <v>11786</v>
      </c>
      <c r="B13267" s="218">
        <v>200</v>
      </c>
      <c r="C13267" s="219">
        <v>39.239758502396263</v>
      </c>
      <c r="D13267" s="218"/>
      <c r="E13267" s="218" t="s">
        <v>114</v>
      </c>
      <c r="F13267" s="218">
        <v>2009</v>
      </c>
    </row>
    <row r="13268" spans="1:6" x14ac:dyDescent="0.45">
      <c r="A13268" s="218">
        <v>11786</v>
      </c>
      <c r="B13268" s="218">
        <v>200</v>
      </c>
      <c r="C13268" s="219">
        <v>32.080048116150273</v>
      </c>
      <c r="D13268" s="218"/>
      <c r="E13268" s="218" t="s">
        <v>114</v>
      </c>
      <c r="F13268" s="218">
        <v>2009</v>
      </c>
    </row>
    <row r="13269" spans="1:6" x14ac:dyDescent="0.45">
      <c r="A13269" s="218">
        <v>11786</v>
      </c>
      <c r="B13269" s="218">
        <v>200</v>
      </c>
      <c r="C13269" s="219">
        <v>32.09467416733203</v>
      </c>
      <c r="D13269" s="218"/>
      <c r="E13269" s="218" t="s">
        <v>114</v>
      </c>
      <c r="F13269" s="218">
        <v>2009</v>
      </c>
    </row>
    <row r="13270" spans="1:6" x14ac:dyDescent="0.45">
      <c r="A13270" s="218">
        <v>11786</v>
      </c>
      <c r="B13270" s="218">
        <v>200</v>
      </c>
      <c r="C13270" s="219">
        <v>30.44957282880215</v>
      </c>
      <c r="D13270" s="218"/>
      <c r="E13270" s="218" t="s">
        <v>114</v>
      </c>
      <c r="F13270" s="218">
        <v>2009</v>
      </c>
    </row>
    <row r="13271" spans="1:6" x14ac:dyDescent="0.45">
      <c r="A13271" s="218">
        <v>11784</v>
      </c>
      <c r="B13271" s="218">
        <v>160</v>
      </c>
      <c r="C13271" s="219">
        <v>37.146752818482632</v>
      </c>
      <c r="D13271" s="218"/>
      <c r="E13271" s="218" t="s">
        <v>114</v>
      </c>
      <c r="F13271" s="218">
        <v>2006</v>
      </c>
    </row>
    <row r="13272" spans="1:6" x14ac:dyDescent="0.45">
      <c r="A13272" s="218">
        <v>11784</v>
      </c>
      <c r="B13272" s="218">
        <v>160</v>
      </c>
      <c r="C13272" s="219">
        <v>36.584553648458389</v>
      </c>
      <c r="D13272" s="218"/>
      <c r="E13272" s="218" t="s">
        <v>114</v>
      </c>
      <c r="F13272" s="218">
        <v>2006</v>
      </c>
    </row>
    <row r="13273" spans="1:6" x14ac:dyDescent="0.45">
      <c r="A13273" s="218">
        <v>11784</v>
      </c>
      <c r="B13273" s="218">
        <v>160</v>
      </c>
      <c r="C13273" s="219">
        <v>56.574594128510491</v>
      </c>
      <c r="D13273" s="218"/>
      <c r="E13273" s="218" t="s">
        <v>114</v>
      </c>
      <c r="F13273" s="218">
        <v>2006</v>
      </c>
    </row>
    <row r="13274" spans="1:6" x14ac:dyDescent="0.45">
      <c r="A13274" s="218">
        <v>11784</v>
      </c>
      <c r="B13274" s="218">
        <v>160</v>
      </c>
      <c r="C13274" s="219">
        <v>56.161122138623291</v>
      </c>
      <c r="D13274" s="218"/>
      <c r="E13274" s="218" t="s">
        <v>114</v>
      </c>
      <c r="F13274" s="218">
        <v>2006</v>
      </c>
    </row>
    <row r="13275" spans="1:6" x14ac:dyDescent="0.45">
      <c r="A13275" s="218">
        <v>11784</v>
      </c>
      <c r="B13275" s="218">
        <v>160</v>
      </c>
      <c r="C13275" s="219">
        <v>55.96949455963</v>
      </c>
      <c r="D13275" s="218"/>
      <c r="E13275" s="218" t="s">
        <v>114</v>
      </c>
      <c r="F13275" s="218">
        <v>2006</v>
      </c>
    </row>
    <row r="13276" spans="1:6" x14ac:dyDescent="0.45">
      <c r="A13276" s="218">
        <v>11784</v>
      </c>
      <c r="B13276" s="218">
        <v>160</v>
      </c>
      <c r="C13276" s="219">
        <v>63.257017330438153</v>
      </c>
      <c r="D13276" s="218"/>
      <c r="E13276" s="218" t="s">
        <v>114</v>
      </c>
      <c r="F13276" s="218">
        <v>2006</v>
      </c>
    </row>
    <row r="13277" spans="1:6" x14ac:dyDescent="0.45">
      <c r="A13277" s="218">
        <v>11784</v>
      </c>
      <c r="B13277" s="218">
        <v>160</v>
      </c>
      <c r="C13277" s="219">
        <v>54.343249875860899</v>
      </c>
      <c r="D13277" s="218"/>
      <c r="E13277" s="218" t="s">
        <v>114</v>
      </c>
      <c r="F13277" s="218">
        <v>2006</v>
      </c>
    </row>
    <row r="13278" spans="1:6" x14ac:dyDescent="0.45">
      <c r="A13278" s="218">
        <v>11784</v>
      </c>
      <c r="B13278" s="218">
        <v>160</v>
      </c>
      <c r="C13278" s="219">
        <v>12.647507579311871</v>
      </c>
      <c r="D13278" s="218"/>
      <c r="E13278" s="218" t="s">
        <v>114</v>
      </c>
      <c r="F13278" s="218">
        <v>2006</v>
      </c>
    </row>
    <row r="13279" spans="1:6" x14ac:dyDescent="0.45">
      <c r="A13279" s="218">
        <v>11784</v>
      </c>
      <c r="B13279" s="218">
        <v>160</v>
      </c>
      <c r="C13279" s="219">
        <v>54.41187462854824</v>
      </c>
      <c r="D13279" s="218"/>
      <c r="E13279" s="218" t="s">
        <v>114</v>
      </c>
      <c r="F13279" s="218">
        <v>2006</v>
      </c>
    </row>
    <row r="13280" spans="1:6" x14ac:dyDescent="0.45">
      <c r="A13280" s="218">
        <v>11784</v>
      </c>
      <c r="B13280" s="218">
        <v>160</v>
      </c>
      <c r="C13280" s="219">
        <v>41.913496609571297</v>
      </c>
      <c r="D13280" s="218"/>
      <c r="E13280" s="218" t="s">
        <v>114</v>
      </c>
      <c r="F13280" s="218">
        <v>2006</v>
      </c>
    </row>
    <row r="13281" spans="1:6" x14ac:dyDescent="0.45">
      <c r="A13281" s="218">
        <v>11784</v>
      </c>
      <c r="B13281" s="218">
        <v>160</v>
      </c>
      <c r="C13281" s="219">
        <v>54.576144426216942</v>
      </c>
      <c r="D13281" s="218"/>
      <c r="E13281" s="218" t="s">
        <v>114</v>
      </c>
      <c r="F13281" s="218">
        <v>2006</v>
      </c>
    </row>
    <row r="13282" spans="1:6" x14ac:dyDescent="0.45">
      <c r="A13282" s="218">
        <v>11784</v>
      </c>
      <c r="B13282" s="218">
        <v>160</v>
      </c>
      <c r="C13282" s="219">
        <v>55.548233054825047</v>
      </c>
      <c r="D13282" s="218"/>
      <c r="E13282" s="218" t="s">
        <v>114</v>
      </c>
      <c r="F13282" s="218">
        <v>2006</v>
      </c>
    </row>
    <row r="13283" spans="1:6" x14ac:dyDescent="0.45">
      <c r="A13283" s="218">
        <v>11784</v>
      </c>
      <c r="B13283" s="218">
        <v>160</v>
      </c>
      <c r="C13283" s="219">
        <v>55.614055726554078</v>
      </c>
      <c r="D13283" s="218"/>
      <c r="E13283" s="218" t="s">
        <v>114</v>
      </c>
      <c r="F13283" s="218">
        <v>2006</v>
      </c>
    </row>
    <row r="13284" spans="1:6" x14ac:dyDescent="0.45">
      <c r="A13284" s="218">
        <v>11784</v>
      </c>
      <c r="B13284" s="218">
        <v>160</v>
      </c>
      <c r="C13284" s="219">
        <v>60.498910190312309</v>
      </c>
      <c r="D13284" s="218"/>
      <c r="E13284" s="218" t="s">
        <v>114</v>
      </c>
      <c r="F13284" s="218">
        <v>2006</v>
      </c>
    </row>
    <row r="13285" spans="1:6" x14ac:dyDescent="0.45">
      <c r="A13285" s="218">
        <v>11784</v>
      </c>
      <c r="B13285" s="218">
        <v>160</v>
      </c>
      <c r="C13285" s="219">
        <v>54.80341074225128</v>
      </c>
      <c r="D13285" s="218"/>
      <c r="E13285" s="218" t="s">
        <v>114</v>
      </c>
      <c r="F13285" s="218">
        <v>2006</v>
      </c>
    </row>
    <row r="13286" spans="1:6" x14ac:dyDescent="0.45">
      <c r="A13286" s="218">
        <v>11508</v>
      </c>
      <c r="B13286" s="218">
        <v>200</v>
      </c>
      <c r="C13286" s="219">
        <v>33.174998913481872</v>
      </c>
      <c r="D13286" s="218"/>
      <c r="E13286" s="218" t="s">
        <v>114</v>
      </c>
      <c r="F13286" s="218">
        <v>2006</v>
      </c>
    </row>
    <row r="13287" spans="1:6" x14ac:dyDescent="0.45">
      <c r="A13287" s="218">
        <v>11508</v>
      </c>
      <c r="B13287" s="218">
        <v>200</v>
      </c>
      <c r="C13287" s="219">
        <v>47.25706597608982</v>
      </c>
      <c r="D13287" s="218"/>
      <c r="E13287" s="218" t="s">
        <v>204</v>
      </c>
      <c r="F13287" s="218">
        <v>2006</v>
      </c>
    </row>
    <row r="13288" spans="1:6" x14ac:dyDescent="0.45">
      <c r="A13288" s="218">
        <v>11508</v>
      </c>
      <c r="B13288" s="218">
        <v>200</v>
      </c>
      <c r="C13288" s="219">
        <v>48.161727676084162</v>
      </c>
      <c r="D13288" s="218"/>
      <c r="E13288" s="218" t="s">
        <v>204</v>
      </c>
      <c r="F13288" s="218">
        <v>2006</v>
      </c>
    </row>
    <row r="13289" spans="1:6" x14ac:dyDescent="0.45">
      <c r="A13289" s="218">
        <v>11508</v>
      </c>
      <c r="B13289" s="218">
        <v>200</v>
      </c>
      <c r="C13289" s="219">
        <v>67.594675041361072</v>
      </c>
      <c r="D13289" s="218"/>
      <c r="E13289" s="218" t="s">
        <v>204</v>
      </c>
      <c r="F13289" s="218">
        <v>2006</v>
      </c>
    </row>
    <row r="13290" spans="1:6" x14ac:dyDescent="0.45">
      <c r="A13290" s="218">
        <v>11508</v>
      </c>
      <c r="B13290" s="218">
        <v>200</v>
      </c>
      <c r="C13290" s="219">
        <v>10.94532142903592</v>
      </c>
      <c r="D13290" s="218"/>
      <c r="E13290" s="218" t="s">
        <v>204</v>
      </c>
      <c r="F13290" s="218">
        <v>2006</v>
      </c>
    </row>
    <row r="13291" spans="1:6" x14ac:dyDescent="0.45">
      <c r="A13291" s="218">
        <v>11508</v>
      </c>
      <c r="B13291" s="218">
        <v>200</v>
      </c>
      <c r="C13291" s="219">
        <v>33.849561403788726</v>
      </c>
      <c r="D13291" s="218"/>
      <c r="E13291" s="218" t="s">
        <v>204</v>
      </c>
      <c r="F13291" s="218">
        <v>2006</v>
      </c>
    </row>
    <row r="13292" spans="1:6" x14ac:dyDescent="0.45">
      <c r="A13292" s="218">
        <v>11508</v>
      </c>
      <c r="B13292" s="218">
        <v>200</v>
      </c>
      <c r="C13292" s="219">
        <v>33.507716583718143</v>
      </c>
      <c r="D13292" s="218"/>
      <c r="E13292" s="218" t="s">
        <v>204</v>
      </c>
      <c r="F13292" s="218">
        <v>2006</v>
      </c>
    </row>
    <row r="13293" spans="1:6" x14ac:dyDescent="0.45">
      <c r="A13293" s="218">
        <v>11508</v>
      </c>
      <c r="B13293" s="218">
        <v>200</v>
      </c>
      <c r="C13293" s="219">
        <v>33.302522112517977</v>
      </c>
      <c r="D13293" s="218"/>
      <c r="E13293" s="218" t="s">
        <v>204</v>
      </c>
      <c r="F13293" s="218">
        <v>2006</v>
      </c>
    </row>
    <row r="13294" spans="1:6" x14ac:dyDescent="0.45">
      <c r="A13294" s="218">
        <v>11508</v>
      </c>
      <c r="B13294" s="218">
        <v>200</v>
      </c>
      <c r="C13294" s="219">
        <v>33.707608960260863</v>
      </c>
      <c r="D13294" s="218"/>
      <c r="E13294" s="218" t="s">
        <v>114</v>
      </c>
      <c r="F13294" s="218">
        <v>2006</v>
      </c>
    </row>
    <row r="13295" spans="1:6" x14ac:dyDescent="0.45">
      <c r="A13295" s="218">
        <v>11508</v>
      </c>
      <c r="B13295" s="218">
        <v>200</v>
      </c>
      <c r="C13295" s="219">
        <v>41.561771428249379</v>
      </c>
      <c r="D13295" s="218"/>
      <c r="E13295" s="218" t="s">
        <v>204</v>
      </c>
      <c r="F13295" s="218">
        <v>2004</v>
      </c>
    </row>
    <row r="13296" spans="1:6" x14ac:dyDescent="0.45">
      <c r="A13296" s="218">
        <v>11508</v>
      </c>
      <c r="B13296" s="218">
        <v>200</v>
      </c>
      <c r="C13296" s="219">
        <v>26.217112361112669</v>
      </c>
      <c r="D13296" s="218"/>
      <c r="E13296" s="218" t="s">
        <v>204</v>
      </c>
      <c r="F13296" s="218">
        <v>2004</v>
      </c>
    </row>
    <row r="13297" spans="1:6" x14ac:dyDescent="0.45">
      <c r="A13297" s="218">
        <v>11508</v>
      </c>
      <c r="B13297" s="218">
        <v>200</v>
      </c>
      <c r="C13297" s="219">
        <v>22.131023307481321</v>
      </c>
      <c r="D13297" s="218"/>
      <c r="E13297" s="218" t="s">
        <v>204</v>
      </c>
      <c r="F13297" s="218">
        <v>2004</v>
      </c>
    </row>
    <row r="13298" spans="1:6" x14ac:dyDescent="0.45">
      <c r="A13298" s="218">
        <v>11788</v>
      </c>
      <c r="B13298" s="218">
        <v>160</v>
      </c>
      <c r="C13298" s="219">
        <v>29.698893594950011</v>
      </c>
      <c r="D13298" s="218"/>
      <c r="E13298" s="218" t="s">
        <v>114</v>
      </c>
      <c r="F13298" s="218">
        <v>2006</v>
      </c>
    </row>
    <row r="13299" spans="1:6" x14ac:dyDescent="0.45">
      <c r="A13299" s="218">
        <v>11788</v>
      </c>
      <c r="B13299" s="218">
        <v>160</v>
      </c>
      <c r="C13299" s="219">
        <v>31.99681739852706</v>
      </c>
      <c r="D13299" s="218"/>
      <c r="E13299" s="218" t="s">
        <v>114</v>
      </c>
      <c r="F13299" s="218">
        <v>2006</v>
      </c>
    </row>
    <row r="13300" spans="1:6" x14ac:dyDescent="0.45">
      <c r="A13300" s="218">
        <v>11788</v>
      </c>
      <c r="B13300" s="218">
        <v>160</v>
      </c>
      <c r="C13300" s="219">
        <v>35.281777474778501</v>
      </c>
      <c r="D13300" s="218"/>
      <c r="E13300" s="218" t="s">
        <v>114</v>
      </c>
      <c r="F13300" s="218">
        <v>2006</v>
      </c>
    </row>
    <row r="13301" spans="1:6" x14ac:dyDescent="0.45">
      <c r="A13301" s="218">
        <v>11788</v>
      </c>
      <c r="B13301" s="218">
        <v>160</v>
      </c>
      <c r="C13301" s="219">
        <v>29.44531025637291</v>
      </c>
      <c r="D13301" s="218"/>
      <c r="E13301" s="218" t="s">
        <v>114</v>
      </c>
      <c r="F13301" s="218">
        <v>2006</v>
      </c>
    </row>
    <row r="13302" spans="1:6" x14ac:dyDescent="0.45">
      <c r="A13302" s="218">
        <v>11788</v>
      </c>
      <c r="B13302" s="218">
        <v>160</v>
      </c>
      <c r="C13302" s="219">
        <v>29.9665041471454</v>
      </c>
      <c r="D13302" s="218"/>
      <c r="E13302" s="218" t="s">
        <v>114</v>
      </c>
      <c r="F13302" s="218">
        <v>2006</v>
      </c>
    </row>
    <row r="13303" spans="1:6" x14ac:dyDescent="0.45">
      <c r="A13303" s="218">
        <v>11788</v>
      </c>
      <c r="B13303" s="218">
        <v>160</v>
      </c>
      <c r="C13303" s="219">
        <v>34.672258942738011</v>
      </c>
      <c r="D13303" s="218"/>
      <c r="E13303" s="218" t="s">
        <v>114</v>
      </c>
      <c r="F13303" s="218">
        <v>2006</v>
      </c>
    </row>
    <row r="13304" spans="1:6" x14ac:dyDescent="0.45">
      <c r="A13304" s="218">
        <v>11788</v>
      </c>
      <c r="B13304" s="218">
        <v>160</v>
      </c>
      <c r="C13304" s="219">
        <v>20.58747359820519</v>
      </c>
      <c r="D13304" s="218"/>
      <c r="E13304" s="218" t="s">
        <v>114</v>
      </c>
      <c r="F13304" s="218">
        <v>2006</v>
      </c>
    </row>
    <row r="13305" spans="1:6" x14ac:dyDescent="0.45">
      <c r="A13305" s="218">
        <v>11788</v>
      </c>
      <c r="B13305" s="218">
        <v>160</v>
      </c>
      <c r="C13305" s="219">
        <v>35.597616764847487</v>
      </c>
      <c r="D13305" s="218"/>
      <c r="E13305" s="218" t="s">
        <v>114</v>
      </c>
      <c r="F13305" s="218">
        <v>2006</v>
      </c>
    </row>
    <row r="13306" spans="1:6" x14ac:dyDescent="0.45">
      <c r="A13306" s="218">
        <v>11788</v>
      </c>
      <c r="B13306" s="218">
        <v>160</v>
      </c>
      <c r="C13306" s="219">
        <v>24.5914463737486</v>
      </c>
      <c r="D13306" s="218"/>
      <c r="E13306" s="218" t="s">
        <v>114</v>
      </c>
      <c r="F13306" s="218">
        <v>2006</v>
      </c>
    </row>
    <row r="13307" spans="1:6" x14ac:dyDescent="0.45">
      <c r="A13307" s="218">
        <v>11788</v>
      </c>
      <c r="B13307" s="218">
        <v>160</v>
      </c>
      <c r="C13307" s="219">
        <v>23.67441522955885</v>
      </c>
      <c r="D13307" s="218"/>
      <c r="E13307" s="218" t="s">
        <v>114</v>
      </c>
      <c r="F13307" s="218">
        <v>2006</v>
      </c>
    </row>
    <row r="13308" spans="1:6" x14ac:dyDescent="0.45">
      <c r="A13308" s="218">
        <v>11788</v>
      </c>
      <c r="B13308" s="218">
        <v>160</v>
      </c>
      <c r="C13308" s="219">
        <v>32.969065992877177</v>
      </c>
      <c r="D13308" s="218"/>
      <c r="E13308" s="218" t="s">
        <v>114</v>
      </c>
      <c r="F13308" s="218">
        <v>2006</v>
      </c>
    </row>
    <row r="13309" spans="1:6" x14ac:dyDescent="0.45">
      <c r="A13309" s="218">
        <v>11788</v>
      </c>
      <c r="B13309" s="218">
        <v>160</v>
      </c>
      <c r="C13309" s="219">
        <v>34.753437323020528</v>
      </c>
      <c r="D13309" s="218"/>
      <c r="E13309" s="218" t="s">
        <v>114</v>
      </c>
      <c r="F13309" s="218">
        <v>2006</v>
      </c>
    </row>
    <row r="13310" spans="1:6" x14ac:dyDescent="0.45">
      <c r="A13310" s="218">
        <v>11780</v>
      </c>
      <c r="B13310" s="218">
        <v>160</v>
      </c>
      <c r="C13310" s="219">
        <v>27.54378290377031</v>
      </c>
      <c r="D13310" s="218"/>
      <c r="E13310" s="218" t="s">
        <v>114</v>
      </c>
      <c r="F13310" s="218">
        <v>2004</v>
      </c>
    </row>
    <row r="13311" spans="1:6" x14ac:dyDescent="0.45">
      <c r="A13311" s="218">
        <v>11780</v>
      </c>
      <c r="B13311" s="218">
        <v>160</v>
      </c>
      <c r="C13311" s="219">
        <v>8.7593762182567616</v>
      </c>
      <c r="D13311" s="218"/>
      <c r="E13311" s="218" t="s">
        <v>114</v>
      </c>
      <c r="F13311" s="218">
        <v>2004</v>
      </c>
    </row>
    <row r="13312" spans="1:6" x14ac:dyDescent="0.45">
      <c r="A13312" s="218">
        <v>11380</v>
      </c>
      <c r="B13312" s="218">
        <v>160</v>
      </c>
      <c r="C13312" s="219">
        <v>24.08006910148648</v>
      </c>
      <c r="D13312" s="218"/>
      <c r="E13312" s="218" t="s">
        <v>114</v>
      </c>
      <c r="F13312" s="218">
        <v>2006</v>
      </c>
    </row>
    <row r="13313" spans="1:6" x14ac:dyDescent="0.45">
      <c r="A13313" s="218">
        <v>11380</v>
      </c>
      <c r="B13313" s="218">
        <v>160</v>
      </c>
      <c r="C13313" s="219">
        <v>38.840904411075442</v>
      </c>
      <c r="D13313" s="218"/>
      <c r="E13313" s="218" t="s">
        <v>114</v>
      </c>
      <c r="F13313" s="218">
        <v>2006</v>
      </c>
    </row>
    <row r="13314" spans="1:6" x14ac:dyDescent="0.45">
      <c r="A13314" s="218">
        <v>11378</v>
      </c>
      <c r="B13314" s="218">
        <v>200</v>
      </c>
      <c r="C13314" s="219">
        <v>50.610934745089473</v>
      </c>
      <c r="D13314" s="218"/>
      <c r="E13314" s="218" t="s">
        <v>114</v>
      </c>
      <c r="F13314" s="218">
        <v>2006</v>
      </c>
    </row>
    <row r="13315" spans="1:6" x14ac:dyDescent="0.45">
      <c r="A13315" s="218">
        <v>11378</v>
      </c>
      <c r="B13315" s="218">
        <v>200</v>
      </c>
      <c r="C13315" s="219">
        <v>15.6500244140625</v>
      </c>
      <c r="D13315" s="218"/>
      <c r="E13315" s="218" t="s">
        <v>114</v>
      </c>
      <c r="F13315" s="218">
        <v>2006</v>
      </c>
    </row>
    <row r="13316" spans="1:6" x14ac:dyDescent="0.45">
      <c r="A13316" s="218">
        <v>11378</v>
      </c>
      <c r="B13316" s="218">
        <v>200</v>
      </c>
      <c r="C13316" s="219">
        <v>47.790796989757581</v>
      </c>
      <c r="D13316" s="218"/>
      <c r="E13316" s="218" t="s">
        <v>114</v>
      </c>
      <c r="F13316" s="218">
        <v>2006</v>
      </c>
    </row>
    <row r="13317" spans="1:6" x14ac:dyDescent="0.45">
      <c r="A13317" s="218">
        <v>11378</v>
      </c>
      <c r="B13317" s="218">
        <v>200</v>
      </c>
      <c r="C13317" s="219">
        <v>22.02003992397248</v>
      </c>
      <c r="D13317" s="218"/>
      <c r="E13317" s="218" t="s">
        <v>114</v>
      </c>
      <c r="F13317" s="218">
        <v>2006</v>
      </c>
    </row>
    <row r="13318" spans="1:6" x14ac:dyDescent="0.45">
      <c r="A13318" s="218">
        <v>11378</v>
      </c>
      <c r="B13318" s="218">
        <v>200</v>
      </c>
      <c r="C13318" s="219">
        <v>36.718339493719292</v>
      </c>
      <c r="D13318" s="218"/>
      <c r="E13318" s="218" t="s">
        <v>114</v>
      </c>
      <c r="F13318" s="218">
        <v>2006</v>
      </c>
    </row>
    <row r="13319" spans="1:6" x14ac:dyDescent="0.45">
      <c r="A13319" s="218">
        <v>11378</v>
      </c>
      <c r="B13319" s="218">
        <v>200</v>
      </c>
      <c r="C13319" s="219">
        <v>17.497041030623379</v>
      </c>
      <c r="D13319" s="218"/>
      <c r="E13319" s="218" t="s">
        <v>114</v>
      </c>
      <c r="F13319" s="218">
        <v>2006</v>
      </c>
    </row>
    <row r="13320" spans="1:6" x14ac:dyDescent="0.45">
      <c r="A13320" s="218">
        <v>11378</v>
      </c>
      <c r="B13320" s="218">
        <v>200</v>
      </c>
      <c r="C13320" s="219">
        <v>19.236187973096751</v>
      </c>
      <c r="D13320" s="218"/>
      <c r="E13320" s="218" t="s">
        <v>114</v>
      </c>
      <c r="F13320" s="218">
        <v>2006</v>
      </c>
    </row>
    <row r="13321" spans="1:6" x14ac:dyDescent="0.45">
      <c r="A13321" s="218">
        <v>11376</v>
      </c>
      <c r="B13321" s="218">
        <v>200</v>
      </c>
      <c r="C13321" s="219">
        <v>34.973938832528489</v>
      </c>
      <c r="D13321" s="218"/>
      <c r="E13321" s="218" t="s">
        <v>114</v>
      </c>
      <c r="F13321" s="218">
        <v>2006</v>
      </c>
    </row>
    <row r="13322" spans="1:6" x14ac:dyDescent="0.45">
      <c r="A13322" s="218">
        <v>11376</v>
      </c>
      <c r="B13322" s="218">
        <v>200</v>
      </c>
      <c r="C13322" s="219">
        <v>11.88666775683404</v>
      </c>
      <c r="D13322" s="218"/>
      <c r="E13322" s="218" t="s">
        <v>114</v>
      </c>
      <c r="F13322" s="218">
        <v>2006</v>
      </c>
    </row>
    <row r="13323" spans="1:6" x14ac:dyDescent="0.45">
      <c r="A13323" s="218">
        <v>11376</v>
      </c>
      <c r="B13323" s="218">
        <v>200</v>
      </c>
      <c r="C13323" s="219">
        <v>28.258967052033249</v>
      </c>
      <c r="D13323" s="218"/>
      <c r="E13323" s="218" t="s">
        <v>114</v>
      </c>
      <c r="F13323" s="218">
        <v>2006</v>
      </c>
    </row>
    <row r="13324" spans="1:6" x14ac:dyDescent="0.45">
      <c r="A13324" s="218">
        <v>11376</v>
      </c>
      <c r="B13324" s="218">
        <v>200</v>
      </c>
      <c r="C13324" s="219">
        <v>34.198223963625637</v>
      </c>
      <c r="D13324" s="218"/>
      <c r="E13324" s="218" t="s">
        <v>114</v>
      </c>
      <c r="F13324" s="218">
        <v>2006</v>
      </c>
    </row>
    <row r="13325" spans="1:6" x14ac:dyDescent="0.45">
      <c r="A13325" s="218">
        <v>11376</v>
      </c>
      <c r="B13325" s="218">
        <v>200</v>
      </c>
      <c r="C13325" s="219">
        <v>12.787976578444781</v>
      </c>
      <c r="D13325" s="218"/>
      <c r="E13325" s="218" t="s">
        <v>114</v>
      </c>
      <c r="F13325" s="218">
        <v>2006</v>
      </c>
    </row>
    <row r="13326" spans="1:6" x14ac:dyDescent="0.45">
      <c r="A13326" s="218">
        <v>11376</v>
      </c>
      <c r="B13326" s="218">
        <v>200</v>
      </c>
      <c r="C13326" s="219">
        <v>39.484503842671202</v>
      </c>
      <c r="D13326" s="218"/>
      <c r="E13326" s="218" t="s">
        <v>114</v>
      </c>
      <c r="F13326" s="218">
        <v>2006</v>
      </c>
    </row>
    <row r="13327" spans="1:6" x14ac:dyDescent="0.45">
      <c r="A13327" s="218">
        <v>11376</v>
      </c>
      <c r="B13327" s="218">
        <v>200</v>
      </c>
      <c r="C13327" s="219">
        <v>15.88359218455463</v>
      </c>
      <c r="D13327" s="218"/>
      <c r="E13327" s="218" t="s">
        <v>114</v>
      </c>
      <c r="F13327" s="218">
        <v>2006</v>
      </c>
    </row>
    <row r="13328" spans="1:6" x14ac:dyDescent="0.45">
      <c r="A13328" s="218">
        <v>11376</v>
      </c>
      <c r="B13328" s="218">
        <v>200</v>
      </c>
      <c r="C13328" s="219">
        <v>18.701848191663821</v>
      </c>
      <c r="D13328" s="218"/>
      <c r="E13328" s="218" t="s">
        <v>114</v>
      </c>
      <c r="F13328" s="218">
        <v>2006</v>
      </c>
    </row>
    <row r="13329" spans="1:6" x14ac:dyDescent="0.45">
      <c r="A13329" s="218">
        <v>11376</v>
      </c>
      <c r="B13329" s="218">
        <v>200</v>
      </c>
      <c r="C13329" s="219">
        <v>15.70447539280797</v>
      </c>
      <c r="D13329" s="218"/>
      <c r="E13329" s="218" t="s">
        <v>114</v>
      </c>
      <c r="F13329" s="218">
        <v>2006</v>
      </c>
    </row>
    <row r="13330" spans="1:6" x14ac:dyDescent="0.45">
      <c r="A13330" s="218">
        <v>11376</v>
      </c>
      <c r="B13330" s="218">
        <v>200</v>
      </c>
      <c r="C13330" s="219">
        <v>17.317300744578311</v>
      </c>
      <c r="D13330" s="218"/>
      <c r="E13330" s="218" t="s">
        <v>114</v>
      </c>
      <c r="F13330" s="218">
        <v>2006</v>
      </c>
    </row>
    <row r="13331" spans="1:6" x14ac:dyDescent="0.45">
      <c r="A13331" s="218">
        <v>11376</v>
      </c>
      <c r="B13331" s="218">
        <v>200</v>
      </c>
      <c r="C13331" s="219">
        <v>46.054279662122987</v>
      </c>
      <c r="D13331" s="218"/>
      <c r="E13331" s="218" t="s">
        <v>114</v>
      </c>
      <c r="F13331" s="218">
        <v>2006</v>
      </c>
    </row>
    <row r="13332" spans="1:6" x14ac:dyDescent="0.45">
      <c r="A13332" s="218">
        <v>11376</v>
      </c>
      <c r="B13332" s="218">
        <v>200</v>
      </c>
      <c r="C13332" s="219">
        <v>42.520021327308662</v>
      </c>
      <c r="D13332" s="218"/>
      <c r="E13332" s="218" t="s">
        <v>114</v>
      </c>
      <c r="F13332" s="218">
        <v>2006</v>
      </c>
    </row>
    <row r="13333" spans="1:6" x14ac:dyDescent="0.45">
      <c r="A13333" s="218">
        <v>11376</v>
      </c>
      <c r="B13333" s="218">
        <v>200</v>
      </c>
      <c r="C13333" s="219">
        <v>42.523320048529371</v>
      </c>
      <c r="D13333" s="218"/>
      <c r="E13333" s="218" t="s">
        <v>114</v>
      </c>
      <c r="F13333" s="218">
        <v>2006</v>
      </c>
    </row>
    <row r="13334" spans="1:6" x14ac:dyDescent="0.45">
      <c r="A13334" s="218">
        <v>11376</v>
      </c>
      <c r="B13334" s="218">
        <v>200</v>
      </c>
      <c r="C13334" s="219">
        <v>42.643283148190257</v>
      </c>
      <c r="D13334" s="218"/>
      <c r="E13334" s="218" t="s">
        <v>114</v>
      </c>
      <c r="F13334" s="218">
        <v>2006</v>
      </c>
    </row>
    <row r="13335" spans="1:6" x14ac:dyDescent="0.45">
      <c r="A13335" s="218">
        <v>11376</v>
      </c>
      <c r="B13335" s="218">
        <v>200</v>
      </c>
      <c r="C13335" s="219">
        <v>36.863271441210259</v>
      </c>
      <c r="D13335" s="218"/>
      <c r="E13335" s="218" t="s">
        <v>114</v>
      </c>
      <c r="F13335" s="218">
        <v>2006</v>
      </c>
    </row>
    <row r="13336" spans="1:6" x14ac:dyDescent="0.45">
      <c r="A13336" s="218">
        <v>11376</v>
      </c>
      <c r="B13336" s="218">
        <v>200</v>
      </c>
      <c r="C13336" s="219">
        <v>15.23668845901839</v>
      </c>
      <c r="D13336" s="218"/>
      <c r="E13336" s="218" t="s">
        <v>114</v>
      </c>
      <c r="F13336" s="218">
        <v>2006</v>
      </c>
    </row>
    <row r="13337" spans="1:6" x14ac:dyDescent="0.45">
      <c r="A13337" s="218">
        <v>11376</v>
      </c>
      <c r="B13337" s="218">
        <v>200</v>
      </c>
      <c r="C13337" s="219">
        <v>20.271436283288139</v>
      </c>
      <c r="D13337" s="218"/>
      <c r="E13337" s="218" t="s">
        <v>114</v>
      </c>
      <c r="F13337" s="218">
        <v>2010</v>
      </c>
    </row>
    <row r="13338" spans="1:6" x14ac:dyDescent="0.45">
      <c r="A13338" s="218">
        <v>11376</v>
      </c>
      <c r="B13338" s="218">
        <v>200</v>
      </c>
      <c r="C13338" s="219">
        <v>10.85086439498262</v>
      </c>
      <c r="D13338" s="218"/>
      <c r="E13338" s="218" t="s">
        <v>114</v>
      </c>
      <c r="F13338" s="218">
        <v>2010</v>
      </c>
    </row>
    <row r="13339" spans="1:6" x14ac:dyDescent="0.45">
      <c r="A13339" s="218">
        <v>11376</v>
      </c>
      <c r="B13339" s="218">
        <v>200</v>
      </c>
      <c r="C13339" s="219">
        <v>19.962621489501061</v>
      </c>
      <c r="D13339" s="218"/>
      <c r="E13339" s="218" t="s">
        <v>114</v>
      </c>
      <c r="F13339" s="218">
        <v>2010</v>
      </c>
    </row>
    <row r="13340" spans="1:6" x14ac:dyDescent="0.45">
      <c r="A13340" s="218">
        <v>11376</v>
      </c>
      <c r="B13340" s="218">
        <v>200</v>
      </c>
      <c r="C13340" s="219">
        <v>15.17510850819364</v>
      </c>
      <c r="D13340" s="218"/>
      <c r="E13340" s="218" t="s">
        <v>114</v>
      </c>
      <c r="F13340" s="218">
        <v>2010</v>
      </c>
    </row>
    <row r="13341" spans="1:6" x14ac:dyDescent="0.45">
      <c r="A13341" s="218">
        <v>11376</v>
      </c>
      <c r="B13341" s="218">
        <v>200</v>
      </c>
      <c r="C13341" s="219">
        <v>30.695096976433071</v>
      </c>
      <c r="D13341" s="218"/>
      <c r="E13341" s="218" t="s">
        <v>114</v>
      </c>
      <c r="F13341" s="218">
        <v>2010</v>
      </c>
    </row>
    <row r="13342" spans="1:6" x14ac:dyDescent="0.45">
      <c r="A13342" s="218">
        <v>11376</v>
      </c>
      <c r="B13342" s="218">
        <v>200</v>
      </c>
      <c r="C13342" s="219">
        <v>22.88672390080108</v>
      </c>
      <c r="D13342" s="218"/>
      <c r="E13342" s="218" t="s">
        <v>114</v>
      </c>
      <c r="F13342" s="218">
        <v>2010</v>
      </c>
    </row>
    <row r="13343" spans="1:6" x14ac:dyDescent="0.45">
      <c r="A13343" s="218">
        <v>11376</v>
      </c>
      <c r="B13343" s="218">
        <v>200</v>
      </c>
      <c r="C13343" s="219">
        <v>42.568754386819371</v>
      </c>
      <c r="D13343" s="218"/>
      <c r="E13343" s="218" t="s">
        <v>114</v>
      </c>
      <c r="F13343" s="218">
        <v>2010</v>
      </c>
    </row>
    <row r="13344" spans="1:6" x14ac:dyDescent="0.45">
      <c r="A13344" s="218">
        <v>11376</v>
      </c>
      <c r="B13344" s="218">
        <v>200</v>
      </c>
      <c r="C13344" s="219">
        <v>25.92931251579428</v>
      </c>
      <c r="D13344" s="218"/>
      <c r="E13344" s="218" t="s">
        <v>114</v>
      </c>
      <c r="F13344" s="218">
        <v>2006</v>
      </c>
    </row>
    <row r="13345" spans="1:6" x14ac:dyDescent="0.45">
      <c r="A13345" s="218">
        <v>11376</v>
      </c>
      <c r="B13345" s="218">
        <v>200</v>
      </c>
      <c r="C13345" s="219">
        <v>48.680358090202759</v>
      </c>
      <c r="D13345" s="218"/>
      <c r="E13345" s="218" t="s">
        <v>114</v>
      </c>
      <c r="F13345" s="218">
        <v>2010</v>
      </c>
    </row>
    <row r="13346" spans="1:6" x14ac:dyDescent="0.45">
      <c r="A13346" s="218">
        <v>11374</v>
      </c>
      <c r="B13346" s="218">
        <v>200</v>
      </c>
      <c r="C13346" s="219">
        <v>34.191840302364078</v>
      </c>
      <c r="D13346" s="218"/>
      <c r="E13346" s="218" t="s">
        <v>114</v>
      </c>
      <c r="F13346" s="218">
        <v>2006</v>
      </c>
    </row>
    <row r="13347" spans="1:6" x14ac:dyDescent="0.45">
      <c r="A13347" s="218">
        <v>11414</v>
      </c>
      <c r="B13347" s="218">
        <v>250</v>
      </c>
      <c r="C13347" s="219">
        <v>30.71891161662931</v>
      </c>
      <c r="D13347" s="218"/>
      <c r="E13347" s="218" t="s">
        <v>204</v>
      </c>
      <c r="F13347" s="218">
        <v>2006</v>
      </c>
    </row>
    <row r="13348" spans="1:6" x14ac:dyDescent="0.45">
      <c r="A13348" s="218">
        <v>11414</v>
      </c>
      <c r="B13348" s="218">
        <v>250</v>
      </c>
      <c r="C13348" s="219">
        <v>24.287898731787109</v>
      </c>
      <c r="D13348" s="218"/>
      <c r="E13348" s="218" t="s">
        <v>204</v>
      </c>
      <c r="F13348" s="218">
        <v>2006</v>
      </c>
    </row>
    <row r="13349" spans="1:6" x14ac:dyDescent="0.45">
      <c r="A13349" s="218">
        <v>11414</v>
      </c>
      <c r="B13349" s="218">
        <v>250</v>
      </c>
      <c r="C13349" s="219">
        <v>19.055973331981871</v>
      </c>
      <c r="D13349" s="218"/>
      <c r="E13349" s="218" t="s">
        <v>204</v>
      </c>
      <c r="F13349" s="218">
        <v>2006</v>
      </c>
    </row>
    <row r="13350" spans="1:6" x14ac:dyDescent="0.45">
      <c r="A13350" s="218">
        <v>11414</v>
      </c>
      <c r="B13350" s="218">
        <v>250</v>
      </c>
      <c r="C13350" s="219">
        <v>29.239867670115309</v>
      </c>
      <c r="D13350" s="218"/>
      <c r="E13350" s="218" t="s">
        <v>204</v>
      </c>
      <c r="F13350" s="218">
        <v>2006</v>
      </c>
    </row>
    <row r="13351" spans="1:6" x14ac:dyDescent="0.45">
      <c r="A13351" s="218">
        <v>11414</v>
      </c>
      <c r="B13351" s="218">
        <v>250</v>
      </c>
      <c r="C13351" s="219">
        <v>29.93528844096242</v>
      </c>
      <c r="D13351" s="218"/>
      <c r="E13351" s="218" t="s">
        <v>204</v>
      </c>
      <c r="F13351" s="218">
        <v>2006</v>
      </c>
    </row>
    <row r="13352" spans="1:6" x14ac:dyDescent="0.45">
      <c r="A13352" s="218">
        <v>11414</v>
      </c>
      <c r="B13352" s="218">
        <v>250</v>
      </c>
      <c r="C13352" s="219">
        <v>27.122473107435582</v>
      </c>
      <c r="D13352" s="218"/>
      <c r="E13352" s="218" t="s">
        <v>204</v>
      </c>
      <c r="F13352" s="218">
        <v>2006</v>
      </c>
    </row>
    <row r="13353" spans="1:6" x14ac:dyDescent="0.45">
      <c r="A13353" s="218">
        <v>11414</v>
      </c>
      <c r="B13353" s="218">
        <v>250</v>
      </c>
      <c r="C13353" s="219">
        <v>12.758912045090121</v>
      </c>
      <c r="D13353" s="218"/>
      <c r="E13353" s="218" t="s">
        <v>204</v>
      </c>
      <c r="F13353" s="218">
        <v>2006</v>
      </c>
    </row>
    <row r="13354" spans="1:6" x14ac:dyDescent="0.45">
      <c r="A13354" s="218">
        <v>11414</v>
      </c>
      <c r="B13354" s="218">
        <v>250</v>
      </c>
      <c r="C13354" s="219">
        <v>23.52650822597229</v>
      </c>
      <c r="D13354" s="218"/>
      <c r="E13354" s="218" t="s">
        <v>204</v>
      </c>
      <c r="F13354" s="218">
        <v>2006</v>
      </c>
    </row>
    <row r="13355" spans="1:6" x14ac:dyDescent="0.45">
      <c r="A13355" s="218">
        <v>11414</v>
      </c>
      <c r="B13355" s="218">
        <v>250</v>
      </c>
      <c r="C13355" s="219">
        <v>17.88442778312513</v>
      </c>
      <c r="D13355" s="218"/>
      <c r="E13355" s="218" t="s">
        <v>204</v>
      </c>
      <c r="F13355" s="218">
        <v>2006</v>
      </c>
    </row>
    <row r="13356" spans="1:6" x14ac:dyDescent="0.45">
      <c r="A13356" s="218">
        <v>11414</v>
      </c>
      <c r="B13356" s="218">
        <v>250</v>
      </c>
      <c r="C13356" s="219">
        <v>18.11469909339824</v>
      </c>
      <c r="D13356" s="218"/>
      <c r="E13356" s="218" t="s">
        <v>204</v>
      </c>
      <c r="F13356" s="218">
        <v>2006</v>
      </c>
    </row>
    <row r="13357" spans="1:6" x14ac:dyDescent="0.45">
      <c r="A13357" s="218">
        <v>11414</v>
      </c>
      <c r="B13357" s="218">
        <v>250</v>
      </c>
      <c r="C13357" s="219">
        <v>11.21862241179668</v>
      </c>
      <c r="D13357" s="218"/>
      <c r="E13357" s="218" t="s">
        <v>204</v>
      </c>
      <c r="F13357" s="218">
        <v>2006</v>
      </c>
    </row>
    <row r="13358" spans="1:6" x14ac:dyDescent="0.45">
      <c r="A13358" s="218">
        <v>11414</v>
      </c>
      <c r="B13358" s="218">
        <v>250</v>
      </c>
      <c r="C13358" s="219">
        <v>22.65315478212159</v>
      </c>
      <c r="D13358" s="218"/>
      <c r="E13358" s="218" t="s">
        <v>204</v>
      </c>
      <c r="F13358" s="218">
        <v>2006</v>
      </c>
    </row>
    <row r="13359" spans="1:6" x14ac:dyDescent="0.45">
      <c r="A13359" s="218">
        <v>11414</v>
      </c>
      <c r="B13359" s="218">
        <v>250</v>
      </c>
      <c r="C13359" s="219">
        <v>50.115469584042259</v>
      </c>
      <c r="D13359" s="218"/>
      <c r="E13359" s="218" t="s">
        <v>204</v>
      </c>
      <c r="F13359" s="218">
        <v>2006</v>
      </c>
    </row>
    <row r="13360" spans="1:6" x14ac:dyDescent="0.45">
      <c r="A13360" s="218">
        <v>11414</v>
      </c>
      <c r="B13360" s="218">
        <v>250</v>
      </c>
      <c r="C13360" s="219">
        <v>62.614162256928971</v>
      </c>
      <c r="D13360" s="218"/>
      <c r="E13360" s="218" t="s">
        <v>204</v>
      </c>
      <c r="F13360" s="218">
        <v>2006</v>
      </c>
    </row>
    <row r="13361" spans="1:6" x14ac:dyDescent="0.45">
      <c r="A13361" s="218">
        <v>11414</v>
      </c>
      <c r="B13361" s="218">
        <v>250</v>
      </c>
      <c r="C13361" s="219">
        <v>22.112541434081141</v>
      </c>
      <c r="D13361" s="218"/>
      <c r="E13361" s="218" t="s">
        <v>204</v>
      </c>
      <c r="F13361" s="218">
        <v>2006</v>
      </c>
    </row>
    <row r="13362" spans="1:6" x14ac:dyDescent="0.45">
      <c r="A13362" s="218">
        <v>11414</v>
      </c>
      <c r="B13362" s="218">
        <v>250</v>
      </c>
      <c r="C13362" s="219">
        <v>27.540517931415909</v>
      </c>
      <c r="D13362" s="218"/>
      <c r="E13362" s="218" t="s">
        <v>204</v>
      </c>
      <c r="F13362" s="218">
        <v>2006</v>
      </c>
    </row>
    <row r="13363" spans="1:6" x14ac:dyDescent="0.45">
      <c r="A13363" s="218">
        <v>11414</v>
      </c>
      <c r="B13363" s="218">
        <v>250</v>
      </c>
      <c r="C13363" s="219">
        <v>12.7465655952352</v>
      </c>
      <c r="D13363" s="218"/>
      <c r="E13363" s="218" t="s">
        <v>204</v>
      </c>
      <c r="F13363" s="218">
        <v>2006</v>
      </c>
    </row>
    <row r="13364" spans="1:6" x14ac:dyDescent="0.45">
      <c r="A13364" s="218">
        <v>11414</v>
      </c>
      <c r="B13364" s="218">
        <v>250</v>
      </c>
      <c r="C13364" s="219">
        <v>33.380609221846647</v>
      </c>
      <c r="D13364" s="218"/>
      <c r="E13364" s="218" t="s">
        <v>204</v>
      </c>
      <c r="F13364" s="218">
        <v>2006</v>
      </c>
    </row>
    <row r="13365" spans="1:6" x14ac:dyDescent="0.45">
      <c r="A13365" s="218">
        <v>11414</v>
      </c>
      <c r="B13365" s="218">
        <v>250</v>
      </c>
      <c r="C13365" s="219">
        <v>24.769366102490761</v>
      </c>
      <c r="D13365" s="218"/>
      <c r="E13365" s="218" t="s">
        <v>204</v>
      </c>
      <c r="F13365" s="218">
        <v>2006</v>
      </c>
    </row>
    <row r="13366" spans="1:6" x14ac:dyDescent="0.45">
      <c r="A13366" s="218">
        <v>11414</v>
      </c>
      <c r="B13366" s="218">
        <v>250</v>
      </c>
      <c r="C13366" s="219">
        <v>20.352815993067601</v>
      </c>
      <c r="D13366" s="218"/>
      <c r="E13366" s="218" t="s">
        <v>204</v>
      </c>
      <c r="F13366" s="218">
        <v>2006</v>
      </c>
    </row>
    <row r="13367" spans="1:6" x14ac:dyDescent="0.45">
      <c r="A13367" s="218">
        <v>11414</v>
      </c>
      <c r="B13367" s="218">
        <v>250</v>
      </c>
      <c r="C13367" s="219">
        <v>19.088752905876831</v>
      </c>
      <c r="D13367" s="218"/>
      <c r="E13367" s="218" t="s">
        <v>204</v>
      </c>
      <c r="F13367" s="218">
        <v>2006</v>
      </c>
    </row>
    <row r="13368" spans="1:6" x14ac:dyDescent="0.45">
      <c r="A13368" s="218">
        <v>11414</v>
      </c>
      <c r="B13368" s="218">
        <v>250</v>
      </c>
      <c r="C13368" s="219">
        <v>23.100354366879419</v>
      </c>
      <c r="D13368" s="218"/>
      <c r="E13368" s="218" t="s">
        <v>204</v>
      </c>
      <c r="F13368" s="218">
        <v>2006</v>
      </c>
    </row>
    <row r="13369" spans="1:6" x14ac:dyDescent="0.45">
      <c r="A13369" s="218">
        <v>11414</v>
      </c>
      <c r="B13369" s="218">
        <v>250</v>
      </c>
      <c r="C13369" s="219">
        <v>31.361304242805112</v>
      </c>
      <c r="D13369" s="218"/>
      <c r="E13369" s="218" t="s">
        <v>204</v>
      </c>
      <c r="F13369" s="218">
        <v>2006</v>
      </c>
    </row>
    <row r="13370" spans="1:6" x14ac:dyDescent="0.45">
      <c r="A13370" s="218">
        <v>11414</v>
      </c>
      <c r="B13370" s="218">
        <v>250</v>
      </c>
      <c r="C13370" s="219">
        <v>22.490361948931049</v>
      </c>
      <c r="D13370" s="218"/>
      <c r="E13370" s="218" t="s">
        <v>204</v>
      </c>
      <c r="F13370" s="218">
        <v>2006</v>
      </c>
    </row>
    <row r="13371" spans="1:6" x14ac:dyDescent="0.45">
      <c r="A13371" s="218">
        <v>11412</v>
      </c>
      <c r="B13371" s="218">
        <v>160</v>
      </c>
      <c r="C13371" s="219">
        <v>23.315670035196941</v>
      </c>
      <c r="D13371" s="218"/>
      <c r="E13371" s="218" t="s">
        <v>114</v>
      </c>
      <c r="F13371" s="218">
        <v>2006</v>
      </c>
    </row>
    <row r="13372" spans="1:6" x14ac:dyDescent="0.45">
      <c r="A13372" s="218">
        <v>11410</v>
      </c>
      <c r="B13372" s="218">
        <v>160</v>
      </c>
      <c r="C13372" s="219">
        <v>27.227723800570441</v>
      </c>
      <c r="D13372" s="218"/>
      <c r="E13372" s="218" t="s">
        <v>114</v>
      </c>
      <c r="F13372" s="218">
        <v>2004</v>
      </c>
    </row>
    <row r="13373" spans="1:6" x14ac:dyDescent="0.45">
      <c r="A13373" s="218">
        <v>11410</v>
      </c>
      <c r="B13373" s="218">
        <v>160</v>
      </c>
      <c r="C13373" s="219">
        <v>29.240600841122291</v>
      </c>
      <c r="D13373" s="218"/>
      <c r="E13373" s="218" t="s">
        <v>114</v>
      </c>
      <c r="F13373" s="218">
        <v>2004</v>
      </c>
    </row>
    <row r="13374" spans="1:6" x14ac:dyDescent="0.45">
      <c r="A13374" s="218">
        <v>11410</v>
      </c>
      <c r="B13374" s="218">
        <v>160</v>
      </c>
      <c r="C13374" s="219">
        <v>27.101283916870852</v>
      </c>
      <c r="D13374" s="218"/>
      <c r="E13374" s="218" t="s">
        <v>114</v>
      </c>
      <c r="F13374" s="218">
        <v>2004</v>
      </c>
    </row>
    <row r="13375" spans="1:6" x14ac:dyDescent="0.45">
      <c r="A13375" s="218">
        <v>11410</v>
      </c>
      <c r="B13375" s="218">
        <v>160</v>
      </c>
      <c r="C13375" s="219">
        <v>44.437057836964442</v>
      </c>
      <c r="D13375" s="218"/>
      <c r="E13375" s="218" t="s">
        <v>114</v>
      </c>
      <c r="F13375" s="218">
        <v>2004</v>
      </c>
    </row>
    <row r="13376" spans="1:6" x14ac:dyDescent="0.45">
      <c r="A13376" s="218">
        <v>11396</v>
      </c>
      <c r="B13376" s="218">
        <v>160</v>
      </c>
      <c r="C13376" s="219">
        <v>48.177306555003177</v>
      </c>
      <c r="D13376" s="218"/>
      <c r="E13376" s="218" t="s">
        <v>114</v>
      </c>
      <c r="F13376" s="218">
        <v>2004</v>
      </c>
    </row>
    <row r="13377" spans="1:6" x14ac:dyDescent="0.45">
      <c r="A13377" s="218">
        <v>11396</v>
      </c>
      <c r="B13377" s="218">
        <v>160</v>
      </c>
      <c r="C13377" s="219">
        <v>19.331233124705559</v>
      </c>
      <c r="D13377" s="218"/>
      <c r="E13377" s="218" t="s">
        <v>114</v>
      </c>
      <c r="F13377" s="218">
        <v>2004</v>
      </c>
    </row>
    <row r="13378" spans="1:6" x14ac:dyDescent="0.45">
      <c r="A13378" s="218">
        <v>11396</v>
      </c>
      <c r="B13378" s="218">
        <v>160</v>
      </c>
      <c r="C13378" s="219">
        <v>9.0524244422078333</v>
      </c>
      <c r="D13378" s="218"/>
      <c r="E13378" s="218" t="s">
        <v>114</v>
      </c>
      <c r="F13378" s="218">
        <v>2004</v>
      </c>
    </row>
    <row r="13379" spans="1:6" x14ac:dyDescent="0.45">
      <c r="A13379" s="218">
        <v>11396</v>
      </c>
      <c r="B13379" s="218">
        <v>160</v>
      </c>
      <c r="C13379" s="219">
        <v>27.27460864537624</v>
      </c>
      <c r="D13379" s="218"/>
      <c r="E13379" s="218" t="s">
        <v>114</v>
      </c>
      <c r="F13379" s="218">
        <v>2004</v>
      </c>
    </row>
    <row r="13380" spans="1:6" x14ac:dyDescent="0.45">
      <c r="A13380" s="218">
        <v>11396</v>
      </c>
      <c r="B13380" s="218">
        <v>160</v>
      </c>
      <c r="C13380" s="219">
        <v>17.66754379126165</v>
      </c>
      <c r="D13380" s="218"/>
      <c r="E13380" s="218" t="s">
        <v>114</v>
      </c>
      <c r="F13380" s="218">
        <v>2004</v>
      </c>
    </row>
    <row r="13381" spans="1:6" x14ac:dyDescent="0.45">
      <c r="A13381" s="218">
        <v>11396</v>
      </c>
      <c r="B13381" s="218">
        <v>160</v>
      </c>
      <c r="C13381" s="219">
        <v>30.698796693973421</v>
      </c>
      <c r="D13381" s="218"/>
      <c r="E13381" s="218" t="s">
        <v>114</v>
      </c>
      <c r="F13381" s="218">
        <v>2004</v>
      </c>
    </row>
    <row r="13382" spans="1:6" x14ac:dyDescent="0.45">
      <c r="A13382" s="218">
        <v>11396</v>
      </c>
      <c r="B13382" s="218">
        <v>160</v>
      </c>
      <c r="C13382" s="219">
        <v>25.37155338738971</v>
      </c>
      <c r="D13382" s="218"/>
      <c r="E13382" s="218" t="s">
        <v>114</v>
      </c>
      <c r="F13382" s="218">
        <v>2004</v>
      </c>
    </row>
    <row r="13383" spans="1:6" x14ac:dyDescent="0.45">
      <c r="A13383" s="218">
        <v>11396</v>
      </c>
      <c r="B13383" s="218">
        <v>160</v>
      </c>
      <c r="C13383" s="219">
        <v>7.5216825934155942</v>
      </c>
      <c r="D13383" s="218"/>
      <c r="E13383" s="218" t="s">
        <v>114</v>
      </c>
      <c r="F13383" s="218">
        <v>2004</v>
      </c>
    </row>
    <row r="13384" spans="1:6" x14ac:dyDescent="0.45">
      <c r="A13384" s="218">
        <v>11396</v>
      </c>
      <c r="B13384" s="218">
        <v>160</v>
      </c>
      <c r="C13384" s="219">
        <v>47.412213242492683</v>
      </c>
      <c r="D13384" s="218"/>
      <c r="E13384" s="218" t="s">
        <v>114</v>
      </c>
      <c r="F13384" s="218">
        <v>2004</v>
      </c>
    </row>
    <row r="13385" spans="1:6" x14ac:dyDescent="0.45">
      <c r="A13385" s="218">
        <v>11396</v>
      </c>
      <c r="B13385" s="218">
        <v>160</v>
      </c>
      <c r="C13385" s="219">
        <v>24.76566807174547</v>
      </c>
      <c r="D13385" s="218"/>
      <c r="E13385" s="218" t="s">
        <v>114</v>
      </c>
      <c r="F13385" s="218">
        <v>2004</v>
      </c>
    </row>
    <row r="13386" spans="1:6" x14ac:dyDescent="0.45">
      <c r="A13386" s="218">
        <v>11396</v>
      </c>
      <c r="B13386" s="218">
        <v>160</v>
      </c>
      <c r="C13386" s="219">
        <v>47.869275194720039</v>
      </c>
      <c r="D13386" s="218"/>
      <c r="E13386" s="218" t="s">
        <v>114</v>
      </c>
      <c r="F13386" s="218">
        <v>2004</v>
      </c>
    </row>
    <row r="13387" spans="1:6" x14ac:dyDescent="0.45">
      <c r="A13387" s="218">
        <v>11396</v>
      </c>
      <c r="B13387" s="218">
        <v>160</v>
      </c>
      <c r="C13387" s="219">
        <v>16.75766493381094</v>
      </c>
      <c r="D13387" s="218"/>
      <c r="E13387" s="218" t="s">
        <v>114</v>
      </c>
      <c r="F13387" s="218">
        <v>2004</v>
      </c>
    </row>
    <row r="13388" spans="1:6" x14ac:dyDescent="0.45">
      <c r="A13388" s="218">
        <v>11396</v>
      </c>
      <c r="B13388" s="218">
        <v>160</v>
      </c>
      <c r="C13388" s="219">
        <v>33.302101911159383</v>
      </c>
      <c r="D13388" s="218"/>
      <c r="E13388" s="218" t="s">
        <v>114</v>
      </c>
      <c r="F13388" s="218">
        <v>2006</v>
      </c>
    </row>
    <row r="13389" spans="1:6" x14ac:dyDescent="0.45">
      <c r="A13389" s="218">
        <v>11396</v>
      </c>
      <c r="B13389" s="218">
        <v>160</v>
      </c>
      <c r="C13389" s="219">
        <v>30.417486713658931</v>
      </c>
      <c r="D13389" s="218"/>
      <c r="E13389" s="218" t="s">
        <v>114</v>
      </c>
      <c r="F13389" s="218">
        <v>2006</v>
      </c>
    </row>
    <row r="13390" spans="1:6" x14ac:dyDescent="0.45">
      <c r="A13390" s="218">
        <v>11396</v>
      </c>
      <c r="B13390" s="218">
        <v>160</v>
      </c>
      <c r="C13390" s="219">
        <v>18.366734624968242</v>
      </c>
      <c r="D13390" s="218"/>
      <c r="E13390" s="218" t="s">
        <v>114</v>
      </c>
      <c r="F13390" s="218">
        <v>2006</v>
      </c>
    </row>
    <row r="13391" spans="1:6" x14ac:dyDescent="0.45">
      <c r="A13391" s="218">
        <v>11396</v>
      </c>
      <c r="B13391" s="218">
        <v>160</v>
      </c>
      <c r="C13391" s="219">
        <v>12.534043166961469</v>
      </c>
      <c r="D13391" s="218"/>
      <c r="E13391" s="218" t="s">
        <v>114</v>
      </c>
      <c r="F13391" s="218">
        <v>2006</v>
      </c>
    </row>
    <row r="13392" spans="1:6" x14ac:dyDescent="0.45">
      <c r="A13392" s="218">
        <v>11396</v>
      </c>
      <c r="B13392" s="218">
        <v>160</v>
      </c>
      <c r="C13392" s="219">
        <v>43.086131235754713</v>
      </c>
      <c r="D13392" s="218"/>
      <c r="E13392" s="218" t="s">
        <v>114</v>
      </c>
      <c r="F13392" s="218">
        <v>2004</v>
      </c>
    </row>
    <row r="13393" spans="1:6" x14ac:dyDescent="0.45">
      <c r="A13393" s="218">
        <v>11394</v>
      </c>
      <c r="B13393" s="218">
        <v>160</v>
      </c>
      <c r="C13393" s="219">
        <v>25.221815825904439</v>
      </c>
      <c r="D13393" s="218"/>
      <c r="E13393" s="218" t="s">
        <v>114</v>
      </c>
      <c r="F13393" s="218">
        <v>2004</v>
      </c>
    </row>
    <row r="13394" spans="1:6" x14ac:dyDescent="0.45">
      <c r="A13394" s="218">
        <v>11394</v>
      </c>
      <c r="B13394" s="218">
        <v>160</v>
      </c>
      <c r="C13394" s="219">
        <v>34.19084471398682</v>
      </c>
      <c r="D13394" s="218"/>
      <c r="E13394" s="218" t="s">
        <v>114</v>
      </c>
      <c r="F13394" s="218">
        <v>2004</v>
      </c>
    </row>
    <row r="13395" spans="1:6" x14ac:dyDescent="0.45">
      <c r="A13395" s="218">
        <v>11394</v>
      </c>
      <c r="B13395" s="218">
        <v>160</v>
      </c>
      <c r="C13395" s="219">
        <v>54.64924490692124</v>
      </c>
      <c r="D13395" s="218"/>
      <c r="E13395" s="218" t="s">
        <v>114</v>
      </c>
      <c r="F13395" s="218">
        <v>2004</v>
      </c>
    </row>
    <row r="13396" spans="1:6" x14ac:dyDescent="0.45">
      <c r="A13396" s="218">
        <v>11394</v>
      </c>
      <c r="B13396" s="218">
        <v>160</v>
      </c>
      <c r="C13396" s="219">
        <v>78.378141376937307</v>
      </c>
      <c r="D13396" s="218"/>
      <c r="E13396" s="218" t="s">
        <v>114</v>
      </c>
      <c r="F13396" s="218">
        <v>2004</v>
      </c>
    </row>
    <row r="13397" spans="1:6" x14ac:dyDescent="0.45">
      <c r="A13397" s="218">
        <v>11392</v>
      </c>
      <c r="B13397" s="218">
        <v>200</v>
      </c>
      <c r="C13397" s="219">
        <v>14.41265921869218</v>
      </c>
      <c r="D13397" s="218"/>
      <c r="E13397" s="218" t="s">
        <v>204</v>
      </c>
      <c r="F13397" s="218">
        <v>2004</v>
      </c>
    </row>
    <row r="13398" spans="1:6" x14ac:dyDescent="0.45">
      <c r="A13398" s="218">
        <v>11392</v>
      </c>
      <c r="B13398" s="218">
        <v>200</v>
      </c>
      <c r="C13398" s="219">
        <v>44.326044340048952</v>
      </c>
      <c r="D13398" s="218"/>
      <c r="E13398" s="218" t="s">
        <v>204</v>
      </c>
      <c r="F13398" s="218">
        <v>2006</v>
      </c>
    </row>
    <row r="13399" spans="1:6" x14ac:dyDescent="0.45">
      <c r="A13399" s="218">
        <v>11392</v>
      </c>
      <c r="B13399" s="218">
        <v>200</v>
      </c>
      <c r="C13399" s="219">
        <v>74.645308736111502</v>
      </c>
      <c r="D13399" s="218"/>
      <c r="E13399" s="218" t="s">
        <v>204</v>
      </c>
      <c r="F13399" s="218">
        <v>2006</v>
      </c>
    </row>
    <row r="13400" spans="1:6" x14ac:dyDescent="0.45">
      <c r="A13400" s="218">
        <v>11392</v>
      </c>
      <c r="B13400" s="218">
        <v>200</v>
      </c>
      <c r="C13400" s="219">
        <v>69.625546555165229</v>
      </c>
      <c r="D13400" s="218"/>
      <c r="E13400" s="218" t="s">
        <v>204</v>
      </c>
      <c r="F13400" s="218">
        <v>2006</v>
      </c>
    </row>
    <row r="13401" spans="1:6" x14ac:dyDescent="0.45">
      <c r="A13401" s="218">
        <v>11392</v>
      </c>
      <c r="B13401" s="218">
        <v>200</v>
      </c>
      <c r="C13401" s="219">
        <v>71.031419095579892</v>
      </c>
      <c r="D13401" s="218"/>
      <c r="E13401" s="218" t="s">
        <v>204</v>
      </c>
      <c r="F13401" s="218">
        <v>2006</v>
      </c>
    </row>
    <row r="13402" spans="1:6" x14ac:dyDescent="0.45">
      <c r="A13402" s="218">
        <v>11392</v>
      </c>
      <c r="B13402" s="218">
        <v>200</v>
      </c>
      <c r="C13402" s="219">
        <v>59.820421676148769</v>
      </c>
      <c r="D13402" s="218"/>
      <c r="E13402" s="218" t="s">
        <v>204</v>
      </c>
      <c r="F13402" s="218">
        <v>2006</v>
      </c>
    </row>
    <row r="13403" spans="1:6" x14ac:dyDescent="0.45">
      <c r="A13403" s="218">
        <v>11392</v>
      </c>
      <c r="B13403" s="218">
        <v>200</v>
      </c>
      <c r="C13403" s="219">
        <v>60.762765620025682</v>
      </c>
      <c r="D13403" s="218"/>
      <c r="E13403" s="218" t="s">
        <v>204</v>
      </c>
      <c r="F13403" s="218">
        <v>2006</v>
      </c>
    </row>
    <row r="13404" spans="1:6" x14ac:dyDescent="0.45">
      <c r="A13404" s="218">
        <v>11392</v>
      </c>
      <c r="B13404" s="218">
        <v>200</v>
      </c>
      <c r="C13404" s="219">
        <v>12.62431090723963</v>
      </c>
      <c r="D13404" s="218"/>
      <c r="E13404" s="218" t="s">
        <v>204</v>
      </c>
      <c r="F13404" s="218">
        <v>2006</v>
      </c>
    </row>
    <row r="13405" spans="1:6" x14ac:dyDescent="0.45">
      <c r="A13405" s="218">
        <v>11392</v>
      </c>
      <c r="B13405" s="218">
        <v>200</v>
      </c>
      <c r="C13405" s="219">
        <v>40.110579545855423</v>
      </c>
      <c r="D13405" s="218"/>
      <c r="E13405" s="218" t="s">
        <v>204</v>
      </c>
      <c r="F13405" s="218">
        <v>2006</v>
      </c>
    </row>
    <row r="13406" spans="1:6" x14ac:dyDescent="0.45">
      <c r="A13406" s="218">
        <v>11392</v>
      </c>
      <c r="B13406" s="218">
        <v>200</v>
      </c>
      <c r="C13406" s="219">
        <v>41.007122398497479</v>
      </c>
      <c r="D13406" s="218"/>
      <c r="E13406" s="218" t="s">
        <v>204</v>
      </c>
      <c r="F13406" s="218">
        <v>2006</v>
      </c>
    </row>
    <row r="13407" spans="1:6" x14ac:dyDescent="0.45">
      <c r="A13407" s="218">
        <v>11392</v>
      </c>
      <c r="B13407" s="218">
        <v>200</v>
      </c>
      <c r="C13407" s="219">
        <v>40.487871435762401</v>
      </c>
      <c r="D13407" s="218"/>
      <c r="E13407" s="218" t="s">
        <v>204</v>
      </c>
      <c r="F13407" s="218">
        <v>2006</v>
      </c>
    </row>
    <row r="13408" spans="1:6" x14ac:dyDescent="0.45">
      <c r="A13408" s="218">
        <v>11392</v>
      </c>
      <c r="B13408" s="218">
        <v>200</v>
      </c>
      <c r="C13408" s="219">
        <v>36.508094743343342</v>
      </c>
      <c r="D13408" s="218"/>
      <c r="E13408" s="218" t="s">
        <v>204</v>
      </c>
      <c r="F13408" s="218">
        <v>2006</v>
      </c>
    </row>
    <row r="13409" spans="1:6" x14ac:dyDescent="0.45">
      <c r="A13409" s="218">
        <v>11392</v>
      </c>
      <c r="B13409" s="218">
        <v>200</v>
      </c>
      <c r="C13409" s="219">
        <v>35.120956591403129</v>
      </c>
      <c r="D13409" s="218"/>
      <c r="E13409" s="218" t="s">
        <v>204</v>
      </c>
      <c r="F13409" s="218">
        <v>2006</v>
      </c>
    </row>
    <row r="13410" spans="1:6" x14ac:dyDescent="0.45">
      <c r="A13410" s="218">
        <v>11392</v>
      </c>
      <c r="B13410" s="218">
        <v>200</v>
      </c>
      <c r="C13410" s="219">
        <v>36.142814567687189</v>
      </c>
      <c r="D13410" s="218"/>
      <c r="E13410" s="218" t="s">
        <v>204</v>
      </c>
      <c r="F13410" s="218">
        <v>2006</v>
      </c>
    </row>
    <row r="13411" spans="1:6" x14ac:dyDescent="0.45">
      <c r="A13411" s="218">
        <v>11392</v>
      </c>
      <c r="B13411" s="218">
        <v>200</v>
      </c>
      <c r="C13411" s="219">
        <v>38.072122557928083</v>
      </c>
      <c r="D13411" s="218"/>
      <c r="E13411" s="218" t="s">
        <v>204</v>
      </c>
      <c r="F13411" s="218">
        <v>2006</v>
      </c>
    </row>
    <row r="13412" spans="1:6" x14ac:dyDescent="0.45">
      <c r="A13412" s="218">
        <v>11392</v>
      </c>
      <c r="B13412" s="218">
        <v>200</v>
      </c>
      <c r="C13412" s="219">
        <v>41.178971273549337</v>
      </c>
      <c r="D13412" s="218"/>
      <c r="E13412" s="218" t="s">
        <v>204</v>
      </c>
      <c r="F13412" s="218">
        <v>2006</v>
      </c>
    </row>
    <row r="13413" spans="1:6" x14ac:dyDescent="0.45">
      <c r="A13413" s="218">
        <v>11392</v>
      </c>
      <c r="B13413" s="218">
        <v>200</v>
      </c>
      <c r="C13413" s="219">
        <v>39.484850632152437</v>
      </c>
      <c r="D13413" s="218"/>
      <c r="E13413" s="218" t="s">
        <v>204</v>
      </c>
      <c r="F13413" s="218">
        <v>2006</v>
      </c>
    </row>
    <row r="13414" spans="1:6" x14ac:dyDescent="0.45">
      <c r="A13414" s="218">
        <v>11392</v>
      </c>
      <c r="B13414" s="218">
        <v>200</v>
      </c>
      <c r="C13414" s="219">
        <v>45.559785244177789</v>
      </c>
      <c r="D13414" s="218"/>
      <c r="E13414" s="218" t="s">
        <v>204</v>
      </c>
      <c r="F13414" s="218">
        <v>2006</v>
      </c>
    </row>
    <row r="13415" spans="1:6" x14ac:dyDescent="0.45">
      <c r="A13415" s="218">
        <v>11392</v>
      </c>
      <c r="B13415" s="218">
        <v>200</v>
      </c>
      <c r="C13415" s="219">
        <v>48.251634714658323</v>
      </c>
      <c r="D13415" s="218"/>
      <c r="E13415" s="218" t="s">
        <v>204</v>
      </c>
      <c r="F13415" s="218">
        <v>2006</v>
      </c>
    </row>
    <row r="13416" spans="1:6" x14ac:dyDescent="0.45">
      <c r="A13416" s="218">
        <v>11392</v>
      </c>
      <c r="B13416" s="218">
        <v>200</v>
      </c>
      <c r="C13416" s="219">
        <v>33.131684007250477</v>
      </c>
      <c r="D13416" s="218"/>
      <c r="E13416" s="218" t="s">
        <v>204</v>
      </c>
      <c r="F13416" s="218">
        <v>2006</v>
      </c>
    </row>
    <row r="13417" spans="1:6" x14ac:dyDescent="0.45">
      <c r="A13417" s="218">
        <v>11392</v>
      </c>
      <c r="B13417" s="218">
        <v>200</v>
      </c>
      <c r="C13417" s="219">
        <v>19.943356777168951</v>
      </c>
      <c r="D13417" s="218"/>
      <c r="E13417" s="218" t="s">
        <v>204</v>
      </c>
      <c r="F13417" s="218">
        <v>2006</v>
      </c>
    </row>
    <row r="13418" spans="1:6" x14ac:dyDescent="0.45">
      <c r="A13418" s="218">
        <v>11392</v>
      </c>
      <c r="B13418" s="218">
        <v>200</v>
      </c>
      <c r="C13418" s="219">
        <v>32.988693260084027</v>
      </c>
      <c r="D13418" s="218"/>
      <c r="E13418" s="218" t="s">
        <v>204</v>
      </c>
      <c r="F13418" s="218">
        <v>2006</v>
      </c>
    </row>
    <row r="13419" spans="1:6" x14ac:dyDescent="0.45">
      <c r="A13419" s="218">
        <v>11392</v>
      </c>
      <c r="B13419" s="218">
        <v>200</v>
      </c>
      <c r="C13419" s="219">
        <v>5.8149673243026978</v>
      </c>
      <c r="D13419" s="218"/>
      <c r="E13419" s="218" t="s">
        <v>204</v>
      </c>
      <c r="F13419" s="218">
        <v>2006</v>
      </c>
    </row>
    <row r="13420" spans="1:6" x14ac:dyDescent="0.45">
      <c r="A13420" s="218">
        <v>11392</v>
      </c>
      <c r="B13420" s="218">
        <v>200</v>
      </c>
      <c r="C13420" s="219">
        <v>56.549954853612427</v>
      </c>
      <c r="D13420" s="218"/>
      <c r="E13420" s="218" t="s">
        <v>204</v>
      </c>
      <c r="F13420" s="218">
        <v>2006</v>
      </c>
    </row>
    <row r="13421" spans="1:6" x14ac:dyDescent="0.45">
      <c r="A13421" s="218">
        <v>11392</v>
      </c>
      <c r="B13421" s="218">
        <v>200</v>
      </c>
      <c r="C13421" s="219">
        <v>15.22082321932678</v>
      </c>
      <c r="D13421" s="218"/>
      <c r="E13421" s="218" t="s">
        <v>204</v>
      </c>
      <c r="F13421" s="218">
        <v>2006</v>
      </c>
    </row>
    <row r="13422" spans="1:6" x14ac:dyDescent="0.45">
      <c r="A13422" s="218">
        <v>11392</v>
      </c>
      <c r="B13422" s="218">
        <v>200</v>
      </c>
      <c r="C13422" s="219">
        <v>39.032696755868812</v>
      </c>
      <c r="D13422" s="218"/>
      <c r="E13422" s="218" t="s">
        <v>204</v>
      </c>
      <c r="F13422" s="218">
        <v>2006</v>
      </c>
    </row>
    <row r="13423" spans="1:6" x14ac:dyDescent="0.45">
      <c r="A13423" s="218">
        <v>11392</v>
      </c>
      <c r="B13423" s="218">
        <v>200</v>
      </c>
      <c r="C13423" s="219">
        <v>16.462685905072519</v>
      </c>
      <c r="D13423" s="218"/>
      <c r="E13423" s="218" t="s">
        <v>204</v>
      </c>
      <c r="F13423" s="218">
        <v>2006</v>
      </c>
    </row>
    <row r="13424" spans="1:6" x14ac:dyDescent="0.45">
      <c r="A13424" s="218">
        <v>11392</v>
      </c>
      <c r="B13424" s="218">
        <v>200</v>
      </c>
      <c r="C13424" s="219">
        <v>43.269553010678003</v>
      </c>
      <c r="D13424" s="218"/>
      <c r="E13424" s="218" t="s">
        <v>204</v>
      </c>
      <c r="F13424" s="218">
        <v>2006</v>
      </c>
    </row>
    <row r="13425" spans="1:6" x14ac:dyDescent="0.45">
      <c r="A13425" s="218">
        <v>11392</v>
      </c>
      <c r="B13425" s="218">
        <v>200</v>
      </c>
      <c r="C13425" s="219">
        <v>25.824274882277361</v>
      </c>
      <c r="D13425" s="218"/>
      <c r="E13425" s="218" t="s">
        <v>204</v>
      </c>
      <c r="F13425" s="218">
        <v>2006</v>
      </c>
    </row>
    <row r="13426" spans="1:6" x14ac:dyDescent="0.45">
      <c r="A13426" s="218">
        <v>11392</v>
      </c>
      <c r="B13426" s="218">
        <v>200</v>
      </c>
      <c r="C13426" s="219">
        <v>54.841792375378617</v>
      </c>
      <c r="D13426" s="218"/>
      <c r="E13426" s="218" t="s">
        <v>204</v>
      </c>
      <c r="F13426" s="218">
        <v>2006</v>
      </c>
    </row>
    <row r="13427" spans="1:6" x14ac:dyDescent="0.45">
      <c r="A13427" s="218">
        <v>10952</v>
      </c>
      <c r="B13427" s="218">
        <v>160</v>
      </c>
      <c r="C13427" s="219">
        <v>59.16008986793338</v>
      </c>
      <c r="D13427" s="218"/>
      <c r="E13427" s="218" t="s">
        <v>114</v>
      </c>
      <c r="F13427" s="218">
        <v>2006</v>
      </c>
    </row>
    <row r="13428" spans="1:6" x14ac:dyDescent="0.45">
      <c r="A13428" s="218">
        <v>10952</v>
      </c>
      <c r="B13428" s="218">
        <v>160</v>
      </c>
      <c r="C13428" s="219">
        <v>38.909494888713652</v>
      </c>
      <c r="D13428" s="218"/>
      <c r="E13428" s="218" t="s">
        <v>114</v>
      </c>
      <c r="F13428" s="218">
        <v>2006</v>
      </c>
    </row>
    <row r="13429" spans="1:6" x14ac:dyDescent="0.45">
      <c r="A13429" s="218">
        <v>10952</v>
      </c>
      <c r="B13429" s="218">
        <v>160</v>
      </c>
      <c r="C13429" s="219">
        <v>40.135866579583137</v>
      </c>
      <c r="D13429" s="218"/>
      <c r="E13429" s="218" t="s">
        <v>114</v>
      </c>
      <c r="F13429" s="218">
        <v>2006</v>
      </c>
    </row>
    <row r="13430" spans="1:6" x14ac:dyDescent="0.45">
      <c r="A13430" s="218">
        <v>10952</v>
      </c>
      <c r="B13430" s="218">
        <v>160</v>
      </c>
      <c r="C13430" s="219">
        <v>41.097447104865033</v>
      </c>
      <c r="D13430" s="218"/>
      <c r="E13430" s="218" t="s">
        <v>114</v>
      </c>
      <c r="F13430" s="218">
        <v>2006</v>
      </c>
    </row>
    <row r="13431" spans="1:6" x14ac:dyDescent="0.45">
      <c r="A13431" s="218">
        <v>10952</v>
      </c>
      <c r="B13431" s="218">
        <v>160</v>
      </c>
      <c r="C13431" s="219">
        <v>59.381514628858781</v>
      </c>
      <c r="D13431" s="218"/>
      <c r="E13431" s="218" t="s">
        <v>114</v>
      </c>
      <c r="F13431" s="218">
        <v>2006</v>
      </c>
    </row>
    <row r="13432" spans="1:6" x14ac:dyDescent="0.45">
      <c r="A13432" s="218">
        <v>10952</v>
      </c>
      <c r="B13432" s="218">
        <v>160</v>
      </c>
      <c r="C13432" s="219">
        <v>53.821086794153167</v>
      </c>
      <c r="D13432" s="218"/>
      <c r="E13432" s="218" t="s">
        <v>114</v>
      </c>
      <c r="F13432" s="218">
        <v>2006</v>
      </c>
    </row>
    <row r="13433" spans="1:6" x14ac:dyDescent="0.45">
      <c r="A13433" s="218">
        <v>10952</v>
      </c>
      <c r="B13433" s="218">
        <v>160</v>
      </c>
      <c r="C13433" s="219">
        <v>37.929962254294203</v>
      </c>
      <c r="D13433" s="218"/>
      <c r="E13433" s="218" t="s">
        <v>114</v>
      </c>
      <c r="F13433" s="218">
        <v>2006</v>
      </c>
    </row>
    <row r="13434" spans="1:6" x14ac:dyDescent="0.45">
      <c r="A13434" s="218">
        <v>10952</v>
      </c>
      <c r="B13434" s="218">
        <v>160</v>
      </c>
      <c r="C13434" s="219">
        <v>17.910017564729571</v>
      </c>
      <c r="D13434" s="218"/>
      <c r="E13434" s="218" t="s">
        <v>114</v>
      </c>
      <c r="F13434" s="218">
        <v>2006</v>
      </c>
    </row>
    <row r="13435" spans="1:6" x14ac:dyDescent="0.45">
      <c r="A13435" s="218">
        <v>10950</v>
      </c>
      <c r="B13435" s="218">
        <v>200</v>
      </c>
      <c r="C13435" s="219">
        <v>42.849692552020592</v>
      </c>
      <c r="D13435" s="218"/>
      <c r="E13435" s="218" t="s">
        <v>114</v>
      </c>
      <c r="F13435" s="218">
        <v>2006</v>
      </c>
    </row>
    <row r="13436" spans="1:6" x14ac:dyDescent="0.45">
      <c r="A13436" s="218">
        <v>10950</v>
      </c>
      <c r="B13436" s="218">
        <v>200</v>
      </c>
      <c r="C13436" s="219">
        <v>20.456941962616341</v>
      </c>
      <c r="D13436" s="218"/>
      <c r="E13436" s="218" t="s">
        <v>204</v>
      </c>
      <c r="F13436" s="218">
        <v>2006</v>
      </c>
    </row>
    <row r="13437" spans="1:6" x14ac:dyDescent="0.45">
      <c r="A13437" s="218">
        <v>10950</v>
      </c>
      <c r="B13437" s="218">
        <v>200</v>
      </c>
      <c r="C13437" s="219">
        <v>32.814802799708353</v>
      </c>
      <c r="D13437" s="218"/>
      <c r="E13437" s="218" t="s">
        <v>204</v>
      </c>
      <c r="F13437" s="218">
        <v>2006</v>
      </c>
    </row>
    <row r="13438" spans="1:6" x14ac:dyDescent="0.45">
      <c r="A13438" s="218">
        <v>10950</v>
      </c>
      <c r="B13438" s="218">
        <v>200</v>
      </c>
      <c r="C13438" s="219">
        <v>49.177150656723001</v>
      </c>
      <c r="D13438" s="218"/>
      <c r="E13438" s="218" t="s">
        <v>204</v>
      </c>
      <c r="F13438" s="218">
        <v>2006</v>
      </c>
    </row>
    <row r="13439" spans="1:6" x14ac:dyDescent="0.45">
      <c r="A13439" s="218">
        <v>10948</v>
      </c>
      <c r="B13439" s="218">
        <v>0</v>
      </c>
      <c r="C13439" s="219">
        <v>25.916707146589719</v>
      </c>
      <c r="D13439" s="218"/>
      <c r="E13439" s="218"/>
      <c r="F13439" s="218">
        <v>1901</v>
      </c>
    </row>
    <row r="13440" spans="1:6" x14ac:dyDescent="0.45">
      <c r="A13440" s="218">
        <v>10948</v>
      </c>
      <c r="B13440" s="218">
        <v>0</v>
      </c>
      <c r="C13440" s="219">
        <v>37.309940271549017</v>
      </c>
      <c r="D13440" s="218"/>
      <c r="E13440" s="218"/>
      <c r="F13440" s="218">
        <v>1901</v>
      </c>
    </row>
    <row r="13441" spans="1:6" x14ac:dyDescent="0.45">
      <c r="A13441" s="218">
        <v>10948</v>
      </c>
      <c r="B13441" s="218">
        <v>0</v>
      </c>
      <c r="C13441" s="219">
        <v>18.52112042685857</v>
      </c>
      <c r="D13441" s="218"/>
      <c r="E13441" s="218"/>
      <c r="F13441" s="218">
        <v>1901</v>
      </c>
    </row>
    <row r="13442" spans="1:6" x14ac:dyDescent="0.45">
      <c r="A13442" s="218">
        <v>10948</v>
      </c>
      <c r="B13442" s="218">
        <v>0</v>
      </c>
      <c r="C13442" s="219">
        <v>50.459003521314102</v>
      </c>
      <c r="D13442" s="218"/>
      <c r="E13442" s="218"/>
      <c r="F13442" s="218">
        <v>1901</v>
      </c>
    </row>
    <row r="13443" spans="1:6" x14ac:dyDescent="0.45">
      <c r="A13443" s="218">
        <v>10948</v>
      </c>
      <c r="B13443" s="218">
        <v>0</v>
      </c>
      <c r="C13443" s="219">
        <v>42.711048057565527</v>
      </c>
      <c r="D13443" s="218"/>
      <c r="E13443" s="218"/>
      <c r="F13443" s="218">
        <v>1901</v>
      </c>
    </row>
    <row r="13444" spans="1:6" x14ac:dyDescent="0.45">
      <c r="A13444" s="218">
        <v>10948</v>
      </c>
      <c r="B13444" s="218">
        <v>0</v>
      </c>
      <c r="C13444" s="219">
        <v>6.5051554222006542</v>
      </c>
      <c r="D13444" s="218"/>
      <c r="E13444" s="218"/>
      <c r="F13444" s="218">
        <v>1901</v>
      </c>
    </row>
    <row r="13445" spans="1:6" x14ac:dyDescent="0.45">
      <c r="A13445" s="218">
        <v>10948</v>
      </c>
      <c r="B13445" s="218">
        <v>0</v>
      </c>
      <c r="C13445" s="219">
        <v>12.19638880394824</v>
      </c>
      <c r="D13445" s="218"/>
      <c r="E13445" s="218"/>
      <c r="F13445" s="218">
        <v>1901</v>
      </c>
    </row>
    <row r="13446" spans="1:6" x14ac:dyDescent="0.45">
      <c r="A13446" s="218">
        <v>10948</v>
      </c>
      <c r="B13446" s="218">
        <v>0</v>
      </c>
      <c r="C13446" s="219">
        <v>8.2905139038904441</v>
      </c>
      <c r="D13446" s="218"/>
      <c r="E13446" s="218"/>
      <c r="F13446" s="218">
        <v>1901</v>
      </c>
    </row>
    <row r="13447" spans="1:6" x14ac:dyDescent="0.45">
      <c r="A13447" s="218">
        <v>10948</v>
      </c>
      <c r="B13447" s="218">
        <v>0</v>
      </c>
      <c r="C13447" s="219">
        <v>10.564045793837209</v>
      </c>
      <c r="D13447" s="218"/>
      <c r="E13447" s="218"/>
      <c r="F13447" s="218">
        <v>1901</v>
      </c>
    </row>
    <row r="13448" spans="1:6" x14ac:dyDescent="0.45">
      <c r="A13448" s="218">
        <v>10948</v>
      </c>
      <c r="B13448" s="218">
        <v>0</v>
      </c>
      <c r="C13448" s="219">
        <v>7.5184448790096843</v>
      </c>
      <c r="D13448" s="218"/>
      <c r="E13448" s="218"/>
      <c r="F13448" s="218">
        <v>1901</v>
      </c>
    </row>
    <row r="13449" spans="1:6" x14ac:dyDescent="0.45">
      <c r="A13449" s="218">
        <v>10948</v>
      </c>
      <c r="B13449" s="218">
        <v>0</v>
      </c>
      <c r="C13449" s="219">
        <v>31.667251160529371</v>
      </c>
      <c r="D13449" s="218"/>
      <c r="E13449" s="218"/>
      <c r="F13449" s="218">
        <v>1901</v>
      </c>
    </row>
    <row r="13450" spans="1:6" x14ac:dyDescent="0.45">
      <c r="A13450" s="218">
        <v>10948</v>
      </c>
      <c r="B13450" s="218">
        <v>0</v>
      </c>
      <c r="C13450" s="219">
        <v>11.5306595147793</v>
      </c>
      <c r="D13450" s="218"/>
      <c r="E13450" s="218"/>
      <c r="F13450" s="218">
        <v>1901</v>
      </c>
    </row>
    <row r="13451" spans="1:6" x14ac:dyDescent="0.45">
      <c r="A13451" s="218">
        <v>10948</v>
      </c>
      <c r="B13451" s="218">
        <v>0</v>
      </c>
      <c r="C13451" s="219">
        <v>36.293419451414977</v>
      </c>
      <c r="D13451" s="218"/>
      <c r="E13451" s="218"/>
      <c r="F13451" s="218">
        <v>1901</v>
      </c>
    </row>
    <row r="13452" spans="1:6" x14ac:dyDescent="0.45">
      <c r="A13452" s="218">
        <v>10948</v>
      </c>
      <c r="B13452" s="218">
        <v>0</v>
      </c>
      <c r="C13452" s="219">
        <v>33.539474908624378</v>
      </c>
      <c r="D13452" s="218"/>
      <c r="E13452" s="218"/>
      <c r="F13452" s="218">
        <v>1901</v>
      </c>
    </row>
    <row r="13453" spans="1:6" x14ac:dyDescent="0.45">
      <c r="A13453" s="218">
        <v>10946</v>
      </c>
      <c r="B13453" s="218">
        <v>200</v>
      </c>
      <c r="C13453" s="219">
        <v>44.87840993522785</v>
      </c>
      <c r="D13453" s="218"/>
      <c r="E13453" s="218" t="s">
        <v>204</v>
      </c>
      <c r="F13453" s="218">
        <v>2006</v>
      </c>
    </row>
    <row r="13454" spans="1:6" x14ac:dyDescent="0.45">
      <c r="A13454" s="218">
        <v>10946</v>
      </c>
      <c r="B13454" s="218">
        <v>200</v>
      </c>
      <c r="C13454" s="219">
        <v>51.31966057377268</v>
      </c>
      <c r="D13454" s="218"/>
      <c r="E13454" s="218" t="s">
        <v>204</v>
      </c>
      <c r="F13454" s="218">
        <v>2006</v>
      </c>
    </row>
    <row r="13455" spans="1:6" x14ac:dyDescent="0.45">
      <c r="A13455" s="218">
        <v>10946</v>
      </c>
      <c r="B13455" s="218">
        <v>200</v>
      </c>
      <c r="C13455" s="219">
        <v>38.649370550551673</v>
      </c>
      <c r="D13455" s="218"/>
      <c r="E13455" s="218" t="s">
        <v>204</v>
      </c>
      <c r="F13455" s="218">
        <v>2006</v>
      </c>
    </row>
    <row r="13456" spans="1:6" x14ac:dyDescent="0.45">
      <c r="A13456" s="218">
        <v>10946</v>
      </c>
      <c r="B13456" s="218">
        <v>200</v>
      </c>
      <c r="C13456" s="219">
        <v>8.0192912279973747</v>
      </c>
      <c r="D13456" s="218"/>
      <c r="E13456" s="218" t="s">
        <v>204</v>
      </c>
      <c r="F13456" s="218">
        <v>2006</v>
      </c>
    </row>
    <row r="13457" spans="1:6" x14ac:dyDescent="0.45">
      <c r="A13457" s="218">
        <v>10946</v>
      </c>
      <c r="B13457" s="218">
        <v>200</v>
      </c>
      <c r="C13457" s="219">
        <v>48.601917822339558</v>
      </c>
      <c r="D13457" s="218"/>
      <c r="E13457" s="218" t="s">
        <v>204</v>
      </c>
      <c r="F13457" s="218">
        <v>2006</v>
      </c>
    </row>
    <row r="13458" spans="1:6" x14ac:dyDescent="0.45">
      <c r="A13458" s="218">
        <v>10944</v>
      </c>
      <c r="B13458" s="218">
        <v>200</v>
      </c>
      <c r="C13458" s="219">
        <v>24.366714352016199</v>
      </c>
      <c r="D13458" s="218"/>
      <c r="E13458" s="218" t="s">
        <v>204</v>
      </c>
      <c r="F13458" s="218">
        <v>2006</v>
      </c>
    </row>
    <row r="13459" spans="1:6" x14ac:dyDescent="0.45">
      <c r="A13459" s="218">
        <v>10942</v>
      </c>
      <c r="B13459" s="218">
        <v>0</v>
      </c>
      <c r="C13459" s="219">
        <v>29.14578601961929</v>
      </c>
      <c r="D13459" s="218"/>
      <c r="E13459" s="218"/>
      <c r="F13459" s="218">
        <v>1901</v>
      </c>
    </row>
    <row r="13460" spans="1:6" x14ac:dyDescent="0.45">
      <c r="A13460" s="218">
        <v>10940</v>
      </c>
      <c r="B13460" s="218">
        <v>0</v>
      </c>
      <c r="C13460" s="219">
        <v>29.995072329781209</v>
      </c>
      <c r="D13460" s="218"/>
      <c r="E13460" s="218"/>
      <c r="F13460" s="218">
        <v>1901</v>
      </c>
    </row>
    <row r="13461" spans="1:6" x14ac:dyDescent="0.45">
      <c r="A13461" s="218">
        <v>10940</v>
      </c>
      <c r="B13461" s="218">
        <v>0</v>
      </c>
      <c r="C13461" s="219">
        <v>18.593294346960398</v>
      </c>
      <c r="D13461" s="218"/>
      <c r="E13461" s="218"/>
      <c r="F13461" s="218">
        <v>1901</v>
      </c>
    </row>
    <row r="13462" spans="1:6" x14ac:dyDescent="0.45">
      <c r="A13462" s="218">
        <v>10940</v>
      </c>
      <c r="B13462" s="218">
        <v>0</v>
      </c>
      <c r="C13462" s="219">
        <v>38.764119809399062</v>
      </c>
      <c r="D13462" s="218"/>
      <c r="E13462" s="218"/>
      <c r="F13462" s="218">
        <v>1901</v>
      </c>
    </row>
    <row r="13463" spans="1:6" x14ac:dyDescent="0.45">
      <c r="A13463" s="218">
        <v>10938</v>
      </c>
      <c r="B13463" s="218">
        <v>200</v>
      </c>
      <c r="C13463" s="219">
        <v>25.288219275365169</v>
      </c>
      <c r="D13463" s="218"/>
      <c r="E13463" s="218" t="s">
        <v>204</v>
      </c>
      <c r="F13463" s="218">
        <v>2006</v>
      </c>
    </row>
    <row r="13464" spans="1:6" x14ac:dyDescent="0.45">
      <c r="A13464" s="218">
        <v>10938</v>
      </c>
      <c r="B13464" s="218">
        <v>200</v>
      </c>
      <c r="C13464" s="219">
        <v>23.771754857860181</v>
      </c>
      <c r="D13464" s="218"/>
      <c r="E13464" s="218" t="s">
        <v>204</v>
      </c>
      <c r="F13464" s="218">
        <v>2006</v>
      </c>
    </row>
    <row r="13465" spans="1:6" x14ac:dyDescent="0.45">
      <c r="A13465" s="218">
        <v>10936</v>
      </c>
      <c r="B13465" s="218">
        <v>200</v>
      </c>
      <c r="C13465" s="219">
        <v>26.816265495497682</v>
      </c>
      <c r="D13465" s="218"/>
      <c r="E13465" s="218" t="s">
        <v>204</v>
      </c>
      <c r="F13465" s="218">
        <v>2006</v>
      </c>
    </row>
    <row r="13466" spans="1:6" x14ac:dyDescent="0.45">
      <c r="A13466" s="218">
        <v>10936</v>
      </c>
      <c r="B13466" s="218">
        <v>200</v>
      </c>
      <c r="C13466" s="219">
        <v>28.406167657636541</v>
      </c>
      <c r="D13466" s="218"/>
      <c r="E13466" s="218" t="s">
        <v>114</v>
      </c>
      <c r="F13466" s="218">
        <v>2017</v>
      </c>
    </row>
    <row r="13467" spans="1:6" x14ac:dyDescent="0.45">
      <c r="A13467" s="218">
        <v>10936</v>
      </c>
      <c r="B13467" s="218">
        <v>200</v>
      </c>
      <c r="C13467" s="219">
        <v>29.344225346383379</v>
      </c>
      <c r="D13467" s="218"/>
      <c r="E13467" s="218" t="s">
        <v>204</v>
      </c>
      <c r="F13467" s="218">
        <v>2006</v>
      </c>
    </row>
    <row r="13468" spans="1:6" x14ac:dyDescent="0.45">
      <c r="A13468" s="218">
        <v>11122</v>
      </c>
      <c r="B13468" s="218">
        <v>160</v>
      </c>
      <c r="C13468" s="219">
        <v>25.308847249170601</v>
      </c>
      <c r="D13468" s="218"/>
      <c r="E13468" s="218" t="s">
        <v>114</v>
      </c>
      <c r="F13468" s="218">
        <v>2010</v>
      </c>
    </row>
    <row r="13469" spans="1:6" x14ac:dyDescent="0.45">
      <c r="A13469" s="218">
        <v>11122</v>
      </c>
      <c r="B13469" s="218">
        <v>160</v>
      </c>
      <c r="C13469" s="219">
        <v>21.80836159039174</v>
      </c>
      <c r="D13469" s="218"/>
      <c r="E13469" s="218" t="s">
        <v>114</v>
      </c>
      <c r="F13469" s="218">
        <v>2010</v>
      </c>
    </row>
    <row r="13470" spans="1:6" x14ac:dyDescent="0.45">
      <c r="A13470" s="218">
        <v>11122</v>
      </c>
      <c r="B13470" s="218">
        <v>160</v>
      </c>
      <c r="C13470" s="219">
        <v>36.908833297091441</v>
      </c>
      <c r="D13470" s="218"/>
      <c r="E13470" s="218" t="s">
        <v>114</v>
      </c>
      <c r="F13470" s="218">
        <v>2010</v>
      </c>
    </row>
    <row r="13471" spans="1:6" x14ac:dyDescent="0.45">
      <c r="A13471" s="218">
        <v>11122</v>
      </c>
      <c r="B13471" s="218">
        <v>160</v>
      </c>
      <c r="C13471" s="219">
        <v>22.31059481835851</v>
      </c>
      <c r="D13471" s="218"/>
      <c r="E13471" s="218" t="s">
        <v>114</v>
      </c>
      <c r="F13471" s="218">
        <v>2010</v>
      </c>
    </row>
    <row r="13472" spans="1:6" x14ac:dyDescent="0.45">
      <c r="A13472" s="218">
        <v>11120</v>
      </c>
      <c r="B13472" s="218">
        <v>160</v>
      </c>
      <c r="C13472" s="219">
        <v>37.725080844639741</v>
      </c>
      <c r="D13472" s="218"/>
      <c r="E13472" s="218" t="s">
        <v>114</v>
      </c>
      <c r="F13472" s="218">
        <v>2010</v>
      </c>
    </row>
    <row r="13473" spans="1:6" x14ac:dyDescent="0.45">
      <c r="A13473" s="218">
        <v>11120</v>
      </c>
      <c r="B13473" s="218">
        <v>160</v>
      </c>
      <c r="C13473" s="219">
        <v>35.069242385140782</v>
      </c>
      <c r="D13473" s="218"/>
      <c r="E13473" s="218" t="s">
        <v>114</v>
      </c>
      <c r="F13473" s="218">
        <v>2010</v>
      </c>
    </row>
    <row r="13474" spans="1:6" x14ac:dyDescent="0.45">
      <c r="A13474" s="218">
        <v>11120</v>
      </c>
      <c r="B13474" s="218">
        <v>160</v>
      </c>
      <c r="C13474" s="219">
        <v>34.454780880770493</v>
      </c>
      <c r="D13474" s="218"/>
      <c r="E13474" s="218" t="s">
        <v>114</v>
      </c>
      <c r="F13474" s="218">
        <v>2010</v>
      </c>
    </row>
    <row r="13475" spans="1:6" x14ac:dyDescent="0.45">
      <c r="A13475" s="218">
        <v>11118</v>
      </c>
      <c r="B13475" s="218">
        <v>160</v>
      </c>
      <c r="C13475" s="219">
        <v>31.796031474715591</v>
      </c>
      <c r="D13475" s="218"/>
      <c r="E13475" s="218" t="s">
        <v>114</v>
      </c>
      <c r="F13475" s="218">
        <v>2010</v>
      </c>
    </row>
    <row r="13476" spans="1:6" x14ac:dyDescent="0.45">
      <c r="A13476" s="218">
        <v>11118</v>
      </c>
      <c r="B13476" s="218">
        <v>160</v>
      </c>
      <c r="C13476" s="219">
        <v>19.70911442376639</v>
      </c>
      <c r="D13476" s="218"/>
      <c r="E13476" s="218" t="s">
        <v>114</v>
      </c>
      <c r="F13476" s="218">
        <v>2010</v>
      </c>
    </row>
    <row r="13477" spans="1:6" x14ac:dyDescent="0.45">
      <c r="A13477" s="218">
        <v>11118</v>
      </c>
      <c r="B13477" s="218">
        <v>160</v>
      </c>
      <c r="C13477" s="219">
        <v>54.589169736055283</v>
      </c>
      <c r="D13477" s="218"/>
      <c r="E13477" s="218" t="s">
        <v>114</v>
      </c>
      <c r="F13477" s="218">
        <v>2010</v>
      </c>
    </row>
    <row r="13478" spans="1:6" x14ac:dyDescent="0.45">
      <c r="A13478" s="218">
        <v>11116</v>
      </c>
      <c r="B13478" s="218">
        <v>200</v>
      </c>
      <c r="C13478" s="219">
        <v>54.10552130585684</v>
      </c>
      <c r="D13478" s="218"/>
      <c r="E13478" s="218" t="s">
        <v>114</v>
      </c>
      <c r="F13478" s="218">
        <v>2010</v>
      </c>
    </row>
    <row r="13479" spans="1:6" x14ac:dyDescent="0.45">
      <c r="A13479" s="218">
        <v>11116</v>
      </c>
      <c r="B13479" s="218">
        <v>200</v>
      </c>
      <c r="C13479" s="219">
        <v>28.669218292246509</v>
      </c>
      <c r="D13479" s="218"/>
      <c r="E13479" s="218" t="s">
        <v>114</v>
      </c>
      <c r="F13479" s="218">
        <v>2010</v>
      </c>
    </row>
    <row r="13480" spans="1:6" x14ac:dyDescent="0.45">
      <c r="A13480" s="218">
        <v>11116</v>
      </c>
      <c r="B13480" s="218">
        <v>200</v>
      </c>
      <c r="C13480" s="219">
        <v>29.433419180885849</v>
      </c>
      <c r="D13480" s="218"/>
      <c r="E13480" s="218" t="s">
        <v>114</v>
      </c>
      <c r="F13480" s="218">
        <v>2010</v>
      </c>
    </row>
    <row r="13481" spans="1:6" x14ac:dyDescent="0.45">
      <c r="A13481" s="218">
        <v>11116</v>
      </c>
      <c r="B13481" s="218">
        <v>200</v>
      </c>
      <c r="C13481" s="219">
        <v>18.617723754690541</v>
      </c>
      <c r="D13481" s="218"/>
      <c r="E13481" s="218" t="s">
        <v>114</v>
      </c>
      <c r="F13481" s="218">
        <v>2010</v>
      </c>
    </row>
    <row r="13482" spans="1:6" x14ac:dyDescent="0.45">
      <c r="A13482" s="218">
        <v>11116</v>
      </c>
      <c r="B13482" s="218">
        <v>200</v>
      </c>
      <c r="C13482" s="219">
        <v>28.004736783653609</v>
      </c>
      <c r="D13482" s="218"/>
      <c r="E13482" s="218" t="s">
        <v>114</v>
      </c>
      <c r="F13482" s="218">
        <v>2010</v>
      </c>
    </row>
    <row r="13483" spans="1:6" x14ac:dyDescent="0.45">
      <c r="A13483" s="218">
        <v>11116</v>
      </c>
      <c r="B13483" s="218">
        <v>200</v>
      </c>
      <c r="C13483" s="219">
        <v>10.353363851324611</v>
      </c>
      <c r="D13483" s="218"/>
      <c r="E13483" s="218" t="s">
        <v>114</v>
      </c>
      <c r="F13483" s="218">
        <v>2010</v>
      </c>
    </row>
    <row r="13484" spans="1:6" x14ac:dyDescent="0.45">
      <c r="A13484" s="218">
        <v>11116</v>
      </c>
      <c r="B13484" s="218">
        <v>200</v>
      </c>
      <c r="C13484" s="219">
        <v>31.810753379102781</v>
      </c>
      <c r="D13484" s="218"/>
      <c r="E13484" s="218" t="s">
        <v>114</v>
      </c>
      <c r="F13484" s="218">
        <v>2010</v>
      </c>
    </row>
    <row r="13485" spans="1:6" x14ac:dyDescent="0.45">
      <c r="A13485" s="218">
        <v>11116</v>
      </c>
      <c r="B13485" s="218">
        <v>200</v>
      </c>
      <c r="C13485" s="219">
        <v>15.342367903428389</v>
      </c>
      <c r="D13485" s="218"/>
      <c r="E13485" s="218" t="s">
        <v>114</v>
      </c>
      <c r="F13485" s="218">
        <v>2006</v>
      </c>
    </row>
    <row r="13486" spans="1:6" x14ac:dyDescent="0.45">
      <c r="A13486" s="218">
        <v>10682</v>
      </c>
      <c r="B13486" s="218">
        <v>160</v>
      </c>
      <c r="C13486" s="219">
        <v>24.435278213840689</v>
      </c>
      <c r="D13486" s="218"/>
      <c r="E13486" s="218" t="s">
        <v>114</v>
      </c>
      <c r="F13486" s="218">
        <v>2006</v>
      </c>
    </row>
    <row r="13487" spans="1:6" x14ac:dyDescent="0.45">
      <c r="A13487" s="218">
        <v>10682</v>
      </c>
      <c r="B13487" s="218">
        <v>160</v>
      </c>
      <c r="C13487" s="219">
        <v>20.475146754555311</v>
      </c>
      <c r="D13487" s="218"/>
      <c r="E13487" s="218" t="s">
        <v>114</v>
      </c>
      <c r="F13487" s="218">
        <v>2006</v>
      </c>
    </row>
    <row r="13488" spans="1:6" x14ac:dyDescent="0.45">
      <c r="A13488" s="218">
        <v>10682</v>
      </c>
      <c r="B13488" s="218">
        <v>160</v>
      </c>
      <c r="C13488" s="219">
        <v>18.266296982947221</v>
      </c>
      <c r="D13488" s="218"/>
      <c r="E13488" s="218" t="s">
        <v>114</v>
      </c>
      <c r="F13488" s="218">
        <v>2006</v>
      </c>
    </row>
    <row r="13489" spans="1:6" x14ac:dyDescent="0.45">
      <c r="A13489" s="218">
        <v>10682</v>
      </c>
      <c r="B13489" s="218">
        <v>160</v>
      </c>
      <c r="C13489" s="219">
        <v>24.396279045177259</v>
      </c>
      <c r="D13489" s="218"/>
      <c r="E13489" s="218" t="s">
        <v>114</v>
      </c>
      <c r="F13489" s="218">
        <v>2006</v>
      </c>
    </row>
    <row r="13490" spans="1:6" x14ac:dyDescent="0.45">
      <c r="A13490" s="218">
        <v>10682</v>
      </c>
      <c r="B13490" s="218">
        <v>160</v>
      </c>
      <c r="C13490" s="219">
        <v>27.08300509621478</v>
      </c>
      <c r="D13490" s="218"/>
      <c r="E13490" s="218" t="s">
        <v>114</v>
      </c>
      <c r="F13490" s="218">
        <v>2006</v>
      </c>
    </row>
    <row r="13491" spans="1:6" x14ac:dyDescent="0.45">
      <c r="A13491" s="218">
        <v>10682</v>
      </c>
      <c r="B13491" s="218">
        <v>160</v>
      </c>
      <c r="C13491" s="219">
        <v>28.778215447227371</v>
      </c>
      <c r="D13491" s="218"/>
      <c r="E13491" s="218" t="s">
        <v>114</v>
      </c>
      <c r="F13491" s="218">
        <v>2006</v>
      </c>
    </row>
    <row r="13492" spans="1:6" x14ac:dyDescent="0.45">
      <c r="A13492" s="218">
        <v>10680</v>
      </c>
      <c r="B13492" s="218">
        <v>160</v>
      </c>
      <c r="C13492" s="219">
        <v>14.536904964883149</v>
      </c>
      <c r="D13492" s="218"/>
      <c r="E13492" s="218" t="s">
        <v>114</v>
      </c>
      <c r="F13492" s="218">
        <v>2006</v>
      </c>
    </row>
    <row r="13493" spans="1:6" x14ac:dyDescent="0.45">
      <c r="A13493" s="218">
        <v>10680</v>
      </c>
      <c r="B13493" s="218">
        <v>160</v>
      </c>
      <c r="C13493" s="219">
        <v>32.170003006810639</v>
      </c>
      <c r="D13493" s="218"/>
      <c r="E13493" s="218" t="s">
        <v>114</v>
      </c>
      <c r="F13493" s="218">
        <v>2006</v>
      </c>
    </row>
    <row r="13494" spans="1:6" x14ac:dyDescent="0.45">
      <c r="A13494" s="218">
        <v>10680</v>
      </c>
      <c r="B13494" s="218">
        <v>160</v>
      </c>
      <c r="C13494" s="219">
        <v>10.703247348754379</v>
      </c>
      <c r="D13494" s="218"/>
      <c r="E13494" s="218" t="s">
        <v>114</v>
      </c>
      <c r="F13494" s="218">
        <v>2006</v>
      </c>
    </row>
    <row r="13495" spans="1:6" x14ac:dyDescent="0.45">
      <c r="A13495" s="218">
        <v>10680</v>
      </c>
      <c r="B13495" s="218">
        <v>160</v>
      </c>
      <c r="C13495" s="219">
        <v>28.00321634187457</v>
      </c>
      <c r="D13495" s="218"/>
      <c r="E13495" s="218" t="s">
        <v>114</v>
      </c>
      <c r="F13495" s="218">
        <v>2006</v>
      </c>
    </row>
    <row r="13496" spans="1:6" x14ac:dyDescent="0.45">
      <c r="A13496" s="218">
        <v>10680</v>
      </c>
      <c r="B13496" s="218">
        <v>160</v>
      </c>
      <c r="C13496" s="219">
        <v>28.295331748902871</v>
      </c>
      <c r="D13496" s="218"/>
      <c r="E13496" s="218" t="s">
        <v>114</v>
      </c>
      <c r="F13496" s="218">
        <v>2006</v>
      </c>
    </row>
    <row r="13497" spans="1:6" x14ac:dyDescent="0.45">
      <c r="A13497" s="218">
        <v>10680</v>
      </c>
      <c r="B13497" s="218">
        <v>160</v>
      </c>
      <c r="C13497" s="219">
        <v>56.966226809213389</v>
      </c>
      <c r="D13497" s="218"/>
      <c r="E13497" s="218" t="s">
        <v>114</v>
      </c>
      <c r="F13497" s="218">
        <v>2006</v>
      </c>
    </row>
    <row r="13498" spans="1:6" x14ac:dyDescent="0.45">
      <c r="A13498" s="218">
        <v>10680</v>
      </c>
      <c r="B13498" s="218">
        <v>160</v>
      </c>
      <c r="C13498" s="219">
        <v>22.440744143330971</v>
      </c>
      <c r="D13498" s="218"/>
      <c r="E13498" s="218" t="s">
        <v>114</v>
      </c>
      <c r="F13498" s="218">
        <v>2006</v>
      </c>
    </row>
    <row r="13499" spans="1:6" x14ac:dyDescent="0.45">
      <c r="A13499" s="218">
        <v>10678</v>
      </c>
      <c r="B13499" s="218">
        <v>160</v>
      </c>
      <c r="C13499" s="219">
        <v>6.3401622213333697</v>
      </c>
      <c r="D13499" s="218"/>
      <c r="E13499" s="218" t="s">
        <v>114</v>
      </c>
      <c r="F13499" s="218">
        <v>2006</v>
      </c>
    </row>
    <row r="13500" spans="1:6" x14ac:dyDescent="0.45">
      <c r="A13500" s="218">
        <v>10678</v>
      </c>
      <c r="B13500" s="218">
        <v>160</v>
      </c>
      <c r="C13500" s="219">
        <v>24.4579059882014</v>
      </c>
      <c r="D13500" s="218"/>
      <c r="E13500" s="218" t="s">
        <v>114</v>
      </c>
      <c r="F13500" s="218">
        <v>2006</v>
      </c>
    </row>
    <row r="13501" spans="1:6" x14ac:dyDescent="0.45">
      <c r="A13501" s="218">
        <v>10678</v>
      </c>
      <c r="B13501" s="218">
        <v>160</v>
      </c>
      <c r="C13501" s="219">
        <v>10.89953945768964</v>
      </c>
      <c r="D13501" s="218"/>
      <c r="E13501" s="218" t="s">
        <v>114</v>
      </c>
      <c r="F13501" s="218">
        <v>2006</v>
      </c>
    </row>
    <row r="13502" spans="1:6" x14ac:dyDescent="0.45">
      <c r="A13502" s="218">
        <v>10678</v>
      </c>
      <c r="B13502" s="218">
        <v>160</v>
      </c>
      <c r="C13502" s="219">
        <v>7.1661447002382177</v>
      </c>
      <c r="D13502" s="218"/>
      <c r="E13502" s="218" t="s">
        <v>114</v>
      </c>
      <c r="F13502" s="218">
        <v>2006</v>
      </c>
    </row>
    <row r="13503" spans="1:6" x14ac:dyDescent="0.45">
      <c r="A13503" s="218">
        <v>10678</v>
      </c>
      <c r="B13503" s="218">
        <v>160</v>
      </c>
      <c r="C13503" s="219">
        <v>35.467492104062643</v>
      </c>
      <c r="D13503" s="218"/>
      <c r="E13503" s="218" t="s">
        <v>114</v>
      </c>
      <c r="F13503" s="218">
        <v>2006</v>
      </c>
    </row>
    <row r="13504" spans="1:6" x14ac:dyDescent="0.45">
      <c r="A13504" s="218">
        <v>10678</v>
      </c>
      <c r="B13504" s="218">
        <v>160</v>
      </c>
      <c r="C13504" s="219">
        <v>18.628180281127189</v>
      </c>
      <c r="D13504" s="218"/>
      <c r="E13504" s="218" t="s">
        <v>114</v>
      </c>
      <c r="F13504" s="218">
        <v>2006</v>
      </c>
    </row>
    <row r="13505" spans="1:6" x14ac:dyDescent="0.45">
      <c r="A13505" s="218">
        <v>10678</v>
      </c>
      <c r="B13505" s="218">
        <v>160</v>
      </c>
      <c r="C13505" s="219">
        <v>12.33153734858416</v>
      </c>
      <c r="D13505" s="218"/>
      <c r="E13505" s="218" t="s">
        <v>114</v>
      </c>
      <c r="F13505" s="218">
        <v>2006</v>
      </c>
    </row>
    <row r="13506" spans="1:6" x14ac:dyDescent="0.45">
      <c r="A13506" s="218">
        <v>10678</v>
      </c>
      <c r="B13506" s="218">
        <v>160</v>
      </c>
      <c r="C13506" s="219">
        <v>6.3007346202971943</v>
      </c>
      <c r="D13506" s="218"/>
      <c r="E13506" s="218" t="s">
        <v>114</v>
      </c>
      <c r="F13506" s="218">
        <v>2006</v>
      </c>
    </row>
    <row r="13507" spans="1:6" x14ac:dyDescent="0.45">
      <c r="A13507" s="218">
        <v>10678</v>
      </c>
      <c r="B13507" s="218">
        <v>160</v>
      </c>
      <c r="C13507" s="219">
        <v>26.955573356661379</v>
      </c>
      <c r="D13507" s="218"/>
      <c r="E13507" s="218" t="s">
        <v>114</v>
      </c>
      <c r="F13507" s="218">
        <v>2006</v>
      </c>
    </row>
    <row r="13508" spans="1:6" x14ac:dyDescent="0.45">
      <c r="A13508" s="218">
        <v>10678</v>
      </c>
      <c r="B13508" s="218">
        <v>160</v>
      </c>
      <c r="C13508" s="219">
        <v>6.2784181175736862</v>
      </c>
      <c r="D13508" s="218"/>
      <c r="E13508" s="218" t="s">
        <v>114</v>
      </c>
      <c r="F13508" s="218">
        <v>2006</v>
      </c>
    </row>
    <row r="13509" spans="1:6" x14ac:dyDescent="0.45">
      <c r="A13509" s="218">
        <v>10678</v>
      </c>
      <c r="B13509" s="218">
        <v>160</v>
      </c>
      <c r="C13509" s="219">
        <v>24.483276660317049</v>
      </c>
      <c r="D13509" s="218"/>
      <c r="E13509" s="218" t="s">
        <v>114</v>
      </c>
      <c r="F13509" s="218">
        <v>2006</v>
      </c>
    </row>
    <row r="13510" spans="1:6" x14ac:dyDescent="0.45">
      <c r="A13510" s="218">
        <v>10678</v>
      </c>
      <c r="B13510" s="218">
        <v>160</v>
      </c>
      <c r="C13510" s="219">
        <v>3.7531270509550669</v>
      </c>
      <c r="D13510" s="218"/>
      <c r="E13510" s="218" t="s">
        <v>114</v>
      </c>
      <c r="F13510" s="218">
        <v>2006</v>
      </c>
    </row>
    <row r="13511" spans="1:6" x14ac:dyDescent="0.45">
      <c r="A13511" s="218">
        <v>9522</v>
      </c>
      <c r="B13511" s="218">
        <v>200</v>
      </c>
      <c r="C13511" s="219">
        <v>8.1975790271180315</v>
      </c>
      <c r="D13511" s="218"/>
      <c r="E13511" s="218" t="s">
        <v>114</v>
      </c>
      <c r="F13511" s="218">
        <v>2015</v>
      </c>
    </row>
    <row r="13512" spans="1:6" x14ac:dyDescent="0.45">
      <c r="A13512" s="218">
        <v>9522</v>
      </c>
      <c r="B13512" s="218">
        <v>200</v>
      </c>
      <c r="C13512" s="219">
        <v>17.647448068829078</v>
      </c>
      <c r="D13512" s="218"/>
      <c r="E13512" s="218" t="s">
        <v>114</v>
      </c>
      <c r="F13512" s="218">
        <v>2015</v>
      </c>
    </row>
    <row r="13513" spans="1:6" x14ac:dyDescent="0.45">
      <c r="A13513" s="218">
        <v>9522</v>
      </c>
      <c r="B13513" s="218">
        <v>200</v>
      </c>
      <c r="C13513" s="219">
        <v>35.907721657179728</v>
      </c>
      <c r="D13513" s="218"/>
      <c r="E13513" s="218" t="s">
        <v>114</v>
      </c>
      <c r="F13513" s="218">
        <v>2015</v>
      </c>
    </row>
    <row r="13514" spans="1:6" x14ac:dyDescent="0.45">
      <c r="A13514" s="218">
        <v>9522</v>
      </c>
      <c r="B13514" s="218">
        <v>200</v>
      </c>
      <c r="C13514" s="219">
        <v>35.894185985337288</v>
      </c>
      <c r="D13514" s="218"/>
      <c r="E13514" s="218" t="s">
        <v>114</v>
      </c>
      <c r="F13514" s="218">
        <v>2015</v>
      </c>
    </row>
    <row r="13515" spans="1:6" x14ac:dyDescent="0.45">
      <c r="A13515" s="218">
        <v>9522</v>
      </c>
      <c r="B13515" s="218">
        <v>200</v>
      </c>
      <c r="C13515" s="219">
        <v>5.9303187576465364</v>
      </c>
      <c r="D13515" s="218"/>
      <c r="E13515" s="218" t="s">
        <v>114</v>
      </c>
      <c r="F13515" s="218">
        <v>2015</v>
      </c>
    </row>
    <row r="13516" spans="1:6" x14ac:dyDescent="0.45">
      <c r="A13516" s="218">
        <v>9522</v>
      </c>
      <c r="B13516" s="218">
        <v>200</v>
      </c>
      <c r="C13516" s="219">
        <v>11.78075542110639</v>
      </c>
      <c r="D13516" s="218"/>
      <c r="E13516" s="218" t="s">
        <v>114</v>
      </c>
      <c r="F13516" s="218">
        <v>2015</v>
      </c>
    </row>
    <row r="13517" spans="1:6" x14ac:dyDescent="0.45">
      <c r="A13517" s="218">
        <v>9522</v>
      </c>
      <c r="B13517" s="218">
        <v>200</v>
      </c>
      <c r="C13517" s="219">
        <v>36.944976682353158</v>
      </c>
      <c r="D13517" s="218"/>
      <c r="E13517" s="218" t="s">
        <v>114</v>
      </c>
      <c r="F13517" s="218">
        <v>2015</v>
      </c>
    </row>
    <row r="13518" spans="1:6" x14ac:dyDescent="0.45">
      <c r="A13518" s="218">
        <v>9522</v>
      </c>
      <c r="B13518" s="218">
        <v>200</v>
      </c>
      <c r="C13518" s="219">
        <v>30.81546524126334</v>
      </c>
      <c r="D13518" s="218"/>
      <c r="E13518" s="218" t="s">
        <v>114</v>
      </c>
      <c r="F13518" s="218">
        <v>2015</v>
      </c>
    </row>
    <row r="13519" spans="1:6" x14ac:dyDescent="0.45">
      <c r="A13519" s="218">
        <v>9522</v>
      </c>
      <c r="B13519" s="218">
        <v>200</v>
      </c>
      <c r="C13519" s="219">
        <v>45.455440269516217</v>
      </c>
      <c r="D13519" s="218"/>
      <c r="E13519" s="218" t="s">
        <v>114</v>
      </c>
      <c r="F13519" s="218">
        <v>2015</v>
      </c>
    </row>
    <row r="13520" spans="1:6" x14ac:dyDescent="0.45">
      <c r="A13520" s="218">
        <v>9522</v>
      </c>
      <c r="B13520" s="218">
        <v>200</v>
      </c>
      <c r="C13520" s="219">
        <v>48.60869043716248</v>
      </c>
      <c r="D13520" s="218"/>
      <c r="E13520" s="218" t="s">
        <v>114</v>
      </c>
      <c r="F13520" s="218">
        <v>2015</v>
      </c>
    </row>
    <row r="13521" spans="1:6" x14ac:dyDescent="0.45">
      <c r="A13521" s="218">
        <v>9522</v>
      </c>
      <c r="B13521" s="218">
        <v>200</v>
      </c>
      <c r="C13521" s="219">
        <v>30.73337210985882</v>
      </c>
      <c r="D13521" s="218"/>
      <c r="E13521" s="218" t="s">
        <v>114</v>
      </c>
      <c r="F13521" s="218">
        <v>2015</v>
      </c>
    </row>
    <row r="13522" spans="1:6" x14ac:dyDescent="0.45">
      <c r="A13522" s="218">
        <v>8714</v>
      </c>
      <c r="B13522" s="218">
        <v>160</v>
      </c>
      <c r="C13522" s="219">
        <v>29.664992179783781</v>
      </c>
      <c r="D13522" s="218"/>
      <c r="E13522" s="218" t="s">
        <v>114</v>
      </c>
      <c r="F13522" s="218">
        <v>2016</v>
      </c>
    </row>
    <row r="13523" spans="1:6" x14ac:dyDescent="0.45">
      <c r="A13523" s="218">
        <v>8530</v>
      </c>
      <c r="B13523" s="218">
        <v>63</v>
      </c>
      <c r="C13523" s="219">
        <v>86.011079793012726</v>
      </c>
      <c r="D13523" s="218"/>
      <c r="E13523" s="218" t="s">
        <v>109</v>
      </c>
      <c r="F13523" s="218">
        <v>2010</v>
      </c>
    </row>
    <row r="13524" spans="1:6" x14ac:dyDescent="0.45">
      <c r="A13524" s="218">
        <v>4744</v>
      </c>
      <c r="B13524" s="218">
        <v>250</v>
      </c>
      <c r="C13524" s="219">
        <v>18.683201640387299</v>
      </c>
      <c r="D13524" s="218"/>
      <c r="E13524" s="218" t="s">
        <v>204</v>
      </c>
      <c r="F13524" s="218">
        <v>2006</v>
      </c>
    </row>
    <row r="13525" spans="1:6" x14ac:dyDescent="0.45">
      <c r="A13525" s="218">
        <v>1</v>
      </c>
      <c r="B13525" s="218">
        <v>200</v>
      </c>
      <c r="C13525" s="219">
        <v>87.613525119902832</v>
      </c>
      <c r="D13525" s="218"/>
      <c r="E13525" s="218" t="s">
        <v>114</v>
      </c>
      <c r="F13525" s="218">
        <v>2006</v>
      </c>
    </row>
    <row r="13526" spans="1:6" x14ac:dyDescent="0.45">
      <c r="A13526" s="218">
        <v>33835</v>
      </c>
      <c r="B13526" s="218">
        <v>160</v>
      </c>
      <c r="C13526" s="219">
        <v>39.895336827313777</v>
      </c>
      <c r="D13526" s="218"/>
      <c r="E13526" s="218" t="s">
        <v>114</v>
      </c>
      <c r="F13526" s="218">
        <v>2010</v>
      </c>
    </row>
    <row r="13527" spans="1:6" x14ac:dyDescent="0.45">
      <c r="A13527" s="218">
        <v>44443</v>
      </c>
      <c r="B13527" s="218">
        <v>160</v>
      </c>
      <c r="C13527" s="219">
        <v>39.752181632497027</v>
      </c>
      <c r="D13527" s="218"/>
      <c r="E13527" s="218" t="s">
        <v>114</v>
      </c>
      <c r="F13527" s="218">
        <v>2010</v>
      </c>
    </row>
    <row r="13528" spans="1:6" x14ac:dyDescent="0.45">
      <c r="A13528" s="218">
        <v>33836</v>
      </c>
      <c r="B13528" s="218">
        <v>160</v>
      </c>
      <c r="C13528" s="219">
        <v>11.31193004751071</v>
      </c>
      <c r="D13528" s="218"/>
      <c r="E13528" s="218" t="s">
        <v>114</v>
      </c>
      <c r="F13528" s="218">
        <v>2010</v>
      </c>
    </row>
    <row r="13529" spans="1:6" x14ac:dyDescent="0.45">
      <c r="A13529" s="218">
        <v>33839</v>
      </c>
      <c r="B13529" s="218">
        <v>160</v>
      </c>
      <c r="C13529" s="219">
        <v>33.147796741769589</v>
      </c>
      <c r="D13529" s="218"/>
      <c r="E13529" s="218" t="s">
        <v>114</v>
      </c>
      <c r="F13529" s="218">
        <v>2010</v>
      </c>
    </row>
    <row r="13530" spans="1:6" x14ac:dyDescent="0.45">
      <c r="A13530" s="218">
        <v>33832</v>
      </c>
      <c r="B13530" s="218">
        <v>160</v>
      </c>
      <c r="C13530" s="219">
        <v>31.588024085108529</v>
      </c>
      <c r="D13530" s="218"/>
      <c r="E13530" s="218" t="s">
        <v>114</v>
      </c>
      <c r="F13530" s="218">
        <v>2010</v>
      </c>
    </row>
    <row r="13531" spans="1:6" x14ac:dyDescent="0.45">
      <c r="A13531" s="218">
        <v>33833</v>
      </c>
      <c r="B13531" s="218">
        <v>160</v>
      </c>
      <c r="C13531" s="219">
        <v>21.627427973805631</v>
      </c>
      <c r="D13531" s="218"/>
      <c r="E13531" s="218" t="s">
        <v>114</v>
      </c>
      <c r="F13531" s="218">
        <v>2010</v>
      </c>
    </row>
    <row r="13532" spans="1:6" x14ac:dyDescent="0.45">
      <c r="A13532" s="218">
        <v>133716</v>
      </c>
      <c r="B13532" s="218">
        <v>200</v>
      </c>
      <c r="C13532" s="219">
        <v>42.794535944933749</v>
      </c>
      <c r="D13532" s="218"/>
      <c r="E13532" s="218" t="s">
        <v>114</v>
      </c>
      <c r="F13532" s="218">
        <v>2017</v>
      </c>
    </row>
    <row r="13533" spans="1:6" x14ac:dyDescent="0.45">
      <c r="A13533" s="218">
        <v>133715</v>
      </c>
      <c r="B13533" s="218">
        <v>200</v>
      </c>
      <c r="C13533" s="219">
        <v>14.363350109198491</v>
      </c>
      <c r="D13533" s="218"/>
      <c r="E13533" s="218" t="s">
        <v>114</v>
      </c>
      <c r="F13533" s="218">
        <v>2017</v>
      </c>
    </row>
    <row r="13534" spans="1:6" x14ac:dyDescent="0.45">
      <c r="A13534" s="218">
        <v>132741</v>
      </c>
      <c r="B13534" s="218">
        <v>160</v>
      </c>
      <c r="C13534" s="219">
        <v>19.82553221449735</v>
      </c>
      <c r="D13534" s="218"/>
      <c r="E13534" s="218" t="s">
        <v>114</v>
      </c>
      <c r="F13534" s="218">
        <v>2016</v>
      </c>
    </row>
    <row r="13535" spans="1:6" x14ac:dyDescent="0.45">
      <c r="A13535" s="218">
        <v>10676</v>
      </c>
      <c r="B13535" s="218">
        <v>0</v>
      </c>
      <c r="C13535" s="219">
        <v>347.41755951016069</v>
      </c>
      <c r="D13535" s="218"/>
      <c r="E13535" s="218"/>
      <c r="F13535" s="218">
        <v>1901</v>
      </c>
    </row>
    <row r="13536" spans="1:6" x14ac:dyDescent="0.45">
      <c r="A13536" s="218">
        <v>4745</v>
      </c>
      <c r="B13536" s="218">
        <v>160</v>
      </c>
      <c r="C13536" s="219">
        <v>4.2358509960466213</v>
      </c>
      <c r="D13536" s="218"/>
      <c r="E13536" s="218" t="s">
        <v>114</v>
      </c>
      <c r="F13536" s="218">
        <v>2016</v>
      </c>
    </row>
    <row r="13537" spans="1:6" x14ac:dyDescent="0.45">
      <c r="A13537" s="218">
        <v>12046</v>
      </c>
      <c r="B13537" s="218">
        <v>160</v>
      </c>
      <c r="C13537" s="219">
        <v>12.708269663297949</v>
      </c>
      <c r="D13537" s="218"/>
      <c r="E13537" s="218" t="s">
        <v>114</v>
      </c>
      <c r="F13537" s="218">
        <v>2016</v>
      </c>
    </row>
    <row r="13538" spans="1:6" x14ac:dyDescent="0.45">
      <c r="A13538" s="218">
        <v>12046</v>
      </c>
      <c r="B13538" s="218">
        <v>160</v>
      </c>
      <c r="C13538" s="219">
        <v>44.688908187283509</v>
      </c>
      <c r="D13538" s="218"/>
      <c r="E13538" s="218" t="s">
        <v>114</v>
      </c>
      <c r="F13538" s="218">
        <v>2007</v>
      </c>
    </row>
    <row r="13539" spans="1:6" x14ac:dyDescent="0.45">
      <c r="A13539" s="218">
        <v>12046</v>
      </c>
      <c r="B13539" s="218">
        <v>160</v>
      </c>
      <c r="C13539" s="219">
        <v>44.310596475999262</v>
      </c>
      <c r="D13539" s="218"/>
      <c r="E13539" s="218" t="s">
        <v>114</v>
      </c>
      <c r="F13539" s="218">
        <v>2007</v>
      </c>
    </row>
    <row r="13540" spans="1:6" x14ac:dyDescent="0.45">
      <c r="A13540" s="218">
        <v>12046</v>
      </c>
      <c r="B13540" s="218">
        <v>160</v>
      </c>
      <c r="C13540" s="219">
        <v>45.647009236605257</v>
      </c>
      <c r="D13540" s="218"/>
      <c r="E13540" s="218" t="s">
        <v>114</v>
      </c>
      <c r="F13540" s="218">
        <v>2007</v>
      </c>
    </row>
    <row r="13541" spans="1:6" x14ac:dyDescent="0.45">
      <c r="A13541" s="218">
        <v>12046</v>
      </c>
      <c r="B13541" s="218">
        <v>160</v>
      </c>
      <c r="C13541" s="219">
        <v>49.083280448713722</v>
      </c>
      <c r="D13541" s="218"/>
      <c r="E13541" s="218" t="s">
        <v>114</v>
      </c>
      <c r="F13541" s="218">
        <v>2007</v>
      </c>
    </row>
    <row r="13542" spans="1:6" x14ac:dyDescent="0.45">
      <c r="A13542" s="218">
        <v>12046</v>
      </c>
      <c r="B13542" s="218">
        <v>160</v>
      </c>
      <c r="C13542" s="219">
        <v>25.7046543276543</v>
      </c>
      <c r="D13542" s="218"/>
      <c r="E13542" s="218" t="s">
        <v>114</v>
      </c>
      <c r="F13542" s="218">
        <v>2014</v>
      </c>
    </row>
    <row r="13543" spans="1:6" x14ac:dyDescent="0.45">
      <c r="A13543" s="218">
        <v>12046</v>
      </c>
      <c r="B13543" s="218">
        <v>160</v>
      </c>
      <c r="C13543" s="219">
        <v>25.985195122023931</v>
      </c>
      <c r="D13543" s="218"/>
      <c r="E13543" s="218" t="s">
        <v>114</v>
      </c>
      <c r="F13543" s="218">
        <v>2014</v>
      </c>
    </row>
    <row r="13544" spans="1:6" x14ac:dyDescent="0.45">
      <c r="A13544" s="218">
        <v>12046</v>
      </c>
      <c r="B13544" s="218">
        <v>160</v>
      </c>
      <c r="C13544" s="219">
        <v>43.718237954374658</v>
      </c>
      <c r="D13544" s="218"/>
      <c r="E13544" s="218" t="s">
        <v>114</v>
      </c>
      <c r="F13544" s="218">
        <v>2014</v>
      </c>
    </row>
    <row r="13545" spans="1:6" x14ac:dyDescent="0.45">
      <c r="A13545" s="218">
        <v>12046</v>
      </c>
      <c r="B13545" s="218">
        <v>160</v>
      </c>
      <c r="C13545" s="219">
        <v>6.8579426502233396</v>
      </c>
      <c r="D13545" s="218"/>
      <c r="E13545" s="218" t="s">
        <v>114</v>
      </c>
      <c r="F13545" s="218">
        <v>2014</v>
      </c>
    </row>
    <row r="13546" spans="1:6" x14ac:dyDescent="0.45">
      <c r="A13546" s="218">
        <v>12046</v>
      </c>
      <c r="B13546" s="218">
        <v>160</v>
      </c>
      <c r="C13546" s="219">
        <v>42.777651886017011</v>
      </c>
      <c r="D13546" s="218"/>
      <c r="E13546" s="218" t="s">
        <v>114</v>
      </c>
      <c r="F13546" s="218">
        <v>2014</v>
      </c>
    </row>
    <row r="13547" spans="1:6" x14ac:dyDescent="0.45">
      <c r="A13547" s="218">
        <v>12046</v>
      </c>
      <c r="B13547" s="218">
        <v>160</v>
      </c>
      <c r="C13547" s="219">
        <v>27.361754269099379</v>
      </c>
      <c r="D13547" s="218"/>
      <c r="E13547" s="218" t="s">
        <v>114</v>
      </c>
      <c r="F13547" s="218">
        <v>2014</v>
      </c>
    </row>
    <row r="13548" spans="1:6" x14ac:dyDescent="0.45">
      <c r="A13548" s="218">
        <v>12046</v>
      </c>
      <c r="B13548" s="218">
        <v>160</v>
      </c>
      <c r="C13548" s="219">
        <v>10.988682221542749</v>
      </c>
      <c r="D13548" s="218"/>
      <c r="E13548" s="218" t="s">
        <v>114</v>
      </c>
      <c r="F13548" s="218">
        <v>2014</v>
      </c>
    </row>
    <row r="13549" spans="1:6" x14ac:dyDescent="0.45">
      <c r="A13549" s="218">
        <v>12046</v>
      </c>
      <c r="B13549" s="218">
        <v>160</v>
      </c>
      <c r="C13549" s="219">
        <v>25.0372666536202</v>
      </c>
      <c r="D13549" s="218"/>
      <c r="E13549" s="218" t="s">
        <v>114</v>
      </c>
      <c r="F13549" s="218">
        <v>2014</v>
      </c>
    </row>
    <row r="13550" spans="1:6" x14ac:dyDescent="0.45">
      <c r="A13550" s="218">
        <v>12046</v>
      </c>
      <c r="B13550" s="218">
        <v>160</v>
      </c>
      <c r="C13550" s="219">
        <v>30.83856705202712</v>
      </c>
      <c r="D13550" s="218"/>
      <c r="E13550" s="218" t="s">
        <v>114</v>
      </c>
      <c r="F13550" s="218">
        <v>2014</v>
      </c>
    </row>
    <row r="13551" spans="1:6" x14ac:dyDescent="0.45">
      <c r="A13551" s="218">
        <v>10516</v>
      </c>
      <c r="B13551" s="218">
        <v>160</v>
      </c>
      <c r="C13551" s="219">
        <v>18.407502758757591</v>
      </c>
      <c r="D13551" s="218"/>
      <c r="E13551" s="218" t="s">
        <v>114</v>
      </c>
      <c r="F13551" s="218">
        <v>2009</v>
      </c>
    </row>
    <row r="13552" spans="1:6" x14ac:dyDescent="0.45">
      <c r="A13552" s="218">
        <v>10516</v>
      </c>
      <c r="B13552" s="218">
        <v>160</v>
      </c>
      <c r="C13552" s="219">
        <v>5.4150136701093423</v>
      </c>
      <c r="D13552" s="218"/>
      <c r="E13552" s="218" t="s">
        <v>114</v>
      </c>
      <c r="F13552" s="218">
        <v>2009</v>
      </c>
    </row>
    <row r="13553" spans="1:6" x14ac:dyDescent="0.45">
      <c r="A13553" s="218">
        <v>10514</v>
      </c>
      <c r="B13553" s="218">
        <v>0</v>
      </c>
      <c r="C13553" s="219">
        <v>18.30901756970113</v>
      </c>
      <c r="D13553" s="218"/>
      <c r="E13553" s="218"/>
      <c r="F13553" s="218">
        <v>1901</v>
      </c>
    </row>
    <row r="13554" spans="1:6" x14ac:dyDescent="0.45">
      <c r="A13554" s="218">
        <v>10512</v>
      </c>
      <c r="B13554" s="218">
        <v>160</v>
      </c>
      <c r="C13554" s="219">
        <v>24.601639647406781</v>
      </c>
      <c r="D13554" s="218"/>
      <c r="E13554" s="218" t="s">
        <v>114</v>
      </c>
      <c r="F13554" s="218">
        <v>2009</v>
      </c>
    </row>
    <row r="13555" spans="1:6" x14ac:dyDescent="0.45">
      <c r="A13555" s="218">
        <v>10512</v>
      </c>
      <c r="B13555" s="218">
        <v>160</v>
      </c>
      <c r="C13555" s="219">
        <v>23.067932368560619</v>
      </c>
      <c r="D13555" s="218"/>
      <c r="E13555" s="218" t="s">
        <v>114</v>
      </c>
      <c r="F13555" s="218">
        <v>2009</v>
      </c>
    </row>
    <row r="13556" spans="1:6" x14ac:dyDescent="0.45">
      <c r="A13556" s="218">
        <v>10512</v>
      </c>
      <c r="B13556" s="218">
        <v>160</v>
      </c>
      <c r="C13556" s="219">
        <v>12.177657931071829</v>
      </c>
      <c r="D13556" s="218"/>
      <c r="E13556" s="218" t="s">
        <v>114</v>
      </c>
      <c r="F13556" s="218">
        <v>2009</v>
      </c>
    </row>
    <row r="13557" spans="1:6" x14ac:dyDescent="0.45">
      <c r="A13557" s="218">
        <v>10512</v>
      </c>
      <c r="B13557" s="218">
        <v>160</v>
      </c>
      <c r="C13557" s="219">
        <v>30.354552003681089</v>
      </c>
      <c r="D13557" s="218"/>
      <c r="E13557" s="218" t="s">
        <v>114</v>
      </c>
      <c r="F13557" s="218">
        <v>2009</v>
      </c>
    </row>
    <row r="13558" spans="1:6" x14ac:dyDescent="0.45">
      <c r="A13558" s="218">
        <v>10512</v>
      </c>
      <c r="B13558" s="218">
        <v>160</v>
      </c>
      <c r="C13558" s="219">
        <v>18.288374437109979</v>
      </c>
      <c r="D13558" s="218"/>
      <c r="E13558" s="218" t="s">
        <v>114</v>
      </c>
      <c r="F13558" s="218">
        <v>2009</v>
      </c>
    </row>
    <row r="13559" spans="1:6" x14ac:dyDescent="0.45">
      <c r="A13559" s="218">
        <v>10512</v>
      </c>
      <c r="B13559" s="218">
        <v>160</v>
      </c>
      <c r="C13559" s="219">
        <v>18.42071195705304</v>
      </c>
      <c r="D13559" s="218"/>
      <c r="E13559" s="218" t="s">
        <v>114</v>
      </c>
      <c r="F13559" s="218">
        <v>2009</v>
      </c>
    </row>
    <row r="13560" spans="1:6" x14ac:dyDescent="0.45">
      <c r="A13560" s="218">
        <v>10512</v>
      </c>
      <c r="B13560" s="218">
        <v>160</v>
      </c>
      <c r="C13560" s="219">
        <v>18.33571645193458</v>
      </c>
      <c r="D13560" s="218"/>
      <c r="E13560" s="218" t="s">
        <v>114</v>
      </c>
      <c r="F13560" s="218">
        <v>2009</v>
      </c>
    </row>
    <row r="13561" spans="1:6" x14ac:dyDescent="0.45">
      <c r="A13561" s="218">
        <v>10512</v>
      </c>
      <c r="B13561" s="218">
        <v>160</v>
      </c>
      <c r="C13561" s="219">
        <v>36.137620362563723</v>
      </c>
      <c r="D13561" s="218"/>
      <c r="E13561" s="218" t="s">
        <v>114</v>
      </c>
      <c r="F13561" s="218">
        <v>2009</v>
      </c>
    </row>
    <row r="13562" spans="1:6" x14ac:dyDescent="0.45">
      <c r="A13562" s="218">
        <v>10512</v>
      </c>
      <c r="B13562" s="218">
        <v>160</v>
      </c>
      <c r="C13562" s="219">
        <v>5.5539163759756081</v>
      </c>
      <c r="D13562" s="218"/>
      <c r="E13562" s="218" t="s">
        <v>114</v>
      </c>
      <c r="F13562" s="218">
        <v>2009</v>
      </c>
    </row>
    <row r="13563" spans="1:6" x14ac:dyDescent="0.45">
      <c r="A13563" s="218">
        <v>10512</v>
      </c>
      <c r="B13563" s="218">
        <v>160</v>
      </c>
      <c r="C13563" s="219">
        <v>50.592685306702123</v>
      </c>
      <c r="D13563" s="218"/>
      <c r="E13563" s="218" t="s">
        <v>114</v>
      </c>
      <c r="F13563" s="218">
        <v>2009</v>
      </c>
    </row>
    <row r="13564" spans="1:6" x14ac:dyDescent="0.45">
      <c r="A13564" s="218">
        <v>10512</v>
      </c>
      <c r="B13564" s="218">
        <v>160</v>
      </c>
      <c r="C13564" s="219">
        <v>6.5485876490318864</v>
      </c>
      <c r="D13564" s="218"/>
      <c r="E13564" s="218" t="s">
        <v>114</v>
      </c>
      <c r="F13564" s="218">
        <v>2009</v>
      </c>
    </row>
    <row r="13565" spans="1:6" x14ac:dyDescent="0.45">
      <c r="A13565" s="218">
        <v>10512</v>
      </c>
      <c r="B13565" s="218">
        <v>160</v>
      </c>
      <c r="C13565" s="219">
        <v>15.510461541720559</v>
      </c>
      <c r="D13565" s="218"/>
      <c r="E13565" s="218" t="s">
        <v>114</v>
      </c>
      <c r="F13565" s="218">
        <v>2009</v>
      </c>
    </row>
    <row r="13566" spans="1:6" x14ac:dyDescent="0.45">
      <c r="A13566" s="218">
        <v>10624</v>
      </c>
      <c r="B13566" s="218">
        <v>160</v>
      </c>
      <c r="C13566" s="219">
        <v>2.6598345762299762</v>
      </c>
      <c r="D13566" s="218"/>
      <c r="E13566" s="218" t="s">
        <v>114</v>
      </c>
      <c r="F13566" s="218">
        <v>2009</v>
      </c>
    </row>
    <row r="13567" spans="1:6" x14ac:dyDescent="0.45">
      <c r="A13567" s="218">
        <v>10624</v>
      </c>
      <c r="B13567" s="218">
        <v>160</v>
      </c>
      <c r="C13567" s="219">
        <v>57.453355152800221</v>
      </c>
      <c r="D13567" s="218"/>
      <c r="E13567" s="218" t="s">
        <v>114</v>
      </c>
      <c r="F13567" s="218">
        <v>2009</v>
      </c>
    </row>
    <row r="13568" spans="1:6" x14ac:dyDescent="0.45">
      <c r="A13568" s="218">
        <v>10624</v>
      </c>
      <c r="B13568" s="218">
        <v>160</v>
      </c>
      <c r="C13568" s="219">
        <v>23.454205221669849</v>
      </c>
      <c r="D13568" s="218"/>
      <c r="E13568" s="218" t="s">
        <v>114</v>
      </c>
      <c r="F13568" s="218">
        <v>2009</v>
      </c>
    </row>
    <row r="13569" spans="1:6" x14ac:dyDescent="0.45">
      <c r="A13569" s="218">
        <v>10624</v>
      </c>
      <c r="B13569" s="218">
        <v>160</v>
      </c>
      <c r="C13569" s="219">
        <v>23.301879245743759</v>
      </c>
      <c r="D13569" s="218"/>
      <c r="E13569" s="218" t="s">
        <v>114</v>
      </c>
      <c r="F13569" s="218">
        <v>2009</v>
      </c>
    </row>
    <row r="13570" spans="1:6" x14ac:dyDescent="0.45">
      <c r="A13570" s="218">
        <v>10624</v>
      </c>
      <c r="B13570" s="218">
        <v>160</v>
      </c>
      <c r="C13570" s="219">
        <v>28.77423640030759</v>
      </c>
      <c r="D13570" s="218"/>
      <c r="E13570" s="218" t="s">
        <v>114</v>
      </c>
      <c r="F13570" s="218">
        <v>2009</v>
      </c>
    </row>
    <row r="13571" spans="1:6" x14ac:dyDescent="0.45">
      <c r="A13571" s="218">
        <v>10624</v>
      </c>
      <c r="B13571" s="218">
        <v>160</v>
      </c>
      <c r="C13571" s="219">
        <v>41.290031118047757</v>
      </c>
      <c r="D13571" s="218"/>
      <c r="E13571" s="218" t="s">
        <v>114</v>
      </c>
      <c r="F13571" s="218">
        <v>2009</v>
      </c>
    </row>
    <row r="13572" spans="1:6" x14ac:dyDescent="0.45">
      <c r="A13572" s="218">
        <v>10624</v>
      </c>
      <c r="B13572" s="218">
        <v>160</v>
      </c>
      <c r="C13572" s="219">
        <v>28.028197349814789</v>
      </c>
      <c r="D13572" s="218"/>
      <c r="E13572" s="218" t="s">
        <v>114</v>
      </c>
      <c r="F13572" s="218">
        <v>2009</v>
      </c>
    </row>
    <row r="13573" spans="1:6" x14ac:dyDescent="0.45">
      <c r="A13573" s="218">
        <v>10624</v>
      </c>
      <c r="B13573" s="218">
        <v>160</v>
      </c>
      <c r="C13573" s="219">
        <v>1.218263011394582</v>
      </c>
      <c r="D13573" s="218"/>
      <c r="E13573" s="218" t="s">
        <v>114</v>
      </c>
      <c r="F13573" s="218">
        <v>2016</v>
      </c>
    </row>
    <row r="13574" spans="1:6" x14ac:dyDescent="0.45">
      <c r="A13574" s="218">
        <v>8754</v>
      </c>
      <c r="B13574" s="218">
        <v>160</v>
      </c>
      <c r="C13574" s="219">
        <v>32.566982250330888</v>
      </c>
      <c r="D13574" s="218"/>
      <c r="E13574" s="218" t="s">
        <v>114</v>
      </c>
      <c r="F13574" s="218">
        <v>2016</v>
      </c>
    </row>
    <row r="13575" spans="1:6" x14ac:dyDescent="0.45">
      <c r="A13575" s="218">
        <v>8754</v>
      </c>
      <c r="B13575" s="218">
        <v>160</v>
      </c>
      <c r="C13575" s="219">
        <v>29.62835972439537</v>
      </c>
      <c r="D13575" s="218"/>
      <c r="E13575" s="218" t="s">
        <v>114</v>
      </c>
      <c r="F13575" s="218">
        <v>2016</v>
      </c>
    </row>
    <row r="13576" spans="1:6" x14ac:dyDescent="0.45">
      <c r="A13576" s="218">
        <v>8754</v>
      </c>
      <c r="B13576" s="218">
        <v>160</v>
      </c>
      <c r="C13576" s="219">
        <v>27.0563652400451</v>
      </c>
      <c r="D13576" s="218"/>
      <c r="E13576" s="218" t="s">
        <v>114</v>
      </c>
      <c r="F13576" s="218">
        <v>2016</v>
      </c>
    </row>
    <row r="13577" spans="1:6" x14ac:dyDescent="0.45">
      <c r="A13577" s="218">
        <v>8754</v>
      </c>
      <c r="B13577" s="218">
        <v>160</v>
      </c>
      <c r="C13577" s="219">
        <v>30.584284952135761</v>
      </c>
      <c r="D13577" s="218"/>
      <c r="E13577" s="218" t="s">
        <v>114</v>
      </c>
      <c r="F13577" s="218">
        <v>2016</v>
      </c>
    </row>
    <row r="13578" spans="1:6" x14ac:dyDescent="0.45">
      <c r="A13578" s="218">
        <v>8754</v>
      </c>
      <c r="B13578" s="218">
        <v>160</v>
      </c>
      <c r="C13578" s="219">
        <v>40.182635553213863</v>
      </c>
      <c r="D13578" s="218"/>
      <c r="E13578" s="218" t="s">
        <v>114</v>
      </c>
      <c r="F13578" s="218">
        <v>2016</v>
      </c>
    </row>
    <row r="13579" spans="1:6" x14ac:dyDescent="0.45">
      <c r="A13579" s="218">
        <v>8754</v>
      </c>
      <c r="B13579" s="218">
        <v>160</v>
      </c>
      <c r="C13579" s="219">
        <v>15.449482192156569</v>
      </c>
      <c r="D13579" s="218"/>
      <c r="E13579" s="218" t="s">
        <v>114</v>
      </c>
      <c r="F13579" s="218">
        <v>2016</v>
      </c>
    </row>
    <row r="13580" spans="1:6" x14ac:dyDescent="0.45">
      <c r="A13580" s="218">
        <v>8754</v>
      </c>
      <c r="B13580" s="218">
        <v>160</v>
      </c>
      <c r="C13580" s="219">
        <v>2.2665504366199999E-4</v>
      </c>
      <c r="D13580" s="218"/>
      <c r="E13580" s="218" t="s">
        <v>114</v>
      </c>
      <c r="F13580" s="218">
        <v>2016</v>
      </c>
    </row>
    <row r="13581" spans="1:6" x14ac:dyDescent="0.45">
      <c r="A13581" s="218">
        <v>8754</v>
      </c>
      <c r="B13581" s="218">
        <v>160</v>
      </c>
      <c r="C13581" s="219">
        <v>35.187862490478658</v>
      </c>
      <c r="D13581" s="218"/>
      <c r="E13581" s="218" t="s">
        <v>114</v>
      </c>
      <c r="F13581" s="218">
        <v>2016</v>
      </c>
    </row>
    <row r="13582" spans="1:6" x14ac:dyDescent="0.45">
      <c r="A13582" s="218">
        <v>8754</v>
      </c>
      <c r="B13582" s="218">
        <v>160</v>
      </c>
      <c r="C13582" s="219">
        <v>18.83251765238505</v>
      </c>
      <c r="D13582" s="218"/>
      <c r="E13582" s="218" t="s">
        <v>114</v>
      </c>
      <c r="F13582" s="218">
        <v>2016</v>
      </c>
    </row>
    <row r="13583" spans="1:6" x14ac:dyDescent="0.45">
      <c r="A13583" s="218">
        <v>8754</v>
      </c>
      <c r="B13583" s="218">
        <v>160</v>
      </c>
      <c r="C13583" s="219">
        <v>29.291998907523588</v>
      </c>
      <c r="D13583" s="218"/>
      <c r="E13583" s="218" t="s">
        <v>114</v>
      </c>
      <c r="F13583" s="218">
        <v>2016</v>
      </c>
    </row>
    <row r="13584" spans="1:6" x14ac:dyDescent="0.45">
      <c r="A13584" s="218">
        <v>8754</v>
      </c>
      <c r="B13584" s="218">
        <v>160</v>
      </c>
      <c r="C13584" s="219">
        <v>2.7256742279552229</v>
      </c>
      <c r="D13584" s="218"/>
      <c r="E13584" s="218" t="s">
        <v>114</v>
      </c>
      <c r="F13584" s="218">
        <v>2016</v>
      </c>
    </row>
    <row r="13585" spans="1:6" x14ac:dyDescent="0.45">
      <c r="A13585" s="218">
        <v>8752</v>
      </c>
      <c r="B13585" s="218">
        <v>160</v>
      </c>
      <c r="C13585" s="219">
        <v>6.1079374588896922</v>
      </c>
      <c r="D13585" s="218"/>
      <c r="E13585" s="218" t="s">
        <v>114</v>
      </c>
      <c r="F13585" s="218">
        <v>2016</v>
      </c>
    </row>
    <row r="13586" spans="1:6" x14ac:dyDescent="0.45">
      <c r="A13586" s="218">
        <v>8752</v>
      </c>
      <c r="B13586" s="218">
        <v>160</v>
      </c>
      <c r="C13586" s="219">
        <v>14.94504621887042</v>
      </c>
      <c r="D13586" s="218"/>
      <c r="E13586" s="218" t="s">
        <v>114</v>
      </c>
      <c r="F13586" s="218">
        <v>2016</v>
      </c>
    </row>
    <row r="13587" spans="1:6" x14ac:dyDescent="0.45">
      <c r="A13587" s="218">
        <v>8752</v>
      </c>
      <c r="B13587" s="218">
        <v>160</v>
      </c>
      <c r="C13587" s="219">
        <v>49.749243880212831</v>
      </c>
      <c r="D13587" s="218"/>
      <c r="E13587" s="218" t="s">
        <v>114</v>
      </c>
      <c r="F13587" s="218">
        <v>2016</v>
      </c>
    </row>
    <row r="13588" spans="1:6" x14ac:dyDescent="0.45">
      <c r="A13588" s="218">
        <v>8750</v>
      </c>
      <c r="B13588" s="218">
        <v>160</v>
      </c>
      <c r="C13588" s="219">
        <v>23.676842940231019</v>
      </c>
      <c r="D13588" s="218"/>
      <c r="E13588" s="218" t="s">
        <v>114</v>
      </c>
      <c r="F13588" s="218">
        <v>2016</v>
      </c>
    </row>
    <row r="13589" spans="1:6" x14ac:dyDescent="0.45">
      <c r="A13589" s="218">
        <v>8750</v>
      </c>
      <c r="B13589" s="218">
        <v>160</v>
      </c>
      <c r="C13589" s="219">
        <v>30.905104898280719</v>
      </c>
      <c r="D13589" s="218"/>
      <c r="E13589" s="218" t="s">
        <v>114</v>
      </c>
      <c r="F13589" s="218">
        <v>2016</v>
      </c>
    </row>
    <row r="13590" spans="1:6" x14ac:dyDescent="0.45">
      <c r="A13590" s="218">
        <v>8750</v>
      </c>
      <c r="B13590" s="218">
        <v>160</v>
      </c>
      <c r="C13590" s="219">
        <v>32.524024993825641</v>
      </c>
      <c r="D13590" s="218"/>
      <c r="E13590" s="218" t="s">
        <v>114</v>
      </c>
      <c r="F13590" s="218">
        <v>2016</v>
      </c>
    </row>
    <row r="13591" spans="1:6" x14ac:dyDescent="0.45">
      <c r="A13591" s="218">
        <v>8750</v>
      </c>
      <c r="B13591" s="218">
        <v>160</v>
      </c>
      <c r="C13591" s="219">
        <v>50.307092938911147</v>
      </c>
      <c r="D13591" s="218"/>
      <c r="E13591" s="218" t="s">
        <v>114</v>
      </c>
      <c r="F13591" s="218">
        <v>2016</v>
      </c>
    </row>
    <row r="13592" spans="1:6" x14ac:dyDescent="0.45">
      <c r="A13592" s="218">
        <v>9108</v>
      </c>
      <c r="B13592" s="218">
        <v>200</v>
      </c>
      <c r="C13592" s="219">
        <v>30.561492037076139</v>
      </c>
      <c r="D13592" s="218"/>
      <c r="E13592" s="218" t="s">
        <v>114</v>
      </c>
      <c r="F13592" s="218">
        <v>2018</v>
      </c>
    </row>
    <row r="13593" spans="1:6" x14ac:dyDescent="0.45">
      <c r="A13593" s="218">
        <v>9108</v>
      </c>
      <c r="B13593" s="218">
        <v>200</v>
      </c>
      <c r="C13593" s="219">
        <v>50.254490346638818</v>
      </c>
      <c r="D13593" s="218"/>
      <c r="E13593" s="218" t="s">
        <v>114</v>
      </c>
      <c r="F13593" s="218">
        <v>2018</v>
      </c>
    </row>
    <row r="13594" spans="1:6" x14ac:dyDescent="0.45">
      <c r="A13594" s="218">
        <v>9108</v>
      </c>
      <c r="B13594" s="218">
        <v>200</v>
      </c>
      <c r="C13594" s="219">
        <v>32.719639362045868</v>
      </c>
      <c r="D13594" s="218"/>
      <c r="E13594" s="218" t="s">
        <v>114</v>
      </c>
      <c r="F13594" s="218">
        <v>2018</v>
      </c>
    </row>
    <row r="13595" spans="1:6" x14ac:dyDescent="0.45">
      <c r="A13595" s="218">
        <v>9108</v>
      </c>
      <c r="B13595" s="218">
        <v>200</v>
      </c>
      <c r="C13595" s="219">
        <v>39.638956848608103</v>
      </c>
      <c r="D13595" s="218"/>
      <c r="E13595" s="218" t="s">
        <v>114</v>
      </c>
      <c r="F13595" s="218">
        <v>2018</v>
      </c>
    </row>
    <row r="13596" spans="1:6" x14ac:dyDescent="0.45">
      <c r="A13596" s="218"/>
      <c r="B13596" s="218">
        <v>160</v>
      </c>
      <c r="C13596" s="219">
        <v>21.881444497939761</v>
      </c>
      <c r="D13596" s="218"/>
      <c r="E13596" s="218" t="s">
        <v>114</v>
      </c>
      <c r="F13596" s="218">
        <v>2016</v>
      </c>
    </row>
    <row r="13597" spans="1:6" x14ac:dyDescent="0.45">
      <c r="A13597" s="218"/>
      <c r="B13597" s="218"/>
      <c r="C13597" s="219">
        <v>4.6566099999999998E-10</v>
      </c>
      <c r="D13597" s="218"/>
      <c r="E13597" s="218" t="s">
        <v>114</v>
      </c>
      <c r="F13597" s="218">
        <v>2016</v>
      </c>
    </row>
    <row r="13598" spans="1:6" x14ac:dyDescent="0.45">
      <c r="A13598" s="218">
        <v>130663</v>
      </c>
      <c r="B13598" s="218">
        <v>160</v>
      </c>
      <c r="C13598" s="219">
        <v>3.9156463056368991</v>
      </c>
      <c r="D13598" s="218"/>
      <c r="E13598" s="218" t="s">
        <v>114</v>
      </c>
      <c r="F13598" s="218">
        <v>2016</v>
      </c>
    </row>
    <row r="13599" spans="1:6" x14ac:dyDescent="0.45">
      <c r="A13599" s="218">
        <v>130647</v>
      </c>
      <c r="B13599" s="218">
        <v>160</v>
      </c>
      <c r="C13599" s="219">
        <v>3.3199543869285248</v>
      </c>
      <c r="D13599" s="218"/>
      <c r="E13599" s="218" t="s">
        <v>114</v>
      </c>
      <c r="F13599" s="218">
        <v>2016</v>
      </c>
    </row>
    <row r="13600" spans="1:6" x14ac:dyDescent="0.45">
      <c r="A13600" s="218">
        <v>130551</v>
      </c>
      <c r="B13600" s="218">
        <v>160</v>
      </c>
      <c r="C13600" s="219">
        <v>17.75912662821737</v>
      </c>
      <c r="D13600" s="218"/>
      <c r="E13600" s="218" t="s">
        <v>114</v>
      </c>
      <c r="F13600" s="218">
        <v>2016</v>
      </c>
    </row>
    <row r="13601" spans="1:6" x14ac:dyDescent="0.45">
      <c r="A13601" s="218">
        <v>130544</v>
      </c>
      <c r="B13601" s="218">
        <v>160</v>
      </c>
      <c r="C13601" s="219">
        <v>25.565212508397941</v>
      </c>
      <c r="D13601" s="218"/>
      <c r="E13601" s="218" t="s">
        <v>114</v>
      </c>
      <c r="F13601" s="218">
        <v>2016</v>
      </c>
    </row>
    <row r="13602" spans="1:6" x14ac:dyDescent="0.45">
      <c r="A13602" s="218">
        <v>130583</v>
      </c>
      <c r="B13602" s="218">
        <v>160</v>
      </c>
      <c r="C13602" s="219">
        <v>33.812570171441259</v>
      </c>
      <c r="D13602" s="218"/>
      <c r="E13602" s="218" t="s">
        <v>114</v>
      </c>
      <c r="F13602" s="218">
        <v>2016</v>
      </c>
    </row>
    <row r="13603" spans="1:6" x14ac:dyDescent="0.45">
      <c r="A13603" s="218">
        <v>4746</v>
      </c>
      <c r="B13603" s="218">
        <v>200</v>
      </c>
      <c r="C13603" s="219">
        <v>10.316040934870911</v>
      </c>
      <c r="D13603" s="218"/>
      <c r="E13603" s="218" t="s">
        <v>114</v>
      </c>
      <c r="F13603" s="218">
        <v>2016</v>
      </c>
    </row>
    <row r="13604" spans="1:6" x14ac:dyDescent="0.45">
      <c r="A13604" s="218">
        <v>9188</v>
      </c>
      <c r="B13604" s="218">
        <v>200</v>
      </c>
      <c r="C13604" s="219">
        <v>59.067992321854661</v>
      </c>
      <c r="D13604" s="218"/>
      <c r="E13604" s="218" t="s">
        <v>114</v>
      </c>
      <c r="F13604" s="218">
        <v>2016</v>
      </c>
    </row>
    <row r="13605" spans="1:6" x14ac:dyDescent="0.45">
      <c r="A13605" s="218">
        <v>9188</v>
      </c>
      <c r="B13605" s="218">
        <v>200</v>
      </c>
      <c r="C13605" s="219">
        <v>35.477269563704247</v>
      </c>
      <c r="D13605" s="218"/>
      <c r="E13605" s="218" t="s">
        <v>114</v>
      </c>
      <c r="F13605" s="218">
        <v>2016</v>
      </c>
    </row>
    <row r="13606" spans="1:6" x14ac:dyDescent="0.45">
      <c r="A13606" s="218">
        <v>9188</v>
      </c>
      <c r="B13606" s="218">
        <v>200</v>
      </c>
      <c r="C13606" s="219">
        <v>14.151825471427779</v>
      </c>
      <c r="D13606" s="218"/>
      <c r="E13606" s="218" t="s">
        <v>114</v>
      </c>
      <c r="F13606" s="218">
        <v>2016</v>
      </c>
    </row>
    <row r="13607" spans="1:6" x14ac:dyDescent="0.45">
      <c r="A13607" s="218">
        <v>9188</v>
      </c>
      <c r="B13607" s="218">
        <v>200</v>
      </c>
      <c r="C13607" s="219">
        <v>49.230029119008577</v>
      </c>
      <c r="D13607" s="218"/>
      <c r="E13607" s="218" t="s">
        <v>114</v>
      </c>
      <c r="F13607" s="218">
        <v>2016</v>
      </c>
    </row>
    <row r="13608" spans="1:6" x14ac:dyDescent="0.45">
      <c r="A13608" s="218">
        <v>9188</v>
      </c>
      <c r="B13608" s="218">
        <v>200</v>
      </c>
      <c r="C13608" s="219">
        <v>79.745819634637499</v>
      </c>
      <c r="D13608" s="218"/>
      <c r="E13608" s="218" t="s">
        <v>114</v>
      </c>
      <c r="F13608" s="218">
        <v>2016</v>
      </c>
    </row>
    <row r="13609" spans="1:6" x14ac:dyDescent="0.45">
      <c r="A13609" s="218">
        <v>9188</v>
      </c>
      <c r="B13609" s="218">
        <v>200</v>
      </c>
      <c r="C13609" s="219">
        <v>26.80095969130862</v>
      </c>
      <c r="D13609" s="218"/>
      <c r="E13609" s="218" t="s">
        <v>114</v>
      </c>
      <c r="F13609" s="218">
        <v>2016</v>
      </c>
    </row>
    <row r="13610" spans="1:6" x14ac:dyDescent="0.45">
      <c r="A13610" s="218">
        <v>9188</v>
      </c>
      <c r="B13610" s="218">
        <v>200</v>
      </c>
      <c r="C13610" s="219">
        <v>65.820536368415077</v>
      </c>
      <c r="D13610" s="218"/>
      <c r="E13610" s="218" t="s">
        <v>114</v>
      </c>
      <c r="F13610" s="218">
        <v>2018</v>
      </c>
    </row>
    <row r="13611" spans="1:6" x14ac:dyDescent="0.45">
      <c r="A13611" s="218">
        <v>9188</v>
      </c>
      <c r="B13611" s="218">
        <v>200</v>
      </c>
      <c r="C13611" s="219">
        <v>72.139319299364885</v>
      </c>
      <c r="D13611" s="218"/>
      <c r="E13611" s="218" t="s">
        <v>114</v>
      </c>
      <c r="F13611" s="218">
        <v>2018</v>
      </c>
    </row>
    <row r="13612" spans="1:6" x14ac:dyDescent="0.45">
      <c r="A13612" s="218">
        <v>9188</v>
      </c>
      <c r="B13612" s="218">
        <v>200</v>
      </c>
      <c r="C13612" s="219">
        <v>31.943681145073612</v>
      </c>
      <c r="D13612" s="218"/>
      <c r="E13612" s="218" t="s">
        <v>114</v>
      </c>
      <c r="F13612" s="218">
        <v>2018</v>
      </c>
    </row>
    <row r="13613" spans="1:6" x14ac:dyDescent="0.45">
      <c r="A13613" s="218">
        <v>9188</v>
      </c>
      <c r="B13613" s="218">
        <v>200</v>
      </c>
      <c r="C13613" s="219">
        <v>29.925738769087381</v>
      </c>
      <c r="D13613" s="218"/>
      <c r="E13613" s="218" t="s">
        <v>114</v>
      </c>
      <c r="F13613" s="218">
        <v>2018</v>
      </c>
    </row>
    <row r="13614" spans="1:6" x14ac:dyDescent="0.45">
      <c r="A13614" s="218">
        <v>8774</v>
      </c>
      <c r="B13614" s="218">
        <v>0</v>
      </c>
      <c r="C13614" s="219">
        <v>10.02353430858804</v>
      </c>
      <c r="D13614" s="218"/>
      <c r="E13614" s="218" t="s">
        <v>204</v>
      </c>
      <c r="F13614" s="218">
        <v>2018</v>
      </c>
    </row>
    <row r="13615" spans="1:6" x14ac:dyDescent="0.45">
      <c r="A13615" s="218">
        <v>8386</v>
      </c>
      <c r="B13615" s="218">
        <v>200</v>
      </c>
      <c r="C13615" s="219">
        <v>101.1918073415662</v>
      </c>
      <c r="D13615" s="218"/>
      <c r="E13615" s="218" t="s">
        <v>114</v>
      </c>
      <c r="F13615" s="218">
        <v>2018</v>
      </c>
    </row>
    <row r="13616" spans="1:6" x14ac:dyDescent="0.45">
      <c r="A13616" s="218">
        <v>154074</v>
      </c>
      <c r="B13616" s="218">
        <v>200</v>
      </c>
      <c r="C13616" s="219">
        <v>47.692554115669893</v>
      </c>
      <c r="D13616" s="218"/>
      <c r="E13616" s="218" t="s">
        <v>205</v>
      </c>
      <c r="F13616" s="218">
        <v>1901</v>
      </c>
    </row>
    <row r="13617" spans="1:6" x14ac:dyDescent="0.45">
      <c r="A13617" s="218">
        <v>154073</v>
      </c>
      <c r="B13617" s="218">
        <v>200</v>
      </c>
      <c r="C13617" s="219">
        <v>29.29281619983367</v>
      </c>
      <c r="D13617" s="218"/>
      <c r="E13617" s="218" t="s">
        <v>205</v>
      </c>
      <c r="F13617" s="218">
        <v>1901</v>
      </c>
    </row>
    <row r="13618" spans="1:6" x14ac:dyDescent="0.45">
      <c r="A13618" s="218">
        <v>8888</v>
      </c>
      <c r="B13618" s="218">
        <v>160</v>
      </c>
      <c r="C13618" s="219">
        <v>397.084657741353</v>
      </c>
      <c r="D13618" s="218"/>
      <c r="E13618" s="218" t="s">
        <v>114</v>
      </c>
      <c r="F13618" s="218">
        <v>2009</v>
      </c>
    </row>
    <row r="13619" spans="1:6" x14ac:dyDescent="0.45">
      <c r="A13619" s="218">
        <v>8890</v>
      </c>
      <c r="B13619" s="218">
        <v>160</v>
      </c>
      <c r="C13619" s="219">
        <v>1101.77981330082</v>
      </c>
      <c r="D13619" s="218"/>
      <c r="E13619" s="218" t="s">
        <v>114</v>
      </c>
      <c r="F13619" s="218">
        <v>2009</v>
      </c>
    </row>
    <row r="13620" spans="1:6" x14ac:dyDescent="0.45">
      <c r="A13620" s="218">
        <v>14061</v>
      </c>
      <c r="B13620" s="218">
        <v>200</v>
      </c>
      <c r="C13620" s="219">
        <v>27.982132896996561</v>
      </c>
      <c r="D13620" s="218"/>
      <c r="E13620" s="218" t="s">
        <v>114</v>
      </c>
      <c r="F13620" s="218">
        <v>2003</v>
      </c>
    </row>
    <row r="13621" spans="1:6" x14ac:dyDescent="0.45">
      <c r="A13621" s="218">
        <v>132171</v>
      </c>
      <c r="B13621" s="218">
        <v>200</v>
      </c>
      <c r="C13621" s="219">
        <v>3.551689738945909</v>
      </c>
      <c r="D13621" s="218"/>
      <c r="E13621" s="218" t="s">
        <v>114</v>
      </c>
      <c r="F13621" s="218">
        <v>2016</v>
      </c>
    </row>
    <row r="13622" spans="1:6" x14ac:dyDescent="0.45">
      <c r="A13622" s="218">
        <v>18693</v>
      </c>
      <c r="B13622" s="218">
        <v>200</v>
      </c>
      <c r="C13622" s="219">
        <v>19.743026526547808</v>
      </c>
      <c r="D13622" s="218"/>
      <c r="E13622" s="218" t="s">
        <v>114</v>
      </c>
      <c r="F13622" s="218">
        <v>2016</v>
      </c>
    </row>
    <row r="13623" spans="1:6" x14ac:dyDescent="0.45">
      <c r="A13623" s="218">
        <v>13302</v>
      </c>
      <c r="B13623" s="218">
        <v>0</v>
      </c>
      <c r="C13623" s="219">
        <v>16.837877382329449</v>
      </c>
      <c r="D13623" s="218"/>
      <c r="E13623" s="218"/>
      <c r="F13623" s="218">
        <v>1901</v>
      </c>
    </row>
    <row r="13624" spans="1:6" x14ac:dyDescent="0.45">
      <c r="A13624" s="218">
        <v>59710</v>
      </c>
      <c r="B13624" s="218">
        <v>250</v>
      </c>
      <c r="C13624" s="219">
        <v>24.491054593205671</v>
      </c>
      <c r="D13624" s="218"/>
      <c r="E13624" s="218" t="s">
        <v>205</v>
      </c>
      <c r="F13624" s="218">
        <v>1981</v>
      </c>
    </row>
    <row r="13625" spans="1:6" x14ac:dyDescent="0.45">
      <c r="A13625" s="218">
        <v>59713</v>
      </c>
      <c r="B13625" s="218">
        <v>250</v>
      </c>
      <c r="C13625" s="219">
        <v>7.1701002026055116</v>
      </c>
      <c r="D13625" s="218"/>
      <c r="E13625" s="218" t="s">
        <v>205</v>
      </c>
      <c r="F13625" s="218">
        <v>1979</v>
      </c>
    </row>
    <row r="13626" spans="1:6" x14ac:dyDescent="0.45">
      <c r="A13626" s="218">
        <v>26126</v>
      </c>
      <c r="B13626" s="218">
        <v>250</v>
      </c>
      <c r="C13626" s="219">
        <v>28.414443182433839</v>
      </c>
      <c r="D13626" s="218"/>
      <c r="E13626" s="218" t="s">
        <v>109</v>
      </c>
      <c r="F13626" s="218">
        <v>2009</v>
      </c>
    </row>
    <row r="13627" spans="1:6" x14ac:dyDescent="0.45">
      <c r="A13627" s="218">
        <v>14952</v>
      </c>
      <c r="B13627" s="218">
        <v>250</v>
      </c>
      <c r="C13627" s="219">
        <v>16.49250757667869</v>
      </c>
      <c r="D13627" s="218"/>
      <c r="E13627" s="218" t="s">
        <v>204</v>
      </c>
      <c r="F13627" s="218">
        <v>2002</v>
      </c>
    </row>
    <row r="13628" spans="1:6" x14ac:dyDescent="0.45">
      <c r="A13628" s="218">
        <v>24772</v>
      </c>
      <c r="B13628" s="218">
        <v>250</v>
      </c>
      <c r="C13628" s="219">
        <v>7.8955107257769237</v>
      </c>
      <c r="D13628" s="218"/>
      <c r="E13628" s="218" t="s">
        <v>114</v>
      </c>
      <c r="F13628" s="218">
        <v>2006</v>
      </c>
    </row>
    <row r="13629" spans="1:6" x14ac:dyDescent="0.45">
      <c r="A13629" s="218">
        <v>10230</v>
      </c>
      <c r="B13629" s="218">
        <v>250</v>
      </c>
      <c r="C13629" s="219">
        <v>18.440025073437031</v>
      </c>
      <c r="D13629" s="218" t="s">
        <v>500</v>
      </c>
      <c r="E13629" s="218" t="s">
        <v>205</v>
      </c>
      <c r="F13629" s="218">
        <v>1955</v>
      </c>
    </row>
    <row r="13630" spans="1:6" x14ac:dyDescent="0.45">
      <c r="A13630" s="218">
        <v>14221</v>
      </c>
      <c r="B13630" s="218">
        <v>500</v>
      </c>
      <c r="C13630" s="219">
        <v>39.918128117955177</v>
      </c>
      <c r="D13630" s="218"/>
      <c r="E13630" s="218" t="s">
        <v>203</v>
      </c>
      <c r="F13630" s="218">
        <v>1978</v>
      </c>
    </row>
    <row r="13631" spans="1:6" x14ac:dyDescent="0.45">
      <c r="A13631" s="218">
        <v>14079</v>
      </c>
      <c r="B13631" s="218">
        <v>500</v>
      </c>
      <c r="C13631" s="219">
        <v>3.165211154104504</v>
      </c>
      <c r="D13631" s="218"/>
      <c r="E13631" s="218" t="s">
        <v>203</v>
      </c>
      <c r="F13631" s="218">
        <v>1901</v>
      </c>
    </row>
    <row r="13632" spans="1:6" x14ac:dyDescent="0.45">
      <c r="A13632" s="218">
        <v>4046</v>
      </c>
      <c r="B13632" s="218">
        <v>500</v>
      </c>
      <c r="C13632" s="219">
        <v>22.76340299993306</v>
      </c>
      <c r="D13632" s="218"/>
      <c r="E13632" s="218" t="s">
        <v>203</v>
      </c>
      <c r="F13632" s="218">
        <v>1978</v>
      </c>
    </row>
    <row r="13633" spans="1:6" x14ac:dyDescent="0.45">
      <c r="A13633" s="218">
        <v>26625</v>
      </c>
      <c r="B13633" s="218">
        <v>250</v>
      </c>
      <c r="C13633" s="219">
        <v>10.04222648593599</v>
      </c>
      <c r="D13633" s="218"/>
      <c r="E13633" s="218" t="s">
        <v>114</v>
      </c>
      <c r="F13633" s="218">
        <v>2005</v>
      </c>
    </row>
    <row r="13634" spans="1:6" x14ac:dyDescent="0.45">
      <c r="A13634" s="218">
        <v>36718</v>
      </c>
      <c r="B13634" s="218">
        <v>250</v>
      </c>
      <c r="C13634" s="219">
        <v>19.00535804137116</v>
      </c>
      <c r="D13634" s="218"/>
      <c r="E13634" s="218" t="s">
        <v>204</v>
      </c>
      <c r="F13634" s="218">
        <v>2002</v>
      </c>
    </row>
    <row r="13635" spans="1:6" x14ac:dyDescent="0.45">
      <c r="A13635" s="218">
        <v>63646</v>
      </c>
      <c r="B13635" s="218">
        <v>200</v>
      </c>
      <c r="C13635" s="219">
        <v>31.243362943844801</v>
      </c>
      <c r="D13635" s="218"/>
      <c r="E13635" s="218" t="s">
        <v>205</v>
      </c>
      <c r="F13635" s="218">
        <v>1901</v>
      </c>
    </row>
    <row r="13636" spans="1:6" x14ac:dyDescent="0.45">
      <c r="A13636" s="218">
        <v>166155</v>
      </c>
      <c r="B13636" s="218">
        <v>200</v>
      </c>
      <c r="C13636" s="219">
        <v>7.7305844624108442</v>
      </c>
      <c r="D13636" s="218" t="s">
        <v>501</v>
      </c>
      <c r="E13636" s="218" t="s">
        <v>209</v>
      </c>
      <c r="F13636" s="218">
        <v>2020</v>
      </c>
    </row>
    <row r="13637" spans="1:6" x14ac:dyDescent="0.45">
      <c r="A13637" s="218">
        <v>59816</v>
      </c>
      <c r="B13637" s="218">
        <v>250</v>
      </c>
      <c r="C13637" s="219">
        <v>38.828984926034437</v>
      </c>
      <c r="D13637" s="218"/>
      <c r="E13637" s="218" t="s">
        <v>205</v>
      </c>
      <c r="F13637" s="218">
        <v>1901</v>
      </c>
    </row>
    <row r="13638" spans="1:6" x14ac:dyDescent="0.45">
      <c r="A13638" s="218">
        <v>59805</v>
      </c>
      <c r="B13638" s="218">
        <v>250</v>
      </c>
      <c r="C13638" s="219">
        <v>14.847348412607071</v>
      </c>
      <c r="D13638" s="218"/>
      <c r="E13638" s="218"/>
      <c r="F13638" s="218">
        <v>1974</v>
      </c>
    </row>
    <row r="13639" spans="1:6" x14ac:dyDescent="0.45">
      <c r="A13639" s="218">
        <v>26620</v>
      </c>
      <c r="B13639" s="218">
        <v>1000</v>
      </c>
      <c r="C13639" s="219">
        <v>90.809906650324805</v>
      </c>
      <c r="D13639" s="218"/>
      <c r="E13639" s="218" t="s">
        <v>203</v>
      </c>
      <c r="F13639" s="218">
        <v>1901</v>
      </c>
    </row>
    <row r="13640" spans="1:6" x14ac:dyDescent="0.45">
      <c r="A13640" s="218">
        <v>56079</v>
      </c>
      <c r="B13640" s="218">
        <v>1000</v>
      </c>
      <c r="C13640" s="219">
        <v>83.582936130555296</v>
      </c>
      <c r="D13640" s="218"/>
      <c r="E13640" s="218" t="s">
        <v>203</v>
      </c>
      <c r="F13640" s="218">
        <v>1901</v>
      </c>
    </row>
    <row r="13641" spans="1:6" x14ac:dyDescent="0.45">
      <c r="A13641" s="218">
        <v>43985</v>
      </c>
      <c r="B13641" s="218">
        <v>1000</v>
      </c>
      <c r="C13641" s="219">
        <v>28.483970772163179</v>
      </c>
      <c r="D13641" s="218"/>
      <c r="E13641" s="218" t="s">
        <v>203</v>
      </c>
      <c r="F13641" s="218">
        <v>1993</v>
      </c>
    </row>
    <row r="13642" spans="1:6" x14ac:dyDescent="0.45">
      <c r="A13642" s="218">
        <v>18520</v>
      </c>
      <c r="B13642" s="218"/>
      <c r="C13642" s="219">
        <v>7.7888282686050578</v>
      </c>
      <c r="D13642" s="218"/>
      <c r="E13642" s="218"/>
      <c r="F13642" s="218">
        <v>1901</v>
      </c>
    </row>
    <row r="13643" spans="1:6" x14ac:dyDescent="0.45">
      <c r="A13643" s="218">
        <v>33658</v>
      </c>
      <c r="B13643" s="218">
        <v>1200</v>
      </c>
      <c r="C13643" s="219">
        <v>256.57600511025498</v>
      </c>
      <c r="D13643" s="218"/>
      <c r="E13643" s="218" t="s">
        <v>203</v>
      </c>
      <c r="F13643" s="218">
        <v>2004</v>
      </c>
    </row>
    <row r="13644" spans="1:6" x14ac:dyDescent="0.45">
      <c r="A13644" s="218">
        <v>33660</v>
      </c>
      <c r="B13644" s="218">
        <v>1200</v>
      </c>
      <c r="C13644" s="219">
        <v>227.1202301612015</v>
      </c>
      <c r="D13644" s="218" t="s">
        <v>502</v>
      </c>
      <c r="E13644" s="218" t="s">
        <v>203</v>
      </c>
      <c r="F13644" s="218">
        <v>2004</v>
      </c>
    </row>
    <row r="13645" spans="1:6" x14ac:dyDescent="0.45">
      <c r="A13645" s="218">
        <v>35684</v>
      </c>
      <c r="B13645" s="218">
        <v>1200</v>
      </c>
      <c r="C13645" s="219">
        <v>208.41021538212419</v>
      </c>
      <c r="D13645" s="218" t="s">
        <v>502</v>
      </c>
      <c r="E13645" s="218" t="s">
        <v>203</v>
      </c>
      <c r="F13645" s="218">
        <v>2004</v>
      </c>
    </row>
    <row r="13646" spans="1:6" x14ac:dyDescent="0.45">
      <c r="A13646" s="218">
        <v>35868</v>
      </c>
      <c r="B13646" s="218">
        <v>1200</v>
      </c>
      <c r="C13646" s="219">
        <v>99.602590423371097</v>
      </c>
      <c r="D13646" s="218"/>
      <c r="E13646" s="218" t="s">
        <v>203</v>
      </c>
      <c r="F13646" s="218">
        <v>2004</v>
      </c>
    </row>
    <row r="13647" spans="1:6" x14ac:dyDescent="0.45">
      <c r="A13647" s="218">
        <v>35903</v>
      </c>
      <c r="B13647" s="218">
        <v>1200</v>
      </c>
      <c r="C13647" s="219">
        <v>110.1959837144132</v>
      </c>
      <c r="D13647" s="218"/>
      <c r="E13647" s="218" t="s">
        <v>203</v>
      </c>
      <c r="F13647" s="218">
        <v>2004</v>
      </c>
    </row>
    <row r="13648" spans="1:6" x14ac:dyDescent="0.45">
      <c r="A13648" s="218">
        <v>35904</v>
      </c>
      <c r="B13648" s="218">
        <v>1200</v>
      </c>
      <c r="C13648" s="219">
        <v>233.98392064263129</v>
      </c>
      <c r="D13648" s="218"/>
      <c r="E13648" s="218" t="s">
        <v>203</v>
      </c>
      <c r="F13648" s="218">
        <v>2004</v>
      </c>
    </row>
    <row r="13649" spans="1:6" x14ac:dyDescent="0.45">
      <c r="A13649" s="218">
        <v>36095</v>
      </c>
      <c r="B13649" s="218">
        <v>1200</v>
      </c>
      <c r="C13649" s="219">
        <v>222.82642885253941</v>
      </c>
      <c r="D13649" s="218"/>
      <c r="E13649" s="218" t="s">
        <v>203</v>
      </c>
      <c r="F13649" s="218">
        <v>2004</v>
      </c>
    </row>
    <row r="13650" spans="1:6" x14ac:dyDescent="0.45">
      <c r="A13650" s="218">
        <v>56173</v>
      </c>
      <c r="B13650" s="218">
        <v>1200</v>
      </c>
      <c r="C13650" s="219">
        <v>249.82684901970609</v>
      </c>
      <c r="D13650" s="218" t="s">
        <v>502</v>
      </c>
      <c r="E13650" s="218" t="s">
        <v>203</v>
      </c>
      <c r="F13650" s="218">
        <v>2004</v>
      </c>
    </row>
    <row r="13651" spans="1:6" x14ac:dyDescent="0.45">
      <c r="A13651" s="218">
        <v>55968</v>
      </c>
      <c r="B13651" s="218">
        <v>2200</v>
      </c>
      <c r="C13651" s="219">
        <v>917.44664610564109</v>
      </c>
      <c r="D13651" s="218" t="s">
        <v>503</v>
      </c>
      <c r="E13651" s="218" t="s">
        <v>203</v>
      </c>
      <c r="F13651" s="218">
        <v>1998</v>
      </c>
    </row>
    <row r="13652" spans="1:6" x14ac:dyDescent="0.45">
      <c r="A13652" s="218">
        <v>35906</v>
      </c>
      <c r="B13652" s="218">
        <v>1200</v>
      </c>
      <c r="C13652" s="219">
        <v>239.71953382307601</v>
      </c>
      <c r="D13652" s="218"/>
      <c r="E13652" s="218" t="s">
        <v>203</v>
      </c>
      <c r="F13652" s="218">
        <v>2004</v>
      </c>
    </row>
    <row r="13653" spans="1:6" x14ac:dyDescent="0.45">
      <c r="A13653" s="218">
        <v>46119</v>
      </c>
      <c r="B13653" s="218">
        <v>2200</v>
      </c>
      <c r="C13653" s="219">
        <v>1572.3935575312751</v>
      </c>
      <c r="D13653" s="218" t="s">
        <v>100</v>
      </c>
      <c r="E13653" s="218" t="s">
        <v>203</v>
      </c>
      <c r="F13653" s="218">
        <v>1998</v>
      </c>
    </row>
    <row r="13654" spans="1:6" x14ac:dyDescent="0.45">
      <c r="A13654" s="218">
        <v>0</v>
      </c>
      <c r="B13654" s="218">
        <v>0</v>
      </c>
      <c r="C13654" s="219">
        <v>25.101847120074819</v>
      </c>
      <c r="D13654" s="218"/>
      <c r="E13654" s="218"/>
      <c r="F13654" s="218">
        <v>2021</v>
      </c>
    </row>
    <row r="13655" spans="1:6" x14ac:dyDescent="0.45">
      <c r="A13655" s="218">
        <v>0</v>
      </c>
      <c r="B13655" s="218">
        <v>0</v>
      </c>
      <c r="C13655" s="219">
        <v>32.798549895000541</v>
      </c>
      <c r="D13655" s="218"/>
      <c r="E13655" s="218"/>
      <c r="F13655" s="218">
        <v>2021</v>
      </c>
    </row>
    <row r="13656" spans="1:6" x14ac:dyDescent="0.45">
      <c r="A13656" s="218">
        <v>0</v>
      </c>
      <c r="B13656" s="218">
        <v>0</v>
      </c>
      <c r="C13656" s="219">
        <v>39.061512351858262</v>
      </c>
      <c r="D13656" s="218"/>
      <c r="E13656" s="218"/>
      <c r="F13656" s="218">
        <v>2021</v>
      </c>
    </row>
    <row r="13657" spans="1:6" x14ac:dyDescent="0.45">
      <c r="A13657" s="218">
        <v>0</v>
      </c>
      <c r="B13657" s="218">
        <v>0</v>
      </c>
      <c r="C13657" s="219">
        <v>41.22933013078984</v>
      </c>
      <c r="D13657" s="218"/>
      <c r="E13657" s="218"/>
      <c r="F13657" s="218">
        <v>2021</v>
      </c>
    </row>
    <row r="13658" spans="1:6" x14ac:dyDescent="0.45">
      <c r="A13658" s="218">
        <v>0</v>
      </c>
      <c r="B13658" s="218">
        <v>0</v>
      </c>
      <c r="C13658" s="219">
        <v>19.090860595800141</v>
      </c>
      <c r="D13658" s="218"/>
      <c r="E13658" s="218"/>
      <c r="F13658" s="218">
        <v>2021</v>
      </c>
    </row>
    <row r="13659" spans="1:6" x14ac:dyDescent="0.45">
      <c r="A13659" s="218">
        <v>0</v>
      </c>
      <c r="B13659" s="218">
        <v>0</v>
      </c>
      <c r="C13659" s="219">
        <v>38.556097467035492</v>
      </c>
      <c r="D13659" s="218"/>
      <c r="E13659" s="218"/>
      <c r="F13659" s="218">
        <v>2021</v>
      </c>
    </row>
    <row r="13660" spans="1:6" x14ac:dyDescent="0.45">
      <c r="A13660" s="218">
        <v>0</v>
      </c>
      <c r="B13660" s="218">
        <v>0</v>
      </c>
      <c r="C13660" s="219">
        <v>48.72524257900475</v>
      </c>
      <c r="D13660" s="218"/>
      <c r="E13660" s="218"/>
      <c r="F13660" s="218">
        <v>2021</v>
      </c>
    </row>
    <row r="13661" spans="1:6" x14ac:dyDescent="0.45">
      <c r="A13661" s="218">
        <v>0</v>
      </c>
      <c r="B13661" s="218">
        <v>0</v>
      </c>
      <c r="C13661" s="219">
        <v>33.855278775612923</v>
      </c>
      <c r="D13661" s="218"/>
      <c r="E13661" s="218"/>
      <c r="F13661" s="218">
        <v>2021</v>
      </c>
    </row>
    <row r="13662" spans="1:6" x14ac:dyDescent="0.45">
      <c r="A13662" s="218">
        <v>0</v>
      </c>
      <c r="B13662" s="218">
        <v>0</v>
      </c>
      <c r="C13662" s="219">
        <v>10.239035030350291</v>
      </c>
      <c r="D13662" s="218"/>
      <c r="E13662" s="218"/>
      <c r="F13662" s="218">
        <v>2021</v>
      </c>
    </row>
    <row r="13663" spans="1:6" x14ac:dyDescent="0.45">
      <c r="A13663" s="218">
        <v>0</v>
      </c>
      <c r="B13663" s="218">
        <v>0</v>
      </c>
      <c r="C13663" s="219">
        <v>80.538161854570646</v>
      </c>
      <c r="D13663" s="218"/>
      <c r="E13663" s="218"/>
      <c r="F13663" s="218">
        <v>2021</v>
      </c>
    </row>
    <row r="13664" spans="1:6" x14ac:dyDescent="0.45">
      <c r="A13664" s="218">
        <v>0</v>
      </c>
      <c r="B13664" s="218">
        <v>0</v>
      </c>
      <c r="C13664" s="219">
        <v>10.220644091989239</v>
      </c>
      <c r="D13664" s="218"/>
      <c r="E13664" s="218"/>
      <c r="F13664" s="218">
        <v>2021</v>
      </c>
    </row>
    <row r="13665" spans="1:6" x14ac:dyDescent="0.45">
      <c r="A13665" s="218">
        <v>0</v>
      </c>
      <c r="B13665" s="218">
        <v>0</v>
      </c>
      <c r="C13665" s="219">
        <v>42.377982201561103</v>
      </c>
      <c r="D13665" s="218"/>
      <c r="E13665" s="218"/>
      <c r="F13665" s="218">
        <v>2021</v>
      </c>
    </row>
    <row r="13666" spans="1:6" x14ac:dyDescent="0.45">
      <c r="A13666" s="218">
        <v>0</v>
      </c>
      <c r="B13666" s="218">
        <v>0</v>
      </c>
      <c r="C13666" s="219">
        <v>16.435124675250439</v>
      </c>
      <c r="D13666" s="218"/>
      <c r="E13666" s="218"/>
      <c r="F13666" s="218">
        <v>2021</v>
      </c>
    </row>
    <row r="13667" spans="1:6" x14ac:dyDescent="0.45">
      <c r="A13667" s="218">
        <v>0</v>
      </c>
      <c r="B13667" s="218">
        <v>0</v>
      </c>
      <c r="C13667" s="219">
        <v>8.51335748837624</v>
      </c>
      <c r="D13667" s="218"/>
      <c r="E13667" s="218"/>
      <c r="F13667" s="218">
        <v>2021</v>
      </c>
    </row>
    <row r="13668" spans="1:6" x14ac:dyDescent="0.45">
      <c r="A13668" s="218">
        <v>0</v>
      </c>
      <c r="B13668" s="218">
        <v>0</v>
      </c>
      <c r="C13668" s="219">
        <v>75.430002362787349</v>
      </c>
      <c r="D13668" s="218"/>
      <c r="E13668" s="218"/>
      <c r="F13668" s="218">
        <v>2021</v>
      </c>
    </row>
    <row r="13669" spans="1:6" x14ac:dyDescent="0.45">
      <c r="A13669" s="218">
        <v>0</v>
      </c>
      <c r="B13669" s="218">
        <v>0</v>
      </c>
      <c r="C13669" s="219">
        <v>78.689084609424086</v>
      </c>
      <c r="D13669" s="218"/>
      <c r="E13669" s="218"/>
      <c r="F13669" s="218">
        <v>2021</v>
      </c>
    </row>
    <row r="13670" spans="1:6" x14ac:dyDescent="0.45">
      <c r="A13670" s="218">
        <v>0</v>
      </c>
      <c r="B13670" s="218">
        <v>0</v>
      </c>
      <c r="C13670" s="219">
        <v>1.0485672710105409</v>
      </c>
      <c r="D13670" s="218"/>
      <c r="E13670" s="218"/>
      <c r="F13670" s="218">
        <v>2021</v>
      </c>
    </row>
    <row r="13671" spans="1:6" x14ac:dyDescent="0.45">
      <c r="A13671" s="218">
        <v>0</v>
      </c>
      <c r="B13671" s="218">
        <v>0</v>
      </c>
      <c r="C13671" s="219">
        <v>1.4290926365539429</v>
      </c>
      <c r="D13671" s="218"/>
      <c r="E13671" s="218"/>
      <c r="F13671" s="218">
        <v>2021</v>
      </c>
    </row>
    <row r="13672" spans="1:6" x14ac:dyDescent="0.45">
      <c r="A13672" s="218">
        <v>0</v>
      </c>
      <c r="B13672" s="218">
        <v>0</v>
      </c>
      <c r="C13672" s="219">
        <v>43.559669280374663</v>
      </c>
      <c r="D13672" s="218"/>
      <c r="E13672" s="218"/>
      <c r="F13672" s="218">
        <v>2021</v>
      </c>
    </row>
    <row r="13673" spans="1:6" x14ac:dyDescent="0.45">
      <c r="A13673" s="218">
        <v>0</v>
      </c>
      <c r="B13673" s="218">
        <v>0</v>
      </c>
      <c r="C13673" s="219">
        <v>11.25247180910319</v>
      </c>
      <c r="D13673" s="218"/>
      <c r="E13673" s="218"/>
      <c r="F13673" s="218">
        <v>2021</v>
      </c>
    </row>
    <row r="13674" spans="1:6" x14ac:dyDescent="0.45">
      <c r="A13674" s="218">
        <v>0</v>
      </c>
      <c r="B13674" s="218">
        <v>0</v>
      </c>
      <c r="C13674" s="219">
        <v>34.034664613138617</v>
      </c>
      <c r="D13674" s="218"/>
      <c r="E13674" s="218"/>
      <c r="F13674" s="218">
        <v>2021</v>
      </c>
    </row>
    <row r="13675" spans="1:6" x14ac:dyDescent="0.45">
      <c r="A13675" s="218">
        <v>0</v>
      </c>
      <c r="B13675" s="218">
        <v>0</v>
      </c>
      <c r="C13675" s="219">
        <v>36.999999999260559</v>
      </c>
      <c r="D13675" s="218"/>
      <c r="E13675" s="218"/>
      <c r="F13675" s="218">
        <v>2021</v>
      </c>
    </row>
    <row r="13676" spans="1:6" x14ac:dyDescent="0.45">
      <c r="A13676" s="218">
        <v>0</v>
      </c>
      <c r="B13676" s="218">
        <v>0</v>
      </c>
      <c r="C13676" s="219">
        <v>12.00000000003193</v>
      </c>
      <c r="D13676" s="218"/>
      <c r="E13676" s="218"/>
      <c r="F13676" s="218">
        <v>2021</v>
      </c>
    </row>
    <row r="13677" spans="1:6" x14ac:dyDescent="0.45">
      <c r="A13677" s="218">
        <v>0</v>
      </c>
      <c r="B13677" s="218">
        <v>0</v>
      </c>
      <c r="C13677" s="219">
        <v>23.499999998211891</v>
      </c>
      <c r="D13677" s="218"/>
      <c r="E13677" s="218"/>
      <c r="F13677" s="218">
        <v>2021</v>
      </c>
    </row>
    <row r="13678" spans="1:6" x14ac:dyDescent="0.45">
      <c r="A13678" s="218">
        <v>0</v>
      </c>
      <c r="B13678" s="218">
        <v>0</v>
      </c>
      <c r="C13678" s="219">
        <v>21.000000000198849</v>
      </c>
      <c r="D13678" s="218"/>
      <c r="E13678" s="218"/>
      <c r="F13678" s="218">
        <v>2021</v>
      </c>
    </row>
    <row r="13679" spans="1:6" x14ac:dyDescent="0.45">
      <c r="A13679" s="218">
        <v>0</v>
      </c>
      <c r="B13679" s="218">
        <v>0</v>
      </c>
      <c r="C13679" s="219">
        <v>12.99999999837563</v>
      </c>
      <c r="D13679" s="218"/>
      <c r="E13679" s="218"/>
      <c r="F13679" s="218">
        <v>2021</v>
      </c>
    </row>
    <row r="13680" spans="1:6" x14ac:dyDescent="0.45">
      <c r="A13680" s="218">
        <v>0</v>
      </c>
      <c r="B13680" s="218">
        <v>0</v>
      </c>
      <c r="C13680" s="219">
        <v>50.000000002341949</v>
      </c>
      <c r="D13680" s="218"/>
      <c r="E13680" s="218"/>
      <c r="F13680" s="218">
        <v>2021</v>
      </c>
    </row>
    <row r="13681" spans="1:6" x14ac:dyDescent="0.45">
      <c r="A13681" s="218">
        <v>0</v>
      </c>
      <c r="B13681" s="218">
        <v>0</v>
      </c>
      <c r="C13681" s="219">
        <v>9.0000000005022986</v>
      </c>
      <c r="D13681" s="218"/>
      <c r="E13681" s="218"/>
      <c r="F13681" s="218">
        <v>2021</v>
      </c>
    </row>
    <row r="13682" spans="1:6" x14ac:dyDescent="0.45">
      <c r="A13682" s="218">
        <v>0</v>
      </c>
      <c r="B13682" s="218">
        <v>0</v>
      </c>
      <c r="C13682" s="219">
        <v>24.999999999692591</v>
      </c>
      <c r="D13682" s="218"/>
      <c r="E13682" s="218"/>
      <c r="F13682" s="218">
        <v>2021</v>
      </c>
    </row>
    <row r="13683" spans="1:6" x14ac:dyDescent="0.45">
      <c r="A13683" s="218">
        <v>0</v>
      </c>
      <c r="B13683" s="218">
        <v>0</v>
      </c>
      <c r="C13683" s="219">
        <v>41.500000000171283</v>
      </c>
      <c r="D13683" s="218"/>
      <c r="E13683" s="218"/>
      <c r="F13683" s="218">
        <v>2021</v>
      </c>
    </row>
    <row r="13684" spans="1:6" x14ac:dyDescent="0.45">
      <c r="A13684" s="218">
        <v>0</v>
      </c>
      <c r="B13684" s="218">
        <v>0</v>
      </c>
      <c r="C13684" s="219">
        <v>26.000000000928171</v>
      </c>
      <c r="D13684" s="218"/>
      <c r="E13684" s="218"/>
      <c r="F13684" s="218">
        <v>2021</v>
      </c>
    </row>
    <row r="13685" spans="1:6" x14ac:dyDescent="0.45">
      <c r="A13685" s="218">
        <v>0</v>
      </c>
      <c r="B13685" s="218">
        <v>0</v>
      </c>
      <c r="C13685" s="219">
        <v>32.999999999277641</v>
      </c>
      <c r="D13685" s="218"/>
      <c r="E13685" s="218"/>
      <c r="F13685" s="218">
        <v>2021</v>
      </c>
    </row>
    <row r="13686" spans="1:6" x14ac:dyDescent="0.45">
      <c r="A13686" s="218">
        <v>0</v>
      </c>
      <c r="B13686" s="218">
        <v>0</v>
      </c>
      <c r="C13686" s="219">
        <v>26.00000000012194</v>
      </c>
      <c r="D13686" s="218"/>
      <c r="E13686" s="218"/>
      <c r="F13686" s="218">
        <v>2021</v>
      </c>
    </row>
    <row r="13687" spans="1:6" x14ac:dyDescent="0.45">
      <c r="A13687" s="218">
        <v>0</v>
      </c>
      <c r="B13687" s="218">
        <v>0</v>
      </c>
      <c r="C13687" s="219">
        <v>30.00000000010095</v>
      </c>
      <c r="D13687" s="218"/>
      <c r="E13687" s="218"/>
      <c r="F13687" s="218">
        <v>2021</v>
      </c>
    </row>
    <row r="13688" spans="1:6" x14ac:dyDescent="0.45">
      <c r="A13688" s="218">
        <v>0</v>
      </c>
      <c r="B13688" s="218">
        <v>0</v>
      </c>
      <c r="C13688" s="219">
        <v>15.000000000429729</v>
      </c>
      <c r="D13688" s="218"/>
      <c r="E13688" s="218"/>
      <c r="F13688" s="218">
        <v>2021</v>
      </c>
    </row>
    <row r="13689" spans="1:6" x14ac:dyDescent="0.45">
      <c r="A13689" s="218">
        <v>0</v>
      </c>
      <c r="B13689" s="218">
        <v>0</v>
      </c>
      <c r="C13689" s="219">
        <v>33.999999999938787</v>
      </c>
      <c r="D13689" s="218"/>
      <c r="E13689" s="218"/>
      <c r="F13689" s="218">
        <v>2021</v>
      </c>
    </row>
    <row r="13690" spans="1:6" x14ac:dyDescent="0.45">
      <c r="A13690" s="218">
        <v>0</v>
      </c>
      <c r="B13690" s="218">
        <v>0</v>
      </c>
      <c r="C13690" s="219">
        <v>29.999999999760899</v>
      </c>
      <c r="D13690" s="218"/>
      <c r="E13690" s="218"/>
      <c r="F13690" s="218">
        <v>2021</v>
      </c>
    </row>
    <row r="13691" spans="1:6" x14ac:dyDescent="0.45">
      <c r="A13691" s="218">
        <v>0</v>
      </c>
      <c r="B13691" s="218">
        <v>0</v>
      </c>
      <c r="C13691" s="219">
        <v>13.99999999991484</v>
      </c>
      <c r="D13691" s="218"/>
      <c r="E13691" s="218"/>
      <c r="F13691" s="218">
        <v>2021</v>
      </c>
    </row>
    <row r="13692" spans="1:6" x14ac:dyDescent="0.45">
      <c r="A13692" s="218">
        <v>0</v>
      </c>
      <c r="B13692" s="218">
        <v>0</v>
      </c>
      <c r="C13692" s="219">
        <v>48.000000000027832</v>
      </c>
      <c r="D13692" s="218"/>
      <c r="E13692" s="218"/>
      <c r="F13692" s="218">
        <v>2021</v>
      </c>
    </row>
    <row r="13693" spans="1:6" x14ac:dyDescent="0.45">
      <c r="A13693" s="218">
        <v>0</v>
      </c>
      <c r="B13693" s="218">
        <v>0</v>
      </c>
      <c r="C13693" s="219">
        <v>44.000000000061327</v>
      </c>
      <c r="D13693" s="218"/>
      <c r="E13693" s="218"/>
      <c r="F13693" s="218">
        <v>2021</v>
      </c>
    </row>
    <row r="13694" spans="1:6" x14ac:dyDescent="0.45">
      <c r="A13694" s="218">
        <v>0</v>
      </c>
      <c r="B13694" s="218">
        <v>0</v>
      </c>
      <c r="C13694" s="219">
        <v>13.00000000015914</v>
      </c>
      <c r="D13694" s="218"/>
      <c r="E13694" s="218"/>
      <c r="F13694" s="218">
        <v>2021</v>
      </c>
    </row>
    <row r="13695" spans="1:6" x14ac:dyDescent="0.45">
      <c r="A13695" s="218">
        <v>0</v>
      </c>
      <c r="B13695" s="218">
        <v>0</v>
      </c>
      <c r="C13695" s="219">
        <v>22.000000000288569</v>
      </c>
      <c r="D13695" s="218"/>
      <c r="E13695" s="218"/>
      <c r="F13695" s="218">
        <v>2021</v>
      </c>
    </row>
    <row r="13696" spans="1:6" x14ac:dyDescent="0.45">
      <c r="A13696" s="218">
        <v>0</v>
      </c>
      <c r="B13696" s="218">
        <v>0</v>
      </c>
      <c r="C13696" s="219">
        <v>9.0591471375881678</v>
      </c>
      <c r="D13696" s="218"/>
      <c r="E13696" s="218"/>
      <c r="F13696" s="218">
        <v>2021</v>
      </c>
    </row>
    <row r="13697" spans="1:6" x14ac:dyDescent="0.45">
      <c r="A13697" s="218">
        <v>0</v>
      </c>
      <c r="B13697" s="218">
        <v>0</v>
      </c>
      <c r="C13697" s="219">
        <v>44.946199943962107</v>
      </c>
      <c r="D13697" s="218"/>
      <c r="E13697" s="218"/>
      <c r="F13697" s="218">
        <v>2021</v>
      </c>
    </row>
    <row r="13698" spans="1:6" x14ac:dyDescent="0.45">
      <c r="A13698" s="218">
        <v>0</v>
      </c>
      <c r="B13698" s="218">
        <v>0</v>
      </c>
      <c r="C13698" s="219">
        <v>4.0445153806343628</v>
      </c>
      <c r="D13698" s="218"/>
      <c r="E13698" s="218"/>
      <c r="F13698" s="218">
        <v>2021</v>
      </c>
    </row>
    <row r="13699" spans="1:6" x14ac:dyDescent="0.45">
      <c r="A13699" s="218">
        <v>0</v>
      </c>
      <c r="B13699" s="218">
        <v>0</v>
      </c>
      <c r="C13699" s="219">
        <v>46.373841285326478</v>
      </c>
      <c r="D13699" s="218"/>
      <c r="E13699" s="218"/>
      <c r="F13699" s="218">
        <v>2021</v>
      </c>
    </row>
    <row r="13700" spans="1:6" x14ac:dyDescent="0.45">
      <c r="A13700" s="218">
        <v>0</v>
      </c>
      <c r="B13700" s="218">
        <v>0</v>
      </c>
      <c r="C13700" s="219">
        <v>46.562291856145222</v>
      </c>
      <c r="D13700" s="218"/>
      <c r="E13700" s="218"/>
      <c r="F13700" s="218">
        <v>2021</v>
      </c>
    </row>
    <row r="13701" spans="1:6" x14ac:dyDescent="0.45">
      <c r="A13701" s="218">
        <v>0</v>
      </c>
      <c r="B13701" s="218">
        <v>0</v>
      </c>
      <c r="C13701" s="219">
        <v>16.542409716276492</v>
      </c>
      <c r="D13701" s="218"/>
      <c r="E13701" s="218"/>
      <c r="F13701" s="218">
        <v>2021</v>
      </c>
    </row>
    <row r="13702" spans="1:6" x14ac:dyDescent="0.45">
      <c r="A13702" s="218">
        <v>0</v>
      </c>
      <c r="B13702" s="218">
        <v>0</v>
      </c>
      <c r="C13702" s="219">
        <v>41.482161849305861</v>
      </c>
      <c r="D13702" s="218"/>
      <c r="E13702" s="218"/>
      <c r="F13702" s="218">
        <v>2021</v>
      </c>
    </row>
    <row r="13703" spans="1:6" x14ac:dyDescent="0.45">
      <c r="A13703" s="218">
        <v>0</v>
      </c>
      <c r="B13703" s="218">
        <v>0</v>
      </c>
      <c r="C13703" s="219">
        <v>23.716338268523788</v>
      </c>
      <c r="D13703" s="218"/>
      <c r="E13703" s="218"/>
      <c r="F13703" s="218">
        <v>2021</v>
      </c>
    </row>
    <row r="13704" spans="1:6" x14ac:dyDescent="0.45">
      <c r="A13704" s="218">
        <v>0</v>
      </c>
      <c r="B13704" s="218">
        <v>0</v>
      </c>
      <c r="C13704" s="219">
        <v>34.983783470010167</v>
      </c>
      <c r="D13704" s="218"/>
      <c r="E13704" s="218"/>
      <c r="F13704" s="218">
        <v>2021</v>
      </c>
    </row>
    <row r="13705" spans="1:6" x14ac:dyDescent="0.45">
      <c r="A13705" s="218">
        <v>0</v>
      </c>
      <c r="B13705" s="218">
        <v>0</v>
      </c>
      <c r="C13705" s="219">
        <v>30.614211692511262</v>
      </c>
      <c r="D13705" s="218"/>
      <c r="E13705" s="218"/>
      <c r="F13705" s="218">
        <v>2021</v>
      </c>
    </row>
    <row r="13706" spans="1:6" x14ac:dyDescent="0.45">
      <c r="A13706" s="218">
        <v>0</v>
      </c>
      <c r="B13706" s="218">
        <v>0</v>
      </c>
      <c r="C13706" s="219">
        <v>45.05166797393872</v>
      </c>
      <c r="D13706" s="218"/>
      <c r="E13706" s="218"/>
      <c r="F13706" s="218">
        <v>2021</v>
      </c>
    </row>
    <row r="13707" spans="1:6" x14ac:dyDescent="0.45">
      <c r="A13707" s="218">
        <v>0</v>
      </c>
      <c r="B13707" s="218">
        <v>0</v>
      </c>
      <c r="C13707" s="219">
        <v>23.795877645765831</v>
      </c>
      <c r="D13707" s="218"/>
      <c r="E13707" s="218"/>
      <c r="F13707" s="218">
        <v>2021</v>
      </c>
    </row>
    <row r="13708" spans="1:6" x14ac:dyDescent="0.45">
      <c r="A13708" s="218">
        <v>0</v>
      </c>
      <c r="B13708" s="218">
        <v>0</v>
      </c>
      <c r="C13708" s="219">
        <v>26.00109461967142</v>
      </c>
      <c r="D13708" s="218"/>
      <c r="E13708" s="218"/>
      <c r="F13708" s="218">
        <v>2021</v>
      </c>
    </row>
    <row r="13709" spans="1:6" x14ac:dyDescent="0.45">
      <c r="A13709" s="218">
        <v>0</v>
      </c>
      <c r="B13709" s="218">
        <v>0</v>
      </c>
      <c r="C13709" s="219">
        <v>34.097456731690627</v>
      </c>
      <c r="D13709" s="218"/>
      <c r="E13709" s="218"/>
      <c r="F13709" s="218">
        <v>2021</v>
      </c>
    </row>
    <row r="13710" spans="1:6" x14ac:dyDescent="0.45">
      <c r="A13710" s="218">
        <v>0</v>
      </c>
      <c r="B13710" s="218">
        <v>0</v>
      </c>
      <c r="C13710" s="219">
        <v>30.320850820558871</v>
      </c>
      <c r="D13710" s="218"/>
      <c r="E13710" s="218"/>
      <c r="F13710" s="218">
        <v>2021</v>
      </c>
    </row>
    <row r="13711" spans="1:6" x14ac:dyDescent="0.45">
      <c r="A13711" s="218">
        <v>0</v>
      </c>
      <c r="B13711" s="218">
        <v>0</v>
      </c>
      <c r="C13711" s="219">
        <v>23.436307582280978</v>
      </c>
      <c r="D13711" s="218"/>
      <c r="E13711" s="218"/>
      <c r="F13711" s="218">
        <v>2021</v>
      </c>
    </row>
    <row r="13712" spans="1:6" x14ac:dyDescent="0.45">
      <c r="A13712" s="218">
        <v>0</v>
      </c>
      <c r="B13712" s="218">
        <v>0</v>
      </c>
      <c r="C13712" s="219">
        <v>43.112128079000087</v>
      </c>
      <c r="D13712" s="218"/>
      <c r="E13712" s="218"/>
      <c r="F13712" s="218">
        <v>2021</v>
      </c>
    </row>
    <row r="13713" spans="1:6" x14ac:dyDescent="0.45">
      <c r="A13713" s="218">
        <v>0</v>
      </c>
      <c r="B13713" s="218">
        <v>0</v>
      </c>
      <c r="C13713" s="219">
        <v>14.05154863744788</v>
      </c>
      <c r="D13713" s="218"/>
      <c r="E13713" s="218"/>
      <c r="F13713" s="218">
        <v>2021</v>
      </c>
    </row>
    <row r="13714" spans="1:6" x14ac:dyDescent="0.45">
      <c r="A13714" s="218">
        <v>0</v>
      </c>
      <c r="B13714" s="218">
        <v>0</v>
      </c>
      <c r="C13714" s="219">
        <v>34.591245469767941</v>
      </c>
      <c r="D13714" s="218"/>
      <c r="E13714" s="218"/>
      <c r="F13714" s="218">
        <v>2021</v>
      </c>
    </row>
    <row r="13715" spans="1:6" x14ac:dyDescent="0.45">
      <c r="A13715" s="218">
        <v>0</v>
      </c>
      <c r="B13715" s="218">
        <v>0</v>
      </c>
      <c r="C13715" s="219">
        <v>33.766812444193889</v>
      </c>
      <c r="D13715" s="218"/>
      <c r="E13715" s="218"/>
      <c r="F13715" s="218">
        <v>2021</v>
      </c>
    </row>
    <row r="13716" spans="1:6" x14ac:dyDescent="0.45">
      <c r="A13716" s="218">
        <v>0</v>
      </c>
      <c r="B13716" s="218">
        <v>0</v>
      </c>
      <c r="C13716" s="219">
        <v>23.443408627696009</v>
      </c>
      <c r="D13716" s="218"/>
      <c r="E13716" s="218"/>
      <c r="F13716" s="218">
        <v>2021</v>
      </c>
    </row>
    <row r="13717" spans="1:6" x14ac:dyDescent="0.45">
      <c r="A13717" s="218">
        <v>0</v>
      </c>
      <c r="B13717" s="218">
        <v>0</v>
      </c>
      <c r="C13717" s="219">
        <v>20.812677224938639</v>
      </c>
      <c r="D13717" s="218"/>
      <c r="E13717" s="218"/>
      <c r="F13717" s="218">
        <v>2021</v>
      </c>
    </row>
    <row r="13718" spans="1:6" x14ac:dyDescent="0.45">
      <c r="A13718" s="218">
        <v>0</v>
      </c>
      <c r="B13718" s="218">
        <v>0</v>
      </c>
      <c r="C13718" s="219">
        <v>21.24924821322627</v>
      </c>
      <c r="D13718" s="218"/>
      <c r="E13718" s="218"/>
      <c r="F13718" s="218">
        <v>2021</v>
      </c>
    </row>
    <row r="13719" spans="1:6" x14ac:dyDescent="0.45">
      <c r="A13719" s="218">
        <v>0</v>
      </c>
      <c r="B13719" s="218">
        <v>0</v>
      </c>
      <c r="C13719" s="219">
        <v>25.441735440200141</v>
      </c>
      <c r="D13719" s="218"/>
      <c r="E13719" s="218"/>
      <c r="F13719" s="218">
        <v>2021</v>
      </c>
    </row>
    <row r="13720" spans="1:6" x14ac:dyDescent="0.45">
      <c r="A13720" s="218">
        <v>0</v>
      </c>
      <c r="B13720" s="218">
        <v>0</v>
      </c>
      <c r="C13720" s="219">
        <v>29.744896414309501</v>
      </c>
      <c r="D13720" s="218"/>
      <c r="E13720" s="218"/>
      <c r="F13720" s="218">
        <v>2021</v>
      </c>
    </row>
    <row r="13721" spans="1:6" x14ac:dyDescent="0.45">
      <c r="A13721" s="218">
        <v>0</v>
      </c>
      <c r="B13721" s="218">
        <v>0</v>
      </c>
      <c r="C13721" s="219">
        <v>10.63762156628218</v>
      </c>
      <c r="D13721" s="218"/>
      <c r="E13721" s="218"/>
      <c r="F13721" s="218">
        <v>2021</v>
      </c>
    </row>
    <row r="13722" spans="1:6" x14ac:dyDescent="0.45">
      <c r="A13722" s="218">
        <v>0</v>
      </c>
      <c r="B13722" s="218">
        <v>0</v>
      </c>
      <c r="C13722" s="219">
        <v>24.606385417160549</v>
      </c>
      <c r="D13722" s="218"/>
      <c r="E13722" s="218"/>
      <c r="F13722" s="218">
        <v>2021</v>
      </c>
    </row>
    <row r="13723" spans="1:6" x14ac:dyDescent="0.45">
      <c r="A13723" s="218">
        <v>0</v>
      </c>
      <c r="B13723" s="218">
        <v>0</v>
      </c>
      <c r="C13723" s="219">
        <v>25.03093519427361</v>
      </c>
      <c r="D13723" s="218"/>
      <c r="E13723" s="218"/>
      <c r="F13723" s="218">
        <v>2021</v>
      </c>
    </row>
    <row r="13724" spans="1:6" x14ac:dyDescent="0.45">
      <c r="A13724" s="218">
        <v>0</v>
      </c>
      <c r="B13724" s="218">
        <v>0</v>
      </c>
      <c r="C13724" s="219">
        <v>16.995653513800239</v>
      </c>
      <c r="D13724" s="218"/>
      <c r="E13724" s="218"/>
      <c r="F13724" s="218">
        <v>2021</v>
      </c>
    </row>
    <row r="13725" spans="1:6" x14ac:dyDescent="0.45">
      <c r="A13725" s="218">
        <v>0</v>
      </c>
      <c r="B13725" s="218">
        <v>0</v>
      </c>
      <c r="C13725" s="219">
        <v>24.85320986463822</v>
      </c>
      <c r="D13725" s="218"/>
      <c r="E13725" s="218"/>
      <c r="F13725" s="218">
        <v>2021</v>
      </c>
    </row>
    <row r="13726" spans="1:6" x14ac:dyDescent="0.45">
      <c r="A13726" s="218">
        <v>0</v>
      </c>
      <c r="B13726" s="218">
        <v>0</v>
      </c>
      <c r="C13726" s="219">
        <v>34.428191694166102</v>
      </c>
      <c r="D13726" s="218"/>
      <c r="E13726" s="218"/>
      <c r="F13726" s="218">
        <v>2021</v>
      </c>
    </row>
    <row r="13727" spans="1:6" x14ac:dyDescent="0.45">
      <c r="A13727" s="218">
        <v>0</v>
      </c>
      <c r="B13727" s="218">
        <v>0</v>
      </c>
      <c r="C13727" s="219">
        <v>33.402184198486232</v>
      </c>
      <c r="D13727" s="218"/>
      <c r="E13727" s="218"/>
      <c r="F13727" s="218">
        <v>2021</v>
      </c>
    </row>
    <row r="13728" spans="1:6" x14ac:dyDescent="0.45">
      <c r="A13728" s="218">
        <v>0</v>
      </c>
      <c r="B13728" s="218">
        <v>0</v>
      </c>
      <c r="C13728" s="219">
        <v>32.405430058624738</v>
      </c>
      <c r="D13728" s="218"/>
      <c r="E13728" s="218"/>
      <c r="F13728" s="218">
        <v>2021</v>
      </c>
    </row>
    <row r="13729" spans="1:6" x14ac:dyDescent="0.45">
      <c r="A13729" s="218">
        <v>0</v>
      </c>
      <c r="B13729" s="218">
        <v>0</v>
      </c>
      <c r="C13729" s="219">
        <v>16.248795845870681</v>
      </c>
      <c r="D13729" s="218"/>
      <c r="E13729" s="218"/>
      <c r="F13729" s="218">
        <v>2021</v>
      </c>
    </row>
    <row r="13730" spans="1:6" x14ac:dyDescent="0.45">
      <c r="A13730" s="218">
        <v>0</v>
      </c>
      <c r="B13730" s="218">
        <v>0</v>
      </c>
      <c r="C13730" s="219">
        <v>37.483831914323538</v>
      </c>
      <c r="D13730" s="218"/>
      <c r="E13730" s="218"/>
      <c r="F13730" s="218">
        <v>2021</v>
      </c>
    </row>
    <row r="13731" spans="1:6" x14ac:dyDescent="0.45">
      <c r="A13731" s="218">
        <v>0</v>
      </c>
      <c r="B13731" s="218">
        <v>0</v>
      </c>
      <c r="C13731" s="219">
        <v>35.000000040523879</v>
      </c>
      <c r="D13731" s="218"/>
      <c r="E13731" s="218"/>
      <c r="F13731" s="218">
        <v>2021</v>
      </c>
    </row>
    <row r="13732" spans="1:6" x14ac:dyDescent="0.45">
      <c r="A13732" s="218">
        <v>0</v>
      </c>
      <c r="B13732" s="218">
        <v>0</v>
      </c>
      <c r="C13732" s="219">
        <v>25.963038550899579</v>
      </c>
      <c r="D13732" s="218"/>
      <c r="E13732" s="218"/>
      <c r="F13732" s="218">
        <v>2021</v>
      </c>
    </row>
    <row r="13733" spans="1:6" x14ac:dyDescent="0.45">
      <c r="A13733" s="218">
        <v>0</v>
      </c>
      <c r="B13733" s="218">
        <v>0</v>
      </c>
      <c r="C13733" s="219">
        <v>15.777232611977579</v>
      </c>
      <c r="D13733" s="218"/>
      <c r="E13733" s="218"/>
      <c r="F13733" s="218">
        <v>2021</v>
      </c>
    </row>
    <row r="13734" spans="1:6" x14ac:dyDescent="0.45">
      <c r="A13734" s="218">
        <v>0</v>
      </c>
      <c r="B13734" s="218">
        <v>0</v>
      </c>
      <c r="C13734" s="219">
        <v>64.324805932321183</v>
      </c>
      <c r="D13734" s="218"/>
      <c r="E13734" s="218"/>
      <c r="F13734" s="218">
        <v>2021</v>
      </c>
    </row>
    <row r="13735" spans="1:6" x14ac:dyDescent="0.45">
      <c r="A13735" s="218">
        <v>0</v>
      </c>
      <c r="B13735" s="218">
        <v>0</v>
      </c>
      <c r="C13735" s="219">
        <v>40.736771042722403</v>
      </c>
      <c r="D13735" s="218"/>
      <c r="E13735" s="218"/>
      <c r="F13735" s="218">
        <v>2021</v>
      </c>
    </row>
    <row r="13736" spans="1:6" x14ac:dyDescent="0.45">
      <c r="A13736" s="218">
        <v>0</v>
      </c>
      <c r="B13736" s="218">
        <v>0</v>
      </c>
      <c r="C13736" s="219">
        <v>34.05410845879625</v>
      </c>
      <c r="D13736" s="218"/>
      <c r="E13736" s="218"/>
      <c r="F13736" s="218">
        <v>2021</v>
      </c>
    </row>
    <row r="13737" spans="1:6" x14ac:dyDescent="0.45">
      <c r="A13737" s="218">
        <v>0</v>
      </c>
      <c r="B13737" s="218">
        <v>0</v>
      </c>
      <c r="C13737" s="219">
        <v>31.31446766533961</v>
      </c>
      <c r="D13737" s="218"/>
      <c r="E13737" s="218"/>
      <c r="F13737" s="218">
        <v>2021</v>
      </c>
    </row>
    <row r="13738" spans="1:6" x14ac:dyDescent="0.45">
      <c r="A13738" s="218">
        <v>0</v>
      </c>
      <c r="B13738" s="218">
        <v>0</v>
      </c>
      <c r="C13738" s="219">
        <v>23.490214099672301</v>
      </c>
      <c r="D13738" s="218"/>
      <c r="E13738" s="218"/>
      <c r="F13738" s="218">
        <v>2021</v>
      </c>
    </row>
    <row r="13739" spans="1:6" x14ac:dyDescent="0.45">
      <c r="A13739" s="218">
        <v>0</v>
      </c>
      <c r="B13739" s="218">
        <v>0</v>
      </c>
      <c r="C13739" s="219">
        <v>23.46463659797292</v>
      </c>
      <c r="D13739" s="218"/>
      <c r="E13739" s="218"/>
      <c r="F13739" s="218">
        <v>2021</v>
      </c>
    </row>
    <row r="13740" spans="1:6" x14ac:dyDescent="0.45">
      <c r="A13740" s="218">
        <v>0</v>
      </c>
      <c r="B13740" s="218">
        <v>0</v>
      </c>
      <c r="C13740" s="219">
        <v>33.21281796866807</v>
      </c>
      <c r="D13740" s="218"/>
      <c r="E13740" s="218"/>
      <c r="F13740" s="218">
        <v>2021</v>
      </c>
    </row>
    <row r="13741" spans="1:6" x14ac:dyDescent="0.45">
      <c r="A13741" s="218">
        <v>0</v>
      </c>
      <c r="B13741" s="218">
        <v>0</v>
      </c>
      <c r="C13741" s="219">
        <v>38.324699635012259</v>
      </c>
      <c r="D13741" s="218"/>
      <c r="E13741" s="218"/>
      <c r="F13741" s="218">
        <v>2021</v>
      </c>
    </row>
    <row r="13742" spans="1:6" x14ac:dyDescent="0.45">
      <c r="A13742" s="218">
        <v>0</v>
      </c>
      <c r="B13742" s="218">
        <v>0</v>
      </c>
      <c r="C13742" s="219">
        <v>42.086302133983509</v>
      </c>
      <c r="D13742" s="218"/>
      <c r="E13742" s="218"/>
      <c r="F13742" s="218">
        <v>2021</v>
      </c>
    </row>
    <row r="13743" spans="1:6" x14ac:dyDescent="0.45">
      <c r="A13743" s="218">
        <v>0</v>
      </c>
      <c r="B13743" s="218">
        <v>0</v>
      </c>
      <c r="C13743" s="219">
        <v>16.216073470800652</v>
      </c>
      <c r="D13743" s="218"/>
      <c r="E13743" s="218"/>
      <c r="F13743" s="218">
        <v>2021</v>
      </c>
    </row>
    <row r="13744" spans="1:6" x14ac:dyDescent="0.45">
      <c r="A13744" s="218">
        <v>0</v>
      </c>
      <c r="B13744" s="218">
        <v>0</v>
      </c>
      <c r="C13744" s="219">
        <v>22.444858854378491</v>
      </c>
      <c r="D13744" s="218"/>
      <c r="E13744" s="218"/>
      <c r="F13744" s="218">
        <v>2021</v>
      </c>
    </row>
    <row r="13745" spans="1:6" x14ac:dyDescent="0.45">
      <c r="A13745" s="218">
        <v>0</v>
      </c>
      <c r="B13745" s="218">
        <v>0</v>
      </c>
      <c r="C13745" s="219">
        <v>14.18794452697912</v>
      </c>
      <c r="D13745" s="218"/>
      <c r="E13745" s="218"/>
      <c r="F13745" s="218">
        <v>2021</v>
      </c>
    </row>
    <row r="13746" spans="1:6" x14ac:dyDescent="0.45">
      <c r="A13746" s="218">
        <v>0</v>
      </c>
      <c r="B13746" s="218">
        <v>0</v>
      </c>
      <c r="C13746" s="219">
        <v>24.943568455803071</v>
      </c>
      <c r="D13746" s="218"/>
      <c r="E13746" s="218"/>
      <c r="F13746" s="218">
        <v>2021</v>
      </c>
    </row>
    <row r="13747" spans="1:6" x14ac:dyDescent="0.45">
      <c r="A13747" s="218">
        <v>0</v>
      </c>
      <c r="B13747" s="218">
        <v>0</v>
      </c>
      <c r="C13747" s="219">
        <v>51.193007735810554</v>
      </c>
      <c r="D13747" s="218"/>
      <c r="E13747" s="218"/>
      <c r="F13747" s="218">
        <v>2021</v>
      </c>
    </row>
    <row r="13748" spans="1:6" x14ac:dyDescent="0.45">
      <c r="A13748" s="218">
        <v>0</v>
      </c>
      <c r="B13748" s="218">
        <v>0</v>
      </c>
      <c r="C13748" s="219">
        <v>2.651396953364789</v>
      </c>
      <c r="D13748" s="218"/>
      <c r="E13748" s="218"/>
      <c r="F13748" s="218">
        <v>2021</v>
      </c>
    </row>
    <row r="13749" spans="1:6" x14ac:dyDescent="0.45">
      <c r="A13749" s="218">
        <v>0</v>
      </c>
      <c r="B13749" s="218">
        <v>0</v>
      </c>
      <c r="C13749" s="219">
        <v>35.26400307510719</v>
      </c>
      <c r="D13749" s="218"/>
      <c r="E13749" s="218"/>
      <c r="F13749" s="218">
        <v>2021</v>
      </c>
    </row>
    <row r="13750" spans="1:6" x14ac:dyDescent="0.45">
      <c r="A13750" s="218">
        <v>0</v>
      </c>
      <c r="B13750" s="218">
        <v>0</v>
      </c>
      <c r="C13750" s="219">
        <v>50.286996927354473</v>
      </c>
      <c r="D13750" s="218"/>
      <c r="E13750" s="218"/>
      <c r="F13750" s="218">
        <v>2021</v>
      </c>
    </row>
    <row r="13751" spans="1:6" x14ac:dyDescent="0.45">
      <c r="A13751" s="218">
        <v>0</v>
      </c>
      <c r="B13751" s="218">
        <v>0</v>
      </c>
      <c r="C13751" s="219">
        <v>3.2567411920740592</v>
      </c>
      <c r="D13751" s="218"/>
      <c r="E13751" s="218"/>
      <c r="F13751" s="218">
        <v>2021</v>
      </c>
    </row>
    <row r="13752" spans="1:6" x14ac:dyDescent="0.45">
      <c r="A13752" s="218">
        <v>0</v>
      </c>
      <c r="B13752" s="218">
        <v>0</v>
      </c>
      <c r="C13752" s="219">
        <v>49.953953566279033</v>
      </c>
      <c r="D13752" s="218"/>
      <c r="E13752" s="218"/>
      <c r="F13752" s="218">
        <v>2021</v>
      </c>
    </row>
    <row r="13753" spans="1:6" x14ac:dyDescent="0.45">
      <c r="A13753" s="218">
        <v>0</v>
      </c>
      <c r="B13753" s="218">
        <v>0</v>
      </c>
      <c r="C13753" s="219">
        <v>13.737243635657659</v>
      </c>
      <c r="D13753" s="218"/>
      <c r="E13753" s="218"/>
      <c r="F13753" s="218">
        <v>2021</v>
      </c>
    </row>
    <row r="13754" spans="1:6" x14ac:dyDescent="0.45">
      <c r="A13754" s="218">
        <v>0</v>
      </c>
      <c r="B13754" s="218">
        <v>0</v>
      </c>
      <c r="C13754" s="219">
        <v>59.349369408346277</v>
      </c>
      <c r="D13754" s="218"/>
      <c r="E13754" s="218"/>
      <c r="F13754" s="218">
        <v>2021</v>
      </c>
    </row>
    <row r="13755" spans="1:6" x14ac:dyDescent="0.45">
      <c r="A13755" s="218">
        <v>0</v>
      </c>
      <c r="B13755" s="218">
        <v>0</v>
      </c>
      <c r="C13755" s="219">
        <v>63.0283597541532</v>
      </c>
      <c r="D13755" s="218"/>
      <c r="E13755" s="218"/>
      <c r="F13755" s="218">
        <v>2021</v>
      </c>
    </row>
    <row r="13756" spans="1:6" x14ac:dyDescent="0.45">
      <c r="A13756" s="218">
        <v>0</v>
      </c>
      <c r="B13756" s="218">
        <v>0</v>
      </c>
      <c r="C13756" s="219">
        <v>14.32765942120896</v>
      </c>
      <c r="D13756" s="218"/>
      <c r="E13756" s="218"/>
      <c r="F13756" s="218">
        <v>2021</v>
      </c>
    </row>
    <row r="13757" spans="1:6" x14ac:dyDescent="0.45">
      <c r="A13757" s="218">
        <v>0</v>
      </c>
      <c r="B13757" s="218">
        <v>0</v>
      </c>
      <c r="C13757" s="219">
        <v>36.97489549934128</v>
      </c>
      <c r="D13757" s="218"/>
      <c r="E13757" s="218"/>
      <c r="F13757" s="218">
        <v>2021</v>
      </c>
    </row>
    <row r="13758" spans="1:6" x14ac:dyDescent="0.45">
      <c r="A13758" s="218">
        <v>0</v>
      </c>
      <c r="B13758" s="218">
        <v>0</v>
      </c>
      <c r="C13758" s="219">
        <v>46.595275303787318</v>
      </c>
      <c r="D13758" s="218"/>
      <c r="E13758" s="218"/>
      <c r="F13758" s="218">
        <v>2021</v>
      </c>
    </row>
    <row r="13759" spans="1:6" x14ac:dyDescent="0.45">
      <c r="A13759" s="218">
        <v>0</v>
      </c>
      <c r="B13759" s="218">
        <v>0</v>
      </c>
      <c r="C13759" s="219">
        <v>28.731848969418589</v>
      </c>
      <c r="D13759" s="218"/>
      <c r="E13759" s="218"/>
      <c r="F13759" s="218">
        <v>2021</v>
      </c>
    </row>
    <row r="13760" spans="1:6" x14ac:dyDescent="0.45">
      <c r="A13760" s="218">
        <v>0</v>
      </c>
      <c r="B13760" s="218">
        <v>0</v>
      </c>
      <c r="C13760" s="219">
        <v>46.966323414849903</v>
      </c>
      <c r="D13760" s="218"/>
      <c r="E13760" s="218"/>
      <c r="F13760" s="218">
        <v>2021</v>
      </c>
    </row>
    <row r="13761" spans="1:6" x14ac:dyDescent="0.45">
      <c r="A13761" s="218">
        <v>0</v>
      </c>
      <c r="B13761" s="218">
        <v>0</v>
      </c>
      <c r="C13761" s="219">
        <v>13.35553032652496</v>
      </c>
      <c r="D13761" s="218"/>
      <c r="E13761" s="218"/>
      <c r="F13761" s="218">
        <v>2021</v>
      </c>
    </row>
    <row r="13762" spans="1:6" x14ac:dyDescent="0.45">
      <c r="A13762" s="218">
        <v>0</v>
      </c>
      <c r="B13762" s="218">
        <v>0</v>
      </c>
      <c r="C13762" s="219">
        <v>26.882840507672778</v>
      </c>
      <c r="D13762" s="218"/>
      <c r="E13762" s="218"/>
      <c r="F13762" s="218">
        <v>2021</v>
      </c>
    </row>
    <row r="13763" spans="1:6" x14ac:dyDescent="0.45">
      <c r="A13763" s="218">
        <v>0</v>
      </c>
      <c r="B13763" s="218">
        <v>0</v>
      </c>
      <c r="C13763" s="219">
        <v>46.282714202461719</v>
      </c>
      <c r="D13763" s="218"/>
      <c r="E13763" s="218"/>
      <c r="F13763" s="218">
        <v>2021</v>
      </c>
    </row>
    <row r="13764" spans="1:6" x14ac:dyDescent="0.45">
      <c r="A13764" s="218">
        <v>0</v>
      </c>
      <c r="B13764" s="218">
        <v>0</v>
      </c>
      <c r="C13764" s="219">
        <v>17.399867442265709</v>
      </c>
      <c r="D13764" s="218"/>
      <c r="E13764" s="218"/>
      <c r="F13764" s="218">
        <v>2021</v>
      </c>
    </row>
    <row r="13765" spans="1:6" x14ac:dyDescent="0.45">
      <c r="A13765" s="218">
        <v>0</v>
      </c>
      <c r="B13765" s="218">
        <v>0</v>
      </c>
      <c r="C13765" s="219">
        <v>31.166154564348471</v>
      </c>
      <c r="D13765" s="218"/>
      <c r="E13765" s="218"/>
      <c r="F13765" s="218">
        <v>2021</v>
      </c>
    </row>
    <row r="13766" spans="1:6" x14ac:dyDescent="0.45">
      <c r="A13766" s="218">
        <v>0</v>
      </c>
      <c r="B13766" s="218">
        <v>0</v>
      </c>
      <c r="C13766" s="219">
        <v>26.26207009117044</v>
      </c>
      <c r="D13766" s="218"/>
      <c r="E13766" s="218"/>
      <c r="F13766" s="218">
        <v>2021</v>
      </c>
    </row>
    <row r="13767" spans="1:6" x14ac:dyDescent="0.45">
      <c r="A13767" s="218">
        <v>0</v>
      </c>
      <c r="B13767" s="218">
        <v>0</v>
      </c>
      <c r="C13767" s="219">
        <v>30.52205899498939</v>
      </c>
      <c r="D13767" s="218"/>
      <c r="E13767" s="218"/>
      <c r="F13767" s="218">
        <v>2021</v>
      </c>
    </row>
    <row r="13768" spans="1:6" x14ac:dyDescent="0.45">
      <c r="A13768" s="218">
        <v>0</v>
      </c>
      <c r="B13768" s="218">
        <v>0</v>
      </c>
      <c r="C13768" s="219">
        <v>29.688771151281809</v>
      </c>
      <c r="D13768" s="218"/>
      <c r="E13768" s="218"/>
      <c r="F13768" s="218">
        <v>2021</v>
      </c>
    </row>
    <row r="13769" spans="1:6" x14ac:dyDescent="0.45">
      <c r="A13769" s="218">
        <v>0</v>
      </c>
      <c r="B13769" s="218">
        <v>0</v>
      </c>
      <c r="C13769" s="219">
        <v>32.254536200894279</v>
      </c>
      <c r="D13769" s="218"/>
      <c r="E13769" s="218"/>
      <c r="F13769" s="218">
        <v>2021</v>
      </c>
    </row>
    <row r="13770" spans="1:6" x14ac:dyDescent="0.45">
      <c r="A13770" s="218">
        <v>0</v>
      </c>
      <c r="B13770" s="218">
        <v>0</v>
      </c>
      <c r="C13770" s="219">
        <v>27.698215979048509</v>
      </c>
      <c r="D13770" s="218"/>
      <c r="E13770" s="218"/>
      <c r="F13770" s="218">
        <v>2021</v>
      </c>
    </row>
    <row r="13771" spans="1:6" x14ac:dyDescent="0.45">
      <c r="A13771" s="218">
        <v>0</v>
      </c>
      <c r="B13771" s="218">
        <v>0</v>
      </c>
      <c r="C13771" s="219">
        <v>23.789425821143141</v>
      </c>
      <c r="D13771" s="218"/>
      <c r="E13771" s="218"/>
      <c r="F13771" s="218">
        <v>2021</v>
      </c>
    </row>
    <row r="13772" spans="1:6" x14ac:dyDescent="0.45">
      <c r="A13772" s="218">
        <v>0</v>
      </c>
      <c r="B13772" s="218">
        <v>0</v>
      </c>
      <c r="C13772" s="219">
        <v>29.50430801134943</v>
      </c>
      <c r="D13772" s="218"/>
      <c r="E13772" s="218"/>
      <c r="F13772" s="218">
        <v>2021</v>
      </c>
    </row>
    <row r="13773" spans="1:6" x14ac:dyDescent="0.45">
      <c r="A13773" s="218">
        <v>0</v>
      </c>
      <c r="B13773" s="218">
        <v>0</v>
      </c>
      <c r="C13773" s="219">
        <v>30.180091502962469</v>
      </c>
      <c r="D13773" s="218"/>
      <c r="E13773" s="218"/>
      <c r="F13773" s="218">
        <v>2021</v>
      </c>
    </row>
    <row r="13774" spans="1:6" x14ac:dyDescent="0.45">
      <c r="A13774" s="218">
        <v>0</v>
      </c>
      <c r="B13774" s="218">
        <v>0</v>
      </c>
      <c r="C13774" s="219">
        <v>30.339133818037588</v>
      </c>
      <c r="D13774" s="218"/>
      <c r="E13774" s="218"/>
      <c r="F13774" s="218">
        <v>2021</v>
      </c>
    </row>
    <row r="13775" spans="1:6" x14ac:dyDescent="0.45">
      <c r="A13775" s="218">
        <v>0</v>
      </c>
      <c r="B13775" s="218">
        <v>0</v>
      </c>
      <c r="C13775" s="219">
        <v>20.773693860699399</v>
      </c>
      <c r="D13775" s="218"/>
      <c r="E13775" s="218"/>
      <c r="F13775" s="218">
        <v>2021</v>
      </c>
    </row>
    <row r="13776" spans="1:6" x14ac:dyDescent="0.45">
      <c r="A13776" s="218">
        <v>0</v>
      </c>
      <c r="B13776" s="218">
        <v>0</v>
      </c>
      <c r="C13776" s="219">
        <v>14.2108830605371</v>
      </c>
      <c r="D13776" s="218"/>
      <c r="E13776" s="218"/>
      <c r="F13776" s="218">
        <v>2021</v>
      </c>
    </row>
    <row r="13777" spans="1:6" x14ac:dyDescent="0.45">
      <c r="A13777" s="218">
        <v>0</v>
      </c>
      <c r="B13777" s="218">
        <v>0</v>
      </c>
      <c r="C13777" s="219">
        <v>14.62436024169509</v>
      </c>
      <c r="D13777" s="218"/>
      <c r="E13777" s="218"/>
      <c r="F13777" s="218">
        <v>2021</v>
      </c>
    </row>
    <row r="13778" spans="1:6" x14ac:dyDescent="0.45">
      <c r="A13778" s="218">
        <v>0</v>
      </c>
      <c r="B13778" s="218">
        <v>0</v>
      </c>
      <c r="C13778" s="219">
        <v>61.540142746621989</v>
      </c>
      <c r="D13778" s="218"/>
      <c r="E13778" s="218"/>
      <c r="F13778" s="218">
        <v>2021</v>
      </c>
    </row>
    <row r="13779" spans="1:6" x14ac:dyDescent="0.45">
      <c r="A13779" s="218">
        <v>0</v>
      </c>
      <c r="B13779" s="218">
        <v>0</v>
      </c>
      <c r="C13779" s="219">
        <v>44.184823851687469</v>
      </c>
      <c r="D13779" s="218"/>
      <c r="E13779" s="218"/>
      <c r="F13779" s="218">
        <v>2021</v>
      </c>
    </row>
    <row r="13780" spans="1:6" x14ac:dyDescent="0.45">
      <c r="A13780" s="218">
        <v>0</v>
      </c>
      <c r="B13780" s="218">
        <v>0</v>
      </c>
      <c r="C13780" s="219">
        <v>48.421316489213318</v>
      </c>
      <c r="D13780" s="218"/>
      <c r="E13780" s="218"/>
      <c r="F13780" s="218">
        <v>2021</v>
      </c>
    </row>
    <row r="13781" spans="1:6" x14ac:dyDescent="0.45">
      <c r="A13781" s="218">
        <v>0</v>
      </c>
      <c r="B13781" s="218">
        <v>0</v>
      </c>
      <c r="C13781" s="219">
        <v>32.889119509564253</v>
      </c>
      <c r="D13781" s="218"/>
      <c r="E13781" s="218"/>
      <c r="F13781" s="218">
        <v>2021</v>
      </c>
    </row>
    <row r="13782" spans="1:6" x14ac:dyDescent="0.45">
      <c r="A13782" s="218">
        <v>0</v>
      </c>
      <c r="B13782" s="218">
        <v>0</v>
      </c>
      <c r="C13782" s="219">
        <v>45.377487151103679</v>
      </c>
      <c r="D13782" s="218"/>
      <c r="E13782" s="218"/>
      <c r="F13782" s="218">
        <v>2021</v>
      </c>
    </row>
    <row r="13783" spans="1:6" x14ac:dyDescent="0.45">
      <c r="A13783" s="218">
        <v>0</v>
      </c>
      <c r="B13783" s="218">
        <v>0</v>
      </c>
      <c r="C13783" s="219">
        <v>1.179877551989948</v>
      </c>
      <c r="D13783" s="218"/>
      <c r="E13783" s="218"/>
      <c r="F13783" s="218">
        <v>2021</v>
      </c>
    </row>
    <row r="13784" spans="1:6" x14ac:dyDescent="0.45">
      <c r="A13784" s="218">
        <v>0</v>
      </c>
      <c r="B13784" s="218">
        <v>0</v>
      </c>
      <c r="C13784" s="219">
        <v>9.5215529634864513</v>
      </c>
      <c r="D13784" s="218"/>
      <c r="E13784" s="218"/>
      <c r="F13784" s="218">
        <v>2021</v>
      </c>
    </row>
    <row r="13785" spans="1:6" x14ac:dyDescent="0.45">
      <c r="A13785" s="218">
        <v>0</v>
      </c>
      <c r="B13785" s="218">
        <v>0</v>
      </c>
      <c r="C13785" s="219">
        <v>173.68374589727239</v>
      </c>
      <c r="D13785" s="218"/>
      <c r="E13785" s="218"/>
      <c r="F13785" s="218">
        <v>2021</v>
      </c>
    </row>
    <row r="13786" spans="1:6" x14ac:dyDescent="0.45">
      <c r="A13786" s="218">
        <v>0</v>
      </c>
      <c r="B13786" s="218">
        <v>0</v>
      </c>
      <c r="C13786" s="219">
        <v>37.835477593253223</v>
      </c>
      <c r="D13786" s="218"/>
      <c r="E13786" s="218"/>
      <c r="F13786" s="218">
        <v>2021</v>
      </c>
    </row>
    <row r="13787" spans="1:6" x14ac:dyDescent="0.45">
      <c r="A13787" s="218">
        <v>0</v>
      </c>
      <c r="B13787" s="218">
        <v>0</v>
      </c>
      <c r="C13787" s="219">
        <v>85.836124309556951</v>
      </c>
      <c r="D13787" s="218"/>
      <c r="E13787" s="218"/>
      <c r="F13787" s="218">
        <v>2021</v>
      </c>
    </row>
    <row r="13788" spans="1:6" x14ac:dyDescent="0.45">
      <c r="A13788" s="218">
        <v>0</v>
      </c>
      <c r="B13788" s="218">
        <v>0</v>
      </c>
      <c r="C13788" s="219">
        <v>99.237405232021217</v>
      </c>
      <c r="D13788" s="218"/>
      <c r="E13788" s="218"/>
      <c r="F13788" s="218">
        <v>2021</v>
      </c>
    </row>
    <row r="13789" spans="1:6" x14ac:dyDescent="0.45">
      <c r="A13789" s="218">
        <v>0</v>
      </c>
      <c r="B13789" s="218">
        <v>0</v>
      </c>
      <c r="C13789" s="219">
        <v>12.79146721360441</v>
      </c>
      <c r="D13789" s="218"/>
      <c r="E13789" s="218"/>
      <c r="F13789" s="218">
        <v>2021</v>
      </c>
    </row>
    <row r="13790" spans="1:6" x14ac:dyDescent="0.45">
      <c r="A13790" s="218">
        <v>0</v>
      </c>
      <c r="B13790" s="218">
        <v>0</v>
      </c>
      <c r="C13790" s="219">
        <v>20.855825051498481</v>
      </c>
      <c r="D13790" s="218"/>
      <c r="E13790" s="218"/>
      <c r="F13790" s="218">
        <v>2021</v>
      </c>
    </row>
    <row r="13791" spans="1:6" x14ac:dyDescent="0.45">
      <c r="A13791" s="218">
        <v>0</v>
      </c>
      <c r="B13791" s="218">
        <v>0</v>
      </c>
      <c r="C13791" s="219">
        <v>10.80091852345924</v>
      </c>
      <c r="D13791" s="218"/>
      <c r="E13791" s="218"/>
      <c r="F13791" s="218">
        <v>2021</v>
      </c>
    </row>
    <row r="13792" spans="1:6" x14ac:dyDescent="0.45">
      <c r="A13792" s="218">
        <v>0</v>
      </c>
      <c r="B13792" s="218">
        <v>0</v>
      </c>
      <c r="C13792" s="219">
        <v>16.765458919935011</v>
      </c>
      <c r="D13792" s="218"/>
      <c r="E13792" s="218"/>
      <c r="F13792" s="218">
        <v>2021</v>
      </c>
    </row>
    <row r="13793" spans="1:6" x14ac:dyDescent="0.45">
      <c r="A13793" s="218">
        <v>0</v>
      </c>
      <c r="B13793" s="218">
        <v>0</v>
      </c>
      <c r="C13793" s="219">
        <v>9.7666824264627614</v>
      </c>
      <c r="D13793" s="218"/>
      <c r="E13793" s="218"/>
      <c r="F13793" s="218">
        <v>2021</v>
      </c>
    </row>
    <row r="13794" spans="1:6" x14ac:dyDescent="0.45">
      <c r="A13794" s="218">
        <v>0</v>
      </c>
      <c r="B13794" s="218">
        <v>0</v>
      </c>
      <c r="C13794" s="219">
        <v>9.6172226194690769</v>
      </c>
      <c r="D13794" s="218"/>
      <c r="E13794" s="218"/>
      <c r="F13794" s="218">
        <v>2021</v>
      </c>
    </row>
    <row r="13795" spans="1:6" x14ac:dyDescent="0.45">
      <c r="A13795" s="218">
        <v>0</v>
      </c>
      <c r="B13795" s="218">
        <v>0</v>
      </c>
      <c r="C13795" s="219">
        <v>66.31168936750862</v>
      </c>
      <c r="D13795" s="218"/>
      <c r="E13795" s="218"/>
      <c r="F13795" s="218">
        <v>2021</v>
      </c>
    </row>
    <row r="13796" spans="1:6" x14ac:dyDescent="0.45">
      <c r="A13796" s="218">
        <v>0</v>
      </c>
      <c r="B13796" s="218">
        <v>0</v>
      </c>
      <c r="C13796" s="219">
        <v>57.332146243447873</v>
      </c>
      <c r="D13796" s="218"/>
      <c r="E13796" s="218"/>
      <c r="F13796" s="218">
        <v>2021</v>
      </c>
    </row>
    <row r="13797" spans="1:6" x14ac:dyDescent="0.45">
      <c r="A13797" s="218">
        <v>0</v>
      </c>
      <c r="B13797" s="218">
        <v>0</v>
      </c>
      <c r="C13797" s="219">
        <v>55.175920285081183</v>
      </c>
      <c r="D13797" s="218"/>
      <c r="E13797" s="218"/>
      <c r="F13797" s="218">
        <v>2021</v>
      </c>
    </row>
    <row r="13798" spans="1:6" x14ac:dyDescent="0.45">
      <c r="A13798" s="218">
        <v>0</v>
      </c>
      <c r="B13798" s="218">
        <v>0</v>
      </c>
      <c r="C13798" s="219">
        <v>97.629365455023972</v>
      </c>
      <c r="D13798" s="218"/>
      <c r="E13798" s="218"/>
      <c r="F13798" s="218">
        <v>2021</v>
      </c>
    </row>
    <row r="13799" spans="1:6" x14ac:dyDescent="0.45">
      <c r="A13799" s="218">
        <v>0</v>
      </c>
      <c r="B13799" s="218">
        <v>0</v>
      </c>
      <c r="C13799" s="219">
        <v>32.05195692959856</v>
      </c>
      <c r="D13799" s="218"/>
      <c r="E13799" s="218"/>
      <c r="F13799" s="218">
        <v>2021</v>
      </c>
    </row>
    <row r="13800" spans="1:6" x14ac:dyDescent="0.45">
      <c r="A13800" s="218">
        <v>0</v>
      </c>
      <c r="B13800" s="218">
        <v>0</v>
      </c>
      <c r="C13800" s="219">
        <v>1.3975317048287781</v>
      </c>
      <c r="D13800" s="218"/>
      <c r="E13800" s="218"/>
      <c r="F13800" s="218">
        <v>2021</v>
      </c>
    </row>
    <row r="13801" spans="1:6" x14ac:dyDescent="0.45">
      <c r="A13801" s="218">
        <v>0</v>
      </c>
      <c r="B13801" s="218">
        <v>0</v>
      </c>
      <c r="C13801" s="219">
        <v>56.105141737914408</v>
      </c>
      <c r="D13801" s="218"/>
      <c r="E13801" s="218"/>
      <c r="F13801" s="218">
        <v>2021</v>
      </c>
    </row>
    <row r="13802" spans="1:6" x14ac:dyDescent="0.45">
      <c r="A13802" s="218">
        <v>0</v>
      </c>
      <c r="B13802" s="218">
        <v>0</v>
      </c>
      <c r="C13802" s="219">
        <v>87.546088867715653</v>
      </c>
      <c r="D13802" s="218"/>
      <c r="E13802" s="218"/>
      <c r="F13802" s="218">
        <v>2021</v>
      </c>
    </row>
    <row r="13803" spans="1:6" x14ac:dyDescent="0.45">
      <c r="A13803" s="218">
        <v>0</v>
      </c>
      <c r="B13803" s="218">
        <v>0</v>
      </c>
      <c r="C13803" s="219">
        <v>38.037413196945913</v>
      </c>
      <c r="D13803" s="218"/>
      <c r="E13803" s="218"/>
      <c r="F13803" s="218">
        <v>2021</v>
      </c>
    </row>
    <row r="13804" spans="1:6" x14ac:dyDescent="0.45">
      <c r="A13804" s="218">
        <v>0</v>
      </c>
      <c r="B13804" s="218">
        <v>0</v>
      </c>
      <c r="C13804" s="219">
        <v>33.051918767392642</v>
      </c>
      <c r="D13804" s="218"/>
      <c r="E13804" s="218"/>
      <c r="F13804" s="218">
        <v>2021</v>
      </c>
    </row>
    <row r="13805" spans="1:6" x14ac:dyDescent="0.45">
      <c r="A13805" s="218">
        <v>0</v>
      </c>
      <c r="B13805" s="218">
        <v>0</v>
      </c>
      <c r="C13805" s="219">
        <v>28.134637622417561</v>
      </c>
      <c r="D13805" s="218"/>
      <c r="E13805" s="218"/>
      <c r="F13805" s="218">
        <v>2021</v>
      </c>
    </row>
    <row r="13806" spans="1:6" x14ac:dyDescent="0.45">
      <c r="A13806" s="218">
        <v>0</v>
      </c>
      <c r="B13806" s="218">
        <v>0</v>
      </c>
      <c r="C13806" s="219">
        <v>61.092095267396182</v>
      </c>
      <c r="D13806" s="218"/>
      <c r="E13806" s="218"/>
      <c r="F13806" s="218">
        <v>2021</v>
      </c>
    </row>
    <row r="13807" spans="1:6" x14ac:dyDescent="0.45">
      <c r="A13807" s="218">
        <v>0</v>
      </c>
      <c r="B13807" s="218">
        <v>0</v>
      </c>
      <c r="C13807" s="219">
        <v>22.80092999662121</v>
      </c>
      <c r="D13807" s="218"/>
      <c r="E13807" s="218"/>
      <c r="F13807" s="218">
        <v>2021</v>
      </c>
    </row>
    <row r="13808" spans="1:6" x14ac:dyDescent="0.45">
      <c r="A13808" s="218">
        <v>0</v>
      </c>
      <c r="B13808" s="218">
        <v>0</v>
      </c>
      <c r="C13808" s="219">
        <v>45.084655110432507</v>
      </c>
      <c r="D13808" s="218"/>
      <c r="E13808" s="218"/>
      <c r="F13808" s="218">
        <v>2021</v>
      </c>
    </row>
    <row r="13809" spans="1:6" x14ac:dyDescent="0.45">
      <c r="A13809" s="218">
        <v>0</v>
      </c>
      <c r="B13809" s="218">
        <v>0</v>
      </c>
      <c r="C13809" s="219">
        <v>19.795486102811989</v>
      </c>
      <c r="D13809" s="218"/>
      <c r="E13809" s="218"/>
      <c r="F13809" s="218">
        <v>2021</v>
      </c>
    </row>
    <row r="13810" spans="1:6" x14ac:dyDescent="0.45">
      <c r="A13810" s="218">
        <v>0</v>
      </c>
      <c r="B13810" s="218">
        <v>0</v>
      </c>
      <c r="C13810" s="219">
        <v>11.28512242794095</v>
      </c>
      <c r="D13810" s="218"/>
      <c r="E13810" s="218"/>
      <c r="F13810" s="218">
        <v>2021</v>
      </c>
    </row>
    <row r="13811" spans="1:6" x14ac:dyDescent="0.45">
      <c r="A13811" s="218">
        <v>0</v>
      </c>
      <c r="B13811" s="218">
        <v>0</v>
      </c>
      <c r="C13811" s="219">
        <v>22.883475232752971</v>
      </c>
      <c r="D13811" s="218"/>
      <c r="E13811" s="218"/>
      <c r="F13811" s="218">
        <v>2021</v>
      </c>
    </row>
    <row r="13812" spans="1:6" x14ac:dyDescent="0.45">
      <c r="A13812" s="218">
        <v>0</v>
      </c>
      <c r="B13812" s="218">
        <v>0</v>
      </c>
      <c r="C13812" s="219">
        <v>3.6049017915502191</v>
      </c>
      <c r="D13812" s="218"/>
      <c r="E13812" s="218"/>
      <c r="F13812" s="218">
        <v>2021</v>
      </c>
    </row>
    <row r="13813" spans="1:6" x14ac:dyDescent="0.45">
      <c r="A13813" s="218">
        <v>0</v>
      </c>
      <c r="B13813" s="218">
        <v>0</v>
      </c>
      <c r="C13813" s="219">
        <v>16.110535599379212</v>
      </c>
      <c r="D13813" s="218"/>
      <c r="E13813" s="218"/>
      <c r="F13813" s="218">
        <v>2021</v>
      </c>
    </row>
    <row r="13814" spans="1:6" x14ac:dyDescent="0.45">
      <c r="A13814" s="218">
        <v>0</v>
      </c>
      <c r="B13814" s="218">
        <v>0</v>
      </c>
      <c r="C13814" s="219">
        <v>21.9716114943317</v>
      </c>
      <c r="D13814" s="218"/>
      <c r="E13814" s="218"/>
      <c r="F13814" s="218">
        <v>2021</v>
      </c>
    </row>
    <row r="13815" spans="1:6" x14ac:dyDescent="0.45">
      <c r="A13815" s="218">
        <v>0</v>
      </c>
      <c r="B13815" s="218">
        <v>0</v>
      </c>
      <c r="C13815" s="219">
        <v>22.217573447441051</v>
      </c>
      <c r="D13815" s="218"/>
      <c r="E13815" s="218"/>
      <c r="F13815" s="218">
        <v>2021</v>
      </c>
    </row>
    <row r="13816" spans="1:6" x14ac:dyDescent="0.45">
      <c r="A13816" s="218">
        <v>0</v>
      </c>
      <c r="B13816" s="218">
        <v>0</v>
      </c>
      <c r="C13816" s="219">
        <v>14.09999999956282</v>
      </c>
      <c r="D13816" s="218"/>
      <c r="E13816" s="218"/>
      <c r="F13816" s="218">
        <v>2021</v>
      </c>
    </row>
    <row r="13817" spans="1:6" x14ac:dyDescent="0.45">
      <c r="A13817" s="218">
        <v>0</v>
      </c>
      <c r="B13817" s="218">
        <v>0</v>
      </c>
      <c r="C13817" s="219">
        <v>11.500000000094881</v>
      </c>
      <c r="D13817" s="218"/>
      <c r="E13817" s="218"/>
      <c r="F13817" s="218">
        <v>2021</v>
      </c>
    </row>
    <row r="13818" spans="1:6" x14ac:dyDescent="0.45">
      <c r="A13818" s="218">
        <v>0</v>
      </c>
      <c r="B13818" s="218">
        <v>0</v>
      </c>
      <c r="C13818" s="219">
        <v>21.713737097032901</v>
      </c>
      <c r="D13818" s="218"/>
      <c r="E13818" s="218"/>
      <c r="F13818" s="218">
        <v>2021</v>
      </c>
    </row>
    <row r="13819" spans="1:6" x14ac:dyDescent="0.45">
      <c r="A13819" s="218">
        <v>0</v>
      </c>
      <c r="B13819" s="218">
        <v>0</v>
      </c>
      <c r="C13819" s="219">
        <v>13.63272939859529</v>
      </c>
      <c r="D13819" s="218"/>
      <c r="E13819" s="218"/>
      <c r="F13819" s="218">
        <v>2021</v>
      </c>
    </row>
    <row r="13820" spans="1:6" x14ac:dyDescent="0.45">
      <c r="A13820" s="218">
        <v>0</v>
      </c>
      <c r="B13820" s="218">
        <v>0</v>
      </c>
      <c r="C13820" s="219">
        <v>13.96471946098837</v>
      </c>
      <c r="D13820" s="218"/>
      <c r="E13820" s="218"/>
      <c r="F13820" s="218">
        <v>2021</v>
      </c>
    </row>
    <row r="13821" spans="1:6" x14ac:dyDescent="0.45">
      <c r="A13821" s="218">
        <v>0</v>
      </c>
      <c r="B13821" s="218">
        <v>0</v>
      </c>
      <c r="C13821" s="219">
        <v>8.6806828557385245</v>
      </c>
      <c r="D13821" s="218"/>
      <c r="E13821" s="218"/>
      <c r="F13821" s="218">
        <v>2021</v>
      </c>
    </row>
    <row r="13822" spans="1:6" x14ac:dyDescent="0.45">
      <c r="A13822" s="218">
        <v>0</v>
      </c>
      <c r="B13822" s="218">
        <v>0</v>
      </c>
      <c r="C13822" s="219">
        <v>14.46853772457689</v>
      </c>
      <c r="D13822" s="218"/>
      <c r="E13822" s="218"/>
      <c r="F13822" s="218">
        <v>2021</v>
      </c>
    </row>
    <row r="13823" spans="1:6" x14ac:dyDescent="0.45">
      <c r="A13823" s="218">
        <v>0</v>
      </c>
      <c r="B13823" s="218">
        <v>0</v>
      </c>
      <c r="C13823" s="219">
        <v>12.69806791092036</v>
      </c>
      <c r="D13823" s="218"/>
      <c r="E13823" s="218"/>
      <c r="F13823" s="218">
        <v>2021</v>
      </c>
    </row>
    <row r="13824" spans="1:6" x14ac:dyDescent="0.45">
      <c r="A13824" s="218">
        <v>0</v>
      </c>
      <c r="B13824" s="218">
        <v>0</v>
      </c>
      <c r="C13824" s="219">
        <v>9.7323376039373208</v>
      </c>
      <c r="D13824" s="218"/>
      <c r="E13824" s="218"/>
      <c r="F13824" s="218">
        <v>2021</v>
      </c>
    </row>
    <row r="13825" spans="1:6" x14ac:dyDescent="0.45">
      <c r="A13825" s="218">
        <v>0</v>
      </c>
      <c r="B13825" s="218">
        <v>0</v>
      </c>
      <c r="C13825" s="219">
        <v>41.209967536851757</v>
      </c>
      <c r="D13825" s="218"/>
      <c r="E13825" s="218"/>
      <c r="F13825" s="218">
        <v>2021</v>
      </c>
    </row>
    <row r="13826" spans="1:6" x14ac:dyDescent="0.45">
      <c r="A13826" s="218">
        <v>0</v>
      </c>
      <c r="B13826" s="218">
        <v>0</v>
      </c>
      <c r="C13826" s="219">
        <v>22.25675610256361</v>
      </c>
      <c r="D13826" s="218"/>
      <c r="E13826" s="218"/>
      <c r="F13826" s="218">
        <v>2021</v>
      </c>
    </row>
    <row r="13827" spans="1:6" x14ac:dyDescent="0.45">
      <c r="A13827" s="218">
        <v>0</v>
      </c>
      <c r="B13827" s="218">
        <v>0</v>
      </c>
      <c r="C13827" s="219">
        <v>18.35645107031819</v>
      </c>
      <c r="D13827" s="218"/>
      <c r="E13827" s="218"/>
      <c r="F13827" s="218">
        <v>2021</v>
      </c>
    </row>
    <row r="13828" spans="1:6" x14ac:dyDescent="0.45">
      <c r="A13828" s="218">
        <v>0</v>
      </c>
      <c r="B13828" s="218">
        <v>0</v>
      </c>
      <c r="C13828" s="219">
        <v>12.990000000608671</v>
      </c>
      <c r="D13828" s="218"/>
      <c r="E13828" s="218"/>
      <c r="F13828" s="218">
        <v>2021</v>
      </c>
    </row>
    <row r="13829" spans="1:6" x14ac:dyDescent="0.45">
      <c r="A13829" s="218">
        <v>0</v>
      </c>
      <c r="B13829" s="218">
        <v>0</v>
      </c>
      <c r="C13829" s="219">
        <v>11.816098747972729</v>
      </c>
      <c r="D13829" s="218"/>
      <c r="E13829" s="218"/>
      <c r="F13829" s="218">
        <v>2021</v>
      </c>
    </row>
    <row r="13830" spans="1:6" x14ac:dyDescent="0.45">
      <c r="A13830" s="218">
        <v>0</v>
      </c>
      <c r="B13830" s="218">
        <v>0</v>
      </c>
      <c r="C13830" s="219">
        <v>56.125032462054158</v>
      </c>
      <c r="D13830" s="218"/>
      <c r="E13830" s="218"/>
      <c r="F13830" s="218">
        <v>2021</v>
      </c>
    </row>
    <row r="13831" spans="1:6" x14ac:dyDescent="0.45">
      <c r="A13831" s="218">
        <v>0</v>
      </c>
      <c r="B13831" s="218">
        <v>0</v>
      </c>
      <c r="C13831" s="219">
        <v>7.8000000022050857</v>
      </c>
      <c r="D13831" s="218"/>
      <c r="E13831" s="218"/>
      <c r="F13831" s="218">
        <v>2021</v>
      </c>
    </row>
    <row r="13832" spans="1:6" x14ac:dyDescent="0.45">
      <c r="A13832" s="218">
        <v>0</v>
      </c>
      <c r="B13832" s="218">
        <v>0</v>
      </c>
      <c r="C13832" s="219">
        <v>5.5999086881056437</v>
      </c>
      <c r="D13832" s="218"/>
      <c r="E13832" s="218"/>
      <c r="F13832" s="218">
        <v>2021</v>
      </c>
    </row>
    <row r="13833" spans="1:6" x14ac:dyDescent="0.45">
      <c r="A13833" s="218">
        <v>0</v>
      </c>
      <c r="B13833" s="218">
        <v>0</v>
      </c>
      <c r="C13833" s="219">
        <v>3.7000000003684712</v>
      </c>
      <c r="D13833" s="218"/>
      <c r="E13833" s="218"/>
      <c r="F13833" s="218">
        <v>2021</v>
      </c>
    </row>
    <row r="13834" spans="1:6" x14ac:dyDescent="0.45">
      <c r="A13834" s="218">
        <v>0</v>
      </c>
      <c r="B13834" s="218">
        <v>0</v>
      </c>
      <c r="C13834" s="219">
        <v>6.8999999996922741</v>
      </c>
      <c r="D13834" s="218"/>
      <c r="E13834" s="218"/>
      <c r="F13834" s="218">
        <v>2021</v>
      </c>
    </row>
    <row r="13835" spans="1:6" x14ac:dyDescent="0.45">
      <c r="A13835" s="218">
        <v>0</v>
      </c>
      <c r="B13835" s="218">
        <v>0</v>
      </c>
      <c r="C13835" s="219">
        <v>7.0527614200407944</v>
      </c>
      <c r="D13835" s="218"/>
      <c r="E13835" s="218"/>
      <c r="F13835" s="218">
        <v>2021</v>
      </c>
    </row>
    <row r="13836" spans="1:6" x14ac:dyDescent="0.45">
      <c r="A13836" s="218">
        <v>0</v>
      </c>
      <c r="B13836" s="218">
        <v>0</v>
      </c>
      <c r="C13836" s="219">
        <v>3.3000000039860549</v>
      </c>
      <c r="D13836" s="218"/>
      <c r="E13836" s="218"/>
      <c r="F13836" s="218">
        <v>2021</v>
      </c>
    </row>
    <row r="13837" spans="1:6" x14ac:dyDescent="0.45">
      <c r="A13837" s="218">
        <v>0</v>
      </c>
      <c r="B13837" s="218">
        <v>0</v>
      </c>
      <c r="C13837" s="219">
        <v>3.4003523658586441</v>
      </c>
      <c r="D13837" s="218"/>
      <c r="E13837" s="218"/>
      <c r="F13837" s="218">
        <v>2021</v>
      </c>
    </row>
    <row r="13838" spans="1:6" x14ac:dyDescent="0.45">
      <c r="A13838" s="218">
        <v>0</v>
      </c>
      <c r="B13838" s="218">
        <v>0</v>
      </c>
      <c r="C13838" s="219">
        <v>42.135993813448799</v>
      </c>
      <c r="D13838" s="218"/>
      <c r="E13838" s="218"/>
      <c r="F13838" s="218">
        <v>2021</v>
      </c>
    </row>
    <row r="13839" spans="1:6" x14ac:dyDescent="0.45">
      <c r="A13839" s="218">
        <v>0</v>
      </c>
      <c r="B13839" s="218">
        <v>0</v>
      </c>
      <c r="C13839" s="219">
        <v>15.03834300286816</v>
      </c>
      <c r="D13839" s="218"/>
      <c r="E13839" s="218"/>
      <c r="F13839" s="218">
        <v>2021</v>
      </c>
    </row>
    <row r="13840" spans="1:6" x14ac:dyDescent="0.45">
      <c r="A13840" s="218">
        <v>0</v>
      </c>
      <c r="B13840" s="218">
        <v>0</v>
      </c>
      <c r="C13840" s="219">
        <v>56.315262466474607</v>
      </c>
      <c r="D13840" s="218"/>
      <c r="E13840" s="218"/>
      <c r="F13840" s="218">
        <v>2021</v>
      </c>
    </row>
    <row r="13841" spans="1:6" x14ac:dyDescent="0.45">
      <c r="A13841" s="218">
        <v>0</v>
      </c>
      <c r="B13841" s="218">
        <v>0</v>
      </c>
      <c r="C13841" s="219">
        <v>36.809818624496877</v>
      </c>
      <c r="D13841" s="218"/>
      <c r="E13841" s="218"/>
      <c r="F13841" s="218">
        <v>2021</v>
      </c>
    </row>
    <row r="13842" spans="1:6" x14ac:dyDescent="0.45">
      <c r="A13842" s="218">
        <v>0</v>
      </c>
      <c r="B13842" s="218">
        <v>0</v>
      </c>
      <c r="C13842" s="219">
        <v>54.292989823209787</v>
      </c>
      <c r="D13842" s="218"/>
      <c r="E13842" s="218"/>
      <c r="F13842" s="218">
        <v>2021</v>
      </c>
    </row>
    <row r="13843" spans="1:6" x14ac:dyDescent="0.45">
      <c r="A13843" s="218">
        <v>0</v>
      </c>
      <c r="B13843" s="218">
        <v>0</v>
      </c>
      <c r="C13843" s="219">
        <v>13.621672529606711</v>
      </c>
      <c r="D13843" s="218"/>
      <c r="E13843" s="218"/>
      <c r="F13843" s="218">
        <v>2021</v>
      </c>
    </row>
    <row r="13844" spans="1:6" x14ac:dyDescent="0.45">
      <c r="A13844" s="218">
        <v>0</v>
      </c>
      <c r="B13844" s="218">
        <v>0</v>
      </c>
      <c r="C13844" s="219">
        <v>14.552911454195961</v>
      </c>
      <c r="D13844" s="218"/>
      <c r="E13844" s="218"/>
      <c r="F13844" s="218">
        <v>2021</v>
      </c>
    </row>
    <row r="13845" spans="1:6" x14ac:dyDescent="0.45">
      <c r="A13845" s="218">
        <v>0</v>
      </c>
      <c r="B13845" s="218">
        <v>0</v>
      </c>
      <c r="C13845" s="219">
        <v>46.340909449207203</v>
      </c>
      <c r="D13845" s="218"/>
      <c r="E13845" s="218"/>
      <c r="F13845" s="218">
        <v>2021</v>
      </c>
    </row>
    <row r="13846" spans="1:6" x14ac:dyDescent="0.45">
      <c r="A13846" s="218">
        <v>0</v>
      </c>
      <c r="B13846" s="218">
        <v>0</v>
      </c>
      <c r="C13846" s="219">
        <v>42.053166788250927</v>
      </c>
      <c r="D13846" s="218"/>
      <c r="E13846" s="218"/>
      <c r="F13846" s="218">
        <v>2021</v>
      </c>
    </row>
    <row r="13847" spans="1:6" x14ac:dyDescent="0.45">
      <c r="A13847" s="218">
        <v>0</v>
      </c>
      <c r="B13847" s="218">
        <v>0</v>
      </c>
      <c r="C13847" s="219">
        <v>48.636389305307191</v>
      </c>
      <c r="D13847" s="218"/>
      <c r="E13847" s="218"/>
      <c r="F13847" s="218">
        <v>2021</v>
      </c>
    </row>
    <row r="13848" spans="1:6" x14ac:dyDescent="0.45">
      <c r="A13848" s="218">
        <v>0</v>
      </c>
      <c r="B13848" s="218">
        <v>0</v>
      </c>
      <c r="C13848" s="219">
        <v>30.978575503293548</v>
      </c>
      <c r="D13848" s="218"/>
      <c r="E13848" s="218"/>
      <c r="F13848" s="218">
        <v>2021</v>
      </c>
    </row>
    <row r="13849" spans="1:6" x14ac:dyDescent="0.45">
      <c r="A13849" s="218">
        <v>0</v>
      </c>
      <c r="B13849" s="218">
        <v>0</v>
      </c>
      <c r="C13849" s="219">
        <v>1.019539519993564</v>
      </c>
      <c r="D13849" s="218"/>
      <c r="E13849" s="218"/>
      <c r="F13849" s="218">
        <v>2021</v>
      </c>
    </row>
    <row r="13850" spans="1:6" x14ac:dyDescent="0.45">
      <c r="A13850" s="218">
        <v>0</v>
      </c>
      <c r="B13850" s="218">
        <v>0</v>
      </c>
      <c r="C13850" s="219">
        <v>9.8217059300150034</v>
      </c>
      <c r="D13850" s="218"/>
      <c r="E13850" s="218"/>
      <c r="F13850" s="218">
        <v>2021</v>
      </c>
    </row>
    <row r="13851" spans="1:6" x14ac:dyDescent="0.45">
      <c r="A13851" s="218">
        <v>0</v>
      </c>
      <c r="B13851" s="218">
        <v>0</v>
      </c>
      <c r="C13851" s="219">
        <v>93.385358807166682</v>
      </c>
      <c r="D13851" s="218"/>
      <c r="E13851" s="218"/>
      <c r="F13851" s="218">
        <v>2021</v>
      </c>
    </row>
    <row r="13852" spans="1:6" x14ac:dyDescent="0.45">
      <c r="A13852" s="218">
        <v>0</v>
      </c>
      <c r="B13852" s="218">
        <v>0</v>
      </c>
      <c r="C13852" s="219">
        <v>85.460191841486235</v>
      </c>
      <c r="D13852" s="218"/>
      <c r="E13852" s="218"/>
      <c r="F13852" s="218">
        <v>2021</v>
      </c>
    </row>
    <row r="13853" spans="1:6" x14ac:dyDescent="0.45">
      <c r="A13853" s="218">
        <v>0</v>
      </c>
      <c r="B13853" s="218">
        <v>0</v>
      </c>
      <c r="C13853" s="219">
        <v>44.008858442979353</v>
      </c>
      <c r="D13853" s="218"/>
      <c r="E13853" s="218"/>
      <c r="F13853" s="218">
        <v>2021</v>
      </c>
    </row>
    <row r="13854" spans="1:6" x14ac:dyDescent="0.45">
      <c r="A13854" s="218">
        <v>0</v>
      </c>
      <c r="B13854" s="218">
        <v>0</v>
      </c>
      <c r="C13854" s="219">
        <v>32.330362671016879</v>
      </c>
      <c r="D13854" s="218"/>
      <c r="E13854" s="218"/>
      <c r="F13854" s="218">
        <v>2021</v>
      </c>
    </row>
    <row r="13855" spans="1:6" x14ac:dyDescent="0.45">
      <c r="A13855" s="218">
        <v>0</v>
      </c>
      <c r="B13855" s="218">
        <v>0</v>
      </c>
      <c r="C13855" s="219">
        <v>40.716136409884008</v>
      </c>
      <c r="D13855" s="218"/>
      <c r="E13855" s="218"/>
      <c r="F13855" s="218">
        <v>2021</v>
      </c>
    </row>
    <row r="13856" spans="1:6" x14ac:dyDescent="0.45">
      <c r="A13856" s="218">
        <v>0</v>
      </c>
      <c r="B13856" s="218">
        <v>0</v>
      </c>
      <c r="C13856" s="219">
        <v>21.450144805140049</v>
      </c>
      <c r="D13856" s="218"/>
      <c r="E13856" s="218"/>
      <c r="F13856" s="218">
        <v>2021</v>
      </c>
    </row>
    <row r="13857" spans="1:6" x14ac:dyDescent="0.45">
      <c r="A13857" s="218">
        <v>0</v>
      </c>
      <c r="B13857" s="218">
        <v>0</v>
      </c>
      <c r="C13857" s="219">
        <v>39.685568438415409</v>
      </c>
      <c r="D13857" s="218"/>
      <c r="E13857" s="218"/>
      <c r="F13857" s="218">
        <v>2021</v>
      </c>
    </row>
    <row r="13858" spans="1:6" x14ac:dyDescent="0.45">
      <c r="A13858" s="218">
        <v>0</v>
      </c>
      <c r="B13858" s="218">
        <v>0</v>
      </c>
      <c r="C13858" s="219">
        <v>29.969884115965272</v>
      </c>
      <c r="D13858" s="218"/>
      <c r="E13858" s="218"/>
      <c r="F13858" s="218">
        <v>2021</v>
      </c>
    </row>
    <row r="13859" spans="1:6" x14ac:dyDescent="0.45">
      <c r="A13859" s="218">
        <v>0</v>
      </c>
      <c r="B13859" s="218">
        <v>0</v>
      </c>
      <c r="C13859" s="219">
        <v>48.421555304379467</v>
      </c>
      <c r="D13859" s="218"/>
      <c r="E13859" s="218"/>
      <c r="F13859" s="218">
        <v>2021</v>
      </c>
    </row>
    <row r="13860" spans="1:6" x14ac:dyDescent="0.45">
      <c r="A13860" s="218">
        <v>0</v>
      </c>
      <c r="B13860" s="218">
        <v>0</v>
      </c>
      <c r="C13860" s="219">
        <v>58.201688805317147</v>
      </c>
      <c r="D13860" s="218"/>
      <c r="E13860" s="218"/>
      <c r="F13860" s="218">
        <v>2021</v>
      </c>
    </row>
    <row r="13861" spans="1:6" x14ac:dyDescent="0.45">
      <c r="A13861" s="218">
        <v>0</v>
      </c>
      <c r="B13861" s="218">
        <v>0</v>
      </c>
      <c r="C13861" s="219">
        <v>77.950500936052435</v>
      </c>
      <c r="D13861" s="218"/>
      <c r="E13861" s="218"/>
      <c r="F13861" s="218">
        <v>2021</v>
      </c>
    </row>
    <row r="13862" spans="1:6" x14ac:dyDescent="0.45">
      <c r="A13862" s="218">
        <v>0</v>
      </c>
      <c r="B13862" s="218">
        <v>0</v>
      </c>
      <c r="C13862" s="219">
        <v>10.99090887095891</v>
      </c>
      <c r="D13862" s="218"/>
      <c r="E13862" s="218"/>
      <c r="F13862" s="218">
        <v>2021</v>
      </c>
    </row>
    <row r="13863" spans="1:6" x14ac:dyDescent="0.45">
      <c r="A13863" s="218">
        <v>0</v>
      </c>
      <c r="B13863" s="218">
        <v>0</v>
      </c>
      <c r="C13863" s="219">
        <v>69.650125750726545</v>
      </c>
      <c r="D13863" s="218"/>
      <c r="E13863" s="218"/>
      <c r="F13863" s="218">
        <v>2021</v>
      </c>
    </row>
    <row r="13864" spans="1:6" x14ac:dyDescent="0.45">
      <c r="A13864" s="218">
        <v>0</v>
      </c>
      <c r="B13864" s="218">
        <v>0</v>
      </c>
      <c r="C13864" s="219">
        <v>96.13438627520209</v>
      </c>
      <c r="D13864" s="218"/>
      <c r="E13864" s="218"/>
      <c r="F13864" s="218">
        <v>2021</v>
      </c>
    </row>
    <row r="13865" spans="1:6" x14ac:dyDescent="0.45">
      <c r="A13865" s="218">
        <v>0</v>
      </c>
      <c r="B13865" s="218">
        <v>0</v>
      </c>
      <c r="C13865" s="219">
        <v>54.420032055519229</v>
      </c>
      <c r="D13865" s="218"/>
      <c r="E13865" s="218"/>
      <c r="F13865" s="218">
        <v>2021</v>
      </c>
    </row>
    <row r="13866" spans="1:6" x14ac:dyDescent="0.45">
      <c r="A13866" s="218">
        <v>0</v>
      </c>
      <c r="B13866" s="218">
        <v>0</v>
      </c>
      <c r="C13866" s="219">
        <v>12.688018639816841</v>
      </c>
      <c r="D13866" s="218"/>
      <c r="E13866" s="218"/>
      <c r="F13866" s="218">
        <v>2021</v>
      </c>
    </row>
    <row r="13867" spans="1:6" x14ac:dyDescent="0.45">
      <c r="A13867" s="218">
        <v>0</v>
      </c>
      <c r="B13867" s="218">
        <v>0</v>
      </c>
      <c r="C13867" s="219">
        <v>16.100211213586171</v>
      </c>
      <c r="D13867" s="218"/>
      <c r="E13867" s="218"/>
      <c r="F13867" s="218">
        <v>2021</v>
      </c>
    </row>
    <row r="13868" spans="1:6" x14ac:dyDescent="0.45">
      <c r="A13868" s="218">
        <v>0</v>
      </c>
      <c r="B13868" s="218">
        <v>0</v>
      </c>
      <c r="C13868" s="219">
        <v>49.040154541380033</v>
      </c>
      <c r="D13868" s="218"/>
      <c r="E13868" s="218"/>
      <c r="F13868" s="218">
        <v>2021</v>
      </c>
    </row>
    <row r="13869" spans="1:6" x14ac:dyDescent="0.45">
      <c r="A13869" s="218">
        <v>0</v>
      </c>
      <c r="B13869" s="218">
        <v>0</v>
      </c>
      <c r="C13869" s="219">
        <v>43.690289129831761</v>
      </c>
      <c r="D13869" s="218"/>
      <c r="E13869" s="218"/>
      <c r="F13869" s="218">
        <v>2021</v>
      </c>
    </row>
    <row r="13870" spans="1:6" x14ac:dyDescent="0.45">
      <c r="A13870" s="218">
        <v>0</v>
      </c>
      <c r="B13870" s="218">
        <v>0</v>
      </c>
      <c r="C13870" s="219">
        <v>38.599921138772523</v>
      </c>
      <c r="D13870" s="218"/>
      <c r="E13870" s="218"/>
      <c r="F13870" s="218">
        <v>2021</v>
      </c>
    </row>
    <row r="13871" spans="1:6" x14ac:dyDescent="0.45">
      <c r="A13871" s="218">
        <v>0</v>
      </c>
      <c r="B13871" s="218">
        <v>0</v>
      </c>
      <c r="C13871" s="219">
        <v>13.958282889103881</v>
      </c>
      <c r="D13871" s="218"/>
      <c r="E13871" s="218"/>
      <c r="F13871" s="218">
        <v>2021</v>
      </c>
    </row>
    <row r="13872" spans="1:6" x14ac:dyDescent="0.45">
      <c r="A13872" s="218">
        <v>0</v>
      </c>
      <c r="B13872" s="218">
        <v>0</v>
      </c>
      <c r="C13872" s="219">
        <v>17.76824399320207</v>
      </c>
      <c r="D13872" s="218"/>
      <c r="E13872" s="218"/>
      <c r="F13872" s="218">
        <v>2021</v>
      </c>
    </row>
    <row r="13873" spans="1:6" x14ac:dyDescent="0.45">
      <c r="A13873" s="218">
        <v>0</v>
      </c>
      <c r="B13873" s="218">
        <v>0</v>
      </c>
      <c r="C13873" s="219">
        <v>42.132474901674399</v>
      </c>
      <c r="D13873" s="218"/>
      <c r="E13873" s="218"/>
      <c r="F13873" s="218">
        <v>2021</v>
      </c>
    </row>
    <row r="13874" spans="1:6" x14ac:dyDescent="0.45">
      <c r="A13874" s="218">
        <v>0</v>
      </c>
      <c r="B13874" s="218">
        <v>0</v>
      </c>
      <c r="C13874" s="219">
        <v>95.720299553173547</v>
      </c>
      <c r="D13874" s="218"/>
      <c r="E13874" s="218"/>
      <c r="F13874" s="218">
        <v>2021</v>
      </c>
    </row>
    <row r="13875" spans="1:6" x14ac:dyDescent="0.45">
      <c r="A13875" s="218">
        <v>0</v>
      </c>
      <c r="B13875" s="218">
        <v>0</v>
      </c>
      <c r="C13875" s="219">
        <v>52.551108013378887</v>
      </c>
      <c r="D13875" s="218"/>
      <c r="E13875" s="218"/>
      <c r="F13875" s="218">
        <v>2021</v>
      </c>
    </row>
    <row r="13876" spans="1:6" x14ac:dyDescent="0.45">
      <c r="A13876" s="218">
        <v>0</v>
      </c>
      <c r="B13876" s="218">
        <v>0</v>
      </c>
      <c r="C13876" s="219">
        <v>21.406339881765369</v>
      </c>
      <c r="D13876" s="218"/>
      <c r="E13876" s="218"/>
      <c r="F13876" s="218">
        <v>2021</v>
      </c>
    </row>
    <row r="13877" spans="1:6" x14ac:dyDescent="0.45">
      <c r="A13877" s="218">
        <v>0</v>
      </c>
      <c r="B13877" s="218">
        <v>0</v>
      </c>
      <c r="C13877" s="219">
        <v>18.105889400251211</v>
      </c>
      <c r="D13877" s="218"/>
      <c r="E13877" s="218"/>
      <c r="F13877" s="218">
        <v>2021</v>
      </c>
    </row>
    <row r="13878" spans="1:6" x14ac:dyDescent="0.45">
      <c r="A13878" s="218">
        <v>0</v>
      </c>
      <c r="B13878" s="218">
        <v>0</v>
      </c>
      <c r="C13878" s="219">
        <v>33.302965931668012</v>
      </c>
      <c r="D13878" s="218"/>
      <c r="E13878" s="218"/>
      <c r="F13878" s="218">
        <v>2021</v>
      </c>
    </row>
    <row r="13879" spans="1:6" x14ac:dyDescent="0.45">
      <c r="A13879" s="218">
        <v>0</v>
      </c>
      <c r="B13879" s="218">
        <v>0</v>
      </c>
      <c r="C13879" s="219">
        <v>20.8590739230591</v>
      </c>
      <c r="D13879" s="218"/>
      <c r="E13879" s="218"/>
      <c r="F13879" s="218">
        <v>2021</v>
      </c>
    </row>
    <row r="13880" spans="1:6" x14ac:dyDescent="0.45">
      <c r="A13880" s="218">
        <v>0</v>
      </c>
      <c r="B13880" s="218">
        <v>0</v>
      </c>
      <c r="C13880" s="219">
        <v>43.331767946435512</v>
      </c>
      <c r="D13880" s="218"/>
      <c r="E13880" s="218"/>
      <c r="F13880" s="218">
        <v>2021</v>
      </c>
    </row>
    <row r="13881" spans="1:6" x14ac:dyDescent="0.45">
      <c r="A13881" s="218">
        <v>0</v>
      </c>
      <c r="B13881" s="218">
        <v>0</v>
      </c>
      <c r="C13881" s="219">
        <v>58.25867956481548</v>
      </c>
      <c r="D13881" s="218"/>
      <c r="E13881" s="218"/>
      <c r="F13881" s="218">
        <v>2021</v>
      </c>
    </row>
    <row r="13882" spans="1:6" x14ac:dyDescent="0.45">
      <c r="A13882" s="218">
        <v>0</v>
      </c>
      <c r="B13882" s="218">
        <v>0</v>
      </c>
      <c r="C13882" s="219">
        <v>43.47231044544808</v>
      </c>
      <c r="D13882" s="218"/>
      <c r="E13882" s="218"/>
      <c r="F13882" s="218">
        <v>2021</v>
      </c>
    </row>
    <row r="13883" spans="1:6" x14ac:dyDescent="0.45">
      <c r="A13883" s="218">
        <v>0</v>
      </c>
      <c r="B13883" s="218">
        <v>0</v>
      </c>
      <c r="C13883" s="219">
        <v>53.218438530004263</v>
      </c>
      <c r="D13883" s="218"/>
      <c r="E13883" s="218"/>
      <c r="F13883" s="218">
        <v>2021</v>
      </c>
    </row>
    <row r="13884" spans="1:6" x14ac:dyDescent="0.45">
      <c r="A13884" s="218">
        <v>0</v>
      </c>
      <c r="B13884" s="218">
        <v>0</v>
      </c>
      <c r="C13884" s="219">
        <v>49.432157951357318</v>
      </c>
      <c r="D13884" s="218"/>
      <c r="E13884" s="218"/>
      <c r="F13884" s="218">
        <v>2021</v>
      </c>
    </row>
    <row r="13885" spans="1:6" x14ac:dyDescent="0.45">
      <c r="A13885" s="218">
        <v>0</v>
      </c>
      <c r="B13885" s="218">
        <v>0</v>
      </c>
      <c r="C13885" s="219">
        <v>29.589787355729481</v>
      </c>
      <c r="D13885" s="218"/>
      <c r="E13885" s="218"/>
      <c r="F13885" s="218">
        <v>2021</v>
      </c>
    </row>
    <row r="13886" spans="1:6" x14ac:dyDescent="0.45">
      <c r="A13886" s="218">
        <v>0</v>
      </c>
      <c r="B13886" s="218">
        <v>0</v>
      </c>
      <c r="C13886" s="219">
        <v>46.150753705230933</v>
      </c>
      <c r="D13886" s="218"/>
      <c r="E13886" s="218"/>
      <c r="F13886" s="218">
        <v>2021</v>
      </c>
    </row>
    <row r="13887" spans="1:6" x14ac:dyDescent="0.45">
      <c r="A13887" s="218">
        <v>0</v>
      </c>
      <c r="B13887" s="218">
        <v>0</v>
      </c>
      <c r="C13887" s="219">
        <v>7.4461076268813882</v>
      </c>
      <c r="D13887" s="218"/>
      <c r="E13887" s="218"/>
      <c r="F13887" s="218">
        <v>2021</v>
      </c>
    </row>
    <row r="13888" spans="1:6" x14ac:dyDescent="0.45">
      <c r="A13888" s="218">
        <v>0</v>
      </c>
      <c r="B13888" s="218">
        <v>0</v>
      </c>
      <c r="C13888" s="219">
        <v>7.4714647236791603</v>
      </c>
      <c r="D13888" s="218"/>
      <c r="E13888" s="218"/>
      <c r="F13888" s="218">
        <v>2021</v>
      </c>
    </row>
    <row r="13889" spans="1:6" x14ac:dyDescent="0.45">
      <c r="A13889" s="218">
        <v>0</v>
      </c>
      <c r="B13889" s="218">
        <v>0</v>
      </c>
      <c r="C13889" s="219">
        <v>87.1605160559361</v>
      </c>
      <c r="D13889" s="218"/>
      <c r="E13889" s="218"/>
      <c r="F13889" s="218">
        <v>2021</v>
      </c>
    </row>
    <row r="13890" spans="1:6" x14ac:dyDescent="0.45">
      <c r="A13890" s="218">
        <v>0</v>
      </c>
      <c r="B13890" s="218">
        <v>0</v>
      </c>
      <c r="C13890" s="219">
        <v>85.421064470889505</v>
      </c>
      <c r="D13890" s="218"/>
      <c r="E13890" s="218"/>
      <c r="F13890" s="218">
        <v>2021</v>
      </c>
    </row>
    <row r="13891" spans="1:6" x14ac:dyDescent="0.45">
      <c r="A13891" s="218">
        <v>0</v>
      </c>
      <c r="B13891" s="218">
        <v>0</v>
      </c>
      <c r="C13891" s="219">
        <v>32.883184346604793</v>
      </c>
      <c r="D13891" s="218"/>
      <c r="E13891" s="218"/>
      <c r="F13891" s="218">
        <v>2021</v>
      </c>
    </row>
    <row r="13892" spans="1:6" x14ac:dyDescent="0.45">
      <c r="A13892" s="218">
        <v>0</v>
      </c>
      <c r="B13892" s="218">
        <v>0</v>
      </c>
      <c r="C13892" s="219">
        <v>14.45335516665609</v>
      </c>
      <c r="D13892" s="218"/>
      <c r="E13892" s="218"/>
      <c r="F13892" s="218">
        <v>2021</v>
      </c>
    </row>
    <row r="13893" spans="1:6" x14ac:dyDescent="0.45">
      <c r="A13893" s="218">
        <v>0</v>
      </c>
      <c r="B13893" s="218">
        <v>0</v>
      </c>
      <c r="C13893" s="219">
        <v>7.6100826509710764</v>
      </c>
      <c r="D13893" s="218"/>
      <c r="E13893" s="218"/>
      <c r="F13893" s="218">
        <v>2021</v>
      </c>
    </row>
    <row r="13894" spans="1:6" x14ac:dyDescent="0.45">
      <c r="A13894" s="218">
        <v>0</v>
      </c>
      <c r="B13894" s="218">
        <v>0</v>
      </c>
      <c r="C13894" s="219">
        <v>33.309557452553349</v>
      </c>
      <c r="D13894" s="218"/>
      <c r="E13894" s="218"/>
      <c r="F13894" s="218">
        <v>2021</v>
      </c>
    </row>
    <row r="13895" spans="1:6" x14ac:dyDescent="0.45">
      <c r="A13895" s="218">
        <v>0</v>
      </c>
      <c r="B13895" s="218">
        <v>0</v>
      </c>
      <c r="C13895" s="219">
        <v>18.202195962305439</v>
      </c>
      <c r="D13895" s="218"/>
      <c r="E13895" s="218"/>
      <c r="F13895" s="218">
        <v>2021</v>
      </c>
    </row>
    <row r="13896" spans="1:6" x14ac:dyDescent="0.45">
      <c r="A13896" s="218">
        <v>0</v>
      </c>
      <c r="B13896" s="218">
        <v>0</v>
      </c>
      <c r="C13896" s="219">
        <v>40.923909526310112</v>
      </c>
      <c r="D13896" s="218"/>
      <c r="E13896" s="218"/>
      <c r="F13896" s="218">
        <v>2021</v>
      </c>
    </row>
    <row r="13897" spans="1:6" x14ac:dyDescent="0.45">
      <c r="A13897" s="218">
        <v>0</v>
      </c>
      <c r="B13897" s="218">
        <v>0</v>
      </c>
      <c r="C13897" s="219">
        <v>146.21949828144619</v>
      </c>
      <c r="D13897" s="218"/>
      <c r="E13897" s="218"/>
      <c r="F13897" s="218">
        <v>2021</v>
      </c>
    </row>
    <row r="13898" spans="1:6" x14ac:dyDescent="0.45">
      <c r="A13898" s="218">
        <v>0</v>
      </c>
      <c r="B13898" s="218">
        <v>0</v>
      </c>
      <c r="C13898" s="219">
        <v>64.885985514497719</v>
      </c>
      <c r="D13898" s="218"/>
      <c r="E13898" s="218"/>
      <c r="F13898" s="218">
        <v>2021</v>
      </c>
    </row>
    <row r="13899" spans="1:6" x14ac:dyDescent="0.45">
      <c r="A13899" s="218">
        <v>0</v>
      </c>
      <c r="B13899" s="218">
        <v>0</v>
      </c>
      <c r="C13899" s="219">
        <v>27.489942109605391</v>
      </c>
      <c r="D13899" s="218"/>
      <c r="E13899" s="218"/>
      <c r="F13899" s="218">
        <v>2021</v>
      </c>
    </row>
    <row r="13900" spans="1:6" x14ac:dyDescent="0.45">
      <c r="A13900" s="218">
        <v>0</v>
      </c>
      <c r="B13900" s="218">
        <v>0</v>
      </c>
      <c r="C13900" s="219">
        <v>79.547262125954191</v>
      </c>
      <c r="D13900" s="218"/>
      <c r="E13900" s="218"/>
      <c r="F13900" s="218">
        <v>2021</v>
      </c>
    </row>
    <row r="13901" spans="1:6" x14ac:dyDescent="0.45">
      <c r="A13901" s="218">
        <v>0</v>
      </c>
      <c r="B13901" s="218">
        <v>0</v>
      </c>
      <c r="C13901" s="219">
        <v>25.26432248073834</v>
      </c>
      <c r="D13901" s="218"/>
      <c r="E13901" s="218"/>
      <c r="F13901" s="218">
        <v>2021</v>
      </c>
    </row>
    <row r="13902" spans="1:6" x14ac:dyDescent="0.45">
      <c r="A13902" s="218">
        <v>0</v>
      </c>
      <c r="B13902" s="218">
        <v>0</v>
      </c>
      <c r="C13902" s="219">
        <v>26.06629408250453</v>
      </c>
      <c r="D13902" s="218"/>
      <c r="E13902" s="218"/>
      <c r="F13902" s="218">
        <v>2021</v>
      </c>
    </row>
    <row r="13903" spans="1:6" x14ac:dyDescent="0.45">
      <c r="A13903" s="218">
        <v>0</v>
      </c>
      <c r="B13903" s="218">
        <v>0</v>
      </c>
      <c r="C13903" s="219">
        <v>23.288934334945932</v>
      </c>
      <c r="D13903" s="218"/>
      <c r="E13903" s="218"/>
      <c r="F13903" s="218">
        <v>2021</v>
      </c>
    </row>
    <row r="13904" spans="1:6" x14ac:dyDescent="0.45">
      <c r="A13904" s="218">
        <v>0</v>
      </c>
      <c r="B13904" s="218">
        <v>0</v>
      </c>
      <c r="C13904" s="219">
        <v>24.373497552130431</v>
      </c>
      <c r="D13904" s="218"/>
      <c r="E13904" s="218"/>
      <c r="F13904" s="218">
        <v>2021</v>
      </c>
    </row>
    <row r="13905" spans="1:6" x14ac:dyDescent="0.45">
      <c r="A13905" s="218">
        <v>0</v>
      </c>
      <c r="B13905" s="218">
        <v>0</v>
      </c>
      <c r="C13905" s="219">
        <v>0.90749107025671105</v>
      </c>
      <c r="D13905" s="218"/>
      <c r="E13905" s="218"/>
      <c r="F13905" s="218">
        <v>2021</v>
      </c>
    </row>
    <row r="13906" spans="1:6" x14ac:dyDescent="0.45">
      <c r="A13906" s="218">
        <v>0</v>
      </c>
      <c r="B13906" s="218">
        <v>0</v>
      </c>
      <c r="C13906" s="219">
        <v>11.052343079754101</v>
      </c>
      <c r="D13906" s="218"/>
      <c r="E13906" s="218"/>
      <c r="F13906" s="218">
        <v>2021</v>
      </c>
    </row>
    <row r="13907" spans="1:6" x14ac:dyDescent="0.45">
      <c r="A13907" s="218">
        <v>0</v>
      </c>
      <c r="B13907" s="218">
        <v>0</v>
      </c>
      <c r="C13907" s="219">
        <v>19.73732165166863</v>
      </c>
      <c r="D13907" s="218"/>
      <c r="E13907" s="218"/>
      <c r="F13907" s="218">
        <v>2021</v>
      </c>
    </row>
    <row r="13908" spans="1:6" x14ac:dyDescent="0.45">
      <c r="A13908" s="218">
        <v>0</v>
      </c>
      <c r="B13908" s="218">
        <v>0</v>
      </c>
      <c r="C13908" s="219">
        <v>29.652071565502609</v>
      </c>
      <c r="D13908" s="218"/>
      <c r="E13908" s="218"/>
      <c r="F13908" s="218">
        <v>2021</v>
      </c>
    </row>
    <row r="13909" spans="1:6" x14ac:dyDescent="0.45">
      <c r="A13909" s="218">
        <v>0</v>
      </c>
      <c r="B13909" s="218">
        <v>0</v>
      </c>
      <c r="C13909" s="219">
        <v>15.732771737275741</v>
      </c>
      <c r="D13909" s="218"/>
      <c r="E13909" s="218"/>
      <c r="F13909" s="218">
        <v>2021</v>
      </c>
    </row>
    <row r="13910" spans="1:6" x14ac:dyDescent="0.45">
      <c r="A13910" s="218">
        <v>0</v>
      </c>
      <c r="B13910" s="218">
        <v>0</v>
      </c>
      <c r="C13910" s="219">
        <v>36.345412966615328</v>
      </c>
      <c r="D13910" s="218"/>
      <c r="E13910" s="218"/>
      <c r="F13910" s="218">
        <v>2021</v>
      </c>
    </row>
    <row r="13911" spans="1:6" x14ac:dyDescent="0.45">
      <c r="A13911" s="218">
        <v>0</v>
      </c>
      <c r="B13911" s="218">
        <v>0</v>
      </c>
      <c r="C13911" s="219">
        <v>27.501931094693759</v>
      </c>
      <c r="D13911" s="218"/>
      <c r="E13911" s="218"/>
      <c r="F13911" s="218">
        <v>2021</v>
      </c>
    </row>
    <row r="13912" spans="1:6" x14ac:dyDescent="0.45">
      <c r="A13912" s="218">
        <v>0</v>
      </c>
      <c r="B13912" s="218">
        <v>0</v>
      </c>
      <c r="C13912" s="219">
        <v>29.752956876065419</v>
      </c>
      <c r="D13912" s="218"/>
      <c r="E13912" s="218"/>
      <c r="F13912" s="218">
        <v>2021</v>
      </c>
    </row>
    <row r="13913" spans="1:6" x14ac:dyDescent="0.45">
      <c r="A13913" s="218">
        <v>0</v>
      </c>
      <c r="B13913" s="218">
        <v>0</v>
      </c>
      <c r="C13913" s="219">
        <v>28.533592109060638</v>
      </c>
      <c r="D13913" s="218"/>
      <c r="E13913" s="218"/>
      <c r="F13913" s="218">
        <v>2021</v>
      </c>
    </row>
    <row r="13914" spans="1:6" x14ac:dyDescent="0.45">
      <c r="A13914" s="218">
        <v>0</v>
      </c>
      <c r="B13914" s="218">
        <v>0</v>
      </c>
      <c r="C13914" s="219">
        <v>22.10201642614733</v>
      </c>
      <c r="D13914" s="218"/>
      <c r="E13914" s="218"/>
      <c r="F13914" s="218">
        <v>2021</v>
      </c>
    </row>
    <row r="13915" spans="1:6" x14ac:dyDescent="0.45">
      <c r="A13915" s="218">
        <v>0</v>
      </c>
      <c r="B13915" s="218">
        <v>0</v>
      </c>
      <c r="C13915" s="219">
        <v>38.648669758472842</v>
      </c>
      <c r="D13915" s="218"/>
      <c r="E13915" s="218"/>
      <c r="F13915" s="218">
        <v>2021</v>
      </c>
    </row>
    <row r="13916" spans="1:6" x14ac:dyDescent="0.45">
      <c r="A13916" s="218">
        <v>0</v>
      </c>
      <c r="B13916" s="218">
        <v>0</v>
      </c>
      <c r="C13916" s="219">
        <v>24.629209731597971</v>
      </c>
      <c r="D13916" s="218"/>
      <c r="E13916" s="218"/>
      <c r="F13916" s="218">
        <v>2021</v>
      </c>
    </row>
    <row r="13917" spans="1:6" x14ac:dyDescent="0.45">
      <c r="A13917" s="218">
        <v>0</v>
      </c>
      <c r="B13917" s="218">
        <v>0</v>
      </c>
      <c r="C13917" s="219">
        <v>69.503866453018361</v>
      </c>
      <c r="D13917" s="218"/>
      <c r="E13917" s="218"/>
      <c r="F13917" s="218">
        <v>2021</v>
      </c>
    </row>
    <row r="13918" spans="1:6" x14ac:dyDescent="0.45">
      <c r="A13918" s="218">
        <v>0</v>
      </c>
      <c r="B13918" s="218">
        <v>0</v>
      </c>
      <c r="C13918" s="219">
        <v>23.894265631258762</v>
      </c>
      <c r="D13918" s="218"/>
      <c r="E13918" s="218"/>
      <c r="F13918" s="218">
        <v>2021</v>
      </c>
    </row>
    <row r="13919" spans="1:6" x14ac:dyDescent="0.45">
      <c r="A13919" s="218">
        <v>0</v>
      </c>
      <c r="B13919" s="218">
        <v>0</v>
      </c>
      <c r="C13919" s="219">
        <v>20.365499704146259</v>
      </c>
      <c r="D13919" s="218"/>
      <c r="E13919" s="218"/>
      <c r="F13919" s="218">
        <v>2021</v>
      </c>
    </row>
    <row r="13920" spans="1:6" x14ac:dyDescent="0.45">
      <c r="A13920" s="218">
        <v>0</v>
      </c>
      <c r="B13920" s="218">
        <v>0</v>
      </c>
      <c r="C13920" s="219">
        <v>58.339502835080147</v>
      </c>
      <c r="D13920" s="218"/>
      <c r="E13920" s="218"/>
      <c r="F13920" s="218">
        <v>2021</v>
      </c>
    </row>
    <row r="13921" spans="1:6" x14ac:dyDescent="0.45">
      <c r="A13921" s="218">
        <v>0</v>
      </c>
      <c r="B13921" s="218">
        <v>0</v>
      </c>
      <c r="C13921" s="219">
        <v>54.441868710107073</v>
      </c>
      <c r="D13921" s="218"/>
      <c r="E13921" s="218"/>
      <c r="F13921" s="218">
        <v>2021</v>
      </c>
    </row>
    <row r="13922" spans="1:6" x14ac:dyDescent="0.45">
      <c r="A13922" s="218">
        <v>0</v>
      </c>
      <c r="B13922" s="218">
        <v>0</v>
      </c>
      <c r="C13922" s="219">
        <v>9.8383750489807813</v>
      </c>
      <c r="D13922" s="218"/>
      <c r="E13922" s="218"/>
      <c r="F13922" s="218">
        <v>2021</v>
      </c>
    </row>
    <row r="13923" spans="1:6" x14ac:dyDescent="0.45">
      <c r="A13923" s="218">
        <v>0</v>
      </c>
      <c r="B13923" s="218">
        <v>0</v>
      </c>
      <c r="C13923" s="219">
        <v>33.930994803939747</v>
      </c>
      <c r="D13923" s="218"/>
      <c r="E13923" s="218"/>
      <c r="F13923" s="218">
        <v>2021</v>
      </c>
    </row>
    <row r="13924" spans="1:6" x14ac:dyDescent="0.45">
      <c r="A13924" s="218">
        <v>0</v>
      </c>
      <c r="B13924" s="218">
        <v>0</v>
      </c>
      <c r="C13924" s="219">
        <v>31.522392850408458</v>
      </c>
      <c r="D13924" s="218"/>
      <c r="E13924" s="218"/>
      <c r="F13924" s="218">
        <v>2021</v>
      </c>
    </row>
    <row r="13925" spans="1:6" x14ac:dyDescent="0.45">
      <c r="A13925" s="218">
        <v>0</v>
      </c>
      <c r="B13925" s="218">
        <v>0</v>
      </c>
      <c r="C13925" s="219">
        <v>19.883760476923051</v>
      </c>
      <c r="D13925" s="218"/>
      <c r="E13925" s="218"/>
      <c r="F13925" s="218">
        <v>2021</v>
      </c>
    </row>
    <row r="13926" spans="1:6" x14ac:dyDescent="0.45">
      <c r="A13926" s="218">
        <v>0</v>
      </c>
      <c r="B13926" s="218">
        <v>0</v>
      </c>
      <c r="C13926" s="219">
        <v>43.980806201859878</v>
      </c>
      <c r="D13926" s="218"/>
      <c r="E13926" s="218"/>
      <c r="F13926" s="218">
        <v>2021</v>
      </c>
    </row>
    <row r="13927" spans="1:6" x14ac:dyDescent="0.45">
      <c r="A13927" s="218">
        <v>0</v>
      </c>
      <c r="B13927" s="218">
        <v>0</v>
      </c>
      <c r="C13927" s="219">
        <v>27.595673696838869</v>
      </c>
      <c r="D13927" s="218"/>
      <c r="E13927" s="218"/>
      <c r="F13927" s="218">
        <v>2021</v>
      </c>
    </row>
    <row r="13928" spans="1:6" x14ac:dyDescent="0.45">
      <c r="A13928" s="218">
        <v>0</v>
      </c>
      <c r="B13928" s="218">
        <v>0</v>
      </c>
      <c r="C13928" s="219">
        <v>18.803877039526519</v>
      </c>
      <c r="D13928" s="218"/>
      <c r="E13928" s="218"/>
      <c r="F13928" s="218">
        <v>2021</v>
      </c>
    </row>
    <row r="13929" spans="1:6" x14ac:dyDescent="0.45">
      <c r="A13929" s="218">
        <v>0</v>
      </c>
      <c r="B13929" s="218">
        <v>0</v>
      </c>
      <c r="C13929" s="219">
        <v>14.292290010924781</v>
      </c>
      <c r="D13929" s="218"/>
      <c r="E13929" s="218"/>
      <c r="F13929" s="218">
        <v>2021</v>
      </c>
    </row>
    <row r="13930" spans="1:6" x14ac:dyDescent="0.45">
      <c r="A13930" s="218">
        <v>0</v>
      </c>
      <c r="B13930" s="218">
        <v>0</v>
      </c>
      <c r="C13930" s="219">
        <v>36.255881794071257</v>
      </c>
      <c r="D13930" s="218"/>
      <c r="E13930" s="218"/>
      <c r="F13930" s="218">
        <v>2021</v>
      </c>
    </row>
    <row r="13931" spans="1:6" x14ac:dyDescent="0.45">
      <c r="A13931" s="218">
        <v>0</v>
      </c>
      <c r="B13931" s="218">
        <v>0</v>
      </c>
      <c r="C13931" s="219">
        <v>29.36141856027638</v>
      </c>
      <c r="D13931" s="218"/>
      <c r="E13931" s="218"/>
      <c r="F13931" s="218">
        <v>2021</v>
      </c>
    </row>
    <row r="13932" spans="1:6" x14ac:dyDescent="0.45">
      <c r="A13932" s="218">
        <v>0</v>
      </c>
      <c r="B13932" s="218">
        <v>0</v>
      </c>
      <c r="C13932" s="219">
        <v>29.520248462837831</v>
      </c>
      <c r="D13932" s="218"/>
      <c r="E13932" s="218"/>
      <c r="F13932" s="218">
        <v>2021</v>
      </c>
    </row>
    <row r="13933" spans="1:6" x14ac:dyDescent="0.45">
      <c r="A13933" s="218">
        <v>0</v>
      </c>
      <c r="B13933" s="218">
        <v>0</v>
      </c>
      <c r="C13933" s="219">
        <v>16.299530931622041</v>
      </c>
      <c r="D13933" s="218"/>
      <c r="E13933" s="218"/>
      <c r="F13933" s="218">
        <v>2021</v>
      </c>
    </row>
    <row r="13934" spans="1:6" x14ac:dyDescent="0.45">
      <c r="A13934" s="218">
        <v>0</v>
      </c>
      <c r="B13934" s="218">
        <v>0</v>
      </c>
      <c r="C13934" s="219">
        <v>32.401581214030713</v>
      </c>
      <c r="D13934" s="218"/>
      <c r="E13934" s="218"/>
      <c r="F13934" s="218">
        <v>2021</v>
      </c>
    </row>
    <row r="13935" spans="1:6" x14ac:dyDescent="0.45">
      <c r="A13935" s="218">
        <v>0</v>
      </c>
      <c r="B13935" s="218">
        <v>0</v>
      </c>
      <c r="C13935" s="219">
        <v>46.590365176907341</v>
      </c>
      <c r="D13935" s="218"/>
      <c r="E13935" s="218"/>
      <c r="F13935" s="218">
        <v>2021</v>
      </c>
    </row>
    <row r="13936" spans="1:6" x14ac:dyDescent="0.45">
      <c r="A13936" s="218">
        <v>0</v>
      </c>
      <c r="B13936" s="218">
        <v>0</v>
      </c>
      <c r="C13936" s="219">
        <v>22.219884949546891</v>
      </c>
      <c r="D13936" s="218"/>
      <c r="E13936" s="218"/>
      <c r="F13936" s="218">
        <v>2021</v>
      </c>
    </row>
    <row r="13937" spans="1:6" x14ac:dyDescent="0.45">
      <c r="A13937" s="218">
        <v>0</v>
      </c>
      <c r="B13937" s="218">
        <v>0</v>
      </c>
      <c r="C13937" s="219">
        <v>15.619029623495351</v>
      </c>
      <c r="D13937" s="218"/>
      <c r="E13937" s="218"/>
      <c r="F13937" s="218">
        <v>2021</v>
      </c>
    </row>
    <row r="13938" spans="1:6" x14ac:dyDescent="0.45">
      <c r="A13938" s="218">
        <v>0</v>
      </c>
      <c r="B13938" s="218">
        <v>0</v>
      </c>
      <c r="C13938" s="219">
        <v>29.710864225709379</v>
      </c>
      <c r="D13938" s="218"/>
      <c r="E13938" s="218"/>
      <c r="F13938" s="218">
        <v>2021</v>
      </c>
    </row>
    <row r="13939" spans="1:6" x14ac:dyDescent="0.45">
      <c r="A13939" s="218">
        <v>0</v>
      </c>
      <c r="B13939" s="218">
        <v>0</v>
      </c>
      <c r="C13939" s="219">
        <v>26.89141599319386</v>
      </c>
      <c r="D13939" s="218"/>
      <c r="E13939" s="218"/>
      <c r="F13939" s="218">
        <v>2021</v>
      </c>
    </row>
    <row r="13940" spans="1:6" x14ac:dyDescent="0.45">
      <c r="A13940" s="218">
        <v>0</v>
      </c>
      <c r="B13940" s="218">
        <v>0</v>
      </c>
      <c r="C13940" s="219">
        <v>32.118879848030957</v>
      </c>
      <c r="D13940" s="218"/>
      <c r="E13940" s="218"/>
      <c r="F13940" s="218">
        <v>2021</v>
      </c>
    </row>
    <row r="13941" spans="1:6" x14ac:dyDescent="0.45">
      <c r="A13941" s="218">
        <v>0</v>
      </c>
      <c r="B13941" s="218">
        <v>0</v>
      </c>
      <c r="C13941" s="219">
        <v>32.085207902309641</v>
      </c>
      <c r="D13941" s="218"/>
      <c r="E13941" s="218"/>
      <c r="F13941" s="218">
        <v>2021</v>
      </c>
    </row>
    <row r="13942" spans="1:6" x14ac:dyDescent="0.45">
      <c r="A13942" s="218">
        <v>0</v>
      </c>
      <c r="B13942" s="218">
        <v>0</v>
      </c>
      <c r="C13942" s="219">
        <v>32.161150998360696</v>
      </c>
      <c r="D13942" s="218"/>
      <c r="E13942" s="218"/>
      <c r="F13942" s="218">
        <v>2021</v>
      </c>
    </row>
    <row r="13943" spans="1:6" x14ac:dyDescent="0.45">
      <c r="A13943" s="218">
        <v>0</v>
      </c>
      <c r="B13943" s="218">
        <v>0</v>
      </c>
      <c r="C13943" s="219">
        <v>33.903251313140153</v>
      </c>
      <c r="D13943" s="218"/>
      <c r="E13943" s="218"/>
      <c r="F13943" s="218">
        <v>2021</v>
      </c>
    </row>
    <row r="13944" spans="1:6" x14ac:dyDescent="0.45">
      <c r="A13944" s="218">
        <v>0</v>
      </c>
      <c r="B13944" s="218">
        <v>0</v>
      </c>
      <c r="C13944" s="219">
        <v>26.265653747848319</v>
      </c>
      <c r="D13944" s="218"/>
      <c r="E13944" s="218"/>
      <c r="F13944" s="218">
        <v>2021</v>
      </c>
    </row>
    <row r="13945" spans="1:6" x14ac:dyDescent="0.45">
      <c r="A13945" s="218">
        <v>0</v>
      </c>
      <c r="B13945" s="218">
        <v>0</v>
      </c>
      <c r="C13945" s="219">
        <v>22.811813599549609</v>
      </c>
      <c r="D13945" s="218"/>
      <c r="E13945" s="218"/>
      <c r="F13945" s="218">
        <v>2021</v>
      </c>
    </row>
    <row r="13946" spans="1:6" x14ac:dyDescent="0.45">
      <c r="A13946" s="218">
        <v>0</v>
      </c>
      <c r="B13946" s="218">
        <v>0</v>
      </c>
      <c r="C13946" s="219">
        <v>45.28415686680848</v>
      </c>
      <c r="D13946" s="218"/>
      <c r="E13946" s="218"/>
      <c r="F13946" s="218">
        <v>2021</v>
      </c>
    </row>
    <row r="13947" spans="1:6" x14ac:dyDescent="0.45">
      <c r="A13947" s="218">
        <v>0</v>
      </c>
      <c r="B13947" s="218">
        <v>0</v>
      </c>
      <c r="C13947" s="219">
        <v>46.910176191104959</v>
      </c>
      <c r="D13947" s="218"/>
      <c r="E13947" s="218"/>
      <c r="F13947" s="218">
        <v>2021</v>
      </c>
    </row>
    <row r="13948" spans="1:6" x14ac:dyDescent="0.45">
      <c r="A13948" s="218">
        <v>0</v>
      </c>
      <c r="B13948" s="218">
        <v>0</v>
      </c>
      <c r="C13948" s="219">
        <v>23.777469061719941</v>
      </c>
      <c r="D13948" s="218"/>
      <c r="E13948" s="218"/>
      <c r="F13948" s="218">
        <v>2021</v>
      </c>
    </row>
    <row r="13949" spans="1:6" x14ac:dyDescent="0.45">
      <c r="A13949" s="218">
        <v>0</v>
      </c>
      <c r="B13949" s="218">
        <v>0</v>
      </c>
      <c r="C13949" s="219">
        <v>12.9445492768535</v>
      </c>
      <c r="D13949" s="218"/>
      <c r="E13949" s="218"/>
      <c r="F13949" s="218">
        <v>2021</v>
      </c>
    </row>
    <row r="13950" spans="1:6" x14ac:dyDescent="0.45">
      <c r="A13950" s="218">
        <v>0</v>
      </c>
      <c r="B13950" s="218">
        <v>0</v>
      </c>
      <c r="C13950" s="219">
        <v>18.077247876744131</v>
      </c>
      <c r="D13950" s="218"/>
      <c r="E13950" s="218"/>
      <c r="F13950" s="218">
        <v>2021</v>
      </c>
    </row>
    <row r="13951" spans="1:6" x14ac:dyDescent="0.45">
      <c r="A13951" s="218">
        <v>0</v>
      </c>
      <c r="B13951" s="218">
        <v>0</v>
      </c>
      <c r="C13951" s="219">
        <v>15.244324108588341</v>
      </c>
      <c r="D13951" s="218"/>
      <c r="E13951" s="218"/>
      <c r="F13951" s="218">
        <v>2021</v>
      </c>
    </row>
    <row r="13952" spans="1:6" x14ac:dyDescent="0.45">
      <c r="A13952" s="218">
        <v>0</v>
      </c>
      <c r="B13952" s="218">
        <v>0</v>
      </c>
      <c r="C13952" s="219">
        <v>16.6011794610822</v>
      </c>
      <c r="D13952" s="218"/>
      <c r="E13952" s="218"/>
      <c r="F13952" s="218">
        <v>2021</v>
      </c>
    </row>
    <row r="13953" spans="1:6" x14ac:dyDescent="0.45">
      <c r="A13953" s="218">
        <v>0</v>
      </c>
      <c r="B13953" s="218">
        <v>0</v>
      </c>
      <c r="C13953" s="219">
        <v>39.889143738585958</v>
      </c>
      <c r="D13953" s="218"/>
      <c r="E13953" s="218"/>
      <c r="F13953" s="218">
        <v>2021</v>
      </c>
    </row>
    <row r="13954" spans="1:6" x14ac:dyDescent="0.45">
      <c r="A13954" s="218">
        <v>0</v>
      </c>
      <c r="B13954" s="218">
        <v>0</v>
      </c>
      <c r="C13954" s="219">
        <v>13.18876681811874</v>
      </c>
      <c r="D13954" s="218"/>
      <c r="E13954" s="218"/>
      <c r="F13954" s="218">
        <v>2021</v>
      </c>
    </row>
    <row r="13955" spans="1:6" x14ac:dyDescent="0.45">
      <c r="A13955" s="218">
        <v>0</v>
      </c>
      <c r="B13955" s="218">
        <v>0</v>
      </c>
      <c r="C13955" s="219">
        <v>31.044192381743589</v>
      </c>
      <c r="D13955" s="218"/>
      <c r="E13955" s="218"/>
      <c r="F13955" s="218">
        <v>2021</v>
      </c>
    </row>
    <row r="13956" spans="1:6" x14ac:dyDescent="0.45">
      <c r="A13956" s="218">
        <v>0</v>
      </c>
      <c r="B13956" s="218">
        <v>0</v>
      </c>
      <c r="C13956" s="219">
        <v>26.589323610552231</v>
      </c>
      <c r="D13956" s="218"/>
      <c r="E13956" s="218"/>
      <c r="F13956" s="218">
        <v>2021</v>
      </c>
    </row>
    <row r="13957" spans="1:6" x14ac:dyDescent="0.45">
      <c r="A13957" s="218">
        <v>0</v>
      </c>
      <c r="B13957" s="218">
        <v>0</v>
      </c>
      <c r="C13957" s="219">
        <v>29.825240539826641</v>
      </c>
      <c r="D13957" s="218"/>
      <c r="E13957" s="218"/>
      <c r="F13957" s="218">
        <v>2021</v>
      </c>
    </row>
    <row r="13958" spans="1:6" x14ac:dyDescent="0.45">
      <c r="A13958" s="218">
        <v>0</v>
      </c>
      <c r="B13958" s="218">
        <v>0</v>
      </c>
      <c r="C13958" s="219">
        <v>28.228288443862599</v>
      </c>
      <c r="D13958" s="218"/>
      <c r="E13958" s="218"/>
      <c r="F13958" s="218">
        <v>2021</v>
      </c>
    </row>
    <row r="13959" spans="1:6" x14ac:dyDescent="0.45">
      <c r="A13959" s="218">
        <v>0</v>
      </c>
      <c r="B13959" s="218">
        <v>0</v>
      </c>
      <c r="C13959" s="219">
        <v>23.673550733387959</v>
      </c>
      <c r="D13959" s="218"/>
      <c r="E13959" s="218"/>
      <c r="F13959" s="218">
        <v>2021</v>
      </c>
    </row>
    <row r="13960" spans="1:6" x14ac:dyDescent="0.45">
      <c r="A13960" s="218">
        <v>0</v>
      </c>
      <c r="B13960" s="218">
        <v>0</v>
      </c>
      <c r="C13960" s="219">
        <v>27.316490780634901</v>
      </c>
      <c r="D13960" s="218"/>
      <c r="E13960" s="218"/>
      <c r="F13960" s="218">
        <v>2021</v>
      </c>
    </row>
    <row r="13961" spans="1:6" x14ac:dyDescent="0.45">
      <c r="A13961" s="218">
        <v>0</v>
      </c>
      <c r="B13961" s="218">
        <v>0</v>
      </c>
      <c r="C13961" s="219">
        <v>28.1351717454422</v>
      </c>
      <c r="D13961" s="218"/>
      <c r="E13961" s="218"/>
      <c r="F13961" s="218">
        <v>2021</v>
      </c>
    </row>
    <row r="13962" spans="1:6" x14ac:dyDescent="0.45">
      <c r="A13962" s="218">
        <v>0</v>
      </c>
      <c r="B13962" s="218">
        <v>0</v>
      </c>
      <c r="C13962" s="219">
        <v>26.94053320497256</v>
      </c>
      <c r="D13962" s="218"/>
      <c r="E13962" s="218"/>
      <c r="F13962" s="218">
        <v>2021</v>
      </c>
    </row>
    <row r="13963" spans="1:6" x14ac:dyDescent="0.45">
      <c r="A13963" s="218">
        <v>0</v>
      </c>
      <c r="B13963" s="218">
        <v>0</v>
      </c>
      <c r="C13963" s="219">
        <v>29.270450212961261</v>
      </c>
      <c r="D13963" s="218"/>
      <c r="E13963" s="218"/>
      <c r="F13963" s="218">
        <v>2021</v>
      </c>
    </row>
    <row r="13964" spans="1:6" x14ac:dyDescent="0.45">
      <c r="A13964" s="218">
        <v>0</v>
      </c>
      <c r="B13964" s="218">
        <v>0</v>
      </c>
      <c r="C13964" s="219">
        <v>25.846497718464459</v>
      </c>
      <c r="D13964" s="218"/>
      <c r="E13964" s="218"/>
      <c r="F13964" s="218">
        <v>2021</v>
      </c>
    </row>
    <row r="13965" spans="1:6" x14ac:dyDescent="0.45">
      <c r="A13965" s="218">
        <v>0</v>
      </c>
      <c r="B13965" s="218">
        <v>0</v>
      </c>
      <c r="C13965" s="219">
        <v>16.61655061043168</v>
      </c>
      <c r="D13965" s="218"/>
      <c r="E13965" s="218"/>
      <c r="F13965" s="218">
        <v>2021</v>
      </c>
    </row>
    <row r="13966" spans="1:6" x14ac:dyDescent="0.45">
      <c r="A13966" s="218">
        <v>0</v>
      </c>
      <c r="B13966" s="218">
        <v>0</v>
      </c>
      <c r="C13966" s="219">
        <v>25.179330959839131</v>
      </c>
      <c r="D13966" s="218"/>
      <c r="E13966" s="218"/>
      <c r="F13966" s="218">
        <v>2021</v>
      </c>
    </row>
    <row r="13967" spans="1:6" x14ac:dyDescent="0.45">
      <c r="A13967" s="218">
        <v>0</v>
      </c>
      <c r="B13967" s="218">
        <v>0</v>
      </c>
      <c r="C13967" s="219">
        <v>23.249462857904529</v>
      </c>
      <c r="D13967" s="218"/>
      <c r="E13967" s="218"/>
      <c r="F13967" s="218">
        <v>2021</v>
      </c>
    </row>
    <row r="13968" spans="1:6" x14ac:dyDescent="0.45">
      <c r="A13968" s="218">
        <v>0</v>
      </c>
      <c r="B13968" s="218">
        <v>0</v>
      </c>
      <c r="C13968" s="219">
        <v>19.464636817729019</v>
      </c>
      <c r="D13968" s="218"/>
      <c r="E13968" s="218"/>
      <c r="F13968" s="218">
        <v>2021</v>
      </c>
    </row>
    <row r="13969" spans="1:6" x14ac:dyDescent="0.45">
      <c r="A13969" s="218">
        <v>0</v>
      </c>
      <c r="B13969" s="218">
        <v>0</v>
      </c>
      <c r="C13969" s="219">
        <v>87.502847242720705</v>
      </c>
      <c r="D13969" s="218"/>
      <c r="E13969" s="218"/>
      <c r="F13969" s="218">
        <v>2021</v>
      </c>
    </row>
    <row r="13970" spans="1:6" x14ac:dyDescent="0.45">
      <c r="A13970" s="218">
        <v>0</v>
      </c>
      <c r="B13970" s="218">
        <v>0</v>
      </c>
      <c r="C13970" s="219">
        <v>17.74530143366696</v>
      </c>
      <c r="D13970" s="218"/>
      <c r="E13970" s="218"/>
      <c r="F13970" s="218">
        <v>2021</v>
      </c>
    </row>
    <row r="13971" spans="1:6" x14ac:dyDescent="0.45">
      <c r="A13971" s="218">
        <v>0</v>
      </c>
      <c r="B13971" s="218">
        <v>0</v>
      </c>
      <c r="C13971" s="219">
        <v>39.391223436024227</v>
      </c>
      <c r="D13971" s="218"/>
      <c r="E13971" s="218"/>
      <c r="F13971" s="218">
        <v>2021</v>
      </c>
    </row>
    <row r="13972" spans="1:6" x14ac:dyDescent="0.45">
      <c r="A13972" s="218">
        <v>0</v>
      </c>
      <c r="B13972" s="218">
        <v>0</v>
      </c>
      <c r="C13972" s="219">
        <v>26.2054784571916</v>
      </c>
      <c r="D13972" s="218"/>
      <c r="E13972" s="218"/>
      <c r="F13972" s="218">
        <v>2021</v>
      </c>
    </row>
    <row r="13973" spans="1:6" x14ac:dyDescent="0.45">
      <c r="A13973" s="218">
        <v>0</v>
      </c>
      <c r="B13973" s="218">
        <v>0</v>
      </c>
      <c r="C13973" s="219">
        <v>15.07098875055407</v>
      </c>
      <c r="D13973" s="218"/>
      <c r="E13973" s="218"/>
      <c r="F13973" s="218">
        <v>2021</v>
      </c>
    </row>
    <row r="13974" spans="1:6" x14ac:dyDescent="0.45">
      <c r="A13974" s="218">
        <v>0</v>
      </c>
      <c r="B13974" s="218">
        <v>0</v>
      </c>
      <c r="C13974" s="219">
        <v>50.434392140557947</v>
      </c>
      <c r="D13974" s="218"/>
      <c r="E13974" s="218"/>
      <c r="F13974" s="218">
        <v>2021</v>
      </c>
    </row>
    <row r="13975" spans="1:6" x14ac:dyDescent="0.45">
      <c r="A13975" s="218">
        <v>0</v>
      </c>
      <c r="B13975" s="218">
        <v>0</v>
      </c>
      <c r="C13975" s="219">
        <v>29.364416294720129</v>
      </c>
      <c r="D13975" s="218"/>
      <c r="E13975" s="218"/>
      <c r="F13975" s="218">
        <v>2021</v>
      </c>
    </row>
    <row r="13976" spans="1:6" x14ac:dyDescent="0.45">
      <c r="A13976" s="218">
        <v>0</v>
      </c>
      <c r="B13976" s="218">
        <v>0</v>
      </c>
      <c r="C13976" s="219">
        <v>36.33776527760353</v>
      </c>
      <c r="D13976" s="218"/>
      <c r="E13976" s="218"/>
      <c r="F13976" s="218">
        <v>2021</v>
      </c>
    </row>
    <row r="13977" spans="1:6" x14ac:dyDescent="0.45">
      <c r="A13977" s="218">
        <v>0</v>
      </c>
      <c r="B13977" s="218">
        <v>0</v>
      </c>
      <c r="C13977" s="219">
        <v>48.044862009389568</v>
      </c>
      <c r="D13977" s="218"/>
      <c r="E13977" s="218"/>
      <c r="F13977" s="218">
        <v>2021</v>
      </c>
    </row>
    <row r="13978" spans="1:6" x14ac:dyDescent="0.45">
      <c r="A13978" s="218">
        <v>0</v>
      </c>
      <c r="B13978" s="218">
        <v>0</v>
      </c>
      <c r="C13978" s="219">
        <v>27.372304016430821</v>
      </c>
      <c r="D13978" s="218"/>
      <c r="E13978" s="218"/>
      <c r="F13978" s="218">
        <v>2021</v>
      </c>
    </row>
    <row r="13979" spans="1:6" x14ac:dyDescent="0.45">
      <c r="A13979" s="218">
        <v>0</v>
      </c>
      <c r="B13979" s="218">
        <v>0</v>
      </c>
      <c r="C13979" s="219">
        <v>2.3403818451175709</v>
      </c>
      <c r="D13979" s="218"/>
      <c r="E13979" s="218"/>
      <c r="F13979" s="218">
        <v>2021</v>
      </c>
    </row>
    <row r="13980" spans="1:6" x14ac:dyDescent="0.45">
      <c r="A13980" s="218">
        <v>0</v>
      </c>
      <c r="B13980" s="218">
        <v>0</v>
      </c>
      <c r="C13980" s="219">
        <v>18.432840777869771</v>
      </c>
      <c r="D13980" s="218"/>
      <c r="E13980" s="218"/>
      <c r="F13980" s="218">
        <v>2021</v>
      </c>
    </row>
    <row r="13981" spans="1:6" x14ac:dyDescent="0.45">
      <c r="A13981" s="218">
        <v>0</v>
      </c>
      <c r="B13981" s="218">
        <v>0</v>
      </c>
      <c r="C13981" s="219">
        <v>16.663324754800719</v>
      </c>
      <c r="D13981" s="218"/>
      <c r="E13981" s="218"/>
      <c r="F13981" s="218">
        <v>2021</v>
      </c>
    </row>
    <row r="13982" spans="1:6" x14ac:dyDescent="0.45">
      <c r="A13982" s="218">
        <v>0</v>
      </c>
      <c r="B13982" s="218">
        <v>0</v>
      </c>
      <c r="C13982" s="219">
        <v>41.435018895301702</v>
      </c>
      <c r="D13982" s="218"/>
      <c r="E13982" s="218"/>
      <c r="F13982" s="218">
        <v>2021</v>
      </c>
    </row>
    <row r="13983" spans="1:6" x14ac:dyDescent="0.45">
      <c r="A13983" s="218">
        <v>0</v>
      </c>
      <c r="B13983" s="218">
        <v>0</v>
      </c>
      <c r="C13983" s="219">
        <v>39.339454566076782</v>
      </c>
      <c r="D13983" s="218"/>
      <c r="E13983" s="218"/>
      <c r="F13983" s="218">
        <v>2021</v>
      </c>
    </row>
    <row r="13984" spans="1:6" x14ac:dyDescent="0.45">
      <c r="A13984" s="218">
        <v>0</v>
      </c>
      <c r="B13984" s="218">
        <v>0</v>
      </c>
      <c r="C13984" s="219">
        <v>41.949374669144177</v>
      </c>
      <c r="D13984" s="218"/>
      <c r="E13984" s="218"/>
      <c r="F13984" s="218">
        <v>2021</v>
      </c>
    </row>
    <row r="13985" spans="1:6" x14ac:dyDescent="0.45">
      <c r="A13985" s="218">
        <v>0</v>
      </c>
      <c r="B13985" s="218">
        <v>0</v>
      </c>
      <c r="C13985" s="219">
        <v>4.6859580902443119</v>
      </c>
      <c r="D13985" s="218"/>
      <c r="E13985" s="218"/>
      <c r="F13985" s="218">
        <v>2021</v>
      </c>
    </row>
    <row r="13986" spans="1:6" x14ac:dyDescent="0.45">
      <c r="A13986" s="218">
        <v>0</v>
      </c>
      <c r="B13986" s="218">
        <v>0</v>
      </c>
      <c r="C13986" s="219">
        <v>5.084554216600714</v>
      </c>
      <c r="D13986" s="218"/>
      <c r="E13986" s="218"/>
      <c r="F13986" s="218">
        <v>2021</v>
      </c>
    </row>
    <row r="13987" spans="1:6" x14ac:dyDescent="0.45">
      <c r="A13987" s="218">
        <v>0</v>
      </c>
      <c r="B13987" s="218">
        <v>0</v>
      </c>
      <c r="C13987" s="219">
        <v>19.079971734511961</v>
      </c>
      <c r="D13987" s="218"/>
      <c r="E13987" s="218"/>
      <c r="F13987" s="218">
        <v>2021</v>
      </c>
    </row>
    <row r="13988" spans="1:6" x14ac:dyDescent="0.45">
      <c r="A13988" s="218">
        <v>0</v>
      </c>
      <c r="B13988" s="218">
        <v>0</v>
      </c>
      <c r="C13988" s="219">
        <v>59.999999999926949</v>
      </c>
      <c r="D13988" s="218"/>
      <c r="E13988" s="218"/>
      <c r="F13988" s="218">
        <v>2021</v>
      </c>
    </row>
    <row r="13989" spans="1:6" x14ac:dyDescent="0.45">
      <c r="A13989" s="218">
        <v>0</v>
      </c>
      <c r="B13989" s="218">
        <v>0</v>
      </c>
      <c r="C13989" s="219">
        <v>29.9999999980487</v>
      </c>
      <c r="D13989" s="218"/>
      <c r="E13989" s="218"/>
      <c r="F13989" s="218">
        <v>2021</v>
      </c>
    </row>
    <row r="13990" spans="1:6" x14ac:dyDescent="0.45">
      <c r="A13990" s="218">
        <v>0</v>
      </c>
      <c r="B13990" s="218">
        <v>0</v>
      </c>
      <c r="C13990" s="219">
        <v>12.000000000393831</v>
      </c>
      <c r="D13990" s="218"/>
      <c r="E13990" s="218"/>
      <c r="F13990" s="218">
        <v>2021</v>
      </c>
    </row>
    <row r="13991" spans="1:6" x14ac:dyDescent="0.45">
      <c r="A13991" s="218">
        <v>0</v>
      </c>
      <c r="B13991" s="218">
        <v>0</v>
      </c>
      <c r="C13991" s="219">
        <v>17.999999999565741</v>
      </c>
      <c r="D13991" s="218"/>
      <c r="E13991" s="218"/>
      <c r="F13991" s="218">
        <v>2021</v>
      </c>
    </row>
    <row r="13992" spans="1:6" x14ac:dyDescent="0.45">
      <c r="A13992" s="218">
        <v>0</v>
      </c>
      <c r="B13992" s="218">
        <v>0</v>
      </c>
      <c r="C13992" s="219">
        <v>23.000000000369109</v>
      </c>
      <c r="D13992" s="218"/>
      <c r="E13992" s="218"/>
      <c r="F13992" s="218">
        <v>2021</v>
      </c>
    </row>
    <row r="13993" spans="1:6" x14ac:dyDescent="0.45">
      <c r="A13993" s="218">
        <v>0</v>
      </c>
      <c r="B13993" s="218">
        <v>0</v>
      </c>
      <c r="C13993" s="219">
        <v>16.99999999970375</v>
      </c>
      <c r="D13993" s="218"/>
      <c r="E13993" s="218"/>
      <c r="F13993" s="218">
        <v>2021</v>
      </c>
    </row>
    <row r="13994" spans="1:6" x14ac:dyDescent="0.45">
      <c r="A13994" s="218">
        <v>0</v>
      </c>
      <c r="B13994" s="218">
        <v>0</v>
      </c>
      <c r="C13994" s="219">
        <v>22.000000000507111</v>
      </c>
      <c r="D13994" s="218"/>
      <c r="E13994" s="218"/>
      <c r="F13994" s="218">
        <v>2021</v>
      </c>
    </row>
    <row r="13995" spans="1:6" x14ac:dyDescent="0.45">
      <c r="A13995" s="218">
        <v>0</v>
      </c>
      <c r="B13995" s="218">
        <v>0</v>
      </c>
      <c r="C13995" s="219">
        <v>38.225199783235993</v>
      </c>
      <c r="D13995" s="218"/>
      <c r="E13995" s="218"/>
      <c r="F13995" s="218">
        <v>2021</v>
      </c>
    </row>
    <row r="13996" spans="1:6" x14ac:dyDescent="0.45">
      <c r="A13996" s="218">
        <v>0</v>
      </c>
      <c r="B13996" s="218">
        <v>0</v>
      </c>
      <c r="C13996" s="219">
        <v>55.309709948929367</v>
      </c>
      <c r="D13996" s="218"/>
      <c r="E13996" s="218"/>
      <c r="F13996" s="218">
        <v>2021</v>
      </c>
    </row>
    <row r="13997" spans="1:6" x14ac:dyDescent="0.45">
      <c r="A13997" s="218">
        <v>0</v>
      </c>
      <c r="B13997" s="218">
        <v>0</v>
      </c>
      <c r="C13997" s="219">
        <v>32.767615346970082</v>
      </c>
      <c r="D13997" s="218"/>
      <c r="E13997" s="218"/>
      <c r="F13997" s="218">
        <v>2021</v>
      </c>
    </row>
    <row r="13998" spans="1:6" x14ac:dyDescent="0.45">
      <c r="A13998" s="218">
        <v>0</v>
      </c>
      <c r="B13998" s="218">
        <v>0</v>
      </c>
      <c r="C13998" s="219">
        <v>15.664911731976851</v>
      </c>
      <c r="D13998" s="218"/>
      <c r="E13998" s="218"/>
      <c r="F13998" s="218">
        <v>2021</v>
      </c>
    </row>
    <row r="13999" spans="1:6" x14ac:dyDescent="0.45">
      <c r="A13999" s="218">
        <v>0</v>
      </c>
      <c r="B13999" s="218">
        <v>0</v>
      </c>
      <c r="C13999" s="219">
        <v>13.02929197336019</v>
      </c>
      <c r="D13999" s="218"/>
      <c r="E13999" s="218"/>
      <c r="F13999" s="218">
        <v>2021</v>
      </c>
    </row>
    <row r="14000" spans="1:6" x14ac:dyDescent="0.45">
      <c r="A14000" s="218">
        <v>0</v>
      </c>
      <c r="B14000" s="218">
        <v>0</v>
      </c>
      <c r="C14000" s="219">
        <v>19.6865846060862</v>
      </c>
      <c r="D14000" s="218"/>
      <c r="E14000" s="218"/>
      <c r="F14000" s="218">
        <v>2021</v>
      </c>
    </row>
    <row r="14001" spans="1:6" x14ac:dyDescent="0.45">
      <c r="A14001" s="218">
        <v>0</v>
      </c>
      <c r="B14001" s="218">
        <v>0</v>
      </c>
      <c r="C14001" s="219">
        <v>42.271048030397118</v>
      </c>
      <c r="D14001" s="218"/>
      <c r="E14001" s="218"/>
      <c r="F14001" s="218">
        <v>2021</v>
      </c>
    </row>
    <row r="14002" spans="1:6" x14ac:dyDescent="0.45">
      <c r="A14002" s="218">
        <v>0</v>
      </c>
      <c r="B14002" s="218">
        <v>0</v>
      </c>
      <c r="C14002" s="219">
        <v>64.3822539981322</v>
      </c>
      <c r="D14002" s="218"/>
      <c r="E14002" s="218"/>
      <c r="F14002" s="218">
        <v>2021</v>
      </c>
    </row>
    <row r="14003" spans="1:6" x14ac:dyDescent="0.45">
      <c r="A14003" s="218">
        <v>0</v>
      </c>
      <c r="B14003" s="218">
        <v>0</v>
      </c>
      <c r="C14003" s="219">
        <v>60.552770761223989</v>
      </c>
      <c r="D14003" s="218"/>
      <c r="E14003" s="218"/>
      <c r="F14003" s="218">
        <v>2021</v>
      </c>
    </row>
    <row r="14004" spans="1:6" x14ac:dyDescent="0.45">
      <c r="A14004" s="218">
        <v>0</v>
      </c>
      <c r="B14004" s="218">
        <v>0</v>
      </c>
      <c r="C14004" s="219">
        <v>63.278251088904121</v>
      </c>
      <c r="D14004" s="218"/>
      <c r="E14004" s="218"/>
      <c r="F14004" s="218">
        <v>2021</v>
      </c>
    </row>
    <row r="14005" spans="1:6" x14ac:dyDescent="0.45">
      <c r="A14005" s="218">
        <v>0</v>
      </c>
      <c r="B14005" s="218">
        <v>0</v>
      </c>
      <c r="C14005" s="219">
        <v>48.999262405726682</v>
      </c>
      <c r="D14005" s="218"/>
      <c r="E14005" s="218"/>
      <c r="F14005" s="218">
        <v>2021</v>
      </c>
    </row>
    <row r="14006" spans="1:6" x14ac:dyDescent="0.45">
      <c r="A14006" s="218">
        <v>0</v>
      </c>
      <c r="B14006" s="218">
        <v>0</v>
      </c>
      <c r="C14006" s="219">
        <v>61.822185896664926</v>
      </c>
      <c r="D14006" s="218"/>
      <c r="E14006" s="218"/>
      <c r="F14006" s="218">
        <v>2021</v>
      </c>
    </row>
    <row r="14007" spans="1:6" x14ac:dyDescent="0.45">
      <c r="A14007" s="218">
        <v>0</v>
      </c>
      <c r="B14007" s="218">
        <v>0</v>
      </c>
      <c r="C14007" s="219">
        <v>63.656509913746383</v>
      </c>
      <c r="D14007" s="218"/>
      <c r="E14007" s="218"/>
      <c r="F14007" s="218">
        <v>2021</v>
      </c>
    </row>
    <row r="14008" spans="1:6" x14ac:dyDescent="0.45">
      <c r="A14008" s="218">
        <v>0</v>
      </c>
      <c r="B14008" s="218">
        <v>0</v>
      </c>
      <c r="C14008" s="219">
        <v>47.473798186100709</v>
      </c>
      <c r="D14008" s="218"/>
      <c r="E14008" s="218"/>
      <c r="F14008" s="218">
        <v>2021</v>
      </c>
    </row>
    <row r="14009" spans="1:6" x14ac:dyDescent="0.45">
      <c r="A14009" s="218">
        <v>0</v>
      </c>
      <c r="B14009" s="218">
        <v>0</v>
      </c>
      <c r="C14009" s="219">
        <v>43.954543494754432</v>
      </c>
      <c r="D14009" s="218"/>
      <c r="E14009" s="218"/>
      <c r="F14009" s="218">
        <v>2021</v>
      </c>
    </row>
    <row r="14010" spans="1:6" x14ac:dyDescent="0.45">
      <c r="A14010" s="218">
        <v>0</v>
      </c>
      <c r="B14010" s="218">
        <v>0</v>
      </c>
      <c r="C14010" s="219">
        <v>0.561835155923323</v>
      </c>
      <c r="D14010" s="218"/>
      <c r="E14010" s="218"/>
      <c r="F14010" s="218">
        <v>2021</v>
      </c>
    </row>
    <row r="14011" spans="1:6" x14ac:dyDescent="0.45">
      <c r="A14011" s="218">
        <v>0</v>
      </c>
      <c r="B14011" s="218">
        <v>0</v>
      </c>
      <c r="C14011" s="219">
        <v>0.77143334968087596</v>
      </c>
      <c r="D14011" s="218"/>
      <c r="E14011" s="218"/>
      <c r="F14011" s="218">
        <v>2021</v>
      </c>
    </row>
    <row r="14012" spans="1:6" x14ac:dyDescent="0.45">
      <c r="A14012" s="218">
        <v>0</v>
      </c>
      <c r="B14012" s="218">
        <v>0</v>
      </c>
      <c r="C14012" s="219">
        <v>63.819416043264717</v>
      </c>
      <c r="D14012" s="218"/>
      <c r="E14012" s="218"/>
      <c r="F14012" s="218">
        <v>2021</v>
      </c>
    </row>
    <row r="14013" spans="1:6" x14ac:dyDescent="0.45">
      <c r="A14013" s="218">
        <v>0</v>
      </c>
      <c r="B14013" s="218">
        <v>0</v>
      </c>
      <c r="C14013" s="219">
        <v>51.021567361525953</v>
      </c>
      <c r="D14013" s="218"/>
      <c r="E14013" s="218"/>
      <c r="F14013" s="218">
        <v>2021</v>
      </c>
    </row>
    <row r="14014" spans="1:6" x14ac:dyDescent="0.45">
      <c r="A14014" s="218">
        <v>0</v>
      </c>
      <c r="B14014" s="218">
        <v>0</v>
      </c>
      <c r="C14014" s="219">
        <v>49.922540235744783</v>
      </c>
      <c r="D14014" s="218"/>
      <c r="E14014" s="218"/>
      <c r="F14014" s="218">
        <v>2021</v>
      </c>
    </row>
    <row r="14015" spans="1:6" x14ac:dyDescent="0.45">
      <c r="A14015" s="218">
        <v>0</v>
      </c>
      <c r="B14015" s="218">
        <v>0</v>
      </c>
      <c r="C14015" s="219">
        <v>50.033595799044598</v>
      </c>
      <c r="D14015" s="218"/>
      <c r="E14015" s="218"/>
      <c r="F14015" s="218">
        <v>2021</v>
      </c>
    </row>
    <row r="14016" spans="1:6" x14ac:dyDescent="0.45">
      <c r="A14016" s="218">
        <v>0</v>
      </c>
      <c r="B14016" s="218">
        <v>0</v>
      </c>
      <c r="C14016" s="219">
        <v>53.145660295727019</v>
      </c>
      <c r="D14016" s="218"/>
      <c r="E14016" s="218"/>
      <c r="F14016" s="218">
        <v>2021</v>
      </c>
    </row>
    <row r="14017" spans="1:6" x14ac:dyDescent="0.45">
      <c r="A14017" s="218">
        <v>0</v>
      </c>
      <c r="B14017" s="218">
        <v>0</v>
      </c>
      <c r="C14017" s="219">
        <v>52.779688871963273</v>
      </c>
      <c r="D14017" s="218"/>
      <c r="E14017" s="218"/>
      <c r="F14017" s="218">
        <v>2021</v>
      </c>
    </row>
    <row r="14018" spans="1:6" x14ac:dyDescent="0.45">
      <c r="A14018" s="218">
        <v>0</v>
      </c>
      <c r="B14018" s="218">
        <v>0</v>
      </c>
      <c r="C14018" s="219">
        <v>46.954300392164171</v>
      </c>
      <c r="D14018" s="218"/>
      <c r="E14018" s="218"/>
      <c r="F14018" s="218">
        <v>2021</v>
      </c>
    </row>
    <row r="14019" spans="1:6" x14ac:dyDescent="0.45">
      <c r="A14019" s="218">
        <v>0</v>
      </c>
      <c r="B14019" s="218">
        <v>0</v>
      </c>
      <c r="C14019" s="219">
        <v>50.110712102591457</v>
      </c>
      <c r="D14019" s="218"/>
      <c r="E14019" s="218"/>
      <c r="F14019" s="218">
        <v>2021</v>
      </c>
    </row>
    <row r="14020" spans="1:6" x14ac:dyDescent="0.45">
      <c r="A14020" s="218">
        <v>0</v>
      </c>
      <c r="B14020" s="218">
        <v>0</v>
      </c>
      <c r="C14020" s="219">
        <v>50.015694399299989</v>
      </c>
      <c r="D14020" s="218"/>
      <c r="E14020" s="218"/>
      <c r="F14020" s="218">
        <v>2021</v>
      </c>
    </row>
    <row r="14021" spans="1:6" x14ac:dyDescent="0.45">
      <c r="A14021" s="218">
        <v>0</v>
      </c>
      <c r="B14021" s="218">
        <v>0</v>
      </c>
      <c r="C14021" s="219">
        <v>50.015694396536126</v>
      </c>
      <c r="D14021" s="218"/>
      <c r="E14021" s="218"/>
      <c r="F14021" s="218">
        <v>2021</v>
      </c>
    </row>
    <row r="14022" spans="1:6" x14ac:dyDescent="0.45">
      <c r="A14022" s="218">
        <v>0</v>
      </c>
      <c r="B14022" s="218">
        <v>0</v>
      </c>
      <c r="C14022" s="219">
        <v>50.099843058680463</v>
      </c>
      <c r="D14022" s="218"/>
      <c r="E14022" s="218"/>
      <c r="F14022" s="218">
        <v>2021</v>
      </c>
    </row>
    <row r="14023" spans="1:6" x14ac:dyDescent="0.45">
      <c r="A14023" s="218">
        <v>0</v>
      </c>
      <c r="B14023" s="218">
        <v>0</v>
      </c>
      <c r="C14023" s="219">
        <v>12.788904195786539</v>
      </c>
      <c r="D14023" s="218"/>
      <c r="E14023" s="218"/>
      <c r="F14023" s="218">
        <v>2021</v>
      </c>
    </row>
    <row r="14024" spans="1:6" x14ac:dyDescent="0.45">
      <c r="A14024" s="218">
        <v>0</v>
      </c>
      <c r="B14024" s="218">
        <v>0</v>
      </c>
      <c r="C14024" s="219">
        <v>47.827802435668417</v>
      </c>
      <c r="D14024" s="218"/>
      <c r="E14024" s="218"/>
      <c r="F14024" s="218">
        <v>2021</v>
      </c>
    </row>
    <row r="14025" spans="1:6" x14ac:dyDescent="0.45">
      <c r="A14025" s="218">
        <v>0</v>
      </c>
      <c r="B14025" s="218">
        <v>0</v>
      </c>
      <c r="C14025" s="219">
        <v>54.548771653607048</v>
      </c>
      <c r="D14025" s="218"/>
      <c r="E14025" s="218"/>
      <c r="F14025" s="218">
        <v>2021</v>
      </c>
    </row>
    <row r="14026" spans="1:6" x14ac:dyDescent="0.45">
      <c r="A14026" s="218">
        <v>0</v>
      </c>
      <c r="B14026" s="218">
        <v>0</v>
      </c>
      <c r="C14026" s="219">
        <v>56.23122056332943</v>
      </c>
      <c r="D14026" s="218"/>
      <c r="E14026" s="218"/>
      <c r="F14026" s="218">
        <v>2021</v>
      </c>
    </row>
    <row r="14027" spans="1:6" x14ac:dyDescent="0.45">
      <c r="A14027" s="218">
        <v>0</v>
      </c>
      <c r="B14027" s="218">
        <v>0</v>
      </c>
      <c r="C14027" s="219">
        <v>66.020380494847274</v>
      </c>
      <c r="D14027" s="218"/>
      <c r="E14027" s="218"/>
      <c r="F14027" s="218">
        <v>2021</v>
      </c>
    </row>
    <row r="14028" spans="1:6" x14ac:dyDescent="0.45">
      <c r="A14028" s="218">
        <v>0</v>
      </c>
      <c r="B14028" s="218">
        <v>0</v>
      </c>
      <c r="C14028" s="219">
        <v>86.7148714221277</v>
      </c>
      <c r="D14028" s="218"/>
      <c r="E14028" s="218"/>
      <c r="F14028" s="218">
        <v>2021</v>
      </c>
    </row>
    <row r="14029" spans="1:6" x14ac:dyDescent="0.45">
      <c r="A14029" s="218">
        <v>0</v>
      </c>
      <c r="B14029" s="218">
        <v>0</v>
      </c>
      <c r="C14029" s="219">
        <v>87.917288323643788</v>
      </c>
      <c r="D14029" s="218"/>
      <c r="E14029" s="218"/>
      <c r="F14029" s="218">
        <v>2021</v>
      </c>
    </row>
    <row r="14030" spans="1:6" x14ac:dyDescent="0.45">
      <c r="A14030" s="218">
        <v>0</v>
      </c>
      <c r="B14030" s="218">
        <v>0</v>
      </c>
      <c r="C14030" s="219">
        <v>99.106904888898598</v>
      </c>
      <c r="D14030" s="218"/>
      <c r="E14030" s="218"/>
      <c r="F14030" s="218">
        <v>2021</v>
      </c>
    </row>
    <row r="14031" spans="1:6" x14ac:dyDescent="0.45">
      <c r="A14031" s="218">
        <v>0</v>
      </c>
      <c r="B14031" s="218">
        <v>0</v>
      </c>
      <c r="C14031" s="219">
        <v>21.854548596937359</v>
      </c>
      <c r="D14031" s="218"/>
      <c r="E14031" s="218"/>
      <c r="F14031" s="218">
        <v>2021</v>
      </c>
    </row>
    <row r="14032" spans="1:6" x14ac:dyDescent="0.45">
      <c r="A14032" s="218">
        <v>0</v>
      </c>
      <c r="B14032" s="218">
        <v>0</v>
      </c>
      <c r="C14032" s="219">
        <v>12.51383178874825</v>
      </c>
      <c r="D14032" s="218"/>
      <c r="E14032" s="218"/>
      <c r="F14032" s="218">
        <v>2021</v>
      </c>
    </row>
    <row r="14033" spans="1:6" x14ac:dyDescent="0.45">
      <c r="A14033" s="218">
        <v>0</v>
      </c>
      <c r="B14033" s="218">
        <v>0</v>
      </c>
      <c r="C14033" s="219">
        <v>34.769096974025373</v>
      </c>
      <c r="D14033" s="218"/>
      <c r="E14033" s="218"/>
      <c r="F14033" s="218">
        <v>2021</v>
      </c>
    </row>
    <row r="14034" spans="1:6" x14ac:dyDescent="0.45">
      <c r="A14034" s="218">
        <v>0</v>
      </c>
      <c r="B14034" s="218">
        <v>0</v>
      </c>
      <c r="C14034" s="219">
        <v>70.26995231438579</v>
      </c>
      <c r="D14034" s="218"/>
      <c r="E14034" s="218"/>
      <c r="F14034" s="218">
        <v>2021</v>
      </c>
    </row>
    <row r="14035" spans="1:6" x14ac:dyDescent="0.45">
      <c r="A14035" s="218">
        <v>0</v>
      </c>
      <c r="B14035" s="218">
        <v>0</v>
      </c>
      <c r="C14035" s="219">
        <v>28.024707224560661</v>
      </c>
      <c r="D14035" s="218"/>
      <c r="E14035" s="218"/>
      <c r="F14035" s="218">
        <v>2021</v>
      </c>
    </row>
    <row r="14036" spans="1:6" x14ac:dyDescent="0.45">
      <c r="A14036" s="218">
        <v>0</v>
      </c>
      <c r="B14036" s="218">
        <v>0</v>
      </c>
      <c r="C14036" s="219">
        <v>43.807421219384842</v>
      </c>
      <c r="D14036" s="218"/>
      <c r="E14036" s="218"/>
      <c r="F14036" s="218">
        <v>2021</v>
      </c>
    </row>
    <row r="14037" spans="1:6" x14ac:dyDescent="0.45">
      <c r="A14037" s="218">
        <v>0</v>
      </c>
      <c r="B14037" s="218">
        <v>0</v>
      </c>
      <c r="C14037" s="219">
        <v>24.022236553778409</v>
      </c>
      <c r="D14037" s="218"/>
      <c r="E14037" s="218"/>
      <c r="F14037" s="218">
        <v>2021</v>
      </c>
    </row>
    <row r="14038" spans="1:6" x14ac:dyDescent="0.45">
      <c r="A14038" s="218">
        <v>0</v>
      </c>
      <c r="B14038" s="218">
        <v>0</v>
      </c>
      <c r="C14038" s="219">
        <v>8.7202483171207597</v>
      </c>
      <c r="D14038" s="218"/>
      <c r="E14038" s="218"/>
      <c r="F14038" s="218">
        <v>2021</v>
      </c>
    </row>
    <row r="14039" spans="1:6" x14ac:dyDescent="0.45">
      <c r="A14039" s="218">
        <v>0</v>
      </c>
      <c r="B14039" s="218">
        <v>0</v>
      </c>
      <c r="C14039" s="219">
        <v>65.997167454093628</v>
      </c>
      <c r="D14039" s="218"/>
      <c r="E14039" s="218"/>
      <c r="F14039" s="218">
        <v>2021</v>
      </c>
    </row>
    <row r="14040" spans="1:6" x14ac:dyDescent="0.45">
      <c r="A14040" s="218">
        <v>0</v>
      </c>
      <c r="B14040" s="218">
        <v>0</v>
      </c>
      <c r="C14040" s="219">
        <v>35.724289145783949</v>
      </c>
      <c r="D14040" s="218"/>
      <c r="E14040" s="218"/>
      <c r="F14040" s="218">
        <v>2021</v>
      </c>
    </row>
    <row r="14041" spans="1:6" x14ac:dyDescent="0.45">
      <c r="A14041" s="218">
        <v>0</v>
      </c>
      <c r="B14041" s="218">
        <v>0</v>
      </c>
      <c r="C14041" s="219">
        <v>6.9506333507959521</v>
      </c>
      <c r="D14041" s="218"/>
      <c r="E14041" s="218"/>
      <c r="F14041" s="218">
        <v>2021</v>
      </c>
    </row>
    <row r="14042" spans="1:6" x14ac:dyDescent="0.45">
      <c r="A14042" s="218">
        <v>0</v>
      </c>
      <c r="B14042" s="218">
        <v>0</v>
      </c>
      <c r="C14042" s="219">
        <v>0.85379512277837399</v>
      </c>
      <c r="D14042" s="218"/>
      <c r="E14042" s="218"/>
      <c r="F14042" s="218">
        <v>2021</v>
      </c>
    </row>
    <row r="14043" spans="1:6" x14ac:dyDescent="0.45">
      <c r="A14043" s="218">
        <v>0</v>
      </c>
      <c r="B14043" s="218">
        <v>0</v>
      </c>
      <c r="C14043" s="219">
        <v>0.75947795477538804</v>
      </c>
      <c r="D14043" s="218"/>
      <c r="E14043" s="218"/>
      <c r="F14043" s="218">
        <v>2021</v>
      </c>
    </row>
    <row r="14044" spans="1:6" x14ac:dyDescent="0.45">
      <c r="A14044" s="218">
        <v>0</v>
      </c>
      <c r="B14044" s="218">
        <v>0</v>
      </c>
      <c r="C14044" s="219">
        <v>8.7925077745401676</v>
      </c>
      <c r="D14044" s="218"/>
      <c r="E14044" s="218"/>
      <c r="F14044" s="218">
        <v>2021</v>
      </c>
    </row>
    <row r="14045" spans="1:6" x14ac:dyDescent="0.45">
      <c r="A14045" s="218">
        <v>0</v>
      </c>
      <c r="B14045" s="218">
        <v>0</v>
      </c>
      <c r="C14045" s="219">
        <v>155.569777292917</v>
      </c>
      <c r="D14045" s="218"/>
      <c r="E14045" s="218"/>
      <c r="F14045" s="218">
        <v>2021</v>
      </c>
    </row>
    <row r="14046" spans="1:6" x14ac:dyDescent="0.45">
      <c r="A14046" s="218">
        <v>0</v>
      </c>
      <c r="B14046" s="218">
        <v>0</v>
      </c>
      <c r="C14046" s="219">
        <v>4.3930400000000004E-9</v>
      </c>
      <c r="D14046" s="218"/>
      <c r="E14046" s="218"/>
      <c r="F14046" s="218">
        <v>2021</v>
      </c>
    </row>
    <row r="14047" spans="1:6" x14ac:dyDescent="0.45">
      <c r="A14047" s="218">
        <v>0</v>
      </c>
      <c r="B14047" s="218">
        <v>0</v>
      </c>
      <c r="C14047" s="219">
        <v>32.747386591395077</v>
      </c>
      <c r="D14047" s="218"/>
      <c r="E14047" s="218"/>
      <c r="F14047" s="218">
        <v>2021</v>
      </c>
    </row>
    <row r="14048" spans="1:6" x14ac:dyDescent="0.45">
      <c r="A14048" s="218">
        <v>0</v>
      </c>
      <c r="B14048" s="218">
        <v>0</v>
      </c>
      <c r="C14048" s="219">
        <v>33.426728133848393</v>
      </c>
      <c r="D14048" s="218"/>
      <c r="E14048" s="218"/>
      <c r="F14048" s="218">
        <v>2021</v>
      </c>
    </row>
    <row r="14049" spans="1:6" x14ac:dyDescent="0.45">
      <c r="A14049" s="218">
        <v>0</v>
      </c>
      <c r="B14049" s="218">
        <v>0</v>
      </c>
      <c r="C14049" s="219">
        <v>43.649008955372047</v>
      </c>
      <c r="D14049" s="218"/>
      <c r="E14049" s="218"/>
      <c r="F14049" s="218">
        <v>2021</v>
      </c>
    </row>
    <row r="14050" spans="1:6" x14ac:dyDescent="0.45">
      <c r="A14050" s="218">
        <v>0</v>
      </c>
      <c r="B14050" s="218">
        <v>0</v>
      </c>
      <c r="C14050" s="219">
        <v>24.508513957554381</v>
      </c>
      <c r="D14050" s="218"/>
      <c r="E14050" s="218"/>
      <c r="F14050" s="218">
        <v>2021</v>
      </c>
    </row>
    <row r="14051" spans="1:6" x14ac:dyDescent="0.45">
      <c r="A14051" s="218">
        <v>0</v>
      </c>
      <c r="B14051" s="218">
        <v>0</v>
      </c>
      <c r="C14051" s="219">
        <v>34.701823489071131</v>
      </c>
      <c r="D14051" s="218"/>
      <c r="E14051" s="218"/>
      <c r="F14051" s="218">
        <v>2021</v>
      </c>
    </row>
    <row r="14052" spans="1:6" x14ac:dyDescent="0.45">
      <c r="A14052" s="218">
        <v>0</v>
      </c>
      <c r="B14052" s="218">
        <v>0</v>
      </c>
      <c r="C14052" s="219">
        <v>34.207044992807049</v>
      </c>
      <c r="D14052" s="218"/>
      <c r="E14052" s="218"/>
      <c r="F14052" s="218">
        <v>2021</v>
      </c>
    </row>
    <row r="14053" spans="1:6" x14ac:dyDescent="0.45">
      <c r="A14053" s="218">
        <v>0</v>
      </c>
      <c r="B14053" s="218">
        <v>0</v>
      </c>
      <c r="C14053" s="219">
        <v>40.840262804112371</v>
      </c>
      <c r="D14053" s="218"/>
      <c r="E14053" s="218"/>
      <c r="F14053" s="218">
        <v>2021</v>
      </c>
    </row>
    <row r="14054" spans="1:6" x14ac:dyDescent="0.45">
      <c r="A14054" s="218">
        <v>0</v>
      </c>
      <c r="B14054" s="218">
        <v>0</v>
      </c>
      <c r="C14054" s="219">
        <v>39.193793468889467</v>
      </c>
      <c r="D14054" s="218"/>
      <c r="E14054" s="218"/>
      <c r="F14054" s="218">
        <v>2021</v>
      </c>
    </row>
    <row r="14055" spans="1:6" x14ac:dyDescent="0.45">
      <c r="A14055" s="218">
        <v>0</v>
      </c>
      <c r="B14055" s="218">
        <v>0</v>
      </c>
      <c r="C14055" s="219">
        <v>33.233067757381178</v>
      </c>
      <c r="D14055" s="218"/>
      <c r="E14055" s="218"/>
      <c r="F14055" s="218">
        <v>2021</v>
      </c>
    </row>
    <row r="14056" spans="1:6" x14ac:dyDescent="0.45">
      <c r="A14056" s="218">
        <v>0</v>
      </c>
      <c r="B14056" s="218">
        <v>0</v>
      </c>
      <c r="C14056" s="219">
        <v>26.371569571987141</v>
      </c>
      <c r="D14056" s="218"/>
      <c r="E14056" s="218"/>
      <c r="F14056" s="218">
        <v>2021</v>
      </c>
    </row>
    <row r="14057" spans="1:6" x14ac:dyDescent="0.45">
      <c r="A14057" s="218">
        <v>0</v>
      </c>
      <c r="B14057" s="218">
        <v>0</v>
      </c>
      <c r="C14057" s="219">
        <v>37.241243517229869</v>
      </c>
      <c r="D14057" s="218"/>
      <c r="E14057" s="218"/>
      <c r="F14057" s="218">
        <v>2021</v>
      </c>
    </row>
    <row r="14058" spans="1:6" x14ac:dyDescent="0.45">
      <c r="A14058" s="218">
        <v>0</v>
      </c>
      <c r="B14058" s="218">
        <v>0</v>
      </c>
      <c r="C14058" s="219">
        <v>2.10392286400953</v>
      </c>
      <c r="D14058" s="218"/>
      <c r="E14058" s="218"/>
      <c r="F14058" s="218">
        <v>2021</v>
      </c>
    </row>
    <row r="14059" spans="1:6" x14ac:dyDescent="0.45">
      <c r="A14059" s="218">
        <v>0</v>
      </c>
      <c r="B14059" s="218">
        <v>0</v>
      </c>
      <c r="C14059" s="219">
        <v>25.02814862303579</v>
      </c>
      <c r="D14059" s="218"/>
      <c r="E14059" s="218"/>
      <c r="F14059" s="218">
        <v>2021</v>
      </c>
    </row>
    <row r="14060" spans="1:6" x14ac:dyDescent="0.45">
      <c r="A14060" s="218">
        <v>0</v>
      </c>
      <c r="B14060" s="218">
        <v>0</v>
      </c>
      <c r="C14060" s="219">
        <v>31.899502671582191</v>
      </c>
      <c r="D14060" s="218"/>
      <c r="E14060" s="218"/>
      <c r="F14060" s="218">
        <v>2021</v>
      </c>
    </row>
    <row r="14061" spans="1:6" x14ac:dyDescent="0.45">
      <c r="A14061" s="218">
        <v>0</v>
      </c>
      <c r="B14061" s="218">
        <v>0</v>
      </c>
      <c r="C14061" s="219">
        <v>55.881422822241682</v>
      </c>
      <c r="D14061" s="218"/>
      <c r="E14061" s="218"/>
      <c r="F14061" s="218">
        <v>2021</v>
      </c>
    </row>
    <row r="14062" spans="1:6" x14ac:dyDescent="0.45">
      <c r="A14062" s="218">
        <v>0</v>
      </c>
      <c r="B14062" s="218">
        <v>0</v>
      </c>
      <c r="C14062" s="219">
        <v>13.667532798930541</v>
      </c>
      <c r="D14062" s="218"/>
      <c r="E14062" s="218"/>
      <c r="F14062" s="218">
        <v>2021</v>
      </c>
    </row>
    <row r="14063" spans="1:6" x14ac:dyDescent="0.45">
      <c r="A14063" s="218">
        <v>0</v>
      </c>
      <c r="B14063" s="218">
        <v>0</v>
      </c>
      <c r="C14063" s="219">
        <v>27.74761869179741</v>
      </c>
      <c r="D14063" s="218"/>
      <c r="E14063" s="218"/>
      <c r="F14063" s="218">
        <v>2021</v>
      </c>
    </row>
    <row r="14064" spans="1:6" x14ac:dyDescent="0.45">
      <c r="A14064" s="218">
        <v>0</v>
      </c>
      <c r="B14064" s="218">
        <v>0</v>
      </c>
      <c r="C14064" s="219">
        <v>21.055052609647952</v>
      </c>
      <c r="D14064" s="218"/>
      <c r="E14064" s="218"/>
      <c r="F14064" s="218">
        <v>2021</v>
      </c>
    </row>
    <row r="14065" spans="1:6" x14ac:dyDescent="0.45">
      <c r="A14065" s="218">
        <v>0</v>
      </c>
      <c r="B14065" s="218">
        <v>0</v>
      </c>
      <c r="C14065" s="219">
        <v>20.116260329562561</v>
      </c>
      <c r="D14065" s="218"/>
      <c r="E14065" s="218"/>
      <c r="F14065" s="218">
        <v>2021</v>
      </c>
    </row>
    <row r="14066" spans="1:6" x14ac:dyDescent="0.45">
      <c r="A14066" s="218">
        <v>0</v>
      </c>
      <c r="B14066" s="218">
        <v>0</v>
      </c>
      <c r="C14066" s="219">
        <v>19.6213008874333</v>
      </c>
      <c r="D14066" s="218"/>
      <c r="E14066" s="218"/>
      <c r="F14066" s="218">
        <v>2021</v>
      </c>
    </row>
    <row r="14067" spans="1:6" x14ac:dyDescent="0.45">
      <c r="A14067" s="218">
        <v>0</v>
      </c>
      <c r="B14067" s="218">
        <v>0</v>
      </c>
      <c r="C14067" s="219">
        <v>54.215546915994352</v>
      </c>
      <c r="D14067" s="218"/>
      <c r="E14067" s="218"/>
      <c r="F14067" s="218">
        <v>2021</v>
      </c>
    </row>
    <row r="14068" spans="1:6" x14ac:dyDescent="0.45">
      <c r="A14068" s="218">
        <v>0</v>
      </c>
      <c r="B14068" s="218">
        <v>0</v>
      </c>
      <c r="C14068" s="219">
        <v>23.314083408078179</v>
      </c>
      <c r="D14068" s="218"/>
      <c r="E14068" s="218"/>
      <c r="F14068" s="218">
        <v>2021</v>
      </c>
    </row>
    <row r="14069" spans="1:6" x14ac:dyDescent="0.45">
      <c r="A14069" s="218">
        <v>0</v>
      </c>
      <c r="B14069" s="218">
        <v>0</v>
      </c>
      <c r="C14069" s="219">
        <v>22.785034696832529</v>
      </c>
      <c r="D14069" s="218"/>
      <c r="E14069" s="218"/>
      <c r="F14069" s="218">
        <v>2021</v>
      </c>
    </row>
    <row r="14070" spans="1:6" x14ac:dyDescent="0.45">
      <c r="A14070" s="218">
        <v>0</v>
      </c>
      <c r="B14070" s="218">
        <v>0</v>
      </c>
      <c r="C14070" s="219">
        <v>25.174241753723059</v>
      </c>
      <c r="D14070" s="218"/>
      <c r="E14070" s="218"/>
      <c r="F14070" s="218">
        <v>2021</v>
      </c>
    </row>
    <row r="14071" spans="1:6" x14ac:dyDescent="0.45">
      <c r="A14071" s="218">
        <v>0</v>
      </c>
      <c r="B14071" s="218">
        <v>0</v>
      </c>
      <c r="C14071" s="219">
        <v>26.742771207154689</v>
      </c>
      <c r="D14071" s="218"/>
      <c r="E14071" s="218"/>
      <c r="F14071" s="218">
        <v>2021</v>
      </c>
    </row>
    <row r="14072" spans="1:6" x14ac:dyDescent="0.45">
      <c r="A14072" s="218">
        <v>0</v>
      </c>
      <c r="B14072" s="218">
        <v>0</v>
      </c>
      <c r="C14072" s="219">
        <v>31.881729492249502</v>
      </c>
      <c r="D14072" s="218"/>
      <c r="E14072" s="218"/>
      <c r="F14072" s="218">
        <v>2021</v>
      </c>
    </row>
    <row r="14073" spans="1:6" x14ac:dyDescent="0.45">
      <c r="A14073" s="218">
        <v>0</v>
      </c>
      <c r="B14073" s="218">
        <v>0</v>
      </c>
      <c r="C14073" s="219">
        <v>6.4577407828204318</v>
      </c>
      <c r="D14073" s="218"/>
      <c r="E14073" s="218"/>
      <c r="F14073" s="218">
        <v>2021</v>
      </c>
    </row>
    <row r="14074" spans="1:6" x14ac:dyDescent="0.45">
      <c r="A14074" s="218">
        <v>0</v>
      </c>
      <c r="B14074" s="218">
        <v>0</v>
      </c>
      <c r="C14074" s="219">
        <v>22.158064818062591</v>
      </c>
      <c r="D14074" s="218"/>
      <c r="E14074" s="218"/>
      <c r="F14074" s="218">
        <v>2021</v>
      </c>
    </row>
    <row r="14075" spans="1:6" x14ac:dyDescent="0.45">
      <c r="A14075" s="218">
        <v>0</v>
      </c>
      <c r="B14075" s="218">
        <v>0</v>
      </c>
      <c r="C14075" s="219">
        <v>26.989846421294629</v>
      </c>
      <c r="D14075" s="218"/>
      <c r="E14075" s="218"/>
      <c r="F14075" s="218">
        <v>2021</v>
      </c>
    </row>
    <row r="14076" spans="1:6" x14ac:dyDescent="0.45">
      <c r="A14076" s="218">
        <v>0</v>
      </c>
      <c r="B14076" s="218">
        <v>0</v>
      </c>
      <c r="C14076" s="219">
        <v>32.893770245936572</v>
      </c>
      <c r="D14076" s="218"/>
      <c r="E14076" s="218"/>
      <c r="F14076" s="218">
        <v>2021</v>
      </c>
    </row>
    <row r="14077" spans="1:6" x14ac:dyDescent="0.45">
      <c r="A14077" s="218">
        <v>0</v>
      </c>
      <c r="B14077" s="218">
        <v>0</v>
      </c>
      <c r="C14077" s="219">
        <v>25.388622893963369</v>
      </c>
      <c r="D14077" s="218"/>
      <c r="E14077" s="218"/>
      <c r="F14077" s="218">
        <v>2021</v>
      </c>
    </row>
    <row r="14078" spans="1:6" x14ac:dyDescent="0.45">
      <c r="A14078" s="218">
        <v>0</v>
      </c>
      <c r="B14078" s="218">
        <v>0</v>
      </c>
      <c r="C14078" s="219">
        <v>13.09539965523985</v>
      </c>
      <c r="D14078" s="218"/>
      <c r="E14078" s="218"/>
      <c r="F14078" s="218">
        <v>2021</v>
      </c>
    </row>
    <row r="14079" spans="1:6" x14ac:dyDescent="0.45">
      <c r="A14079" s="218">
        <v>0</v>
      </c>
      <c r="B14079" s="218">
        <v>0</v>
      </c>
      <c r="C14079" s="219">
        <v>28.668655188011869</v>
      </c>
      <c r="D14079" s="218"/>
      <c r="E14079" s="218"/>
      <c r="F14079" s="218">
        <v>2021</v>
      </c>
    </row>
    <row r="14080" spans="1:6" x14ac:dyDescent="0.45">
      <c r="A14080" s="218">
        <v>0</v>
      </c>
      <c r="B14080" s="218">
        <v>0</v>
      </c>
      <c r="C14080" s="219">
        <v>2.5038176603531248</v>
      </c>
      <c r="D14080" s="218"/>
      <c r="E14080" s="218"/>
      <c r="F14080" s="218">
        <v>2021</v>
      </c>
    </row>
    <row r="14081" spans="1:6" x14ac:dyDescent="0.45">
      <c r="A14081" s="218">
        <v>0</v>
      </c>
      <c r="B14081" s="218">
        <v>0</v>
      </c>
      <c r="C14081" s="219">
        <v>36.921151442313381</v>
      </c>
      <c r="D14081" s="218"/>
      <c r="E14081" s="218"/>
      <c r="F14081" s="218">
        <v>2021</v>
      </c>
    </row>
    <row r="14082" spans="1:6" x14ac:dyDescent="0.45">
      <c r="A14082" s="218">
        <v>0</v>
      </c>
      <c r="B14082" s="218">
        <v>0</v>
      </c>
      <c r="C14082" s="219">
        <v>5.822739530913716</v>
      </c>
      <c r="D14082" s="218"/>
      <c r="E14082" s="218"/>
      <c r="F14082" s="218">
        <v>2021</v>
      </c>
    </row>
    <row r="14083" spans="1:6" x14ac:dyDescent="0.45">
      <c r="A14083" s="218">
        <v>0</v>
      </c>
      <c r="B14083" s="218">
        <v>0</v>
      </c>
      <c r="C14083" s="219">
        <v>42.620975244448381</v>
      </c>
      <c r="D14083" s="218"/>
      <c r="E14083" s="218"/>
      <c r="F14083" s="218">
        <v>2021</v>
      </c>
    </row>
    <row r="14084" spans="1:6" x14ac:dyDescent="0.45">
      <c r="A14084" s="218">
        <v>0</v>
      </c>
      <c r="B14084" s="218">
        <v>0</v>
      </c>
      <c r="C14084" s="219">
        <v>24.02751812841716</v>
      </c>
      <c r="D14084" s="218"/>
      <c r="E14084" s="218"/>
      <c r="F14084" s="218">
        <v>2021</v>
      </c>
    </row>
    <row r="14085" spans="1:6" x14ac:dyDescent="0.45">
      <c r="A14085" s="218">
        <v>0</v>
      </c>
      <c r="B14085" s="218">
        <v>0</v>
      </c>
      <c r="C14085" s="219">
        <v>515.99954533620109</v>
      </c>
      <c r="D14085" s="218"/>
      <c r="E14085" s="218"/>
      <c r="F14085" s="218">
        <v>2021</v>
      </c>
    </row>
    <row r="14086" spans="1:6" x14ac:dyDescent="0.45">
      <c r="A14086" s="218">
        <v>0</v>
      </c>
      <c r="B14086" s="218">
        <v>0</v>
      </c>
      <c r="C14086" s="219">
        <v>0.90566117056719198</v>
      </c>
      <c r="D14086" s="218"/>
      <c r="E14086" s="218"/>
      <c r="F14086" s="218">
        <v>2021</v>
      </c>
    </row>
    <row r="14087" spans="1:6" x14ac:dyDescent="0.45">
      <c r="A14087" s="218">
        <v>0</v>
      </c>
      <c r="B14087" s="218">
        <v>0</v>
      </c>
      <c r="C14087" s="219">
        <v>57.326788910512597</v>
      </c>
      <c r="D14087" s="218"/>
      <c r="E14087" s="218"/>
      <c r="F14087" s="218">
        <v>2021</v>
      </c>
    </row>
    <row r="14088" spans="1:6" x14ac:dyDescent="0.45">
      <c r="A14088" s="218">
        <v>0</v>
      </c>
      <c r="B14088" s="218">
        <v>0</v>
      </c>
      <c r="C14088" s="219">
        <v>14.96325774008071</v>
      </c>
      <c r="D14088" s="218"/>
      <c r="E14088" s="218"/>
      <c r="F14088" s="218">
        <v>2021</v>
      </c>
    </row>
    <row r="14089" spans="1:6" x14ac:dyDescent="0.45">
      <c r="A14089" s="218">
        <v>0</v>
      </c>
      <c r="B14089" s="218">
        <v>0</v>
      </c>
      <c r="C14089" s="219">
        <v>10.48735638295445</v>
      </c>
      <c r="D14089" s="218"/>
      <c r="E14089" s="218"/>
      <c r="F14089" s="218">
        <v>2021</v>
      </c>
    </row>
    <row r="14090" spans="1:6" x14ac:dyDescent="0.45">
      <c r="A14090" s="218">
        <v>0</v>
      </c>
      <c r="B14090" s="218">
        <v>0</v>
      </c>
      <c r="C14090" s="219">
        <v>32.429129190410727</v>
      </c>
      <c r="D14090" s="218"/>
      <c r="E14090" s="218"/>
      <c r="F14090" s="218">
        <v>2021</v>
      </c>
    </row>
    <row r="14091" spans="1:6" x14ac:dyDescent="0.45">
      <c r="A14091" s="218">
        <v>0</v>
      </c>
      <c r="B14091" s="218">
        <v>0</v>
      </c>
      <c r="C14091" s="219">
        <v>8.036394085335882</v>
      </c>
      <c r="D14091" s="218"/>
      <c r="E14091" s="218"/>
      <c r="F14091" s="218">
        <v>2021</v>
      </c>
    </row>
    <row r="14092" spans="1:6" x14ac:dyDescent="0.45">
      <c r="A14092" s="218">
        <v>0</v>
      </c>
      <c r="B14092" s="218">
        <v>0</v>
      </c>
      <c r="C14092" s="219">
        <v>0.97162019875014205</v>
      </c>
      <c r="D14092" s="218"/>
      <c r="E14092" s="218"/>
      <c r="F14092" s="218">
        <v>2021</v>
      </c>
    </row>
    <row r="14093" spans="1:6" x14ac:dyDescent="0.45">
      <c r="A14093" s="218">
        <v>0</v>
      </c>
      <c r="B14093" s="218">
        <v>0</v>
      </c>
      <c r="C14093" s="219">
        <v>0.50730821161909001</v>
      </c>
      <c r="D14093" s="218"/>
      <c r="E14093" s="218"/>
      <c r="F14093" s="218">
        <v>2021</v>
      </c>
    </row>
    <row r="14094" spans="1:6" x14ac:dyDescent="0.45">
      <c r="A14094" s="218">
        <v>0</v>
      </c>
      <c r="B14094" s="218">
        <v>0</v>
      </c>
      <c r="C14094" s="219">
        <v>51.129111222032293</v>
      </c>
      <c r="D14094" s="218"/>
      <c r="E14094" s="218"/>
      <c r="F14094" s="218">
        <v>2021</v>
      </c>
    </row>
    <row r="14095" spans="1:6" x14ac:dyDescent="0.45">
      <c r="A14095" s="218">
        <v>0</v>
      </c>
      <c r="B14095" s="218">
        <v>0</v>
      </c>
      <c r="C14095" s="219">
        <v>36.127664582403881</v>
      </c>
      <c r="D14095" s="218"/>
      <c r="E14095" s="218"/>
      <c r="F14095" s="218">
        <v>2021</v>
      </c>
    </row>
    <row r="14096" spans="1:6" x14ac:dyDescent="0.45">
      <c r="A14096" s="218">
        <v>0</v>
      </c>
      <c r="B14096" s="218">
        <v>0</v>
      </c>
      <c r="C14096" s="219">
        <v>46.20978556106315</v>
      </c>
      <c r="D14096" s="218"/>
      <c r="E14096" s="218"/>
      <c r="F14096" s="218">
        <v>2021</v>
      </c>
    </row>
    <row r="14097" spans="1:6" x14ac:dyDescent="0.45">
      <c r="A14097" s="218">
        <v>0</v>
      </c>
      <c r="B14097" s="218">
        <v>0</v>
      </c>
      <c r="C14097" s="219">
        <v>6.1545603898980996</v>
      </c>
      <c r="D14097" s="218"/>
      <c r="E14097" s="218"/>
      <c r="F14097" s="218">
        <v>2021</v>
      </c>
    </row>
    <row r="14098" spans="1:6" x14ac:dyDescent="0.45">
      <c r="A14098" s="218">
        <v>0</v>
      </c>
      <c r="B14098" s="218">
        <v>0</v>
      </c>
      <c r="C14098" s="219">
        <v>28.862905761063679</v>
      </c>
      <c r="D14098" s="218"/>
      <c r="E14098" s="218"/>
      <c r="F14098" s="218">
        <v>2021</v>
      </c>
    </row>
    <row r="14099" spans="1:6" x14ac:dyDescent="0.45">
      <c r="A14099" s="218">
        <v>0</v>
      </c>
      <c r="B14099" s="218">
        <v>0</v>
      </c>
      <c r="C14099" s="219">
        <v>0.48416949809210802</v>
      </c>
      <c r="D14099" s="218"/>
      <c r="E14099" s="218"/>
      <c r="F14099" s="218">
        <v>2021</v>
      </c>
    </row>
    <row r="14100" spans="1:6" x14ac:dyDescent="0.45">
      <c r="A14100" s="218">
        <v>0</v>
      </c>
      <c r="B14100" s="218">
        <v>0</v>
      </c>
      <c r="C14100" s="219">
        <v>10.700599175605531</v>
      </c>
      <c r="D14100" s="218"/>
      <c r="E14100" s="218"/>
      <c r="F14100" s="218">
        <v>2021</v>
      </c>
    </row>
    <row r="14101" spans="1:6" x14ac:dyDescent="0.45">
      <c r="A14101" s="218">
        <v>0</v>
      </c>
      <c r="B14101" s="218">
        <v>0</v>
      </c>
      <c r="C14101" s="219">
        <v>1.3598542758958441</v>
      </c>
      <c r="D14101" s="218"/>
      <c r="E14101" s="218"/>
      <c r="F14101" s="218">
        <v>2021</v>
      </c>
    </row>
    <row r="14102" spans="1:6" x14ac:dyDescent="0.45">
      <c r="A14102" s="218">
        <v>0</v>
      </c>
      <c r="B14102" s="218">
        <v>0</v>
      </c>
      <c r="C14102" s="219">
        <v>26.370346982990551</v>
      </c>
      <c r="D14102" s="218"/>
      <c r="E14102" s="218"/>
      <c r="F14102" s="218">
        <v>2021</v>
      </c>
    </row>
    <row r="14103" spans="1:6" x14ac:dyDescent="0.45">
      <c r="A14103" s="218">
        <v>0</v>
      </c>
      <c r="B14103" s="218">
        <v>0</v>
      </c>
      <c r="C14103" s="219">
        <v>11.30183114725509</v>
      </c>
      <c r="D14103" s="218"/>
      <c r="E14103" s="218"/>
      <c r="F14103" s="218">
        <v>2021</v>
      </c>
    </row>
    <row r="14104" spans="1:6" x14ac:dyDescent="0.45">
      <c r="A14104" s="218">
        <v>0</v>
      </c>
      <c r="B14104" s="218">
        <v>0</v>
      </c>
      <c r="C14104" s="219">
        <v>29.803896508692219</v>
      </c>
      <c r="D14104" s="218"/>
      <c r="E14104" s="218"/>
      <c r="F14104" s="218">
        <v>2021</v>
      </c>
    </row>
    <row r="14105" spans="1:6" x14ac:dyDescent="0.45">
      <c r="A14105" s="218">
        <v>0</v>
      </c>
      <c r="B14105" s="218">
        <v>0</v>
      </c>
      <c r="C14105" s="219">
        <v>23.811568198967791</v>
      </c>
      <c r="D14105" s="218"/>
      <c r="E14105" s="218"/>
      <c r="F14105" s="218">
        <v>2021</v>
      </c>
    </row>
    <row r="14106" spans="1:6" x14ac:dyDescent="0.45">
      <c r="A14106" s="218">
        <v>0</v>
      </c>
      <c r="B14106" s="218">
        <v>0</v>
      </c>
      <c r="C14106" s="219">
        <v>54.028702470913323</v>
      </c>
      <c r="D14106" s="218"/>
      <c r="E14106" s="218"/>
      <c r="F14106" s="218">
        <v>2021</v>
      </c>
    </row>
    <row r="14107" spans="1:6" x14ac:dyDescent="0.45">
      <c r="A14107" s="218">
        <v>0</v>
      </c>
      <c r="B14107" s="218">
        <v>0</v>
      </c>
      <c r="C14107" s="219">
        <v>30.55169292099929</v>
      </c>
      <c r="D14107" s="218"/>
      <c r="E14107" s="218"/>
      <c r="F14107" s="218">
        <v>2021</v>
      </c>
    </row>
    <row r="14108" spans="1:6" x14ac:dyDescent="0.45">
      <c r="A14108" s="218">
        <v>0</v>
      </c>
      <c r="B14108" s="218">
        <v>0</v>
      </c>
      <c r="C14108" s="219">
        <v>24.652240026772141</v>
      </c>
      <c r="D14108" s="218"/>
      <c r="E14108" s="218"/>
      <c r="F14108" s="218">
        <v>2021</v>
      </c>
    </row>
    <row r="14109" spans="1:6" x14ac:dyDescent="0.45">
      <c r="A14109" s="218">
        <v>0</v>
      </c>
      <c r="B14109" s="218">
        <v>0</v>
      </c>
      <c r="C14109" s="219">
        <v>28.757802815198129</v>
      </c>
      <c r="D14109" s="218"/>
      <c r="E14109" s="218"/>
      <c r="F14109" s="218">
        <v>2021</v>
      </c>
    </row>
    <row r="14110" spans="1:6" x14ac:dyDescent="0.45">
      <c r="A14110" s="218">
        <v>0</v>
      </c>
      <c r="B14110" s="218">
        <v>0</v>
      </c>
      <c r="C14110" s="219">
        <v>17.351759149470389</v>
      </c>
      <c r="D14110" s="218"/>
      <c r="E14110" s="218"/>
      <c r="F14110" s="218">
        <v>2021</v>
      </c>
    </row>
    <row r="14111" spans="1:6" x14ac:dyDescent="0.45">
      <c r="A14111" s="218">
        <v>0</v>
      </c>
      <c r="B14111" s="218">
        <v>0</v>
      </c>
      <c r="C14111" s="219">
        <v>21.726924854176438</v>
      </c>
      <c r="D14111" s="218"/>
      <c r="E14111" s="218"/>
      <c r="F14111" s="218">
        <v>2021</v>
      </c>
    </row>
    <row r="14112" spans="1:6" x14ac:dyDescent="0.45">
      <c r="A14112" s="218">
        <v>0</v>
      </c>
      <c r="B14112" s="218">
        <v>0</v>
      </c>
      <c r="C14112" s="219">
        <v>18.317651562471461</v>
      </c>
      <c r="D14112" s="218"/>
      <c r="E14112" s="218"/>
      <c r="F14112" s="218">
        <v>2021</v>
      </c>
    </row>
    <row r="14113" spans="1:6" x14ac:dyDescent="0.45">
      <c r="A14113" s="218">
        <v>0</v>
      </c>
      <c r="B14113" s="218">
        <v>0</v>
      </c>
      <c r="C14113" s="219">
        <v>31.08410157175388</v>
      </c>
      <c r="D14113" s="218"/>
      <c r="E14113" s="218"/>
      <c r="F14113" s="218">
        <v>2021</v>
      </c>
    </row>
    <row r="14114" spans="1:6" x14ac:dyDescent="0.45">
      <c r="A14114" s="218">
        <v>0</v>
      </c>
      <c r="B14114" s="218">
        <v>0</v>
      </c>
      <c r="C14114" s="219">
        <v>19.114025040744689</v>
      </c>
      <c r="D14114" s="218"/>
      <c r="E14114" s="218"/>
      <c r="F14114" s="218">
        <v>2021</v>
      </c>
    </row>
    <row r="14115" spans="1:6" x14ac:dyDescent="0.45">
      <c r="A14115" s="218">
        <v>0</v>
      </c>
      <c r="B14115" s="218">
        <v>0</v>
      </c>
      <c r="C14115" s="219">
        <v>39.416904013613383</v>
      </c>
      <c r="D14115" s="218"/>
      <c r="E14115" s="218"/>
      <c r="F14115" s="218">
        <v>2021</v>
      </c>
    </row>
    <row r="14116" spans="1:6" x14ac:dyDescent="0.45">
      <c r="A14116" s="218">
        <v>0</v>
      </c>
      <c r="B14116" s="218">
        <v>0</v>
      </c>
      <c r="C14116" s="219">
        <v>66.880147948237109</v>
      </c>
      <c r="D14116" s="218"/>
      <c r="E14116" s="218"/>
      <c r="F14116" s="218">
        <v>2021</v>
      </c>
    </row>
    <row r="14117" spans="1:6" x14ac:dyDescent="0.45">
      <c r="A14117" s="218">
        <v>0</v>
      </c>
      <c r="B14117" s="218">
        <v>0</v>
      </c>
      <c r="C14117" s="219">
        <v>28.122105639249071</v>
      </c>
      <c r="D14117" s="218"/>
      <c r="E14117" s="218"/>
      <c r="F14117" s="218">
        <v>2021</v>
      </c>
    </row>
    <row r="14118" spans="1:6" x14ac:dyDescent="0.45">
      <c r="A14118" s="218">
        <v>0</v>
      </c>
      <c r="B14118" s="218">
        <v>0</v>
      </c>
      <c r="C14118" s="219">
        <v>43.495591063926618</v>
      </c>
      <c r="D14118" s="218"/>
      <c r="E14118" s="218"/>
      <c r="F14118" s="218">
        <v>2021</v>
      </c>
    </row>
    <row r="14119" spans="1:6" x14ac:dyDescent="0.45">
      <c r="A14119" s="218">
        <v>0</v>
      </c>
      <c r="B14119" s="218">
        <v>0</v>
      </c>
      <c r="C14119" s="219">
        <v>21.890158329664239</v>
      </c>
      <c r="D14119" s="218"/>
      <c r="E14119" s="218"/>
      <c r="F14119" s="218">
        <v>2021</v>
      </c>
    </row>
    <row r="14120" spans="1:6" x14ac:dyDescent="0.45">
      <c r="A14120" s="218">
        <v>0</v>
      </c>
      <c r="B14120" s="218">
        <v>0</v>
      </c>
      <c r="C14120" s="219">
        <v>4.4312091550877781</v>
      </c>
      <c r="D14120" s="218"/>
      <c r="E14120" s="218"/>
      <c r="F14120" s="218">
        <v>2021</v>
      </c>
    </row>
    <row r="14121" spans="1:6" x14ac:dyDescent="0.45">
      <c r="A14121" s="218">
        <v>0</v>
      </c>
      <c r="B14121" s="218">
        <v>0</v>
      </c>
      <c r="C14121" s="219">
        <v>32.152622183413612</v>
      </c>
      <c r="D14121" s="218"/>
      <c r="E14121" s="218"/>
      <c r="F14121" s="218">
        <v>2021</v>
      </c>
    </row>
    <row r="14122" spans="1:6" x14ac:dyDescent="0.45">
      <c r="A14122" s="218">
        <v>0</v>
      </c>
      <c r="B14122" s="218">
        <v>0</v>
      </c>
      <c r="C14122" s="219">
        <v>8.2237443195314306</v>
      </c>
      <c r="D14122" s="218"/>
      <c r="E14122" s="218"/>
      <c r="F14122" s="218">
        <v>2021</v>
      </c>
    </row>
    <row r="14123" spans="1:6" x14ac:dyDescent="0.45">
      <c r="A14123" s="218">
        <v>0</v>
      </c>
      <c r="B14123" s="218">
        <v>0</v>
      </c>
      <c r="C14123" s="219">
        <v>73.119504867716145</v>
      </c>
      <c r="D14123" s="218"/>
      <c r="E14123" s="218"/>
      <c r="F14123" s="218">
        <v>2021</v>
      </c>
    </row>
    <row r="14124" spans="1:6" x14ac:dyDescent="0.45">
      <c r="A14124" s="218">
        <v>0</v>
      </c>
      <c r="B14124" s="218">
        <v>0</v>
      </c>
      <c r="C14124" s="219">
        <v>44.727701410304633</v>
      </c>
      <c r="D14124" s="218"/>
      <c r="E14124" s="218"/>
      <c r="F14124" s="218">
        <v>2021</v>
      </c>
    </row>
    <row r="14125" spans="1:6" x14ac:dyDescent="0.45">
      <c r="A14125" s="218">
        <v>0</v>
      </c>
      <c r="B14125" s="218">
        <v>0</v>
      </c>
      <c r="C14125" s="219">
        <v>22.498193873265819</v>
      </c>
      <c r="D14125" s="218"/>
      <c r="E14125" s="218"/>
      <c r="F14125" s="218">
        <v>2021</v>
      </c>
    </row>
    <row r="14126" spans="1:6" x14ac:dyDescent="0.45">
      <c r="A14126" s="218">
        <v>0</v>
      </c>
      <c r="B14126" s="218">
        <v>0</v>
      </c>
      <c r="C14126" s="219">
        <v>14.72602664908405</v>
      </c>
      <c r="D14126" s="218"/>
      <c r="E14126" s="218"/>
      <c r="F14126" s="218">
        <v>2021</v>
      </c>
    </row>
    <row r="14127" spans="1:6" x14ac:dyDescent="0.45">
      <c r="A14127" s="218">
        <v>0</v>
      </c>
      <c r="B14127" s="218">
        <v>0</v>
      </c>
      <c r="C14127" s="219">
        <v>41.983290570887867</v>
      </c>
      <c r="D14127" s="218"/>
      <c r="E14127" s="218"/>
      <c r="F14127" s="218">
        <v>2021</v>
      </c>
    </row>
    <row r="14128" spans="1:6" x14ac:dyDescent="0.45">
      <c r="A14128" s="218">
        <v>0</v>
      </c>
      <c r="B14128" s="218">
        <v>0</v>
      </c>
      <c r="C14128" s="219">
        <v>26.508899768376072</v>
      </c>
      <c r="D14128" s="218"/>
      <c r="E14128" s="218"/>
      <c r="F14128" s="218">
        <v>2021</v>
      </c>
    </row>
    <row r="14129" spans="1:6" x14ac:dyDescent="0.45">
      <c r="A14129" s="218">
        <v>0</v>
      </c>
      <c r="B14129" s="218">
        <v>0</v>
      </c>
      <c r="C14129" s="219">
        <v>49.332025884120611</v>
      </c>
      <c r="D14129" s="218"/>
      <c r="E14129" s="218"/>
      <c r="F14129" s="218">
        <v>2021</v>
      </c>
    </row>
    <row r="14130" spans="1:6" x14ac:dyDescent="0.45">
      <c r="A14130" s="218">
        <v>0</v>
      </c>
      <c r="B14130" s="218">
        <v>0</v>
      </c>
      <c r="C14130" s="219">
        <v>21.551061786210891</v>
      </c>
      <c r="D14130" s="218"/>
      <c r="E14130" s="218"/>
      <c r="F14130" s="218">
        <v>2021</v>
      </c>
    </row>
    <row r="14131" spans="1:6" x14ac:dyDescent="0.45">
      <c r="A14131" s="218">
        <v>0</v>
      </c>
      <c r="B14131" s="218">
        <v>0</v>
      </c>
      <c r="C14131" s="219">
        <v>6.8129613729556819</v>
      </c>
      <c r="D14131" s="218"/>
      <c r="E14131" s="218"/>
      <c r="F14131" s="218">
        <v>2021</v>
      </c>
    </row>
    <row r="14132" spans="1:6" x14ac:dyDescent="0.45">
      <c r="A14132" s="218">
        <v>0</v>
      </c>
      <c r="B14132" s="218">
        <v>0</v>
      </c>
      <c r="C14132" s="219">
        <v>31.612273500935711</v>
      </c>
      <c r="D14132" s="218"/>
      <c r="E14132" s="218"/>
      <c r="F14132" s="218">
        <v>2021</v>
      </c>
    </row>
    <row r="14133" spans="1:6" x14ac:dyDescent="0.45">
      <c r="A14133" s="218">
        <v>0</v>
      </c>
      <c r="B14133" s="218">
        <v>0</v>
      </c>
      <c r="C14133" s="219">
        <v>34.418648546754028</v>
      </c>
      <c r="D14133" s="218"/>
      <c r="E14133" s="218"/>
      <c r="F14133" s="218">
        <v>2021</v>
      </c>
    </row>
    <row r="14134" spans="1:6" x14ac:dyDescent="0.45">
      <c r="A14134" s="218">
        <v>0</v>
      </c>
      <c r="B14134" s="218">
        <v>0</v>
      </c>
      <c r="C14134" s="219">
        <v>24.21217887791083</v>
      </c>
      <c r="D14134" s="218"/>
      <c r="E14134" s="218"/>
      <c r="F14134" s="218">
        <v>2021</v>
      </c>
    </row>
    <row r="14135" spans="1:6" x14ac:dyDescent="0.45">
      <c r="A14135" s="218">
        <v>0</v>
      </c>
      <c r="B14135" s="218">
        <v>0</v>
      </c>
      <c r="C14135" s="219">
        <v>16.059192992204149</v>
      </c>
      <c r="D14135" s="218"/>
      <c r="E14135" s="218"/>
      <c r="F14135" s="218">
        <v>2021</v>
      </c>
    </row>
    <row r="14136" spans="1:6" x14ac:dyDescent="0.45">
      <c r="A14136" s="218">
        <v>0</v>
      </c>
      <c r="B14136" s="218">
        <v>0</v>
      </c>
      <c r="C14136" s="219">
        <v>25.65795152629563</v>
      </c>
      <c r="D14136" s="218"/>
      <c r="E14136" s="218"/>
      <c r="F14136" s="218">
        <v>2021</v>
      </c>
    </row>
    <row r="14137" spans="1:6" x14ac:dyDescent="0.45">
      <c r="A14137" s="218">
        <v>0</v>
      </c>
      <c r="B14137" s="218">
        <v>0</v>
      </c>
      <c r="C14137" s="219">
        <v>3.5052347711677809</v>
      </c>
      <c r="D14137" s="218"/>
      <c r="E14137" s="218"/>
      <c r="F14137" s="218">
        <v>2021</v>
      </c>
    </row>
    <row r="14138" spans="1:6" x14ac:dyDescent="0.45">
      <c r="A14138" s="218">
        <v>0</v>
      </c>
      <c r="B14138" s="218">
        <v>0</v>
      </c>
      <c r="C14138" s="219">
        <v>16.749164764194639</v>
      </c>
      <c r="D14138" s="218"/>
      <c r="E14138" s="218"/>
      <c r="F14138" s="218">
        <v>2021</v>
      </c>
    </row>
    <row r="14139" spans="1:6" x14ac:dyDescent="0.45">
      <c r="A14139" s="218">
        <v>0</v>
      </c>
      <c r="B14139" s="218">
        <v>0</v>
      </c>
      <c r="C14139" s="219">
        <v>12.405592031846011</v>
      </c>
      <c r="D14139" s="218"/>
      <c r="E14139" s="218"/>
      <c r="F14139" s="218">
        <v>2021</v>
      </c>
    </row>
    <row r="14140" spans="1:6" x14ac:dyDescent="0.45">
      <c r="A14140" s="218">
        <v>0</v>
      </c>
      <c r="B14140" s="218">
        <v>0</v>
      </c>
      <c r="C14140" s="219">
        <v>27.507093485525971</v>
      </c>
      <c r="D14140" s="218"/>
      <c r="E14140" s="218"/>
      <c r="F14140" s="218">
        <v>2021</v>
      </c>
    </row>
    <row r="14141" spans="1:6" x14ac:dyDescent="0.45">
      <c r="A14141" s="218">
        <v>0</v>
      </c>
      <c r="B14141" s="218">
        <v>0</v>
      </c>
      <c r="C14141" s="219">
        <v>27.519969521616691</v>
      </c>
      <c r="D14141" s="218"/>
      <c r="E14141" s="218"/>
      <c r="F14141" s="218">
        <v>2021</v>
      </c>
    </row>
    <row r="14142" spans="1:6" x14ac:dyDescent="0.45">
      <c r="A14142" s="218">
        <v>0</v>
      </c>
      <c r="B14142" s="218">
        <v>0</v>
      </c>
      <c r="C14142" s="219">
        <v>46.872883363850711</v>
      </c>
      <c r="D14142" s="218"/>
      <c r="E14142" s="218"/>
      <c r="F14142" s="218">
        <v>2021</v>
      </c>
    </row>
    <row r="14143" spans="1:6" x14ac:dyDescent="0.45">
      <c r="A14143" s="218">
        <v>0</v>
      </c>
      <c r="B14143" s="218">
        <v>0</v>
      </c>
      <c r="C14143" s="219">
        <v>10.69890664766398</v>
      </c>
      <c r="D14143" s="218"/>
      <c r="E14143" s="218"/>
      <c r="F14143" s="218">
        <v>2021</v>
      </c>
    </row>
    <row r="14144" spans="1:6" x14ac:dyDescent="0.45">
      <c r="A14144" s="218">
        <v>0</v>
      </c>
      <c r="B14144" s="218">
        <v>0</v>
      </c>
      <c r="C14144" s="219">
        <v>22.49443581411575</v>
      </c>
      <c r="D14144" s="218"/>
      <c r="E14144" s="218"/>
      <c r="F14144" s="218">
        <v>2021</v>
      </c>
    </row>
    <row r="14145" spans="1:6" x14ac:dyDescent="0.45">
      <c r="A14145" s="218">
        <v>0</v>
      </c>
      <c r="B14145" s="218">
        <v>0</v>
      </c>
      <c r="C14145" s="219">
        <v>0.91124217343104197</v>
      </c>
      <c r="D14145" s="218"/>
      <c r="E14145" s="218"/>
      <c r="F14145" s="218">
        <v>2021</v>
      </c>
    </row>
    <row r="14146" spans="1:6" x14ac:dyDescent="0.45">
      <c r="A14146" s="218">
        <v>0</v>
      </c>
      <c r="B14146" s="218">
        <v>0</v>
      </c>
      <c r="C14146" s="219">
        <v>15.85599882081412</v>
      </c>
      <c r="D14146" s="218"/>
      <c r="E14146" s="218"/>
      <c r="F14146" s="218">
        <v>2021</v>
      </c>
    </row>
    <row r="14147" spans="1:6" x14ac:dyDescent="0.45">
      <c r="A14147" s="218">
        <v>0</v>
      </c>
      <c r="B14147" s="218">
        <v>0</v>
      </c>
      <c r="C14147" s="219">
        <v>6.2620305283445763</v>
      </c>
      <c r="D14147" s="218"/>
      <c r="E14147" s="218"/>
      <c r="F14147" s="218">
        <v>2021</v>
      </c>
    </row>
    <row r="14148" spans="1:6" x14ac:dyDescent="0.45">
      <c r="A14148" s="218">
        <v>0</v>
      </c>
      <c r="B14148" s="218">
        <v>0</v>
      </c>
      <c r="C14148" s="219">
        <v>17.239554897775871</v>
      </c>
      <c r="D14148" s="218"/>
      <c r="E14148" s="218"/>
      <c r="F14148" s="218">
        <v>2021</v>
      </c>
    </row>
    <row r="14149" spans="1:6" x14ac:dyDescent="0.45">
      <c r="A14149" s="218">
        <v>0</v>
      </c>
      <c r="B14149" s="218">
        <v>0</v>
      </c>
      <c r="C14149" s="219">
        <v>27.7251780347246</v>
      </c>
      <c r="D14149" s="218"/>
      <c r="E14149" s="218"/>
      <c r="F14149" s="218">
        <v>2021</v>
      </c>
    </row>
    <row r="14150" spans="1:6" x14ac:dyDescent="0.45">
      <c r="A14150" s="218">
        <v>0</v>
      </c>
      <c r="B14150" s="218">
        <v>0</v>
      </c>
      <c r="C14150" s="219">
        <v>14.822457386871109</v>
      </c>
      <c r="D14150" s="218"/>
      <c r="E14150" s="218"/>
      <c r="F14150" s="218">
        <v>2021</v>
      </c>
    </row>
    <row r="14151" spans="1:6" x14ac:dyDescent="0.45">
      <c r="A14151" s="218">
        <v>0</v>
      </c>
      <c r="B14151" s="218">
        <v>0</v>
      </c>
      <c r="C14151" s="219">
        <v>11.345236563585861</v>
      </c>
      <c r="D14151" s="218"/>
      <c r="E14151" s="218"/>
      <c r="F14151" s="218">
        <v>2021</v>
      </c>
    </row>
    <row r="14152" spans="1:6" x14ac:dyDescent="0.45">
      <c r="A14152" s="218">
        <v>0</v>
      </c>
      <c r="B14152" s="218">
        <v>0</v>
      </c>
      <c r="C14152" s="219">
        <v>7.0251417335008437</v>
      </c>
      <c r="D14152" s="218"/>
      <c r="E14152" s="218"/>
      <c r="F14152" s="218">
        <v>2021</v>
      </c>
    </row>
    <row r="14153" spans="1:6" x14ac:dyDescent="0.45">
      <c r="A14153" s="218">
        <v>0</v>
      </c>
      <c r="B14153" s="218">
        <v>0</v>
      </c>
      <c r="C14153" s="219">
        <v>4.4616557574666817</v>
      </c>
      <c r="D14153" s="218"/>
      <c r="E14153" s="218"/>
      <c r="F14153" s="218">
        <v>2021</v>
      </c>
    </row>
    <row r="14154" spans="1:6" x14ac:dyDescent="0.45">
      <c r="A14154" s="218">
        <v>0</v>
      </c>
      <c r="B14154" s="218">
        <v>0</v>
      </c>
      <c r="C14154" s="219">
        <v>39.164659581099869</v>
      </c>
      <c r="D14154" s="218"/>
      <c r="E14154" s="218"/>
      <c r="F14154" s="218">
        <v>2021</v>
      </c>
    </row>
    <row r="14155" spans="1:6" x14ac:dyDescent="0.45">
      <c r="A14155" s="218">
        <v>0</v>
      </c>
      <c r="B14155" s="218">
        <v>0</v>
      </c>
      <c r="C14155" s="219">
        <v>12.22379993501872</v>
      </c>
      <c r="D14155" s="218"/>
      <c r="E14155" s="218"/>
      <c r="F14155" s="218">
        <v>2021</v>
      </c>
    </row>
    <row r="14156" spans="1:6" x14ac:dyDescent="0.45">
      <c r="A14156" s="218">
        <v>0</v>
      </c>
      <c r="B14156" s="218">
        <v>0</v>
      </c>
      <c r="C14156" s="219">
        <v>9.2422052940641688</v>
      </c>
      <c r="D14156" s="218"/>
      <c r="E14156" s="218"/>
      <c r="F14156" s="218">
        <v>2021</v>
      </c>
    </row>
    <row r="14157" spans="1:6" x14ac:dyDescent="0.45">
      <c r="A14157" s="218">
        <v>0</v>
      </c>
      <c r="B14157" s="218">
        <v>0</v>
      </c>
      <c r="C14157" s="219">
        <v>32.239201516380412</v>
      </c>
      <c r="D14157" s="218"/>
      <c r="E14157" s="218"/>
      <c r="F14157" s="218">
        <v>2021</v>
      </c>
    </row>
    <row r="14158" spans="1:6" x14ac:dyDescent="0.45">
      <c r="A14158" s="218">
        <v>0</v>
      </c>
      <c r="B14158" s="218">
        <v>0</v>
      </c>
      <c r="C14158" s="219">
        <v>16.330850524355721</v>
      </c>
      <c r="D14158" s="218"/>
      <c r="E14158" s="218"/>
      <c r="F14158" s="218">
        <v>2021</v>
      </c>
    </row>
    <row r="14159" spans="1:6" x14ac:dyDescent="0.45">
      <c r="A14159" s="218">
        <v>0</v>
      </c>
      <c r="B14159" s="218">
        <v>0</v>
      </c>
      <c r="C14159" s="219">
        <v>21.988502381662219</v>
      </c>
      <c r="D14159" s="218"/>
      <c r="E14159" s="218"/>
      <c r="F14159" s="218">
        <v>2021</v>
      </c>
    </row>
    <row r="14160" spans="1:6" x14ac:dyDescent="0.45">
      <c r="A14160" s="218">
        <v>0</v>
      </c>
      <c r="B14160" s="218">
        <v>0</v>
      </c>
      <c r="C14160" s="219">
        <v>24.04054454326711</v>
      </c>
      <c r="D14160" s="218"/>
      <c r="E14160" s="218"/>
      <c r="F14160" s="218">
        <v>2021</v>
      </c>
    </row>
    <row r="14161" spans="1:6" x14ac:dyDescent="0.45">
      <c r="A14161" s="218">
        <v>0</v>
      </c>
      <c r="B14161" s="218">
        <v>0</v>
      </c>
      <c r="C14161" s="219">
        <v>31.442102496814091</v>
      </c>
      <c r="D14161" s="218"/>
      <c r="E14161" s="218"/>
      <c r="F14161" s="218">
        <v>2021</v>
      </c>
    </row>
    <row r="14162" spans="1:6" x14ac:dyDescent="0.45">
      <c r="A14162" s="218">
        <v>0</v>
      </c>
      <c r="B14162" s="218">
        <v>0</v>
      </c>
      <c r="C14162" s="219">
        <v>2.9360086215300218</v>
      </c>
      <c r="D14162" s="218"/>
      <c r="E14162" s="218"/>
      <c r="F14162" s="218">
        <v>2021</v>
      </c>
    </row>
    <row r="14163" spans="1:6" x14ac:dyDescent="0.45">
      <c r="A14163" s="218">
        <v>0</v>
      </c>
      <c r="B14163" s="218">
        <v>0</v>
      </c>
      <c r="C14163" s="219">
        <v>15.624649133133451</v>
      </c>
      <c r="D14163" s="218"/>
      <c r="E14163" s="218"/>
      <c r="F14163" s="218">
        <v>2021</v>
      </c>
    </row>
    <row r="14164" spans="1:6" x14ac:dyDescent="0.45">
      <c r="A14164" s="218">
        <v>0</v>
      </c>
      <c r="B14164" s="218">
        <v>0</v>
      </c>
      <c r="C14164" s="219">
        <v>22.32199147584079</v>
      </c>
      <c r="D14164" s="218"/>
      <c r="E14164" s="218"/>
      <c r="F14164" s="218">
        <v>2021</v>
      </c>
    </row>
    <row r="14165" spans="1:6" x14ac:dyDescent="0.45">
      <c r="A14165" s="218">
        <v>0</v>
      </c>
      <c r="B14165" s="218">
        <v>0</v>
      </c>
      <c r="C14165" s="219">
        <v>30.921006096372551</v>
      </c>
      <c r="D14165" s="218"/>
      <c r="E14165" s="218"/>
      <c r="F14165" s="218">
        <v>2021</v>
      </c>
    </row>
    <row r="14166" spans="1:6" x14ac:dyDescent="0.45">
      <c r="A14166" s="218">
        <v>0</v>
      </c>
      <c r="B14166" s="218">
        <v>0</v>
      </c>
      <c r="C14166" s="219">
        <v>2.7388366728312872</v>
      </c>
      <c r="D14166" s="218"/>
      <c r="E14166" s="218"/>
      <c r="F14166" s="218">
        <v>2021</v>
      </c>
    </row>
    <row r="14167" spans="1:6" x14ac:dyDescent="0.45">
      <c r="A14167" s="218">
        <v>0</v>
      </c>
      <c r="B14167" s="218">
        <v>0</v>
      </c>
      <c r="C14167" s="219">
        <v>14.00045264891337</v>
      </c>
      <c r="D14167" s="218"/>
      <c r="E14167" s="218"/>
      <c r="F14167" s="218">
        <v>2021</v>
      </c>
    </row>
    <row r="14168" spans="1:6" x14ac:dyDescent="0.45">
      <c r="A14168" s="218">
        <v>0</v>
      </c>
      <c r="B14168" s="218">
        <v>0</v>
      </c>
      <c r="C14168" s="219">
        <v>20.537960387737979</v>
      </c>
      <c r="D14168" s="218"/>
      <c r="E14168" s="218"/>
      <c r="F14168" s="218">
        <v>2021</v>
      </c>
    </row>
    <row r="14169" spans="1:6" x14ac:dyDescent="0.45">
      <c r="A14169" s="218">
        <v>0</v>
      </c>
      <c r="B14169" s="218">
        <v>0</v>
      </c>
      <c r="C14169" s="219">
        <v>24.267309254441809</v>
      </c>
      <c r="D14169" s="218"/>
      <c r="E14169" s="218"/>
      <c r="F14169" s="218">
        <v>2021</v>
      </c>
    </row>
    <row r="14170" spans="1:6" x14ac:dyDescent="0.45">
      <c r="A14170" s="218">
        <v>0</v>
      </c>
      <c r="B14170" s="218">
        <v>0</v>
      </c>
      <c r="C14170" s="219">
        <v>17.720731456518759</v>
      </c>
      <c r="D14170" s="218"/>
      <c r="E14170" s="218"/>
      <c r="F14170" s="218">
        <v>2021</v>
      </c>
    </row>
    <row r="14171" spans="1:6" x14ac:dyDescent="0.45">
      <c r="A14171" s="218">
        <v>0</v>
      </c>
      <c r="B14171" s="218">
        <v>0</v>
      </c>
      <c r="C14171" s="219">
        <v>5.0692190136083379</v>
      </c>
      <c r="D14171" s="218"/>
      <c r="E14171" s="218"/>
      <c r="F14171" s="218">
        <v>2021</v>
      </c>
    </row>
    <row r="14172" spans="1:6" x14ac:dyDescent="0.45">
      <c r="A14172" s="218">
        <v>8597</v>
      </c>
      <c r="B14172" s="218">
        <v>200</v>
      </c>
      <c r="C14172" s="219">
        <v>48.234939026735283</v>
      </c>
      <c r="D14172" s="218"/>
      <c r="E14172" s="218" t="s">
        <v>114</v>
      </c>
      <c r="F14172" s="218">
        <v>2009</v>
      </c>
    </row>
    <row r="14173" spans="1:6" x14ac:dyDescent="0.45">
      <c r="A14173" s="218">
        <v>5646</v>
      </c>
      <c r="B14173" s="218">
        <v>160</v>
      </c>
      <c r="C14173" s="219">
        <v>6.0087353091129039</v>
      </c>
      <c r="D14173" s="218"/>
      <c r="E14173" s="218" t="s">
        <v>114</v>
      </c>
      <c r="F14173" s="218">
        <v>2010</v>
      </c>
    </row>
    <row r="14174" spans="1:6" x14ac:dyDescent="0.45">
      <c r="A14174" s="218">
        <v>5648</v>
      </c>
      <c r="B14174" s="218">
        <v>160</v>
      </c>
      <c r="C14174" s="219">
        <v>54.581800996089363</v>
      </c>
      <c r="D14174" s="218"/>
      <c r="E14174" s="218" t="s">
        <v>114</v>
      </c>
      <c r="F14174" s="218">
        <v>2010</v>
      </c>
    </row>
    <row r="14175" spans="1:6" x14ac:dyDescent="0.45">
      <c r="A14175" s="218">
        <v>5650</v>
      </c>
      <c r="B14175" s="218">
        <v>160</v>
      </c>
      <c r="C14175" s="219">
        <v>40.920957955588648</v>
      </c>
      <c r="D14175" s="218"/>
      <c r="E14175" s="218" t="s">
        <v>114</v>
      </c>
      <c r="F14175" s="218">
        <v>2010</v>
      </c>
    </row>
    <row r="14176" spans="1:6" x14ac:dyDescent="0.45">
      <c r="A14176" s="218">
        <v>14334</v>
      </c>
      <c r="B14176" s="218">
        <v>160</v>
      </c>
      <c r="C14176" s="219">
        <v>111.28676159263139</v>
      </c>
      <c r="D14176" s="218"/>
      <c r="E14176" s="218" t="s">
        <v>114</v>
      </c>
      <c r="F14176" s="218">
        <v>2010</v>
      </c>
    </row>
    <row r="14177" spans="1:6" x14ac:dyDescent="0.45">
      <c r="A14177" s="218">
        <v>8570</v>
      </c>
      <c r="B14177" s="218">
        <v>0</v>
      </c>
      <c r="C14177" s="219">
        <v>39.812084083419258</v>
      </c>
      <c r="D14177" s="218"/>
      <c r="E14177" s="218"/>
      <c r="F14177" s="218"/>
    </row>
    <row r="14178" spans="1:6" x14ac:dyDescent="0.45">
      <c r="A14178" s="218">
        <v>8914</v>
      </c>
      <c r="B14178" s="218">
        <v>0</v>
      </c>
      <c r="C14178" s="219">
        <v>128.24740165503019</v>
      </c>
      <c r="D14178" s="218"/>
      <c r="E14178" s="218"/>
      <c r="F14178" s="218"/>
    </row>
    <row r="14179" spans="1:6" x14ac:dyDescent="0.45">
      <c r="A14179" s="218">
        <v>8568</v>
      </c>
      <c r="B14179" s="218">
        <v>0</v>
      </c>
      <c r="C14179" s="219">
        <v>95.304693110889104</v>
      </c>
      <c r="D14179" s="218"/>
      <c r="E14179" s="218"/>
      <c r="F14179" s="218"/>
    </row>
    <row r="14180" spans="1:6" x14ac:dyDescent="0.45">
      <c r="A14180" s="218">
        <v>0</v>
      </c>
      <c r="B14180" s="218">
        <v>0</v>
      </c>
      <c r="C14180" s="219">
        <v>9.9989788149526522</v>
      </c>
      <c r="D14180" s="218"/>
      <c r="E14180" s="218"/>
      <c r="F14180" s="218">
        <v>2021</v>
      </c>
    </row>
    <row r="14181" spans="1:6" x14ac:dyDescent="0.45">
      <c r="A14181" s="218">
        <v>0</v>
      </c>
      <c r="B14181" s="218">
        <v>0</v>
      </c>
      <c r="C14181" s="219">
        <v>16.800363746365239</v>
      </c>
      <c r="D14181" s="218"/>
      <c r="E14181" s="218"/>
      <c r="F14181" s="218">
        <v>2021</v>
      </c>
    </row>
    <row r="14182" spans="1:6" x14ac:dyDescent="0.45">
      <c r="A14182" s="218">
        <v>0</v>
      </c>
      <c r="B14182" s="218">
        <v>0</v>
      </c>
      <c r="C14182" s="219">
        <v>16.497991582799859</v>
      </c>
      <c r="D14182" s="218"/>
      <c r="E14182" s="218"/>
      <c r="F14182" s="218">
        <v>2021</v>
      </c>
    </row>
    <row r="14183" spans="1:6" x14ac:dyDescent="0.45">
      <c r="A14183" s="218">
        <v>0</v>
      </c>
      <c r="B14183" s="218">
        <v>0</v>
      </c>
      <c r="C14183" s="219">
        <v>43.067182071691803</v>
      </c>
      <c r="D14183" s="218"/>
      <c r="E14183" s="218"/>
      <c r="F14183" s="218">
        <v>2021</v>
      </c>
    </row>
    <row r="14184" spans="1:6" x14ac:dyDescent="0.45">
      <c r="A14184" s="218">
        <v>0</v>
      </c>
      <c r="B14184" s="218">
        <v>0</v>
      </c>
      <c r="C14184" s="219">
        <v>6.9443357561197017</v>
      </c>
      <c r="D14184" s="218"/>
      <c r="E14184" s="218"/>
      <c r="F14184" s="218">
        <v>2021</v>
      </c>
    </row>
    <row r="14185" spans="1:6" x14ac:dyDescent="0.45">
      <c r="A14185" s="218">
        <v>0</v>
      </c>
      <c r="B14185" s="218">
        <v>0</v>
      </c>
      <c r="C14185" s="219">
        <v>47.365409625854213</v>
      </c>
      <c r="D14185" s="218"/>
      <c r="E14185" s="218"/>
      <c r="F14185" s="218">
        <v>2021</v>
      </c>
    </row>
    <row r="14186" spans="1:6" x14ac:dyDescent="0.45">
      <c r="A14186" s="218">
        <v>0</v>
      </c>
      <c r="B14186" s="218">
        <v>0</v>
      </c>
      <c r="C14186" s="219">
        <v>23.635689225949271</v>
      </c>
      <c r="D14186" s="218"/>
      <c r="E14186" s="218"/>
      <c r="F14186" s="218">
        <v>2021</v>
      </c>
    </row>
    <row r="14187" spans="1:6" x14ac:dyDescent="0.45">
      <c r="A14187" s="218">
        <v>0</v>
      </c>
      <c r="B14187" s="218">
        <v>0</v>
      </c>
      <c r="C14187" s="219">
        <v>21.423046168350499</v>
      </c>
      <c r="D14187" s="218"/>
      <c r="E14187" s="218"/>
      <c r="F14187" s="218">
        <v>2021</v>
      </c>
    </row>
    <row r="14188" spans="1:6" x14ac:dyDescent="0.45">
      <c r="A14188" s="218">
        <v>0</v>
      </c>
      <c r="B14188" s="218">
        <v>0</v>
      </c>
      <c r="C14188" s="219">
        <v>1.94130827536932</v>
      </c>
      <c r="D14188" s="218"/>
      <c r="E14188" s="218"/>
      <c r="F14188" s="218">
        <v>2021</v>
      </c>
    </row>
    <row r="14189" spans="1:6" x14ac:dyDescent="0.45">
      <c r="A14189" s="218">
        <v>0</v>
      </c>
      <c r="B14189" s="218">
        <v>0</v>
      </c>
      <c r="C14189" s="219">
        <v>11.757623363295091</v>
      </c>
      <c r="D14189" s="218"/>
      <c r="E14189" s="218"/>
      <c r="F14189" s="218">
        <v>2021</v>
      </c>
    </row>
    <row r="14190" spans="1:6" x14ac:dyDescent="0.45">
      <c r="A14190" s="218">
        <v>0</v>
      </c>
      <c r="B14190" s="218">
        <v>0</v>
      </c>
      <c r="C14190" s="219">
        <v>20.16035102857704</v>
      </c>
      <c r="D14190" s="218"/>
      <c r="E14190" s="218"/>
      <c r="F14190" s="218">
        <v>2021</v>
      </c>
    </row>
    <row r="14191" spans="1:6" x14ac:dyDescent="0.45">
      <c r="A14191" s="218">
        <v>0</v>
      </c>
      <c r="B14191" s="218">
        <v>0</v>
      </c>
      <c r="C14191" s="219">
        <v>36.053831652584293</v>
      </c>
      <c r="D14191" s="218"/>
      <c r="E14191" s="218"/>
      <c r="F14191" s="218">
        <v>2021</v>
      </c>
    </row>
    <row r="14192" spans="1:6" x14ac:dyDescent="0.45">
      <c r="A14192" s="218">
        <v>0</v>
      </c>
      <c r="B14192" s="218">
        <v>0</v>
      </c>
      <c r="C14192" s="219">
        <v>18.124178898123411</v>
      </c>
      <c r="D14192" s="218"/>
      <c r="E14192" s="218"/>
      <c r="F14192" s="218">
        <v>2021</v>
      </c>
    </row>
    <row r="14193" spans="1:6" x14ac:dyDescent="0.45">
      <c r="A14193" s="218">
        <v>0</v>
      </c>
      <c r="B14193" s="218">
        <v>0</v>
      </c>
      <c r="C14193" s="219">
        <v>19.35120358784819</v>
      </c>
      <c r="D14193" s="218"/>
      <c r="E14193" s="218"/>
      <c r="F14193" s="218">
        <v>2021</v>
      </c>
    </row>
    <row r="14194" spans="1:6" x14ac:dyDescent="0.45">
      <c r="A14194" s="218">
        <v>0</v>
      </c>
      <c r="B14194" s="218">
        <v>0</v>
      </c>
      <c r="C14194" s="219">
        <v>13.970436836116949</v>
      </c>
      <c r="D14194" s="218"/>
      <c r="E14194" s="218"/>
      <c r="F14194" s="218">
        <v>2021</v>
      </c>
    </row>
    <row r="14195" spans="1:6" x14ac:dyDescent="0.45">
      <c r="A14195" s="218">
        <v>0</v>
      </c>
      <c r="B14195" s="218">
        <v>0</v>
      </c>
      <c r="C14195" s="219">
        <v>10.759643186871321</v>
      </c>
      <c r="D14195" s="218"/>
      <c r="E14195" s="218"/>
      <c r="F14195" s="218">
        <v>2021</v>
      </c>
    </row>
    <row r="14196" spans="1:6" x14ac:dyDescent="0.45">
      <c r="A14196" s="218">
        <v>0</v>
      </c>
      <c r="B14196" s="218">
        <v>0</v>
      </c>
      <c r="C14196" s="219">
        <v>13.06542267594399</v>
      </c>
      <c r="D14196" s="218"/>
      <c r="E14196" s="218"/>
      <c r="F14196" s="218">
        <v>2021</v>
      </c>
    </row>
    <row r="14197" spans="1:6" x14ac:dyDescent="0.45">
      <c r="A14197" s="218">
        <v>0</v>
      </c>
      <c r="B14197" s="218">
        <v>0</v>
      </c>
      <c r="C14197" s="219">
        <v>12.107416162907279</v>
      </c>
      <c r="D14197" s="218"/>
      <c r="E14197" s="218"/>
      <c r="F14197" s="218">
        <v>2021</v>
      </c>
    </row>
    <row r="14198" spans="1:6" x14ac:dyDescent="0.45">
      <c r="A14198" s="218">
        <v>0</v>
      </c>
      <c r="B14198" s="218">
        <v>0</v>
      </c>
      <c r="C14198" s="219">
        <v>28.516585905078252</v>
      </c>
      <c r="D14198" s="218"/>
      <c r="E14198" s="218"/>
      <c r="F14198" s="218">
        <v>2021</v>
      </c>
    </row>
    <row r="14199" spans="1:6" x14ac:dyDescent="0.45">
      <c r="A14199" s="218">
        <v>0</v>
      </c>
      <c r="B14199" s="218">
        <v>0</v>
      </c>
      <c r="C14199" s="219">
        <v>35.473311162605476</v>
      </c>
      <c r="D14199" s="218"/>
      <c r="E14199" s="218"/>
      <c r="F14199" s="218">
        <v>2021</v>
      </c>
    </row>
    <row r="14200" spans="1:6" x14ac:dyDescent="0.45">
      <c r="A14200" s="218">
        <v>0</v>
      </c>
      <c r="B14200" s="218">
        <v>0</v>
      </c>
      <c r="C14200" s="219">
        <v>32.781018660718694</v>
      </c>
      <c r="D14200" s="218"/>
      <c r="E14200" s="218"/>
      <c r="F14200" s="218">
        <v>2021</v>
      </c>
    </row>
    <row r="14201" spans="1:6" x14ac:dyDescent="0.45">
      <c r="A14201" s="218">
        <v>0</v>
      </c>
      <c r="B14201" s="218">
        <v>0</v>
      </c>
      <c r="C14201" s="219">
        <v>40.63765698823579</v>
      </c>
      <c r="D14201" s="218"/>
      <c r="E14201" s="218"/>
      <c r="F14201" s="218">
        <v>2021</v>
      </c>
    </row>
    <row r="14202" spans="1:6" x14ac:dyDescent="0.45">
      <c r="A14202" s="218">
        <v>0</v>
      </c>
      <c r="B14202" s="218">
        <v>0</v>
      </c>
      <c r="C14202" s="219">
        <v>18.307629635585599</v>
      </c>
      <c r="D14202" s="218"/>
      <c r="E14202" s="218"/>
      <c r="F14202" s="218">
        <v>2021</v>
      </c>
    </row>
    <row r="14203" spans="1:6" x14ac:dyDescent="0.45">
      <c r="A14203" s="218">
        <v>0</v>
      </c>
      <c r="B14203" s="218">
        <v>0</v>
      </c>
      <c r="C14203" s="219">
        <v>72.958713860874639</v>
      </c>
      <c r="D14203" s="218"/>
      <c r="E14203" s="218"/>
      <c r="F14203" s="218">
        <v>2021</v>
      </c>
    </row>
    <row r="14204" spans="1:6" x14ac:dyDescent="0.45">
      <c r="A14204" s="218">
        <v>0</v>
      </c>
      <c r="B14204" s="218">
        <v>0</v>
      </c>
      <c r="C14204" s="219">
        <v>70.591553337755244</v>
      </c>
      <c r="D14204" s="218"/>
      <c r="E14204" s="218"/>
      <c r="F14204" s="218">
        <v>2021</v>
      </c>
    </row>
    <row r="14205" spans="1:6" x14ac:dyDescent="0.45">
      <c r="A14205" s="218">
        <v>0</v>
      </c>
      <c r="B14205" s="218">
        <v>0</v>
      </c>
      <c r="C14205" s="219">
        <v>55.818322389534558</v>
      </c>
      <c r="D14205" s="218"/>
      <c r="E14205" s="218"/>
      <c r="F14205" s="218">
        <v>2021</v>
      </c>
    </row>
    <row r="14206" spans="1:6" x14ac:dyDescent="0.45">
      <c r="A14206" s="218">
        <v>0</v>
      </c>
      <c r="B14206" s="218">
        <v>0</v>
      </c>
      <c r="C14206" s="219">
        <v>49.906046147364947</v>
      </c>
      <c r="D14206" s="218"/>
      <c r="E14206" s="218"/>
      <c r="F14206" s="218">
        <v>2021</v>
      </c>
    </row>
    <row r="14207" spans="1:6" x14ac:dyDescent="0.45">
      <c r="A14207" s="218">
        <v>0</v>
      </c>
      <c r="B14207" s="218">
        <v>0</v>
      </c>
      <c r="C14207" s="219">
        <v>15.847434383854971</v>
      </c>
      <c r="D14207" s="218"/>
      <c r="E14207" s="218"/>
      <c r="F14207" s="218">
        <v>2021</v>
      </c>
    </row>
    <row r="14208" spans="1:6" x14ac:dyDescent="0.45">
      <c r="A14208" s="218">
        <v>0</v>
      </c>
      <c r="B14208" s="218">
        <v>0</v>
      </c>
      <c r="C14208" s="219">
        <v>13.58063294361094</v>
      </c>
      <c r="D14208" s="218"/>
      <c r="E14208" s="218"/>
      <c r="F14208" s="218">
        <v>2021</v>
      </c>
    </row>
    <row r="14209" spans="1:6" x14ac:dyDescent="0.45">
      <c r="A14209" s="218">
        <v>6436</v>
      </c>
      <c r="B14209" s="218">
        <v>160</v>
      </c>
      <c r="C14209" s="219">
        <v>334.57507382509539</v>
      </c>
      <c r="D14209" s="218"/>
      <c r="E14209" s="218"/>
      <c r="F14209" s="218">
        <v>2021</v>
      </c>
    </row>
    <row r="14210" spans="1:6" x14ac:dyDescent="0.45">
      <c r="A14210" s="218">
        <v>0</v>
      </c>
      <c r="B14210" s="218">
        <v>0</v>
      </c>
      <c r="C14210" s="219">
        <v>43.853653061382872</v>
      </c>
      <c r="D14210" s="218"/>
      <c r="E14210" s="218"/>
      <c r="F14210" s="218">
        <v>2021</v>
      </c>
    </row>
    <row r="14211" spans="1:6" x14ac:dyDescent="0.45">
      <c r="A14211" s="218">
        <v>0</v>
      </c>
      <c r="B14211" s="218">
        <v>0</v>
      </c>
      <c r="C14211" s="219">
        <v>17.719870086423629</v>
      </c>
      <c r="D14211" s="218"/>
      <c r="E14211" s="218"/>
      <c r="F14211" s="218">
        <v>2021</v>
      </c>
    </row>
    <row r="14212" spans="1:6" x14ac:dyDescent="0.45">
      <c r="A14212" s="218">
        <v>0</v>
      </c>
      <c r="B14212" s="218">
        <v>0</v>
      </c>
      <c r="C14212" s="219">
        <v>43.249376994165893</v>
      </c>
      <c r="D14212" s="218"/>
      <c r="E14212" s="218"/>
      <c r="F14212" s="218">
        <v>2021</v>
      </c>
    </row>
    <row r="14213" spans="1:6" x14ac:dyDescent="0.45">
      <c r="A14213" s="218">
        <v>0</v>
      </c>
      <c r="B14213" s="218">
        <v>0</v>
      </c>
      <c r="C14213" s="219">
        <v>38.109008647063114</v>
      </c>
      <c r="D14213" s="218"/>
      <c r="E14213" s="218"/>
      <c r="F14213" s="218">
        <v>2021</v>
      </c>
    </row>
    <row r="14214" spans="1:6" x14ac:dyDescent="0.45">
      <c r="A14214" s="218">
        <v>0</v>
      </c>
      <c r="B14214" s="218">
        <v>0</v>
      </c>
      <c r="C14214" s="219">
        <v>2.5811951728939002</v>
      </c>
      <c r="D14214" s="218"/>
      <c r="E14214" s="218"/>
      <c r="F14214" s="218">
        <v>2021</v>
      </c>
    </row>
    <row r="14215" spans="1:6" x14ac:dyDescent="0.45">
      <c r="A14215" s="218">
        <v>0</v>
      </c>
      <c r="B14215" s="218">
        <v>0</v>
      </c>
      <c r="C14215" s="219">
        <v>36.529963724550512</v>
      </c>
      <c r="D14215" s="218"/>
      <c r="E14215" s="218"/>
      <c r="F14215" s="218">
        <v>2021</v>
      </c>
    </row>
    <row r="14216" spans="1:6" x14ac:dyDescent="0.45">
      <c r="A14216" s="218">
        <v>0</v>
      </c>
      <c r="B14216" s="218">
        <v>0</v>
      </c>
      <c r="C14216" s="219">
        <v>51.633768164490363</v>
      </c>
      <c r="D14216" s="218"/>
      <c r="E14216" s="218"/>
      <c r="F14216" s="218">
        <v>2021</v>
      </c>
    </row>
    <row r="14217" spans="1:6" x14ac:dyDescent="0.45">
      <c r="A14217" s="218">
        <v>0</v>
      </c>
      <c r="B14217" s="218">
        <v>0</v>
      </c>
      <c r="C14217" s="219">
        <v>46.851327181562979</v>
      </c>
      <c r="D14217" s="218"/>
      <c r="E14217" s="218"/>
      <c r="F14217" s="218">
        <v>2021</v>
      </c>
    </row>
    <row r="14218" spans="1:6" x14ac:dyDescent="0.45">
      <c r="A14218" s="218">
        <v>0</v>
      </c>
      <c r="B14218" s="218">
        <v>0</v>
      </c>
      <c r="C14218" s="219">
        <v>4.0068071309503228</v>
      </c>
      <c r="D14218" s="218"/>
      <c r="E14218" s="218"/>
      <c r="F14218" s="218">
        <v>2021</v>
      </c>
    </row>
    <row r="14219" spans="1:6" x14ac:dyDescent="0.45">
      <c r="A14219" s="218">
        <v>0</v>
      </c>
      <c r="B14219" s="218">
        <v>0</v>
      </c>
      <c r="C14219" s="219">
        <v>50.887254723500227</v>
      </c>
      <c r="D14219" s="218"/>
      <c r="E14219" s="218"/>
      <c r="F14219" s="218">
        <v>2021</v>
      </c>
    </row>
    <row r="14220" spans="1:6" x14ac:dyDescent="0.45">
      <c r="A14220" s="218">
        <v>0</v>
      </c>
      <c r="B14220" s="218">
        <v>0</v>
      </c>
      <c r="C14220" s="219">
        <v>50.104152780724583</v>
      </c>
      <c r="D14220" s="218"/>
      <c r="E14220" s="218"/>
      <c r="F14220" s="218">
        <v>2021</v>
      </c>
    </row>
    <row r="14221" spans="1:6" x14ac:dyDescent="0.45">
      <c r="A14221" s="218">
        <v>0</v>
      </c>
      <c r="B14221" s="218">
        <v>0</v>
      </c>
      <c r="C14221" s="219">
        <v>22.42709692950077</v>
      </c>
      <c r="D14221" s="218"/>
      <c r="E14221" s="218"/>
      <c r="F14221" s="218">
        <v>2021</v>
      </c>
    </row>
    <row r="14222" spans="1:6" x14ac:dyDescent="0.45">
      <c r="A14222" s="218">
        <v>0</v>
      </c>
      <c r="B14222" s="218">
        <v>0</v>
      </c>
      <c r="C14222" s="219">
        <v>3.058258005264979</v>
      </c>
      <c r="D14222" s="218"/>
      <c r="E14222" s="218"/>
      <c r="F14222" s="218">
        <v>2021</v>
      </c>
    </row>
    <row r="14223" spans="1:6" x14ac:dyDescent="0.45">
      <c r="A14223" s="218">
        <v>0</v>
      </c>
      <c r="B14223" s="218">
        <v>0</v>
      </c>
      <c r="C14223" s="219">
        <v>21.10736026250424</v>
      </c>
      <c r="D14223" s="218"/>
      <c r="E14223" s="218"/>
      <c r="F14223" s="218">
        <v>2021</v>
      </c>
    </row>
    <row r="14224" spans="1:6" x14ac:dyDescent="0.45">
      <c r="A14224" s="218">
        <v>0</v>
      </c>
      <c r="B14224" s="218">
        <v>0</v>
      </c>
      <c r="C14224" s="219">
        <v>49.762053598709507</v>
      </c>
      <c r="D14224" s="218"/>
      <c r="E14224" s="218"/>
      <c r="F14224" s="218">
        <v>2021</v>
      </c>
    </row>
    <row r="14225" spans="1:6" x14ac:dyDescent="0.45">
      <c r="A14225" s="218">
        <v>0</v>
      </c>
      <c r="B14225" s="218">
        <v>0</v>
      </c>
      <c r="C14225" s="219">
        <v>15.36469432818412</v>
      </c>
      <c r="D14225" s="218"/>
      <c r="E14225" s="218"/>
      <c r="F14225" s="218">
        <v>2021</v>
      </c>
    </row>
    <row r="14226" spans="1:6" x14ac:dyDescent="0.45">
      <c r="A14226" s="218">
        <v>0</v>
      </c>
      <c r="B14226" s="218">
        <v>0</v>
      </c>
      <c r="C14226" s="219">
        <v>28.64373110428539</v>
      </c>
      <c r="D14226" s="218"/>
      <c r="E14226" s="218"/>
      <c r="F14226" s="218">
        <v>2021</v>
      </c>
    </row>
    <row r="14227" spans="1:6" x14ac:dyDescent="0.45">
      <c r="A14227" s="218">
        <v>0</v>
      </c>
      <c r="B14227" s="218">
        <v>0</v>
      </c>
      <c r="C14227" s="219">
        <v>40.014599713989767</v>
      </c>
      <c r="D14227" s="218"/>
      <c r="E14227" s="218"/>
      <c r="F14227" s="218">
        <v>2021</v>
      </c>
    </row>
    <row r="14228" spans="1:6" x14ac:dyDescent="0.45">
      <c r="A14228" s="218">
        <v>0</v>
      </c>
      <c r="B14228" s="218">
        <v>0</v>
      </c>
      <c r="C14228" s="219">
        <v>63.238977434547998</v>
      </c>
      <c r="D14228" s="218"/>
      <c r="E14228" s="218"/>
      <c r="F14228" s="218">
        <v>2021</v>
      </c>
    </row>
    <row r="14229" spans="1:6" x14ac:dyDescent="0.45">
      <c r="A14229" s="218">
        <v>0</v>
      </c>
      <c r="B14229" s="218">
        <v>0</v>
      </c>
      <c r="C14229" s="219">
        <v>36.44371233003735</v>
      </c>
      <c r="D14229" s="218"/>
      <c r="E14229" s="218"/>
      <c r="F14229" s="218">
        <v>2021</v>
      </c>
    </row>
    <row r="14230" spans="1:6" x14ac:dyDescent="0.45">
      <c r="A14230" s="218">
        <v>0</v>
      </c>
      <c r="B14230" s="218">
        <v>0</v>
      </c>
      <c r="C14230" s="219">
        <v>49.687411313851513</v>
      </c>
      <c r="D14230" s="218"/>
      <c r="E14230" s="218"/>
      <c r="F14230" s="218">
        <v>2021</v>
      </c>
    </row>
    <row r="14231" spans="1:6" x14ac:dyDescent="0.45">
      <c r="A14231" s="218">
        <v>0</v>
      </c>
      <c r="B14231" s="218">
        <v>0</v>
      </c>
      <c r="C14231" s="219">
        <v>40.526971152587677</v>
      </c>
      <c r="D14231" s="218"/>
      <c r="E14231" s="218"/>
      <c r="F14231" s="218">
        <v>2021</v>
      </c>
    </row>
    <row r="14232" spans="1:6" x14ac:dyDescent="0.45">
      <c r="A14232" s="218">
        <v>0</v>
      </c>
      <c r="B14232" s="218">
        <v>0</v>
      </c>
      <c r="C14232" s="219">
        <v>29.263516807933289</v>
      </c>
      <c r="D14232" s="218"/>
      <c r="E14232" s="218"/>
      <c r="F14232" s="218">
        <v>2021</v>
      </c>
    </row>
    <row r="14233" spans="1:6" x14ac:dyDescent="0.45">
      <c r="A14233" s="218">
        <v>0</v>
      </c>
      <c r="B14233" s="218">
        <v>0</v>
      </c>
      <c r="C14233" s="219">
        <v>25.675988693885891</v>
      </c>
      <c r="D14233" s="218"/>
      <c r="E14233" s="218"/>
      <c r="F14233" s="218">
        <v>2021</v>
      </c>
    </row>
    <row r="14234" spans="1:6" x14ac:dyDescent="0.45">
      <c r="A14234" s="218">
        <v>0</v>
      </c>
      <c r="B14234" s="218">
        <v>0</v>
      </c>
      <c r="C14234" s="219">
        <v>22.499342476297301</v>
      </c>
      <c r="D14234" s="218"/>
      <c r="E14234" s="218"/>
      <c r="F14234" s="218">
        <v>2021</v>
      </c>
    </row>
    <row r="14235" spans="1:6" x14ac:dyDescent="0.45">
      <c r="A14235" s="218">
        <v>0</v>
      </c>
      <c r="B14235" s="218">
        <v>0</v>
      </c>
      <c r="C14235" s="219">
        <v>24.98008395341553</v>
      </c>
      <c r="D14235" s="218"/>
      <c r="E14235" s="218"/>
      <c r="F14235" s="218">
        <v>2021</v>
      </c>
    </row>
    <row r="14236" spans="1:6" x14ac:dyDescent="0.45">
      <c r="A14236" s="218">
        <v>0</v>
      </c>
      <c r="B14236" s="218">
        <v>0</v>
      </c>
      <c r="C14236" s="219">
        <v>29.81755479720162</v>
      </c>
      <c r="D14236" s="218"/>
      <c r="E14236" s="218"/>
      <c r="F14236" s="218">
        <v>2021</v>
      </c>
    </row>
    <row r="14237" spans="1:6" x14ac:dyDescent="0.45">
      <c r="A14237" s="218">
        <v>0</v>
      </c>
      <c r="B14237" s="218">
        <v>0</v>
      </c>
      <c r="C14237" s="219">
        <v>21.891423448476989</v>
      </c>
      <c r="D14237" s="218"/>
      <c r="E14237" s="218"/>
      <c r="F14237" s="218">
        <v>2021</v>
      </c>
    </row>
    <row r="14238" spans="1:6" x14ac:dyDescent="0.45">
      <c r="A14238" s="218">
        <v>0</v>
      </c>
      <c r="B14238" s="218">
        <v>0</v>
      </c>
      <c r="C14238" s="219">
        <v>45.523440429323699</v>
      </c>
      <c r="D14238" s="218"/>
      <c r="E14238" s="218"/>
      <c r="F14238" s="218">
        <v>2021</v>
      </c>
    </row>
    <row r="14239" spans="1:6" x14ac:dyDescent="0.45">
      <c r="A14239" s="218">
        <v>0</v>
      </c>
      <c r="B14239" s="218">
        <v>0</v>
      </c>
      <c r="C14239" s="219">
        <v>27.628539388357179</v>
      </c>
      <c r="D14239" s="218"/>
      <c r="E14239" s="218"/>
      <c r="F14239" s="218">
        <v>2021</v>
      </c>
    </row>
    <row r="14240" spans="1:6" x14ac:dyDescent="0.45">
      <c r="A14240" s="218">
        <v>0</v>
      </c>
      <c r="B14240" s="218">
        <v>0</v>
      </c>
      <c r="C14240" s="219">
        <v>41.507322584177707</v>
      </c>
      <c r="D14240" s="218"/>
      <c r="E14240" s="218"/>
      <c r="F14240" s="218">
        <v>2021</v>
      </c>
    </row>
    <row r="14241" spans="1:11" x14ac:dyDescent="0.45">
      <c r="A14241" s="218">
        <v>0</v>
      </c>
      <c r="B14241" s="218">
        <v>0</v>
      </c>
      <c r="C14241" s="219">
        <v>30.82012493666452</v>
      </c>
      <c r="D14241" s="218"/>
      <c r="E14241" s="218"/>
      <c r="F14241" s="218">
        <v>2021</v>
      </c>
    </row>
    <row r="14242" spans="1:11" x14ac:dyDescent="0.45">
      <c r="A14242" s="218">
        <v>0</v>
      </c>
      <c r="B14242" s="218">
        <v>0</v>
      </c>
      <c r="C14242" s="219">
        <v>14.36045035819733</v>
      </c>
      <c r="D14242" s="218"/>
      <c r="E14242" s="218"/>
      <c r="F14242" s="218">
        <v>2021</v>
      </c>
    </row>
    <row r="14243" spans="1:11" x14ac:dyDescent="0.45">
      <c r="A14243" s="218">
        <v>8592</v>
      </c>
      <c r="B14243" s="218">
        <v>160</v>
      </c>
      <c r="C14243" s="219">
        <v>40.589275386213977</v>
      </c>
      <c r="D14243" s="218"/>
      <c r="E14243" s="218" t="s">
        <v>114</v>
      </c>
      <c r="F14243" s="218">
        <v>2009</v>
      </c>
    </row>
    <row r="14244" spans="1:11" x14ac:dyDescent="0.45">
      <c r="A14244" s="218">
        <v>5893</v>
      </c>
      <c r="B14244" s="218">
        <v>200</v>
      </c>
      <c r="C14244" s="219">
        <v>9.2570139530650586</v>
      </c>
      <c r="D14244" s="218"/>
      <c r="E14244" s="218"/>
      <c r="F14244" s="218">
        <v>2010</v>
      </c>
    </row>
    <row r="14245" spans="1:11" x14ac:dyDescent="0.45">
      <c r="A14245" s="218">
        <v>2970</v>
      </c>
      <c r="B14245" s="218">
        <v>160</v>
      </c>
      <c r="C14245" s="219">
        <v>29.407377600270109</v>
      </c>
      <c r="D14245" s="218"/>
      <c r="E14245" s="218" t="s">
        <v>114</v>
      </c>
      <c r="F14245" s="218">
        <v>2004</v>
      </c>
    </row>
    <row r="14246" spans="1:11" x14ac:dyDescent="0.45">
      <c r="A14246" s="218">
        <v>2976</v>
      </c>
      <c r="B14246" s="218">
        <v>160</v>
      </c>
      <c r="C14246" s="219">
        <v>13.427994228692381</v>
      </c>
      <c r="D14246" s="218"/>
      <c r="E14246" s="218" t="s">
        <v>114</v>
      </c>
      <c r="F14246" s="218">
        <v>2004</v>
      </c>
    </row>
    <row r="14247" spans="1:11" x14ac:dyDescent="0.45">
      <c r="A14247" s="218">
        <v>2977</v>
      </c>
      <c r="B14247" s="218">
        <v>200</v>
      </c>
      <c r="C14247" s="219">
        <v>66.622104805696296</v>
      </c>
      <c r="D14247" s="218" t="s">
        <v>583</v>
      </c>
      <c r="E14247" s="218" t="s">
        <v>204</v>
      </c>
      <c r="F14247" s="218">
        <v>2004</v>
      </c>
    </row>
    <row r="14248" spans="1:11" x14ac:dyDescent="0.45">
      <c r="A14248" s="218">
        <v>2978</v>
      </c>
      <c r="B14248" s="218">
        <v>200</v>
      </c>
      <c r="C14248" s="219">
        <v>37.921388763112013</v>
      </c>
      <c r="D14248" s="218"/>
      <c r="E14248" s="218" t="s">
        <v>204</v>
      </c>
      <c r="F14248" s="218">
        <v>2004</v>
      </c>
    </row>
    <row r="14249" spans="1:11" x14ac:dyDescent="0.45">
      <c r="A14249" s="218">
        <v>2985</v>
      </c>
      <c r="B14249" s="218">
        <v>200</v>
      </c>
      <c r="C14249" s="219">
        <v>18.339247691327</v>
      </c>
      <c r="D14249" s="218"/>
      <c r="E14249" s="218" t="s">
        <v>114</v>
      </c>
      <c r="F14249" s="218">
        <v>2004</v>
      </c>
    </row>
    <row r="14250" spans="1:11" x14ac:dyDescent="0.45">
      <c r="A14250" s="218">
        <v>2986</v>
      </c>
      <c r="B14250" s="218">
        <v>200</v>
      </c>
      <c r="C14250" s="219">
        <v>12.453513952598369</v>
      </c>
      <c r="D14250" s="218"/>
      <c r="E14250" s="218" t="s">
        <v>114</v>
      </c>
      <c r="F14250" s="218">
        <v>2004</v>
      </c>
    </row>
    <row r="14251" spans="1:11" x14ac:dyDescent="0.45">
      <c r="A14251" s="218">
        <v>2987</v>
      </c>
      <c r="B14251" s="218">
        <v>200</v>
      </c>
      <c r="C14251" s="219">
        <v>29.75418908270364</v>
      </c>
      <c r="D14251" s="218"/>
      <c r="E14251" s="218" t="s">
        <v>114</v>
      </c>
      <c r="F14251" s="218">
        <v>2004</v>
      </c>
    </row>
    <row r="14252" spans="1:11" x14ac:dyDescent="0.45">
      <c r="A14252" s="218">
        <v>2988</v>
      </c>
      <c r="B14252" s="218">
        <v>200</v>
      </c>
      <c r="C14252" s="219">
        <v>22.64529723049316</v>
      </c>
      <c r="D14252" s="218"/>
      <c r="E14252" s="218" t="s">
        <v>114</v>
      </c>
      <c r="F14252" s="218">
        <v>2004</v>
      </c>
    </row>
    <row r="14253" spans="1:11" x14ac:dyDescent="0.45">
      <c r="A14253" s="218">
        <v>2989</v>
      </c>
      <c r="B14253" s="218">
        <v>200</v>
      </c>
      <c r="C14253" s="219">
        <v>13.448924739492499</v>
      </c>
      <c r="D14253" s="218"/>
      <c r="E14253" s="218" t="s">
        <v>114</v>
      </c>
      <c r="F14253" s="218">
        <v>2004</v>
      </c>
      <c r="K14253" s="89"/>
    </row>
    <row r="14254" spans="1:11" x14ac:dyDescent="0.45">
      <c r="A14254" s="218">
        <v>2990</v>
      </c>
      <c r="B14254" s="218">
        <v>200</v>
      </c>
      <c r="C14254" s="219">
        <v>22.841471383025119</v>
      </c>
      <c r="D14254" s="218"/>
      <c r="E14254" s="218" t="s">
        <v>114</v>
      </c>
      <c r="F14254" s="218">
        <v>2004</v>
      </c>
    </row>
    <row r="14255" spans="1:11" x14ac:dyDescent="0.45">
      <c r="A14255" s="218">
        <v>2991</v>
      </c>
      <c r="B14255" s="218">
        <v>200</v>
      </c>
      <c r="C14255" s="219">
        <v>28.337021270119529</v>
      </c>
      <c r="D14255" s="218"/>
      <c r="E14255" s="218" t="s">
        <v>114</v>
      </c>
      <c r="F14255" s="218">
        <v>2004</v>
      </c>
    </row>
    <row r="14256" spans="1:11" x14ac:dyDescent="0.45">
      <c r="A14256" s="218">
        <v>3012</v>
      </c>
      <c r="B14256" s="218">
        <v>200</v>
      </c>
      <c r="C14256" s="219">
        <v>36.199514303610123</v>
      </c>
      <c r="D14256" s="218"/>
      <c r="E14256" s="218" t="s">
        <v>114</v>
      </c>
      <c r="F14256" s="218">
        <v>2004</v>
      </c>
    </row>
    <row r="14257" spans="1:6" x14ac:dyDescent="0.45">
      <c r="A14257" s="218">
        <v>3013</v>
      </c>
      <c r="B14257" s="218">
        <v>200</v>
      </c>
      <c r="C14257" s="219">
        <v>24.21984872309983</v>
      </c>
      <c r="D14257" s="218"/>
      <c r="E14257" s="218" t="s">
        <v>114</v>
      </c>
      <c r="F14257" s="218">
        <v>2004</v>
      </c>
    </row>
    <row r="14258" spans="1:6" x14ac:dyDescent="0.45">
      <c r="A14258" s="218">
        <v>3014</v>
      </c>
      <c r="B14258" s="218">
        <v>200</v>
      </c>
      <c r="C14258" s="219">
        <v>27.35134861474852</v>
      </c>
      <c r="D14258" s="218"/>
      <c r="E14258" s="218" t="s">
        <v>114</v>
      </c>
      <c r="F14258" s="218">
        <v>2004</v>
      </c>
    </row>
    <row r="14259" spans="1:6" x14ac:dyDescent="0.45">
      <c r="A14259" s="218">
        <v>3029</v>
      </c>
      <c r="B14259" s="218">
        <v>200</v>
      </c>
      <c r="C14259" s="219">
        <v>18.873055118265679</v>
      </c>
      <c r="D14259" s="218"/>
      <c r="E14259" s="218" t="s">
        <v>114</v>
      </c>
      <c r="F14259" s="218">
        <v>2004</v>
      </c>
    </row>
    <row r="14260" spans="1:6" x14ac:dyDescent="0.45">
      <c r="A14260" s="218">
        <v>3030</v>
      </c>
      <c r="B14260" s="218">
        <v>200</v>
      </c>
      <c r="C14260" s="219">
        <v>30.622512693567671</v>
      </c>
      <c r="D14260" s="218"/>
      <c r="E14260" s="218" t="s">
        <v>114</v>
      </c>
      <c r="F14260" s="218">
        <v>2004</v>
      </c>
    </row>
    <row r="14261" spans="1:6" x14ac:dyDescent="0.45">
      <c r="A14261" s="218">
        <v>3037</v>
      </c>
      <c r="B14261" s="218">
        <v>200</v>
      </c>
      <c r="C14261" s="219">
        <v>22.745087685446531</v>
      </c>
      <c r="D14261" s="218"/>
      <c r="E14261" s="218" t="s">
        <v>114</v>
      </c>
      <c r="F14261" s="218">
        <v>2004</v>
      </c>
    </row>
    <row r="14262" spans="1:6" x14ac:dyDescent="0.45">
      <c r="A14262" s="218">
        <v>3038</v>
      </c>
      <c r="B14262" s="218">
        <v>200</v>
      </c>
      <c r="C14262" s="219">
        <v>16.573293396433069</v>
      </c>
      <c r="D14262" s="218"/>
      <c r="E14262" s="218" t="s">
        <v>114</v>
      </c>
      <c r="F14262" s="218">
        <v>2004</v>
      </c>
    </row>
    <row r="14263" spans="1:6" x14ac:dyDescent="0.45">
      <c r="A14263" s="218">
        <v>3049</v>
      </c>
      <c r="B14263" s="218">
        <v>200</v>
      </c>
      <c r="C14263" s="219">
        <v>38.574524459255187</v>
      </c>
      <c r="D14263" s="218"/>
      <c r="E14263" s="218" t="s">
        <v>114</v>
      </c>
      <c r="F14263" s="218">
        <v>2004</v>
      </c>
    </row>
    <row r="14264" spans="1:6" x14ac:dyDescent="0.45">
      <c r="A14264" s="218">
        <v>3050</v>
      </c>
      <c r="B14264" s="218">
        <v>200</v>
      </c>
      <c r="C14264" s="219">
        <v>37.375205233029973</v>
      </c>
      <c r="D14264" s="218"/>
      <c r="E14264" s="218" t="s">
        <v>114</v>
      </c>
      <c r="F14264" s="218">
        <v>2004</v>
      </c>
    </row>
    <row r="14265" spans="1:6" x14ac:dyDescent="0.45">
      <c r="A14265" s="218">
        <v>3055</v>
      </c>
      <c r="B14265" s="218">
        <v>200</v>
      </c>
      <c r="C14265" s="219">
        <v>41.807935497117121</v>
      </c>
      <c r="D14265" s="218"/>
      <c r="E14265" s="218" t="s">
        <v>114</v>
      </c>
      <c r="F14265" s="218">
        <v>2004</v>
      </c>
    </row>
    <row r="14266" spans="1:6" x14ac:dyDescent="0.45">
      <c r="A14266" s="218">
        <v>3056</v>
      </c>
      <c r="B14266" s="218">
        <v>200</v>
      </c>
      <c r="C14266" s="219">
        <v>38.888532844593051</v>
      </c>
      <c r="D14266" s="218"/>
      <c r="E14266" s="218" t="s">
        <v>114</v>
      </c>
      <c r="F14266" s="218">
        <v>2004</v>
      </c>
    </row>
    <row r="14267" spans="1:6" x14ac:dyDescent="0.45">
      <c r="A14267" s="218">
        <v>3057</v>
      </c>
      <c r="B14267" s="218">
        <v>200</v>
      </c>
      <c r="C14267" s="219">
        <v>39.15692380753908</v>
      </c>
      <c r="D14267" s="218"/>
      <c r="E14267" s="218" t="s">
        <v>114</v>
      </c>
      <c r="F14267" s="218">
        <v>2004</v>
      </c>
    </row>
    <row r="14268" spans="1:6" x14ac:dyDescent="0.45">
      <c r="A14268" s="218">
        <v>3058</v>
      </c>
      <c r="B14268" s="218">
        <v>200</v>
      </c>
      <c r="C14268" s="219">
        <v>23.655675803772251</v>
      </c>
      <c r="D14268" s="218"/>
      <c r="E14268" s="218" t="s">
        <v>114</v>
      </c>
      <c r="F14268" s="218">
        <v>2004</v>
      </c>
    </row>
    <row r="14269" spans="1:6" x14ac:dyDescent="0.45">
      <c r="A14269" s="218">
        <v>3153</v>
      </c>
      <c r="B14269" s="218">
        <v>250</v>
      </c>
      <c r="C14269" s="219">
        <v>33.816920180269499</v>
      </c>
      <c r="D14269" s="218"/>
      <c r="E14269" s="218" t="s">
        <v>204</v>
      </c>
      <c r="F14269" s="218">
        <v>2004</v>
      </c>
    </row>
    <row r="14270" spans="1:6" x14ac:dyDescent="0.45">
      <c r="A14270" s="218">
        <v>3160</v>
      </c>
      <c r="B14270" s="218">
        <v>160</v>
      </c>
      <c r="C14270" s="219">
        <v>34.114550726058411</v>
      </c>
      <c r="D14270" s="218"/>
      <c r="E14270" s="218" t="s">
        <v>114</v>
      </c>
      <c r="F14270" s="218">
        <v>2004</v>
      </c>
    </row>
    <row r="14271" spans="1:6" x14ac:dyDescent="0.45">
      <c r="A14271" s="218">
        <v>3161</v>
      </c>
      <c r="B14271" s="218">
        <v>250</v>
      </c>
      <c r="C14271" s="219">
        <v>31.45215934882523</v>
      </c>
      <c r="D14271" s="218"/>
      <c r="E14271" s="218" t="s">
        <v>204</v>
      </c>
      <c r="F14271" s="218">
        <v>2004</v>
      </c>
    </row>
    <row r="14272" spans="1:6" x14ac:dyDescent="0.45">
      <c r="A14272" s="218">
        <v>3166</v>
      </c>
      <c r="B14272" s="218">
        <v>250</v>
      </c>
      <c r="C14272" s="219">
        <v>24.718056614340231</v>
      </c>
      <c r="D14272" s="218"/>
      <c r="E14272" s="218" t="s">
        <v>204</v>
      </c>
      <c r="F14272" s="218">
        <v>2004</v>
      </c>
    </row>
    <row r="14273" spans="1:6" x14ac:dyDescent="0.45">
      <c r="A14273" s="218">
        <v>3167</v>
      </c>
      <c r="B14273" s="218">
        <v>250</v>
      </c>
      <c r="C14273" s="219">
        <v>38.299546682846177</v>
      </c>
      <c r="D14273" s="218"/>
      <c r="E14273" s="218" t="s">
        <v>204</v>
      </c>
      <c r="F14273" s="218">
        <v>2004</v>
      </c>
    </row>
    <row r="14274" spans="1:6" x14ac:dyDescent="0.45">
      <c r="A14274" s="218">
        <v>3168</v>
      </c>
      <c r="B14274" s="218">
        <v>250</v>
      </c>
      <c r="C14274" s="219">
        <v>25.917603001604672</v>
      </c>
      <c r="D14274" s="218"/>
      <c r="E14274" s="218" t="s">
        <v>204</v>
      </c>
      <c r="F14274" s="218">
        <v>2004</v>
      </c>
    </row>
    <row r="14275" spans="1:6" x14ac:dyDescent="0.45">
      <c r="A14275" s="218">
        <v>3172</v>
      </c>
      <c r="B14275" s="218">
        <v>250</v>
      </c>
      <c r="C14275" s="219">
        <v>37.177152465332462</v>
      </c>
      <c r="D14275" s="218"/>
      <c r="E14275" s="218" t="s">
        <v>204</v>
      </c>
      <c r="F14275" s="218">
        <v>2004</v>
      </c>
    </row>
    <row r="14276" spans="1:6" x14ac:dyDescent="0.45">
      <c r="A14276" s="218">
        <v>3180</v>
      </c>
      <c r="B14276" s="218">
        <v>250</v>
      </c>
      <c r="C14276" s="219">
        <v>40.692952573036891</v>
      </c>
      <c r="D14276" s="218"/>
      <c r="E14276" s="218" t="s">
        <v>204</v>
      </c>
      <c r="F14276" s="218">
        <v>2004</v>
      </c>
    </row>
    <row r="14277" spans="1:6" x14ac:dyDescent="0.45">
      <c r="A14277" s="218">
        <v>3181</v>
      </c>
      <c r="B14277" s="218">
        <v>250</v>
      </c>
      <c r="C14277" s="219">
        <v>33.863887125842162</v>
      </c>
      <c r="D14277" s="218"/>
      <c r="E14277" s="218" t="s">
        <v>204</v>
      </c>
      <c r="F14277" s="218">
        <v>2004</v>
      </c>
    </row>
    <row r="14278" spans="1:6" x14ac:dyDescent="0.45">
      <c r="A14278" s="218">
        <v>3182</v>
      </c>
      <c r="B14278" s="218">
        <v>250</v>
      </c>
      <c r="C14278" s="219">
        <v>36.591115334045398</v>
      </c>
      <c r="D14278" s="218"/>
      <c r="E14278" s="218" t="s">
        <v>204</v>
      </c>
      <c r="F14278" s="218">
        <v>2004</v>
      </c>
    </row>
    <row r="14279" spans="1:6" x14ac:dyDescent="0.45">
      <c r="A14279" s="218">
        <v>3183</v>
      </c>
      <c r="B14279" s="218">
        <v>250</v>
      </c>
      <c r="C14279" s="219">
        <v>54.652893479881357</v>
      </c>
      <c r="D14279" s="218"/>
      <c r="E14279" s="218" t="s">
        <v>204</v>
      </c>
      <c r="F14279" s="218">
        <v>2004</v>
      </c>
    </row>
    <row r="14280" spans="1:6" x14ac:dyDescent="0.45">
      <c r="A14280" s="218">
        <v>3186</v>
      </c>
      <c r="B14280" s="218">
        <v>160</v>
      </c>
      <c r="C14280" s="219">
        <v>22.712976180225539</v>
      </c>
      <c r="D14280" s="218"/>
      <c r="E14280" s="218" t="s">
        <v>114</v>
      </c>
      <c r="F14280" s="218">
        <v>2004</v>
      </c>
    </row>
    <row r="14281" spans="1:6" x14ac:dyDescent="0.45">
      <c r="A14281" s="218">
        <v>3191</v>
      </c>
      <c r="B14281" s="218">
        <v>160</v>
      </c>
      <c r="C14281" s="219">
        <v>13.767781596520869</v>
      </c>
      <c r="D14281" s="218"/>
      <c r="E14281" s="218" t="s">
        <v>114</v>
      </c>
      <c r="F14281" s="218">
        <v>2004</v>
      </c>
    </row>
    <row r="14282" spans="1:6" x14ac:dyDescent="0.45">
      <c r="A14282" s="218">
        <v>3194</v>
      </c>
      <c r="B14282" s="218">
        <v>200</v>
      </c>
      <c r="C14282" s="219">
        <v>56.60964724249925</v>
      </c>
      <c r="D14282" s="218"/>
      <c r="E14282" s="218" t="s">
        <v>204</v>
      </c>
      <c r="F14282" s="218">
        <v>2004</v>
      </c>
    </row>
    <row r="14283" spans="1:6" x14ac:dyDescent="0.45">
      <c r="A14283" s="218">
        <v>3195</v>
      </c>
      <c r="B14283" s="218">
        <v>200</v>
      </c>
      <c r="C14283" s="219">
        <v>28.70492057532541</v>
      </c>
      <c r="D14283" s="218"/>
      <c r="E14283" s="218" t="s">
        <v>204</v>
      </c>
      <c r="F14283" s="218">
        <v>2004</v>
      </c>
    </row>
    <row r="14284" spans="1:6" x14ac:dyDescent="0.45">
      <c r="A14284" s="218">
        <v>3196</v>
      </c>
      <c r="B14284" s="218">
        <v>200</v>
      </c>
      <c r="C14284" s="219">
        <v>37.103018837777853</v>
      </c>
      <c r="D14284" s="218"/>
      <c r="E14284" s="218" t="s">
        <v>204</v>
      </c>
      <c r="F14284" s="218">
        <v>2004</v>
      </c>
    </row>
    <row r="14285" spans="1:6" x14ac:dyDescent="0.45">
      <c r="A14285" s="218">
        <v>3197</v>
      </c>
      <c r="B14285" s="218">
        <v>200</v>
      </c>
      <c r="C14285" s="219">
        <v>57.800952934614187</v>
      </c>
      <c r="D14285" s="218"/>
      <c r="E14285" s="218" t="s">
        <v>204</v>
      </c>
      <c r="F14285" s="218">
        <v>2004</v>
      </c>
    </row>
    <row r="14286" spans="1:6" x14ac:dyDescent="0.45">
      <c r="A14286" s="218">
        <v>3198</v>
      </c>
      <c r="B14286" s="218">
        <v>200</v>
      </c>
      <c r="C14286" s="219">
        <v>28.321078035268119</v>
      </c>
      <c r="D14286" s="218"/>
      <c r="E14286" s="218" t="s">
        <v>204</v>
      </c>
      <c r="F14286" s="218">
        <v>2004</v>
      </c>
    </row>
    <row r="14287" spans="1:6" x14ac:dyDescent="0.45">
      <c r="A14287" s="218">
        <v>3207</v>
      </c>
      <c r="B14287" s="218">
        <v>200</v>
      </c>
      <c r="C14287" s="219">
        <v>16.045488495669002</v>
      </c>
      <c r="D14287" s="218"/>
      <c r="E14287" s="218" t="s">
        <v>204</v>
      </c>
      <c r="F14287" s="218">
        <v>2004</v>
      </c>
    </row>
    <row r="14288" spans="1:6" x14ac:dyDescent="0.45">
      <c r="A14288" s="218">
        <v>3208</v>
      </c>
      <c r="B14288" s="218">
        <v>200</v>
      </c>
      <c r="C14288" s="219">
        <v>23.910376058143669</v>
      </c>
      <c r="D14288" s="218"/>
      <c r="E14288" s="218" t="s">
        <v>204</v>
      </c>
      <c r="F14288" s="218">
        <v>2004</v>
      </c>
    </row>
    <row r="14289" spans="1:6" x14ac:dyDescent="0.45">
      <c r="A14289" s="218">
        <v>3209</v>
      </c>
      <c r="B14289" s="218">
        <v>200</v>
      </c>
      <c r="C14289" s="219">
        <v>33.964887373141089</v>
      </c>
      <c r="D14289" s="218"/>
      <c r="E14289" s="218" t="s">
        <v>204</v>
      </c>
      <c r="F14289" s="218">
        <v>2004</v>
      </c>
    </row>
    <row r="14290" spans="1:6" x14ac:dyDescent="0.45">
      <c r="A14290" s="218">
        <v>3210</v>
      </c>
      <c r="B14290" s="218">
        <v>200</v>
      </c>
      <c r="C14290" s="219">
        <v>18.902644586524271</v>
      </c>
      <c r="D14290" s="218"/>
      <c r="E14290" s="218" t="s">
        <v>204</v>
      </c>
      <c r="F14290" s="218">
        <v>2004</v>
      </c>
    </row>
    <row r="14291" spans="1:6" x14ac:dyDescent="0.45">
      <c r="A14291" s="218">
        <v>3211</v>
      </c>
      <c r="B14291" s="218">
        <v>200</v>
      </c>
      <c r="C14291" s="219">
        <v>41.577804847190357</v>
      </c>
      <c r="D14291" s="218"/>
      <c r="E14291" s="218" t="s">
        <v>204</v>
      </c>
      <c r="F14291" s="218">
        <v>2004</v>
      </c>
    </row>
    <row r="14292" spans="1:6" x14ac:dyDescent="0.45">
      <c r="A14292" s="218">
        <v>3213</v>
      </c>
      <c r="B14292" s="218">
        <v>200</v>
      </c>
      <c r="C14292" s="219">
        <v>32.15819938357297</v>
      </c>
      <c r="D14292" s="218"/>
      <c r="E14292" s="218" t="s">
        <v>204</v>
      </c>
      <c r="F14292" s="218">
        <v>2004</v>
      </c>
    </row>
    <row r="14293" spans="1:6" x14ac:dyDescent="0.45">
      <c r="A14293" s="218">
        <v>3214</v>
      </c>
      <c r="B14293" s="218">
        <v>200</v>
      </c>
      <c r="C14293" s="219">
        <v>26.91818512511432</v>
      </c>
      <c r="D14293" s="218"/>
      <c r="E14293" s="218" t="s">
        <v>204</v>
      </c>
      <c r="F14293" s="218">
        <v>2004</v>
      </c>
    </row>
    <row r="14294" spans="1:6" x14ac:dyDescent="0.45">
      <c r="A14294" s="218">
        <v>3218</v>
      </c>
      <c r="B14294" s="218">
        <v>160</v>
      </c>
      <c r="C14294" s="219">
        <v>18.593941128273379</v>
      </c>
      <c r="D14294" s="218"/>
      <c r="E14294" s="218" t="s">
        <v>114</v>
      </c>
      <c r="F14294" s="218">
        <v>2004</v>
      </c>
    </row>
    <row r="14295" spans="1:6" x14ac:dyDescent="0.45">
      <c r="A14295" s="218">
        <v>3219</v>
      </c>
      <c r="B14295" s="218">
        <v>160</v>
      </c>
      <c r="C14295" s="219">
        <v>30.65436080270927</v>
      </c>
      <c r="D14295" s="218"/>
      <c r="E14295" s="218" t="s">
        <v>114</v>
      </c>
      <c r="F14295" s="218">
        <v>2004</v>
      </c>
    </row>
    <row r="14296" spans="1:6" x14ac:dyDescent="0.45">
      <c r="A14296" s="218">
        <v>3220</v>
      </c>
      <c r="B14296" s="218">
        <v>160</v>
      </c>
      <c r="C14296" s="219">
        <v>8.8591605270670701</v>
      </c>
      <c r="D14296" s="218"/>
      <c r="E14296" s="218" t="s">
        <v>114</v>
      </c>
      <c r="F14296" s="218">
        <v>2004</v>
      </c>
    </row>
    <row r="14297" spans="1:6" x14ac:dyDescent="0.45">
      <c r="A14297" s="218">
        <v>3221</v>
      </c>
      <c r="B14297" s="218">
        <v>160</v>
      </c>
      <c r="C14297" s="219">
        <v>8.0081875792329633</v>
      </c>
      <c r="D14297" s="218"/>
      <c r="E14297" s="218" t="s">
        <v>114</v>
      </c>
      <c r="F14297" s="218">
        <v>2004</v>
      </c>
    </row>
    <row r="14298" spans="1:6" x14ac:dyDescent="0.45">
      <c r="A14298" s="218">
        <v>3222</v>
      </c>
      <c r="B14298" s="218">
        <v>160</v>
      </c>
      <c r="C14298" s="219">
        <v>38.84049168131363</v>
      </c>
      <c r="D14298" s="218"/>
      <c r="E14298" s="218" t="s">
        <v>114</v>
      </c>
      <c r="F14298" s="218">
        <v>2004</v>
      </c>
    </row>
    <row r="14299" spans="1:6" x14ac:dyDescent="0.45">
      <c r="A14299" s="218">
        <v>3223</v>
      </c>
      <c r="B14299" s="218">
        <v>160</v>
      </c>
      <c r="C14299" s="219">
        <v>28.110392641995301</v>
      </c>
      <c r="D14299" s="218"/>
      <c r="E14299" s="218" t="s">
        <v>114</v>
      </c>
      <c r="F14299" s="218">
        <v>2004</v>
      </c>
    </row>
    <row r="14300" spans="1:6" x14ac:dyDescent="0.45">
      <c r="A14300" s="218">
        <v>3228</v>
      </c>
      <c r="B14300" s="218">
        <v>160</v>
      </c>
      <c r="C14300" s="219">
        <v>34.793953015844558</v>
      </c>
      <c r="D14300" s="218"/>
      <c r="E14300" s="218" t="s">
        <v>114</v>
      </c>
      <c r="F14300" s="218">
        <v>2004</v>
      </c>
    </row>
    <row r="14301" spans="1:6" x14ac:dyDescent="0.45">
      <c r="A14301" s="218">
        <v>3229</v>
      </c>
      <c r="B14301" s="218">
        <v>160</v>
      </c>
      <c r="C14301" s="219">
        <v>35.420214685303073</v>
      </c>
      <c r="D14301" s="218"/>
      <c r="E14301" s="218" t="s">
        <v>114</v>
      </c>
      <c r="F14301" s="218">
        <v>2004</v>
      </c>
    </row>
    <row r="14302" spans="1:6" x14ac:dyDescent="0.45">
      <c r="A14302" s="218">
        <v>3230</v>
      </c>
      <c r="B14302" s="218">
        <v>160</v>
      </c>
      <c r="C14302" s="219">
        <v>30.77731097101373</v>
      </c>
      <c r="D14302" s="218"/>
      <c r="E14302" s="218" t="s">
        <v>114</v>
      </c>
      <c r="F14302" s="218">
        <v>2004</v>
      </c>
    </row>
    <row r="14303" spans="1:6" x14ac:dyDescent="0.45">
      <c r="A14303" s="218">
        <v>3232</v>
      </c>
      <c r="B14303" s="218">
        <v>160</v>
      </c>
      <c r="C14303" s="219">
        <v>57.801979396985431</v>
      </c>
      <c r="D14303" s="218"/>
      <c r="E14303" s="218" t="s">
        <v>114</v>
      </c>
      <c r="F14303" s="218">
        <v>2004</v>
      </c>
    </row>
    <row r="14304" spans="1:6" x14ac:dyDescent="0.45">
      <c r="A14304" s="218">
        <v>3233</v>
      </c>
      <c r="B14304" s="218">
        <v>160</v>
      </c>
      <c r="C14304" s="219">
        <v>38.922161974561071</v>
      </c>
      <c r="D14304" s="218"/>
      <c r="E14304" s="218" t="s">
        <v>114</v>
      </c>
      <c r="F14304" s="218">
        <v>2004</v>
      </c>
    </row>
    <row r="14305" spans="1:6" x14ac:dyDescent="0.45">
      <c r="A14305" s="218">
        <v>3234</v>
      </c>
      <c r="B14305" s="218">
        <v>160</v>
      </c>
      <c r="C14305" s="219">
        <v>30.058698060658429</v>
      </c>
      <c r="D14305" s="218"/>
      <c r="E14305" s="218" t="s">
        <v>114</v>
      </c>
      <c r="F14305" s="218">
        <v>2004</v>
      </c>
    </row>
    <row r="14306" spans="1:6" x14ac:dyDescent="0.45">
      <c r="A14306" s="218">
        <v>3241</v>
      </c>
      <c r="B14306" s="218">
        <v>160</v>
      </c>
      <c r="C14306" s="219">
        <v>17.534778228142869</v>
      </c>
      <c r="D14306" s="218"/>
      <c r="E14306" s="218" t="s">
        <v>114</v>
      </c>
      <c r="F14306" s="218">
        <v>2004</v>
      </c>
    </row>
    <row r="14307" spans="1:6" x14ac:dyDescent="0.45">
      <c r="A14307" s="218">
        <v>3242</v>
      </c>
      <c r="B14307" s="218">
        <v>160</v>
      </c>
      <c r="C14307" s="219">
        <v>11.81979818369221</v>
      </c>
      <c r="D14307" s="218"/>
      <c r="E14307" s="218" t="s">
        <v>114</v>
      </c>
      <c r="F14307" s="218">
        <v>2004</v>
      </c>
    </row>
    <row r="14308" spans="1:6" x14ac:dyDescent="0.45">
      <c r="A14308" s="218">
        <v>3243</v>
      </c>
      <c r="B14308" s="218">
        <v>160</v>
      </c>
      <c r="C14308" s="219">
        <v>11.393204440462441</v>
      </c>
      <c r="D14308" s="218"/>
      <c r="E14308" s="218" t="s">
        <v>114</v>
      </c>
      <c r="F14308" s="218">
        <v>2004</v>
      </c>
    </row>
    <row r="14309" spans="1:6" x14ac:dyDescent="0.45">
      <c r="A14309" s="218">
        <v>3244</v>
      </c>
      <c r="B14309" s="218">
        <v>160</v>
      </c>
      <c r="C14309" s="219">
        <v>56.733447478483541</v>
      </c>
      <c r="D14309" s="218"/>
      <c r="E14309" s="218" t="s">
        <v>114</v>
      </c>
      <c r="F14309" s="218">
        <v>2004</v>
      </c>
    </row>
    <row r="14310" spans="1:6" x14ac:dyDescent="0.45">
      <c r="A14310" s="218">
        <v>3245</v>
      </c>
      <c r="B14310" s="218">
        <v>160</v>
      </c>
      <c r="C14310" s="219">
        <v>34.785405565864487</v>
      </c>
      <c r="D14310" s="218"/>
      <c r="E14310" s="218" t="s">
        <v>114</v>
      </c>
      <c r="F14310" s="218">
        <v>2004</v>
      </c>
    </row>
    <row r="14311" spans="1:6" x14ac:dyDescent="0.45">
      <c r="A14311" s="218">
        <v>3313</v>
      </c>
      <c r="B14311" s="218">
        <v>200</v>
      </c>
      <c r="C14311" s="219">
        <v>59.813703640504563</v>
      </c>
      <c r="D14311" s="218"/>
      <c r="E14311" s="218" t="s">
        <v>204</v>
      </c>
      <c r="F14311" s="218">
        <v>2005</v>
      </c>
    </row>
    <row r="14312" spans="1:6" x14ac:dyDescent="0.45">
      <c r="A14312" s="218">
        <v>3937</v>
      </c>
      <c r="B14312" s="218">
        <v>250</v>
      </c>
      <c r="C14312" s="219">
        <v>34.488487792989389</v>
      </c>
      <c r="D14312" s="218"/>
      <c r="E14312" s="218" t="s">
        <v>205</v>
      </c>
      <c r="F14312" s="218">
        <v>1993</v>
      </c>
    </row>
    <row r="14313" spans="1:6" x14ac:dyDescent="0.45">
      <c r="A14313" s="218">
        <v>3951</v>
      </c>
      <c r="B14313" s="218">
        <v>160</v>
      </c>
      <c r="C14313" s="219">
        <v>49.500439285637427</v>
      </c>
      <c r="D14313" s="218"/>
      <c r="E14313" s="218" t="s">
        <v>114</v>
      </c>
      <c r="F14313" s="218">
        <v>2008</v>
      </c>
    </row>
    <row r="14314" spans="1:6" x14ac:dyDescent="0.45">
      <c r="A14314" s="218">
        <v>3966</v>
      </c>
      <c r="B14314" s="218">
        <v>250</v>
      </c>
      <c r="C14314" s="219">
        <v>36.045755870431847</v>
      </c>
      <c r="D14314" s="218"/>
      <c r="E14314" s="218" t="s">
        <v>205</v>
      </c>
      <c r="F14314" s="218">
        <v>1993</v>
      </c>
    </row>
    <row r="14315" spans="1:6" x14ac:dyDescent="0.45">
      <c r="A14315" s="218">
        <v>3987</v>
      </c>
      <c r="B14315" s="218">
        <v>160</v>
      </c>
      <c r="C14315" s="219">
        <v>41.324873137086421</v>
      </c>
      <c r="D14315" s="218"/>
      <c r="E14315" s="218" t="s">
        <v>114</v>
      </c>
      <c r="F14315" s="218">
        <v>2008</v>
      </c>
    </row>
    <row r="14316" spans="1:6" x14ac:dyDescent="0.45">
      <c r="A14316" s="218">
        <v>4476</v>
      </c>
      <c r="B14316" s="218">
        <v>160</v>
      </c>
      <c r="C14316" s="219">
        <v>40.744918591351087</v>
      </c>
      <c r="D14316" s="218"/>
      <c r="E14316" s="218" t="s">
        <v>114</v>
      </c>
      <c r="F14316" s="218">
        <v>2008</v>
      </c>
    </row>
    <row r="14317" spans="1:6" x14ac:dyDescent="0.45">
      <c r="A14317" s="218">
        <v>4615</v>
      </c>
      <c r="B14317" s="218">
        <v>160</v>
      </c>
      <c r="C14317" s="219">
        <v>25.100890170044501</v>
      </c>
      <c r="D14317" s="218"/>
      <c r="E14317" s="218" t="s">
        <v>114</v>
      </c>
      <c r="F14317" s="218">
        <v>2008</v>
      </c>
    </row>
    <row r="14318" spans="1:6" x14ac:dyDescent="0.45">
      <c r="A14318" s="218">
        <v>4721</v>
      </c>
      <c r="B14318" s="218">
        <v>160</v>
      </c>
      <c r="C14318" s="219">
        <v>27.230773694308169</v>
      </c>
      <c r="D14318" s="218"/>
      <c r="E14318" s="218" t="s">
        <v>114</v>
      </c>
      <c r="F14318" s="218">
        <v>2008</v>
      </c>
    </row>
    <row r="14319" spans="1:6" x14ac:dyDescent="0.45">
      <c r="A14319" s="218">
        <v>4953</v>
      </c>
      <c r="B14319" s="218">
        <v>250</v>
      </c>
      <c r="C14319" s="219">
        <v>19.828282299368482</v>
      </c>
      <c r="D14319" s="218"/>
      <c r="E14319" s="218" t="s">
        <v>205</v>
      </c>
      <c r="F14319" s="218">
        <v>1993</v>
      </c>
    </row>
    <row r="14320" spans="1:6" x14ac:dyDescent="0.45">
      <c r="A14320" s="218">
        <v>5049</v>
      </c>
      <c r="B14320" s="218">
        <v>250</v>
      </c>
      <c r="C14320" s="219">
        <v>24.864204026798529</v>
      </c>
      <c r="D14320" s="218"/>
      <c r="E14320" s="218" t="s">
        <v>205</v>
      </c>
      <c r="F14320" s="218">
        <v>1993</v>
      </c>
    </row>
    <row r="14321" spans="1:6" x14ac:dyDescent="0.45">
      <c r="A14321" s="218">
        <v>16177</v>
      </c>
      <c r="B14321" s="218">
        <v>160</v>
      </c>
      <c r="C14321" s="219">
        <v>20.685569436939431</v>
      </c>
      <c r="D14321" s="218"/>
      <c r="E14321" s="218" t="s">
        <v>114</v>
      </c>
      <c r="F14321" s="218">
        <v>2004</v>
      </c>
    </row>
    <row r="14322" spans="1:6" x14ac:dyDescent="0.45">
      <c r="A14322" s="218">
        <v>16187</v>
      </c>
      <c r="B14322" s="218">
        <v>160</v>
      </c>
      <c r="C14322" s="219">
        <v>19.099922650233481</v>
      </c>
      <c r="D14322" s="218"/>
      <c r="E14322" s="218" t="s">
        <v>114</v>
      </c>
      <c r="F14322" s="218">
        <v>2004</v>
      </c>
    </row>
    <row r="14323" spans="1:6" x14ac:dyDescent="0.45">
      <c r="A14323" s="218">
        <v>16204</v>
      </c>
      <c r="B14323" s="218">
        <v>160</v>
      </c>
      <c r="C14323" s="219">
        <v>19.774423115850549</v>
      </c>
      <c r="D14323" s="218"/>
      <c r="E14323" s="218" t="s">
        <v>114</v>
      </c>
      <c r="F14323" s="218">
        <v>2004</v>
      </c>
    </row>
    <row r="14324" spans="1:6" x14ac:dyDescent="0.45">
      <c r="A14324" s="218">
        <v>18387</v>
      </c>
      <c r="B14324" s="218">
        <v>315</v>
      </c>
      <c r="C14324" s="219">
        <v>40.926937531530811</v>
      </c>
      <c r="D14324" s="218"/>
      <c r="E14324" s="218" t="s">
        <v>114</v>
      </c>
      <c r="F14324" s="218">
        <v>2006</v>
      </c>
    </row>
    <row r="14325" spans="1:6" x14ac:dyDescent="0.45">
      <c r="A14325" s="218">
        <v>18388</v>
      </c>
      <c r="B14325" s="218">
        <v>315</v>
      </c>
      <c r="C14325" s="219">
        <v>50.420906189778599</v>
      </c>
      <c r="D14325" s="218"/>
      <c r="E14325" s="218" t="s">
        <v>114</v>
      </c>
      <c r="F14325" s="218">
        <v>2006</v>
      </c>
    </row>
    <row r="14326" spans="1:6" x14ac:dyDescent="0.45">
      <c r="A14326" s="218">
        <v>18390</v>
      </c>
      <c r="B14326" s="218">
        <v>315</v>
      </c>
      <c r="C14326" s="219">
        <v>34.53152340639415</v>
      </c>
      <c r="D14326" s="218"/>
      <c r="E14326" s="218" t="s">
        <v>114</v>
      </c>
      <c r="F14326" s="218">
        <v>2006</v>
      </c>
    </row>
    <row r="14327" spans="1:6" x14ac:dyDescent="0.45">
      <c r="A14327" s="218">
        <v>18392</v>
      </c>
      <c r="B14327" s="218">
        <v>315</v>
      </c>
      <c r="C14327" s="219">
        <v>76.946248315215982</v>
      </c>
      <c r="D14327" s="218"/>
      <c r="E14327" s="218" t="s">
        <v>114</v>
      </c>
      <c r="F14327" s="218">
        <v>2006</v>
      </c>
    </row>
    <row r="14328" spans="1:6" x14ac:dyDescent="0.45">
      <c r="A14328" s="218">
        <v>18393</v>
      </c>
      <c r="B14328" s="218">
        <v>315</v>
      </c>
      <c r="C14328" s="219">
        <v>42.848276662338613</v>
      </c>
      <c r="D14328" s="218"/>
      <c r="E14328" s="218" t="s">
        <v>114</v>
      </c>
      <c r="F14328" s="218">
        <v>2006</v>
      </c>
    </row>
    <row r="14329" spans="1:6" x14ac:dyDescent="0.45">
      <c r="A14329" s="218">
        <v>18394</v>
      </c>
      <c r="B14329" s="218">
        <v>315</v>
      </c>
      <c r="C14329" s="219">
        <v>46.109541283570707</v>
      </c>
      <c r="D14329" s="218"/>
      <c r="E14329" s="218" t="s">
        <v>114</v>
      </c>
      <c r="F14329" s="218">
        <v>2006</v>
      </c>
    </row>
    <row r="14330" spans="1:6" x14ac:dyDescent="0.45">
      <c r="A14330" s="218">
        <v>18395</v>
      </c>
      <c r="B14330" s="218">
        <v>315</v>
      </c>
      <c r="C14330" s="219">
        <v>38.966821284054951</v>
      </c>
      <c r="D14330" s="218"/>
      <c r="E14330" s="218" t="s">
        <v>114</v>
      </c>
      <c r="F14330" s="218">
        <v>2006</v>
      </c>
    </row>
    <row r="14331" spans="1:6" x14ac:dyDescent="0.45">
      <c r="A14331" s="218">
        <v>18396</v>
      </c>
      <c r="B14331" s="218">
        <v>315</v>
      </c>
      <c r="C14331" s="219">
        <v>46.223598450769337</v>
      </c>
      <c r="D14331" s="218" t="s">
        <v>370</v>
      </c>
      <c r="E14331" s="218" t="s">
        <v>114</v>
      </c>
      <c r="F14331" s="218">
        <v>2006</v>
      </c>
    </row>
    <row r="14332" spans="1:6" x14ac:dyDescent="0.45">
      <c r="A14332" s="218">
        <v>19391</v>
      </c>
      <c r="B14332" s="218">
        <v>200</v>
      </c>
      <c r="C14332" s="219">
        <v>21.543834294857529</v>
      </c>
      <c r="D14332" s="218"/>
      <c r="E14332" s="218" t="s">
        <v>204</v>
      </c>
      <c r="F14332" s="218">
        <v>2004</v>
      </c>
    </row>
    <row r="14333" spans="1:6" x14ac:dyDescent="0.45">
      <c r="A14333" s="218">
        <v>19392</v>
      </c>
      <c r="B14333" s="218">
        <v>200</v>
      </c>
      <c r="C14333" s="219">
        <v>27.25634129110831</v>
      </c>
      <c r="D14333" s="218"/>
      <c r="E14333" s="218" t="s">
        <v>204</v>
      </c>
      <c r="F14333" s="218">
        <v>2004</v>
      </c>
    </row>
    <row r="14334" spans="1:6" x14ac:dyDescent="0.45">
      <c r="A14334" s="218">
        <v>19409</v>
      </c>
      <c r="B14334" s="218">
        <v>200</v>
      </c>
      <c r="C14334" s="219">
        <v>28.215349995144528</v>
      </c>
      <c r="D14334" s="218"/>
      <c r="E14334" s="218" t="s">
        <v>204</v>
      </c>
      <c r="F14334" s="218">
        <v>2005</v>
      </c>
    </row>
    <row r="14335" spans="1:6" x14ac:dyDescent="0.45">
      <c r="A14335" s="218">
        <v>19410</v>
      </c>
      <c r="B14335" s="218">
        <v>200</v>
      </c>
      <c r="C14335" s="219">
        <v>30.967753163937029</v>
      </c>
      <c r="D14335" s="218"/>
      <c r="E14335" s="218" t="s">
        <v>114</v>
      </c>
      <c r="F14335" s="218">
        <v>2004</v>
      </c>
    </row>
    <row r="14336" spans="1:6" x14ac:dyDescent="0.45">
      <c r="A14336" s="218">
        <v>19494</v>
      </c>
      <c r="B14336" s="218">
        <v>160</v>
      </c>
      <c r="C14336" s="219">
        <v>17.30036682940441</v>
      </c>
      <c r="D14336" s="218"/>
      <c r="E14336" s="218" t="s">
        <v>114</v>
      </c>
      <c r="F14336" s="218">
        <v>2007</v>
      </c>
    </row>
    <row r="14337" spans="1:6" x14ac:dyDescent="0.45">
      <c r="A14337" s="218">
        <v>19495</v>
      </c>
      <c r="B14337" s="218">
        <v>200</v>
      </c>
      <c r="C14337" s="219">
        <v>15.79694053594535</v>
      </c>
      <c r="D14337" s="218"/>
      <c r="E14337" s="218" t="s">
        <v>114</v>
      </c>
      <c r="F14337" s="218">
        <v>2007</v>
      </c>
    </row>
    <row r="14338" spans="1:6" x14ac:dyDescent="0.45">
      <c r="A14338" s="218">
        <v>19496</v>
      </c>
      <c r="B14338" s="218">
        <v>200</v>
      </c>
      <c r="C14338" s="219">
        <v>29.784664565233619</v>
      </c>
      <c r="D14338" s="218"/>
      <c r="E14338" s="218" t="s">
        <v>114</v>
      </c>
      <c r="F14338" s="218">
        <v>2007</v>
      </c>
    </row>
    <row r="14339" spans="1:6" x14ac:dyDescent="0.45">
      <c r="A14339" s="218">
        <v>19498</v>
      </c>
      <c r="B14339" s="218">
        <v>200</v>
      </c>
      <c r="C14339" s="219">
        <v>40.761571949007653</v>
      </c>
      <c r="D14339" s="218"/>
      <c r="E14339" s="218" t="s">
        <v>114</v>
      </c>
      <c r="F14339" s="218">
        <v>2007</v>
      </c>
    </row>
    <row r="14340" spans="1:6" x14ac:dyDescent="0.45">
      <c r="A14340" s="218">
        <v>19500</v>
      </c>
      <c r="B14340" s="218">
        <v>200</v>
      </c>
      <c r="C14340" s="219">
        <v>48.014572055665973</v>
      </c>
      <c r="D14340" s="218"/>
      <c r="E14340" s="218" t="s">
        <v>114</v>
      </c>
      <c r="F14340" s="218">
        <v>2007</v>
      </c>
    </row>
    <row r="14341" spans="1:6" x14ac:dyDescent="0.45">
      <c r="A14341" s="218">
        <v>19503</v>
      </c>
      <c r="B14341" s="218">
        <v>160</v>
      </c>
      <c r="C14341" s="219">
        <v>40.720287021948309</v>
      </c>
      <c r="D14341" s="218"/>
      <c r="E14341" s="218" t="s">
        <v>114</v>
      </c>
      <c r="F14341" s="218">
        <v>2007</v>
      </c>
    </row>
    <row r="14342" spans="1:6" x14ac:dyDescent="0.45">
      <c r="A14342" s="218">
        <v>19506</v>
      </c>
      <c r="B14342" s="218">
        <v>200</v>
      </c>
      <c r="C14342" s="219">
        <v>24.912932515947631</v>
      </c>
      <c r="D14342" s="218"/>
      <c r="E14342" s="218" t="s">
        <v>114</v>
      </c>
      <c r="F14342" s="218">
        <v>2007</v>
      </c>
    </row>
    <row r="14343" spans="1:6" x14ac:dyDescent="0.45">
      <c r="A14343" s="218">
        <v>19509</v>
      </c>
      <c r="B14343" s="218">
        <v>200</v>
      </c>
      <c r="C14343" s="219">
        <v>16.329954199337269</v>
      </c>
      <c r="D14343" s="218"/>
      <c r="E14343" s="218" t="s">
        <v>114</v>
      </c>
      <c r="F14343" s="218">
        <v>2007</v>
      </c>
    </row>
    <row r="14344" spans="1:6" x14ac:dyDescent="0.45">
      <c r="A14344" s="218">
        <v>19512</v>
      </c>
      <c r="B14344" s="218">
        <v>160</v>
      </c>
      <c r="C14344" s="219">
        <v>21.902510829037901</v>
      </c>
      <c r="D14344" s="218"/>
      <c r="E14344" s="218" t="s">
        <v>114</v>
      </c>
      <c r="F14344" s="218">
        <v>2007</v>
      </c>
    </row>
    <row r="14345" spans="1:6" x14ac:dyDescent="0.45">
      <c r="A14345" s="218">
        <v>19514</v>
      </c>
      <c r="B14345" s="218">
        <v>160</v>
      </c>
      <c r="C14345" s="219">
        <v>22.52209202432401</v>
      </c>
      <c r="D14345" s="218"/>
      <c r="E14345" s="218" t="s">
        <v>114</v>
      </c>
      <c r="F14345" s="218">
        <v>2007</v>
      </c>
    </row>
    <row r="14346" spans="1:6" x14ac:dyDescent="0.45">
      <c r="A14346" s="218">
        <v>19515</v>
      </c>
      <c r="B14346" s="218">
        <v>200</v>
      </c>
      <c r="C14346" s="219">
        <v>33.790031293199633</v>
      </c>
      <c r="D14346" s="218"/>
      <c r="E14346" s="218" t="s">
        <v>114</v>
      </c>
      <c r="F14346" s="218">
        <v>2007</v>
      </c>
    </row>
    <row r="14347" spans="1:6" x14ac:dyDescent="0.45">
      <c r="A14347" s="218">
        <v>19517</v>
      </c>
      <c r="B14347" s="218">
        <v>200</v>
      </c>
      <c r="C14347" s="219">
        <v>26.270027159367149</v>
      </c>
      <c r="D14347" s="218"/>
      <c r="E14347" s="218" t="s">
        <v>114</v>
      </c>
      <c r="F14347" s="218">
        <v>2007</v>
      </c>
    </row>
    <row r="14348" spans="1:6" x14ac:dyDescent="0.45">
      <c r="A14348" s="218">
        <v>19520</v>
      </c>
      <c r="B14348" s="218">
        <v>200</v>
      </c>
      <c r="C14348" s="219">
        <v>34.370204584547373</v>
      </c>
      <c r="D14348" s="218"/>
      <c r="E14348" s="218" t="s">
        <v>114</v>
      </c>
      <c r="F14348" s="218">
        <v>2007</v>
      </c>
    </row>
    <row r="14349" spans="1:6" x14ac:dyDescent="0.45">
      <c r="A14349" s="218">
        <v>19523</v>
      </c>
      <c r="B14349" s="218">
        <v>200</v>
      </c>
      <c r="C14349" s="219">
        <v>34.420019208520117</v>
      </c>
      <c r="D14349" s="218"/>
      <c r="E14349" s="218" t="s">
        <v>114</v>
      </c>
      <c r="F14349" s="218">
        <v>2007</v>
      </c>
    </row>
    <row r="14350" spans="1:6" x14ac:dyDescent="0.45">
      <c r="A14350" s="218">
        <v>19525</v>
      </c>
      <c r="B14350" s="218">
        <v>200</v>
      </c>
      <c r="C14350" s="219">
        <v>32.490291664490393</v>
      </c>
      <c r="D14350" s="218"/>
      <c r="E14350" s="218" t="s">
        <v>114</v>
      </c>
      <c r="F14350" s="218">
        <v>2007</v>
      </c>
    </row>
    <row r="14351" spans="1:6" x14ac:dyDescent="0.45">
      <c r="A14351" s="218">
        <v>19528</v>
      </c>
      <c r="B14351" s="218">
        <v>200</v>
      </c>
      <c r="C14351" s="219">
        <v>39.770050946603682</v>
      </c>
      <c r="D14351" s="218"/>
      <c r="E14351" s="218" t="s">
        <v>114</v>
      </c>
      <c r="F14351" s="218">
        <v>2007</v>
      </c>
    </row>
    <row r="14352" spans="1:6" x14ac:dyDescent="0.45">
      <c r="A14352" s="218">
        <v>19530</v>
      </c>
      <c r="B14352" s="218">
        <v>200</v>
      </c>
      <c r="C14352" s="219">
        <v>19.890017167173738</v>
      </c>
      <c r="D14352" s="218"/>
      <c r="E14352" s="218" t="s">
        <v>114</v>
      </c>
      <c r="F14352" s="218">
        <v>2007</v>
      </c>
    </row>
    <row r="14353" spans="1:6" x14ac:dyDescent="0.45">
      <c r="A14353" s="218">
        <v>19533</v>
      </c>
      <c r="B14353" s="218">
        <v>200</v>
      </c>
      <c r="C14353" s="219">
        <v>30.260016387922729</v>
      </c>
      <c r="D14353" s="218"/>
      <c r="E14353" s="218" t="s">
        <v>114</v>
      </c>
      <c r="F14353" s="218">
        <v>2007</v>
      </c>
    </row>
    <row r="14354" spans="1:6" x14ac:dyDescent="0.45">
      <c r="A14354" s="218">
        <v>19536</v>
      </c>
      <c r="B14354" s="218">
        <v>200</v>
      </c>
      <c r="C14354" s="219">
        <v>30.269984976569841</v>
      </c>
      <c r="D14354" s="218"/>
      <c r="E14354" s="218" t="s">
        <v>114</v>
      </c>
      <c r="F14354" s="218">
        <v>2007</v>
      </c>
    </row>
    <row r="14355" spans="1:6" x14ac:dyDescent="0.45">
      <c r="A14355" s="218">
        <v>19539</v>
      </c>
      <c r="B14355" s="218">
        <v>200</v>
      </c>
      <c r="C14355" s="219">
        <v>34.570099788216098</v>
      </c>
      <c r="D14355" s="218"/>
      <c r="E14355" s="218" t="s">
        <v>114</v>
      </c>
      <c r="F14355" s="218">
        <v>2007</v>
      </c>
    </row>
    <row r="14356" spans="1:6" x14ac:dyDescent="0.45">
      <c r="A14356" s="218">
        <v>19541</v>
      </c>
      <c r="B14356" s="218">
        <v>200</v>
      </c>
      <c r="C14356" s="219">
        <v>26.27056947159695</v>
      </c>
      <c r="D14356" s="218"/>
      <c r="E14356" s="218" t="s">
        <v>114</v>
      </c>
      <c r="F14356" s="218">
        <v>2007</v>
      </c>
    </row>
    <row r="14357" spans="1:6" x14ac:dyDescent="0.45">
      <c r="A14357" s="218">
        <v>19543</v>
      </c>
      <c r="B14357" s="218">
        <v>200</v>
      </c>
      <c r="C14357" s="219">
        <v>32.44000861868065</v>
      </c>
      <c r="D14357" s="218"/>
      <c r="E14357" s="218" t="s">
        <v>114</v>
      </c>
      <c r="F14357" s="218">
        <v>2007</v>
      </c>
    </row>
    <row r="14358" spans="1:6" x14ac:dyDescent="0.45">
      <c r="A14358" s="218">
        <v>19546</v>
      </c>
      <c r="B14358" s="218">
        <v>200</v>
      </c>
      <c r="C14358" s="219">
        <v>46.140018965097887</v>
      </c>
      <c r="D14358" s="218"/>
      <c r="E14358" s="218" t="s">
        <v>114</v>
      </c>
      <c r="F14358" s="218">
        <v>2007</v>
      </c>
    </row>
    <row r="14359" spans="1:6" x14ac:dyDescent="0.45">
      <c r="A14359" s="218">
        <v>19547</v>
      </c>
      <c r="B14359" s="218">
        <v>200</v>
      </c>
      <c r="C14359" s="219">
        <v>43.987589083851617</v>
      </c>
      <c r="D14359" s="218"/>
      <c r="E14359" s="218" t="s">
        <v>114</v>
      </c>
      <c r="F14359" s="218">
        <v>2007</v>
      </c>
    </row>
    <row r="14360" spans="1:6" x14ac:dyDescent="0.45">
      <c r="A14360" s="218">
        <v>19548</v>
      </c>
      <c r="B14360" s="218">
        <v>200</v>
      </c>
      <c r="C14360" s="219">
        <v>40.455884342450553</v>
      </c>
      <c r="D14360" s="218"/>
      <c r="E14360" s="218" t="s">
        <v>114</v>
      </c>
      <c r="F14360" s="218">
        <v>2007</v>
      </c>
    </row>
    <row r="14361" spans="1:6" x14ac:dyDescent="0.45">
      <c r="A14361" s="218">
        <v>19549</v>
      </c>
      <c r="B14361" s="218">
        <v>200</v>
      </c>
      <c r="C14361" s="219">
        <v>20.266895928048999</v>
      </c>
      <c r="D14361" s="218"/>
      <c r="E14361" s="218" t="s">
        <v>114</v>
      </c>
      <c r="F14361" s="218">
        <v>2007</v>
      </c>
    </row>
    <row r="14362" spans="1:6" x14ac:dyDescent="0.45">
      <c r="A14362" s="218">
        <v>19550</v>
      </c>
      <c r="B14362" s="218">
        <v>200</v>
      </c>
      <c r="C14362" s="219">
        <v>22.388466072750631</v>
      </c>
      <c r="D14362" s="218"/>
      <c r="E14362" s="218" t="s">
        <v>114</v>
      </c>
      <c r="F14362" s="218">
        <v>2007</v>
      </c>
    </row>
    <row r="14363" spans="1:6" x14ac:dyDescent="0.45">
      <c r="A14363" s="218">
        <v>19551</v>
      </c>
      <c r="B14363" s="218">
        <v>200</v>
      </c>
      <c r="C14363" s="219">
        <v>18.81787118095383</v>
      </c>
      <c r="D14363" s="218"/>
      <c r="E14363" s="218" t="s">
        <v>114</v>
      </c>
      <c r="F14363" s="218">
        <v>2007</v>
      </c>
    </row>
    <row r="14364" spans="1:6" x14ac:dyDescent="0.45">
      <c r="A14364" s="218">
        <v>19552</v>
      </c>
      <c r="B14364" s="218">
        <v>200</v>
      </c>
      <c r="C14364" s="219">
        <v>14.263899322356361</v>
      </c>
      <c r="D14364" s="218"/>
      <c r="E14364" s="218" t="s">
        <v>114</v>
      </c>
      <c r="F14364" s="218">
        <v>2007</v>
      </c>
    </row>
    <row r="14365" spans="1:6" x14ac:dyDescent="0.45">
      <c r="A14365" s="218">
        <v>19553</v>
      </c>
      <c r="B14365" s="218">
        <v>200</v>
      </c>
      <c r="C14365" s="219">
        <v>42.709647531777968</v>
      </c>
      <c r="D14365" s="218"/>
      <c r="E14365" s="218" t="s">
        <v>114</v>
      </c>
      <c r="F14365" s="218">
        <v>2007</v>
      </c>
    </row>
    <row r="14366" spans="1:6" x14ac:dyDescent="0.45">
      <c r="A14366" s="218">
        <v>19554</v>
      </c>
      <c r="B14366" s="218">
        <v>200</v>
      </c>
      <c r="C14366" s="219">
        <v>44.353028497671232</v>
      </c>
      <c r="D14366" s="218"/>
      <c r="E14366" s="218" t="s">
        <v>114</v>
      </c>
      <c r="F14366" s="218">
        <v>2007</v>
      </c>
    </row>
    <row r="14367" spans="1:6" x14ac:dyDescent="0.45">
      <c r="A14367" s="218">
        <v>19557</v>
      </c>
      <c r="B14367" s="218">
        <v>160</v>
      </c>
      <c r="C14367" s="219">
        <v>30.088296551242781</v>
      </c>
      <c r="D14367" s="218"/>
      <c r="E14367" s="218" t="s">
        <v>114</v>
      </c>
      <c r="F14367" s="218">
        <v>2007</v>
      </c>
    </row>
    <row r="14368" spans="1:6" x14ac:dyDescent="0.45">
      <c r="A14368" s="218">
        <v>19560</v>
      </c>
      <c r="B14368" s="218">
        <v>160</v>
      </c>
      <c r="C14368" s="219">
        <v>22.292877931010469</v>
      </c>
      <c r="D14368" s="218"/>
      <c r="E14368" s="218" t="s">
        <v>114</v>
      </c>
      <c r="F14368" s="218">
        <v>2007</v>
      </c>
    </row>
    <row r="14369" spans="1:6" x14ac:dyDescent="0.45">
      <c r="A14369" s="218">
        <v>19561</v>
      </c>
      <c r="B14369" s="218">
        <v>200</v>
      </c>
      <c r="C14369" s="219">
        <v>40.701769790905381</v>
      </c>
      <c r="D14369" s="218"/>
      <c r="E14369" s="218" t="s">
        <v>114</v>
      </c>
      <c r="F14369" s="218">
        <v>2007</v>
      </c>
    </row>
    <row r="14370" spans="1:6" x14ac:dyDescent="0.45">
      <c r="A14370" s="218">
        <v>19562</v>
      </c>
      <c r="B14370" s="218">
        <v>200</v>
      </c>
      <c r="C14370" s="219">
        <v>36.752633948445698</v>
      </c>
      <c r="D14370" s="218"/>
      <c r="E14370" s="218" t="s">
        <v>114</v>
      </c>
      <c r="F14370" s="218">
        <v>2007</v>
      </c>
    </row>
    <row r="14371" spans="1:6" x14ac:dyDescent="0.45">
      <c r="A14371" s="218">
        <v>19563</v>
      </c>
      <c r="B14371" s="218">
        <v>200</v>
      </c>
      <c r="C14371" s="219">
        <v>28.274453234563889</v>
      </c>
      <c r="D14371" s="218"/>
      <c r="E14371" s="218" t="s">
        <v>114</v>
      </c>
      <c r="F14371" s="218">
        <v>2007</v>
      </c>
    </row>
    <row r="14372" spans="1:6" x14ac:dyDescent="0.45">
      <c r="A14372" s="218">
        <v>19566</v>
      </c>
      <c r="B14372" s="218">
        <v>200</v>
      </c>
      <c r="C14372" s="219">
        <v>34.04491059328975</v>
      </c>
      <c r="D14372" s="218"/>
      <c r="E14372" s="218" t="s">
        <v>114</v>
      </c>
      <c r="F14372" s="218">
        <v>2007</v>
      </c>
    </row>
    <row r="14373" spans="1:6" x14ac:dyDescent="0.45">
      <c r="A14373" s="218">
        <v>19569</v>
      </c>
      <c r="B14373" s="218">
        <v>200</v>
      </c>
      <c r="C14373" s="219">
        <v>22.708477381162229</v>
      </c>
      <c r="D14373" s="218"/>
      <c r="E14373" s="218" t="s">
        <v>114</v>
      </c>
      <c r="F14373" s="218">
        <v>2007</v>
      </c>
    </row>
    <row r="14374" spans="1:6" x14ac:dyDescent="0.45">
      <c r="A14374" s="218">
        <v>19571</v>
      </c>
      <c r="B14374" s="218">
        <v>200</v>
      </c>
      <c r="C14374" s="219">
        <v>14.27991915812941</v>
      </c>
      <c r="D14374" s="218"/>
      <c r="E14374" s="218" t="s">
        <v>114</v>
      </c>
      <c r="F14374" s="218">
        <v>2007</v>
      </c>
    </row>
    <row r="14375" spans="1:6" x14ac:dyDescent="0.45">
      <c r="A14375" s="218">
        <v>19573</v>
      </c>
      <c r="B14375" s="218">
        <v>160</v>
      </c>
      <c r="C14375" s="219">
        <v>48.878878965631607</v>
      </c>
      <c r="D14375" s="218"/>
      <c r="E14375" s="218" t="s">
        <v>114</v>
      </c>
      <c r="F14375" s="218">
        <v>2007</v>
      </c>
    </row>
    <row r="14376" spans="1:6" x14ac:dyDescent="0.45">
      <c r="A14376" s="218">
        <v>20024</v>
      </c>
      <c r="B14376" s="218">
        <v>200</v>
      </c>
      <c r="C14376" s="219">
        <v>32.557414865061077</v>
      </c>
      <c r="D14376" s="218"/>
      <c r="E14376" s="218" t="s">
        <v>114</v>
      </c>
      <c r="F14376" s="218">
        <v>2004</v>
      </c>
    </row>
    <row r="14377" spans="1:6" x14ac:dyDescent="0.45">
      <c r="A14377" s="218">
        <v>20025</v>
      </c>
      <c r="B14377" s="218">
        <v>200</v>
      </c>
      <c r="C14377" s="219">
        <v>40.791978560943569</v>
      </c>
      <c r="D14377" s="218"/>
      <c r="E14377" s="218" t="s">
        <v>114</v>
      </c>
      <c r="F14377" s="218">
        <v>2004</v>
      </c>
    </row>
    <row r="14378" spans="1:6" x14ac:dyDescent="0.45">
      <c r="A14378" s="218">
        <v>20040</v>
      </c>
      <c r="B14378" s="218">
        <v>200</v>
      </c>
      <c r="C14378" s="219">
        <v>20.884277803607819</v>
      </c>
      <c r="D14378" s="218"/>
      <c r="E14378" s="218" t="s">
        <v>114</v>
      </c>
      <c r="F14378" s="218">
        <v>2006</v>
      </c>
    </row>
    <row r="14379" spans="1:6" x14ac:dyDescent="0.45">
      <c r="A14379" s="218">
        <v>20042</v>
      </c>
      <c r="B14379" s="218">
        <v>200</v>
      </c>
      <c r="C14379" s="219">
        <v>21.60961760540248</v>
      </c>
      <c r="D14379" s="218"/>
      <c r="E14379" s="218" t="s">
        <v>114</v>
      </c>
      <c r="F14379" s="218">
        <v>2006</v>
      </c>
    </row>
    <row r="14380" spans="1:6" x14ac:dyDescent="0.45">
      <c r="A14380" s="218">
        <v>20043</v>
      </c>
      <c r="B14380" s="218">
        <v>200</v>
      </c>
      <c r="C14380" s="219">
        <v>23.579719141102281</v>
      </c>
      <c r="D14380" s="218"/>
      <c r="E14380" s="218" t="s">
        <v>114</v>
      </c>
      <c r="F14380" s="218">
        <v>2006</v>
      </c>
    </row>
    <row r="14381" spans="1:6" x14ac:dyDescent="0.45">
      <c r="A14381" s="218">
        <v>20046</v>
      </c>
      <c r="B14381" s="218">
        <v>200</v>
      </c>
      <c r="C14381" s="219">
        <v>48.444506267735918</v>
      </c>
      <c r="D14381" s="218"/>
      <c r="E14381" s="218" t="s">
        <v>114</v>
      </c>
      <c r="F14381" s="218">
        <v>2006</v>
      </c>
    </row>
    <row r="14382" spans="1:6" x14ac:dyDescent="0.45">
      <c r="A14382" s="218">
        <v>20048</v>
      </c>
      <c r="B14382" s="218">
        <v>200</v>
      </c>
      <c r="C14382" s="219">
        <v>35.878539431341999</v>
      </c>
      <c r="D14382" s="218"/>
      <c r="E14382" s="218" t="s">
        <v>114</v>
      </c>
      <c r="F14382" s="218">
        <v>2006</v>
      </c>
    </row>
    <row r="14383" spans="1:6" x14ac:dyDescent="0.45">
      <c r="A14383" s="218">
        <v>20052</v>
      </c>
      <c r="B14383" s="218">
        <v>200</v>
      </c>
      <c r="C14383" s="219">
        <v>37.262735756446922</v>
      </c>
      <c r="D14383" s="218"/>
      <c r="E14383" s="218" t="s">
        <v>114</v>
      </c>
      <c r="F14383" s="218">
        <v>2006</v>
      </c>
    </row>
    <row r="14384" spans="1:6" x14ac:dyDescent="0.45">
      <c r="A14384" s="218">
        <v>20054</v>
      </c>
      <c r="B14384" s="218">
        <v>200</v>
      </c>
      <c r="C14384" s="219">
        <v>30.368282972147728</v>
      </c>
      <c r="D14384" s="218"/>
      <c r="E14384" s="218" t="s">
        <v>114</v>
      </c>
      <c r="F14384" s="218">
        <v>2006</v>
      </c>
    </row>
    <row r="14385" spans="1:6" x14ac:dyDescent="0.45">
      <c r="A14385" s="218">
        <v>20056</v>
      </c>
      <c r="B14385" s="218">
        <v>200</v>
      </c>
      <c r="C14385" s="219">
        <v>30.392601066922911</v>
      </c>
      <c r="D14385" s="218"/>
      <c r="E14385" s="218" t="s">
        <v>114</v>
      </c>
      <c r="F14385" s="218">
        <v>2006</v>
      </c>
    </row>
    <row r="14386" spans="1:6" x14ac:dyDescent="0.45">
      <c r="A14386" s="218">
        <v>20058</v>
      </c>
      <c r="B14386" s="218">
        <v>200</v>
      </c>
      <c r="C14386" s="219">
        <v>29.341534829862901</v>
      </c>
      <c r="D14386" s="218"/>
      <c r="E14386" s="218" t="s">
        <v>114</v>
      </c>
      <c r="F14386" s="218">
        <v>2006</v>
      </c>
    </row>
    <row r="14387" spans="1:6" x14ac:dyDescent="0.45">
      <c r="A14387" s="218">
        <v>20060</v>
      </c>
      <c r="B14387" s="218">
        <v>200</v>
      </c>
      <c r="C14387" s="219">
        <v>28.0365909065426</v>
      </c>
      <c r="D14387" s="218"/>
      <c r="E14387" s="218" t="s">
        <v>114</v>
      </c>
      <c r="F14387" s="218">
        <v>2006</v>
      </c>
    </row>
    <row r="14388" spans="1:6" x14ac:dyDescent="0.45">
      <c r="A14388" s="218">
        <v>20061</v>
      </c>
      <c r="B14388" s="218">
        <v>200</v>
      </c>
      <c r="C14388" s="219">
        <v>36.900224125193262</v>
      </c>
      <c r="D14388" s="218"/>
      <c r="E14388" s="218" t="s">
        <v>114</v>
      </c>
      <c r="F14388" s="218">
        <v>2006</v>
      </c>
    </row>
    <row r="14389" spans="1:6" x14ac:dyDescent="0.45">
      <c r="A14389" s="218">
        <v>20062</v>
      </c>
      <c r="B14389" s="218">
        <v>160</v>
      </c>
      <c r="C14389" s="219">
        <v>7.6620310447067084</v>
      </c>
      <c r="D14389" s="218" t="s">
        <v>187</v>
      </c>
      <c r="E14389" s="218" t="s">
        <v>114</v>
      </c>
      <c r="F14389" s="218">
        <v>2006</v>
      </c>
    </row>
    <row r="14390" spans="1:6" x14ac:dyDescent="0.45">
      <c r="A14390" s="218">
        <v>20063</v>
      </c>
      <c r="B14390" s="218">
        <v>200</v>
      </c>
      <c r="C14390" s="219">
        <v>42.108465452049543</v>
      </c>
      <c r="D14390" s="218"/>
      <c r="E14390" s="218" t="s">
        <v>114</v>
      </c>
      <c r="F14390" s="218">
        <v>2006</v>
      </c>
    </row>
    <row r="14391" spans="1:6" x14ac:dyDescent="0.45">
      <c r="A14391" s="218">
        <v>20064</v>
      </c>
      <c r="B14391" s="218">
        <v>200</v>
      </c>
      <c r="C14391" s="219">
        <v>41.238477099026667</v>
      </c>
      <c r="D14391" s="218"/>
      <c r="E14391" s="218" t="s">
        <v>114</v>
      </c>
      <c r="F14391" s="218">
        <v>2006</v>
      </c>
    </row>
    <row r="14392" spans="1:6" x14ac:dyDescent="0.45">
      <c r="A14392" s="218">
        <v>20068</v>
      </c>
      <c r="B14392" s="218">
        <v>160</v>
      </c>
      <c r="C14392" s="219">
        <v>19.163067374108419</v>
      </c>
      <c r="D14392" s="218"/>
      <c r="E14392" s="218" t="s">
        <v>114</v>
      </c>
      <c r="F14392" s="218">
        <v>2006</v>
      </c>
    </row>
    <row r="14393" spans="1:6" x14ac:dyDescent="0.45">
      <c r="A14393" s="218">
        <v>20070</v>
      </c>
      <c r="B14393" s="218">
        <v>160</v>
      </c>
      <c r="C14393" s="219">
        <v>18.475498176167459</v>
      </c>
      <c r="D14393" s="218"/>
      <c r="E14393" s="218" t="s">
        <v>114</v>
      </c>
      <c r="F14393" s="218">
        <v>2006</v>
      </c>
    </row>
    <row r="14394" spans="1:6" x14ac:dyDescent="0.45">
      <c r="A14394" s="218">
        <v>20071</v>
      </c>
      <c r="B14394" s="218">
        <v>160</v>
      </c>
      <c r="C14394" s="219">
        <v>34.37876363226669</v>
      </c>
      <c r="D14394" s="218"/>
      <c r="E14394" s="218" t="s">
        <v>114</v>
      </c>
      <c r="F14394" s="218">
        <v>2006</v>
      </c>
    </row>
    <row r="14395" spans="1:6" x14ac:dyDescent="0.45">
      <c r="A14395" s="218">
        <v>20072</v>
      </c>
      <c r="B14395" s="218">
        <v>160</v>
      </c>
      <c r="C14395" s="219">
        <v>34.313416739381069</v>
      </c>
      <c r="D14395" s="218"/>
      <c r="E14395" s="218" t="s">
        <v>114</v>
      </c>
      <c r="F14395" s="218">
        <v>2006</v>
      </c>
    </row>
    <row r="14396" spans="1:6" x14ac:dyDescent="0.45">
      <c r="A14396" s="218">
        <v>20074</v>
      </c>
      <c r="B14396" s="218">
        <v>160</v>
      </c>
      <c r="C14396" s="219">
        <v>28.03625253173923</v>
      </c>
      <c r="D14396" s="218"/>
      <c r="E14396" s="218" t="s">
        <v>114</v>
      </c>
      <c r="F14396" s="218">
        <v>2006</v>
      </c>
    </row>
    <row r="14397" spans="1:6" x14ac:dyDescent="0.45">
      <c r="A14397" s="218">
        <v>20075</v>
      </c>
      <c r="B14397" s="218">
        <v>160</v>
      </c>
      <c r="C14397" s="219">
        <v>31.494357217738841</v>
      </c>
      <c r="D14397" s="218"/>
      <c r="E14397" s="218" t="s">
        <v>114</v>
      </c>
      <c r="F14397" s="218">
        <v>2006</v>
      </c>
    </row>
    <row r="14398" spans="1:6" x14ac:dyDescent="0.45">
      <c r="A14398" s="218">
        <v>20078</v>
      </c>
      <c r="B14398" s="218">
        <v>200</v>
      </c>
      <c r="C14398" s="219">
        <v>34.718244807366638</v>
      </c>
      <c r="D14398" s="218"/>
      <c r="E14398" s="218" t="s">
        <v>114</v>
      </c>
      <c r="F14398" s="218">
        <v>2006</v>
      </c>
    </row>
    <row r="14399" spans="1:6" x14ac:dyDescent="0.45">
      <c r="A14399" s="218">
        <v>20080</v>
      </c>
      <c r="B14399" s="218">
        <v>200</v>
      </c>
      <c r="C14399" s="219">
        <v>53.291047114033873</v>
      </c>
      <c r="D14399" s="218"/>
      <c r="E14399" s="218" t="s">
        <v>114</v>
      </c>
      <c r="F14399" s="218">
        <v>2006</v>
      </c>
    </row>
    <row r="14400" spans="1:6" x14ac:dyDescent="0.45">
      <c r="A14400" s="218">
        <v>20081</v>
      </c>
      <c r="B14400" s="218">
        <v>200</v>
      </c>
      <c r="C14400" s="219">
        <v>54.027630861298761</v>
      </c>
      <c r="D14400" s="218"/>
      <c r="E14400" s="218" t="s">
        <v>114</v>
      </c>
      <c r="F14400" s="218">
        <v>2006</v>
      </c>
    </row>
    <row r="14401" spans="1:6" x14ac:dyDescent="0.45">
      <c r="A14401" s="218">
        <v>20084</v>
      </c>
      <c r="B14401" s="218">
        <v>250</v>
      </c>
      <c r="C14401" s="219">
        <v>45.634814220037697</v>
      </c>
      <c r="D14401" s="218"/>
      <c r="E14401" s="218" t="s">
        <v>114</v>
      </c>
      <c r="F14401" s="218">
        <v>2006</v>
      </c>
    </row>
    <row r="14402" spans="1:6" x14ac:dyDescent="0.45">
      <c r="A14402" s="218">
        <v>20085</v>
      </c>
      <c r="B14402" s="218">
        <v>250</v>
      </c>
      <c r="C14402" s="219">
        <v>12.78426052380037</v>
      </c>
      <c r="D14402" s="218"/>
      <c r="E14402" s="218" t="s">
        <v>114</v>
      </c>
      <c r="F14402" s="218">
        <v>2006</v>
      </c>
    </row>
    <row r="14403" spans="1:6" x14ac:dyDescent="0.45">
      <c r="A14403" s="218">
        <v>20087</v>
      </c>
      <c r="B14403" s="218">
        <v>250</v>
      </c>
      <c r="C14403" s="219">
        <v>44.123611206679783</v>
      </c>
      <c r="D14403" s="218"/>
      <c r="E14403" s="218" t="s">
        <v>114</v>
      </c>
      <c r="F14403" s="218">
        <v>2006</v>
      </c>
    </row>
    <row r="14404" spans="1:6" x14ac:dyDescent="0.45">
      <c r="A14404" s="218">
        <v>20088</v>
      </c>
      <c r="B14404" s="218">
        <v>250</v>
      </c>
      <c r="C14404" s="219">
        <v>45.861971241474109</v>
      </c>
      <c r="D14404" s="218"/>
      <c r="E14404" s="218" t="s">
        <v>114</v>
      </c>
      <c r="F14404" s="218">
        <v>2006</v>
      </c>
    </row>
    <row r="14405" spans="1:6" x14ac:dyDescent="0.45">
      <c r="A14405" s="218">
        <v>20089</v>
      </c>
      <c r="B14405" s="218">
        <v>200</v>
      </c>
      <c r="C14405" s="219">
        <v>45.155370983928478</v>
      </c>
      <c r="D14405" s="218"/>
      <c r="E14405" s="218" t="s">
        <v>114</v>
      </c>
      <c r="F14405" s="218">
        <v>2006</v>
      </c>
    </row>
    <row r="14406" spans="1:6" x14ac:dyDescent="0.45">
      <c r="A14406" s="218">
        <v>20092</v>
      </c>
      <c r="B14406" s="218">
        <v>200</v>
      </c>
      <c r="C14406" s="219">
        <v>44.872470093217487</v>
      </c>
      <c r="D14406" s="218"/>
      <c r="E14406" s="218" t="s">
        <v>114</v>
      </c>
      <c r="F14406" s="218">
        <v>2006</v>
      </c>
    </row>
    <row r="14407" spans="1:6" x14ac:dyDescent="0.45">
      <c r="A14407" s="218">
        <v>20094</v>
      </c>
      <c r="B14407" s="218">
        <v>200</v>
      </c>
      <c r="C14407" s="219">
        <v>48.247785668136451</v>
      </c>
      <c r="D14407" s="218"/>
      <c r="E14407" s="218" t="s">
        <v>114</v>
      </c>
      <c r="F14407" s="218">
        <v>2006</v>
      </c>
    </row>
    <row r="14408" spans="1:6" x14ac:dyDescent="0.45">
      <c r="A14408" s="218">
        <v>20096</v>
      </c>
      <c r="B14408" s="218">
        <v>200</v>
      </c>
      <c r="C14408" s="219">
        <v>12.283902894266401</v>
      </c>
      <c r="D14408" s="218"/>
      <c r="E14408" s="218" t="s">
        <v>114</v>
      </c>
      <c r="F14408" s="218">
        <v>2006</v>
      </c>
    </row>
    <row r="14409" spans="1:6" x14ac:dyDescent="0.45">
      <c r="A14409" s="218">
        <v>20097</v>
      </c>
      <c r="B14409" s="218">
        <v>250</v>
      </c>
      <c r="C14409" s="219">
        <v>44.215010030669539</v>
      </c>
      <c r="D14409" s="218"/>
      <c r="E14409" s="218" t="s">
        <v>114</v>
      </c>
      <c r="F14409" s="218">
        <v>2006</v>
      </c>
    </row>
    <row r="14410" spans="1:6" x14ac:dyDescent="0.45">
      <c r="A14410" s="218">
        <v>20098</v>
      </c>
      <c r="B14410" s="218">
        <v>250</v>
      </c>
      <c r="C14410" s="219">
        <v>41.463806777840382</v>
      </c>
      <c r="D14410" s="218"/>
      <c r="E14410" s="218" t="s">
        <v>114</v>
      </c>
      <c r="F14410" s="218">
        <v>2006</v>
      </c>
    </row>
    <row r="14411" spans="1:6" x14ac:dyDescent="0.45">
      <c r="A14411" s="218">
        <v>20099</v>
      </c>
      <c r="B14411" s="218">
        <v>250</v>
      </c>
      <c r="C14411" s="219">
        <v>42.919702432958957</v>
      </c>
      <c r="D14411" s="218"/>
      <c r="E14411" s="218" t="s">
        <v>114</v>
      </c>
      <c r="F14411" s="218">
        <v>2006</v>
      </c>
    </row>
    <row r="14412" spans="1:6" x14ac:dyDescent="0.45">
      <c r="A14412" s="218">
        <v>20101</v>
      </c>
      <c r="B14412" s="218">
        <v>250</v>
      </c>
      <c r="C14412" s="219">
        <v>51.520854156736803</v>
      </c>
      <c r="D14412" s="218"/>
      <c r="E14412" s="218" t="s">
        <v>114</v>
      </c>
      <c r="F14412" s="218">
        <v>2006</v>
      </c>
    </row>
    <row r="14413" spans="1:6" x14ac:dyDescent="0.45">
      <c r="A14413" s="218">
        <v>20102</v>
      </c>
      <c r="B14413" s="218">
        <v>250</v>
      </c>
      <c r="C14413" s="219">
        <v>49.264505052895707</v>
      </c>
      <c r="D14413" s="218"/>
      <c r="E14413" s="218" t="s">
        <v>114</v>
      </c>
      <c r="F14413" s="218">
        <v>2006</v>
      </c>
    </row>
    <row r="14414" spans="1:6" x14ac:dyDescent="0.45">
      <c r="A14414" s="218">
        <v>20104</v>
      </c>
      <c r="B14414" s="218">
        <v>250</v>
      </c>
      <c r="C14414" s="219">
        <v>11.963297877016471</v>
      </c>
      <c r="D14414" s="218"/>
      <c r="E14414" s="218" t="s">
        <v>114</v>
      </c>
      <c r="F14414" s="218">
        <v>2006</v>
      </c>
    </row>
    <row r="14415" spans="1:6" x14ac:dyDescent="0.45">
      <c r="A14415" s="218">
        <v>20113</v>
      </c>
      <c r="B14415" s="218">
        <v>315</v>
      </c>
      <c r="C14415" s="219">
        <v>52.594189009148828</v>
      </c>
      <c r="D14415" s="218"/>
      <c r="E14415" s="218" t="s">
        <v>114</v>
      </c>
      <c r="F14415" s="218">
        <v>2006</v>
      </c>
    </row>
    <row r="14416" spans="1:6" x14ac:dyDescent="0.45">
      <c r="A14416" s="218">
        <v>20114</v>
      </c>
      <c r="B14416" s="218">
        <v>315</v>
      </c>
      <c r="C14416" s="219">
        <v>54.891662144615218</v>
      </c>
      <c r="D14416" s="218"/>
      <c r="E14416" s="218" t="s">
        <v>114</v>
      </c>
      <c r="F14416" s="218">
        <v>2006</v>
      </c>
    </row>
    <row r="14417" spans="1:6" x14ac:dyDescent="0.45">
      <c r="A14417" s="218">
        <v>20117</v>
      </c>
      <c r="B14417" s="218">
        <v>315</v>
      </c>
      <c r="C14417" s="219">
        <v>50.260441333010327</v>
      </c>
      <c r="D14417" s="218"/>
      <c r="E14417" s="218" t="s">
        <v>114</v>
      </c>
      <c r="F14417" s="218">
        <v>2006</v>
      </c>
    </row>
    <row r="14418" spans="1:6" x14ac:dyDescent="0.45">
      <c r="A14418" s="218">
        <v>20120</v>
      </c>
      <c r="B14418" s="218">
        <v>315</v>
      </c>
      <c r="C14418" s="219">
        <v>52.014564296223988</v>
      </c>
      <c r="D14418" s="218"/>
      <c r="E14418" s="218" t="s">
        <v>114</v>
      </c>
      <c r="F14418" s="218">
        <v>2006</v>
      </c>
    </row>
    <row r="14419" spans="1:6" x14ac:dyDescent="0.45">
      <c r="A14419" s="218">
        <v>20121</v>
      </c>
      <c r="B14419" s="218">
        <v>160</v>
      </c>
      <c r="C14419" s="219">
        <v>47.526285545289497</v>
      </c>
      <c r="D14419" s="218"/>
      <c r="E14419" s="218" t="s">
        <v>114</v>
      </c>
      <c r="F14419" s="218">
        <v>2007</v>
      </c>
    </row>
    <row r="14420" spans="1:6" x14ac:dyDescent="0.45">
      <c r="A14420" s="218">
        <v>20124</v>
      </c>
      <c r="B14420" s="218">
        <v>315</v>
      </c>
      <c r="C14420" s="219">
        <v>30.692448157979761</v>
      </c>
      <c r="D14420" s="218"/>
      <c r="E14420" s="218" t="s">
        <v>114</v>
      </c>
      <c r="F14420" s="218">
        <v>2006</v>
      </c>
    </row>
    <row r="14421" spans="1:6" x14ac:dyDescent="0.45">
      <c r="A14421" s="218">
        <v>20125</v>
      </c>
      <c r="B14421" s="218">
        <v>315</v>
      </c>
      <c r="C14421" s="219">
        <v>39.671899167974111</v>
      </c>
      <c r="D14421" s="218"/>
      <c r="E14421" s="218" t="s">
        <v>114</v>
      </c>
      <c r="F14421" s="218">
        <v>2006</v>
      </c>
    </row>
    <row r="14422" spans="1:6" x14ac:dyDescent="0.45">
      <c r="A14422" s="218">
        <v>20127</v>
      </c>
      <c r="B14422" s="218">
        <v>315</v>
      </c>
      <c r="C14422" s="219">
        <v>21.674383916635641</v>
      </c>
      <c r="D14422" s="218"/>
      <c r="E14422" s="218" t="s">
        <v>114</v>
      </c>
      <c r="F14422" s="218">
        <v>2006</v>
      </c>
    </row>
    <row r="14423" spans="1:6" x14ac:dyDescent="0.45">
      <c r="A14423" s="218">
        <v>20128</v>
      </c>
      <c r="B14423" s="218">
        <v>315</v>
      </c>
      <c r="C14423" s="219">
        <v>38.470097817334427</v>
      </c>
      <c r="D14423" s="218"/>
      <c r="E14423" s="218" t="s">
        <v>114</v>
      </c>
      <c r="F14423" s="218">
        <v>2006</v>
      </c>
    </row>
    <row r="14424" spans="1:6" x14ac:dyDescent="0.45">
      <c r="A14424" s="218">
        <v>20129</v>
      </c>
      <c r="B14424" s="218">
        <v>315</v>
      </c>
      <c r="C14424" s="219">
        <v>36.782060332525901</v>
      </c>
      <c r="D14424" s="218"/>
      <c r="E14424" s="218" t="s">
        <v>114</v>
      </c>
      <c r="F14424" s="218">
        <v>2006</v>
      </c>
    </row>
    <row r="14425" spans="1:6" x14ac:dyDescent="0.45">
      <c r="A14425" s="218">
        <v>20131</v>
      </c>
      <c r="B14425" s="218">
        <v>315</v>
      </c>
      <c r="C14425" s="219">
        <v>48.034434721829989</v>
      </c>
      <c r="D14425" s="218"/>
      <c r="E14425" s="218" t="s">
        <v>114</v>
      </c>
      <c r="F14425" s="218">
        <v>2006</v>
      </c>
    </row>
    <row r="14426" spans="1:6" x14ac:dyDescent="0.45">
      <c r="A14426" s="218">
        <v>20133</v>
      </c>
      <c r="B14426" s="218">
        <v>315</v>
      </c>
      <c r="C14426" s="219">
        <v>46.615368778432817</v>
      </c>
      <c r="D14426" s="218"/>
      <c r="E14426" s="218" t="s">
        <v>114</v>
      </c>
      <c r="F14426" s="218">
        <v>2006</v>
      </c>
    </row>
    <row r="14427" spans="1:6" x14ac:dyDescent="0.45">
      <c r="A14427" s="218">
        <v>20136</v>
      </c>
      <c r="B14427" s="218">
        <v>315</v>
      </c>
      <c r="C14427" s="219">
        <v>42.599505831885693</v>
      </c>
      <c r="D14427" s="218"/>
      <c r="E14427" s="218" t="s">
        <v>114</v>
      </c>
      <c r="F14427" s="218">
        <v>2006</v>
      </c>
    </row>
    <row r="14428" spans="1:6" x14ac:dyDescent="0.45">
      <c r="A14428" s="218">
        <v>20262</v>
      </c>
      <c r="B14428" s="218">
        <v>250</v>
      </c>
      <c r="C14428" s="219">
        <v>30.576555340743312</v>
      </c>
      <c r="D14428" s="218"/>
      <c r="E14428" s="218" t="s">
        <v>204</v>
      </c>
      <c r="F14428" s="218">
        <v>2004</v>
      </c>
    </row>
    <row r="14429" spans="1:6" x14ac:dyDescent="0.45">
      <c r="A14429" s="218">
        <v>20264</v>
      </c>
      <c r="B14429" s="218">
        <v>250</v>
      </c>
      <c r="C14429" s="219">
        <v>42.392600788654349</v>
      </c>
      <c r="D14429" s="218"/>
      <c r="E14429" s="218" t="s">
        <v>204</v>
      </c>
      <c r="F14429" s="218">
        <v>2004</v>
      </c>
    </row>
    <row r="14430" spans="1:6" x14ac:dyDescent="0.45">
      <c r="A14430" s="218">
        <v>23253</v>
      </c>
      <c r="B14430" s="218">
        <v>160</v>
      </c>
      <c r="C14430" s="219">
        <v>26.39069273168117</v>
      </c>
      <c r="D14430" s="218"/>
      <c r="E14430" s="218" t="s">
        <v>114</v>
      </c>
      <c r="F14430" s="218">
        <v>2007</v>
      </c>
    </row>
    <row r="14431" spans="1:6" x14ac:dyDescent="0.45">
      <c r="A14431" s="218">
        <v>23255</v>
      </c>
      <c r="B14431" s="218">
        <v>160</v>
      </c>
      <c r="C14431" s="219">
        <v>32.228606410609849</v>
      </c>
      <c r="D14431" s="218"/>
      <c r="E14431" s="218" t="s">
        <v>114</v>
      </c>
      <c r="F14431" s="218">
        <v>2007</v>
      </c>
    </row>
    <row r="14432" spans="1:6" x14ac:dyDescent="0.45">
      <c r="A14432" s="218">
        <v>23256</v>
      </c>
      <c r="B14432" s="218">
        <v>160</v>
      </c>
      <c r="C14432" s="219">
        <v>17.522965874705079</v>
      </c>
      <c r="D14432" s="218"/>
      <c r="E14432" s="218" t="s">
        <v>114</v>
      </c>
      <c r="F14432" s="218">
        <v>2007</v>
      </c>
    </row>
    <row r="14433" spans="1:6" x14ac:dyDescent="0.45">
      <c r="A14433" s="218">
        <v>25921</v>
      </c>
      <c r="B14433" s="218">
        <v>250</v>
      </c>
      <c r="C14433" s="219">
        <v>33.287209964909763</v>
      </c>
      <c r="D14433" s="218"/>
      <c r="E14433" s="218" t="s">
        <v>114</v>
      </c>
      <c r="F14433" s="218">
        <v>2009</v>
      </c>
    </row>
    <row r="14434" spans="1:6" x14ac:dyDescent="0.45">
      <c r="A14434" s="218">
        <v>25922</v>
      </c>
      <c r="B14434" s="218">
        <v>250</v>
      </c>
      <c r="C14434" s="219">
        <v>31.04854015547469</v>
      </c>
      <c r="D14434" s="218"/>
      <c r="E14434" s="218" t="s">
        <v>114</v>
      </c>
      <c r="F14434" s="218">
        <v>2009</v>
      </c>
    </row>
    <row r="14435" spans="1:6" x14ac:dyDescent="0.45">
      <c r="A14435" s="218">
        <v>26685</v>
      </c>
      <c r="B14435" s="218">
        <v>200</v>
      </c>
      <c r="C14435" s="219">
        <v>52.192814217468189</v>
      </c>
      <c r="D14435" s="218"/>
      <c r="E14435" s="218" t="s">
        <v>114</v>
      </c>
      <c r="F14435" s="218">
        <v>2009</v>
      </c>
    </row>
    <row r="14436" spans="1:6" x14ac:dyDescent="0.45">
      <c r="A14436" s="218">
        <v>26687</v>
      </c>
      <c r="B14436" s="218">
        <v>200</v>
      </c>
      <c r="C14436" s="219">
        <v>17.06892334404743</v>
      </c>
      <c r="D14436" s="218"/>
      <c r="E14436" s="218" t="s">
        <v>114</v>
      </c>
      <c r="F14436" s="218">
        <v>2009</v>
      </c>
    </row>
    <row r="14437" spans="1:6" x14ac:dyDescent="0.45">
      <c r="A14437" s="218">
        <v>37596</v>
      </c>
      <c r="B14437" s="218">
        <v>250</v>
      </c>
      <c r="C14437" s="219">
        <v>30.95832487183247</v>
      </c>
      <c r="D14437" s="218"/>
      <c r="E14437" s="218" t="s">
        <v>114</v>
      </c>
      <c r="F14437" s="218">
        <v>2011</v>
      </c>
    </row>
    <row r="14438" spans="1:6" x14ac:dyDescent="0.45">
      <c r="A14438" s="218">
        <v>37597</v>
      </c>
      <c r="B14438" s="218">
        <v>250</v>
      </c>
      <c r="C14438" s="219">
        <v>34.853011613858648</v>
      </c>
      <c r="D14438" s="218"/>
      <c r="E14438" s="218" t="s">
        <v>114</v>
      </c>
      <c r="F14438" s="218">
        <v>2011</v>
      </c>
    </row>
    <row r="14439" spans="1:6" x14ac:dyDescent="0.45">
      <c r="A14439" s="218">
        <v>37598</v>
      </c>
      <c r="B14439" s="218">
        <v>400</v>
      </c>
      <c r="C14439" s="219">
        <v>54.625893923268357</v>
      </c>
      <c r="D14439" s="218"/>
      <c r="E14439" s="218" t="s">
        <v>204</v>
      </c>
      <c r="F14439" s="218">
        <v>2011</v>
      </c>
    </row>
    <row r="14440" spans="1:6" x14ac:dyDescent="0.45">
      <c r="A14440" s="218">
        <v>37599</v>
      </c>
      <c r="B14440" s="218">
        <v>400</v>
      </c>
      <c r="C14440" s="219">
        <v>80.314074935620084</v>
      </c>
      <c r="D14440" s="218"/>
      <c r="E14440" s="218" t="s">
        <v>204</v>
      </c>
      <c r="F14440" s="218">
        <v>2011</v>
      </c>
    </row>
    <row r="14441" spans="1:6" x14ac:dyDescent="0.45">
      <c r="A14441" s="218">
        <v>37600</v>
      </c>
      <c r="B14441" s="218">
        <v>400</v>
      </c>
      <c r="C14441" s="219">
        <v>79.265019121910271</v>
      </c>
      <c r="D14441" s="218"/>
      <c r="E14441" s="218" t="s">
        <v>204</v>
      </c>
      <c r="F14441" s="218">
        <v>2011</v>
      </c>
    </row>
    <row r="14442" spans="1:6" x14ac:dyDescent="0.45">
      <c r="A14442" s="218">
        <v>37601</v>
      </c>
      <c r="B14442" s="218">
        <v>400</v>
      </c>
      <c r="C14442" s="219">
        <v>55.096661899279589</v>
      </c>
      <c r="D14442" s="218"/>
      <c r="E14442" s="218" t="s">
        <v>204</v>
      </c>
      <c r="F14442" s="218">
        <v>2011</v>
      </c>
    </row>
    <row r="14443" spans="1:6" x14ac:dyDescent="0.45">
      <c r="A14443" s="218">
        <v>37602</v>
      </c>
      <c r="B14443" s="218">
        <v>400</v>
      </c>
      <c r="C14443" s="219">
        <v>55.185460662706951</v>
      </c>
      <c r="D14443" s="218"/>
      <c r="E14443" s="218" t="s">
        <v>204</v>
      </c>
      <c r="F14443" s="218">
        <v>2011</v>
      </c>
    </row>
    <row r="14444" spans="1:6" x14ac:dyDescent="0.45">
      <c r="A14444" s="218">
        <v>37603</v>
      </c>
      <c r="B14444" s="218">
        <v>400</v>
      </c>
      <c r="C14444" s="219">
        <v>28.427992899385629</v>
      </c>
      <c r="D14444" s="218"/>
      <c r="E14444" s="218" t="s">
        <v>204</v>
      </c>
      <c r="F14444" s="218">
        <v>2011</v>
      </c>
    </row>
    <row r="14445" spans="1:6" x14ac:dyDescent="0.45">
      <c r="A14445" s="218">
        <v>38269</v>
      </c>
      <c r="B14445" s="218">
        <v>200</v>
      </c>
      <c r="C14445" s="219">
        <v>29.989968974492761</v>
      </c>
      <c r="D14445" s="218"/>
      <c r="E14445" s="218" t="s">
        <v>114</v>
      </c>
      <c r="F14445" s="218">
        <v>2009</v>
      </c>
    </row>
    <row r="14446" spans="1:6" x14ac:dyDescent="0.45">
      <c r="A14446" s="218">
        <v>38294</v>
      </c>
      <c r="B14446" s="218">
        <v>200</v>
      </c>
      <c r="C14446" s="219">
        <v>31.471731922542979</v>
      </c>
      <c r="D14446" s="218"/>
      <c r="E14446" s="218" t="s">
        <v>114</v>
      </c>
      <c r="F14446" s="218">
        <v>2009</v>
      </c>
    </row>
    <row r="14447" spans="1:6" x14ac:dyDescent="0.45">
      <c r="A14447" s="218">
        <v>38296</v>
      </c>
      <c r="B14447" s="218">
        <v>200</v>
      </c>
      <c r="C14447" s="219">
        <v>50.160973920619689</v>
      </c>
      <c r="D14447" s="218"/>
      <c r="E14447" s="218" t="s">
        <v>114</v>
      </c>
      <c r="F14447" s="218">
        <v>2009</v>
      </c>
    </row>
    <row r="14448" spans="1:6" x14ac:dyDescent="0.45">
      <c r="A14448" s="218">
        <v>38297</v>
      </c>
      <c r="B14448" s="218">
        <v>160</v>
      </c>
      <c r="C14448" s="219">
        <v>5.3135382381057479</v>
      </c>
      <c r="D14448" s="218" t="s">
        <v>187</v>
      </c>
      <c r="E14448" s="218" t="s">
        <v>114</v>
      </c>
      <c r="F14448" s="218">
        <v>2009</v>
      </c>
    </row>
    <row r="14449" spans="1:6" x14ac:dyDescent="0.45">
      <c r="A14449" s="218">
        <v>38299</v>
      </c>
      <c r="B14449" s="218">
        <v>200</v>
      </c>
      <c r="C14449" s="219">
        <v>33.761638804346262</v>
      </c>
      <c r="D14449" s="218"/>
      <c r="E14449" s="218" t="s">
        <v>114</v>
      </c>
      <c r="F14449" s="218">
        <v>2009</v>
      </c>
    </row>
    <row r="14450" spans="1:6" x14ac:dyDescent="0.45">
      <c r="A14450" s="218">
        <v>38301</v>
      </c>
      <c r="B14450" s="218">
        <v>200</v>
      </c>
      <c r="C14450" s="219">
        <v>30.232534387535509</v>
      </c>
      <c r="D14450" s="218"/>
      <c r="E14450" s="218" t="s">
        <v>114</v>
      </c>
      <c r="F14450" s="218">
        <v>2009</v>
      </c>
    </row>
    <row r="14451" spans="1:6" x14ac:dyDescent="0.45">
      <c r="A14451" s="218">
        <v>38303</v>
      </c>
      <c r="B14451" s="218">
        <v>200</v>
      </c>
      <c r="C14451" s="219">
        <v>36.794502483306211</v>
      </c>
      <c r="D14451" s="218"/>
      <c r="E14451" s="218" t="s">
        <v>114</v>
      </c>
      <c r="F14451" s="218">
        <v>2009</v>
      </c>
    </row>
    <row r="14452" spans="1:6" x14ac:dyDescent="0.45">
      <c r="A14452" s="218">
        <v>38304</v>
      </c>
      <c r="B14452" s="218">
        <v>200</v>
      </c>
      <c r="C14452" s="219">
        <v>25.90321612000071</v>
      </c>
      <c r="D14452" s="218"/>
      <c r="E14452" s="218" t="s">
        <v>114</v>
      </c>
      <c r="F14452" s="218">
        <v>2009</v>
      </c>
    </row>
    <row r="14453" spans="1:6" x14ac:dyDescent="0.45">
      <c r="A14453" s="218">
        <v>38305</v>
      </c>
      <c r="B14453" s="218">
        <v>200</v>
      </c>
      <c r="C14453" s="219">
        <v>17.80880255983605</v>
      </c>
      <c r="D14453" s="218"/>
      <c r="E14453" s="218" t="s">
        <v>114</v>
      </c>
      <c r="F14453" s="218">
        <v>2009</v>
      </c>
    </row>
    <row r="14454" spans="1:6" x14ac:dyDescent="0.45">
      <c r="A14454" s="218">
        <v>38307</v>
      </c>
      <c r="B14454" s="218">
        <v>200</v>
      </c>
      <c r="C14454" s="219">
        <v>32.228666962372941</v>
      </c>
      <c r="D14454" s="218"/>
      <c r="E14454" s="218" t="s">
        <v>114</v>
      </c>
      <c r="F14454" s="218">
        <v>2009</v>
      </c>
    </row>
    <row r="14455" spans="1:6" x14ac:dyDescent="0.45">
      <c r="A14455" s="218">
        <v>38309</v>
      </c>
      <c r="B14455" s="218">
        <v>200</v>
      </c>
      <c r="C14455" s="219">
        <v>19.019467993709618</v>
      </c>
      <c r="D14455" s="218"/>
      <c r="E14455" s="218" t="s">
        <v>114</v>
      </c>
      <c r="F14455" s="218">
        <v>2009</v>
      </c>
    </row>
    <row r="14456" spans="1:6" x14ac:dyDescent="0.45">
      <c r="A14456" s="218">
        <v>38311</v>
      </c>
      <c r="B14456" s="218">
        <v>200</v>
      </c>
      <c r="C14456" s="219">
        <v>39.842887614070762</v>
      </c>
      <c r="D14456" s="218"/>
      <c r="E14456" s="218" t="s">
        <v>114</v>
      </c>
      <c r="F14456" s="218">
        <v>2009</v>
      </c>
    </row>
    <row r="14457" spans="1:6" x14ac:dyDescent="0.45">
      <c r="A14457" s="218">
        <v>38312</v>
      </c>
      <c r="B14457" s="218">
        <v>200</v>
      </c>
      <c r="C14457" s="219">
        <v>25.234923981594129</v>
      </c>
      <c r="D14457" s="218"/>
      <c r="E14457" s="218" t="s">
        <v>114</v>
      </c>
      <c r="F14457" s="218">
        <v>2009</v>
      </c>
    </row>
    <row r="14458" spans="1:6" x14ac:dyDescent="0.45">
      <c r="A14458" s="218">
        <v>38314</v>
      </c>
      <c r="B14458" s="218">
        <v>200</v>
      </c>
      <c r="C14458" s="219">
        <v>8.7444579763639041</v>
      </c>
      <c r="D14458" s="218"/>
      <c r="E14458" s="218" t="s">
        <v>114</v>
      </c>
      <c r="F14458" s="218">
        <v>2009</v>
      </c>
    </row>
    <row r="14459" spans="1:6" x14ac:dyDescent="0.45">
      <c r="A14459" s="218">
        <v>38316</v>
      </c>
      <c r="B14459" s="218">
        <v>200</v>
      </c>
      <c r="C14459" s="219">
        <v>19.67587568890141</v>
      </c>
      <c r="D14459" s="218"/>
      <c r="E14459" s="218" t="s">
        <v>114</v>
      </c>
      <c r="F14459" s="218">
        <v>2009</v>
      </c>
    </row>
    <row r="14460" spans="1:6" x14ac:dyDescent="0.45">
      <c r="A14460" s="218">
        <v>38317</v>
      </c>
      <c r="B14460" s="218">
        <v>200</v>
      </c>
      <c r="C14460" s="219">
        <v>2.6417060767914609</v>
      </c>
      <c r="D14460" s="218"/>
      <c r="E14460" s="218" t="s">
        <v>114</v>
      </c>
      <c r="F14460" s="218">
        <v>2009</v>
      </c>
    </row>
    <row r="14461" spans="1:6" x14ac:dyDescent="0.45">
      <c r="A14461" s="218">
        <v>38319</v>
      </c>
      <c r="B14461" s="218">
        <v>200</v>
      </c>
      <c r="C14461" s="219">
        <v>15.27798902360284</v>
      </c>
      <c r="D14461" s="218"/>
      <c r="E14461" s="218" t="s">
        <v>114</v>
      </c>
      <c r="F14461" s="218">
        <v>2009</v>
      </c>
    </row>
    <row r="14462" spans="1:6" x14ac:dyDescent="0.45">
      <c r="A14462" s="218">
        <v>38321</v>
      </c>
      <c r="B14462" s="218">
        <v>200</v>
      </c>
      <c r="C14462" s="219">
        <v>29.32140214610785</v>
      </c>
      <c r="D14462" s="218"/>
      <c r="E14462" s="218" t="s">
        <v>114</v>
      </c>
      <c r="F14462" s="218">
        <v>2009</v>
      </c>
    </row>
    <row r="14463" spans="1:6" x14ac:dyDescent="0.45">
      <c r="A14463" s="218">
        <v>38322</v>
      </c>
      <c r="B14463" s="218">
        <v>200</v>
      </c>
      <c r="C14463" s="219">
        <v>23.9413657597302</v>
      </c>
      <c r="D14463" s="218"/>
      <c r="E14463" s="218" t="s">
        <v>114</v>
      </c>
      <c r="F14463" s="218">
        <v>2009</v>
      </c>
    </row>
    <row r="14464" spans="1:6" x14ac:dyDescent="0.45">
      <c r="A14464" s="218">
        <v>38323</v>
      </c>
      <c r="B14464" s="218">
        <v>200</v>
      </c>
      <c r="C14464" s="219">
        <v>14.388213050401241</v>
      </c>
      <c r="D14464" s="218"/>
      <c r="E14464" s="218" t="s">
        <v>114</v>
      </c>
      <c r="F14464" s="218">
        <v>2009</v>
      </c>
    </row>
    <row r="14465" spans="1:6" x14ac:dyDescent="0.45">
      <c r="A14465" s="218">
        <v>38324</v>
      </c>
      <c r="B14465" s="218">
        <v>160</v>
      </c>
      <c r="C14465" s="219">
        <v>6.9400389778601639</v>
      </c>
      <c r="D14465" s="218"/>
      <c r="E14465" s="218" t="s">
        <v>114</v>
      </c>
      <c r="F14465" s="218">
        <v>2009</v>
      </c>
    </row>
    <row r="14466" spans="1:6" x14ac:dyDescent="0.45">
      <c r="A14466" s="218">
        <v>38325</v>
      </c>
      <c r="B14466" s="218">
        <v>160</v>
      </c>
      <c r="C14466" s="219">
        <v>16.663440673183</v>
      </c>
      <c r="D14466" s="218"/>
      <c r="E14466" s="218" t="s">
        <v>114</v>
      </c>
      <c r="F14466" s="218">
        <v>2009</v>
      </c>
    </row>
    <row r="14467" spans="1:6" x14ac:dyDescent="0.45">
      <c r="A14467" s="218">
        <v>38327</v>
      </c>
      <c r="B14467" s="218">
        <v>160</v>
      </c>
      <c r="C14467" s="219">
        <v>28.894338944163781</v>
      </c>
      <c r="D14467" s="218"/>
      <c r="E14467" s="218" t="s">
        <v>114</v>
      </c>
      <c r="F14467" s="218">
        <v>2009</v>
      </c>
    </row>
    <row r="14468" spans="1:6" x14ac:dyDescent="0.45">
      <c r="A14468" s="218">
        <v>38330</v>
      </c>
      <c r="B14468" s="218">
        <v>200</v>
      </c>
      <c r="C14468" s="219">
        <v>11.908301379640131</v>
      </c>
      <c r="D14468" s="218"/>
      <c r="E14468" s="218" t="s">
        <v>114</v>
      </c>
      <c r="F14468" s="218">
        <v>2009</v>
      </c>
    </row>
    <row r="14469" spans="1:6" x14ac:dyDescent="0.45">
      <c r="A14469" s="218">
        <v>38333</v>
      </c>
      <c r="B14469" s="218">
        <v>200</v>
      </c>
      <c r="C14469" s="219">
        <v>17.828751747129189</v>
      </c>
      <c r="D14469" s="218"/>
      <c r="E14469" s="218" t="s">
        <v>114</v>
      </c>
      <c r="F14469" s="218">
        <v>2009</v>
      </c>
    </row>
    <row r="14470" spans="1:6" x14ac:dyDescent="0.45">
      <c r="A14470" s="218">
        <v>38335</v>
      </c>
      <c r="B14470" s="218">
        <v>200</v>
      </c>
      <c r="C14470" s="219">
        <v>20.780710216911849</v>
      </c>
      <c r="D14470" s="218"/>
      <c r="E14470" s="218" t="s">
        <v>114</v>
      </c>
      <c r="F14470" s="218">
        <v>2009</v>
      </c>
    </row>
    <row r="14471" spans="1:6" x14ac:dyDescent="0.45">
      <c r="A14471" s="218">
        <v>38338</v>
      </c>
      <c r="B14471" s="218">
        <v>200</v>
      </c>
      <c r="C14471" s="219">
        <v>49.52299305105889</v>
      </c>
      <c r="D14471" s="218"/>
      <c r="E14471" s="218" t="s">
        <v>114</v>
      </c>
      <c r="F14471" s="218">
        <v>2009</v>
      </c>
    </row>
    <row r="14472" spans="1:6" x14ac:dyDescent="0.45">
      <c r="A14472" s="218">
        <v>38341</v>
      </c>
      <c r="B14472" s="218">
        <v>200</v>
      </c>
      <c r="C14472" s="219">
        <v>36.299103187440473</v>
      </c>
      <c r="D14472" s="218"/>
      <c r="E14472" s="218" t="s">
        <v>114</v>
      </c>
      <c r="F14472" s="218">
        <v>2009</v>
      </c>
    </row>
    <row r="14473" spans="1:6" x14ac:dyDescent="0.45">
      <c r="A14473" s="218">
        <v>38342</v>
      </c>
      <c r="B14473" s="218">
        <v>200</v>
      </c>
      <c r="C14473" s="219">
        <v>13.89762089184044</v>
      </c>
      <c r="D14473" s="218"/>
      <c r="E14473" s="218" t="s">
        <v>114</v>
      </c>
      <c r="F14473" s="218">
        <v>2009</v>
      </c>
    </row>
    <row r="14474" spans="1:6" x14ac:dyDescent="0.45">
      <c r="A14474" s="218">
        <v>38353</v>
      </c>
      <c r="B14474" s="218">
        <v>200</v>
      </c>
      <c r="C14474" s="219">
        <v>40.987510639053248</v>
      </c>
      <c r="D14474" s="218"/>
      <c r="E14474" s="218" t="s">
        <v>114</v>
      </c>
      <c r="F14474" s="218">
        <v>2009</v>
      </c>
    </row>
    <row r="14475" spans="1:6" x14ac:dyDescent="0.45">
      <c r="A14475" s="218">
        <v>38358</v>
      </c>
      <c r="B14475" s="218">
        <v>160</v>
      </c>
      <c r="C14475" s="219">
        <v>31.056134393501889</v>
      </c>
      <c r="D14475" s="218"/>
      <c r="E14475" s="218" t="s">
        <v>114</v>
      </c>
      <c r="F14475" s="218">
        <v>2009</v>
      </c>
    </row>
    <row r="14476" spans="1:6" x14ac:dyDescent="0.45">
      <c r="A14476" s="218">
        <v>38359</v>
      </c>
      <c r="B14476" s="218">
        <v>160</v>
      </c>
      <c r="C14476" s="219">
        <v>35.702502609708702</v>
      </c>
      <c r="D14476" s="218"/>
      <c r="E14476" s="218" t="s">
        <v>114</v>
      </c>
      <c r="F14476" s="218">
        <v>2009</v>
      </c>
    </row>
    <row r="14477" spans="1:6" x14ac:dyDescent="0.45">
      <c r="A14477" s="218">
        <v>38362</v>
      </c>
      <c r="B14477" s="218">
        <v>200</v>
      </c>
      <c r="C14477" s="219">
        <v>36.733678154093987</v>
      </c>
      <c r="D14477" s="218"/>
      <c r="E14477" s="218" t="s">
        <v>114</v>
      </c>
      <c r="F14477" s="218">
        <v>2009</v>
      </c>
    </row>
    <row r="14478" spans="1:6" x14ac:dyDescent="0.45">
      <c r="A14478" s="218">
        <v>38371</v>
      </c>
      <c r="B14478" s="218">
        <v>160</v>
      </c>
      <c r="C14478" s="219">
        <v>29.722858158861619</v>
      </c>
      <c r="D14478" s="218"/>
      <c r="E14478" s="218" t="s">
        <v>114</v>
      </c>
      <c r="F14478" s="218">
        <v>2009</v>
      </c>
    </row>
    <row r="14479" spans="1:6" x14ac:dyDescent="0.45">
      <c r="A14479" s="218">
        <v>38372</v>
      </c>
      <c r="B14479" s="218">
        <v>200</v>
      </c>
      <c r="C14479" s="219">
        <v>32.263980808114923</v>
      </c>
      <c r="D14479" s="218"/>
      <c r="E14479" s="218" t="s">
        <v>114</v>
      </c>
      <c r="F14479" s="218">
        <v>2009</v>
      </c>
    </row>
    <row r="14480" spans="1:6" x14ac:dyDescent="0.45">
      <c r="A14480" s="218">
        <v>38375</v>
      </c>
      <c r="B14480" s="218">
        <v>200</v>
      </c>
      <c r="C14480" s="219">
        <v>21.088900973466721</v>
      </c>
      <c r="D14480" s="218"/>
      <c r="E14480" s="218" t="s">
        <v>114</v>
      </c>
      <c r="F14480" s="218">
        <v>2009</v>
      </c>
    </row>
    <row r="14481" spans="1:6" x14ac:dyDescent="0.45">
      <c r="A14481" s="218">
        <v>38376</v>
      </c>
      <c r="B14481" s="218">
        <v>200</v>
      </c>
      <c r="C14481" s="219">
        <v>34.798844645502093</v>
      </c>
      <c r="D14481" s="218"/>
      <c r="E14481" s="218" t="s">
        <v>114</v>
      </c>
      <c r="F14481" s="218">
        <v>2009</v>
      </c>
    </row>
    <row r="14482" spans="1:6" x14ac:dyDescent="0.45">
      <c r="A14482" s="218">
        <v>38377</v>
      </c>
      <c r="B14482" s="218">
        <v>200</v>
      </c>
      <c r="C14482" s="219">
        <v>36.740011076633657</v>
      </c>
      <c r="D14482" s="218"/>
      <c r="E14482" s="218" t="s">
        <v>114</v>
      </c>
      <c r="F14482" s="218">
        <v>2009</v>
      </c>
    </row>
    <row r="14483" spans="1:6" x14ac:dyDescent="0.45">
      <c r="A14483" s="218">
        <v>38380</v>
      </c>
      <c r="B14483" s="218">
        <v>200</v>
      </c>
      <c r="C14483" s="219">
        <v>29.465932608803769</v>
      </c>
      <c r="D14483" s="218"/>
      <c r="E14483" s="218" t="s">
        <v>114</v>
      </c>
      <c r="F14483" s="218">
        <v>2009</v>
      </c>
    </row>
    <row r="14484" spans="1:6" x14ac:dyDescent="0.45">
      <c r="A14484" s="218">
        <v>38384</v>
      </c>
      <c r="B14484" s="218">
        <v>160</v>
      </c>
      <c r="C14484" s="219">
        <v>15.274762299709669</v>
      </c>
      <c r="D14484" s="218"/>
      <c r="E14484" s="218" t="s">
        <v>114</v>
      </c>
      <c r="F14484" s="218">
        <v>2009</v>
      </c>
    </row>
    <row r="14485" spans="1:6" x14ac:dyDescent="0.45">
      <c r="A14485" s="218">
        <v>38387</v>
      </c>
      <c r="B14485" s="218">
        <v>160</v>
      </c>
      <c r="C14485" s="219">
        <v>11.698889981683021</v>
      </c>
      <c r="D14485" s="218"/>
      <c r="E14485" s="218" t="s">
        <v>114</v>
      </c>
      <c r="F14485" s="218">
        <v>2009</v>
      </c>
    </row>
    <row r="14486" spans="1:6" x14ac:dyDescent="0.45">
      <c r="A14486" s="218">
        <v>38391</v>
      </c>
      <c r="B14486" s="218">
        <v>160</v>
      </c>
      <c r="C14486" s="219">
        <v>37.107877594350903</v>
      </c>
      <c r="D14486" s="218"/>
      <c r="E14486" s="218" t="s">
        <v>114</v>
      </c>
      <c r="F14486" s="218">
        <v>2009</v>
      </c>
    </row>
    <row r="14487" spans="1:6" x14ac:dyDescent="0.45">
      <c r="A14487" s="218">
        <v>38393</v>
      </c>
      <c r="B14487" s="218">
        <v>200</v>
      </c>
      <c r="C14487" s="219">
        <v>36.778140819671997</v>
      </c>
      <c r="D14487" s="218"/>
      <c r="E14487" s="218" t="s">
        <v>114</v>
      </c>
      <c r="F14487" s="218">
        <v>2009</v>
      </c>
    </row>
    <row r="14488" spans="1:6" x14ac:dyDescent="0.45">
      <c r="A14488" s="218">
        <v>38394</v>
      </c>
      <c r="B14488" s="218">
        <v>200</v>
      </c>
      <c r="C14488" s="219">
        <v>58.444537210606313</v>
      </c>
      <c r="D14488" s="218"/>
      <c r="E14488" s="218" t="s">
        <v>114</v>
      </c>
      <c r="F14488" s="218">
        <v>2009</v>
      </c>
    </row>
    <row r="14489" spans="1:6" x14ac:dyDescent="0.45">
      <c r="A14489" s="218">
        <v>38398</v>
      </c>
      <c r="B14489" s="218">
        <v>160</v>
      </c>
      <c r="C14489" s="219">
        <v>42.437695164689941</v>
      </c>
      <c r="D14489" s="218"/>
      <c r="E14489" s="218" t="s">
        <v>114</v>
      </c>
      <c r="F14489" s="218">
        <v>2009</v>
      </c>
    </row>
    <row r="14490" spans="1:6" x14ac:dyDescent="0.45">
      <c r="A14490" s="218">
        <v>38399</v>
      </c>
      <c r="B14490" s="218">
        <v>160</v>
      </c>
      <c r="C14490" s="219">
        <v>1.907398383140231</v>
      </c>
      <c r="D14490" s="218"/>
      <c r="E14490" s="218" t="s">
        <v>114</v>
      </c>
      <c r="F14490" s="218">
        <v>2009</v>
      </c>
    </row>
    <row r="14491" spans="1:6" x14ac:dyDescent="0.45">
      <c r="A14491" s="218">
        <v>38401</v>
      </c>
      <c r="B14491" s="218">
        <v>160</v>
      </c>
      <c r="C14491" s="219">
        <v>9.1033768349678432</v>
      </c>
      <c r="D14491" s="218"/>
      <c r="E14491" s="218" t="s">
        <v>114</v>
      </c>
      <c r="F14491" s="218">
        <v>2009</v>
      </c>
    </row>
    <row r="14492" spans="1:6" x14ac:dyDescent="0.45">
      <c r="A14492" s="218">
        <v>38402</v>
      </c>
      <c r="B14492" s="218">
        <v>200</v>
      </c>
      <c r="C14492" s="219">
        <v>26.56610662011586</v>
      </c>
      <c r="D14492" s="218"/>
      <c r="E14492" s="218" t="s">
        <v>114</v>
      </c>
      <c r="F14492" s="218">
        <v>2009</v>
      </c>
    </row>
    <row r="14493" spans="1:6" x14ac:dyDescent="0.45">
      <c r="A14493" s="218">
        <v>38403</v>
      </c>
      <c r="B14493" s="218">
        <v>200</v>
      </c>
      <c r="C14493" s="219">
        <v>38.417491641124847</v>
      </c>
      <c r="D14493" s="218"/>
      <c r="E14493" s="218" t="s">
        <v>114</v>
      </c>
      <c r="F14493" s="218">
        <v>2009</v>
      </c>
    </row>
    <row r="14494" spans="1:6" x14ac:dyDescent="0.45">
      <c r="A14494" s="218">
        <v>38404</v>
      </c>
      <c r="B14494" s="218">
        <v>200</v>
      </c>
      <c r="C14494" s="219">
        <v>42.632713280880928</v>
      </c>
      <c r="D14494" s="218"/>
      <c r="E14494" s="218" t="s">
        <v>114</v>
      </c>
      <c r="F14494" s="218">
        <v>2009</v>
      </c>
    </row>
    <row r="14495" spans="1:6" x14ac:dyDescent="0.45">
      <c r="A14495" s="218">
        <v>38408</v>
      </c>
      <c r="B14495" s="218">
        <v>160</v>
      </c>
      <c r="C14495" s="219">
        <v>39.287702970266061</v>
      </c>
      <c r="D14495" s="218"/>
      <c r="E14495" s="218" t="s">
        <v>114</v>
      </c>
      <c r="F14495" s="218">
        <v>2009</v>
      </c>
    </row>
    <row r="14496" spans="1:6" x14ac:dyDescent="0.45">
      <c r="A14496" s="218">
        <v>38409</v>
      </c>
      <c r="B14496" s="218">
        <v>160</v>
      </c>
      <c r="C14496" s="219">
        <v>10.886695971463411</v>
      </c>
      <c r="D14496" s="218"/>
      <c r="E14496" s="218" t="s">
        <v>114</v>
      </c>
      <c r="F14496" s="218">
        <v>2009</v>
      </c>
    </row>
    <row r="14497" spans="1:6" x14ac:dyDescent="0.45">
      <c r="A14497" s="218">
        <v>38414</v>
      </c>
      <c r="B14497" s="218">
        <v>160</v>
      </c>
      <c r="C14497" s="219">
        <v>13.63376189166935</v>
      </c>
      <c r="D14497" s="218"/>
      <c r="E14497" s="218" t="s">
        <v>114</v>
      </c>
      <c r="F14497" s="218">
        <v>2009</v>
      </c>
    </row>
    <row r="14498" spans="1:6" x14ac:dyDescent="0.45">
      <c r="A14498" s="218">
        <v>38417</v>
      </c>
      <c r="B14498" s="218">
        <v>200</v>
      </c>
      <c r="C14498" s="219">
        <v>45.070604714228082</v>
      </c>
      <c r="D14498" s="218"/>
      <c r="E14498" s="218" t="s">
        <v>114</v>
      </c>
      <c r="F14498" s="218">
        <v>2009</v>
      </c>
    </row>
    <row r="14499" spans="1:6" x14ac:dyDescent="0.45">
      <c r="A14499" s="218">
        <v>38419</v>
      </c>
      <c r="B14499" s="218">
        <v>160</v>
      </c>
      <c r="C14499" s="219">
        <v>29.693895239970111</v>
      </c>
      <c r="D14499" s="218"/>
      <c r="E14499" s="218" t="s">
        <v>114</v>
      </c>
      <c r="F14499" s="218">
        <v>2009</v>
      </c>
    </row>
    <row r="14500" spans="1:6" x14ac:dyDescent="0.45">
      <c r="A14500" s="218">
        <v>38423</v>
      </c>
      <c r="B14500" s="218">
        <v>160</v>
      </c>
      <c r="C14500" s="219">
        <v>45.928253692117792</v>
      </c>
      <c r="D14500" s="218"/>
      <c r="E14500" s="218" t="s">
        <v>114</v>
      </c>
      <c r="F14500" s="218">
        <v>2009</v>
      </c>
    </row>
    <row r="14501" spans="1:6" x14ac:dyDescent="0.45">
      <c r="A14501" s="218">
        <v>38424</v>
      </c>
      <c r="B14501" s="218">
        <v>200</v>
      </c>
      <c r="C14501" s="219">
        <v>5.8526158400193404</v>
      </c>
      <c r="D14501" s="218"/>
      <c r="E14501" s="218" t="s">
        <v>114</v>
      </c>
      <c r="F14501" s="218">
        <v>2009</v>
      </c>
    </row>
    <row r="14502" spans="1:6" x14ac:dyDescent="0.45">
      <c r="A14502" s="218">
        <v>38425</v>
      </c>
      <c r="B14502" s="218">
        <v>200</v>
      </c>
      <c r="C14502" s="219">
        <v>13.771491009601471</v>
      </c>
      <c r="D14502" s="218"/>
      <c r="E14502" s="218" t="s">
        <v>114</v>
      </c>
      <c r="F14502" s="218">
        <v>2009</v>
      </c>
    </row>
    <row r="14503" spans="1:6" x14ac:dyDescent="0.45">
      <c r="A14503" s="218">
        <v>38426</v>
      </c>
      <c r="B14503" s="218">
        <v>200</v>
      </c>
      <c r="C14503" s="219">
        <v>42.631731596904118</v>
      </c>
      <c r="D14503" s="218"/>
      <c r="E14503" s="218" t="s">
        <v>114</v>
      </c>
      <c r="F14503" s="218">
        <v>2009</v>
      </c>
    </row>
    <row r="14504" spans="1:6" x14ac:dyDescent="0.45">
      <c r="A14504" s="218">
        <v>38467</v>
      </c>
      <c r="B14504" s="218">
        <v>200</v>
      </c>
      <c r="C14504" s="219">
        <v>16.719937726194601</v>
      </c>
      <c r="D14504" s="218"/>
      <c r="E14504" s="218" t="s">
        <v>114</v>
      </c>
      <c r="F14504" s="218">
        <v>2009</v>
      </c>
    </row>
    <row r="14505" spans="1:6" x14ac:dyDescent="0.45">
      <c r="A14505" s="218">
        <v>38472</v>
      </c>
      <c r="B14505" s="218">
        <v>200</v>
      </c>
      <c r="C14505" s="219">
        <v>45.866082211124827</v>
      </c>
      <c r="D14505" s="218"/>
      <c r="E14505" s="218" t="s">
        <v>114</v>
      </c>
      <c r="F14505" s="218">
        <v>2009</v>
      </c>
    </row>
    <row r="14506" spans="1:6" x14ac:dyDescent="0.45">
      <c r="A14506" s="218">
        <v>38473</v>
      </c>
      <c r="B14506" s="218">
        <v>200</v>
      </c>
      <c r="C14506" s="219">
        <v>3.707481915622111</v>
      </c>
      <c r="D14506" s="218"/>
      <c r="E14506" s="218" t="s">
        <v>114</v>
      </c>
      <c r="F14506" s="218">
        <v>2009</v>
      </c>
    </row>
    <row r="14507" spans="1:6" x14ac:dyDescent="0.45">
      <c r="A14507" s="218">
        <v>38475</v>
      </c>
      <c r="B14507" s="218">
        <v>200</v>
      </c>
      <c r="C14507" s="219">
        <v>32.233297530873372</v>
      </c>
      <c r="D14507" s="218"/>
      <c r="E14507" s="218" t="s">
        <v>114</v>
      </c>
      <c r="F14507" s="218">
        <v>2009</v>
      </c>
    </row>
    <row r="14508" spans="1:6" x14ac:dyDescent="0.45">
      <c r="A14508" s="218">
        <v>38476</v>
      </c>
      <c r="B14508" s="218">
        <v>160</v>
      </c>
      <c r="C14508" s="219">
        <v>28.874856874185539</v>
      </c>
      <c r="D14508" s="218"/>
      <c r="E14508" s="218" t="s">
        <v>114</v>
      </c>
      <c r="F14508" s="218">
        <v>2009</v>
      </c>
    </row>
    <row r="14509" spans="1:6" x14ac:dyDescent="0.45">
      <c r="A14509" s="218">
        <v>38480</v>
      </c>
      <c r="B14509" s="218">
        <v>160</v>
      </c>
      <c r="C14509" s="219">
        <v>21.54329285477273</v>
      </c>
      <c r="D14509" s="218"/>
      <c r="E14509" s="218" t="s">
        <v>114</v>
      </c>
      <c r="F14509" s="218">
        <v>2009</v>
      </c>
    </row>
    <row r="14510" spans="1:6" x14ac:dyDescent="0.45">
      <c r="A14510" s="218">
        <v>38486</v>
      </c>
      <c r="B14510" s="218">
        <v>160</v>
      </c>
      <c r="C14510" s="219">
        <v>21.503727528958041</v>
      </c>
      <c r="D14510" s="218"/>
      <c r="E14510" s="218" t="s">
        <v>114</v>
      </c>
      <c r="F14510" s="218">
        <v>2009</v>
      </c>
    </row>
    <row r="14511" spans="1:6" x14ac:dyDescent="0.45">
      <c r="A14511" s="218">
        <v>38487</v>
      </c>
      <c r="B14511" s="218">
        <v>200</v>
      </c>
      <c r="C14511" s="219">
        <v>55.037178527022093</v>
      </c>
      <c r="D14511" s="218"/>
      <c r="E14511" s="218" t="s">
        <v>114</v>
      </c>
      <c r="F14511" s="218">
        <v>2009</v>
      </c>
    </row>
    <row r="14512" spans="1:6" x14ac:dyDescent="0.45">
      <c r="A14512" s="218">
        <v>38488</v>
      </c>
      <c r="B14512" s="218">
        <v>200</v>
      </c>
      <c r="C14512" s="219">
        <v>51.374816657272007</v>
      </c>
      <c r="D14512" s="218"/>
      <c r="E14512" s="218" t="s">
        <v>114</v>
      </c>
      <c r="F14512" s="218">
        <v>2009</v>
      </c>
    </row>
    <row r="14513" spans="1:6" x14ac:dyDescent="0.45">
      <c r="A14513" s="218">
        <v>38489</v>
      </c>
      <c r="B14513" s="218">
        <v>200</v>
      </c>
      <c r="C14513" s="219">
        <v>35.623903478564102</v>
      </c>
      <c r="D14513" s="218"/>
      <c r="E14513" s="218" t="s">
        <v>114</v>
      </c>
      <c r="F14513" s="218">
        <v>2009</v>
      </c>
    </row>
    <row r="14514" spans="1:6" x14ac:dyDescent="0.45">
      <c r="A14514" s="218">
        <v>38507</v>
      </c>
      <c r="B14514" s="218">
        <v>160</v>
      </c>
      <c r="C14514" s="219">
        <v>13.88292679836233</v>
      </c>
      <c r="D14514" s="218"/>
      <c r="E14514" s="218" t="s">
        <v>114</v>
      </c>
      <c r="F14514" s="218">
        <v>2009</v>
      </c>
    </row>
    <row r="14515" spans="1:6" x14ac:dyDescent="0.45">
      <c r="A14515" s="218">
        <v>38512</v>
      </c>
      <c r="B14515" s="218">
        <v>160</v>
      </c>
      <c r="C14515" s="219">
        <v>31.03455103367515</v>
      </c>
      <c r="D14515" s="218"/>
      <c r="E14515" s="218" t="s">
        <v>114</v>
      </c>
      <c r="F14515" s="218">
        <v>2009</v>
      </c>
    </row>
    <row r="14516" spans="1:6" x14ac:dyDescent="0.45">
      <c r="A14516" s="218">
        <v>38515</v>
      </c>
      <c r="B14516" s="218">
        <v>160</v>
      </c>
      <c r="C14516" s="219">
        <v>6.8324870466797121</v>
      </c>
      <c r="D14516" s="218"/>
      <c r="E14516" s="218" t="s">
        <v>114</v>
      </c>
      <c r="F14516" s="218">
        <v>2009</v>
      </c>
    </row>
    <row r="14517" spans="1:6" x14ac:dyDescent="0.45">
      <c r="A14517" s="218">
        <v>38517</v>
      </c>
      <c r="B14517" s="218">
        <v>160</v>
      </c>
      <c r="C14517" s="219">
        <v>7.6004214496304119</v>
      </c>
      <c r="D14517" s="218"/>
      <c r="E14517" s="218" t="s">
        <v>114</v>
      </c>
      <c r="F14517" s="218">
        <v>2009</v>
      </c>
    </row>
    <row r="14518" spans="1:6" x14ac:dyDescent="0.45">
      <c r="A14518" s="218">
        <v>38521</v>
      </c>
      <c r="B14518" s="218">
        <v>160</v>
      </c>
      <c r="C14518" s="219">
        <v>28.979824377404</v>
      </c>
      <c r="D14518" s="218"/>
      <c r="E14518" s="218" t="s">
        <v>114</v>
      </c>
      <c r="F14518" s="218">
        <v>2009</v>
      </c>
    </row>
    <row r="14519" spans="1:6" x14ac:dyDescent="0.45">
      <c r="A14519" s="218">
        <v>38525</v>
      </c>
      <c r="B14519" s="218">
        <v>160</v>
      </c>
      <c r="C14519" s="219">
        <v>3.6037248840153131</v>
      </c>
      <c r="D14519" s="218"/>
      <c r="E14519" s="218" t="s">
        <v>114</v>
      </c>
      <c r="F14519" s="218">
        <v>2009</v>
      </c>
    </row>
    <row r="14520" spans="1:6" x14ac:dyDescent="0.45">
      <c r="A14520" s="218">
        <v>38526</v>
      </c>
      <c r="B14520" s="218">
        <v>160</v>
      </c>
      <c r="C14520" s="219">
        <v>23.696211330978841</v>
      </c>
      <c r="D14520" s="218"/>
      <c r="E14520" s="218" t="s">
        <v>114</v>
      </c>
      <c r="F14520" s="218">
        <v>2009</v>
      </c>
    </row>
    <row r="14521" spans="1:6" x14ac:dyDescent="0.45">
      <c r="A14521" s="218">
        <v>38541</v>
      </c>
      <c r="B14521" s="218">
        <v>160</v>
      </c>
      <c r="C14521" s="219">
        <v>49.216656832047477</v>
      </c>
      <c r="D14521" s="218"/>
      <c r="E14521" s="218" t="s">
        <v>114</v>
      </c>
      <c r="F14521" s="218">
        <v>2009</v>
      </c>
    </row>
    <row r="14522" spans="1:6" x14ac:dyDescent="0.45">
      <c r="A14522" s="218">
        <v>38546</v>
      </c>
      <c r="B14522" s="218">
        <v>160</v>
      </c>
      <c r="C14522" s="219">
        <v>29.31416403343049</v>
      </c>
      <c r="D14522" s="218"/>
      <c r="E14522" s="218" t="s">
        <v>114</v>
      </c>
      <c r="F14522" s="218">
        <v>2009</v>
      </c>
    </row>
    <row r="14523" spans="1:6" x14ac:dyDescent="0.45">
      <c r="A14523" s="218">
        <v>38549</v>
      </c>
      <c r="B14523" s="218">
        <v>160</v>
      </c>
      <c r="C14523" s="219">
        <v>36.182315500171327</v>
      </c>
      <c r="D14523" s="218"/>
      <c r="E14523" s="218" t="s">
        <v>114</v>
      </c>
      <c r="F14523" s="218">
        <v>2009</v>
      </c>
    </row>
    <row r="14524" spans="1:6" x14ac:dyDescent="0.45">
      <c r="A14524" s="218">
        <v>38557</v>
      </c>
      <c r="B14524" s="218">
        <v>160</v>
      </c>
      <c r="C14524" s="219">
        <v>29.91822475262061</v>
      </c>
      <c r="D14524" s="218"/>
      <c r="E14524" s="218" t="s">
        <v>114</v>
      </c>
      <c r="F14524" s="218">
        <v>2009</v>
      </c>
    </row>
    <row r="14525" spans="1:6" x14ac:dyDescent="0.45">
      <c r="A14525" s="218">
        <v>38560</v>
      </c>
      <c r="B14525" s="218">
        <v>160</v>
      </c>
      <c r="C14525" s="219">
        <v>18.71405674542223</v>
      </c>
      <c r="D14525" s="218"/>
      <c r="E14525" s="218" t="s">
        <v>114</v>
      </c>
      <c r="F14525" s="218">
        <v>2009</v>
      </c>
    </row>
    <row r="14526" spans="1:6" x14ac:dyDescent="0.45">
      <c r="A14526" s="218">
        <v>38581</v>
      </c>
      <c r="B14526" s="218">
        <v>200</v>
      </c>
      <c r="C14526" s="219">
        <v>43.38034881128015</v>
      </c>
      <c r="D14526" s="218" t="s">
        <v>584</v>
      </c>
      <c r="E14526" s="218" t="s">
        <v>207</v>
      </c>
      <c r="F14526" s="218">
        <v>1901</v>
      </c>
    </row>
    <row r="14527" spans="1:6" x14ac:dyDescent="0.45">
      <c r="A14527" s="218">
        <v>38603</v>
      </c>
      <c r="B14527" s="218">
        <v>160</v>
      </c>
      <c r="C14527" s="219">
        <v>56.019209927566429</v>
      </c>
      <c r="D14527" s="218"/>
      <c r="E14527" s="218" t="s">
        <v>114</v>
      </c>
      <c r="F14527" s="218">
        <v>2009</v>
      </c>
    </row>
    <row r="14528" spans="1:6" x14ac:dyDescent="0.45">
      <c r="A14528" s="218">
        <v>38611</v>
      </c>
      <c r="B14528" s="218">
        <v>200</v>
      </c>
      <c r="C14528" s="219">
        <v>11.57831784556222</v>
      </c>
      <c r="D14528" s="218"/>
      <c r="E14528" s="218" t="s">
        <v>114</v>
      </c>
      <c r="F14528" s="218">
        <v>2009</v>
      </c>
    </row>
    <row r="14529" spans="1:6" x14ac:dyDescent="0.45">
      <c r="A14529" s="218">
        <v>38614</v>
      </c>
      <c r="B14529" s="218">
        <v>200</v>
      </c>
      <c r="C14529" s="219">
        <v>6.8788140348701239</v>
      </c>
      <c r="D14529" s="218"/>
      <c r="E14529" s="218" t="s">
        <v>114</v>
      </c>
      <c r="F14529" s="218">
        <v>2009</v>
      </c>
    </row>
    <row r="14530" spans="1:6" x14ac:dyDescent="0.45">
      <c r="A14530" s="218">
        <v>38617</v>
      </c>
      <c r="B14530" s="218">
        <v>200</v>
      </c>
      <c r="C14530" s="219">
        <v>4.9549776073841443</v>
      </c>
      <c r="D14530" s="218"/>
      <c r="E14530" s="218" t="s">
        <v>114</v>
      </c>
      <c r="F14530" s="218">
        <v>2009</v>
      </c>
    </row>
    <row r="14531" spans="1:6" x14ac:dyDescent="0.45">
      <c r="A14531" s="218">
        <v>38621</v>
      </c>
      <c r="B14531" s="218">
        <v>200</v>
      </c>
      <c r="C14531" s="219">
        <v>19.096138472704261</v>
      </c>
      <c r="D14531" s="218"/>
      <c r="E14531" s="218" t="s">
        <v>114</v>
      </c>
      <c r="F14531" s="218">
        <v>2009</v>
      </c>
    </row>
    <row r="14532" spans="1:6" x14ac:dyDescent="0.45">
      <c r="A14532" s="218">
        <v>38623</v>
      </c>
      <c r="B14532" s="218">
        <v>200</v>
      </c>
      <c r="C14532" s="219">
        <v>29.506093053257931</v>
      </c>
      <c r="D14532" s="218"/>
      <c r="E14532" s="218" t="s">
        <v>114</v>
      </c>
      <c r="F14532" s="218">
        <v>2009</v>
      </c>
    </row>
    <row r="14533" spans="1:6" x14ac:dyDescent="0.45">
      <c r="A14533" s="218">
        <v>38624</v>
      </c>
      <c r="B14533" s="218">
        <v>200</v>
      </c>
      <c r="C14533" s="219">
        <v>12.80742020929994</v>
      </c>
      <c r="D14533" s="218"/>
      <c r="E14533" s="218" t="s">
        <v>114</v>
      </c>
      <c r="F14533" s="218">
        <v>2009</v>
      </c>
    </row>
    <row r="14534" spans="1:6" x14ac:dyDescent="0.45">
      <c r="A14534" s="218">
        <v>38625</v>
      </c>
      <c r="B14534" s="218">
        <v>200</v>
      </c>
      <c r="C14534" s="219">
        <v>20.342171600542009</v>
      </c>
      <c r="D14534" s="218"/>
      <c r="E14534" s="218" t="s">
        <v>114</v>
      </c>
      <c r="F14534" s="218">
        <v>2009</v>
      </c>
    </row>
    <row r="14535" spans="1:6" x14ac:dyDescent="0.45">
      <c r="A14535" s="218">
        <v>38626</v>
      </c>
      <c r="B14535" s="218">
        <v>200</v>
      </c>
      <c r="C14535" s="219">
        <v>40.498555261628091</v>
      </c>
      <c r="D14535" s="218"/>
      <c r="E14535" s="218" t="s">
        <v>114</v>
      </c>
      <c r="F14535" s="218">
        <v>2009</v>
      </c>
    </row>
    <row r="14536" spans="1:6" x14ac:dyDescent="0.45">
      <c r="A14536" s="218">
        <v>38645</v>
      </c>
      <c r="B14536" s="218">
        <v>200</v>
      </c>
      <c r="C14536" s="219">
        <v>36.83667478769128</v>
      </c>
      <c r="D14536" s="218"/>
      <c r="E14536" s="218" t="s">
        <v>114</v>
      </c>
      <c r="F14536" s="218">
        <v>2009</v>
      </c>
    </row>
    <row r="14537" spans="1:6" x14ac:dyDescent="0.45">
      <c r="A14537" s="218">
        <v>38646</v>
      </c>
      <c r="B14537" s="218">
        <v>200</v>
      </c>
      <c r="C14537" s="219">
        <v>36.909210092274911</v>
      </c>
      <c r="D14537" s="218"/>
      <c r="E14537" s="218" t="s">
        <v>114</v>
      </c>
      <c r="F14537" s="218">
        <v>2009</v>
      </c>
    </row>
    <row r="14538" spans="1:6" x14ac:dyDescent="0.45">
      <c r="A14538" s="218">
        <v>38648</v>
      </c>
      <c r="B14538" s="218">
        <v>200</v>
      </c>
      <c r="C14538" s="219">
        <v>38.111389974245697</v>
      </c>
      <c r="D14538" s="218"/>
      <c r="E14538" s="218" t="s">
        <v>114</v>
      </c>
      <c r="F14538" s="218">
        <v>2009</v>
      </c>
    </row>
    <row r="14539" spans="1:6" x14ac:dyDescent="0.45">
      <c r="A14539" s="218">
        <v>38675</v>
      </c>
      <c r="B14539" s="218">
        <v>200</v>
      </c>
      <c r="C14539" s="219">
        <v>41.08474700891805</v>
      </c>
      <c r="D14539" s="218"/>
      <c r="E14539" s="218" t="s">
        <v>114</v>
      </c>
      <c r="F14539" s="218">
        <v>2009</v>
      </c>
    </row>
    <row r="14540" spans="1:6" x14ac:dyDescent="0.45">
      <c r="A14540" s="218">
        <v>38676</v>
      </c>
      <c r="B14540" s="218">
        <v>200</v>
      </c>
      <c r="C14540" s="219">
        <v>42.731647686169943</v>
      </c>
      <c r="D14540" s="218"/>
      <c r="E14540" s="218" t="s">
        <v>114</v>
      </c>
      <c r="F14540" s="218">
        <v>2009</v>
      </c>
    </row>
    <row r="14541" spans="1:6" x14ac:dyDescent="0.45">
      <c r="A14541" s="218">
        <v>38686</v>
      </c>
      <c r="B14541" s="218">
        <v>200</v>
      </c>
      <c r="C14541" s="219">
        <v>37.561046943947836</v>
      </c>
      <c r="D14541" s="218"/>
      <c r="E14541" s="218" t="s">
        <v>114</v>
      </c>
      <c r="F14541" s="218">
        <v>2009</v>
      </c>
    </row>
    <row r="14542" spans="1:6" x14ac:dyDescent="0.45">
      <c r="A14542" s="218">
        <v>38695</v>
      </c>
      <c r="B14542" s="218"/>
      <c r="C14542" s="219">
        <v>14.8997414365378</v>
      </c>
      <c r="D14542" s="218"/>
      <c r="E14542" s="218"/>
      <c r="F14542" s="218">
        <v>1901</v>
      </c>
    </row>
    <row r="14543" spans="1:6" x14ac:dyDescent="0.45">
      <c r="A14543" s="218">
        <v>38697</v>
      </c>
      <c r="B14543" s="218"/>
      <c r="C14543" s="219">
        <v>14.81783639387953</v>
      </c>
      <c r="D14543" s="218"/>
      <c r="E14543" s="218"/>
      <c r="F14543" s="218">
        <v>1901</v>
      </c>
    </row>
    <row r="14544" spans="1:6" x14ac:dyDescent="0.45">
      <c r="A14544" s="218">
        <v>38701</v>
      </c>
      <c r="B14544" s="218"/>
      <c r="C14544" s="219">
        <v>9.174077226141188</v>
      </c>
      <c r="D14544" s="218"/>
      <c r="E14544" s="218"/>
      <c r="F14544" s="218">
        <v>1901</v>
      </c>
    </row>
    <row r="14545" spans="1:6" x14ac:dyDescent="0.45">
      <c r="A14545" s="218">
        <v>38702</v>
      </c>
      <c r="B14545" s="218"/>
      <c r="C14545" s="219">
        <v>28.013886858749458</v>
      </c>
      <c r="D14545" s="218"/>
      <c r="E14545" s="218"/>
      <c r="F14545" s="218">
        <v>1901</v>
      </c>
    </row>
    <row r="14546" spans="1:6" x14ac:dyDescent="0.45">
      <c r="A14546" s="218">
        <v>38712</v>
      </c>
      <c r="B14546" s="218"/>
      <c r="C14546" s="219">
        <v>15.57269759184874</v>
      </c>
      <c r="D14546" s="218"/>
      <c r="E14546" s="218"/>
      <c r="F14546" s="218">
        <v>1901</v>
      </c>
    </row>
    <row r="14547" spans="1:6" x14ac:dyDescent="0.45">
      <c r="A14547" s="218">
        <v>38713</v>
      </c>
      <c r="B14547" s="218">
        <v>200</v>
      </c>
      <c r="C14547" s="219">
        <v>57.248730062432521</v>
      </c>
      <c r="D14547" s="218"/>
      <c r="E14547" s="218" t="s">
        <v>114</v>
      </c>
      <c r="F14547" s="218">
        <v>2009</v>
      </c>
    </row>
    <row r="14548" spans="1:6" x14ac:dyDescent="0.45">
      <c r="A14548" s="218">
        <v>38725</v>
      </c>
      <c r="B14548" s="218">
        <v>200</v>
      </c>
      <c r="C14548" s="219">
        <v>19.993829504150419</v>
      </c>
      <c r="D14548" s="218"/>
      <c r="E14548" s="218" t="s">
        <v>114</v>
      </c>
      <c r="F14548" s="218">
        <v>2009</v>
      </c>
    </row>
    <row r="14549" spans="1:6" x14ac:dyDescent="0.45">
      <c r="A14549" s="218">
        <v>38726</v>
      </c>
      <c r="B14549" s="218">
        <v>200</v>
      </c>
      <c r="C14549" s="219">
        <v>28.647857355405261</v>
      </c>
      <c r="D14549" s="218"/>
      <c r="E14549" s="218" t="s">
        <v>114</v>
      </c>
      <c r="F14549" s="218">
        <v>2009</v>
      </c>
    </row>
    <row r="14550" spans="1:6" x14ac:dyDescent="0.45">
      <c r="A14550" s="218">
        <v>38737</v>
      </c>
      <c r="B14550" s="218">
        <v>200</v>
      </c>
      <c r="C14550" s="219">
        <v>13.46102528438294</v>
      </c>
      <c r="D14550" s="218"/>
      <c r="E14550" s="218" t="s">
        <v>114</v>
      </c>
      <c r="F14550" s="218">
        <v>2009</v>
      </c>
    </row>
    <row r="14551" spans="1:6" x14ac:dyDescent="0.45">
      <c r="A14551" s="218">
        <v>38738</v>
      </c>
      <c r="B14551" s="218">
        <v>200</v>
      </c>
      <c r="C14551" s="219">
        <v>16.310977348724229</v>
      </c>
      <c r="D14551" s="218"/>
      <c r="E14551" s="218" t="s">
        <v>114</v>
      </c>
      <c r="F14551" s="218">
        <v>2009</v>
      </c>
    </row>
    <row r="14552" spans="1:6" x14ac:dyDescent="0.45">
      <c r="A14552" s="218">
        <v>38781</v>
      </c>
      <c r="B14552" s="218"/>
      <c r="C14552" s="219">
        <v>27.03535982432042</v>
      </c>
      <c r="D14552" s="218"/>
      <c r="E14552" s="218"/>
      <c r="F14552" s="218">
        <v>1901</v>
      </c>
    </row>
    <row r="14553" spans="1:6" x14ac:dyDescent="0.45">
      <c r="A14553" s="218">
        <v>38790</v>
      </c>
      <c r="B14553" s="218"/>
      <c r="C14553" s="219">
        <v>4.1609888327164972</v>
      </c>
      <c r="D14553" s="218"/>
      <c r="E14553" s="218"/>
      <c r="F14553" s="218">
        <v>1901</v>
      </c>
    </row>
    <row r="14554" spans="1:6" x14ac:dyDescent="0.45">
      <c r="A14554" s="218">
        <v>38794</v>
      </c>
      <c r="B14554" s="218"/>
      <c r="C14554" s="219">
        <v>33.353813497646549</v>
      </c>
      <c r="D14554" s="218"/>
      <c r="E14554" s="218"/>
      <c r="F14554" s="218">
        <v>1901</v>
      </c>
    </row>
    <row r="14555" spans="1:6" x14ac:dyDescent="0.45">
      <c r="A14555" s="218">
        <v>38803</v>
      </c>
      <c r="B14555" s="218">
        <v>250</v>
      </c>
      <c r="C14555" s="219">
        <v>15.441619061089931</v>
      </c>
      <c r="D14555" s="218"/>
      <c r="E14555" s="218" t="s">
        <v>114</v>
      </c>
      <c r="F14555" s="218">
        <v>2009</v>
      </c>
    </row>
    <row r="14556" spans="1:6" x14ac:dyDescent="0.45">
      <c r="A14556" s="218">
        <v>38805</v>
      </c>
      <c r="B14556" s="218">
        <v>250</v>
      </c>
      <c r="C14556" s="219">
        <v>18.633012489578221</v>
      </c>
      <c r="D14556" s="218" t="s">
        <v>585</v>
      </c>
      <c r="E14556" s="218" t="s">
        <v>114</v>
      </c>
      <c r="F14556" s="218">
        <v>2009</v>
      </c>
    </row>
    <row r="14557" spans="1:6" x14ac:dyDescent="0.45">
      <c r="A14557" s="218">
        <v>38806</v>
      </c>
      <c r="B14557" s="218">
        <v>200</v>
      </c>
      <c r="C14557" s="219">
        <v>46.048294600367321</v>
      </c>
      <c r="D14557" s="218"/>
      <c r="E14557" s="218" t="s">
        <v>114</v>
      </c>
      <c r="F14557" s="218">
        <v>2009</v>
      </c>
    </row>
    <row r="14558" spans="1:6" x14ac:dyDescent="0.45">
      <c r="A14558" s="218">
        <v>38807</v>
      </c>
      <c r="B14558" s="218">
        <v>200</v>
      </c>
      <c r="C14558" s="219">
        <v>48.080901272039803</v>
      </c>
      <c r="D14558" s="218"/>
      <c r="E14558" s="218" t="s">
        <v>114</v>
      </c>
      <c r="F14558" s="218">
        <v>2009</v>
      </c>
    </row>
    <row r="14559" spans="1:6" x14ac:dyDescent="0.45">
      <c r="A14559" s="218">
        <v>38808</v>
      </c>
      <c r="B14559" s="218">
        <v>200</v>
      </c>
      <c r="C14559" s="219">
        <v>19.60633224963534</v>
      </c>
      <c r="D14559" s="218"/>
      <c r="E14559" s="218" t="s">
        <v>114</v>
      </c>
      <c r="F14559" s="218">
        <v>2009</v>
      </c>
    </row>
    <row r="14560" spans="1:6" x14ac:dyDescent="0.45">
      <c r="A14560" s="218">
        <v>38809</v>
      </c>
      <c r="B14560" s="218">
        <v>200</v>
      </c>
      <c r="C14560" s="219">
        <v>7.0395907683823404</v>
      </c>
      <c r="D14560" s="218"/>
      <c r="E14560" s="218" t="s">
        <v>114</v>
      </c>
      <c r="F14560" s="218">
        <v>2009</v>
      </c>
    </row>
    <row r="14561" spans="1:6" x14ac:dyDescent="0.45">
      <c r="A14561" s="218">
        <v>38810</v>
      </c>
      <c r="B14561" s="218">
        <v>200</v>
      </c>
      <c r="C14561" s="219">
        <v>26.445953777277278</v>
      </c>
      <c r="D14561" s="218"/>
      <c r="E14561" s="218" t="s">
        <v>114</v>
      </c>
      <c r="F14561" s="218">
        <v>2009</v>
      </c>
    </row>
    <row r="14562" spans="1:6" x14ac:dyDescent="0.45">
      <c r="A14562" s="218">
        <v>38811</v>
      </c>
      <c r="B14562" s="218">
        <v>200</v>
      </c>
      <c r="C14562" s="219">
        <v>36.117701913017861</v>
      </c>
      <c r="D14562" s="218"/>
      <c r="E14562" s="218" t="s">
        <v>114</v>
      </c>
      <c r="F14562" s="218">
        <v>2009</v>
      </c>
    </row>
    <row r="14563" spans="1:6" x14ac:dyDescent="0.45">
      <c r="A14563" s="218">
        <v>38812</v>
      </c>
      <c r="B14563" s="218">
        <v>200</v>
      </c>
      <c r="C14563" s="219">
        <v>48.839815833603879</v>
      </c>
      <c r="D14563" s="218"/>
      <c r="E14563" s="218" t="s">
        <v>114</v>
      </c>
      <c r="F14563" s="218">
        <v>2009</v>
      </c>
    </row>
    <row r="14564" spans="1:6" x14ac:dyDescent="0.45">
      <c r="A14564" s="218">
        <v>38813</v>
      </c>
      <c r="B14564" s="218">
        <v>200</v>
      </c>
      <c r="C14564" s="219">
        <v>50.328908982946487</v>
      </c>
      <c r="D14564" s="218"/>
      <c r="E14564" s="218" t="s">
        <v>114</v>
      </c>
      <c r="F14564" s="218">
        <v>2009</v>
      </c>
    </row>
    <row r="14565" spans="1:6" x14ac:dyDescent="0.45">
      <c r="A14565" s="218">
        <v>38815</v>
      </c>
      <c r="B14565" s="218">
        <v>200</v>
      </c>
      <c r="C14565" s="219">
        <v>22.421745251633091</v>
      </c>
      <c r="D14565" s="218"/>
      <c r="E14565" s="218" t="s">
        <v>114</v>
      </c>
      <c r="F14565" s="218">
        <v>2009</v>
      </c>
    </row>
    <row r="14566" spans="1:6" x14ac:dyDescent="0.45">
      <c r="A14566" s="218">
        <v>38816</v>
      </c>
      <c r="B14566" s="218">
        <v>200</v>
      </c>
      <c r="C14566" s="219">
        <v>45.876676105952548</v>
      </c>
      <c r="D14566" s="218"/>
      <c r="E14566" s="218" t="s">
        <v>114</v>
      </c>
      <c r="F14566" s="218">
        <v>2009</v>
      </c>
    </row>
    <row r="14567" spans="1:6" x14ac:dyDescent="0.45">
      <c r="A14567" s="218">
        <v>38820</v>
      </c>
      <c r="B14567" s="218">
        <v>200</v>
      </c>
      <c r="C14567" s="219">
        <v>42.964745781030118</v>
      </c>
      <c r="D14567" s="218"/>
      <c r="E14567" s="218" t="s">
        <v>114</v>
      </c>
      <c r="F14567" s="218">
        <v>2009</v>
      </c>
    </row>
    <row r="14568" spans="1:6" x14ac:dyDescent="0.45">
      <c r="A14568" s="218">
        <v>38821</v>
      </c>
      <c r="B14568" s="218">
        <v>200</v>
      </c>
      <c r="C14568" s="219">
        <v>38.349779794788873</v>
      </c>
      <c r="D14568" s="218"/>
      <c r="E14568" s="218" t="s">
        <v>114</v>
      </c>
      <c r="F14568" s="218">
        <v>2009</v>
      </c>
    </row>
    <row r="14569" spans="1:6" x14ac:dyDescent="0.45">
      <c r="A14569" s="218">
        <v>38826</v>
      </c>
      <c r="B14569" s="218">
        <v>200</v>
      </c>
      <c r="C14569" s="219">
        <v>31.61199312415086</v>
      </c>
      <c r="D14569" s="218"/>
      <c r="E14569" s="218" t="s">
        <v>114</v>
      </c>
      <c r="F14569" s="218">
        <v>2009</v>
      </c>
    </row>
    <row r="14570" spans="1:6" x14ac:dyDescent="0.45">
      <c r="A14570" s="218">
        <v>38828</v>
      </c>
      <c r="B14570" s="218">
        <v>200</v>
      </c>
      <c r="C14570" s="219">
        <v>30.245887875857019</v>
      </c>
      <c r="D14570" s="218"/>
      <c r="E14570" s="218" t="s">
        <v>111</v>
      </c>
      <c r="F14570" s="218">
        <v>1901</v>
      </c>
    </row>
    <row r="14571" spans="1:6" x14ac:dyDescent="0.45">
      <c r="A14571" s="218">
        <v>38830</v>
      </c>
      <c r="B14571" s="218">
        <v>200</v>
      </c>
      <c r="C14571" s="219">
        <v>48.582712197713207</v>
      </c>
      <c r="D14571" s="218"/>
      <c r="E14571" s="218" t="s">
        <v>114</v>
      </c>
      <c r="F14571" s="218">
        <v>2009</v>
      </c>
    </row>
    <row r="14572" spans="1:6" x14ac:dyDescent="0.45">
      <c r="A14572" s="218">
        <v>38832</v>
      </c>
      <c r="B14572" s="218">
        <v>200</v>
      </c>
      <c r="C14572" s="219">
        <v>29.997942045338959</v>
      </c>
      <c r="D14572" s="218" t="s">
        <v>586</v>
      </c>
      <c r="E14572" s="218" t="s">
        <v>111</v>
      </c>
      <c r="F14572" s="218">
        <v>1901</v>
      </c>
    </row>
    <row r="14573" spans="1:6" x14ac:dyDescent="0.45">
      <c r="A14573" s="218">
        <v>38834</v>
      </c>
      <c r="B14573" s="218">
        <v>200</v>
      </c>
      <c r="C14573" s="219">
        <v>29.762495785340501</v>
      </c>
      <c r="D14573" s="218" t="s">
        <v>586</v>
      </c>
      <c r="E14573" s="218" t="s">
        <v>111</v>
      </c>
      <c r="F14573" s="218">
        <v>1901</v>
      </c>
    </row>
    <row r="14574" spans="1:6" x14ac:dyDescent="0.45">
      <c r="A14574" s="218">
        <v>38835</v>
      </c>
      <c r="B14574" s="218">
        <v>200</v>
      </c>
      <c r="C14574" s="219">
        <v>56.829077418882363</v>
      </c>
      <c r="D14574" s="218"/>
      <c r="E14574" s="218" t="s">
        <v>114</v>
      </c>
      <c r="F14574" s="218">
        <v>2009</v>
      </c>
    </row>
    <row r="14575" spans="1:6" x14ac:dyDescent="0.45">
      <c r="A14575" s="218">
        <v>38836</v>
      </c>
      <c r="B14575" s="218">
        <v>200</v>
      </c>
      <c r="C14575" s="219">
        <v>54.952027540186961</v>
      </c>
      <c r="D14575" s="218"/>
      <c r="E14575" s="218" t="s">
        <v>114</v>
      </c>
      <c r="F14575" s="218">
        <v>2009</v>
      </c>
    </row>
    <row r="14576" spans="1:6" x14ac:dyDescent="0.45">
      <c r="A14576" s="218">
        <v>38837</v>
      </c>
      <c r="B14576" s="218">
        <v>200</v>
      </c>
      <c r="C14576" s="219">
        <v>62.283033691035101</v>
      </c>
      <c r="D14576" s="218"/>
      <c r="E14576" s="218" t="s">
        <v>114</v>
      </c>
      <c r="F14576" s="218">
        <v>2009</v>
      </c>
    </row>
    <row r="14577" spans="1:6" x14ac:dyDescent="0.45">
      <c r="A14577" s="218">
        <v>38838</v>
      </c>
      <c r="B14577" s="218">
        <v>200</v>
      </c>
      <c r="C14577" s="219">
        <v>45.952646302369757</v>
      </c>
      <c r="D14577" s="218"/>
      <c r="E14577" s="218" t="s">
        <v>114</v>
      </c>
      <c r="F14577" s="218">
        <v>2009</v>
      </c>
    </row>
    <row r="14578" spans="1:6" x14ac:dyDescent="0.45">
      <c r="A14578" s="218">
        <v>38839</v>
      </c>
      <c r="B14578" s="218">
        <v>200</v>
      </c>
      <c r="C14578" s="219">
        <v>41.469130900408061</v>
      </c>
      <c r="D14578" s="218"/>
      <c r="E14578" s="218" t="s">
        <v>114</v>
      </c>
      <c r="F14578" s="218">
        <v>2009</v>
      </c>
    </row>
    <row r="14579" spans="1:6" x14ac:dyDescent="0.45">
      <c r="A14579" s="218">
        <v>38840</v>
      </c>
      <c r="B14579" s="218">
        <v>200</v>
      </c>
      <c r="C14579" s="219">
        <v>45.831320289020539</v>
      </c>
      <c r="D14579" s="218"/>
      <c r="E14579" s="218" t="s">
        <v>114</v>
      </c>
      <c r="F14579" s="218">
        <v>2009</v>
      </c>
    </row>
    <row r="14580" spans="1:6" x14ac:dyDescent="0.45">
      <c r="A14580" s="218">
        <v>38841</v>
      </c>
      <c r="B14580" s="218">
        <v>160</v>
      </c>
      <c r="C14580" s="219">
        <v>41.614699488683819</v>
      </c>
      <c r="D14580" s="218"/>
      <c r="E14580" s="218" t="s">
        <v>114</v>
      </c>
      <c r="F14580" s="218">
        <v>2009</v>
      </c>
    </row>
    <row r="14581" spans="1:6" x14ac:dyDescent="0.45">
      <c r="A14581" s="218">
        <v>38842</v>
      </c>
      <c r="B14581" s="218">
        <v>200</v>
      </c>
      <c r="C14581" s="219">
        <v>50.421572613407847</v>
      </c>
      <c r="D14581" s="218"/>
      <c r="E14581" s="218" t="s">
        <v>114</v>
      </c>
      <c r="F14581" s="218">
        <v>2009</v>
      </c>
    </row>
    <row r="14582" spans="1:6" x14ac:dyDescent="0.45">
      <c r="A14582" s="218">
        <v>38854</v>
      </c>
      <c r="B14582" s="218">
        <v>200</v>
      </c>
      <c r="C14582" s="219">
        <v>31.77444723019503</v>
      </c>
      <c r="D14582" s="218" t="s">
        <v>587</v>
      </c>
      <c r="E14582" s="218" t="s">
        <v>114</v>
      </c>
      <c r="F14582" s="218">
        <v>2009</v>
      </c>
    </row>
    <row r="14583" spans="1:6" x14ac:dyDescent="0.45">
      <c r="A14583" s="218">
        <v>38861</v>
      </c>
      <c r="B14583" s="218">
        <v>200</v>
      </c>
      <c r="C14583" s="219">
        <v>15.81874469205831</v>
      </c>
      <c r="D14583" s="218"/>
      <c r="E14583" s="218" t="s">
        <v>114</v>
      </c>
      <c r="F14583" s="218">
        <v>2009</v>
      </c>
    </row>
    <row r="14584" spans="1:6" x14ac:dyDescent="0.45">
      <c r="A14584" s="218">
        <v>38862</v>
      </c>
      <c r="B14584" s="218">
        <v>200</v>
      </c>
      <c r="C14584" s="219">
        <v>28.43623413953534</v>
      </c>
      <c r="D14584" s="218"/>
      <c r="E14584" s="218" t="s">
        <v>114</v>
      </c>
      <c r="F14584" s="218">
        <v>2009</v>
      </c>
    </row>
    <row r="14585" spans="1:6" x14ac:dyDescent="0.45">
      <c r="A14585" s="218">
        <v>38863</v>
      </c>
      <c r="B14585" s="218">
        <v>200</v>
      </c>
      <c r="C14585" s="219">
        <v>48.900720196432403</v>
      </c>
      <c r="D14585" s="218"/>
      <c r="E14585" s="218" t="s">
        <v>114</v>
      </c>
      <c r="F14585" s="218">
        <v>2009</v>
      </c>
    </row>
    <row r="14586" spans="1:6" x14ac:dyDescent="0.45">
      <c r="A14586" s="218">
        <v>38865</v>
      </c>
      <c r="B14586" s="218">
        <v>200</v>
      </c>
      <c r="C14586" s="219">
        <v>45.344338813004413</v>
      </c>
      <c r="D14586" s="218"/>
      <c r="E14586" s="218" t="s">
        <v>114</v>
      </c>
      <c r="F14586" s="218">
        <v>2009</v>
      </c>
    </row>
    <row r="14587" spans="1:6" x14ac:dyDescent="0.45">
      <c r="A14587" s="218">
        <v>38877</v>
      </c>
      <c r="B14587" s="218">
        <v>160</v>
      </c>
      <c r="C14587" s="219">
        <v>54.868655388453469</v>
      </c>
      <c r="D14587" s="218"/>
      <c r="E14587" s="218" t="s">
        <v>114</v>
      </c>
      <c r="F14587" s="218">
        <v>2009</v>
      </c>
    </row>
    <row r="14588" spans="1:6" x14ac:dyDescent="0.45">
      <c r="A14588" s="218">
        <v>38889</v>
      </c>
      <c r="B14588" s="218">
        <v>160</v>
      </c>
      <c r="C14588" s="219">
        <v>51.557041360302279</v>
      </c>
      <c r="D14588" s="218"/>
      <c r="E14588" s="218" t="s">
        <v>114</v>
      </c>
      <c r="F14588" s="218">
        <v>2009</v>
      </c>
    </row>
    <row r="14589" spans="1:6" x14ac:dyDescent="0.45">
      <c r="A14589" s="218">
        <v>38891</v>
      </c>
      <c r="B14589" s="218">
        <v>160</v>
      </c>
      <c r="C14589" s="219">
        <v>54.809963034295471</v>
      </c>
      <c r="D14589" s="218"/>
      <c r="E14589" s="218" t="s">
        <v>114</v>
      </c>
      <c r="F14589" s="218">
        <v>2009</v>
      </c>
    </row>
    <row r="14590" spans="1:6" x14ac:dyDescent="0.45">
      <c r="A14590" s="218">
        <v>38892</v>
      </c>
      <c r="B14590" s="218">
        <v>160</v>
      </c>
      <c r="C14590" s="219">
        <v>49.043705544848713</v>
      </c>
      <c r="D14590" s="218"/>
      <c r="E14590" s="218" t="s">
        <v>114</v>
      </c>
      <c r="F14590" s="218">
        <v>2009</v>
      </c>
    </row>
    <row r="14591" spans="1:6" x14ac:dyDescent="0.45">
      <c r="A14591" s="218">
        <v>38896</v>
      </c>
      <c r="B14591" s="218">
        <v>160</v>
      </c>
      <c r="C14591" s="219">
        <v>17.2272695802823</v>
      </c>
      <c r="D14591" s="218"/>
      <c r="E14591" s="218" t="s">
        <v>114</v>
      </c>
      <c r="F14591" s="218">
        <v>2009</v>
      </c>
    </row>
    <row r="14592" spans="1:6" x14ac:dyDescent="0.45">
      <c r="A14592" s="218">
        <v>38897</v>
      </c>
      <c r="B14592" s="218">
        <v>200</v>
      </c>
      <c r="C14592" s="219">
        <v>30.713703721507692</v>
      </c>
      <c r="D14592" s="218"/>
      <c r="E14592" s="218" t="s">
        <v>207</v>
      </c>
      <c r="F14592" s="218">
        <v>1901</v>
      </c>
    </row>
    <row r="14593" spans="1:6" x14ac:dyDescent="0.45">
      <c r="A14593" s="218">
        <v>38901</v>
      </c>
      <c r="B14593" s="218">
        <v>160</v>
      </c>
      <c r="C14593" s="219">
        <v>9.1620281561896988</v>
      </c>
      <c r="D14593" s="218" t="s">
        <v>187</v>
      </c>
      <c r="E14593" s="218" t="s">
        <v>114</v>
      </c>
      <c r="F14593" s="218">
        <v>2009</v>
      </c>
    </row>
    <row r="14594" spans="1:6" x14ac:dyDescent="0.45">
      <c r="A14594" s="218">
        <v>38902</v>
      </c>
      <c r="B14594" s="218">
        <v>160</v>
      </c>
      <c r="C14594" s="219">
        <v>17.923195077134451</v>
      </c>
      <c r="D14594" s="218"/>
      <c r="E14594" s="218" t="s">
        <v>114</v>
      </c>
      <c r="F14594" s="218">
        <v>2009</v>
      </c>
    </row>
    <row r="14595" spans="1:6" x14ac:dyDescent="0.45">
      <c r="A14595" s="218">
        <v>38903</v>
      </c>
      <c r="B14595" s="218">
        <v>160</v>
      </c>
      <c r="C14595" s="219">
        <v>10.20922530473624</v>
      </c>
      <c r="D14595" s="218"/>
      <c r="E14595" s="218" t="s">
        <v>114</v>
      </c>
      <c r="F14595" s="218">
        <v>2009</v>
      </c>
    </row>
    <row r="14596" spans="1:6" x14ac:dyDescent="0.45">
      <c r="A14596" s="218">
        <v>38904</v>
      </c>
      <c r="B14596" s="218">
        <v>160</v>
      </c>
      <c r="C14596" s="219">
        <v>29.826199877889859</v>
      </c>
      <c r="D14596" s="218"/>
      <c r="E14596" s="218" t="s">
        <v>114</v>
      </c>
      <c r="F14596" s="218">
        <v>2009</v>
      </c>
    </row>
    <row r="14597" spans="1:6" x14ac:dyDescent="0.45">
      <c r="A14597" s="218">
        <v>38918</v>
      </c>
      <c r="B14597" s="218">
        <v>160</v>
      </c>
      <c r="C14597" s="219">
        <v>45.789284683447391</v>
      </c>
      <c r="D14597" s="218"/>
      <c r="E14597" s="218" t="s">
        <v>114</v>
      </c>
      <c r="F14597" s="218">
        <v>2009</v>
      </c>
    </row>
    <row r="14598" spans="1:6" x14ac:dyDescent="0.45">
      <c r="A14598" s="218">
        <v>38919</v>
      </c>
      <c r="B14598" s="218">
        <v>160</v>
      </c>
      <c r="C14598" s="219">
        <v>42.879543319215173</v>
      </c>
      <c r="D14598" s="218"/>
      <c r="E14598" s="218" t="s">
        <v>114</v>
      </c>
      <c r="F14598" s="218">
        <v>2009</v>
      </c>
    </row>
    <row r="14599" spans="1:6" x14ac:dyDescent="0.45">
      <c r="A14599" s="218">
        <v>38920</v>
      </c>
      <c r="B14599" s="218">
        <v>160</v>
      </c>
      <c r="C14599" s="219">
        <v>36.669732570946891</v>
      </c>
      <c r="D14599" s="218"/>
      <c r="E14599" s="218" t="s">
        <v>114</v>
      </c>
      <c r="F14599" s="218">
        <v>2009</v>
      </c>
    </row>
    <row r="14600" spans="1:6" x14ac:dyDescent="0.45">
      <c r="A14600" s="218">
        <v>38921</v>
      </c>
      <c r="B14600" s="218">
        <v>160</v>
      </c>
      <c r="C14600" s="219">
        <v>34.104617895268177</v>
      </c>
      <c r="D14600" s="218"/>
      <c r="E14600" s="218" t="s">
        <v>109</v>
      </c>
      <c r="F14600" s="218">
        <v>2009</v>
      </c>
    </row>
    <row r="14601" spans="1:6" x14ac:dyDescent="0.45">
      <c r="A14601" s="218">
        <v>38922</v>
      </c>
      <c r="B14601" s="218">
        <v>160</v>
      </c>
      <c r="C14601" s="219">
        <v>27.303530151031719</v>
      </c>
      <c r="D14601" s="218"/>
      <c r="E14601" s="218" t="s">
        <v>114</v>
      </c>
      <c r="F14601" s="218">
        <v>2009</v>
      </c>
    </row>
    <row r="14602" spans="1:6" x14ac:dyDescent="0.45">
      <c r="A14602" s="218">
        <v>38923</v>
      </c>
      <c r="B14602" s="218">
        <v>160</v>
      </c>
      <c r="C14602" s="219">
        <v>8.7574682287153873</v>
      </c>
      <c r="D14602" s="218"/>
      <c r="E14602" s="218" t="s">
        <v>114</v>
      </c>
      <c r="F14602" s="218">
        <v>2009</v>
      </c>
    </row>
    <row r="14603" spans="1:6" x14ac:dyDescent="0.45">
      <c r="A14603" s="218">
        <v>38924</v>
      </c>
      <c r="B14603" s="218">
        <v>160</v>
      </c>
      <c r="C14603" s="219">
        <v>13.931391112663309</v>
      </c>
      <c r="D14603" s="218"/>
      <c r="E14603" s="218" t="s">
        <v>114</v>
      </c>
      <c r="F14603" s="218">
        <v>2009</v>
      </c>
    </row>
    <row r="14604" spans="1:6" x14ac:dyDescent="0.45">
      <c r="A14604" s="218">
        <v>38925</v>
      </c>
      <c r="B14604" s="218">
        <v>160</v>
      </c>
      <c r="C14604" s="219">
        <v>2.4572925059475681</v>
      </c>
      <c r="D14604" s="218" t="s">
        <v>588</v>
      </c>
      <c r="E14604" s="218" t="s">
        <v>114</v>
      </c>
      <c r="F14604" s="218">
        <v>2009</v>
      </c>
    </row>
    <row r="14605" spans="1:6" x14ac:dyDescent="0.45">
      <c r="A14605" s="218">
        <v>38937</v>
      </c>
      <c r="B14605" s="218">
        <v>200</v>
      </c>
      <c r="C14605" s="219">
        <v>15.31787230694796</v>
      </c>
      <c r="D14605" s="218"/>
      <c r="E14605" s="218" t="s">
        <v>204</v>
      </c>
      <c r="F14605" s="218">
        <v>2005</v>
      </c>
    </row>
    <row r="14606" spans="1:6" x14ac:dyDescent="0.45">
      <c r="A14606" s="218">
        <v>38938</v>
      </c>
      <c r="B14606" s="218">
        <v>200</v>
      </c>
      <c r="C14606" s="219">
        <v>36.35214467820412</v>
      </c>
      <c r="D14606" s="218"/>
      <c r="E14606" s="218" t="s">
        <v>204</v>
      </c>
      <c r="F14606" s="218">
        <v>2005</v>
      </c>
    </row>
    <row r="14607" spans="1:6" x14ac:dyDescent="0.45">
      <c r="A14607" s="218">
        <v>38939</v>
      </c>
      <c r="B14607" s="218">
        <v>200</v>
      </c>
      <c r="C14607" s="219">
        <v>35.192118438600772</v>
      </c>
      <c r="D14607" s="218"/>
      <c r="E14607" s="218" t="s">
        <v>204</v>
      </c>
      <c r="F14607" s="218">
        <v>2005</v>
      </c>
    </row>
    <row r="14608" spans="1:6" x14ac:dyDescent="0.45">
      <c r="A14608" s="218">
        <v>38940</v>
      </c>
      <c r="B14608" s="218">
        <v>200</v>
      </c>
      <c r="C14608" s="219">
        <v>23.66351349341128</v>
      </c>
      <c r="D14608" s="218"/>
      <c r="E14608" s="218" t="s">
        <v>204</v>
      </c>
      <c r="F14608" s="218">
        <v>2005</v>
      </c>
    </row>
    <row r="14609" spans="1:6" x14ac:dyDescent="0.45">
      <c r="A14609" s="218">
        <v>38943</v>
      </c>
      <c r="B14609" s="218">
        <v>200</v>
      </c>
      <c r="C14609" s="219">
        <v>35.083425228101852</v>
      </c>
      <c r="D14609" s="218"/>
      <c r="E14609" s="218" t="s">
        <v>204</v>
      </c>
      <c r="F14609" s="218">
        <v>2005</v>
      </c>
    </row>
    <row r="14610" spans="1:6" x14ac:dyDescent="0.45">
      <c r="A14610" s="218">
        <v>38944</v>
      </c>
      <c r="B14610" s="218">
        <v>200</v>
      </c>
      <c r="C14610" s="219">
        <v>39.811738746199907</v>
      </c>
      <c r="D14610" s="218"/>
      <c r="E14610" s="218" t="s">
        <v>204</v>
      </c>
      <c r="F14610" s="218">
        <v>2005</v>
      </c>
    </row>
    <row r="14611" spans="1:6" x14ac:dyDescent="0.45">
      <c r="A14611" s="218">
        <v>38946</v>
      </c>
      <c r="B14611" s="218">
        <v>200</v>
      </c>
      <c r="C14611" s="219">
        <v>39.816338202944998</v>
      </c>
      <c r="D14611" s="218"/>
      <c r="E14611" s="218" t="s">
        <v>204</v>
      </c>
      <c r="F14611" s="218">
        <v>2005</v>
      </c>
    </row>
    <row r="14612" spans="1:6" x14ac:dyDescent="0.45">
      <c r="A14612" s="218">
        <v>38948</v>
      </c>
      <c r="B14612" s="218">
        <v>200</v>
      </c>
      <c r="C14612" s="219">
        <v>38.297659596476308</v>
      </c>
      <c r="D14612" s="218"/>
      <c r="E14612" s="218" t="s">
        <v>204</v>
      </c>
      <c r="F14612" s="218">
        <v>2005</v>
      </c>
    </row>
    <row r="14613" spans="1:6" x14ac:dyDescent="0.45">
      <c r="A14613" s="218">
        <v>38949</v>
      </c>
      <c r="B14613" s="218">
        <v>200</v>
      </c>
      <c r="C14613" s="219">
        <v>28.586511049201292</v>
      </c>
      <c r="D14613" s="218"/>
      <c r="E14613" s="218" t="s">
        <v>204</v>
      </c>
      <c r="F14613" s="218">
        <v>2005</v>
      </c>
    </row>
    <row r="14614" spans="1:6" x14ac:dyDescent="0.45">
      <c r="A14614" s="218">
        <v>38953</v>
      </c>
      <c r="B14614" s="218">
        <v>200</v>
      </c>
      <c r="C14614" s="219">
        <v>29.460260127137161</v>
      </c>
      <c r="D14614" s="218"/>
      <c r="E14614" s="218" t="s">
        <v>111</v>
      </c>
      <c r="F14614" s="218">
        <v>1901</v>
      </c>
    </row>
    <row r="14615" spans="1:6" x14ac:dyDescent="0.45">
      <c r="A14615" s="218">
        <v>38955</v>
      </c>
      <c r="B14615" s="218">
        <v>200</v>
      </c>
      <c r="C14615" s="219">
        <v>17.527417428678181</v>
      </c>
      <c r="D14615" s="218"/>
      <c r="E14615" s="218" t="s">
        <v>111</v>
      </c>
      <c r="F14615" s="218">
        <v>1901</v>
      </c>
    </row>
    <row r="14616" spans="1:6" x14ac:dyDescent="0.45">
      <c r="A14616" s="218">
        <v>38956</v>
      </c>
      <c r="B14616" s="218">
        <v>200</v>
      </c>
      <c r="C14616" s="219">
        <v>32.735180067675657</v>
      </c>
      <c r="D14616" s="218"/>
      <c r="E14616" s="218" t="s">
        <v>111</v>
      </c>
      <c r="F14616" s="218">
        <v>1901</v>
      </c>
    </row>
    <row r="14617" spans="1:6" x14ac:dyDescent="0.45">
      <c r="A14617" s="218">
        <v>38958</v>
      </c>
      <c r="B14617" s="218">
        <v>200</v>
      </c>
      <c r="C14617" s="219">
        <v>39.766058530299183</v>
      </c>
      <c r="D14617" s="218"/>
      <c r="E14617" s="218" t="s">
        <v>111</v>
      </c>
      <c r="F14617" s="218">
        <v>1901</v>
      </c>
    </row>
    <row r="14618" spans="1:6" x14ac:dyDescent="0.45">
      <c r="A14618" s="218">
        <v>38959</v>
      </c>
      <c r="B14618" s="218">
        <v>200</v>
      </c>
      <c r="C14618" s="219">
        <v>32.70718352966778</v>
      </c>
      <c r="D14618" s="218"/>
      <c r="E14618" s="218" t="s">
        <v>111</v>
      </c>
      <c r="F14618" s="218">
        <v>1901</v>
      </c>
    </row>
    <row r="14619" spans="1:6" x14ac:dyDescent="0.45">
      <c r="A14619" s="218">
        <v>38975</v>
      </c>
      <c r="B14619" s="218"/>
      <c r="C14619" s="219">
        <v>34.56155216256483</v>
      </c>
      <c r="D14619" s="218"/>
      <c r="E14619" s="218"/>
      <c r="F14619" s="218">
        <v>1901</v>
      </c>
    </row>
    <row r="14620" spans="1:6" x14ac:dyDescent="0.45">
      <c r="A14620" s="218">
        <v>38978</v>
      </c>
      <c r="B14620" s="218"/>
      <c r="C14620" s="219">
        <v>48.163942270252619</v>
      </c>
      <c r="D14620" s="218"/>
      <c r="E14620" s="218"/>
      <c r="F14620" s="218">
        <v>1901</v>
      </c>
    </row>
    <row r="14621" spans="1:6" x14ac:dyDescent="0.45">
      <c r="A14621" s="218">
        <v>38979</v>
      </c>
      <c r="B14621" s="218">
        <v>150</v>
      </c>
      <c r="C14621" s="219">
        <v>35.844171703083333</v>
      </c>
      <c r="D14621" s="218"/>
      <c r="E14621" s="218" t="s">
        <v>203</v>
      </c>
      <c r="F14621" s="218">
        <v>2016</v>
      </c>
    </row>
    <row r="14622" spans="1:6" x14ac:dyDescent="0.45">
      <c r="A14622" s="218">
        <v>38980</v>
      </c>
      <c r="B14622" s="218">
        <v>160</v>
      </c>
      <c r="C14622" s="219">
        <v>38.764529683999953</v>
      </c>
      <c r="D14622" s="218"/>
      <c r="E14622" s="218" t="s">
        <v>203</v>
      </c>
      <c r="F14622" s="218">
        <v>1901</v>
      </c>
    </row>
    <row r="14623" spans="1:6" x14ac:dyDescent="0.45">
      <c r="A14623" s="218">
        <v>38983</v>
      </c>
      <c r="B14623" s="218">
        <v>200</v>
      </c>
      <c r="C14623" s="219">
        <v>51.904517096970068</v>
      </c>
      <c r="D14623" s="218"/>
      <c r="E14623" s="218" t="s">
        <v>207</v>
      </c>
      <c r="F14623" s="218">
        <v>1901</v>
      </c>
    </row>
    <row r="14624" spans="1:6" x14ac:dyDescent="0.45">
      <c r="A14624" s="218">
        <v>38984</v>
      </c>
      <c r="B14624" s="218">
        <v>200</v>
      </c>
      <c r="C14624" s="219">
        <v>44.921254881600667</v>
      </c>
      <c r="D14624" s="218"/>
      <c r="E14624" s="218" t="s">
        <v>205</v>
      </c>
      <c r="F14624" s="218">
        <v>1901</v>
      </c>
    </row>
    <row r="14625" spans="1:6" x14ac:dyDescent="0.45">
      <c r="A14625" s="218">
        <v>39002</v>
      </c>
      <c r="B14625" s="218">
        <v>230</v>
      </c>
      <c r="C14625" s="219">
        <v>56.16618096618825</v>
      </c>
      <c r="D14625" s="218"/>
      <c r="E14625" s="218" t="s">
        <v>205</v>
      </c>
      <c r="F14625" s="218">
        <v>1901</v>
      </c>
    </row>
    <row r="14626" spans="1:6" x14ac:dyDescent="0.45">
      <c r="A14626" s="218">
        <v>39005</v>
      </c>
      <c r="B14626" s="218">
        <v>160</v>
      </c>
      <c r="C14626" s="219">
        <v>39.136255124086681</v>
      </c>
      <c r="D14626" s="218"/>
      <c r="E14626" s="218" t="s">
        <v>205</v>
      </c>
      <c r="F14626" s="218">
        <v>1901</v>
      </c>
    </row>
    <row r="14627" spans="1:6" x14ac:dyDescent="0.45">
      <c r="A14627" s="218">
        <v>39006</v>
      </c>
      <c r="B14627" s="218">
        <v>160</v>
      </c>
      <c r="C14627" s="219">
        <v>99.62341997918962</v>
      </c>
      <c r="D14627" s="218"/>
      <c r="E14627" s="218" t="s">
        <v>205</v>
      </c>
      <c r="F14627" s="218">
        <v>1901</v>
      </c>
    </row>
    <row r="14628" spans="1:6" x14ac:dyDescent="0.45">
      <c r="A14628" s="218">
        <v>39013</v>
      </c>
      <c r="B14628" s="218">
        <v>110</v>
      </c>
      <c r="C14628" s="219">
        <v>25.825693439793991</v>
      </c>
      <c r="D14628" s="218"/>
      <c r="E14628" s="218" t="s">
        <v>111</v>
      </c>
      <c r="F14628" s="218">
        <v>1901</v>
      </c>
    </row>
    <row r="14629" spans="1:6" x14ac:dyDescent="0.45">
      <c r="A14629" s="218">
        <v>39021</v>
      </c>
      <c r="B14629" s="218">
        <v>200</v>
      </c>
      <c r="C14629" s="219">
        <v>17.078615670166229</v>
      </c>
      <c r="D14629" s="218"/>
      <c r="E14629" s="218" t="s">
        <v>207</v>
      </c>
      <c r="F14629" s="218">
        <v>1901</v>
      </c>
    </row>
    <row r="14630" spans="1:6" x14ac:dyDescent="0.45">
      <c r="A14630" s="218">
        <v>39037</v>
      </c>
      <c r="B14630" s="218">
        <v>160</v>
      </c>
      <c r="C14630" s="219">
        <v>34.911501474443398</v>
      </c>
      <c r="D14630" s="218"/>
      <c r="E14630" s="218" t="s">
        <v>111</v>
      </c>
      <c r="F14630" s="218">
        <v>1901</v>
      </c>
    </row>
    <row r="14631" spans="1:6" x14ac:dyDescent="0.45">
      <c r="A14631" s="218">
        <v>39054</v>
      </c>
      <c r="B14631" s="218">
        <v>250</v>
      </c>
      <c r="C14631" s="219">
        <v>17.79624083170286</v>
      </c>
      <c r="D14631" s="218"/>
      <c r="E14631" s="218" t="s">
        <v>205</v>
      </c>
      <c r="F14631" s="218">
        <v>1901</v>
      </c>
    </row>
    <row r="14632" spans="1:6" x14ac:dyDescent="0.45">
      <c r="A14632" s="218">
        <v>39055</v>
      </c>
      <c r="B14632" s="218">
        <v>200</v>
      </c>
      <c r="C14632" s="219">
        <v>20.315584497458349</v>
      </c>
      <c r="D14632" s="218"/>
      <c r="E14632" s="218" t="s">
        <v>205</v>
      </c>
      <c r="F14632" s="218">
        <v>1901</v>
      </c>
    </row>
    <row r="14633" spans="1:6" x14ac:dyDescent="0.45">
      <c r="A14633" s="218">
        <v>39057</v>
      </c>
      <c r="B14633" s="218">
        <v>200</v>
      </c>
      <c r="C14633" s="219">
        <v>0.93066747690797302</v>
      </c>
      <c r="D14633" s="218"/>
      <c r="E14633" s="218" t="s">
        <v>205</v>
      </c>
      <c r="F14633" s="218">
        <v>1901</v>
      </c>
    </row>
    <row r="14634" spans="1:6" x14ac:dyDescent="0.45">
      <c r="A14634" s="218">
        <v>39063</v>
      </c>
      <c r="B14634" s="218"/>
      <c r="C14634" s="219">
        <v>29.936461056401789</v>
      </c>
      <c r="D14634" s="218"/>
      <c r="E14634" s="218"/>
      <c r="F14634" s="218">
        <v>1901</v>
      </c>
    </row>
    <row r="14635" spans="1:6" x14ac:dyDescent="0.45">
      <c r="A14635" s="218">
        <v>39064</v>
      </c>
      <c r="B14635" s="218">
        <v>200</v>
      </c>
      <c r="C14635" s="219">
        <v>17.152266727106031</v>
      </c>
      <c r="D14635" s="218"/>
      <c r="E14635" s="218" t="s">
        <v>205</v>
      </c>
      <c r="F14635" s="218">
        <v>1901</v>
      </c>
    </row>
    <row r="14636" spans="1:6" x14ac:dyDescent="0.45">
      <c r="A14636" s="218">
        <v>39065</v>
      </c>
      <c r="B14636" s="218"/>
      <c r="C14636" s="219">
        <v>14.62834799341805</v>
      </c>
      <c r="D14636" s="218"/>
      <c r="E14636" s="218"/>
      <c r="F14636" s="218">
        <v>1901</v>
      </c>
    </row>
    <row r="14637" spans="1:6" x14ac:dyDescent="0.45">
      <c r="A14637" s="218">
        <v>39068</v>
      </c>
      <c r="B14637" s="218"/>
      <c r="C14637" s="219">
        <v>43.434199040529442</v>
      </c>
      <c r="D14637" s="218"/>
      <c r="E14637" s="218"/>
      <c r="F14637" s="218">
        <v>1901</v>
      </c>
    </row>
    <row r="14638" spans="1:6" x14ac:dyDescent="0.45">
      <c r="A14638" s="218">
        <v>39072</v>
      </c>
      <c r="B14638" s="218"/>
      <c r="C14638" s="219">
        <v>39.909793826725178</v>
      </c>
      <c r="D14638" s="218"/>
      <c r="E14638" s="218"/>
      <c r="F14638" s="218">
        <v>1901</v>
      </c>
    </row>
    <row r="14639" spans="1:6" x14ac:dyDescent="0.45">
      <c r="A14639" s="218">
        <v>39081</v>
      </c>
      <c r="B14639" s="218"/>
      <c r="C14639" s="219">
        <v>30.18642058902142</v>
      </c>
      <c r="D14639" s="218"/>
      <c r="E14639" s="218"/>
      <c r="F14639" s="218">
        <v>1901</v>
      </c>
    </row>
    <row r="14640" spans="1:6" x14ac:dyDescent="0.45">
      <c r="A14640" s="218">
        <v>39082</v>
      </c>
      <c r="B14640" s="218"/>
      <c r="C14640" s="219">
        <v>29.39910303422376</v>
      </c>
      <c r="D14640" s="218"/>
      <c r="E14640" s="218"/>
      <c r="F14640" s="218">
        <v>1901</v>
      </c>
    </row>
    <row r="14641" spans="1:6" x14ac:dyDescent="0.45">
      <c r="A14641" s="218">
        <v>39083</v>
      </c>
      <c r="B14641" s="218"/>
      <c r="C14641" s="219">
        <v>24.675668832798529</v>
      </c>
      <c r="D14641" s="218"/>
      <c r="E14641" s="218"/>
      <c r="F14641" s="218">
        <v>1901</v>
      </c>
    </row>
    <row r="14642" spans="1:6" x14ac:dyDescent="0.45">
      <c r="A14642" s="218">
        <v>39084</v>
      </c>
      <c r="B14642" s="218"/>
      <c r="C14642" s="219">
        <v>31.253755227720401</v>
      </c>
      <c r="D14642" s="218"/>
      <c r="E14642" s="218"/>
      <c r="F14642" s="218">
        <v>1901</v>
      </c>
    </row>
    <row r="14643" spans="1:6" x14ac:dyDescent="0.45">
      <c r="A14643" s="218">
        <v>39089</v>
      </c>
      <c r="B14643" s="218"/>
      <c r="C14643" s="219">
        <v>35.752045300981472</v>
      </c>
      <c r="D14643" s="218"/>
      <c r="E14643" s="218"/>
      <c r="F14643" s="218">
        <v>1901</v>
      </c>
    </row>
    <row r="14644" spans="1:6" x14ac:dyDescent="0.45">
      <c r="A14644" s="218">
        <v>39090</v>
      </c>
      <c r="B14644" s="218"/>
      <c r="C14644" s="219">
        <v>18.74162733219605</v>
      </c>
      <c r="D14644" s="218"/>
      <c r="E14644" s="218"/>
      <c r="F14644" s="218">
        <v>1901</v>
      </c>
    </row>
    <row r="14645" spans="1:6" x14ac:dyDescent="0.45">
      <c r="A14645" s="218">
        <v>39093</v>
      </c>
      <c r="B14645" s="218"/>
      <c r="C14645" s="219">
        <v>17.470289513205469</v>
      </c>
      <c r="D14645" s="218"/>
      <c r="E14645" s="218"/>
      <c r="F14645" s="218">
        <v>1901</v>
      </c>
    </row>
    <row r="14646" spans="1:6" x14ac:dyDescent="0.45">
      <c r="A14646" s="218">
        <v>39094</v>
      </c>
      <c r="B14646" s="218"/>
      <c r="C14646" s="219">
        <v>26.75004489904105</v>
      </c>
      <c r="D14646" s="218"/>
      <c r="E14646" s="218"/>
      <c r="F14646" s="218">
        <v>1901</v>
      </c>
    </row>
    <row r="14647" spans="1:6" x14ac:dyDescent="0.45">
      <c r="A14647" s="218">
        <v>39098</v>
      </c>
      <c r="B14647" s="218"/>
      <c r="C14647" s="219">
        <v>11.01272577895686</v>
      </c>
      <c r="D14647" s="218"/>
      <c r="E14647" s="218"/>
      <c r="F14647" s="218">
        <v>1901</v>
      </c>
    </row>
    <row r="14648" spans="1:6" x14ac:dyDescent="0.45">
      <c r="A14648" s="218">
        <v>39099</v>
      </c>
      <c r="B14648" s="218">
        <v>150</v>
      </c>
      <c r="C14648" s="219">
        <v>28.679784390977659</v>
      </c>
      <c r="D14648" s="218"/>
      <c r="E14648" s="218" t="s">
        <v>207</v>
      </c>
      <c r="F14648" s="218">
        <v>1901</v>
      </c>
    </row>
    <row r="14649" spans="1:6" x14ac:dyDescent="0.45">
      <c r="A14649" s="218">
        <v>39101</v>
      </c>
      <c r="B14649" s="218"/>
      <c r="C14649" s="219">
        <v>15.35218197601597</v>
      </c>
      <c r="D14649" s="218"/>
      <c r="E14649" s="218"/>
      <c r="F14649" s="218">
        <v>1901</v>
      </c>
    </row>
    <row r="14650" spans="1:6" x14ac:dyDescent="0.45">
      <c r="A14650" s="218">
        <v>39115</v>
      </c>
      <c r="B14650" s="218">
        <v>160</v>
      </c>
      <c r="C14650" s="219">
        <v>10.128869768489659</v>
      </c>
      <c r="D14650" s="218"/>
      <c r="E14650" s="218" t="s">
        <v>114</v>
      </c>
      <c r="F14650" s="218">
        <v>2009</v>
      </c>
    </row>
    <row r="14651" spans="1:6" x14ac:dyDescent="0.45">
      <c r="A14651" s="218">
        <v>39117</v>
      </c>
      <c r="B14651" s="218">
        <v>160</v>
      </c>
      <c r="C14651" s="219">
        <v>32.052678500421933</v>
      </c>
      <c r="D14651" s="218"/>
      <c r="E14651" s="218" t="s">
        <v>109</v>
      </c>
      <c r="F14651" s="218">
        <v>2009</v>
      </c>
    </row>
    <row r="14652" spans="1:6" x14ac:dyDescent="0.45">
      <c r="A14652" s="218">
        <v>39123</v>
      </c>
      <c r="B14652" s="218">
        <v>160</v>
      </c>
      <c r="C14652" s="219">
        <v>40.430954282236883</v>
      </c>
      <c r="D14652" s="218"/>
      <c r="E14652" s="218" t="s">
        <v>114</v>
      </c>
      <c r="F14652" s="218">
        <v>2009</v>
      </c>
    </row>
    <row r="14653" spans="1:6" x14ac:dyDescent="0.45">
      <c r="A14653" s="218">
        <v>39125</v>
      </c>
      <c r="B14653" s="218">
        <v>160</v>
      </c>
      <c r="C14653" s="219">
        <v>18.797934897566691</v>
      </c>
      <c r="D14653" s="218"/>
      <c r="E14653" s="218" t="s">
        <v>114</v>
      </c>
      <c r="F14653" s="218">
        <v>2009</v>
      </c>
    </row>
    <row r="14654" spans="1:6" x14ac:dyDescent="0.45">
      <c r="A14654" s="218">
        <v>39127</v>
      </c>
      <c r="B14654" s="218">
        <v>160</v>
      </c>
      <c r="C14654" s="219">
        <v>9.9127370440186962</v>
      </c>
      <c r="D14654" s="218"/>
      <c r="E14654" s="218" t="s">
        <v>114</v>
      </c>
      <c r="F14654" s="218">
        <v>2009</v>
      </c>
    </row>
    <row r="14655" spans="1:6" x14ac:dyDescent="0.45">
      <c r="A14655" s="218">
        <v>39129</v>
      </c>
      <c r="B14655" s="218">
        <v>160</v>
      </c>
      <c r="C14655" s="219">
        <v>17.216680864969959</v>
      </c>
      <c r="D14655" s="218"/>
      <c r="E14655" s="218" t="s">
        <v>114</v>
      </c>
      <c r="F14655" s="218">
        <v>2009</v>
      </c>
    </row>
    <row r="14656" spans="1:6" x14ac:dyDescent="0.45">
      <c r="A14656" s="218">
        <v>39130</v>
      </c>
      <c r="B14656" s="218">
        <v>160</v>
      </c>
      <c r="C14656" s="219">
        <v>9.5510579925259176</v>
      </c>
      <c r="D14656" s="218"/>
      <c r="E14656" s="218" t="s">
        <v>114</v>
      </c>
      <c r="F14656" s="218">
        <v>2009</v>
      </c>
    </row>
    <row r="14657" spans="1:6" x14ac:dyDescent="0.45">
      <c r="A14657" s="218">
        <v>39134</v>
      </c>
      <c r="B14657" s="218">
        <v>160</v>
      </c>
      <c r="C14657" s="219">
        <v>25.213908291165659</v>
      </c>
      <c r="D14657" s="218"/>
      <c r="E14657" s="218" t="s">
        <v>114</v>
      </c>
      <c r="F14657" s="218">
        <v>2009</v>
      </c>
    </row>
    <row r="14658" spans="1:6" x14ac:dyDescent="0.45">
      <c r="A14658" s="218">
        <v>39136</v>
      </c>
      <c r="B14658" s="218">
        <v>160</v>
      </c>
      <c r="C14658" s="219">
        <v>36.760463496830127</v>
      </c>
      <c r="D14658" s="218"/>
      <c r="E14658" s="218" t="s">
        <v>114</v>
      </c>
      <c r="F14658" s="218">
        <v>2009</v>
      </c>
    </row>
    <row r="14659" spans="1:6" x14ac:dyDescent="0.45">
      <c r="A14659" s="218">
        <v>39138</v>
      </c>
      <c r="B14659" s="218">
        <v>160</v>
      </c>
      <c r="C14659" s="219">
        <v>26.532864269048609</v>
      </c>
      <c r="D14659" s="218"/>
      <c r="E14659" s="218" t="s">
        <v>114</v>
      </c>
      <c r="F14659" s="218">
        <v>2009</v>
      </c>
    </row>
    <row r="14660" spans="1:6" x14ac:dyDescent="0.45">
      <c r="A14660" s="218">
        <v>39139</v>
      </c>
      <c r="B14660" s="218">
        <v>160</v>
      </c>
      <c r="C14660" s="219">
        <v>15.69716252875377</v>
      </c>
      <c r="D14660" s="218"/>
      <c r="E14660" s="218" t="s">
        <v>114</v>
      </c>
      <c r="F14660" s="218">
        <v>2009</v>
      </c>
    </row>
    <row r="14661" spans="1:6" x14ac:dyDescent="0.45">
      <c r="A14661" s="218">
        <v>39145</v>
      </c>
      <c r="B14661" s="218">
        <v>160</v>
      </c>
      <c r="C14661" s="219">
        <v>26.049832826937031</v>
      </c>
      <c r="D14661" s="218"/>
      <c r="E14661" s="218" t="s">
        <v>114</v>
      </c>
      <c r="F14661" s="218">
        <v>2009</v>
      </c>
    </row>
    <row r="14662" spans="1:6" x14ac:dyDescent="0.45">
      <c r="A14662" s="218">
        <v>39146</v>
      </c>
      <c r="B14662" s="218">
        <v>160</v>
      </c>
      <c r="C14662" s="219">
        <v>15.00782036421181</v>
      </c>
      <c r="D14662" s="218"/>
      <c r="E14662" s="218" t="s">
        <v>114</v>
      </c>
      <c r="F14662" s="218">
        <v>2009</v>
      </c>
    </row>
    <row r="14663" spans="1:6" x14ac:dyDescent="0.45">
      <c r="A14663" s="218">
        <v>39150</v>
      </c>
      <c r="B14663" s="218">
        <v>160</v>
      </c>
      <c r="C14663" s="219">
        <v>7.9046905137723842</v>
      </c>
      <c r="D14663" s="218"/>
      <c r="E14663" s="218" t="s">
        <v>114</v>
      </c>
      <c r="F14663" s="218">
        <v>2009</v>
      </c>
    </row>
    <row r="14664" spans="1:6" x14ac:dyDescent="0.45">
      <c r="A14664" s="218">
        <v>39151</v>
      </c>
      <c r="B14664" s="218">
        <v>160</v>
      </c>
      <c r="C14664" s="219">
        <v>14.696989253287651</v>
      </c>
      <c r="D14664" s="218"/>
      <c r="E14664" s="218" t="s">
        <v>114</v>
      </c>
      <c r="F14664" s="218">
        <v>2009</v>
      </c>
    </row>
    <row r="14665" spans="1:6" x14ac:dyDescent="0.45">
      <c r="A14665" s="218">
        <v>39153</v>
      </c>
      <c r="B14665" s="218">
        <v>160</v>
      </c>
      <c r="C14665" s="219">
        <v>4.8020044193331257</v>
      </c>
      <c r="D14665" s="218" t="s">
        <v>187</v>
      </c>
      <c r="E14665" s="218" t="s">
        <v>114</v>
      </c>
      <c r="F14665" s="218">
        <v>2009</v>
      </c>
    </row>
    <row r="14666" spans="1:6" x14ac:dyDescent="0.45">
      <c r="A14666" s="218">
        <v>39155</v>
      </c>
      <c r="B14666" s="218">
        <v>100</v>
      </c>
      <c r="C14666" s="219">
        <v>26.290014185974641</v>
      </c>
      <c r="D14666" s="218"/>
      <c r="E14666" s="218" t="s">
        <v>123</v>
      </c>
      <c r="F14666" s="218">
        <v>1901</v>
      </c>
    </row>
    <row r="14667" spans="1:6" x14ac:dyDescent="0.45">
      <c r="A14667" s="218">
        <v>39157</v>
      </c>
      <c r="B14667" s="218">
        <v>150</v>
      </c>
      <c r="C14667" s="219">
        <v>48.266320605504667</v>
      </c>
      <c r="D14667" s="218"/>
      <c r="E14667" s="218"/>
      <c r="F14667" s="218">
        <v>1901</v>
      </c>
    </row>
    <row r="14668" spans="1:6" x14ac:dyDescent="0.45">
      <c r="A14668" s="218">
        <v>39256</v>
      </c>
      <c r="B14668" s="218">
        <v>200</v>
      </c>
      <c r="C14668" s="219">
        <v>28.237261118583959</v>
      </c>
      <c r="D14668" s="218"/>
      <c r="E14668" s="218" t="s">
        <v>204</v>
      </c>
      <c r="F14668" s="218">
        <v>2005</v>
      </c>
    </row>
    <row r="14669" spans="1:6" x14ac:dyDescent="0.45">
      <c r="A14669" s="218">
        <v>39263</v>
      </c>
      <c r="B14669" s="218">
        <v>200</v>
      </c>
      <c r="C14669" s="219">
        <v>6.7134036275181117</v>
      </c>
      <c r="D14669" s="218"/>
      <c r="E14669" s="218" t="s">
        <v>204</v>
      </c>
      <c r="F14669" s="218">
        <v>2004</v>
      </c>
    </row>
    <row r="14670" spans="1:6" x14ac:dyDescent="0.45">
      <c r="A14670" s="218">
        <v>39264</v>
      </c>
      <c r="B14670" s="218">
        <v>200</v>
      </c>
      <c r="C14670" s="219">
        <v>32.376197119092083</v>
      </c>
      <c r="D14670" s="218"/>
      <c r="E14670" s="218" t="s">
        <v>111</v>
      </c>
      <c r="F14670" s="218">
        <v>2004</v>
      </c>
    </row>
    <row r="14671" spans="1:6" x14ac:dyDescent="0.45">
      <c r="A14671" s="218">
        <v>39268</v>
      </c>
      <c r="B14671" s="218">
        <v>200</v>
      </c>
      <c r="C14671" s="219">
        <v>29.324551385573521</v>
      </c>
      <c r="D14671" s="218"/>
      <c r="E14671" s="218" t="s">
        <v>114</v>
      </c>
      <c r="F14671" s="218">
        <v>2005</v>
      </c>
    </row>
    <row r="14672" spans="1:6" x14ac:dyDescent="0.45">
      <c r="A14672" s="218">
        <v>39271</v>
      </c>
      <c r="B14672" s="218">
        <v>160</v>
      </c>
      <c r="C14672" s="219">
        <v>27.169802322670371</v>
      </c>
      <c r="D14672" s="218"/>
      <c r="E14672" s="218" t="s">
        <v>114</v>
      </c>
      <c r="F14672" s="218">
        <v>2005</v>
      </c>
    </row>
    <row r="14673" spans="1:6" x14ac:dyDescent="0.45">
      <c r="A14673" s="218">
        <v>39273</v>
      </c>
      <c r="B14673" s="218">
        <v>200</v>
      </c>
      <c r="C14673" s="219">
        <v>20.311722604198881</v>
      </c>
      <c r="D14673" s="218"/>
      <c r="E14673" s="218" t="s">
        <v>114</v>
      </c>
      <c r="F14673" s="218">
        <v>2005</v>
      </c>
    </row>
    <row r="14674" spans="1:6" x14ac:dyDescent="0.45">
      <c r="A14674" s="218">
        <v>39274</v>
      </c>
      <c r="B14674" s="218">
        <v>200</v>
      </c>
      <c r="C14674" s="219">
        <v>19.422147346625611</v>
      </c>
      <c r="D14674" s="218"/>
      <c r="E14674" s="218" t="s">
        <v>114</v>
      </c>
      <c r="F14674" s="218">
        <v>2005</v>
      </c>
    </row>
    <row r="14675" spans="1:6" x14ac:dyDescent="0.45">
      <c r="A14675" s="218">
        <v>39275</v>
      </c>
      <c r="B14675" s="218">
        <v>200</v>
      </c>
      <c r="C14675" s="219">
        <v>20.994276896801129</v>
      </c>
      <c r="D14675" s="218"/>
      <c r="E14675" s="218" t="s">
        <v>114</v>
      </c>
      <c r="F14675" s="218">
        <v>2005</v>
      </c>
    </row>
    <row r="14676" spans="1:6" x14ac:dyDescent="0.45">
      <c r="A14676" s="218">
        <v>39276</v>
      </c>
      <c r="B14676" s="218">
        <v>200</v>
      </c>
      <c r="C14676" s="219">
        <v>3.9065871002654609</v>
      </c>
      <c r="D14676" s="218"/>
      <c r="E14676" s="218" t="s">
        <v>114</v>
      </c>
      <c r="F14676" s="218">
        <v>2005</v>
      </c>
    </row>
    <row r="14677" spans="1:6" x14ac:dyDescent="0.45">
      <c r="A14677" s="218">
        <v>39277</v>
      </c>
      <c r="B14677" s="218">
        <v>200</v>
      </c>
      <c r="C14677" s="219">
        <v>32.996983783652162</v>
      </c>
      <c r="D14677" s="218"/>
      <c r="E14677" s="218" t="s">
        <v>111</v>
      </c>
      <c r="F14677" s="218">
        <v>2004</v>
      </c>
    </row>
    <row r="14678" spans="1:6" x14ac:dyDescent="0.45">
      <c r="A14678" s="218">
        <v>39307</v>
      </c>
      <c r="B14678" s="218">
        <v>200</v>
      </c>
      <c r="C14678" s="219">
        <v>16.348885566881759</v>
      </c>
      <c r="D14678" s="218"/>
      <c r="E14678" s="218" t="s">
        <v>204</v>
      </c>
      <c r="F14678" s="218">
        <v>2004</v>
      </c>
    </row>
    <row r="14679" spans="1:6" x14ac:dyDescent="0.45">
      <c r="A14679" s="218">
        <v>39308</v>
      </c>
      <c r="B14679" s="218">
        <v>200</v>
      </c>
      <c r="C14679" s="219">
        <v>39.431119817460903</v>
      </c>
      <c r="D14679" s="218"/>
      <c r="E14679" s="218" t="s">
        <v>204</v>
      </c>
      <c r="F14679" s="218">
        <v>2004</v>
      </c>
    </row>
    <row r="14680" spans="1:6" x14ac:dyDescent="0.45">
      <c r="A14680" s="218">
        <v>39313</v>
      </c>
      <c r="B14680" s="218">
        <v>200</v>
      </c>
      <c r="C14680" s="219">
        <v>22.200326176132108</v>
      </c>
      <c r="D14680" s="218"/>
      <c r="E14680" s="218" t="s">
        <v>204</v>
      </c>
      <c r="F14680" s="218">
        <v>2004</v>
      </c>
    </row>
    <row r="14681" spans="1:6" x14ac:dyDescent="0.45">
      <c r="A14681" s="218">
        <v>39315</v>
      </c>
      <c r="B14681" s="218">
        <v>200</v>
      </c>
      <c r="C14681" s="219">
        <v>30.38738079087873</v>
      </c>
      <c r="D14681" s="218"/>
      <c r="E14681" s="218" t="s">
        <v>204</v>
      </c>
      <c r="F14681" s="218">
        <v>2004</v>
      </c>
    </row>
    <row r="14682" spans="1:6" x14ac:dyDescent="0.45">
      <c r="A14682" s="218">
        <v>39317</v>
      </c>
      <c r="B14682" s="218">
        <v>200</v>
      </c>
      <c r="C14682" s="219">
        <v>28.95778425645797</v>
      </c>
      <c r="D14682" s="218"/>
      <c r="E14682" s="218" t="s">
        <v>111</v>
      </c>
      <c r="F14682" s="218">
        <v>2004</v>
      </c>
    </row>
    <row r="14683" spans="1:6" x14ac:dyDescent="0.45">
      <c r="A14683" s="218">
        <v>39320</v>
      </c>
      <c r="B14683" s="218"/>
      <c r="C14683" s="219">
        <v>36.409693058099457</v>
      </c>
      <c r="D14683" s="218"/>
      <c r="E14683" s="218"/>
      <c r="F14683" s="218">
        <v>2004</v>
      </c>
    </row>
    <row r="14684" spans="1:6" x14ac:dyDescent="0.45">
      <c r="A14684" s="218">
        <v>39323</v>
      </c>
      <c r="B14684" s="218"/>
      <c r="C14684" s="219">
        <v>30.631757460951629</v>
      </c>
      <c r="D14684" s="218"/>
      <c r="E14684" s="218"/>
      <c r="F14684" s="218">
        <v>2004</v>
      </c>
    </row>
    <row r="14685" spans="1:6" x14ac:dyDescent="0.45">
      <c r="A14685" s="218">
        <v>39324</v>
      </c>
      <c r="B14685" s="218"/>
      <c r="C14685" s="219">
        <v>33.280840761171447</v>
      </c>
      <c r="D14685" s="218"/>
      <c r="E14685" s="218"/>
      <c r="F14685" s="218">
        <v>2004</v>
      </c>
    </row>
    <row r="14686" spans="1:6" x14ac:dyDescent="0.45">
      <c r="A14686" s="218">
        <v>39328</v>
      </c>
      <c r="B14686" s="218"/>
      <c r="C14686" s="219">
        <v>48.525400079533711</v>
      </c>
      <c r="D14686" s="218"/>
      <c r="E14686" s="218"/>
      <c r="F14686" s="218">
        <v>2004</v>
      </c>
    </row>
    <row r="14687" spans="1:6" x14ac:dyDescent="0.45">
      <c r="A14687" s="218">
        <v>39329</v>
      </c>
      <c r="B14687" s="218"/>
      <c r="C14687" s="219">
        <v>41.828351228766131</v>
      </c>
      <c r="D14687" s="218"/>
      <c r="E14687" s="218"/>
      <c r="F14687" s="218">
        <v>2004</v>
      </c>
    </row>
    <row r="14688" spans="1:6" x14ac:dyDescent="0.45">
      <c r="A14688" s="218">
        <v>39336</v>
      </c>
      <c r="B14688" s="218"/>
      <c r="C14688" s="219">
        <v>35.277308698623457</v>
      </c>
      <c r="D14688" s="218"/>
      <c r="E14688" s="218"/>
      <c r="F14688" s="218">
        <v>2004</v>
      </c>
    </row>
    <row r="14689" spans="1:6" x14ac:dyDescent="0.45">
      <c r="A14689" s="218">
        <v>39337</v>
      </c>
      <c r="B14689" s="218"/>
      <c r="C14689" s="219">
        <v>13.997190466564501</v>
      </c>
      <c r="D14689" s="218"/>
      <c r="E14689" s="218"/>
      <c r="F14689" s="218">
        <v>2004</v>
      </c>
    </row>
    <row r="14690" spans="1:6" x14ac:dyDescent="0.45">
      <c r="A14690" s="218">
        <v>39340</v>
      </c>
      <c r="B14690" s="218"/>
      <c r="C14690" s="219">
        <v>24.58258980621558</v>
      </c>
      <c r="D14690" s="218"/>
      <c r="E14690" s="218"/>
      <c r="F14690" s="218">
        <v>2004</v>
      </c>
    </row>
    <row r="14691" spans="1:6" x14ac:dyDescent="0.45">
      <c r="A14691" s="218">
        <v>39383</v>
      </c>
      <c r="B14691" s="218"/>
      <c r="C14691" s="219">
        <v>35.845822255471788</v>
      </c>
      <c r="D14691" s="218"/>
      <c r="E14691" s="218"/>
      <c r="F14691" s="218">
        <v>2004</v>
      </c>
    </row>
    <row r="14692" spans="1:6" x14ac:dyDescent="0.45">
      <c r="A14692" s="218">
        <v>39386</v>
      </c>
      <c r="B14692" s="218"/>
      <c r="C14692" s="219">
        <v>5.1857376099474664</v>
      </c>
      <c r="D14692" s="218"/>
      <c r="E14692" s="218"/>
      <c r="F14692" s="218">
        <v>2004</v>
      </c>
    </row>
    <row r="14693" spans="1:6" x14ac:dyDescent="0.45">
      <c r="A14693" s="218">
        <v>39388</v>
      </c>
      <c r="B14693" s="218"/>
      <c r="C14693" s="219">
        <v>29.078295947156079</v>
      </c>
      <c r="D14693" s="218"/>
      <c r="E14693" s="218"/>
      <c r="F14693" s="218">
        <v>2004</v>
      </c>
    </row>
    <row r="14694" spans="1:6" x14ac:dyDescent="0.45">
      <c r="A14694" s="218">
        <v>39390</v>
      </c>
      <c r="B14694" s="218"/>
      <c r="C14694" s="219">
        <v>32.266689856844181</v>
      </c>
      <c r="D14694" s="218"/>
      <c r="E14694" s="218"/>
      <c r="F14694" s="218">
        <v>2004</v>
      </c>
    </row>
    <row r="14695" spans="1:6" x14ac:dyDescent="0.45">
      <c r="A14695" s="218">
        <v>39391</v>
      </c>
      <c r="B14695" s="218"/>
      <c r="C14695" s="219">
        <v>31.772160345730619</v>
      </c>
      <c r="D14695" s="218"/>
      <c r="E14695" s="218"/>
      <c r="F14695" s="218">
        <v>2004</v>
      </c>
    </row>
    <row r="14696" spans="1:6" x14ac:dyDescent="0.45">
      <c r="A14696" s="218">
        <v>39394</v>
      </c>
      <c r="B14696" s="218"/>
      <c r="C14696" s="219">
        <v>31.472659915851889</v>
      </c>
      <c r="D14696" s="218"/>
      <c r="E14696" s="218"/>
      <c r="F14696" s="218">
        <v>2004</v>
      </c>
    </row>
    <row r="14697" spans="1:6" x14ac:dyDescent="0.45">
      <c r="A14697" s="218">
        <v>39395</v>
      </c>
      <c r="B14697" s="218"/>
      <c r="C14697" s="219">
        <v>40.22723573645731</v>
      </c>
      <c r="D14697" s="218"/>
      <c r="E14697" s="218"/>
      <c r="F14697" s="218">
        <v>2004</v>
      </c>
    </row>
    <row r="14698" spans="1:6" x14ac:dyDescent="0.45">
      <c r="A14698" s="218">
        <v>39400</v>
      </c>
      <c r="B14698" s="218">
        <v>160</v>
      </c>
      <c r="C14698" s="219">
        <v>14.76274029971626</v>
      </c>
      <c r="D14698" s="218"/>
      <c r="E14698" s="218" t="s">
        <v>114</v>
      </c>
      <c r="F14698" s="218">
        <v>2007</v>
      </c>
    </row>
    <row r="14699" spans="1:6" x14ac:dyDescent="0.45">
      <c r="A14699" s="218">
        <v>39401</v>
      </c>
      <c r="B14699" s="218">
        <v>160</v>
      </c>
      <c r="C14699" s="219">
        <v>32.219946917717273</v>
      </c>
      <c r="D14699" s="218"/>
      <c r="E14699" s="218" t="s">
        <v>114</v>
      </c>
      <c r="F14699" s="218">
        <v>2007</v>
      </c>
    </row>
    <row r="14700" spans="1:6" x14ac:dyDescent="0.45">
      <c r="A14700" s="218">
        <v>39404</v>
      </c>
      <c r="B14700" s="218">
        <v>160</v>
      </c>
      <c r="C14700" s="219">
        <v>30.214946999154609</v>
      </c>
      <c r="D14700" s="218"/>
      <c r="E14700" s="218" t="s">
        <v>114</v>
      </c>
      <c r="F14700" s="218">
        <v>2007</v>
      </c>
    </row>
    <row r="14701" spans="1:6" x14ac:dyDescent="0.45">
      <c r="A14701" s="218">
        <v>39409</v>
      </c>
      <c r="B14701" s="218">
        <v>160</v>
      </c>
      <c r="C14701" s="219">
        <v>31.192940511752099</v>
      </c>
      <c r="D14701" s="218"/>
      <c r="E14701" s="218" t="s">
        <v>114</v>
      </c>
      <c r="F14701" s="218">
        <v>2007</v>
      </c>
    </row>
    <row r="14702" spans="1:6" x14ac:dyDescent="0.45">
      <c r="A14702" s="218">
        <v>39410</v>
      </c>
      <c r="B14702" s="218">
        <v>160</v>
      </c>
      <c r="C14702" s="219">
        <v>31.930465581015529</v>
      </c>
      <c r="D14702" s="218"/>
      <c r="E14702" s="218" t="s">
        <v>114</v>
      </c>
      <c r="F14702" s="218">
        <v>2007</v>
      </c>
    </row>
    <row r="14703" spans="1:6" x14ac:dyDescent="0.45">
      <c r="A14703" s="218">
        <v>39413</v>
      </c>
      <c r="B14703" s="218">
        <v>160</v>
      </c>
      <c r="C14703" s="219">
        <v>29.474125944291721</v>
      </c>
      <c r="D14703" s="218"/>
      <c r="E14703" s="218" t="s">
        <v>114</v>
      </c>
      <c r="F14703" s="218">
        <v>2007</v>
      </c>
    </row>
    <row r="14704" spans="1:6" x14ac:dyDescent="0.45">
      <c r="A14704" s="218">
        <v>39416</v>
      </c>
      <c r="B14704" s="218">
        <v>160</v>
      </c>
      <c r="C14704" s="219">
        <v>18.55279936619953</v>
      </c>
      <c r="D14704" s="218"/>
      <c r="E14704" s="218" t="s">
        <v>114</v>
      </c>
      <c r="F14704" s="218">
        <v>2007</v>
      </c>
    </row>
    <row r="14705" spans="1:6" x14ac:dyDescent="0.45">
      <c r="A14705" s="218">
        <v>39419</v>
      </c>
      <c r="B14705" s="218">
        <v>160</v>
      </c>
      <c r="C14705" s="219">
        <v>19.802306239549761</v>
      </c>
      <c r="D14705" s="218"/>
      <c r="E14705" s="218" t="s">
        <v>114</v>
      </c>
      <c r="F14705" s="218">
        <v>2007</v>
      </c>
    </row>
    <row r="14706" spans="1:6" x14ac:dyDescent="0.45">
      <c r="A14706" s="218">
        <v>39420</v>
      </c>
      <c r="B14706" s="218">
        <v>160</v>
      </c>
      <c r="C14706" s="219">
        <v>36.745260522034499</v>
      </c>
      <c r="D14706" s="218"/>
      <c r="E14706" s="218" t="s">
        <v>114</v>
      </c>
      <c r="F14706" s="218">
        <v>2007</v>
      </c>
    </row>
    <row r="14707" spans="1:6" x14ac:dyDescent="0.45">
      <c r="A14707" s="218">
        <v>39421</v>
      </c>
      <c r="B14707" s="218">
        <v>160</v>
      </c>
      <c r="C14707" s="219">
        <v>35.585267857773921</v>
      </c>
      <c r="D14707" s="218"/>
      <c r="E14707" s="218" t="s">
        <v>114</v>
      </c>
      <c r="F14707" s="218">
        <v>2007</v>
      </c>
    </row>
    <row r="14708" spans="1:6" x14ac:dyDescent="0.45">
      <c r="A14708" s="218">
        <v>39422</v>
      </c>
      <c r="B14708" s="218">
        <v>160</v>
      </c>
      <c r="C14708" s="219">
        <v>36.188897154955193</v>
      </c>
      <c r="D14708" s="218"/>
      <c r="E14708" s="218" t="s">
        <v>114</v>
      </c>
      <c r="F14708" s="218">
        <v>2007</v>
      </c>
    </row>
    <row r="14709" spans="1:6" x14ac:dyDescent="0.45">
      <c r="A14709" s="218">
        <v>39423</v>
      </c>
      <c r="B14709" s="218">
        <v>160</v>
      </c>
      <c r="C14709" s="219">
        <v>20.612675193984199</v>
      </c>
      <c r="D14709" s="218"/>
      <c r="E14709" s="218" t="s">
        <v>114</v>
      </c>
      <c r="F14709" s="218">
        <v>2007</v>
      </c>
    </row>
    <row r="14710" spans="1:6" x14ac:dyDescent="0.45">
      <c r="A14710" s="218">
        <v>39431</v>
      </c>
      <c r="B14710" s="218">
        <v>200</v>
      </c>
      <c r="C14710" s="219">
        <v>56.799306076314487</v>
      </c>
      <c r="D14710" s="218"/>
      <c r="E14710" s="218" t="s">
        <v>114</v>
      </c>
      <c r="F14710" s="218">
        <v>2007</v>
      </c>
    </row>
    <row r="14711" spans="1:6" x14ac:dyDescent="0.45">
      <c r="A14711" s="218">
        <v>39434</v>
      </c>
      <c r="B14711" s="218">
        <v>200</v>
      </c>
      <c r="C14711" s="219">
        <v>38.680240036817032</v>
      </c>
      <c r="D14711" s="218"/>
      <c r="E14711" s="218" t="s">
        <v>114</v>
      </c>
      <c r="F14711" s="218">
        <v>2007</v>
      </c>
    </row>
    <row r="14712" spans="1:6" x14ac:dyDescent="0.45">
      <c r="A14712" s="218">
        <v>39435</v>
      </c>
      <c r="B14712" s="218">
        <v>200</v>
      </c>
      <c r="C14712" s="219">
        <v>34.829643880894153</v>
      </c>
      <c r="D14712" s="218"/>
      <c r="E14712" s="218" t="s">
        <v>114</v>
      </c>
      <c r="F14712" s="218">
        <v>2007</v>
      </c>
    </row>
    <row r="14713" spans="1:6" x14ac:dyDescent="0.45">
      <c r="A14713" s="218">
        <v>39438</v>
      </c>
      <c r="B14713" s="218">
        <v>160</v>
      </c>
      <c r="C14713" s="219">
        <v>16.48581139421648</v>
      </c>
      <c r="D14713" s="218" t="s">
        <v>187</v>
      </c>
      <c r="E14713" s="218" t="s">
        <v>114</v>
      </c>
      <c r="F14713" s="218">
        <v>2007</v>
      </c>
    </row>
    <row r="14714" spans="1:6" x14ac:dyDescent="0.45">
      <c r="A14714" s="218">
        <v>39441</v>
      </c>
      <c r="B14714" s="218">
        <v>160</v>
      </c>
      <c r="C14714" s="219">
        <v>29.464990899253241</v>
      </c>
      <c r="D14714" s="218"/>
      <c r="E14714" s="218" t="s">
        <v>114</v>
      </c>
      <c r="F14714" s="218">
        <v>2007</v>
      </c>
    </row>
    <row r="14715" spans="1:6" x14ac:dyDescent="0.45">
      <c r="A14715" s="218">
        <v>39444</v>
      </c>
      <c r="B14715" s="218">
        <v>160</v>
      </c>
      <c r="C14715" s="219">
        <v>29.89102647157058</v>
      </c>
      <c r="D14715" s="218"/>
      <c r="E14715" s="218" t="s">
        <v>114</v>
      </c>
      <c r="F14715" s="218">
        <v>2007</v>
      </c>
    </row>
    <row r="14716" spans="1:6" x14ac:dyDescent="0.45">
      <c r="A14716" s="218">
        <v>39447</v>
      </c>
      <c r="B14716" s="218">
        <v>160</v>
      </c>
      <c r="C14716" s="219">
        <v>30.287058921976609</v>
      </c>
      <c r="D14716" s="218"/>
      <c r="E14716" s="218" t="s">
        <v>114</v>
      </c>
      <c r="F14716" s="218">
        <v>2007</v>
      </c>
    </row>
    <row r="14717" spans="1:6" x14ac:dyDescent="0.45">
      <c r="A14717" s="218">
        <v>39450</v>
      </c>
      <c r="B14717" s="218">
        <v>160</v>
      </c>
      <c r="C14717" s="219">
        <v>36.127369968446949</v>
      </c>
      <c r="D14717" s="218"/>
      <c r="E14717" s="218" t="s">
        <v>114</v>
      </c>
      <c r="F14717" s="218">
        <v>2007</v>
      </c>
    </row>
    <row r="14718" spans="1:6" x14ac:dyDescent="0.45">
      <c r="A14718" s="218">
        <v>39451</v>
      </c>
      <c r="B14718" s="218">
        <v>160</v>
      </c>
      <c r="C14718" s="219">
        <v>20.59642245057104</v>
      </c>
      <c r="D14718" s="218"/>
      <c r="E14718" s="218" t="s">
        <v>114</v>
      </c>
      <c r="F14718" s="218">
        <v>2007</v>
      </c>
    </row>
    <row r="14719" spans="1:6" x14ac:dyDescent="0.45">
      <c r="A14719" s="218">
        <v>39456</v>
      </c>
      <c r="B14719" s="218">
        <v>160</v>
      </c>
      <c r="C14719" s="219">
        <v>29.073919036280891</v>
      </c>
      <c r="D14719" s="218"/>
      <c r="E14719" s="218" t="s">
        <v>114</v>
      </c>
      <c r="F14719" s="218">
        <v>2007</v>
      </c>
    </row>
    <row r="14720" spans="1:6" x14ac:dyDescent="0.45">
      <c r="A14720" s="218">
        <v>39459</v>
      </c>
      <c r="B14720" s="218">
        <v>160</v>
      </c>
      <c r="C14720" s="219">
        <v>18.0371700531621</v>
      </c>
      <c r="D14720" s="218"/>
      <c r="E14720" s="218" t="s">
        <v>114</v>
      </c>
      <c r="F14720" s="218">
        <v>2007</v>
      </c>
    </row>
    <row r="14721" spans="1:6" x14ac:dyDescent="0.45">
      <c r="A14721" s="218">
        <v>39460</v>
      </c>
      <c r="B14721" s="218">
        <v>160</v>
      </c>
      <c r="C14721" s="219">
        <v>32.30790924857174</v>
      </c>
      <c r="D14721" s="218"/>
      <c r="E14721" s="218" t="s">
        <v>114</v>
      </c>
      <c r="F14721" s="218">
        <v>2007</v>
      </c>
    </row>
    <row r="14722" spans="1:6" x14ac:dyDescent="0.45">
      <c r="A14722" s="218">
        <v>39463</v>
      </c>
      <c r="B14722" s="218">
        <v>160</v>
      </c>
      <c r="C14722" s="219">
        <v>31.018078520561168</v>
      </c>
      <c r="D14722" s="218"/>
      <c r="E14722" s="218" t="s">
        <v>114</v>
      </c>
      <c r="F14722" s="218">
        <v>2007</v>
      </c>
    </row>
    <row r="14723" spans="1:6" x14ac:dyDescent="0.45">
      <c r="A14723" s="218">
        <v>39466</v>
      </c>
      <c r="B14723" s="218">
        <v>160</v>
      </c>
      <c r="C14723" s="219">
        <v>31.04266683170782</v>
      </c>
      <c r="D14723" s="218"/>
      <c r="E14723" s="218" t="s">
        <v>114</v>
      </c>
      <c r="F14723" s="218">
        <v>2007</v>
      </c>
    </row>
    <row r="14724" spans="1:6" x14ac:dyDescent="0.45">
      <c r="A14724" s="218">
        <v>39469</v>
      </c>
      <c r="B14724" s="218">
        <v>160</v>
      </c>
      <c r="C14724" s="219">
        <v>32.09916394855702</v>
      </c>
      <c r="D14724" s="218"/>
      <c r="E14724" s="218" t="s">
        <v>114</v>
      </c>
      <c r="F14724" s="218">
        <v>2007</v>
      </c>
    </row>
    <row r="14725" spans="1:6" x14ac:dyDescent="0.45">
      <c r="A14725" s="218">
        <v>39472</v>
      </c>
      <c r="B14725" s="218">
        <v>160</v>
      </c>
      <c r="C14725" s="219">
        <v>15.428103015763069</v>
      </c>
      <c r="D14725" s="218"/>
      <c r="E14725" s="218" t="s">
        <v>114</v>
      </c>
      <c r="F14725" s="218">
        <v>2007</v>
      </c>
    </row>
    <row r="14726" spans="1:6" x14ac:dyDescent="0.45">
      <c r="A14726" s="218">
        <v>39475</v>
      </c>
      <c r="B14726" s="218">
        <v>200</v>
      </c>
      <c r="C14726" s="219">
        <v>38.548649766374773</v>
      </c>
      <c r="D14726" s="218"/>
      <c r="E14726" s="218" t="s">
        <v>114</v>
      </c>
      <c r="F14726" s="218">
        <v>2007</v>
      </c>
    </row>
    <row r="14727" spans="1:6" x14ac:dyDescent="0.45">
      <c r="A14727" s="218">
        <v>39476</v>
      </c>
      <c r="B14727" s="218">
        <v>200</v>
      </c>
      <c r="C14727" s="219">
        <v>34.628705609951133</v>
      </c>
      <c r="D14727" s="218"/>
      <c r="E14727" s="218" t="s">
        <v>114</v>
      </c>
      <c r="F14727" s="218">
        <v>2007</v>
      </c>
    </row>
    <row r="14728" spans="1:6" x14ac:dyDescent="0.45">
      <c r="A14728" s="218">
        <v>39479</v>
      </c>
      <c r="B14728" s="218">
        <v>160</v>
      </c>
      <c r="C14728" s="219">
        <v>16.502400549309709</v>
      </c>
      <c r="D14728" s="218"/>
      <c r="E14728" s="218"/>
      <c r="F14728" s="218">
        <v>2007</v>
      </c>
    </row>
    <row r="14729" spans="1:6" x14ac:dyDescent="0.45">
      <c r="A14729" s="218">
        <v>39481</v>
      </c>
      <c r="B14729" s="218">
        <v>160</v>
      </c>
      <c r="C14729" s="219">
        <v>31.679761380686848</v>
      </c>
      <c r="D14729" s="218"/>
      <c r="E14729" s="218"/>
      <c r="F14729" s="218">
        <v>2007</v>
      </c>
    </row>
    <row r="14730" spans="1:6" x14ac:dyDescent="0.45">
      <c r="A14730" s="218">
        <v>39482</v>
      </c>
      <c r="B14730" s="218">
        <v>160</v>
      </c>
      <c r="C14730" s="219">
        <v>30.98670944450517</v>
      </c>
      <c r="D14730" s="218"/>
      <c r="E14730" s="218"/>
      <c r="F14730" s="218">
        <v>2007</v>
      </c>
    </row>
    <row r="14731" spans="1:6" x14ac:dyDescent="0.45">
      <c r="A14731" s="218">
        <v>39487</v>
      </c>
      <c r="B14731" s="218">
        <v>160</v>
      </c>
      <c r="C14731" s="219">
        <v>31.28700979812162</v>
      </c>
      <c r="D14731" s="218"/>
      <c r="E14731" s="218"/>
      <c r="F14731" s="218">
        <v>2007</v>
      </c>
    </row>
    <row r="14732" spans="1:6" x14ac:dyDescent="0.45">
      <c r="A14732" s="218">
        <v>39490</v>
      </c>
      <c r="B14732" s="218">
        <v>160</v>
      </c>
      <c r="C14732" s="219">
        <v>32.003453256615451</v>
      </c>
      <c r="D14732" s="218"/>
      <c r="E14732" s="218"/>
      <c r="F14732" s="218">
        <v>2007</v>
      </c>
    </row>
    <row r="14733" spans="1:6" x14ac:dyDescent="0.45">
      <c r="A14733" s="218">
        <v>39491</v>
      </c>
      <c r="B14733" s="218">
        <v>160</v>
      </c>
      <c r="C14733" s="219">
        <v>29.027934672727259</v>
      </c>
      <c r="D14733" s="218"/>
      <c r="E14733" s="218"/>
      <c r="F14733" s="218">
        <v>2007</v>
      </c>
    </row>
    <row r="14734" spans="1:6" x14ac:dyDescent="0.45">
      <c r="A14734" s="218">
        <v>39496</v>
      </c>
      <c r="B14734" s="218">
        <v>160</v>
      </c>
      <c r="C14734" s="219">
        <v>18.25627680358712</v>
      </c>
      <c r="D14734" s="218"/>
      <c r="E14734" s="218"/>
      <c r="F14734" s="218">
        <v>2007</v>
      </c>
    </row>
    <row r="14735" spans="1:6" x14ac:dyDescent="0.45">
      <c r="A14735" s="218">
        <v>39497</v>
      </c>
      <c r="B14735" s="218">
        <v>160</v>
      </c>
      <c r="C14735" s="219">
        <v>19.83777716625714</v>
      </c>
      <c r="D14735" s="218"/>
      <c r="E14735" s="218" t="s">
        <v>114</v>
      </c>
      <c r="F14735" s="218">
        <v>2007</v>
      </c>
    </row>
    <row r="14736" spans="1:6" x14ac:dyDescent="0.45">
      <c r="A14736" s="218">
        <v>39500</v>
      </c>
      <c r="B14736" s="218">
        <v>160</v>
      </c>
      <c r="C14736" s="219">
        <v>36.025049432114457</v>
      </c>
      <c r="D14736" s="218"/>
      <c r="E14736" s="218" t="s">
        <v>114</v>
      </c>
      <c r="F14736" s="218">
        <v>2007</v>
      </c>
    </row>
    <row r="14737" spans="1:6" x14ac:dyDescent="0.45">
      <c r="A14737" s="218">
        <v>39503</v>
      </c>
      <c r="B14737" s="218">
        <v>160</v>
      </c>
      <c r="C14737" s="219">
        <v>30.443215004506509</v>
      </c>
      <c r="D14737" s="218"/>
      <c r="E14737" s="218" t="s">
        <v>114</v>
      </c>
      <c r="F14737" s="218">
        <v>2007</v>
      </c>
    </row>
    <row r="14738" spans="1:6" x14ac:dyDescent="0.45">
      <c r="A14738" s="218">
        <v>39508</v>
      </c>
      <c r="B14738" s="218">
        <v>160</v>
      </c>
      <c r="C14738" s="219">
        <v>36.364171259019209</v>
      </c>
      <c r="D14738" s="218"/>
      <c r="E14738" s="218" t="s">
        <v>114</v>
      </c>
      <c r="F14738" s="218">
        <v>2007</v>
      </c>
    </row>
    <row r="14739" spans="1:6" x14ac:dyDescent="0.45">
      <c r="A14739" s="218">
        <v>39509</v>
      </c>
      <c r="B14739" s="218">
        <v>160</v>
      </c>
      <c r="C14739" s="219">
        <v>33.749300227648249</v>
      </c>
      <c r="D14739" s="218"/>
      <c r="E14739" s="218" t="s">
        <v>114</v>
      </c>
      <c r="F14739" s="218">
        <v>2007</v>
      </c>
    </row>
    <row r="14740" spans="1:6" x14ac:dyDescent="0.45">
      <c r="A14740" s="218">
        <v>39512</v>
      </c>
      <c r="B14740" s="218">
        <v>160</v>
      </c>
      <c r="C14740" s="219">
        <v>18.42847157668</v>
      </c>
      <c r="D14740" s="218"/>
      <c r="E14740" s="218" t="s">
        <v>114</v>
      </c>
      <c r="F14740" s="218">
        <v>2007</v>
      </c>
    </row>
    <row r="14741" spans="1:6" x14ac:dyDescent="0.45">
      <c r="A14741" s="218">
        <v>39515</v>
      </c>
      <c r="B14741" s="218">
        <v>200</v>
      </c>
      <c r="C14741" s="219">
        <v>34.806104907374127</v>
      </c>
      <c r="D14741" s="218"/>
      <c r="E14741" s="218" t="s">
        <v>114</v>
      </c>
      <c r="F14741" s="218">
        <v>2007</v>
      </c>
    </row>
    <row r="14742" spans="1:6" x14ac:dyDescent="0.45">
      <c r="A14742" s="218">
        <v>39516</v>
      </c>
      <c r="B14742" s="218">
        <v>200</v>
      </c>
      <c r="C14742" s="219">
        <v>38.374958824866027</v>
      </c>
      <c r="D14742" s="218"/>
      <c r="E14742" s="218" t="s">
        <v>114</v>
      </c>
      <c r="F14742" s="218">
        <v>2007</v>
      </c>
    </row>
    <row r="14743" spans="1:6" x14ac:dyDescent="0.45">
      <c r="A14743" s="218">
        <v>39519</v>
      </c>
      <c r="B14743" s="218">
        <v>160</v>
      </c>
      <c r="C14743" s="219">
        <v>16.200058058356699</v>
      </c>
      <c r="D14743" s="218"/>
      <c r="E14743" s="218" t="s">
        <v>114</v>
      </c>
      <c r="F14743" s="218">
        <v>2007</v>
      </c>
    </row>
    <row r="14744" spans="1:6" x14ac:dyDescent="0.45">
      <c r="A14744" s="218">
        <v>39523</v>
      </c>
      <c r="B14744" s="218">
        <v>160</v>
      </c>
      <c r="C14744" s="219">
        <v>18.77789409970503</v>
      </c>
      <c r="D14744" s="218"/>
      <c r="E14744" s="218" t="s">
        <v>114</v>
      </c>
      <c r="F14744" s="218">
        <v>2007</v>
      </c>
    </row>
    <row r="14745" spans="1:6" x14ac:dyDescent="0.45">
      <c r="A14745" s="218">
        <v>39524</v>
      </c>
      <c r="B14745" s="218">
        <v>160</v>
      </c>
      <c r="C14745" s="219">
        <v>40.147386861774891</v>
      </c>
      <c r="D14745" s="218"/>
      <c r="E14745" s="218" t="s">
        <v>114</v>
      </c>
      <c r="F14745" s="218">
        <v>2007</v>
      </c>
    </row>
    <row r="14746" spans="1:6" x14ac:dyDescent="0.45">
      <c r="A14746" s="218">
        <v>39527</v>
      </c>
      <c r="B14746" s="218">
        <v>160</v>
      </c>
      <c r="C14746" s="219">
        <v>32.532503933941221</v>
      </c>
      <c r="D14746" s="218"/>
      <c r="E14746" s="218" t="s">
        <v>114</v>
      </c>
      <c r="F14746" s="218">
        <v>2007</v>
      </c>
    </row>
    <row r="14747" spans="1:6" x14ac:dyDescent="0.45">
      <c r="A14747" s="218">
        <v>39530</v>
      </c>
      <c r="B14747" s="218">
        <v>160</v>
      </c>
      <c r="C14747" s="219">
        <v>32.945484323304548</v>
      </c>
      <c r="D14747" s="218"/>
      <c r="E14747" s="218" t="s">
        <v>114</v>
      </c>
      <c r="F14747" s="218">
        <v>2007</v>
      </c>
    </row>
    <row r="14748" spans="1:6" x14ac:dyDescent="0.45">
      <c r="A14748" s="218">
        <v>39533</v>
      </c>
      <c r="B14748" s="218">
        <v>160</v>
      </c>
      <c r="C14748" s="219">
        <v>35.537266673311002</v>
      </c>
      <c r="D14748" s="218"/>
      <c r="E14748" s="218" t="s">
        <v>114</v>
      </c>
      <c r="F14748" s="218">
        <v>2007</v>
      </c>
    </row>
    <row r="14749" spans="1:6" x14ac:dyDescent="0.45">
      <c r="A14749" s="218">
        <v>39536</v>
      </c>
      <c r="B14749" s="218">
        <v>160</v>
      </c>
      <c r="C14749" s="219">
        <v>20.6320471610833</v>
      </c>
      <c r="D14749" s="218"/>
      <c r="E14749" s="218" t="s">
        <v>114</v>
      </c>
      <c r="F14749" s="218">
        <v>2007</v>
      </c>
    </row>
    <row r="14750" spans="1:6" x14ac:dyDescent="0.45">
      <c r="A14750" s="218">
        <v>39537</v>
      </c>
      <c r="B14750" s="218">
        <v>160</v>
      </c>
      <c r="C14750" s="219">
        <v>17.854143895544961</v>
      </c>
      <c r="D14750" s="218"/>
      <c r="E14750" s="218" t="s">
        <v>114</v>
      </c>
      <c r="F14750" s="218">
        <v>2007</v>
      </c>
    </row>
    <row r="14751" spans="1:6" x14ac:dyDescent="0.45">
      <c r="A14751" s="218">
        <v>39540</v>
      </c>
      <c r="B14751" s="218">
        <v>160</v>
      </c>
      <c r="C14751" s="219">
        <v>31.748610359865872</v>
      </c>
      <c r="D14751" s="218"/>
      <c r="E14751" s="218" t="s">
        <v>114</v>
      </c>
      <c r="F14751" s="218">
        <v>2007</v>
      </c>
    </row>
    <row r="14752" spans="1:6" x14ac:dyDescent="0.45">
      <c r="A14752" s="218">
        <v>39543</v>
      </c>
      <c r="B14752" s="218">
        <v>160</v>
      </c>
      <c r="C14752" s="219">
        <v>32.650376773814642</v>
      </c>
      <c r="D14752" s="218"/>
      <c r="E14752" s="218" t="s">
        <v>114</v>
      </c>
      <c r="F14752" s="218">
        <v>2007</v>
      </c>
    </row>
    <row r="14753" spans="1:6" x14ac:dyDescent="0.45">
      <c r="A14753" s="218">
        <v>39546</v>
      </c>
      <c r="B14753" s="218">
        <v>160</v>
      </c>
      <c r="C14753" s="219">
        <v>29.37324377305049</v>
      </c>
      <c r="D14753" s="218"/>
      <c r="E14753" s="218" t="s">
        <v>114</v>
      </c>
      <c r="F14753" s="218">
        <v>2007</v>
      </c>
    </row>
    <row r="14754" spans="1:6" x14ac:dyDescent="0.45">
      <c r="A14754" s="218">
        <v>39548</v>
      </c>
      <c r="B14754" s="218">
        <v>160</v>
      </c>
      <c r="C14754" s="219">
        <v>22.41820154868487</v>
      </c>
      <c r="D14754" s="218"/>
      <c r="E14754" s="218" t="s">
        <v>114</v>
      </c>
      <c r="F14754" s="218">
        <v>2007</v>
      </c>
    </row>
    <row r="14755" spans="1:6" x14ac:dyDescent="0.45">
      <c r="A14755" s="218">
        <v>39552</v>
      </c>
      <c r="B14755" s="218">
        <v>160</v>
      </c>
      <c r="C14755" s="219">
        <v>39.493276361270091</v>
      </c>
      <c r="D14755" s="218"/>
      <c r="E14755" s="218" t="s">
        <v>114</v>
      </c>
      <c r="F14755" s="218">
        <v>2007</v>
      </c>
    </row>
    <row r="14756" spans="1:6" x14ac:dyDescent="0.45">
      <c r="A14756" s="218">
        <v>39554</v>
      </c>
      <c r="B14756" s="218">
        <v>160</v>
      </c>
      <c r="C14756" s="219">
        <v>14.823746273115651</v>
      </c>
      <c r="D14756" s="218"/>
      <c r="E14756" s="218" t="s">
        <v>114</v>
      </c>
      <c r="F14756" s="218">
        <v>2007</v>
      </c>
    </row>
    <row r="14757" spans="1:6" x14ac:dyDescent="0.45">
      <c r="A14757" s="218">
        <v>39555</v>
      </c>
      <c r="B14757" s="218">
        <v>200</v>
      </c>
      <c r="C14757" s="219">
        <v>35.583285255344038</v>
      </c>
      <c r="D14757" s="218"/>
      <c r="E14757" s="218" t="s">
        <v>114</v>
      </c>
      <c r="F14757" s="218">
        <v>2007</v>
      </c>
    </row>
    <row r="14758" spans="1:6" x14ac:dyDescent="0.45">
      <c r="A14758" s="218">
        <v>39556</v>
      </c>
      <c r="B14758" s="218">
        <v>200</v>
      </c>
      <c r="C14758" s="219">
        <v>52.649055797788733</v>
      </c>
      <c r="D14758" s="218"/>
      <c r="E14758" s="218" t="s">
        <v>114</v>
      </c>
      <c r="F14758" s="218">
        <v>2007</v>
      </c>
    </row>
    <row r="14759" spans="1:6" x14ac:dyDescent="0.45">
      <c r="A14759" s="218">
        <v>39557</v>
      </c>
      <c r="B14759" s="218">
        <v>160</v>
      </c>
      <c r="C14759" s="219">
        <v>47.214288947042121</v>
      </c>
      <c r="D14759" s="218"/>
      <c r="E14759" s="218" t="s">
        <v>114</v>
      </c>
      <c r="F14759" s="218">
        <v>2007</v>
      </c>
    </row>
    <row r="14760" spans="1:6" x14ac:dyDescent="0.45">
      <c r="A14760" s="218">
        <v>39558</v>
      </c>
      <c r="B14760" s="218">
        <v>200</v>
      </c>
      <c r="C14760" s="219">
        <v>66.120483093661178</v>
      </c>
      <c r="D14760" s="218"/>
      <c r="E14760" s="218" t="s">
        <v>114</v>
      </c>
      <c r="F14760" s="218">
        <v>2007</v>
      </c>
    </row>
    <row r="14761" spans="1:6" x14ac:dyDescent="0.45">
      <c r="A14761" s="218">
        <v>39559</v>
      </c>
      <c r="B14761" s="218">
        <v>200</v>
      </c>
      <c r="C14761" s="219">
        <v>25.437241159362291</v>
      </c>
      <c r="D14761" s="218"/>
      <c r="E14761" s="218" t="s">
        <v>114</v>
      </c>
      <c r="F14761" s="218">
        <v>2007</v>
      </c>
    </row>
    <row r="14762" spans="1:6" x14ac:dyDescent="0.45">
      <c r="A14762" s="218">
        <v>39562</v>
      </c>
      <c r="B14762" s="218">
        <v>160</v>
      </c>
      <c r="C14762" s="219">
        <v>21.253049963280851</v>
      </c>
      <c r="D14762" s="218"/>
      <c r="E14762" s="218" t="s">
        <v>114</v>
      </c>
      <c r="F14762" s="218">
        <v>2007</v>
      </c>
    </row>
    <row r="14763" spans="1:6" x14ac:dyDescent="0.45">
      <c r="A14763" s="218">
        <v>39564</v>
      </c>
      <c r="B14763" s="218">
        <v>160</v>
      </c>
      <c r="C14763" s="219">
        <v>43.667294395106552</v>
      </c>
      <c r="D14763" s="218"/>
      <c r="E14763" s="218" t="s">
        <v>114</v>
      </c>
      <c r="F14763" s="218">
        <v>2007</v>
      </c>
    </row>
    <row r="14764" spans="1:6" x14ac:dyDescent="0.45">
      <c r="A14764" s="218">
        <v>39566</v>
      </c>
      <c r="B14764" s="218">
        <v>160</v>
      </c>
      <c r="C14764" s="219">
        <v>58.613755112613497</v>
      </c>
      <c r="D14764" s="218"/>
      <c r="E14764" s="218" t="s">
        <v>114</v>
      </c>
      <c r="F14764" s="218">
        <v>2007</v>
      </c>
    </row>
    <row r="14765" spans="1:6" x14ac:dyDescent="0.45">
      <c r="A14765" s="218">
        <v>39569</v>
      </c>
      <c r="B14765" s="218">
        <v>160</v>
      </c>
      <c r="C14765" s="219">
        <v>62.762189573688573</v>
      </c>
      <c r="D14765" s="218"/>
      <c r="E14765" s="218" t="s">
        <v>114</v>
      </c>
      <c r="F14765" s="218">
        <v>2007</v>
      </c>
    </row>
    <row r="14766" spans="1:6" x14ac:dyDescent="0.45">
      <c r="A14766" s="218">
        <v>39572</v>
      </c>
      <c r="B14766" s="218">
        <v>160</v>
      </c>
      <c r="C14766" s="219">
        <v>34.531266492574296</v>
      </c>
      <c r="D14766" s="218"/>
      <c r="E14766" s="218" t="s">
        <v>114</v>
      </c>
      <c r="F14766" s="218">
        <v>2007</v>
      </c>
    </row>
    <row r="14767" spans="1:6" x14ac:dyDescent="0.45">
      <c r="A14767" s="218">
        <v>39599</v>
      </c>
      <c r="B14767" s="218">
        <v>160</v>
      </c>
      <c r="C14767" s="219">
        <v>25.586004438967901</v>
      </c>
      <c r="D14767" s="218"/>
      <c r="E14767" s="218" t="s">
        <v>114</v>
      </c>
      <c r="F14767" s="218">
        <v>2006</v>
      </c>
    </row>
    <row r="14768" spans="1:6" x14ac:dyDescent="0.45">
      <c r="A14768" s="218">
        <v>39602</v>
      </c>
      <c r="B14768" s="218">
        <v>160</v>
      </c>
      <c r="C14768" s="219">
        <v>30.715988287522361</v>
      </c>
      <c r="D14768" s="218"/>
      <c r="E14768" s="218" t="s">
        <v>114</v>
      </c>
      <c r="F14768" s="218">
        <v>2006</v>
      </c>
    </row>
    <row r="14769" spans="1:6" x14ac:dyDescent="0.45">
      <c r="A14769" s="218">
        <v>39605</v>
      </c>
      <c r="B14769" s="218">
        <v>160</v>
      </c>
      <c r="C14769" s="219">
        <v>33.13054714900197</v>
      </c>
      <c r="D14769" s="218"/>
      <c r="E14769" s="218" t="s">
        <v>114</v>
      </c>
      <c r="F14769" s="218">
        <v>2006</v>
      </c>
    </row>
    <row r="14770" spans="1:6" x14ac:dyDescent="0.45">
      <c r="A14770" s="218">
        <v>39608</v>
      </c>
      <c r="B14770" s="218">
        <v>160</v>
      </c>
      <c r="C14770" s="219">
        <v>33.36588352563124</v>
      </c>
      <c r="D14770" s="218"/>
      <c r="E14770" s="218" t="s">
        <v>114</v>
      </c>
      <c r="F14770" s="218">
        <v>2006</v>
      </c>
    </row>
    <row r="14771" spans="1:6" x14ac:dyDescent="0.45">
      <c r="A14771" s="218">
        <v>39613</v>
      </c>
      <c r="B14771" s="218">
        <v>160</v>
      </c>
      <c r="C14771" s="219">
        <v>14.65342062509351</v>
      </c>
      <c r="D14771" s="218"/>
      <c r="E14771" s="218" t="s">
        <v>114</v>
      </c>
      <c r="F14771" s="218">
        <v>2006</v>
      </c>
    </row>
    <row r="14772" spans="1:6" x14ac:dyDescent="0.45">
      <c r="A14772" s="218">
        <v>39614</v>
      </c>
      <c r="B14772" s="218">
        <v>200</v>
      </c>
      <c r="C14772" s="219">
        <v>40.228951040972007</v>
      </c>
      <c r="D14772" s="218"/>
      <c r="E14772" s="218" t="s">
        <v>114</v>
      </c>
      <c r="F14772" s="218">
        <v>2006</v>
      </c>
    </row>
    <row r="14773" spans="1:6" x14ac:dyDescent="0.45">
      <c r="A14773" s="218">
        <v>39615</v>
      </c>
      <c r="B14773" s="218">
        <v>200</v>
      </c>
      <c r="C14773" s="219">
        <v>37.661951331897193</v>
      </c>
      <c r="D14773" s="218"/>
      <c r="E14773" s="218" t="s">
        <v>114</v>
      </c>
      <c r="F14773" s="218">
        <v>2006</v>
      </c>
    </row>
    <row r="14774" spans="1:6" x14ac:dyDescent="0.45">
      <c r="A14774" s="218">
        <v>39618</v>
      </c>
      <c r="B14774" s="218">
        <v>160</v>
      </c>
      <c r="C14774" s="219">
        <v>24.822201249161228</v>
      </c>
      <c r="D14774" s="218"/>
      <c r="E14774" s="218" t="s">
        <v>114</v>
      </c>
      <c r="F14774" s="218">
        <v>2006</v>
      </c>
    </row>
    <row r="14775" spans="1:6" x14ac:dyDescent="0.45">
      <c r="A14775" s="218">
        <v>39621</v>
      </c>
      <c r="B14775" s="218">
        <v>160</v>
      </c>
      <c r="C14775" s="219">
        <v>14.647848897679619</v>
      </c>
      <c r="D14775" s="218"/>
      <c r="E14775" s="218" t="s">
        <v>114</v>
      </c>
      <c r="F14775" s="218">
        <v>2006</v>
      </c>
    </row>
    <row r="14776" spans="1:6" x14ac:dyDescent="0.45">
      <c r="A14776" s="218">
        <v>39624</v>
      </c>
      <c r="B14776" s="218">
        <v>160</v>
      </c>
      <c r="C14776" s="219">
        <v>32.606984661949269</v>
      </c>
      <c r="D14776" s="218"/>
      <c r="E14776" s="218" t="s">
        <v>114</v>
      </c>
      <c r="F14776" s="218">
        <v>2006</v>
      </c>
    </row>
    <row r="14777" spans="1:6" x14ac:dyDescent="0.45">
      <c r="A14777" s="218">
        <v>39625</v>
      </c>
      <c r="B14777" s="218">
        <v>160</v>
      </c>
      <c r="C14777" s="219">
        <v>34.143554680735377</v>
      </c>
      <c r="D14777" s="218"/>
      <c r="E14777" s="218" t="s">
        <v>114</v>
      </c>
      <c r="F14777" s="218">
        <v>2006</v>
      </c>
    </row>
    <row r="14778" spans="1:6" x14ac:dyDescent="0.45">
      <c r="A14778" s="218">
        <v>39630</v>
      </c>
      <c r="B14778" s="218">
        <v>160</v>
      </c>
      <c r="C14778" s="219">
        <v>30.719885244680299</v>
      </c>
      <c r="D14778" s="218"/>
      <c r="E14778" s="218" t="s">
        <v>114</v>
      </c>
      <c r="F14778" s="218">
        <v>2006</v>
      </c>
    </row>
    <row r="14779" spans="1:6" x14ac:dyDescent="0.45">
      <c r="A14779" s="218">
        <v>39631</v>
      </c>
      <c r="B14779" s="218">
        <v>200</v>
      </c>
      <c r="C14779" s="219">
        <v>37.054069709433378</v>
      </c>
      <c r="D14779" s="218"/>
      <c r="E14779" s="218" t="s">
        <v>114</v>
      </c>
      <c r="F14779" s="218">
        <v>2006</v>
      </c>
    </row>
    <row r="14780" spans="1:6" x14ac:dyDescent="0.45">
      <c r="A14780" s="218">
        <v>39632</v>
      </c>
      <c r="B14780" s="218">
        <v>200</v>
      </c>
      <c r="C14780" s="219">
        <v>36.938874577850697</v>
      </c>
      <c r="D14780" s="218"/>
      <c r="E14780" s="218" t="s">
        <v>114</v>
      </c>
      <c r="F14780" s="218">
        <v>2006</v>
      </c>
    </row>
    <row r="14781" spans="1:6" x14ac:dyDescent="0.45">
      <c r="A14781" s="218">
        <v>39635</v>
      </c>
      <c r="B14781" s="218">
        <v>160</v>
      </c>
      <c r="C14781" s="219">
        <v>15.02534379558835</v>
      </c>
      <c r="D14781" s="218"/>
      <c r="E14781" s="218" t="s">
        <v>114</v>
      </c>
      <c r="F14781" s="218">
        <v>2006</v>
      </c>
    </row>
    <row r="14782" spans="1:6" x14ac:dyDescent="0.45">
      <c r="A14782" s="218">
        <v>39638</v>
      </c>
      <c r="B14782" s="218">
        <v>160</v>
      </c>
      <c r="C14782" s="219">
        <v>32.422429564570507</v>
      </c>
      <c r="D14782" s="218"/>
      <c r="E14782" s="218" t="s">
        <v>114</v>
      </c>
      <c r="F14782" s="218">
        <v>2006</v>
      </c>
    </row>
    <row r="14783" spans="1:6" x14ac:dyDescent="0.45">
      <c r="A14783" s="218">
        <v>39639</v>
      </c>
      <c r="B14783" s="218">
        <v>160</v>
      </c>
      <c r="C14783" s="219">
        <v>32.684350083058327</v>
      </c>
      <c r="D14783" s="218"/>
      <c r="E14783" s="218" t="s">
        <v>114</v>
      </c>
      <c r="F14783" s="218">
        <v>2006</v>
      </c>
    </row>
    <row r="14784" spans="1:6" x14ac:dyDescent="0.45">
      <c r="A14784" s="218">
        <v>39644</v>
      </c>
      <c r="B14784" s="218">
        <v>160</v>
      </c>
      <c r="C14784" s="219">
        <v>30.69670917517313</v>
      </c>
      <c r="D14784" s="218"/>
      <c r="E14784" s="218" t="s">
        <v>114</v>
      </c>
      <c r="F14784" s="218">
        <v>2006</v>
      </c>
    </row>
    <row r="14785" spans="1:6" x14ac:dyDescent="0.45">
      <c r="A14785" s="218">
        <v>39647</v>
      </c>
      <c r="B14785" s="218">
        <v>160</v>
      </c>
      <c r="C14785" s="219">
        <v>26.127352312609769</v>
      </c>
      <c r="D14785" s="218"/>
      <c r="E14785" s="218" t="s">
        <v>114</v>
      </c>
      <c r="F14785" s="218">
        <v>2006</v>
      </c>
    </row>
    <row r="14786" spans="1:6" x14ac:dyDescent="0.45">
      <c r="A14786" s="218">
        <v>39648</v>
      </c>
      <c r="B14786" s="218">
        <v>200</v>
      </c>
      <c r="C14786" s="219">
        <v>36.324602645111369</v>
      </c>
      <c r="D14786" s="218"/>
      <c r="E14786" s="218" t="s">
        <v>114</v>
      </c>
      <c r="F14786" s="218">
        <v>2006</v>
      </c>
    </row>
    <row r="14787" spans="1:6" x14ac:dyDescent="0.45">
      <c r="A14787" s="218">
        <v>39649</v>
      </c>
      <c r="B14787" s="218">
        <v>200</v>
      </c>
      <c r="C14787" s="219">
        <v>37.834618072712779</v>
      </c>
      <c r="D14787" s="218"/>
      <c r="E14787" s="218" t="s">
        <v>114</v>
      </c>
      <c r="F14787" s="218">
        <v>2006</v>
      </c>
    </row>
    <row r="14788" spans="1:6" x14ac:dyDescent="0.45">
      <c r="A14788" s="218">
        <v>39652</v>
      </c>
      <c r="B14788" s="218">
        <v>160</v>
      </c>
      <c r="C14788" s="219">
        <v>1.8717668393813001</v>
      </c>
      <c r="D14788" s="218"/>
      <c r="E14788" s="218" t="s">
        <v>114</v>
      </c>
      <c r="F14788" s="218">
        <v>2006</v>
      </c>
    </row>
    <row r="14789" spans="1:6" x14ac:dyDescent="0.45">
      <c r="A14789" s="218">
        <v>39653</v>
      </c>
      <c r="B14789" s="218">
        <v>160</v>
      </c>
      <c r="C14789" s="219">
        <v>22.874198024663109</v>
      </c>
      <c r="D14789" s="218"/>
      <c r="E14789" s="218" t="s">
        <v>114</v>
      </c>
      <c r="F14789" s="218">
        <v>2006</v>
      </c>
    </row>
    <row r="14790" spans="1:6" x14ac:dyDescent="0.45">
      <c r="A14790" s="218">
        <v>39656</v>
      </c>
      <c r="B14790" s="218">
        <v>160</v>
      </c>
      <c r="C14790" s="219">
        <v>32.015317717178768</v>
      </c>
      <c r="D14790" s="218"/>
      <c r="E14790" s="218" t="s">
        <v>114</v>
      </c>
      <c r="F14790" s="218">
        <v>2006</v>
      </c>
    </row>
    <row r="14791" spans="1:6" x14ac:dyDescent="0.45">
      <c r="A14791" s="218">
        <v>39657</v>
      </c>
      <c r="B14791" s="218">
        <v>160</v>
      </c>
      <c r="C14791" s="219">
        <v>10.706640236042549</v>
      </c>
      <c r="D14791" s="218"/>
      <c r="E14791" s="218" t="s">
        <v>114</v>
      </c>
      <c r="F14791" s="218">
        <v>2006</v>
      </c>
    </row>
    <row r="14792" spans="1:6" x14ac:dyDescent="0.45">
      <c r="A14792" s="218">
        <v>39660</v>
      </c>
      <c r="B14792" s="218">
        <v>160</v>
      </c>
      <c r="C14792" s="219">
        <v>31.57329573155824</v>
      </c>
      <c r="D14792" s="218"/>
      <c r="E14792" s="218" t="s">
        <v>114</v>
      </c>
      <c r="F14792" s="218">
        <v>2006</v>
      </c>
    </row>
    <row r="14793" spans="1:6" x14ac:dyDescent="0.45">
      <c r="A14793" s="218">
        <v>39663</v>
      </c>
      <c r="B14793" s="218">
        <v>160</v>
      </c>
      <c r="C14793" s="219">
        <v>24.079907436262499</v>
      </c>
      <c r="D14793" s="218"/>
      <c r="E14793" s="218" t="s">
        <v>114</v>
      </c>
      <c r="F14793" s="218">
        <v>2006</v>
      </c>
    </row>
    <row r="14794" spans="1:6" x14ac:dyDescent="0.45">
      <c r="A14794" s="218">
        <v>39664</v>
      </c>
      <c r="B14794" s="218">
        <v>160</v>
      </c>
      <c r="C14794" s="219">
        <v>37.586351084430831</v>
      </c>
      <c r="D14794" s="218"/>
      <c r="E14794" s="218" t="s">
        <v>114</v>
      </c>
      <c r="F14794" s="218">
        <v>2006</v>
      </c>
    </row>
    <row r="14795" spans="1:6" x14ac:dyDescent="0.45">
      <c r="A14795" s="218">
        <v>39665</v>
      </c>
      <c r="B14795" s="218">
        <v>160</v>
      </c>
      <c r="C14795" s="219">
        <v>36.590408525937121</v>
      </c>
      <c r="D14795" s="218"/>
      <c r="E14795" s="218" t="s">
        <v>114</v>
      </c>
      <c r="F14795" s="218">
        <v>2006</v>
      </c>
    </row>
    <row r="14796" spans="1:6" x14ac:dyDescent="0.45">
      <c r="A14796" s="218">
        <v>39668</v>
      </c>
      <c r="B14796" s="218">
        <v>160</v>
      </c>
      <c r="C14796" s="219">
        <v>21.165383666452431</v>
      </c>
      <c r="D14796" s="218"/>
      <c r="E14796" s="218" t="s">
        <v>114</v>
      </c>
      <c r="F14796" s="218">
        <v>2006</v>
      </c>
    </row>
    <row r="14797" spans="1:6" x14ac:dyDescent="0.45">
      <c r="A14797" s="218">
        <v>39671</v>
      </c>
      <c r="B14797" s="218">
        <v>160</v>
      </c>
      <c r="C14797" s="219">
        <v>17.136287617700209</v>
      </c>
      <c r="D14797" s="218"/>
      <c r="E14797" s="218" t="s">
        <v>114</v>
      </c>
      <c r="F14797" s="218">
        <v>2006</v>
      </c>
    </row>
    <row r="14798" spans="1:6" x14ac:dyDescent="0.45">
      <c r="A14798" s="218">
        <v>39673</v>
      </c>
      <c r="B14798" s="218">
        <v>160</v>
      </c>
      <c r="C14798" s="219">
        <v>16.70361827395412</v>
      </c>
      <c r="D14798" s="218"/>
      <c r="E14798" s="218" t="s">
        <v>114</v>
      </c>
      <c r="F14798" s="218">
        <v>2006</v>
      </c>
    </row>
    <row r="14799" spans="1:6" x14ac:dyDescent="0.45">
      <c r="A14799" s="218">
        <v>39675</v>
      </c>
      <c r="B14799" s="218">
        <v>160</v>
      </c>
      <c r="C14799" s="219">
        <v>31.602042215169629</v>
      </c>
      <c r="D14799" s="218"/>
      <c r="E14799" s="218" t="s">
        <v>114</v>
      </c>
      <c r="F14799" s="218">
        <v>2006</v>
      </c>
    </row>
    <row r="14800" spans="1:6" x14ac:dyDescent="0.45">
      <c r="A14800" s="218">
        <v>39676</v>
      </c>
      <c r="B14800" s="218">
        <v>160</v>
      </c>
      <c r="C14800" s="219">
        <v>29.750528618692659</v>
      </c>
      <c r="D14800" s="218"/>
      <c r="E14800" s="218" t="s">
        <v>114</v>
      </c>
      <c r="F14800" s="218">
        <v>2006</v>
      </c>
    </row>
    <row r="14801" spans="1:6" x14ac:dyDescent="0.45">
      <c r="A14801" s="218">
        <v>39681</v>
      </c>
      <c r="B14801" s="218">
        <v>160</v>
      </c>
      <c r="C14801" s="219">
        <v>24.215455510808049</v>
      </c>
      <c r="D14801" s="218"/>
      <c r="E14801" s="218" t="s">
        <v>114</v>
      </c>
      <c r="F14801" s="218">
        <v>2006</v>
      </c>
    </row>
    <row r="14802" spans="1:6" x14ac:dyDescent="0.45">
      <c r="A14802" s="218">
        <v>39683</v>
      </c>
      <c r="B14802" s="218">
        <v>160</v>
      </c>
      <c r="C14802" s="219">
        <v>78.512502386620213</v>
      </c>
      <c r="D14802" s="218"/>
      <c r="E14802" s="218" t="s">
        <v>123</v>
      </c>
      <c r="F14802" s="218">
        <v>1901</v>
      </c>
    </row>
    <row r="14803" spans="1:6" x14ac:dyDescent="0.45">
      <c r="A14803" s="218">
        <v>39685</v>
      </c>
      <c r="B14803" s="218"/>
      <c r="C14803" s="219">
        <v>45.086791631740333</v>
      </c>
      <c r="D14803" s="218"/>
      <c r="E14803" s="218"/>
      <c r="F14803" s="218">
        <v>1901</v>
      </c>
    </row>
    <row r="14804" spans="1:6" x14ac:dyDescent="0.45">
      <c r="A14804" s="218">
        <v>39689</v>
      </c>
      <c r="B14804" s="218">
        <v>150</v>
      </c>
      <c r="C14804" s="219">
        <v>35.527719028088868</v>
      </c>
      <c r="D14804" s="218"/>
      <c r="E14804" s="218" t="s">
        <v>207</v>
      </c>
      <c r="F14804" s="218">
        <v>1901</v>
      </c>
    </row>
    <row r="14805" spans="1:6" x14ac:dyDescent="0.45">
      <c r="A14805" s="218">
        <v>39693</v>
      </c>
      <c r="B14805" s="218">
        <v>160</v>
      </c>
      <c r="C14805" s="219">
        <v>14.128543493946919</v>
      </c>
      <c r="D14805" s="218"/>
      <c r="E14805" s="218" t="s">
        <v>114</v>
      </c>
      <c r="F14805" s="218">
        <v>2006</v>
      </c>
    </row>
    <row r="14806" spans="1:6" x14ac:dyDescent="0.45">
      <c r="A14806" s="218">
        <v>39696</v>
      </c>
      <c r="B14806" s="218">
        <v>160</v>
      </c>
      <c r="C14806" s="219">
        <v>31.747636849333379</v>
      </c>
      <c r="D14806" s="218"/>
      <c r="E14806" s="218" t="s">
        <v>114</v>
      </c>
      <c r="F14806" s="218">
        <v>2006</v>
      </c>
    </row>
    <row r="14807" spans="1:6" x14ac:dyDescent="0.45">
      <c r="A14807" s="218">
        <v>39699</v>
      </c>
      <c r="B14807" s="218">
        <v>160</v>
      </c>
      <c r="C14807" s="219">
        <v>32.135492415032331</v>
      </c>
      <c r="D14807" s="218"/>
      <c r="E14807" s="218" t="s">
        <v>114</v>
      </c>
      <c r="F14807" s="218">
        <v>2006</v>
      </c>
    </row>
    <row r="14808" spans="1:6" x14ac:dyDescent="0.45">
      <c r="A14808" s="218">
        <v>39700</v>
      </c>
      <c r="B14808" s="218">
        <v>160</v>
      </c>
      <c r="C14808" s="219">
        <v>32.038427461141083</v>
      </c>
      <c r="D14808" s="218"/>
      <c r="E14808" s="218" t="s">
        <v>114</v>
      </c>
      <c r="F14808" s="218">
        <v>2006</v>
      </c>
    </row>
    <row r="14809" spans="1:6" x14ac:dyDescent="0.45">
      <c r="A14809" s="218">
        <v>39705</v>
      </c>
      <c r="B14809" s="218">
        <v>160</v>
      </c>
      <c r="C14809" s="219">
        <v>32.57783417886376</v>
      </c>
      <c r="D14809" s="218"/>
      <c r="E14809" s="218" t="s">
        <v>114</v>
      </c>
      <c r="F14809" s="218">
        <v>2006</v>
      </c>
    </row>
    <row r="14810" spans="1:6" x14ac:dyDescent="0.45">
      <c r="A14810" s="218">
        <v>39708</v>
      </c>
      <c r="B14810" s="218">
        <v>160</v>
      </c>
      <c r="C14810" s="219">
        <v>22.89121167021883</v>
      </c>
      <c r="D14810" s="218"/>
      <c r="E14810" s="218" t="s">
        <v>114</v>
      </c>
      <c r="F14810" s="218">
        <v>2006</v>
      </c>
    </row>
    <row r="14811" spans="1:6" x14ac:dyDescent="0.45">
      <c r="A14811" s="218">
        <v>39711</v>
      </c>
      <c r="B14811" s="218">
        <v>160</v>
      </c>
      <c r="C14811" s="219">
        <v>14.718785703645111</v>
      </c>
      <c r="D14811" s="218"/>
      <c r="E14811" s="218" t="s">
        <v>114</v>
      </c>
      <c r="F14811" s="218">
        <v>2006</v>
      </c>
    </row>
    <row r="14812" spans="1:6" x14ac:dyDescent="0.45">
      <c r="A14812" s="218">
        <v>39714</v>
      </c>
      <c r="B14812" s="218">
        <v>160</v>
      </c>
      <c r="C14812" s="219">
        <v>31.745718972732892</v>
      </c>
      <c r="D14812" s="218"/>
      <c r="E14812" s="218" t="s">
        <v>114</v>
      </c>
      <c r="F14812" s="218">
        <v>2006</v>
      </c>
    </row>
    <row r="14813" spans="1:6" x14ac:dyDescent="0.45">
      <c r="A14813" s="218">
        <v>39717</v>
      </c>
      <c r="B14813" s="218">
        <v>160</v>
      </c>
      <c r="C14813" s="219">
        <v>31.830358303356331</v>
      </c>
      <c r="D14813" s="218"/>
      <c r="E14813" s="218" t="s">
        <v>114</v>
      </c>
      <c r="F14813" s="218">
        <v>2006</v>
      </c>
    </row>
    <row r="14814" spans="1:6" x14ac:dyDescent="0.45">
      <c r="A14814" s="218">
        <v>39720</v>
      </c>
      <c r="B14814" s="218">
        <v>160</v>
      </c>
      <c r="C14814" s="219">
        <v>31.98037930740853</v>
      </c>
      <c r="D14814" s="218"/>
      <c r="E14814" s="218" t="s">
        <v>114</v>
      </c>
      <c r="F14814" s="218">
        <v>2006</v>
      </c>
    </row>
    <row r="14815" spans="1:6" x14ac:dyDescent="0.45">
      <c r="A14815" s="218">
        <v>39723</v>
      </c>
      <c r="B14815" s="218">
        <v>160</v>
      </c>
      <c r="C14815" s="219">
        <v>32.736768252325732</v>
      </c>
      <c r="D14815" s="218"/>
      <c r="E14815" s="218" t="s">
        <v>114</v>
      </c>
      <c r="F14815" s="218">
        <v>2006</v>
      </c>
    </row>
    <row r="14816" spans="1:6" x14ac:dyDescent="0.45">
      <c r="A14816" s="218">
        <v>39724</v>
      </c>
      <c r="B14816" s="218">
        <v>160</v>
      </c>
      <c r="C14816" s="219">
        <v>22.638455237022711</v>
      </c>
      <c r="D14816" s="218"/>
      <c r="E14816" s="218" t="s">
        <v>114</v>
      </c>
      <c r="F14816" s="218">
        <v>2006</v>
      </c>
    </row>
    <row r="14817" spans="1:6" x14ac:dyDescent="0.45">
      <c r="A14817" s="218">
        <v>39729</v>
      </c>
      <c r="B14817" s="218">
        <v>160</v>
      </c>
      <c r="C14817" s="219">
        <v>14.92151735511306</v>
      </c>
      <c r="D14817" s="218"/>
      <c r="E14817" s="218" t="s">
        <v>114</v>
      </c>
      <c r="F14817" s="218">
        <v>2006</v>
      </c>
    </row>
    <row r="14818" spans="1:6" x14ac:dyDescent="0.45">
      <c r="A14818" s="218">
        <v>39731</v>
      </c>
      <c r="B14818" s="218">
        <v>160</v>
      </c>
      <c r="C14818" s="219">
        <v>31.63893726286318</v>
      </c>
      <c r="D14818" s="218"/>
      <c r="E14818" s="218" t="s">
        <v>114</v>
      </c>
      <c r="F14818" s="218">
        <v>2006</v>
      </c>
    </row>
    <row r="14819" spans="1:6" x14ac:dyDescent="0.45">
      <c r="A14819" s="218">
        <v>39733</v>
      </c>
      <c r="B14819" s="218">
        <v>160</v>
      </c>
      <c r="C14819" s="219">
        <v>32.021294901195077</v>
      </c>
      <c r="D14819" s="218"/>
      <c r="E14819" s="218" t="s">
        <v>114</v>
      </c>
      <c r="F14819" s="218">
        <v>2006</v>
      </c>
    </row>
    <row r="14820" spans="1:6" x14ac:dyDescent="0.45">
      <c r="A14820" s="218">
        <v>39735</v>
      </c>
      <c r="B14820" s="218">
        <v>160</v>
      </c>
      <c r="C14820" s="219">
        <v>31.64322533065388</v>
      </c>
      <c r="D14820" s="218"/>
      <c r="E14820" s="218" t="s">
        <v>114</v>
      </c>
      <c r="F14820" s="218">
        <v>2006</v>
      </c>
    </row>
    <row r="14821" spans="1:6" x14ac:dyDescent="0.45">
      <c r="A14821" s="218">
        <v>39736</v>
      </c>
      <c r="B14821" s="218">
        <v>160</v>
      </c>
      <c r="C14821" s="219">
        <v>32.661276598040857</v>
      </c>
      <c r="D14821" s="218"/>
      <c r="E14821" s="218" t="s">
        <v>114</v>
      </c>
      <c r="F14821" s="218">
        <v>2006</v>
      </c>
    </row>
    <row r="14822" spans="1:6" x14ac:dyDescent="0.45">
      <c r="A14822" s="218">
        <v>39741</v>
      </c>
      <c r="B14822" s="218">
        <v>160</v>
      </c>
      <c r="C14822" s="219">
        <v>22.80054900142747</v>
      </c>
      <c r="D14822" s="218"/>
      <c r="E14822" s="218" t="s">
        <v>114</v>
      </c>
      <c r="F14822" s="218">
        <v>2006</v>
      </c>
    </row>
    <row r="14823" spans="1:6" x14ac:dyDescent="0.45">
      <c r="A14823" s="218">
        <v>39742</v>
      </c>
      <c r="B14823" s="218">
        <v>160</v>
      </c>
      <c r="C14823" s="219">
        <v>23.354077795086031</v>
      </c>
      <c r="D14823" s="218"/>
      <c r="E14823" s="218" t="s">
        <v>114</v>
      </c>
      <c r="F14823" s="218">
        <v>2006</v>
      </c>
    </row>
    <row r="14824" spans="1:6" x14ac:dyDescent="0.45">
      <c r="A14824" s="218">
        <v>39745</v>
      </c>
      <c r="B14824" s="218">
        <v>160</v>
      </c>
      <c r="C14824" s="219">
        <v>36.29290763067474</v>
      </c>
      <c r="D14824" s="218"/>
      <c r="E14824" s="218" t="s">
        <v>114</v>
      </c>
      <c r="F14824" s="218">
        <v>2006</v>
      </c>
    </row>
    <row r="14825" spans="1:6" x14ac:dyDescent="0.45">
      <c r="A14825" s="218">
        <v>39748</v>
      </c>
      <c r="B14825" s="218">
        <v>160</v>
      </c>
      <c r="C14825" s="219">
        <v>33.686604313242547</v>
      </c>
      <c r="D14825" s="218"/>
      <c r="E14825" s="218" t="s">
        <v>114</v>
      </c>
      <c r="F14825" s="218">
        <v>2006</v>
      </c>
    </row>
    <row r="14826" spans="1:6" x14ac:dyDescent="0.45">
      <c r="A14826" s="218">
        <v>39751</v>
      </c>
      <c r="B14826" s="218">
        <v>160</v>
      </c>
      <c r="C14826" s="219">
        <v>13.69192332217834</v>
      </c>
      <c r="D14826" s="218"/>
      <c r="E14826" s="218" t="s">
        <v>114</v>
      </c>
      <c r="F14826" s="218">
        <v>2006</v>
      </c>
    </row>
    <row r="14827" spans="1:6" x14ac:dyDescent="0.45">
      <c r="A14827" s="218">
        <v>39752</v>
      </c>
      <c r="B14827" s="218">
        <v>160</v>
      </c>
      <c r="C14827" s="219">
        <v>16.30346781345731</v>
      </c>
      <c r="D14827" s="218"/>
      <c r="E14827" s="218" t="s">
        <v>114</v>
      </c>
      <c r="F14827" s="218">
        <v>2006</v>
      </c>
    </row>
    <row r="14828" spans="1:6" x14ac:dyDescent="0.45">
      <c r="A14828" s="218">
        <v>39755</v>
      </c>
      <c r="B14828" s="218">
        <v>160</v>
      </c>
      <c r="C14828" s="219">
        <v>41.770820593182918</v>
      </c>
      <c r="D14828" s="218"/>
      <c r="E14828" s="218" t="s">
        <v>114</v>
      </c>
      <c r="F14828" s="218">
        <v>2006</v>
      </c>
    </row>
    <row r="14829" spans="1:6" x14ac:dyDescent="0.45">
      <c r="A14829" s="218">
        <v>39756</v>
      </c>
      <c r="B14829" s="218">
        <v>160</v>
      </c>
      <c r="C14829" s="219">
        <v>14.55422767492785</v>
      </c>
      <c r="D14829" s="218"/>
      <c r="E14829" s="218" t="s">
        <v>114</v>
      </c>
      <c r="F14829" s="218">
        <v>2006</v>
      </c>
    </row>
    <row r="14830" spans="1:6" x14ac:dyDescent="0.45">
      <c r="A14830" s="218">
        <v>39761</v>
      </c>
      <c r="B14830" s="218">
        <v>200</v>
      </c>
      <c r="C14830" s="219">
        <v>35.740057663335023</v>
      </c>
      <c r="D14830" s="218"/>
      <c r="E14830" s="218" t="s">
        <v>114</v>
      </c>
      <c r="F14830" s="218">
        <v>2007</v>
      </c>
    </row>
    <row r="14831" spans="1:6" x14ac:dyDescent="0.45">
      <c r="A14831" s="218">
        <v>39762</v>
      </c>
      <c r="B14831" s="218">
        <v>200</v>
      </c>
      <c r="C14831" s="219">
        <v>50.018657997325697</v>
      </c>
      <c r="D14831" s="218"/>
      <c r="E14831" s="218" t="s">
        <v>114</v>
      </c>
      <c r="F14831" s="218">
        <v>2007</v>
      </c>
    </row>
    <row r="14832" spans="1:6" x14ac:dyDescent="0.45">
      <c r="A14832" s="218">
        <v>39765</v>
      </c>
      <c r="B14832" s="218">
        <v>200</v>
      </c>
      <c r="C14832" s="219">
        <v>50.050662490351328</v>
      </c>
      <c r="D14832" s="218"/>
      <c r="E14832" s="218" t="s">
        <v>114</v>
      </c>
      <c r="F14832" s="218">
        <v>2007</v>
      </c>
    </row>
    <row r="14833" spans="1:6" x14ac:dyDescent="0.45">
      <c r="A14833" s="218">
        <v>39775</v>
      </c>
      <c r="B14833" s="218">
        <v>200</v>
      </c>
      <c r="C14833" s="219">
        <v>34.990645476323593</v>
      </c>
      <c r="D14833" s="218"/>
      <c r="E14833" s="218" t="s">
        <v>114</v>
      </c>
      <c r="F14833" s="218">
        <v>2007</v>
      </c>
    </row>
    <row r="14834" spans="1:6" x14ac:dyDescent="0.45">
      <c r="A14834" s="218">
        <v>39776</v>
      </c>
      <c r="B14834" s="218">
        <v>200</v>
      </c>
      <c r="C14834" s="219">
        <v>43.797038412792944</v>
      </c>
      <c r="D14834" s="218"/>
      <c r="E14834" s="218" t="s">
        <v>114</v>
      </c>
      <c r="F14834" s="218">
        <v>2007</v>
      </c>
    </row>
    <row r="14835" spans="1:6" x14ac:dyDescent="0.45">
      <c r="A14835" s="218">
        <v>39777</v>
      </c>
      <c r="B14835" s="218">
        <v>200</v>
      </c>
      <c r="C14835" s="219">
        <v>49.738349101608179</v>
      </c>
      <c r="D14835" s="218"/>
      <c r="E14835" s="218" t="s">
        <v>114</v>
      </c>
      <c r="F14835" s="218">
        <v>2007</v>
      </c>
    </row>
    <row r="14836" spans="1:6" x14ac:dyDescent="0.45">
      <c r="A14836" s="218">
        <v>39780</v>
      </c>
      <c r="B14836" s="218">
        <v>200</v>
      </c>
      <c r="C14836" s="219">
        <v>50.060209455287257</v>
      </c>
      <c r="D14836" s="218"/>
      <c r="E14836" s="218" t="s">
        <v>114</v>
      </c>
      <c r="F14836" s="218">
        <v>2007</v>
      </c>
    </row>
    <row r="14837" spans="1:6" x14ac:dyDescent="0.45">
      <c r="A14837" s="218">
        <v>39783</v>
      </c>
      <c r="B14837" s="218">
        <v>200</v>
      </c>
      <c r="C14837" s="219">
        <v>50.021620676549723</v>
      </c>
      <c r="D14837" s="218"/>
      <c r="E14837" s="218" t="s">
        <v>114</v>
      </c>
      <c r="F14837" s="218">
        <v>2007</v>
      </c>
    </row>
    <row r="14838" spans="1:6" x14ac:dyDescent="0.45">
      <c r="A14838" s="218">
        <v>39785</v>
      </c>
      <c r="B14838" s="218">
        <v>160</v>
      </c>
      <c r="C14838" s="219">
        <v>12.012235559029801</v>
      </c>
      <c r="D14838" s="218"/>
      <c r="E14838" s="218" t="s">
        <v>114</v>
      </c>
      <c r="F14838" s="218">
        <v>2007</v>
      </c>
    </row>
    <row r="14839" spans="1:6" x14ac:dyDescent="0.45">
      <c r="A14839" s="218">
        <v>39786</v>
      </c>
      <c r="B14839" s="218">
        <v>200</v>
      </c>
      <c r="C14839" s="219">
        <v>81.715315039544052</v>
      </c>
      <c r="D14839" s="218"/>
      <c r="E14839" s="218" t="s">
        <v>114</v>
      </c>
      <c r="F14839" s="218">
        <v>2007</v>
      </c>
    </row>
    <row r="14840" spans="1:6" x14ac:dyDescent="0.45">
      <c r="A14840" s="218">
        <v>39787</v>
      </c>
      <c r="B14840" s="218">
        <v>200</v>
      </c>
      <c r="C14840" s="219">
        <v>42.055505878625347</v>
      </c>
      <c r="D14840" s="218"/>
      <c r="E14840" s="218" t="s">
        <v>114</v>
      </c>
      <c r="F14840" s="218">
        <v>2007</v>
      </c>
    </row>
    <row r="14841" spans="1:6" x14ac:dyDescent="0.45">
      <c r="A14841" s="218">
        <v>39788</v>
      </c>
      <c r="B14841" s="218">
        <v>250</v>
      </c>
      <c r="C14841" s="219">
        <v>31.0499841548402</v>
      </c>
      <c r="D14841" s="218"/>
      <c r="E14841" s="218" t="s">
        <v>114</v>
      </c>
      <c r="F14841" s="218">
        <v>2007</v>
      </c>
    </row>
    <row r="14842" spans="1:6" x14ac:dyDescent="0.45">
      <c r="A14842" s="218">
        <v>39792</v>
      </c>
      <c r="B14842" s="218">
        <v>250</v>
      </c>
      <c r="C14842" s="219">
        <v>49.963846932984133</v>
      </c>
      <c r="D14842" s="218"/>
      <c r="E14842" s="218" t="s">
        <v>114</v>
      </c>
      <c r="F14842" s="218">
        <v>1901</v>
      </c>
    </row>
    <row r="14843" spans="1:6" x14ac:dyDescent="0.45">
      <c r="A14843" s="218">
        <v>39794</v>
      </c>
      <c r="B14843" s="218">
        <v>250</v>
      </c>
      <c r="C14843" s="219">
        <v>34.922433023080032</v>
      </c>
      <c r="D14843" s="218"/>
      <c r="E14843" s="218" t="s">
        <v>114</v>
      </c>
      <c r="F14843" s="218">
        <v>2007</v>
      </c>
    </row>
    <row r="14844" spans="1:6" x14ac:dyDescent="0.45">
      <c r="A14844" s="218">
        <v>39795</v>
      </c>
      <c r="B14844" s="218">
        <v>250</v>
      </c>
      <c r="C14844" s="219">
        <v>50.569441008089861</v>
      </c>
      <c r="D14844" s="218"/>
      <c r="E14844" s="218" t="s">
        <v>114</v>
      </c>
      <c r="F14844" s="218">
        <v>2007</v>
      </c>
    </row>
    <row r="14845" spans="1:6" x14ac:dyDescent="0.45">
      <c r="A14845" s="218">
        <v>39800</v>
      </c>
      <c r="B14845" s="218">
        <v>200</v>
      </c>
      <c r="C14845" s="219">
        <v>43.152166475548448</v>
      </c>
      <c r="D14845" s="218"/>
      <c r="E14845" s="218" t="s">
        <v>114</v>
      </c>
      <c r="F14845" s="218">
        <v>2007</v>
      </c>
    </row>
    <row r="14846" spans="1:6" x14ac:dyDescent="0.45">
      <c r="A14846" s="218">
        <v>39801</v>
      </c>
      <c r="B14846" s="218">
        <v>250</v>
      </c>
      <c r="C14846" s="219">
        <v>46.378906732459761</v>
      </c>
      <c r="D14846" s="218"/>
      <c r="E14846" s="218" t="s">
        <v>114</v>
      </c>
      <c r="F14846" s="218">
        <v>2007</v>
      </c>
    </row>
    <row r="14847" spans="1:6" x14ac:dyDescent="0.45">
      <c r="A14847" s="218">
        <v>39805</v>
      </c>
      <c r="B14847" s="218">
        <v>250</v>
      </c>
      <c r="C14847" s="219">
        <v>31.964595648968039</v>
      </c>
      <c r="D14847" s="218"/>
      <c r="E14847" s="218" t="s">
        <v>114</v>
      </c>
      <c r="F14847" s="218">
        <v>2007</v>
      </c>
    </row>
    <row r="14848" spans="1:6" x14ac:dyDescent="0.45">
      <c r="A14848" s="218">
        <v>39808</v>
      </c>
      <c r="B14848" s="218">
        <v>250</v>
      </c>
      <c r="C14848" s="219">
        <v>29.981947085435898</v>
      </c>
      <c r="D14848" s="218"/>
      <c r="E14848" s="218" t="s">
        <v>114</v>
      </c>
      <c r="F14848" s="218">
        <v>2007</v>
      </c>
    </row>
    <row r="14849" spans="1:6" x14ac:dyDescent="0.45">
      <c r="A14849" s="218">
        <v>39809</v>
      </c>
      <c r="B14849" s="218">
        <v>250</v>
      </c>
      <c r="C14849" s="219">
        <v>50.318363029412623</v>
      </c>
      <c r="D14849" s="218"/>
      <c r="E14849" s="218" t="s">
        <v>114</v>
      </c>
      <c r="F14849" s="218">
        <v>2007</v>
      </c>
    </row>
    <row r="14850" spans="1:6" x14ac:dyDescent="0.45">
      <c r="A14850" s="218">
        <v>39810</v>
      </c>
      <c r="B14850" s="218">
        <v>200</v>
      </c>
      <c r="C14850" s="219">
        <v>35.706529164172387</v>
      </c>
      <c r="D14850" s="218"/>
      <c r="E14850" s="218" t="s">
        <v>114</v>
      </c>
      <c r="F14850" s="218">
        <v>2007</v>
      </c>
    </row>
    <row r="14851" spans="1:6" x14ac:dyDescent="0.45">
      <c r="A14851" s="218">
        <v>39814</v>
      </c>
      <c r="B14851" s="218">
        <v>200</v>
      </c>
      <c r="C14851" s="219">
        <v>29.88181805046781</v>
      </c>
      <c r="D14851" s="218"/>
      <c r="E14851" s="218" t="s">
        <v>114</v>
      </c>
      <c r="F14851" s="218">
        <v>2007</v>
      </c>
    </row>
    <row r="14852" spans="1:6" x14ac:dyDescent="0.45">
      <c r="A14852" s="218">
        <v>39817</v>
      </c>
      <c r="B14852" s="218">
        <v>200</v>
      </c>
      <c r="C14852" s="219">
        <v>66.60060594475884</v>
      </c>
      <c r="D14852" s="218"/>
      <c r="E14852" s="218" t="s">
        <v>114</v>
      </c>
      <c r="F14852" s="218">
        <v>2007</v>
      </c>
    </row>
    <row r="14853" spans="1:6" x14ac:dyDescent="0.45">
      <c r="A14853" s="218">
        <v>39822</v>
      </c>
      <c r="B14853" s="218">
        <v>200</v>
      </c>
      <c r="C14853" s="219">
        <v>37.781593898452869</v>
      </c>
      <c r="D14853" s="218"/>
      <c r="E14853" s="218" t="s">
        <v>114</v>
      </c>
      <c r="F14853" s="218">
        <v>2007</v>
      </c>
    </row>
    <row r="14854" spans="1:6" x14ac:dyDescent="0.45">
      <c r="A14854" s="218">
        <v>39823</v>
      </c>
      <c r="B14854" s="218">
        <v>200</v>
      </c>
      <c r="C14854" s="219">
        <v>38.676837872096833</v>
      </c>
      <c r="D14854" s="218"/>
      <c r="E14854" s="218" t="s">
        <v>114</v>
      </c>
      <c r="F14854" s="218">
        <v>2007</v>
      </c>
    </row>
    <row r="14855" spans="1:6" x14ac:dyDescent="0.45">
      <c r="A14855" s="218">
        <v>39825</v>
      </c>
      <c r="B14855" s="218">
        <v>200</v>
      </c>
      <c r="C14855" s="219">
        <v>34.196143057228063</v>
      </c>
      <c r="D14855" s="218"/>
      <c r="E14855" s="218" t="s">
        <v>114</v>
      </c>
      <c r="F14855" s="218">
        <v>2007</v>
      </c>
    </row>
    <row r="14856" spans="1:6" x14ac:dyDescent="0.45">
      <c r="A14856" s="218">
        <v>39827</v>
      </c>
      <c r="B14856" s="218">
        <v>200</v>
      </c>
      <c r="C14856" s="219">
        <v>31.260927689511281</v>
      </c>
      <c r="D14856" s="218"/>
      <c r="E14856" s="218" t="s">
        <v>114</v>
      </c>
      <c r="F14856" s="218">
        <v>2007</v>
      </c>
    </row>
    <row r="14857" spans="1:6" x14ac:dyDescent="0.45">
      <c r="A14857" s="218">
        <v>39829</v>
      </c>
      <c r="B14857" s="218">
        <v>200</v>
      </c>
      <c r="C14857" s="219">
        <v>27.370418812729049</v>
      </c>
      <c r="D14857" s="218"/>
      <c r="E14857" s="218" t="s">
        <v>114</v>
      </c>
      <c r="F14857" s="218">
        <v>2007</v>
      </c>
    </row>
    <row r="14858" spans="1:6" x14ac:dyDescent="0.45">
      <c r="A14858" s="218">
        <v>39830</v>
      </c>
      <c r="B14858" s="218">
        <v>250</v>
      </c>
      <c r="C14858" s="219">
        <v>66.366338854983027</v>
      </c>
      <c r="D14858" s="218"/>
      <c r="E14858" s="218" t="s">
        <v>114</v>
      </c>
      <c r="F14858" s="218">
        <v>2018</v>
      </c>
    </row>
    <row r="14859" spans="1:6" x14ac:dyDescent="0.45">
      <c r="A14859" s="218">
        <v>39831</v>
      </c>
      <c r="B14859" s="218">
        <v>250</v>
      </c>
      <c r="C14859" s="219">
        <v>68.703442781242572</v>
      </c>
      <c r="D14859" s="218"/>
      <c r="E14859" s="218" t="s">
        <v>114</v>
      </c>
      <c r="F14859" s="218">
        <v>2018</v>
      </c>
    </row>
    <row r="14860" spans="1:6" x14ac:dyDescent="0.45">
      <c r="A14860" s="218">
        <v>39837</v>
      </c>
      <c r="B14860" s="218">
        <v>250</v>
      </c>
      <c r="C14860" s="219">
        <v>49.67129780860504</v>
      </c>
      <c r="D14860" s="218"/>
      <c r="E14860" s="218" t="s">
        <v>114</v>
      </c>
      <c r="F14860" s="218">
        <v>2007</v>
      </c>
    </row>
    <row r="14861" spans="1:6" x14ac:dyDescent="0.45">
      <c r="A14861" s="218">
        <v>39840</v>
      </c>
      <c r="B14861" s="218">
        <v>200</v>
      </c>
      <c r="C14861" s="219">
        <v>57.488540625273821</v>
      </c>
      <c r="D14861" s="218"/>
      <c r="E14861" s="218" t="s">
        <v>114</v>
      </c>
      <c r="F14861" s="218">
        <v>2007</v>
      </c>
    </row>
    <row r="14862" spans="1:6" x14ac:dyDescent="0.45">
      <c r="A14862" s="218">
        <v>39841</v>
      </c>
      <c r="B14862" s="218">
        <v>200</v>
      </c>
      <c r="C14862" s="219">
        <v>42.058920128245873</v>
      </c>
      <c r="D14862" s="218"/>
      <c r="E14862" s="218" t="s">
        <v>114</v>
      </c>
      <c r="F14862" s="218">
        <v>2007</v>
      </c>
    </row>
    <row r="14863" spans="1:6" x14ac:dyDescent="0.45">
      <c r="A14863" s="218">
        <v>39845</v>
      </c>
      <c r="B14863" s="218">
        <v>250</v>
      </c>
      <c r="C14863" s="219">
        <v>69.927150807108461</v>
      </c>
      <c r="D14863" s="218"/>
      <c r="E14863" s="218" t="s">
        <v>114</v>
      </c>
      <c r="F14863" s="218">
        <v>2007</v>
      </c>
    </row>
    <row r="14864" spans="1:6" x14ac:dyDescent="0.45">
      <c r="A14864" s="218">
        <v>39849</v>
      </c>
      <c r="B14864" s="218">
        <v>315</v>
      </c>
      <c r="C14864" s="219">
        <v>37.828064373336872</v>
      </c>
      <c r="D14864" s="218"/>
      <c r="E14864" s="218" t="s">
        <v>114</v>
      </c>
      <c r="F14864" s="218">
        <v>2007</v>
      </c>
    </row>
    <row r="14865" spans="1:6" x14ac:dyDescent="0.45">
      <c r="A14865" s="218">
        <v>39862</v>
      </c>
      <c r="B14865" s="218">
        <v>200</v>
      </c>
      <c r="C14865" s="219">
        <v>35.383710490409939</v>
      </c>
      <c r="D14865" s="218"/>
      <c r="E14865" s="218" t="s">
        <v>114</v>
      </c>
      <c r="F14865" s="218">
        <v>2011</v>
      </c>
    </row>
    <row r="14866" spans="1:6" x14ac:dyDescent="0.45">
      <c r="A14866" s="218">
        <v>39864</v>
      </c>
      <c r="B14866" s="218">
        <v>200</v>
      </c>
      <c r="C14866" s="219">
        <v>48.651102033595549</v>
      </c>
      <c r="D14866" s="218"/>
      <c r="E14866" s="218" t="s">
        <v>114</v>
      </c>
      <c r="F14866" s="218">
        <v>2011</v>
      </c>
    </row>
    <row r="14867" spans="1:6" x14ac:dyDescent="0.45">
      <c r="A14867" s="218">
        <v>39865</v>
      </c>
      <c r="B14867" s="218">
        <v>200</v>
      </c>
      <c r="C14867" s="219">
        <v>39.485649713883802</v>
      </c>
      <c r="D14867" s="218"/>
      <c r="E14867" s="218" t="s">
        <v>114</v>
      </c>
      <c r="F14867" s="218">
        <v>2011</v>
      </c>
    </row>
    <row r="14868" spans="1:6" x14ac:dyDescent="0.45">
      <c r="A14868" s="218">
        <v>39867</v>
      </c>
      <c r="B14868" s="218">
        <v>200</v>
      </c>
      <c r="C14868" s="219">
        <v>25.88332474818327</v>
      </c>
      <c r="D14868" s="218"/>
      <c r="E14868" s="218" t="s">
        <v>114</v>
      </c>
      <c r="F14868" s="218">
        <v>2007</v>
      </c>
    </row>
    <row r="14869" spans="1:6" x14ac:dyDescent="0.45">
      <c r="A14869" s="218">
        <v>39873</v>
      </c>
      <c r="B14869" s="218">
        <v>250</v>
      </c>
      <c r="C14869" s="219">
        <v>66.482196454379562</v>
      </c>
      <c r="D14869" s="218"/>
      <c r="E14869" s="218" t="s">
        <v>114</v>
      </c>
      <c r="F14869" s="218">
        <v>2011</v>
      </c>
    </row>
    <row r="14870" spans="1:6" x14ac:dyDescent="0.45">
      <c r="A14870" s="218">
        <v>39882</v>
      </c>
      <c r="B14870" s="218">
        <v>250</v>
      </c>
      <c r="C14870" s="219">
        <v>54.853700526772897</v>
      </c>
      <c r="D14870" s="218"/>
      <c r="E14870" s="218" t="s">
        <v>114</v>
      </c>
      <c r="F14870" s="218">
        <v>2011</v>
      </c>
    </row>
    <row r="14871" spans="1:6" x14ac:dyDescent="0.45">
      <c r="A14871" s="218">
        <v>39883</v>
      </c>
      <c r="B14871" s="218">
        <v>250</v>
      </c>
      <c r="C14871" s="219">
        <v>36.957883265423163</v>
      </c>
      <c r="D14871" s="218"/>
      <c r="E14871" s="218" t="s">
        <v>114</v>
      </c>
      <c r="F14871" s="218">
        <v>2011</v>
      </c>
    </row>
    <row r="14872" spans="1:6" x14ac:dyDescent="0.45">
      <c r="A14872" s="218">
        <v>39916</v>
      </c>
      <c r="B14872" s="218">
        <v>250</v>
      </c>
      <c r="C14872" s="219">
        <v>48.744420203126957</v>
      </c>
      <c r="D14872" s="218"/>
      <c r="E14872" s="218" t="s">
        <v>114</v>
      </c>
      <c r="F14872" s="218">
        <v>2011</v>
      </c>
    </row>
    <row r="14873" spans="1:6" x14ac:dyDescent="0.45">
      <c r="A14873" s="218">
        <v>39926</v>
      </c>
      <c r="B14873" s="218">
        <v>250</v>
      </c>
      <c r="C14873" s="219">
        <v>28.883673856078371</v>
      </c>
      <c r="D14873" s="218"/>
      <c r="E14873" s="218" t="s">
        <v>114</v>
      </c>
      <c r="F14873" s="218">
        <v>2011</v>
      </c>
    </row>
    <row r="14874" spans="1:6" x14ac:dyDescent="0.45">
      <c r="A14874" s="218">
        <v>39929</v>
      </c>
      <c r="B14874" s="218">
        <v>250</v>
      </c>
      <c r="C14874" s="219">
        <v>27.680397516899529</v>
      </c>
      <c r="D14874" s="218"/>
      <c r="E14874" s="218" t="s">
        <v>114</v>
      </c>
      <c r="F14874" s="218">
        <v>2011</v>
      </c>
    </row>
    <row r="14875" spans="1:6" x14ac:dyDescent="0.45">
      <c r="A14875" s="218">
        <v>39931</v>
      </c>
      <c r="B14875" s="218">
        <v>250</v>
      </c>
      <c r="C14875" s="219">
        <v>84.9072770797288</v>
      </c>
      <c r="D14875" s="218"/>
      <c r="E14875" s="218" t="s">
        <v>114</v>
      </c>
      <c r="F14875" s="218">
        <v>2011</v>
      </c>
    </row>
    <row r="14876" spans="1:6" x14ac:dyDescent="0.45">
      <c r="A14876" s="218">
        <v>39932</v>
      </c>
      <c r="B14876" s="218">
        <v>250</v>
      </c>
      <c r="C14876" s="219">
        <v>84.801406476427616</v>
      </c>
      <c r="D14876" s="218"/>
      <c r="E14876" s="218" t="s">
        <v>114</v>
      </c>
      <c r="F14876" s="218">
        <v>2011</v>
      </c>
    </row>
    <row r="14877" spans="1:6" x14ac:dyDescent="0.45">
      <c r="A14877" s="218">
        <v>39933</v>
      </c>
      <c r="B14877" s="218">
        <v>250</v>
      </c>
      <c r="C14877" s="219">
        <v>41.51538488388973</v>
      </c>
      <c r="D14877" s="218"/>
      <c r="E14877" s="218" t="s">
        <v>114</v>
      </c>
      <c r="F14877" s="218">
        <v>2011</v>
      </c>
    </row>
    <row r="14878" spans="1:6" x14ac:dyDescent="0.45">
      <c r="A14878" s="218">
        <v>39934</v>
      </c>
      <c r="B14878" s="218">
        <v>250</v>
      </c>
      <c r="C14878" s="219">
        <v>51.59716875341428</v>
      </c>
      <c r="D14878" s="218"/>
      <c r="E14878" s="218" t="s">
        <v>114</v>
      </c>
      <c r="F14878" s="218">
        <v>2011</v>
      </c>
    </row>
    <row r="14879" spans="1:6" x14ac:dyDescent="0.45">
      <c r="A14879" s="218">
        <v>39935</v>
      </c>
      <c r="B14879" s="218">
        <v>250</v>
      </c>
      <c r="C14879" s="219">
        <v>48.879544824337053</v>
      </c>
      <c r="D14879" s="218"/>
      <c r="E14879" s="218" t="s">
        <v>114</v>
      </c>
      <c r="F14879" s="218">
        <v>2011</v>
      </c>
    </row>
    <row r="14880" spans="1:6" x14ac:dyDescent="0.45">
      <c r="A14880" s="218">
        <v>39936</v>
      </c>
      <c r="B14880" s="218">
        <v>250</v>
      </c>
      <c r="C14880" s="219">
        <v>52.112635854826841</v>
      </c>
      <c r="D14880" s="218"/>
      <c r="E14880" s="218" t="s">
        <v>114</v>
      </c>
      <c r="F14880" s="218">
        <v>2011</v>
      </c>
    </row>
    <row r="14881" spans="1:6" x14ac:dyDescent="0.45">
      <c r="A14881" s="218">
        <v>39937</v>
      </c>
      <c r="B14881" s="218">
        <v>250</v>
      </c>
      <c r="C14881" s="219">
        <v>48.816026063166483</v>
      </c>
      <c r="D14881" s="218"/>
      <c r="E14881" s="218" t="s">
        <v>114</v>
      </c>
      <c r="F14881" s="218">
        <v>2011</v>
      </c>
    </row>
    <row r="14882" spans="1:6" x14ac:dyDescent="0.45">
      <c r="A14882" s="218">
        <v>39938</v>
      </c>
      <c r="B14882" s="218">
        <v>250</v>
      </c>
      <c r="C14882" s="219">
        <v>50.226060000866958</v>
      </c>
      <c r="D14882" s="218"/>
      <c r="E14882" s="218" t="s">
        <v>114</v>
      </c>
      <c r="F14882" s="218">
        <v>2011</v>
      </c>
    </row>
    <row r="14883" spans="1:6" x14ac:dyDescent="0.45">
      <c r="A14883" s="218">
        <v>39939</v>
      </c>
      <c r="B14883" s="218">
        <v>160</v>
      </c>
      <c r="C14883" s="219">
        <v>53.931721825991502</v>
      </c>
      <c r="D14883" s="218"/>
      <c r="E14883" s="218" t="s">
        <v>114</v>
      </c>
      <c r="F14883" s="218">
        <v>2011</v>
      </c>
    </row>
    <row r="14884" spans="1:6" x14ac:dyDescent="0.45">
      <c r="A14884" s="218">
        <v>39941</v>
      </c>
      <c r="B14884" s="218">
        <v>250</v>
      </c>
      <c r="C14884" s="219">
        <v>73.588248834143897</v>
      </c>
      <c r="D14884" s="218" t="s">
        <v>589</v>
      </c>
      <c r="E14884" s="218" t="s">
        <v>114</v>
      </c>
      <c r="F14884" s="218">
        <v>2011</v>
      </c>
    </row>
    <row r="14885" spans="1:6" x14ac:dyDescent="0.45">
      <c r="A14885" s="218">
        <v>39943</v>
      </c>
      <c r="B14885" s="218">
        <v>250</v>
      </c>
      <c r="C14885" s="219">
        <v>39.083572194939528</v>
      </c>
      <c r="D14885" s="218"/>
      <c r="E14885" s="218" t="s">
        <v>114</v>
      </c>
      <c r="F14885" s="218">
        <v>2011</v>
      </c>
    </row>
    <row r="14886" spans="1:6" x14ac:dyDescent="0.45">
      <c r="A14886" s="218">
        <v>39944</v>
      </c>
      <c r="B14886" s="218">
        <v>250</v>
      </c>
      <c r="C14886" s="219">
        <v>66.794408195242866</v>
      </c>
      <c r="D14886" s="218"/>
      <c r="E14886" s="218" t="s">
        <v>114</v>
      </c>
      <c r="F14886" s="218">
        <v>2011</v>
      </c>
    </row>
    <row r="14887" spans="1:6" x14ac:dyDescent="0.45">
      <c r="A14887" s="218">
        <v>39945</v>
      </c>
      <c r="B14887" s="218">
        <v>250</v>
      </c>
      <c r="C14887" s="219">
        <v>50.594775996561118</v>
      </c>
      <c r="D14887" s="218"/>
      <c r="E14887" s="218" t="s">
        <v>114</v>
      </c>
      <c r="F14887" s="218">
        <v>2011</v>
      </c>
    </row>
    <row r="14888" spans="1:6" x14ac:dyDescent="0.45">
      <c r="A14888" s="218">
        <v>39948</v>
      </c>
      <c r="B14888" s="218">
        <v>250</v>
      </c>
      <c r="C14888" s="219">
        <v>50.901626009437038</v>
      </c>
      <c r="D14888" s="218" t="s">
        <v>589</v>
      </c>
      <c r="E14888" s="218" t="s">
        <v>114</v>
      </c>
      <c r="F14888" s="218">
        <v>2011</v>
      </c>
    </row>
    <row r="14889" spans="1:6" x14ac:dyDescent="0.45">
      <c r="A14889" s="218">
        <v>39953</v>
      </c>
      <c r="B14889" s="218">
        <v>250</v>
      </c>
      <c r="C14889" s="219">
        <v>78.673201187480487</v>
      </c>
      <c r="D14889" s="218"/>
      <c r="E14889" s="218" t="s">
        <v>114</v>
      </c>
      <c r="F14889" s="218">
        <v>2011</v>
      </c>
    </row>
    <row r="14890" spans="1:6" x14ac:dyDescent="0.45">
      <c r="A14890" s="218">
        <v>39954</v>
      </c>
      <c r="B14890" s="218">
        <v>250</v>
      </c>
      <c r="C14890" s="219">
        <v>75.115278714358169</v>
      </c>
      <c r="D14890" s="218"/>
      <c r="E14890" s="218" t="s">
        <v>114</v>
      </c>
      <c r="F14890" s="218">
        <v>2011</v>
      </c>
    </row>
    <row r="14891" spans="1:6" x14ac:dyDescent="0.45">
      <c r="A14891" s="218">
        <v>39955</v>
      </c>
      <c r="B14891" s="218">
        <v>250</v>
      </c>
      <c r="C14891" s="219">
        <v>74.108570745979293</v>
      </c>
      <c r="D14891" s="218"/>
      <c r="E14891" s="218" t="s">
        <v>114</v>
      </c>
      <c r="F14891" s="218">
        <v>2011</v>
      </c>
    </row>
    <row r="14892" spans="1:6" x14ac:dyDescent="0.45">
      <c r="A14892" s="218">
        <v>39959</v>
      </c>
      <c r="B14892" s="218">
        <v>315</v>
      </c>
      <c r="C14892" s="219">
        <v>41.373169921404248</v>
      </c>
      <c r="D14892" s="218"/>
      <c r="E14892" s="218" t="s">
        <v>114</v>
      </c>
      <c r="F14892" s="218">
        <v>2011</v>
      </c>
    </row>
    <row r="14893" spans="1:6" x14ac:dyDescent="0.45">
      <c r="A14893" s="218">
        <v>39960</v>
      </c>
      <c r="B14893" s="218">
        <v>315</v>
      </c>
      <c r="C14893" s="219">
        <v>49.983905037581238</v>
      </c>
      <c r="D14893" s="218"/>
      <c r="E14893" s="218" t="s">
        <v>114</v>
      </c>
      <c r="F14893" s="218">
        <v>2011</v>
      </c>
    </row>
    <row r="14894" spans="1:6" x14ac:dyDescent="0.45">
      <c r="A14894" s="218">
        <v>39962</v>
      </c>
      <c r="B14894" s="218">
        <v>160</v>
      </c>
      <c r="C14894" s="219">
        <v>29.621629369866572</v>
      </c>
      <c r="D14894" s="218"/>
      <c r="E14894" s="218" t="s">
        <v>204</v>
      </c>
      <c r="F14894" s="218">
        <v>1901</v>
      </c>
    </row>
    <row r="14895" spans="1:6" x14ac:dyDescent="0.45">
      <c r="A14895" s="218">
        <v>39965</v>
      </c>
      <c r="B14895" s="218">
        <v>315</v>
      </c>
      <c r="C14895" s="219">
        <v>93.454825012749041</v>
      </c>
      <c r="D14895" s="218"/>
      <c r="E14895" s="218" t="s">
        <v>114</v>
      </c>
      <c r="F14895" s="218">
        <v>2011</v>
      </c>
    </row>
    <row r="14896" spans="1:6" x14ac:dyDescent="0.45">
      <c r="A14896" s="218">
        <v>39966</v>
      </c>
      <c r="B14896" s="218">
        <v>200</v>
      </c>
      <c r="C14896" s="219">
        <v>46.86777848654144</v>
      </c>
      <c r="D14896" s="218"/>
      <c r="E14896" s="218" t="s">
        <v>203</v>
      </c>
      <c r="F14896" s="218">
        <v>1901</v>
      </c>
    </row>
    <row r="14897" spans="1:6" x14ac:dyDescent="0.45">
      <c r="A14897" s="218">
        <v>39968</v>
      </c>
      <c r="B14897" s="218">
        <v>315</v>
      </c>
      <c r="C14897" s="219">
        <v>86.245490386540737</v>
      </c>
      <c r="D14897" s="218"/>
      <c r="E14897" s="218" t="s">
        <v>114</v>
      </c>
      <c r="F14897" s="218">
        <v>2011</v>
      </c>
    </row>
    <row r="14898" spans="1:6" x14ac:dyDescent="0.45">
      <c r="A14898" s="218">
        <v>39969</v>
      </c>
      <c r="B14898" s="218">
        <v>315</v>
      </c>
      <c r="C14898" s="219">
        <v>79.251428159029913</v>
      </c>
      <c r="D14898" s="218"/>
      <c r="E14898" s="218" t="s">
        <v>114</v>
      </c>
      <c r="F14898" s="218">
        <v>2011</v>
      </c>
    </row>
    <row r="14899" spans="1:6" x14ac:dyDescent="0.45">
      <c r="A14899" s="218">
        <v>39970</v>
      </c>
      <c r="B14899" s="218">
        <v>400</v>
      </c>
      <c r="C14899" s="219">
        <v>81.533833738943414</v>
      </c>
      <c r="D14899" s="218"/>
      <c r="E14899" s="218" t="s">
        <v>204</v>
      </c>
      <c r="F14899" s="218">
        <v>2011</v>
      </c>
    </row>
    <row r="14900" spans="1:6" x14ac:dyDescent="0.45">
      <c r="A14900" s="218">
        <v>39971</v>
      </c>
      <c r="B14900" s="218">
        <v>400</v>
      </c>
      <c r="C14900" s="219">
        <v>79.606424863923991</v>
      </c>
      <c r="D14900" s="218"/>
      <c r="E14900" s="218" t="s">
        <v>204</v>
      </c>
      <c r="F14900" s="218">
        <v>2011</v>
      </c>
    </row>
    <row r="14901" spans="1:6" x14ac:dyDescent="0.45">
      <c r="A14901" s="218">
        <v>39972</v>
      </c>
      <c r="B14901" s="218">
        <v>400</v>
      </c>
      <c r="C14901" s="219">
        <v>80.74618082132703</v>
      </c>
      <c r="D14901" s="218"/>
      <c r="E14901" s="218" t="s">
        <v>204</v>
      </c>
      <c r="F14901" s="218">
        <v>2011</v>
      </c>
    </row>
    <row r="14902" spans="1:6" x14ac:dyDescent="0.45">
      <c r="A14902" s="218">
        <v>39973</v>
      </c>
      <c r="B14902" s="218">
        <v>400</v>
      </c>
      <c r="C14902" s="219">
        <v>80.912064965583738</v>
      </c>
      <c r="D14902" s="218"/>
      <c r="E14902" s="218" t="s">
        <v>204</v>
      </c>
      <c r="F14902" s="218">
        <v>2011</v>
      </c>
    </row>
    <row r="14903" spans="1:6" x14ac:dyDescent="0.45">
      <c r="A14903" s="218">
        <v>39974</v>
      </c>
      <c r="B14903" s="218">
        <v>400</v>
      </c>
      <c r="C14903" s="219">
        <v>74.737872539450066</v>
      </c>
      <c r="D14903" s="218"/>
      <c r="E14903" s="218" t="s">
        <v>204</v>
      </c>
      <c r="F14903" s="218">
        <v>2011</v>
      </c>
    </row>
    <row r="14904" spans="1:6" x14ac:dyDescent="0.45">
      <c r="A14904" s="218">
        <v>39975</v>
      </c>
      <c r="B14904" s="218">
        <v>400</v>
      </c>
      <c r="C14904" s="219">
        <v>80.84223926404529</v>
      </c>
      <c r="D14904" s="218"/>
      <c r="E14904" s="218" t="s">
        <v>204</v>
      </c>
      <c r="F14904" s="218">
        <v>2011</v>
      </c>
    </row>
    <row r="14905" spans="1:6" x14ac:dyDescent="0.45">
      <c r="A14905" s="218">
        <v>39976</v>
      </c>
      <c r="B14905" s="218">
        <v>400</v>
      </c>
      <c r="C14905" s="219">
        <v>80.781375518983538</v>
      </c>
      <c r="D14905" s="218"/>
      <c r="E14905" s="218" t="s">
        <v>204</v>
      </c>
      <c r="F14905" s="218">
        <v>2011</v>
      </c>
    </row>
    <row r="14906" spans="1:6" x14ac:dyDescent="0.45">
      <c r="A14906" s="218">
        <v>39977</v>
      </c>
      <c r="B14906" s="218">
        <v>250</v>
      </c>
      <c r="C14906" s="219">
        <v>74.70266734535879</v>
      </c>
      <c r="D14906" s="218"/>
      <c r="E14906" s="218" t="s">
        <v>114</v>
      </c>
      <c r="F14906" s="218">
        <v>2011</v>
      </c>
    </row>
    <row r="14907" spans="1:6" x14ac:dyDescent="0.45">
      <c r="A14907" s="218">
        <v>39978</v>
      </c>
      <c r="B14907" s="218">
        <v>180</v>
      </c>
      <c r="C14907" s="219">
        <v>38.420798325200337</v>
      </c>
      <c r="D14907" s="218"/>
      <c r="E14907" s="218" t="s">
        <v>205</v>
      </c>
      <c r="F14907" s="218">
        <v>1901</v>
      </c>
    </row>
    <row r="14908" spans="1:6" x14ac:dyDescent="0.45">
      <c r="A14908" s="218">
        <v>39979</v>
      </c>
      <c r="B14908" s="218">
        <v>150</v>
      </c>
      <c r="C14908" s="219">
        <v>93.208055368127859</v>
      </c>
      <c r="D14908" s="218"/>
      <c r="E14908" s="218"/>
      <c r="F14908" s="218">
        <v>1901</v>
      </c>
    </row>
    <row r="14909" spans="1:6" x14ac:dyDescent="0.45">
      <c r="A14909" s="218">
        <v>41439</v>
      </c>
      <c r="B14909" s="218">
        <v>200</v>
      </c>
      <c r="C14909" s="219">
        <v>57.878357771228579</v>
      </c>
      <c r="D14909" s="218"/>
      <c r="E14909" s="218" t="s">
        <v>114</v>
      </c>
      <c r="F14909" s="218">
        <v>2002</v>
      </c>
    </row>
    <row r="14910" spans="1:6" x14ac:dyDescent="0.45">
      <c r="A14910" s="218">
        <v>41440</v>
      </c>
      <c r="B14910" s="218">
        <v>200</v>
      </c>
      <c r="C14910" s="219">
        <v>21.038547039268959</v>
      </c>
      <c r="D14910" s="218"/>
      <c r="E14910" s="218" t="s">
        <v>114</v>
      </c>
      <c r="F14910" s="218">
        <v>2002</v>
      </c>
    </row>
    <row r="14911" spans="1:6" x14ac:dyDescent="0.45">
      <c r="A14911" s="218">
        <v>41441</v>
      </c>
      <c r="B14911" s="218">
        <v>160</v>
      </c>
      <c r="C14911" s="219">
        <v>51.250321954567823</v>
      </c>
      <c r="D14911" s="218"/>
      <c r="E14911" s="218" t="s">
        <v>114</v>
      </c>
      <c r="F14911" s="218">
        <v>2002</v>
      </c>
    </row>
    <row r="14912" spans="1:6" x14ac:dyDescent="0.45">
      <c r="A14912" s="218">
        <v>41443</v>
      </c>
      <c r="B14912" s="218">
        <v>160</v>
      </c>
      <c r="C14912" s="219">
        <v>41.10927441831889</v>
      </c>
      <c r="D14912" s="218"/>
      <c r="E14912" s="218"/>
      <c r="F14912" s="218">
        <v>2002</v>
      </c>
    </row>
    <row r="14913" spans="1:6" x14ac:dyDescent="0.45">
      <c r="A14913" s="218">
        <v>41444</v>
      </c>
      <c r="B14913" s="218">
        <v>160</v>
      </c>
      <c r="C14913" s="219">
        <v>28.983690437101231</v>
      </c>
      <c r="D14913" s="218"/>
      <c r="E14913" s="218" t="s">
        <v>114</v>
      </c>
      <c r="F14913" s="218">
        <v>2002</v>
      </c>
    </row>
    <row r="14914" spans="1:6" x14ac:dyDescent="0.45">
      <c r="A14914" s="218">
        <v>41446</v>
      </c>
      <c r="B14914" s="218"/>
      <c r="C14914" s="219">
        <v>22.700972257608029</v>
      </c>
      <c r="D14914" s="218"/>
      <c r="E14914" s="218"/>
      <c r="F14914" s="218">
        <v>1901</v>
      </c>
    </row>
    <row r="14915" spans="1:6" x14ac:dyDescent="0.45">
      <c r="A14915" s="218">
        <v>41447</v>
      </c>
      <c r="B14915" s="218">
        <v>200</v>
      </c>
      <c r="C14915" s="219">
        <v>14.46792193068466</v>
      </c>
      <c r="D14915" s="218"/>
      <c r="E14915" s="218" t="s">
        <v>114</v>
      </c>
      <c r="F14915" s="218">
        <v>2002</v>
      </c>
    </row>
    <row r="14916" spans="1:6" x14ac:dyDescent="0.45">
      <c r="A14916" s="218">
        <v>41448</v>
      </c>
      <c r="B14916" s="218">
        <v>200</v>
      </c>
      <c r="C14916" s="219">
        <v>13.73120316051209</v>
      </c>
      <c r="D14916" s="218"/>
      <c r="E14916" s="218" t="s">
        <v>114</v>
      </c>
      <c r="F14916" s="218">
        <v>2002</v>
      </c>
    </row>
    <row r="14917" spans="1:6" x14ac:dyDescent="0.45">
      <c r="A14917" s="218">
        <v>41449</v>
      </c>
      <c r="B14917" s="218">
        <v>200</v>
      </c>
      <c r="C14917" s="219">
        <v>18.889709739287799</v>
      </c>
      <c r="D14917" s="218"/>
      <c r="E14917" s="218" t="s">
        <v>114</v>
      </c>
      <c r="F14917" s="218">
        <v>2002</v>
      </c>
    </row>
    <row r="14918" spans="1:6" x14ac:dyDescent="0.45">
      <c r="A14918" s="218">
        <v>41450</v>
      </c>
      <c r="B14918" s="218">
        <v>200</v>
      </c>
      <c r="C14918" s="219">
        <v>49.809702515648702</v>
      </c>
      <c r="D14918" s="218"/>
      <c r="E14918" s="218" t="s">
        <v>114</v>
      </c>
      <c r="F14918" s="218">
        <v>2002</v>
      </c>
    </row>
    <row r="14919" spans="1:6" x14ac:dyDescent="0.45">
      <c r="A14919" s="218">
        <v>41451</v>
      </c>
      <c r="B14919" s="218">
        <v>160</v>
      </c>
      <c r="C14919" s="219">
        <v>46.285960092074809</v>
      </c>
      <c r="D14919" s="218"/>
      <c r="E14919" s="218" t="s">
        <v>114</v>
      </c>
      <c r="F14919" s="218">
        <v>2002</v>
      </c>
    </row>
    <row r="14920" spans="1:6" x14ac:dyDescent="0.45">
      <c r="A14920" s="218">
        <v>41452</v>
      </c>
      <c r="B14920" s="218">
        <v>160</v>
      </c>
      <c r="C14920" s="219">
        <v>20.113042713691119</v>
      </c>
      <c r="D14920" s="218"/>
      <c r="E14920" s="218" t="s">
        <v>114</v>
      </c>
      <c r="F14920" s="218">
        <v>2002</v>
      </c>
    </row>
    <row r="14921" spans="1:6" x14ac:dyDescent="0.45">
      <c r="A14921" s="218">
        <v>41454</v>
      </c>
      <c r="B14921" s="218">
        <v>160</v>
      </c>
      <c r="C14921" s="219">
        <v>51.12140760797616</v>
      </c>
      <c r="D14921" s="218"/>
      <c r="E14921" s="218" t="s">
        <v>114</v>
      </c>
      <c r="F14921" s="218">
        <v>2002</v>
      </c>
    </row>
    <row r="14922" spans="1:6" x14ac:dyDescent="0.45">
      <c r="A14922" s="218">
        <v>41455</v>
      </c>
      <c r="B14922" s="218">
        <v>160</v>
      </c>
      <c r="C14922" s="219">
        <v>2.8852075827096941</v>
      </c>
      <c r="D14922" s="218"/>
      <c r="E14922" s="218" t="s">
        <v>114</v>
      </c>
      <c r="F14922" s="218">
        <v>2002</v>
      </c>
    </row>
    <row r="14923" spans="1:6" x14ac:dyDescent="0.45">
      <c r="A14923" s="218">
        <v>41456</v>
      </c>
      <c r="B14923" s="218">
        <v>160</v>
      </c>
      <c r="C14923" s="219">
        <v>16.257655296042259</v>
      </c>
      <c r="D14923" s="218"/>
      <c r="E14923" s="218" t="s">
        <v>114</v>
      </c>
      <c r="F14923" s="218">
        <v>2002</v>
      </c>
    </row>
    <row r="14924" spans="1:6" x14ac:dyDescent="0.45">
      <c r="A14924" s="218">
        <v>41672</v>
      </c>
      <c r="B14924" s="218">
        <v>160</v>
      </c>
      <c r="C14924" s="219">
        <v>27.639938141637831</v>
      </c>
      <c r="D14924" s="218"/>
      <c r="E14924" s="218" t="s">
        <v>114</v>
      </c>
      <c r="F14924" s="218">
        <v>2002</v>
      </c>
    </row>
    <row r="14925" spans="1:6" x14ac:dyDescent="0.45">
      <c r="A14925" s="218">
        <v>41678</v>
      </c>
      <c r="B14925" s="218">
        <v>160</v>
      </c>
      <c r="C14925" s="219">
        <v>25.487371801323569</v>
      </c>
      <c r="D14925" s="218"/>
      <c r="E14925" s="218" t="s">
        <v>114</v>
      </c>
      <c r="F14925" s="218">
        <v>2002</v>
      </c>
    </row>
    <row r="14926" spans="1:6" x14ac:dyDescent="0.45">
      <c r="A14926" s="218">
        <v>41681</v>
      </c>
      <c r="B14926" s="218">
        <v>200</v>
      </c>
      <c r="C14926" s="219">
        <v>35.696716957761808</v>
      </c>
      <c r="D14926" s="218"/>
      <c r="E14926" s="218" t="s">
        <v>114</v>
      </c>
      <c r="F14926" s="218">
        <v>2002</v>
      </c>
    </row>
    <row r="14927" spans="1:6" x14ac:dyDescent="0.45">
      <c r="A14927" s="218">
        <v>41682</v>
      </c>
      <c r="B14927" s="218">
        <v>200</v>
      </c>
      <c r="C14927" s="219">
        <v>35.925944816231109</v>
      </c>
      <c r="D14927" s="218"/>
      <c r="E14927" s="218" t="s">
        <v>114</v>
      </c>
      <c r="F14927" s="218">
        <v>2002</v>
      </c>
    </row>
    <row r="14928" spans="1:6" x14ac:dyDescent="0.45">
      <c r="A14928" s="218">
        <v>41686</v>
      </c>
      <c r="B14928" s="218">
        <v>160</v>
      </c>
      <c r="C14928" s="219">
        <v>38.510895779664807</v>
      </c>
      <c r="D14928" s="218"/>
      <c r="E14928" s="218" t="s">
        <v>114</v>
      </c>
      <c r="F14928" s="218">
        <v>2002</v>
      </c>
    </row>
    <row r="14929" spans="1:6" x14ac:dyDescent="0.45">
      <c r="A14929" s="218">
        <v>41698</v>
      </c>
      <c r="B14929" s="218">
        <v>160</v>
      </c>
      <c r="C14929" s="219">
        <v>29.234538499192979</v>
      </c>
      <c r="D14929" s="218"/>
      <c r="E14929" s="218" t="s">
        <v>114</v>
      </c>
      <c r="F14929" s="218">
        <v>2002</v>
      </c>
    </row>
    <row r="14930" spans="1:6" x14ac:dyDescent="0.45">
      <c r="A14930" s="218">
        <v>41716</v>
      </c>
      <c r="B14930" s="218">
        <v>200</v>
      </c>
      <c r="C14930" s="219">
        <v>35.650703424884952</v>
      </c>
      <c r="D14930" s="218"/>
      <c r="E14930" s="218" t="s">
        <v>114</v>
      </c>
      <c r="F14930" s="218">
        <v>2002</v>
      </c>
    </row>
    <row r="14931" spans="1:6" x14ac:dyDescent="0.45">
      <c r="A14931" s="218">
        <v>41718</v>
      </c>
      <c r="B14931" s="218">
        <v>160</v>
      </c>
      <c r="C14931" s="219">
        <v>38.853549831513199</v>
      </c>
      <c r="D14931" s="218"/>
      <c r="E14931" s="218" t="s">
        <v>114</v>
      </c>
      <c r="F14931" s="218">
        <v>2002</v>
      </c>
    </row>
    <row r="14932" spans="1:6" x14ac:dyDescent="0.45">
      <c r="A14932" s="218">
        <v>41729</v>
      </c>
      <c r="B14932" s="218">
        <v>200</v>
      </c>
      <c r="C14932" s="219">
        <v>28.43894582606011</v>
      </c>
      <c r="D14932" s="218"/>
      <c r="E14932" s="218" t="s">
        <v>114</v>
      </c>
      <c r="F14932" s="218">
        <v>2002</v>
      </c>
    </row>
    <row r="14933" spans="1:6" x14ac:dyDescent="0.45">
      <c r="A14933" s="218">
        <v>41730</v>
      </c>
      <c r="B14933" s="218">
        <v>200</v>
      </c>
      <c r="C14933" s="219">
        <v>13.887634221682889</v>
      </c>
      <c r="D14933" s="218"/>
      <c r="E14933" s="218" t="s">
        <v>114</v>
      </c>
      <c r="F14933" s="218">
        <v>2002</v>
      </c>
    </row>
    <row r="14934" spans="1:6" x14ac:dyDescent="0.45">
      <c r="A14934" s="218">
        <v>41736</v>
      </c>
      <c r="B14934" s="218">
        <v>200</v>
      </c>
      <c r="C14934" s="219">
        <v>62.888366268450511</v>
      </c>
      <c r="D14934" s="218"/>
      <c r="E14934" s="218" t="s">
        <v>114</v>
      </c>
      <c r="F14934" s="218">
        <v>1901</v>
      </c>
    </row>
    <row r="14935" spans="1:6" x14ac:dyDescent="0.45">
      <c r="A14935" s="218">
        <v>41737</v>
      </c>
      <c r="B14935" s="218">
        <v>200</v>
      </c>
      <c r="C14935" s="219">
        <v>38.795091169850522</v>
      </c>
      <c r="D14935" s="218"/>
      <c r="E14935" s="218" t="s">
        <v>114</v>
      </c>
      <c r="F14935" s="218">
        <v>1901</v>
      </c>
    </row>
    <row r="14936" spans="1:6" x14ac:dyDescent="0.45">
      <c r="A14936" s="218">
        <v>41738</v>
      </c>
      <c r="B14936" s="218">
        <v>200</v>
      </c>
      <c r="C14936" s="219">
        <v>18.469631057163159</v>
      </c>
      <c r="D14936" s="218"/>
      <c r="E14936" s="218" t="s">
        <v>114</v>
      </c>
      <c r="F14936" s="218">
        <v>1901</v>
      </c>
    </row>
    <row r="14937" spans="1:6" x14ac:dyDescent="0.45">
      <c r="A14937" s="218">
        <v>41739</v>
      </c>
      <c r="B14937" s="218"/>
      <c r="C14937" s="219">
        <v>36.576526079037912</v>
      </c>
      <c r="D14937" s="218"/>
      <c r="E14937" s="218"/>
      <c r="F14937" s="218">
        <v>1901</v>
      </c>
    </row>
    <row r="14938" spans="1:6" x14ac:dyDescent="0.45">
      <c r="A14938" s="218">
        <v>41740</v>
      </c>
      <c r="B14938" s="218">
        <v>160</v>
      </c>
      <c r="C14938" s="219">
        <v>28.854698913204139</v>
      </c>
      <c r="D14938" s="218"/>
      <c r="E14938" s="218" t="s">
        <v>114</v>
      </c>
      <c r="F14938" s="218">
        <v>1901</v>
      </c>
    </row>
    <row r="14939" spans="1:6" x14ac:dyDescent="0.45">
      <c r="A14939" s="218">
        <v>41741</v>
      </c>
      <c r="B14939" s="218">
        <v>160</v>
      </c>
      <c r="C14939" s="219">
        <v>25.909327785080329</v>
      </c>
      <c r="D14939" s="218"/>
      <c r="E14939" s="218" t="s">
        <v>114</v>
      </c>
      <c r="F14939" s="218">
        <v>1901</v>
      </c>
    </row>
    <row r="14940" spans="1:6" x14ac:dyDescent="0.45">
      <c r="A14940" s="218">
        <v>41742</v>
      </c>
      <c r="B14940" s="218"/>
      <c r="C14940" s="219">
        <v>24.753423305337449</v>
      </c>
      <c r="D14940" s="218"/>
      <c r="E14940" s="218"/>
      <c r="F14940" s="218">
        <v>1901</v>
      </c>
    </row>
    <row r="14941" spans="1:6" x14ac:dyDescent="0.45">
      <c r="A14941" s="218">
        <v>41744</v>
      </c>
      <c r="B14941" s="218">
        <v>160</v>
      </c>
      <c r="C14941" s="219">
        <v>47.341942894041289</v>
      </c>
      <c r="D14941" s="218"/>
      <c r="E14941" s="218" t="s">
        <v>114</v>
      </c>
      <c r="F14941" s="218">
        <v>1901</v>
      </c>
    </row>
    <row r="14942" spans="1:6" x14ac:dyDescent="0.45">
      <c r="A14942" s="218">
        <v>41745</v>
      </c>
      <c r="B14942" s="218"/>
      <c r="C14942" s="219">
        <v>32.077433429146147</v>
      </c>
      <c r="D14942" s="218"/>
      <c r="E14942" s="218"/>
      <c r="F14942" s="218">
        <v>1901</v>
      </c>
    </row>
    <row r="14943" spans="1:6" x14ac:dyDescent="0.45">
      <c r="A14943" s="218">
        <v>41746</v>
      </c>
      <c r="B14943" s="218"/>
      <c r="C14943" s="219">
        <v>41.85663592895763</v>
      </c>
      <c r="D14943" s="218"/>
      <c r="E14943" s="218"/>
      <c r="F14943" s="218">
        <v>1901</v>
      </c>
    </row>
    <row r="14944" spans="1:6" x14ac:dyDescent="0.45">
      <c r="A14944" s="218">
        <v>41747</v>
      </c>
      <c r="B14944" s="218"/>
      <c r="C14944" s="219">
        <v>33.359241273151888</v>
      </c>
      <c r="D14944" s="218"/>
      <c r="E14944" s="218"/>
      <c r="F14944" s="218">
        <v>1901</v>
      </c>
    </row>
    <row r="14945" spans="1:6" x14ac:dyDescent="0.45">
      <c r="A14945" s="218">
        <v>41748</v>
      </c>
      <c r="B14945" s="218">
        <v>160</v>
      </c>
      <c r="C14945" s="219">
        <v>33.639113381228299</v>
      </c>
      <c r="D14945" s="218"/>
      <c r="E14945" s="218" t="s">
        <v>114</v>
      </c>
      <c r="F14945" s="218">
        <v>1901</v>
      </c>
    </row>
    <row r="14946" spans="1:6" x14ac:dyDescent="0.45">
      <c r="A14946" s="218">
        <v>41754</v>
      </c>
      <c r="B14946" s="218"/>
      <c r="C14946" s="219">
        <v>26.19505812029108</v>
      </c>
      <c r="D14946" s="218"/>
      <c r="E14946" s="218"/>
      <c r="F14946" s="218">
        <v>1901</v>
      </c>
    </row>
    <row r="14947" spans="1:6" x14ac:dyDescent="0.45">
      <c r="A14947" s="218">
        <v>41755</v>
      </c>
      <c r="B14947" s="218"/>
      <c r="C14947" s="219">
        <v>33.873538256925187</v>
      </c>
      <c r="D14947" s="218"/>
      <c r="E14947" s="218"/>
      <c r="F14947" s="218">
        <v>1901</v>
      </c>
    </row>
    <row r="14948" spans="1:6" x14ac:dyDescent="0.45">
      <c r="A14948" s="218">
        <v>41758</v>
      </c>
      <c r="B14948" s="218"/>
      <c r="C14948" s="219">
        <v>3.75</v>
      </c>
      <c r="D14948" s="218"/>
      <c r="E14948" s="218"/>
      <c r="F14948" s="218">
        <v>1901</v>
      </c>
    </row>
    <row r="14949" spans="1:6" x14ac:dyDescent="0.45">
      <c r="A14949" s="218">
        <v>41759</v>
      </c>
      <c r="B14949" s="218"/>
      <c r="C14949" s="219">
        <v>20.013178123134409</v>
      </c>
      <c r="D14949" s="218"/>
      <c r="E14949" s="218"/>
      <c r="F14949" s="218">
        <v>1901</v>
      </c>
    </row>
    <row r="14950" spans="1:6" x14ac:dyDescent="0.45">
      <c r="A14950" s="218">
        <v>41760</v>
      </c>
      <c r="B14950" s="218"/>
      <c r="C14950" s="219">
        <v>37.928865545325984</v>
      </c>
      <c r="D14950" s="218"/>
      <c r="E14950" s="218"/>
      <c r="F14950" s="218">
        <v>1901</v>
      </c>
    </row>
    <row r="14951" spans="1:6" x14ac:dyDescent="0.45">
      <c r="A14951" s="218">
        <v>41761</v>
      </c>
      <c r="B14951" s="218"/>
      <c r="C14951" s="219">
        <v>35.424735724121099</v>
      </c>
      <c r="D14951" s="218"/>
      <c r="E14951" s="218"/>
      <c r="F14951" s="218">
        <v>1901</v>
      </c>
    </row>
    <row r="14952" spans="1:6" x14ac:dyDescent="0.45">
      <c r="A14952" s="218">
        <v>41762</v>
      </c>
      <c r="B14952" s="218"/>
      <c r="C14952" s="219">
        <v>49.684386391258712</v>
      </c>
      <c r="D14952" s="218"/>
      <c r="E14952" s="218"/>
      <c r="F14952" s="218">
        <v>1901</v>
      </c>
    </row>
    <row r="14953" spans="1:6" x14ac:dyDescent="0.45">
      <c r="A14953" s="218">
        <v>41763</v>
      </c>
      <c r="B14953" s="218">
        <v>160</v>
      </c>
      <c r="C14953" s="219">
        <v>45.895613148251002</v>
      </c>
      <c r="D14953" s="218"/>
      <c r="E14953" s="218" t="s">
        <v>114</v>
      </c>
      <c r="F14953" s="218">
        <v>1901</v>
      </c>
    </row>
    <row r="14954" spans="1:6" x14ac:dyDescent="0.45">
      <c r="A14954" s="218">
        <v>41765</v>
      </c>
      <c r="B14954" s="218"/>
      <c r="C14954" s="219">
        <v>26.34471426728539</v>
      </c>
      <c r="D14954" s="218"/>
      <c r="E14954" s="218"/>
      <c r="F14954" s="218">
        <v>1901</v>
      </c>
    </row>
    <row r="14955" spans="1:6" x14ac:dyDescent="0.45">
      <c r="A14955" s="218">
        <v>41766</v>
      </c>
      <c r="B14955" s="218"/>
      <c r="C14955" s="219">
        <v>32.594230184339317</v>
      </c>
      <c r="D14955" s="218"/>
      <c r="E14955" s="218"/>
      <c r="F14955" s="218">
        <v>1901</v>
      </c>
    </row>
    <row r="14956" spans="1:6" x14ac:dyDescent="0.45">
      <c r="A14956" s="218">
        <v>41768</v>
      </c>
      <c r="B14956" s="218"/>
      <c r="C14956" s="219">
        <v>31.636112383480938</v>
      </c>
      <c r="D14956" s="218"/>
      <c r="E14956" s="218"/>
      <c r="F14956" s="218">
        <v>1901</v>
      </c>
    </row>
    <row r="14957" spans="1:6" x14ac:dyDescent="0.45">
      <c r="A14957" s="218">
        <v>41771</v>
      </c>
      <c r="B14957" s="218"/>
      <c r="C14957" s="219">
        <v>33.375876868463209</v>
      </c>
      <c r="D14957" s="218"/>
      <c r="E14957" s="218"/>
      <c r="F14957" s="218">
        <v>1901</v>
      </c>
    </row>
    <row r="14958" spans="1:6" x14ac:dyDescent="0.45">
      <c r="A14958" s="218">
        <v>41773</v>
      </c>
      <c r="B14958" s="218"/>
      <c r="C14958" s="219">
        <v>32.262297370796517</v>
      </c>
      <c r="D14958" s="218"/>
      <c r="E14958" s="218"/>
      <c r="F14958" s="218">
        <v>1901</v>
      </c>
    </row>
    <row r="14959" spans="1:6" x14ac:dyDescent="0.45">
      <c r="A14959" s="218">
        <v>41776</v>
      </c>
      <c r="B14959" s="218">
        <v>160</v>
      </c>
      <c r="C14959" s="219">
        <v>31.938317764148721</v>
      </c>
      <c r="D14959" s="218"/>
      <c r="E14959" s="218" t="s">
        <v>114</v>
      </c>
      <c r="F14959" s="218">
        <v>2005</v>
      </c>
    </row>
    <row r="14960" spans="1:6" x14ac:dyDescent="0.45">
      <c r="A14960" s="218">
        <v>41792</v>
      </c>
      <c r="B14960" s="218">
        <v>160</v>
      </c>
      <c r="C14960" s="219">
        <v>10.535071871237969</v>
      </c>
      <c r="D14960" s="218"/>
      <c r="E14960" s="218" t="s">
        <v>114</v>
      </c>
      <c r="F14960" s="218">
        <v>2005</v>
      </c>
    </row>
    <row r="14961" spans="1:6" x14ac:dyDescent="0.45">
      <c r="A14961" s="218">
        <v>41797</v>
      </c>
      <c r="B14961" s="218"/>
      <c r="C14961" s="219">
        <v>30.593258521174452</v>
      </c>
      <c r="D14961" s="218"/>
      <c r="E14961" s="218"/>
      <c r="F14961" s="218">
        <v>1901</v>
      </c>
    </row>
    <row r="14962" spans="1:6" x14ac:dyDescent="0.45">
      <c r="A14962" s="218">
        <v>41800</v>
      </c>
      <c r="B14962" s="218"/>
      <c r="C14962" s="219">
        <v>31.843538796528861</v>
      </c>
      <c r="D14962" s="218"/>
      <c r="E14962" s="218"/>
      <c r="F14962" s="218">
        <v>1901</v>
      </c>
    </row>
    <row r="14963" spans="1:6" x14ac:dyDescent="0.45">
      <c r="A14963" s="218">
        <v>41801</v>
      </c>
      <c r="B14963" s="218"/>
      <c r="C14963" s="219">
        <v>28.581830396450901</v>
      </c>
      <c r="D14963" s="218"/>
      <c r="E14963" s="218"/>
      <c r="F14963" s="218">
        <v>1901</v>
      </c>
    </row>
    <row r="14964" spans="1:6" x14ac:dyDescent="0.45">
      <c r="A14964" s="218">
        <v>41802</v>
      </c>
      <c r="B14964" s="218"/>
      <c r="C14964" s="219">
        <v>29.497444261663151</v>
      </c>
      <c r="D14964" s="218"/>
      <c r="E14964" s="218"/>
      <c r="F14964" s="218">
        <v>1901</v>
      </c>
    </row>
    <row r="14965" spans="1:6" x14ac:dyDescent="0.45">
      <c r="A14965" s="218">
        <v>41810</v>
      </c>
      <c r="B14965" s="218"/>
      <c r="C14965" s="219">
        <v>22.384297167219181</v>
      </c>
      <c r="D14965" s="218"/>
      <c r="E14965" s="218"/>
      <c r="F14965" s="218">
        <v>1901</v>
      </c>
    </row>
    <row r="14966" spans="1:6" x14ac:dyDescent="0.45">
      <c r="A14966" s="218">
        <v>41813</v>
      </c>
      <c r="B14966" s="218"/>
      <c r="C14966" s="219">
        <v>30.68234597120879</v>
      </c>
      <c r="D14966" s="218"/>
      <c r="E14966" s="218"/>
      <c r="F14966" s="218">
        <v>1901</v>
      </c>
    </row>
    <row r="14967" spans="1:6" x14ac:dyDescent="0.45">
      <c r="A14967" s="218">
        <v>41814</v>
      </c>
      <c r="B14967" s="218">
        <v>160</v>
      </c>
      <c r="C14967" s="219">
        <v>21.47010872253286</v>
      </c>
      <c r="D14967" s="218"/>
      <c r="E14967" s="218" t="s">
        <v>114</v>
      </c>
      <c r="F14967" s="218">
        <v>2005</v>
      </c>
    </row>
    <row r="14968" spans="1:6" x14ac:dyDescent="0.45">
      <c r="A14968" s="218">
        <v>41818</v>
      </c>
      <c r="B14968" s="218">
        <v>200</v>
      </c>
      <c r="C14968" s="219">
        <v>70.865540678558091</v>
      </c>
      <c r="D14968" s="218"/>
      <c r="E14968" s="218" t="s">
        <v>114</v>
      </c>
      <c r="F14968" s="218">
        <v>2005</v>
      </c>
    </row>
    <row r="14969" spans="1:6" x14ac:dyDescent="0.45">
      <c r="A14969" s="218">
        <v>41822</v>
      </c>
      <c r="B14969" s="218">
        <v>200</v>
      </c>
      <c r="C14969" s="219">
        <v>38.667656720695661</v>
      </c>
      <c r="D14969" s="218"/>
      <c r="E14969" s="218" t="s">
        <v>114</v>
      </c>
      <c r="F14969" s="218">
        <v>2005</v>
      </c>
    </row>
    <row r="14970" spans="1:6" x14ac:dyDescent="0.45">
      <c r="A14970" s="218">
        <v>41823</v>
      </c>
      <c r="B14970" s="218">
        <v>560</v>
      </c>
      <c r="C14970" s="219">
        <v>38.379830583356458</v>
      </c>
      <c r="D14970" s="218"/>
      <c r="E14970" s="218" t="s">
        <v>114</v>
      </c>
      <c r="F14970" s="218">
        <v>2005</v>
      </c>
    </row>
    <row r="14971" spans="1:6" x14ac:dyDescent="0.45">
      <c r="A14971" s="218">
        <v>41827</v>
      </c>
      <c r="B14971" s="218">
        <v>200</v>
      </c>
      <c r="C14971" s="219">
        <v>44.255558802973177</v>
      </c>
      <c r="D14971" s="218"/>
      <c r="E14971" s="218" t="s">
        <v>114</v>
      </c>
      <c r="F14971" s="218">
        <v>2005</v>
      </c>
    </row>
    <row r="14972" spans="1:6" x14ac:dyDescent="0.45">
      <c r="A14972" s="218">
        <v>41828</v>
      </c>
      <c r="B14972" s="218">
        <v>200</v>
      </c>
      <c r="C14972" s="219">
        <v>40.671926374591663</v>
      </c>
      <c r="D14972" s="218"/>
      <c r="E14972" s="218" t="s">
        <v>114</v>
      </c>
      <c r="F14972" s="218">
        <v>2005</v>
      </c>
    </row>
    <row r="14973" spans="1:6" x14ac:dyDescent="0.45">
      <c r="A14973" s="218">
        <v>41829</v>
      </c>
      <c r="B14973" s="218">
        <v>200</v>
      </c>
      <c r="C14973" s="219">
        <v>76.82411123559568</v>
      </c>
      <c r="D14973" s="218"/>
      <c r="E14973" s="218" t="s">
        <v>114</v>
      </c>
      <c r="F14973" s="218">
        <v>2005</v>
      </c>
    </row>
    <row r="14974" spans="1:6" x14ac:dyDescent="0.45">
      <c r="A14974" s="218">
        <v>41831</v>
      </c>
      <c r="B14974" s="218">
        <v>200</v>
      </c>
      <c r="C14974" s="219">
        <v>69.675504196661109</v>
      </c>
      <c r="D14974" s="218"/>
      <c r="E14974" s="218" t="s">
        <v>114</v>
      </c>
      <c r="F14974" s="218">
        <v>2005</v>
      </c>
    </row>
    <row r="14975" spans="1:6" x14ac:dyDescent="0.45">
      <c r="A14975" s="218">
        <v>41832</v>
      </c>
      <c r="B14975" s="218">
        <v>200</v>
      </c>
      <c r="C14975" s="219">
        <v>39.325166931649861</v>
      </c>
      <c r="D14975" s="218"/>
      <c r="E14975" s="218"/>
      <c r="F14975" s="218">
        <v>2005</v>
      </c>
    </row>
    <row r="14976" spans="1:6" x14ac:dyDescent="0.45">
      <c r="A14976" s="218">
        <v>41833</v>
      </c>
      <c r="B14976" s="218">
        <v>200</v>
      </c>
      <c r="C14976" s="219">
        <v>39.926851481658687</v>
      </c>
      <c r="D14976" s="218"/>
      <c r="E14976" s="218" t="s">
        <v>114</v>
      </c>
      <c r="F14976" s="218">
        <v>2005</v>
      </c>
    </row>
    <row r="14977" spans="1:6" x14ac:dyDescent="0.45">
      <c r="A14977" s="218">
        <v>41834</v>
      </c>
      <c r="B14977" s="218">
        <v>200</v>
      </c>
      <c r="C14977" s="219">
        <v>45.081651696973267</v>
      </c>
      <c r="D14977" s="218"/>
      <c r="E14977" s="218" t="s">
        <v>114</v>
      </c>
      <c r="F14977" s="218">
        <v>2005</v>
      </c>
    </row>
    <row r="14978" spans="1:6" x14ac:dyDescent="0.45">
      <c r="A14978" s="218">
        <v>41836</v>
      </c>
      <c r="B14978" s="218">
        <v>200</v>
      </c>
      <c r="C14978" s="219">
        <v>36.500646829844428</v>
      </c>
      <c r="D14978" s="218"/>
      <c r="E14978" s="218" t="s">
        <v>114</v>
      </c>
      <c r="F14978" s="218">
        <v>2005</v>
      </c>
    </row>
    <row r="14979" spans="1:6" x14ac:dyDescent="0.45">
      <c r="A14979" s="218">
        <v>41841</v>
      </c>
      <c r="B14979" s="218">
        <v>200</v>
      </c>
      <c r="C14979" s="219">
        <v>69.248658292742419</v>
      </c>
      <c r="D14979" s="218"/>
      <c r="E14979" s="218" t="s">
        <v>114</v>
      </c>
      <c r="F14979" s="218">
        <v>2005</v>
      </c>
    </row>
    <row r="14980" spans="1:6" x14ac:dyDescent="0.45">
      <c r="A14980" s="218">
        <v>41856</v>
      </c>
      <c r="B14980" s="218">
        <v>160</v>
      </c>
      <c r="C14980" s="219">
        <v>63.540162072428693</v>
      </c>
      <c r="D14980" s="218"/>
      <c r="E14980" s="218" t="s">
        <v>114</v>
      </c>
      <c r="F14980" s="218">
        <v>2002</v>
      </c>
    </row>
    <row r="14981" spans="1:6" x14ac:dyDescent="0.45">
      <c r="A14981" s="218">
        <v>41858</v>
      </c>
      <c r="B14981" s="218">
        <v>160</v>
      </c>
      <c r="C14981" s="219">
        <v>38.520797013773397</v>
      </c>
      <c r="D14981" s="218"/>
      <c r="E14981" s="218" t="s">
        <v>114</v>
      </c>
      <c r="F14981" s="218">
        <v>2002</v>
      </c>
    </row>
    <row r="14982" spans="1:6" x14ac:dyDescent="0.45">
      <c r="A14982" s="218">
        <v>41861</v>
      </c>
      <c r="B14982" s="218">
        <v>160</v>
      </c>
      <c r="C14982" s="219">
        <v>45.612836720936123</v>
      </c>
      <c r="D14982" s="218"/>
      <c r="E14982" s="218" t="s">
        <v>114</v>
      </c>
      <c r="F14982" s="218">
        <v>2002</v>
      </c>
    </row>
    <row r="14983" spans="1:6" x14ac:dyDescent="0.45">
      <c r="A14983" s="218">
        <v>41864</v>
      </c>
      <c r="B14983" s="218">
        <v>160</v>
      </c>
      <c r="C14983" s="219">
        <v>76.072711436171915</v>
      </c>
      <c r="D14983" s="218"/>
      <c r="E14983" s="218" t="s">
        <v>114</v>
      </c>
      <c r="F14983" s="218">
        <v>2002</v>
      </c>
    </row>
    <row r="14984" spans="1:6" x14ac:dyDescent="0.45">
      <c r="A14984" s="218">
        <v>41868</v>
      </c>
      <c r="B14984" s="218">
        <v>200</v>
      </c>
      <c r="C14984" s="219">
        <v>39.540173848161807</v>
      </c>
      <c r="D14984" s="218"/>
      <c r="E14984" s="218" t="s">
        <v>114</v>
      </c>
      <c r="F14984" s="218">
        <v>2002</v>
      </c>
    </row>
    <row r="14985" spans="1:6" x14ac:dyDescent="0.45">
      <c r="A14985" s="218">
        <v>41871</v>
      </c>
      <c r="B14985" s="218">
        <v>200</v>
      </c>
      <c r="C14985" s="219">
        <v>40.140045774216837</v>
      </c>
      <c r="D14985" s="218"/>
      <c r="E14985" s="218" t="s">
        <v>114</v>
      </c>
      <c r="F14985" s="218">
        <v>2002</v>
      </c>
    </row>
    <row r="14986" spans="1:6" x14ac:dyDescent="0.45">
      <c r="A14986" s="218">
        <v>41874</v>
      </c>
      <c r="B14986" s="218">
        <v>200</v>
      </c>
      <c r="C14986" s="219">
        <v>56.572980102585483</v>
      </c>
      <c r="D14986" s="218"/>
      <c r="E14986" s="218" t="s">
        <v>114</v>
      </c>
      <c r="F14986" s="218">
        <v>2002</v>
      </c>
    </row>
    <row r="14987" spans="1:6" x14ac:dyDescent="0.45">
      <c r="A14987" s="218">
        <v>41893</v>
      </c>
      <c r="B14987" s="218">
        <v>200</v>
      </c>
      <c r="C14987" s="219">
        <v>35.218649968349617</v>
      </c>
      <c r="D14987" s="218"/>
      <c r="E14987" s="218" t="s">
        <v>205</v>
      </c>
      <c r="F14987" s="218">
        <v>1901</v>
      </c>
    </row>
    <row r="14988" spans="1:6" x14ac:dyDescent="0.45">
      <c r="A14988" s="218">
        <v>41894</v>
      </c>
      <c r="B14988" s="218">
        <v>200</v>
      </c>
      <c r="C14988" s="219">
        <v>28.143684889769759</v>
      </c>
      <c r="D14988" s="218"/>
      <c r="E14988" s="218" t="s">
        <v>205</v>
      </c>
      <c r="F14988" s="218">
        <v>1901</v>
      </c>
    </row>
    <row r="14989" spans="1:6" x14ac:dyDescent="0.45">
      <c r="A14989" s="218">
        <v>41895</v>
      </c>
      <c r="B14989" s="218">
        <v>200</v>
      </c>
      <c r="C14989" s="219">
        <v>22.681357529861739</v>
      </c>
      <c r="D14989" s="218"/>
      <c r="E14989" s="218" t="s">
        <v>205</v>
      </c>
      <c r="F14989" s="218">
        <v>1901</v>
      </c>
    </row>
    <row r="14990" spans="1:6" x14ac:dyDescent="0.45">
      <c r="A14990" s="218">
        <v>41918</v>
      </c>
      <c r="B14990" s="218"/>
      <c r="C14990" s="219">
        <v>3.7873369682667088</v>
      </c>
      <c r="D14990" s="218"/>
      <c r="E14990" s="218"/>
      <c r="F14990" s="218">
        <v>1901</v>
      </c>
    </row>
    <row r="14991" spans="1:6" x14ac:dyDescent="0.45">
      <c r="A14991" s="218">
        <v>41920</v>
      </c>
      <c r="B14991" s="218">
        <v>150</v>
      </c>
      <c r="C14991" s="219">
        <v>50.272391873973618</v>
      </c>
      <c r="D14991" s="218"/>
      <c r="E14991" s="218" t="s">
        <v>205</v>
      </c>
      <c r="F14991" s="218">
        <v>1901</v>
      </c>
    </row>
    <row r="14992" spans="1:6" x14ac:dyDescent="0.45">
      <c r="A14992" s="218">
        <v>41921</v>
      </c>
      <c r="B14992" s="218">
        <v>150</v>
      </c>
      <c r="C14992" s="219">
        <v>49.119059701634697</v>
      </c>
      <c r="D14992" s="218"/>
      <c r="E14992" s="218" t="s">
        <v>205</v>
      </c>
      <c r="F14992" s="218">
        <v>1901</v>
      </c>
    </row>
    <row r="14993" spans="1:6" x14ac:dyDescent="0.45">
      <c r="A14993" s="218">
        <v>41922</v>
      </c>
      <c r="B14993" s="218">
        <v>150</v>
      </c>
      <c r="C14993" s="219">
        <v>49.995005352216701</v>
      </c>
      <c r="D14993" s="218"/>
      <c r="E14993" s="218" t="s">
        <v>205</v>
      </c>
      <c r="F14993" s="218">
        <v>1901</v>
      </c>
    </row>
    <row r="14994" spans="1:6" x14ac:dyDescent="0.45">
      <c r="A14994" s="218">
        <v>41923</v>
      </c>
      <c r="B14994" s="218">
        <v>150</v>
      </c>
      <c r="C14994" s="219">
        <v>50.042108928616543</v>
      </c>
      <c r="D14994" s="218" t="s">
        <v>590</v>
      </c>
      <c r="E14994" s="218" t="s">
        <v>205</v>
      </c>
      <c r="F14994" s="218">
        <v>1901</v>
      </c>
    </row>
    <row r="14995" spans="1:6" x14ac:dyDescent="0.45">
      <c r="A14995" s="218">
        <v>42028</v>
      </c>
      <c r="B14995" s="218">
        <v>200</v>
      </c>
      <c r="C14995" s="219">
        <v>37.950958709877249</v>
      </c>
      <c r="D14995" s="218"/>
      <c r="E14995" s="218" t="s">
        <v>207</v>
      </c>
      <c r="F14995" s="218">
        <v>1901</v>
      </c>
    </row>
    <row r="14996" spans="1:6" x14ac:dyDescent="0.45">
      <c r="A14996" s="218">
        <v>42033</v>
      </c>
      <c r="B14996" s="218"/>
      <c r="C14996" s="219">
        <v>35.604087137464333</v>
      </c>
      <c r="D14996" s="218"/>
      <c r="E14996" s="218"/>
      <c r="F14996" s="218">
        <v>1901</v>
      </c>
    </row>
    <row r="14997" spans="1:6" x14ac:dyDescent="0.45">
      <c r="A14997" s="218">
        <v>42075</v>
      </c>
      <c r="B14997" s="218"/>
      <c r="C14997" s="219">
        <v>10.982780664530249</v>
      </c>
      <c r="D14997" s="218"/>
      <c r="E14997" s="218"/>
      <c r="F14997" s="218">
        <v>1901</v>
      </c>
    </row>
    <row r="14998" spans="1:6" x14ac:dyDescent="0.45">
      <c r="A14998" s="218">
        <v>42081</v>
      </c>
      <c r="B14998" s="218"/>
      <c r="C14998" s="219">
        <v>9.8797850682309338</v>
      </c>
      <c r="D14998" s="218"/>
      <c r="E14998" s="218"/>
      <c r="F14998" s="218">
        <v>1901</v>
      </c>
    </row>
    <row r="14999" spans="1:6" x14ac:dyDescent="0.45">
      <c r="A14999" s="218">
        <v>42082</v>
      </c>
      <c r="B14999" s="218"/>
      <c r="C14999" s="219">
        <v>11.942920413588039</v>
      </c>
      <c r="D14999" s="218"/>
      <c r="E14999" s="218"/>
      <c r="F14999" s="218">
        <v>1901</v>
      </c>
    </row>
    <row r="15000" spans="1:6" x14ac:dyDescent="0.45">
      <c r="A15000" s="218">
        <v>42089</v>
      </c>
      <c r="B15000" s="218">
        <v>150</v>
      </c>
      <c r="C15000" s="219">
        <v>68.83271824053557</v>
      </c>
      <c r="D15000" s="218"/>
      <c r="E15000" s="218" t="s">
        <v>207</v>
      </c>
      <c r="F15000" s="218">
        <v>1901</v>
      </c>
    </row>
    <row r="15001" spans="1:6" x14ac:dyDescent="0.45">
      <c r="A15001" s="218">
        <v>42090</v>
      </c>
      <c r="B15001" s="218">
        <v>150</v>
      </c>
      <c r="C15001" s="219">
        <v>50.021258783950728</v>
      </c>
      <c r="D15001" s="218"/>
      <c r="E15001" s="218" t="s">
        <v>207</v>
      </c>
      <c r="F15001" s="218">
        <v>1901</v>
      </c>
    </row>
    <row r="15002" spans="1:6" x14ac:dyDescent="0.45">
      <c r="A15002" s="218">
        <v>42098</v>
      </c>
      <c r="B15002" s="218"/>
      <c r="C15002" s="219">
        <v>14.3152682455831</v>
      </c>
      <c r="D15002" s="218"/>
      <c r="E15002" s="218"/>
      <c r="F15002" s="218">
        <v>1901</v>
      </c>
    </row>
    <row r="15003" spans="1:6" x14ac:dyDescent="0.45">
      <c r="A15003" s="218">
        <v>42100</v>
      </c>
      <c r="B15003" s="218">
        <v>150</v>
      </c>
      <c r="C15003" s="219">
        <v>6.9087886074318501</v>
      </c>
      <c r="D15003" s="218"/>
      <c r="E15003" s="218" t="s">
        <v>207</v>
      </c>
      <c r="F15003" s="218">
        <v>1901</v>
      </c>
    </row>
    <row r="15004" spans="1:6" x14ac:dyDescent="0.45">
      <c r="A15004" s="218">
        <v>42102</v>
      </c>
      <c r="B15004" s="218">
        <v>150</v>
      </c>
      <c r="C15004" s="219">
        <v>9.1929029541442286</v>
      </c>
      <c r="D15004" s="218"/>
      <c r="E15004" s="218" t="s">
        <v>207</v>
      </c>
      <c r="F15004" s="218">
        <v>1901</v>
      </c>
    </row>
    <row r="15005" spans="1:6" x14ac:dyDescent="0.45">
      <c r="A15005" s="218">
        <v>42105</v>
      </c>
      <c r="B15005" s="218">
        <v>150</v>
      </c>
      <c r="C15005" s="219">
        <v>8.1435675952546553</v>
      </c>
      <c r="D15005" s="218"/>
      <c r="E15005" s="218" t="s">
        <v>207</v>
      </c>
      <c r="F15005" s="218">
        <v>1901</v>
      </c>
    </row>
    <row r="15006" spans="1:6" x14ac:dyDescent="0.45">
      <c r="A15006" s="218">
        <v>42111</v>
      </c>
      <c r="B15006" s="218">
        <v>150</v>
      </c>
      <c r="C15006" s="219">
        <v>60.582107033392091</v>
      </c>
      <c r="D15006" s="218"/>
      <c r="E15006" s="218" t="s">
        <v>207</v>
      </c>
      <c r="F15006" s="218">
        <v>1901</v>
      </c>
    </row>
    <row r="15007" spans="1:6" x14ac:dyDescent="0.45">
      <c r="A15007" s="218">
        <v>42113</v>
      </c>
      <c r="B15007" s="218"/>
      <c r="C15007" s="219">
        <v>46.632100090282499</v>
      </c>
      <c r="D15007" s="218"/>
      <c r="E15007" s="218"/>
      <c r="F15007" s="218">
        <v>1901</v>
      </c>
    </row>
    <row r="15008" spans="1:6" x14ac:dyDescent="0.45">
      <c r="A15008" s="218">
        <v>42114</v>
      </c>
      <c r="B15008" s="218">
        <v>150</v>
      </c>
      <c r="C15008" s="219">
        <v>18.5556749330154</v>
      </c>
      <c r="D15008" s="218"/>
      <c r="E15008" s="218" t="s">
        <v>207</v>
      </c>
      <c r="F15008" s="218">
        <v>1901</v>
      </c>
    </row>
    <row r="15009" spans="1:6" x14ac:dyDescent="0.45">
      <c r="A15009" s="218">
        <v>42115</v>
      </c>
      <c r="B15009" s="218">
        <v>150</v>
      </c>
      <c r="C15009" s="219">
        <v>5.2539601288099798</v>
      </c>
      <c r="D15009" s="218"/>
      <c r="E15009" s="218" t="s">
        <v>207</v>
      </c>
      <c r="F15009" s="218">
        <v>1901</v>
      </c>
    </row>
    <row r="15010" spans="1:6" x14ac:dyDescent="0.45">
      <c r="A15010" s="218">
        <v>42116</v>
      </c>
      <c r="B15010" s="218"/>
      <c r="C15010" s="219">
        <v>15.30240944782002</v>
      </c>
      <c r="D15010" s="218"/>
      <c r="E15010" s="218"/>
      <c r="F15010" s="218">
        <v>1901</v>
      </c>
    </row>
    <row r="15011" spans="1:6" x14ac:dyDescent="0.45">
      <c r="A15011" s="218">
        <v>42117</v>
      </c>
      <c r="B15011" s="218"/>
      <c r="C15011" s="219">
        <v>18.03968452541362</v>
      </c>
      <c r="D15011" s="218"/>
      <c r="E15011" s="218"/>
      <c r="F15011" s="218">
        <v>1901</v>
      </c>
    </row>
    <row r="15012" spans="1:6" x14ac:dyDescent="0.45">
      <c r="A15012" s="218">
        <v>42118</v>
      </c>
      <c r="B15012" s="218"/>
      <c r="C15012" s="219">
        <v>42.106288296810007</v>
      </c>
      <c r="D15012" s="218"/>
      <c r="E15012" s="218"/>
      <c r="F15012" s="218">
        <v>1901</v>
      </c>
    </row>
    <row r="15013" spans="1:6" x14ac:dyDescent="0.45">
      <c r="A15013" s="218">
        <v>42119</v>
      </c>
      <c r="B15013" s="218">
        <v>150</v>
      </c>
      <c r="C15013" s="219">
        <v>15.46261569100788</v>
      </c>
      <c r="D15013" s="218"/>
      <c r="E15013" s="218" t="s">
        <v>207</v>
      </c>
      <c r="F15013" s="218">
        <v>1901</v>
      </c>
    </row>
    <row r="15014" spans="1:6" x14ac:dyDescent="0.45">
      <c r="A15014" s="218">
        <v>42120</v>
      </c>
      <c r="B15014" s="218"/>
      <c r="C15014" s="219">
        <v>15.44852980026465</v>
      </c>
      <c r="D15014" s="218"/>
      <c r="E15014" s="218"/>
      <c r="F15014" s="218">
        <v>1901</v>
      </c>
    </row>
    <row r="15015" spans="1:6" x14ac:dyDescent="0.45">
      <c r="A15015" s="218">
        <v>42121</v>
      </c>
      <c r="B15015" s="218"/>
      <c r="C15015" s="219">
        <v>12.47738810899253</v>
      </c>
      <c r="D15015" s="218"/>
      <c r="E15015" s="218"/>
      <c r="F15015" s="218">
        <v>1901</v>
      </c>
    </row>
    <row r="15016" spans="1:6" x14ac:dyDescent="0.45">
      <c r="A15016" s="218">
        <v>42126</v>
      </c>
      <c r="B15016" s="218">
        <v>150</v>
      </c>
      <c r="C15016" s="219">
        <v>39.18720926554451</v>
      </c>
      <c r="D15016" s="218"/>
      <c r="E15016" s="218" t="s">
        <v>207</v>
      </c>
      <c r="F15016" s="218">
        <v>1901</v>
      </c>
    </row>
    <row r="15017" spans="1:6" x14ac:dyDescent="0.45">
      <c r="A15017" s="218">
        <v>42127</v>
      </c>
      <c r="B15017" s="218">
        <v>150</v>
      </c>
      <c r="C15017" s="219">
        <v>30.553932806515011</v>
      </c>
      <c r="D15017" s="218"/>
      <c r="E15017" s="218" t="s">
        <v>207</v>
      </c>
      <c r="F15017" s="218">
        <v>1901</v>
      </c>
    </row>
    <row r="15018" spans="1:6" x14ac:dyDescent="0.45">
      <c r="A15018" s="218">
        <v>42130</v>
      </c>
      <c r="B15018" s="218"/>
      <c r="C15018" s="219">
        <v>49.752164974195743</v>
      </c>
      <c r="D15018" s="218"/>
      <c r="E15018" s="218"/>
      <c r="F15018" s="218">
        <v>1901</v>
      </c>
    </row>
    <row r="15019" spans="1:6" x14ac:dyDescent="0.45">
      <c r="A15019" s="218">
        <v>42135</v>
      </c>
      <c r="B15019" s="218">
        <v>200</v>
      </c>
      <c r="C15019" s="219">
        <v>42.786618300388668</v>
      </c>
      <c r="D15019" s="218"/>
      <c r="E15019" s="218" t="s">
        <v>205</v>
      </c>
      <c r="F15019" s="218">
        <v>1901</v>
      </c>
    </row>
    <row r="15020" spans="1:6" x14ac:dyDescent="0.45">
      <c r="A15020" s="218">
        <v>42143</v>
      </c>
      <c r="B15020" s="218">
        <v>150</v>
      </c>
      <c r="C15020" s="219">
        <v>49.358198372672973</v>
      </c>
      <c r="D15020" s="218"/>
      <c r="E15020" s="218" t="s">
        <v>207</v>
      </c>
      <c r="F15020" s="218">
        <v>1901</v>
      </c>
    </row>
    <row r="15021" spans="1:6" x14ac:dyDescent="0.45">
      <c r="A15021" s="218">
        <v>42152</v>
      </c>
      <c r="B15021" s="218">
        <v>150</v>
      </c>
      <c r="C15021" s="219">
        <v>45.206412304134894</v>
      </c>
      <c r="D15021" s="218"/>
      <c r="E15021" s="218" t="s">
        <v>207</v>
      </c>
      <c r="F15021" s="218">
        <v>1901</v>
      </c>
    </row>
    <row r="15022" spans="1:6" x14ac:dyDescent="0.45">
      <c r="A15022" s="218">
        <v>42154</v>
      </c>
      <c r="B15022" s="218"/>
      <c r="C15022" s="219">
        <v>25.352652124138331</v>
      </c>
      <c r="D15022" s="218"/>
      <c r="E15022" s="218"/>
      <c r="F15022" s="218">
        <v>1901</v>
      </c>
    </row>
    <row r="15023" spans="1:6" x14ac:dyDescent="0.45">
      <c r="A15023" s="218">
        <v>42155</v>
      </c>
      <c r="B15023" s="218"/>
      <c r="C15023" s="219">
        <v>27.24601242777949</v>
      </c>
      <c r="D15023" s="218"/>
      <c r="E15023" s="218"/>
      <c r="F15023" s="218">
        <v>1901</v>
      </c>
    </row>
    <row r="15024" spans="1:6" x14ac:dyDescent="0.45">
      <c r="A15024" s="218">
        <v>42162</v>
      </c>
      <c r="B15024" s="218">
        <v>150</v>
      </c>
      <c r="C15024" s="219">
        <v>22.285692145752101</v>
      </c>
      <c r="D15024" s="218"/>
      <c r="E15024" s="218" t="s">
        <v>207</v>
      </c>
      <c r="F15024" s="218">
        <v>1901</v>
      </c>
    </row>
    <row r="15025" spans="1:6" x14ac:dyDescent="0.45">
      <c r="A15025" s="218">
        <v>42163</v>
      </c>
      <c r="B15025" s="218">
        <v>150</v>
      </c>
      <c r="C15025" s="219">
        <v>14.442054953824689</v>
      </c>
      <c r="D15025" s="218"/>
      <c r="E15025" s="218" t="s">
        <v>207</v>
      </c>
      <c r="F15025" s="218">
        <v>1901</v>
      </c>
    </row>
    <row r="15026" spans="1:6" x14ac:dyDescent="0.45">
      <c r="A15026" s="218">
        <v>42164</v>
      </c>
      <c r="B15026" s="218"/>
      <c r="C15026" s="219">
        <v>29.056767062455229</v>
      </c>
      <c r="D15026" s="218"/>
      <c r="E15026" s="218"/>
      <c r="F15026" s="218">
        <v>1901</v>
      </c>
    </row>
    <row r="15027" spans="1:6" x14ac:dyDescent="0.45">
      <c r="A15027" s="218">
        <v>42168</v>
      </c>
      <c r="B15027" s="218"/>
      <c r="C15027" s="219">
        <v>7.3530484834682381</v>
      </c>
      <c r="D15027" s="218"/>
      <c r="E15027" s="218"/>
      <c r="F15027" s="218">
        <v>1901</v>
      </c>
    </row>
    <row r="15028" spans="1:6" x14ac:dyDescent="0.45">
      <c r="A15028" s="218">
        <v>42169</v>
      </c>
      <c r="B15028" s="218">
        <v>150</v>
      </c>
      <c r="C15028" s="219">
        <v>27.30899053414069</v>
      </c>
      <c r="D15028" s="218"/>
      <c r="E15028" s="218" t="s">
        <v>207</v>
      </c>
      <c r="F15028" s="218">
        <v>1901</v>
      </c>
    </row>
    <row r="15029" spans="1:6" x14ac:dyDescent="0.45">
      <c r="A15029" s="218">
        <v>42175</v>
      </c>
      <c r="B15029" s="218">
        <v>150</v>
      </c>
      <c r="C15029" s="219">
        <v>49.907976834333859</v>
      </c>
      <c r="D15029" s="218"/>
      <c r="E15029" s="218" t="s">
        <v>207</v>
      </c>
      <c r="F15029" s="218">
        <v>1901</v>
      </c>
    </row>
    <row r="15030" spans="1:6" x14ac:dyDescent="0.45">
      <c r="A15030" s="218">
        <v>42176</v>
      </c>
      <c r="B15030" s="218"/>
      <c r="C15030" s="219">
        <v>33.027340400521929</v>
      </c>
      <c r="D15030" s="218"/>
      <c r="E15030" s="218"/>
      <c r="F15030" s="218">
        <v>1901</v>
      </c>
    </row>
    <row r="15031" spans="1:6" x14ac:dyDescent="0.45">
      <c r="A15031" s="218">
        <v>42191</v>
      </c>
      <c r="B15031" s="218">
        <v>200</v>
      </c>
      <c r="C15031" s="219">
        <v>20.418246006966051</v>
      </c>
      <c r="D15031" s="218"/>
      <c r="E15031" s="218" t="s">
        <v>207</v>
      </c>
      <c r="F15031" s="218">
        <v>1901</v>
      </c>
    </row>
    <row r="15032" spans="1:6" x14ac:dyDescent="0.45">
      <c r="A15032" s="218">
        <v>42192</v>
      </c>
      <c r="B15032" s="218">
        <v>200</v>
      </c>
      <c r="C15032" s="219">
        <v>4.9853610703241484</v>
      </c>
      <c r="D15032" s="218"/>
      <c r="E15032" s="218" t="s">
        <v>207</v>
      </c>
      <c r="F15032" s="218">
        <v>1901</v>
      </c>
    </row>
    <row r="15033" spans="1:6" x14ac:dyDescent="0.45">
      <c r="A15033" s="218">
        <v>42193</v>
      </c>
      <c r="B15033" s="218">
        <v>200</v>
      </c>
      <c r="C15033" s="219">
        <v>26.399975459965351</v>
      </c>
      <c r="D15033" s="218"/>
      <c r="E15033" s="218" t="s">
        <v>207</v>
      </c>
      <c r="F15033" s="218">
        <v>1901</v>
      </c>
    </row>
    <row r="15034" spans="1:6" x14ac:dyDescent="0.45">
      <c r="A15034" s="218">
        <v>42194</v>
      </c>
      <c r="B15034" s="218">
        <v>200</v>
      </c>
      <c r="C15034" s="219">
        <v>26.87844952744376</v>
      </c>
      <c r="D15034" s="218"/>
      <c r="E15034" s="218" t="s">
        <v>207</v>
      </c>
      <c r="F15034" s="218">
        <v>1901</v>
      </c>
    </row>
    <row r="15035" spans="1:6" x14ac:dyDescent="0.45">
      <c r="A15035" s="218">
        <v>42204</v>
      </c>
      <c r="B15035" s="218"/>
      <c r="C15035" s="219">
        <v>37.945423446600678</v>
      </c>
      <c r="D15035" s="218"/>
      <c r="E15035" s="218"/>
      <c r="F15035" s="218">
        <v>1901</v>
      </c>
    </row>
    <row r="15036" spans="1:6" x14ac:dyDescent="0.45">
      <c r="A15036" s="218">
        <v>42206</v>
      </c>
      <c r="B15036" s="218"/>
      <c r="C15036" s="219">
        <v>38.004707641701692</v>
      </c>
      <c r="D15036" s="218"/>
      <c r="E15036" s="218"/>
      <c r="F15036" s="218">
        <v>1901</v>
      </c>
    </row>
    <row r="15037" spans="1:6" x14ac:dyDescent="0.45">
      <c r="A15037" s="218">
        <v>42828</v>
      </c>
      <c r="B15037" s="218">
        <v>500</v>
      </c>
      <c r="C15037" s="219">
        <v>42.655821911025299</v>
      </c>
      <c r="D15037" s="218"/>
      <c r="E15037" s="218" t="s">
        <v>203</v>
      </c>
      <c r="F15037" s="218">
        <v>1993</v>
      </c>
    </row>
    <row r="15038" spans="1:6" x14ac:dyDescent="0.45">
      <c r="A15038" s="218">
        <v>42829</v>
      </c>
      <c r="B15038" s="218">
        <v>200</v>
      </c>
      <c r="C15038" s="219">
        <v>24.244406666252889</v>
      </c>
      <c r="D15038" s="218"/>
      <c r="E15038" s="218" t="s">
        <v>114</v>
      </c>
      <c r="F15038" s="218">
        <v>1997</v>
      </c>
    </row>
    <row r="15039" spans="1:6" x14ac:dyDescent="0.45">
      <c r="A15039" s="218">
        <v>43690</v>
      </c>
      <c r="B15039" s="218">
        <v>110</v>
      </c>
      <c r="C15039" s="219">
        <v>37.64392475758055</v>
      </c>
      <c r="D15039" s="218"/>
      <c r="E15039" s="218" t="s">
        <v>114</v>
      </c>
      <c r="F15039" s="218">
        <v>2007</v>
      </c>
    </row>
    <row r="15040" spans="1:6" x14ac:dyDescent="0.45">
      <c r="A15040" s="218">
        <v>43691</v>
      </c>
      <c r="B15040" s="218">
        <v>160</v>
      </c>
      <c r="C15040" s="219">
        <v>55.412925581930899</v>
      </c>
      <c r="D15040" s="218"/>
      <c r="E15040" s="218" t="s">
        <v>114</v>
      </c>
      <c r="F15040" s="218">
        <v>2007</v>
      </c>
    </row>
    <row r="15041" spans="1:6" x14ac:dyDescent="0.45">
      <c r="A15041" s="218">
        <v>43692</v>
      </c>
      <c r="B15041" s="218">
        <v>160</v>
      </c>
      <c r="C15041" s="219">
        <v>20.84053646829393</v>
      </c>
      <c r="D15041" s="218"/>
      <c r="E15041" s="218" t="s">
        <v>114</v>
      </c>
      <c r="F15041" s="218">
        <v>2007</v>
      </c>
    </row>
    <row r="15042" spans="1:6" x14ac:dyDescent="0.45">
      <c r="A15042" s="218">
        <v>43693</v>
      </c>
      <c r="B15042" s="218">
        <v>160</v>
      </c>
      <c r="C15042" s="219">
        <v>39.903698512207512</v>
      </c>
      <c r="D15042" s="218"/>
      <c r="E15042" s="218" t="s">
        <v>114</v>
      </c>
      <c r="F15042" s="218">
        <v>2007</v>
      </c>
    </row>
    <row r="15043" spans="1:6" x14ac:dyDescent="0.45">
      <c r="A15043" s="218">
        <v>43698</v>
      </c>
      <c r="B15043" s="218">
        <v>200</v>
      </c>
      <c r="C15043" s="219">
        <v>9.5834483592846045</v>
      </c>
      <c r="D15043" s="218"/>
      <c r="E15043" s="218"/>
      <c r="F15043" s="218">
        <v>1901</v>
      </c>
    </row>
    <row r="15044" spans="1:6" x14ac:dyDescent="0.45">
      <c r="A15044" s="218">
        <v>43699</v>
      </c>
      <c r="B15044" s="218">
        <v>250</v>
      </c>
      <c r="C15044" s="219">
        <v>3.8660173847055339</v>
      </c>
      <c r="D15044" s="218"/>
      <c r="E15044" s="218" t="s">
        <v>114</v>
      </c>
      <c r="F15044" s="218">
        <v>1901</v>
      </c>
    </row>
    <row r="15045" spans="1:6" x14ac:dyDescent="0.45">
      <c r="A15045" s="218">
        <v>45531</v>
      </c>
      <c r="B15045" s="218">
        <v>200</v>
      </c>
      <c r="C15045" s="219">
        <v>27.643173732363579</v>
      </c>
      <c r="D15045" s="218"/>
      <c r="E15045" s="218" t="s">
        <v>207</v>
      </c>
      <c r="F15045" s="218">
        <v>1901</v>
      </c>
    </row>
    <row r="15046" spans="1:6" x14ac:dyDescent="0.45">
      <c r="A15046" s="218">
        <v>45532</v>
      </c>
      <c r="B15046" s="218">
        <v>160</v>
      </c>
      <c r="C15046" s="219">
        <v>6.3917031731043759</v>
      </c>
      <c r="D15046" s="218"/>
      <c r="E15046" s="218" t="s">
        <v>114</v>
      </c>
      <c r="F15046" s="218">
        <v>2012</v>
      </c>
    </row>
    <row r="15047" spans="1:6" x14ac:dyDescent="0.45">
      <c r="A15047" s="218">
        <v>46223</v>
      </c>
      <c r="B15047" s="218"/>
      <c r="C15047" s="219">
        <v>14.732183895296069</v>
      </c>
      <c r="D15047" s="218"/>
      <c r="E15047" s="218"/>
      <c r="F15047" s="218">
        <v>1901</v>
      </c>
    </row>
    <row r="15048" spans="1:6" x14ac:dyDescent="0.45">
      <c r="A15048" s="218">
        <v>46224</v>
      </c>
      <c r="B15048" s="218">
        <v>150</v>
      </c>
      <c r="C15048" s="219">
        <v>21.99920992762425</v>
      </c>
      <c r="D15048" s="218"/>
      <c r="E15048" s="218" t="s">
        <v>207</v>
      </c>
      <c r="F15048" s="218">
        <v>1901</v>
      </c>
    </row>
    <row r="15049" spans="1:6" x14ac:dyDescent="0.45">
      <c r="A15049" s="218">
        <v>46225</v>
      </c>
      <c r="B15049" s="218"/>
      <c r="C15049" s="219">
        <v>33.082541462771353</v>
      </c>
      <c r="D15049" s="218"/>
      <c r="E15049" s="218"/>
      <c r="F15049" s="218">
        <v>1901</v>
      </c>
    </row>
    <row r="15050" spans="1:6" x14ac:dyDescent="0.45">
      <c r="A15050" s="218">
        <v>47048</v>
      </c>
      <c r="B15050" s="218"/>
      <c r="C15050" s="219">
        <v>142.1713748236559</v>
      </c>
      <c r="D15050" s="218" t="s">
        <v>127</v>
      </c>
      <c r="E15050" s="218"/>
      <c r="F15050" s="218">
        <v>1901</v>
      </c>
    </row>
    <row r="15051" spans="1:6" x14ac:dyDescent="0.45">
      <c r="A15051" s="218">
        <v>47051</v>
      </c>
      <c r="B15051" s="218"/>
      <c r="C15051" s="219">
        <v>153.2257142534481</v>
      </c>
      <c r="D15051" s="218" t="s">
        <v>127</v>
      </c>
      <c r="E15051" s="218"/>
      <c r="F15051" s="218">
        <v>1901</v>
      </c>
    </row>
    <row r="15052" spans="1:6" x14ac:dyDescent="0.45">
      <c r="A15052" s="218">
        <v>48178</v>
      </c>
      <c r="B15052" s="218"/>
      <c r="C15052" s="219">
        <v>41.089867435685669</v>
      </c>
      <c r="D15052" s="218"/>
      <c r="E15052" s="218"/>
      <c r="F15052" s="218">
        <v>1901</v>
      </c>
    </row>
    <row r="15053" spans="1:6" x14ac:dyDescent="0.45">
      <c r="A15053" s="218">
        <v>49229</v>
      </c>
      <c r="B15053" s="218">
        <v>160</v>
      </c>
      <c r="C15053" s="219">
        <v>33.029140115631762</v>
      </c>
      <c r="D15053" s="218"/>
      <c r="E15053" s="218" t="s">
        <v>114</v>
      </c>
      <c r="F15053" s="218">
        <v>2009</v>
      </c>
    </row>
    <row r="15054" spans="1:6" x14ac:dyDescent="0.45">
      <c r="A15054" s="218">
        <v>49230</v>
      </c>
      <c r="B15054" s="218">
        <v>160</v>
      </c>
      <c r="C15054" s="219">
        <v>10.466764074709451</v>
      </c>
      <c r="D15054" s="218"/>
      <c r="E15054" s="218" t="s">
        <v>114</v>
      </c>
      <c r="F15054" s="218">
        <v>2009</v>
      </c>
    </row>
    <row r="15055" spans="1:6" x14ac:dyDescent="0.45">
      <c r="A15055" s="218">
        <v>49231</v>
      </c>
      <c r="B15055" s="218">
        <v>160</v>
      </c>
      <c r="C15055" s="219">
        <v>15.904146367545771</v>
      </c>
      <c r="D15055" s="218"/>
      <c r="E15055" s="218" t="s">
        <v>114</v>
      </c>
      <c r="F15055" s="218">
        <v>2009</v>
      </c>
    </row>
    <row r="15056" spans="1:6" x14ac:dyDescent="0.45">
      <c r="A15056" s="218">
        <v>49234</v>
      </c>
      <c r="B15056" s="218">
        <v>160</v>
      </c>
      <c r="C15056" s="219">
        <v>42.310700934613479</v>
      </c>
      <c r="D15056" s="218"/>
      <c r="E15056" s="218" t="s">
        <v>114</v>
      </c>
      <c r="F15056" s="218">
        <v>2009</v>
      </c>
    </row>
    <row r="15057" spans="1:6" x14ac:dyDescent="0.45">
      <c r="A15057" s="218">
        <v>49236</v>
      </c>
      <c r="B15057" s="218">
        <v>160</v>
      </c>
      <c r="C15057" s="219">
        <v>8.7058451119709712</v>
      </c>
      <c r="D15057" s="218"/>
      <c r="E15057" s="218" t="s">
        <v>114</v>
      </c>
      <c r="F15057" s="218">
        <v>2009</v>
      </c>
    </row>
    <row r="15058" spans="1:6" x14ac:dyDescent="0.45">
      <c r="A15058" s="218">
        <v>49238</v>
      </c>
      <c r="B15058" s="218">
        <v>160</v>
      </c>
      <c r="C15058" s="219">
        <v>23.00738628426603</v>
      </c>
      <c r="D15058" s="218"/>
      <c r="E15058" s="218" t="s">
        <v>114</v>
      </c>
      <c r="F15058" s="218">
        <v>2009</v>
      </c>
    </row>
    <row r="15059" spans="1:6" x14ac:dyDescent="0.45">
      <c r="A15059" s="218">
        <v>49240</v>
      </c>
      <c r="B15059" s="218">
        <v>160</v>
      </c>
      <c r="C15059" s="219">
        <v>27.769489405948349</v>
      </c>
      <c r="D15059" s="218"/>
      <c r="E15059" s="218" t="s">
        <v>114</v>
      </c>
      <c r="F15059" s="218">
        <v>2009</v>
      </c>
    </row>
    <row r="15060" spans="1:6" x14ac:dyDescent="0.45">
      <c r="A15060" s="218">
        <v>49242</v>
      </c>
      <c r="B15060" s="218">
        <v>250</v>
      </c>
      <c r="C15060" s="219">
        <v>55.382831465456491</v>
      </c>
      <c r="D15060" s="218"/>
      <c r="E15060" s="218" t="s">
        <v>114</v>
      </c>
      <c r="F15060" s="218">
        <v>2013</v>
      </c>
    </row>
    <row r="15061" spans="1:6" x14ac:dyDescent="0.45">
      <c r="A15061" s="218">
        <v>49243</v>
      </c>
      <c r="B15061" s="218">
        <v>250</v>
      </c>
      <c r="C15061" s="219">
        <v>54.675753366653048</v>
      </c>
      <c r="D15061" s="218"/>
      <c r="E15061" s="218" t="s">
        <v>114</v>
      </c>
      <c r="F15061" s="218">
        <v>2013</v>
      </c>
    </row>
    <row r="15062" spans="1:6" x14ac:dyDescent="0.45">
      <c r="A15062" s="218">
        <v>49244</v>
      </c>
      <c r="B15062" s="218">
        <v>250</v>
      </c>
      <c r="C15062" s="219">
        <v>39.747927702833387</v>
      </c>
      <c r="D15062" s="218"/>
      <c r="E15062" s="218" t="s">
        <v>114</v>
      </c>
      <c r="F15062" s="218">
        <v>2013</v>
      </c>
    </row>
    <row r="15063" spans="1:6" x14ac:dyDescent="0.45">
      <c r="A15063" s="218">
        <v>49245</v>
      </c>
      <c r="B15063" s="218">
        <v>250</v>
      </c>
      <c r="C15063" s="219">
        <v>54.620754794729343</v>
      </c>
      <c r="D15063" s="218"/>
      <c r="E15063" s="218" t="s">
        <v>114</v>
      </c>
      <c r="F15063" s="218">
        <v>2013</v>
      </c>
    </row>
    <row r="15064" spans="1:6" x14ac:dyDescent="0.45">
      <c r="A15064" s="218">
        <v>49249</v>
      </c>
      <c r="B15064" s="218">
        <v>250</v>
      </c>
      <c r="C15064" s="219">
        <v>36.112007813156787</v>
      </c>
      <c r="D15064" s="218"/>
      <c r="E15064" s="218" t="s">
        <v>114</v>
      </c>
      <c r="F15064" s="218">
        <v>2013</v>
      </c>
    </row>
    <row r="15065" spans="1:6" x14ac:dyDescent="0.45">
      <c r="A15065" s="218">
        <v>49252</v>
      </c>
      <c r="B15065" s="218">
        <v>200</v>
      </c>
      <c r="C15065" s="219">
        <v>45.225622353878173</v>
      </c>
      <c r="D15065" s="218"/>
      <c r="E15065" s="218" t="s">
        <v>114</v>
      </c>
      <c r="F15065" s="218">
        <v>2013</v>
      </c>
    </row>
    <row r="15066" spans="1:6" x14ac:dyDescent="0.45">
      <c r="A15066" s="218">
        <v>49255</v>
      </c>
      <c r="B15066" s="218">
        <v>200</v>
      </c>
      <c r="C15066" s="219">
        <v>48.669081980877728</v>
      </c>
      <c r="D15066" s="218"/>
      <c r="E15066" s="218" t="s">
        <v>114</v>
      </c>
      <c r="F15066" s="218">
        <v>2013</v>
      </c>
    </row>
    <row r="15067" spans="1:6" x14ac:dyDescent="0.45">
      <c r="A15067" s="218">
        <v>49348</v>
      </c>
      <c r="B15067" s="218">
        <v>200</v>
      </c>
      <c r="C15067" s="219">
        <v>48.787068063807133</v>
      </c>
      <c r="D15067" s="218" t="s">
        <v>586</v>
      </c>
      <c r="E15067" s="218" t="s">
        <v>114</v>
      </c>
      <c r="F15067" s="218">
        <v>1901</v>
      </c>
    </row>
    <row r="15068" spans="1:6" x14ac:dyDescent="0.45">
      <c r="A15068" s="218">
        <v>49710</v>
      </c>
      <c r="B15068" s="218">
        <v>200</v>
      </c>
      <c r="C15068" s="219">
        <v>37.126819062752247</v>
      </c>
      <c r="D15068" s="218"/>
      <c r="E15068" s="218" t="s">
        <v>114</v>
      </c>
      <c r="F15068" s="218">
        <v>2006</v>
      </c>
    </row>
    <row r="15069" spans="1:6" x14ac:dyDescent="0.45">
      <c r="A15069" s="218">
        <v>49712</v>
      </c>
      <c r="B15069" s="218">
        <v>200</v>
      </c>
      <c r="C15069" s="219">
        <v>20.75251019302349</v>
      </c>
      <c r="D15069" s="218"/>
      <c r="E15069" s="218" t="s">
        <v>114</v>
      </c>
      <c r="F15069" s="218">
        <v>2006</v>
      </c>
    </row>
    <row r="15070" spans="1:6" x14ac:dyDescent="0.45">
      <c r="A15070" s="218">
        <v>50159</v>
      </c>
      <c r="B15070" s="218">
        <v>200</v>
      </c>
      <c r="C15070" s="219">
        <v>22.250626920188498</v>
      </c>
      <c r="D15070" s="218"/>
      <c r="E15070" s="218" t="s">
        <v>114</v>
      </c>
      <c r="F15070" s="218">
        <v>2013</v>
      </c>
    </row>
    <row r="15071" spans="1:6" x14ac:dyDescent="0.45">
      <c r="A15071" s="218">
        <v>50164</v>
      </c>
      <c r="B15071" s="218">
        <v>200</v>
      </c>
      <c r="C15071" s="219">
        <v>6.2703985716532404</v>
      </c>
      <c r="D15071" s="218"/>
      <c r="E15071" s="218" t="s">
        <v>114</v>
      </c>
      <c r="F15071" s="218">
        <v>2013</v>
      </c>
    </row>
    <row r="15072" spans="1:6" x14ac:dyDescent="0.45">
      <c r="A15072" s="218">
        <v>50165</v>
      </c>
      <c r="B15072" s="218">
        <v>200</v>
      </c>
      <c r="C15072" s="219">
        <v>17.696899701612679</v>
      </c>
      <c r="D15072" s="218"/>
      <c r="E15072" s="218" t="s">
        <v>114</v>
      </c>
      <c r="F15072" s="218">
        <v>2013</v>
      </c>
    </row>
    <row r="15073" spans="1:6" x14ac:dyDescent="0.45">
      <c r="A15073" s="218">
        <v>50166</v>
      </c>
      <c r="B15073" s="218">
        <v>200</v>
      </c>
      <c r="C15073" s="219">
        <v>12.04569200617971</v>
      </c>
      <c r="D15073" s="218"/>
      <c r="E15073" s="218" t="s">
        <v>114</v>
      </c>
      <c r="F15073" s="218">
        <v>2013</v>
      </c>
    </row>
    <row r="15074" spans="1:6" x14ac:dyDescent="0.45">
      <c r="A15074" s="218">
        <v>50167</v>
      </c>
      <c r="B15074" s="218">
        <v>200</v>
      </c>
      <c r="C15074" s="219">
        <v>23.818546633592309</v>
      </c>
      <c r="D15074" s="218"/>
      <c r="E15074" s="218" t="s">
        <v>114</v>
      </c>
      <c r="F15074" s="218">
        <v>2013</v>
      </c>
    </row>
    <row r="15075" spans="1:6" x14ac:dyDescent="0.45">
      <c r="A15075" s="218">
        <v>50168</v>
      </c>
      <c r="B15075" s="218">
        <v>200</v>
      </c>
      <c r="C15075" s="219">
        <v>9.4659190983971389</v>
      </c>
      <c r="D15075" s="218"/>
      <c r="E15075" s="218" t="s">
        <v>114</v>
      </c>
      <c r="F15075" s="218">
        <v>2013</v>
      </c>
    </row>
    <row r="15076" spans="1:6" x14ac:dyDescent="0.45">
      <c r="A15076" s="218">
        <v>50169</v>
      </c>
      <c r="B15076" s="218">
        <v>200</v>
      </c>
      <c r="C15076" s="219">
        <v>30.1476994155611</v>
      </c>
      <c r="D15076" s="218"/>
      <c r="E15076" s="218" t="s">
        <v>114</v>
      </c>
      <c r="F15076" s="218">
        <v>2013</v>
      </c>
    </row>
    <row r="15077" spans="1:6" x14ac:dyDescent="0.45">
      <c r="A15077" s="218">
        <v>50170</v>
      </c>
      <c r="B15077" s="218">
        <v>200</v>
      </c>
      <c r="C15077" s="219">
        <v>34.847323888746587</v>
      </c>
      <c r="D15077" s="218"/>
      <c r="E15077" s="218" t="s">
        <v>114</v>
      </c>
      <c r="F15077" s="218">
        <v>2013</v>
      </c>
    </row>
    <row r="15078" spans="1:6" x14ac:dyDescent="0.45">
      <c r="A15078" s="218">
        <v>50171</v>
      </c>
      <c r="B15078" s="218">
        <v>200</v>
      </c>
      <c r="C15078" s="219">
        <v>18.61113083416889</v>
      </c>
      <c r="D15078" s="218"/>
      <c r="E15078" s="218" t="s">
        <v>114</v>
      </c>
      <c r="F15078" s="218">
        <v>2013</v>
      </c>
    </row>
    <row r="15079" spans="1:6" x14ac:dyDescent="0.45">
      <c r="A15079" s="218">
        <v>50172</v>
      </c>
      <c r="B15079" s="218">
        <v>200</v>
      </c>
      <c r="C15079" s="219">
        <v>13.99809410807924</v>
      </c>
      <c r="D15079" s="218"/>
      <c r="E15079" s="218" t="s">
        <v>114</v>
      </c>
      <c r="F15079" s="218">
        <v>2013</v>
      </c>
    </row>
    <row r="15080" spans="1:6" x14ac:dyDescent="0.45">
      <c r="A15080" s="218">
        <v>50183</v>
      </c>
      <c r="B15080" s="218">
        <v>200</v>
      </c>
      <c r="C15080" s="219">
        <v>3.120484604790696</v>
      </c>
      <c r="D15080" s="218"/>
      <c r="E15080" s="218" t="s">
        <v>114</v>
      </c>
      <c r="F15080" s="218">
        <v>2009</v>
      </c>
    </row>
    <row r="15081" spans="1:6" x14ac:dyDescent="0.45">
      <c r="A15081" s="218">
        <v>50236</v>
      </c>
      <c r="B15081" s="218">
        <v>160</v>
      </c>
      <c r="C15081" s="219">
        <v>57.147150790628878</v>
      </c>
      <c r="D15081" s="218"/>
      <c r="E15081" s="218" t="s">
        <v>114</v>
      </c>
      <c r="F15081" s="218">
        <v>2013</v>
      </c>
    </row>
    <row r="15082" spans="1:6" x14ac:dyDescent="0.45">
      <c r="A15082" s="218">
        <v>50237</v>
      </c>
      <c r="B15082" s="218">
        <v>160</v>
      </c>
      <c r="C15082" s="219">
        <v>29.608064891559881</v>
      </c>
      <c r="D15082" s="218" t="s">
        <v>591</v>
      </c>
      <c r="E15082" s="218" t="s">
        <v>114</v>
      </c>
      <c r="F15082" s="218">
        <v>2013</v>
      </c>
    </row>
    <row r="15083" spans="1:6" x14ac:dyDescent="0.45">
      <c r="A15083" s="218">
        <v>50238</v>
      </c>
      <c r="B15083" s="218">
        <v>250</v>
      </c>
      <c r="C15083" s="219">
        <v>42.961657726400723</v>
      </c>
      <c r="D15083" s="218"/>
      <c r="E15083" s="218" t="s">
        <v>114</v>
      </c>
      <c r="F15083" s="218">
        <v>2006</v>
      </c>
    </row>
    <row r="15084" spans="1:6" x14ac:dyDescent="0.45">
      <c r="A15084" s="218">
        <v>51185</v>
      </c>
      <c r="B15084" s="218">
        <v>160</v>
      </c>
      <c r="C15084" s="219">
        <v>30.725051653421769</v>
      </c>
      <c r="D15084" s="218"/>
      <c r="E15084" s="218" t="s">
        <v>114</v>
      </c>
      <c r="F15084" s="218">
        <v>2013</v>
      </c>
    </row>
    <row r="15085" spans="1:6" x14ac:dyDescent="0.45">
      <c r="A15085" s="218">
        <v>51186</v>
      </c>
      <c r="B15085" s="218">
        <v>160</v>
      </c>
      <c r="C15085" s="219">
        <v>42.813667264918109</v>
      </c>
      <c r="D15085" s="218"/>
      <c r="E15085" s="218" t="s">
        <v>114</v>
      </c>
      <c r="F15085" s="218">
        <v>2013</v>
      </c>
    </row>
    <row r="15086" spans="1:6" x14ac:dyDescent="0.45">
      <c r="A15086" s="218">
        <v>51435</v>
      </c>
      <c r="B15086" s="218">
        <v>350</v>
      </c>
      <c r="C15086" s="219">
        <v>392.5123326511586</v>
      </c>
      <c r="D15086" s="218" t="s">
        <v>592</v>
      </c>
      <c r="E15086" s="218" t="s">
        <v>203</v>
      </c>
      <c r="F15086" s="218">
        <v>1901</v>
      </c>
    </row>
    <row r="15087" spans="1:6" x14ac:dyDescent="0.45">
      <c r="A15087" s="218">
        <v>51436</v>
      </c>
      <c r="B15087" s="218">
        <v>350</v>
      </c>
      <c r="C15087" s="219">
        <v>37.053301359023813</v>
      </c>
      <c r="D15087" s="218" t="s">
        <v>592</v>
      </c>
      <c r="E15087" s="218" t="s">
        <v>203</v>
      </c>
      <c r="F15087" s="218">
        <v>1901</v>
      </c>
    </row>
    <row r="15088" spans="1:6" x14ac:dyDescent="0.45">
      <c r="A15088" s="218">
        <v>51438</v>
      </c>
      <c r="B15088" s="218">
        <v>250</v>
      </c>
      <c r="C15088" s="219">
        <v>36.195896355734789</v>
      </c>
      <c r="D15088" s="218"/>
      <c r="E15088" s="218" t="s">
        <v>205</v>
      </c>
      <c r="F15088" s="218">
        <v>1993</v>
      </c>
    </row>
    <row r="15089" spans="1:6" x14ac:dyDescent="0.45">
      <c r="A15089" s="218">
        <v>51457</v>
      </c>
      <c r="B15089" s="218">
        <v>250</v>
      </c>
      <c r="C15089" s="219">
        <v>35.283603318117763</v>
      </c>
      <c r="D15089" s="218"/>
      <c r="E15089" s="218" t="s">
        <v>205</v>
      </c>
      <c r="F15089" s="218">
        <v>1993</v>
      </c>
    </row>
    <row r="15090" spans="1:6" x14ac:dyDescent="0.45">
      <c r="A15090" s="218">
        <v>51458</v>
      </c>
      <c r="B15090" s="218">
        <v>250</v>
      </c>
      <c r="C15090" s="219">
        <v>21.750121249853819</v>
      </c>
      <c r="D15090" s="218"/>
      <c r="E15090" s="218" t="s">
        <v>205</v>
      </c>
      <c r="F15090" s="218">
        <v>1993</v>
      </c>
    </row>
    <row r="15091" spans="1:6" x14ac:dyDescent="0.45">
      <c r="A15091" s="218">
        <v>51500</v>
      </c>
      <c r="B15091" s="218">
        <v>200</v>
      </c>
      <c r="C15091" s="219">
        <v>66.323333966306066</v>
      </c>
      <c r="D15091" s="218"/>
      <c r="E15091" s="218" t="s">
        <v>205</v>
      </c>
      <c r="F15091" s="218">
        <v>1901</v>
      </c>
    </row>
    <row r="15092" spans="1:6" x14ac:dyDescent="0.45">
      <c r="A15092" s="218">
        <v>51882</v>
      </c>
      <c r="B15092" s="218">
        <v>160</v>
      </c>
      <c r="C15092" s="219">
        <v>48.352435321429617</v>
      </c>
      <c r="D15092" s="218"/>
      <c r="E15092" s="218" t="s">
        <v>114</v>
      </c>
      <c r="F15092" s="218">
        <v>1901</v>
      </c>
    </row>
    <row r="15093" spans="1:6" x14ac:dyDescent="0.45">
      <c r="A15093" s="218">
        <v>51884</v>
      </c>
      <c r="B15093" s="218">
        <v>160</v>
      </c>
      <c r="C15093" s="219">
        <v>24.507412083935652</v>
      </c>
      <c r="D15093" s="218"/>
      <c r="E15093" s="218" t="s">
        <v>114</v>
      </c>
      <c r="F15093" s="218">
        <v>1901</v>
      </c>
    </row>
    <row r="15094" spans="1:6" x14ac:dyDescent="0.45">
      <c r="A15094" s="218">
        <v>51885</v>
      </c>
      <c r="B15094" s="218">
        <v>160</v>
      </c>
      <c r="C15094" s="219">
        <v>39.208636509408002</v>
      </c>
      <c r="D15094" s="218"/>
      <c r="E15094" s="218" t="s">
        <v>114</v>
      </c>
      <c r="F15094" s="218">
        <v>1901</v>
      </c>
    </row>
    <row r="15095" spans="1:6" x14ac:dyDescent="0.45">
      <c r="A15095" s="218">
        <v>51886</v>
      </c>
      <c r="B15095" s="218">
        <v>160</v>
      </c>
      <c r="C15095" s="219">
        <v>42.416353168858002</v>
      </c>
      <c r="D15095" s="218"/>
      <c r="E15095" s="218" t="s">
        <v>114</v>
      </c>
      <c r="F15095" s="218">
        <v>1901</v>
      </c>
    </row>
    <row r="15096" spans="1:6" x14ac:dyDescent="0.45">
      <c r="A15096" s="218">
        <v>51888</v>
      </c>
      <c r="B15096" s="218">
        <v>160</v>
      </c>
      <c r="C15096" s="219">
        <v>1.82629060002315</v>
      </c>
      <c r="D15096" s="218"/>
      <c r="E15096" s="218" t="s">
        <v>114</v>
      </c>
      <c r="F15096" s="218">
        <v>1901</v>
      </c>
    </row>
    <row r="15097" spans="1:6" x14ac:dyDescent="0.45">
      <c r="A15097" s="218">
        <v>51889</v>
      </c>
      <c r="B15097" s="218">
        <v>110</v>
      </c>
      <c r="C15097" s="219">
        <v>21.171187919732581</v>
      </c>
      <c r="D15097" s="218"/>
      <c r="E15097" s="218" t="s">
        <v>204</v>
      </c>
      <c r="F15097" s="218">
        <v>1901</v>
      </c>
    </row>
    <row r="15098" spans="1:6" x14ac:dyDescent="0.45">
      <c r="A15098" s="218">
        <v>52101</v>
      </c>
      <c r="B15098" s="218">
        <v>160</v>
      </c>
      <c r="C15098" s="219">
        <v>14.3939627474319</v>
      </c>
      <c r="D15098" s="218" t="s">
        <v>359</v>
      </c>
      <c r="E15098" s="218" t="s">
        <v>114</v>
      </c>
      <c r="F15098" s="218">
        <v>2006</v>
      </c>
    </row>
    <row r="15099" spans="1:6" x14ac:dyDescent="0.45">
      <c r="A15099" s="218">
        <v>52103</v>
      </c>
      <c r="B15099" s="218">
        <v>200</v>
      </c>
      <c r="C15099" s="219">
        <v>22.121610072056789</v>
      </c>
      <c r="D15099" s="218" t="s">
        <v>359</v>
      </c>
      <c r="E15099" s="218" t="s">
        <v>114</v>
      </c>
      <c r="F15099" s="218">
        <v>2006</v>
      </c>
    </row>
    <row r="15100" spans="1:6" x14ac:dyDescent="0.45">
      <c r="A15100" s="218">
        <v>52106</v>
      </c>
      <c r="B15100" s="218">
        <v>200</v>
      </c>
      <c r="C15100" s="219">
        <v>30.052855659729019</v>
      </c>
      <c r="D15100" s="218" t="s">
        <v>359</v>
      </c>
      <c r="E15100" s="218" t="s">
        <v>114</v>
      </c>
      <c r="F15100" s="218">
        <v>2006</v>
      </c>
    </row>
    <row r="15101" spans="1:6" x14ac:dyDescent="0.45">
      <c r="A15101" s="218">
        <v>52109</v>
      </c>
      <c r="B15101" s="218">
        <v>200</v>
      </c>
      <c r="C15101" s="219">
        <v>18.17287174159981</v>
      </c>
      <c r="D15101" s="218" t="s">
        <v>359</v>
      </c>
      <c r="E15101" s="218" t="s">
        <v>114</v>
      </c>
      <c r="F15101" s="218">
        <v>2006</v>
      </c>
    </row>
    <row r="15102" spans="1:6" x14ac:dyDescent="0.45">
      <c r="A15102" s="218">
        <v>52110</v>
      </c>
      <c r="B15102" s="218">
        <v>200</v>
      </c>
      <c r="C15102" s="219">
        <v>18.15961424032476</v>
      </c>
      <c r="D15102" s="218" t="s">
        <v>359</v>
      </c>
      <c r="E15102" s="218" t="s">
        <v>114</v>
      </c>
      <c r="F15102" s="218">
        <v>2006</v>
      </c>
    </row>
    <row r="15103" spans="1:6" x14ac:dyDescent="0.45">
      <c r="A15103" s="218">
        <v>52112</v>
      </c>
      <c r="B15103" s="218">
        <v>200</v>
      </c>
      <c r="C15103" s="219">
        <v>34.025849429469027</v>
      </c>
      <c r="D15103" s="218" t="s">
        <v>359</v>
      </c>
      <c r="E15103" s="218" t="s">
        <v>114</v>
      </c>
      <c r="F15103" s="218">
        <v>2006</v>
      </c>
    </row>
    <row r="15104" spans="1:6" x14ac:dyDescent="0.45">
      <c r="A15104" s="218">
        <v>52115</v>
      </c>
      <c r="B15104" s="218">
        <v>200</v>
      </c>
      <c r="C15104" s="219">
        <v>17.47043104071831</v>
      </c>
      <c r="D15104" s="218" t="s">
        <v>359</v>
      </c>
      <c r="E15104" s="218" t="s">
        <v>114</v>
      </c>
      <c r="F15104" s="218">
        <v>2006</v>
      </c>
    </row>
    <row r="15105" spans="1:6" x14ac:dyDescent="0.45">
      <c r="A15105" s="218">
        <v>52117</v>
      </c>
      <c r="B15105" s="218">
        <v>200</v>
      </c>
      <c r="C15105" s="219">
        <v>27.224837551245852</v>
      </c>
      <c r="D15105" s="218" t="s">
        <v>359</v>
      </c>
      <c r="E15105" s="218" t="s">
        <v>114</v>
      </c>
      <c r="F15105" s="218">
        <v>2006</v>
      </c>
    </row>
    <row r="15106" spans="1:6" x14ac:dyDescent="0.45">
      <c r="A15106" s="218">
        <v>52122</v>
      </c>
      <c r="B15106" s="218">
        <v>200</v>
      </c>
      <c r="C15106" s="219">
        <v>32.572650509027874</v>
      </c>
      <c r="D15106" s="218" t="s">
        <v>359</v>
      </c>
      <c r="E15106" s="218" t="s">
        <v>114</v>
      </c>
      <c r="F15106" s="218">
        <v>2006</v>
      </c>
    </row>
    <row r="15107" spans="1:6" x14ac:dyDescent="0.45">
      <c r="A15107" s="218">
        <v>52125</v>
      </c>
      <c r="B15107" s="218">
        <v>200</v>
      </c>
      <c r="C15107" s="219">
        <v>33.604211411094802</v>
      </c>
      <c r="D15107" s="218" t="s">
        <v>359</v>
      </c>
      <c r="E15107" s="218" t="s">
        <v>114</v>
      </c>
      <c r="F15107" s="218">
        <v>2006</v>
      </c>
    </row>
    <row r="15108" spans="1:6" x14ac:dyDescent="0.45">
      <c r="A15108" s="218">
        <v>52127</v>
      </c>
      <c r="B15108" s="218">
        <v>200</v>
      </c>
      <c r="C15108" s="219">
        <v>35.813175237699333</v>
      </c>
      <c r="D15108" s="218" t="s">
        <v>359</v>
      </c>
      <c r="E15108" s="218" t="s">
        <v>114</v>
      </c>
      <c r="F15108" s="218">
        <v>2006</v>
      </c>
    </row>
    <row r="15109" spans="1:6" x14ac:dyDescent="0.45">
      <c r="A15109" s="218">
        <v>52129</v>
      </c>
      <c r="B15109" s="218">
        <v>200</v>
      </c>
      <c r="C15109" s="219">
        <v>36.183675693881241</v>
      </c>
      <c r="D15109" s="218" t="s">
        <v>359</v>
      </c>
      <c r="E15109" s="218" t="s">
        <v>114</v>
      </c>
      <c r="F15109" s="218">
        <v>2006</v>
      </c>
    </row>
    <row r="15110" spans="1:6" x14ac:dyDescent="0.45">
      <c r="A15110" s="218">
        <v>52130</v>
      </c>
      <c r="B15110" s="218">
        <v>200</v>
      </c>
      <c r="C15110" s="219">
        <v>22.654494409368411</v>
      </c>
      <c r="D15110" s="218" t="s">
        <v>359</v>
      </c>
      <c r="E15110" s="218" t="s">
        <v>114</v>
      </c>
      <c r="F15110" s="218">
        <v>2006</v>
      </c>
    </row>
    <row r="15111" spans="1:6" x14ac:dyDescent="0.45">
      <c r="A15111" s="218">
        <v>52132</v>
      </c>
      <c r="B15111" s="218">
        <v>200</v>
      </c>
      <c r="C15111" s="219">
        <v>39.932877386162971</v>
      </c>
      <c r="D15111" s="218" t="s">
        <v>359</v>
      </c>
      <c r="E15111" s="218" t="s">
        <v>114</v>
      </c>
      <c r="F15111" s="218">
        <v>2006</v>
      </c>
    </row>
    <row r="15112" spans="1:6" x14ac:dyDescent="0.45">
      <c r="A15112" s="218">
        <v>52138</v>
      </c>
      <c r="B15112" s="218">
        <v>200</v>
      </c>
      <c r="C15112" s="219">
        <v>16.385388173790229</v>
      </c>
      <c r="D15112" s="218" t="s">
        <v>359</v>
      </c>
      <c r="E15112" s="218" t="s">
        <v>114</v>
      </c>
      <c r="F15112" s="218">
        <v>2006</v>
      </c>
    </row>
    <row r="15113" spans="1:6" x14ac:dyDescent="0.45">
      <c r="A15113" s="218">
        <v>52140</v>
      </c>
      <c r="B15113" s="218">
        <v>160</v>
      </c>
      <c r="C15113" s="219">
        <v>30.511326729465139</v>
      </c>
      <c r="D15113" s="218" t="s">
        <v>359</v>
      </c>
      <c r="E15113" s="218" t="s">
        <v>114</v>
      </c>
      <c r="F15113" s="218">
        <v>2006</v>
      </c>
    </row>
    <row r="15114" spans="1:6" x14ac:dyDescent="0.45">
      <c r="A15114" s="218">
        <v>52142</v>
      </c>
      <c r="B15114" s="218">
        <v>160</v>
      </c>
      <c r="C15114" s="219">
        <v>22.590168570983849</v>
      </c>
      <c r="D15114" s="218" t="s">
        <v>359</v>
      </c>
      <c r="E15114" s="218" t="s">
        <v>114</v>
      </c>
      <c r="F15114" s="218">
        <v>2006</v>
      </c>
    </row>
    <row r="15115" spans="1:6" x14ac:dyDescent="0.45">
      <c r="A15115" s="218">
        <v>52143</v>
      </c>
      <c r="B15115" s="218">
        <v>160</v>
      </c>
      <c r="C15115" s="219">
        <v>10.79999243164929</v>
      </c>
      <c r="D15115" s="218" t="s">
        <v>359</v>
      </c>
      <c r="E15115" s="218" t="s">
        <v>114</v>
      </c>
      <c r="F15115" s="218">
        <v>2006</v>
      </c>
    </row>
    <row r="15116" spans="1:6" x14ac:dyDescent="0.45">
      <c r="A15116" s="218">
        <v>52146</v>
      </c>
      <c r="B15116" s="218">
        <v>160</v>
      </c>
      <c r="C15116" s="219">
        <v>32.930290337754137</v>
      </c>
      <c r="D15116" s="218" t="s">
        <v>359</v>
      </c>
      <c r="E15116" s="218" t="s">
        <v>114</v>
      </c>
      <c r="F15116" s="218">
        <v>2006</v>
      </c>
    </row>
    <row r="15117" spans="1:6" x14ac:dyDescent="0.45">
      <c r="A15117" s="218">
        <v>52149</v>
      </c>
      <c r="B15117" s="218">
        <v>160</v>
      </c>
      <c r="C15117" s="219">
        <v>22.320329876176281</v>
      </c>
      <c r="D15117" s="218" t="s">
        <v>359</v>
      </c>
      <c r="E15117" s="218" t="s">
        <v>114</v>
      </c>
      <c r="F15117" s="218">
        <v>2006</v>
      </c>
    </row>
    <row r="15118" spans="1:6" x14ac:dyDescent="0.45">
      <c r="A15118" s="218">
        <v>52150</v>
      </c>
      <c r="B15118" s="218">
        <v>200</v>
      </c>
      <c r="C15118" s="219">
        <v>18.086125837338241</v>
      </c>
      <c r="D15118" s="218" t="s">
        <v>359</v>
      </c>
      <c r="E15118" s="218" t="s">
        <v>114</v>
      </c>
      <c r="F15118" s="218">
        <v>2006</v>
      </c>
    </row>
    <row r="15119" spans="1:6" x14ac:dyDescent="0.45">
      <c r="A15119" s="218">
        <v>52152</v>
      </c>
      <c r="B15119" s="218">
        <v>200</v>
      </c>
      <c r="C15119" s="219">
        <v>54.13307655486571</v>
      </c>
      <c r="D15119" s="218" t="s">
        <v>359</v>
      </c>
      <c r="E15119" s="218" t="s">
        <v>114</v>
      </c>
      <c r="F15119" s="218">
        <v>2006</v>
      </c>
    </row>
    <row r="15120" spans="1:6" x14ac:dyDescent="0.45">
      <c r="A15120" s="218">
        <v>52154</v>
      </c>
      <c r="B15120" s="218">
        <v>200</v>
      </c>
      <c r="C15120" s="219">
        <v>11.60001429701949</v>
      </c>
      <c r="D15120" s="218" t="s">
        <v>359</v>
      </c>
      <c r="E15120" s="218" t="s">
        <v>114</v>
      </c>
      <c r="F15120" s="218">
        <v>2006</v>
      </c>
    </row>
    <row r="15121" spans="1:6" x14ac:dyDescent="0.45">
      <c r="A15121" s="218">
        <v>52155</v>
      </c>
      <c r="B15121" s="218">
        <v>200</v>
      </c>
      <c r="C15121" s="219">
        <v>6.6939563607436998</v>
      </c>
      <c r="D15121" s="218" t="s">
        <v>359</v>
      </c>
      <c r="E15121" s="218" t="s">
        <v>114</v>
      </c>
      <c r="F15121" s="218">
        <v>2006</v>
      </c>
    </row>
    <row r="15122" spans="1:6" x14ac:dyDescent="0.45">
      <c r="A15122" s="218">
        <v>52156</v>
      </c>
      <c r="B15122" s="218">
        <v>160</v>
      </c>
      <c r="C15122" s="219">
        <v>21.143079453795082</v>
      </c>
      <c r="D15122" s="218" t="s">
        <v>359</v>
      </c>
      <c r="E15122" s="218" t="s">
        <v>114</v>
      </c>
      <c r="F15122" s="218">
        <v>2006</v>
      </c>
    </row>
    <row r="15123" spans="1:6" x14ac:dyDescent="0.45">
      <c r="A15123" s="218">
        <v>52162</v>
      </c>
      <c r="B15123" s="218">
        <v>160</v>
      </c>
      <c r="C15123" s="219">
        <v>14.83557984045038</v>
      </c>
      <c r="D15123" s="218" t="s">
        <v>359</v>
      </c>
      <c r="E15123" s="218" t="s">
        <v>114</v>
      </c>
      <c r="F15123" s="218">
        <v>2006</v>
      </c>
    </row>
    <row r="15124" spans="1:6" x14ac:dyDescent="0.45">
      <c r="A15124" s="218">
        <v>52163</v>
      </c>
      <c r="B15124" s="218">
        <v>160</v>
      </c>
      <c r="C15124" s="219">
        <v>35.133240130411131</v>
      </c>
      <c r="D15124" s="218" t="s">
        <v>359</v>
      </c>
      <c r="E15124" s="218" t="s">
        <v>114</v>
      </c>
      <c r="F15124" s="218">
        <v>2006</v>
      </c>
    </row>
    <row r="15125" spans="1:6" x14ac:dyDescent="0.45">
      <c r="A15125" s="218">
        <v>52166</v>
      </c>
      <c r="B15125" s="218">
        <v>160</v>
      </c>
      <c r="C15125" s="219">
        <v>21.55425802401307</v>
      </c>
      <c r="D15125" s="218" t="s">
        <v>359</v>
      </c>
      <c r="E15125" s="218" t="s">
        <v>114</v>
      </c>
      <c r="F15125" s="218">
        <v>2006</v>
      </c>
    </row>
    <row r="15126" spans="1:6" x14ac:dyDescent="0.45">
      <c r="A15126" s="218">
        <v>52167</v>
      </c>
      <c r="B15126" s="218">
        <v>160</v>
      </c>
      <c r="C15126" s="219">
        <v>33.270235923989247</v>
      </c>
      <c r="D15126" s="218" t="s">
        <v>359</v>
      </c>
      <c r="E15126" s="218" t="s">
        <v>114</v>
      </c>
      <c r="F15126" s="218">
        <v>2006</v>
      </c>
    </row>
    <row r="15127" spans="1:6" x14ac:dyDescent="0.45">
      <c r="A15127" s="218">
        <v>52172</v>
      </c>
      <c r="B15127" s="218">
        <v>160</v>
      </c>
      <c r="C15127" s="219">
        <v>36.163544193197311</v>
      </c>
      <c r="D15127" s="218" t="s">
        <v>359</v>
      </c>
      <c r="E15127" s="218" t="s">
        <v>114</v>
      </c>
      <c r="F15127" s="218">
        <v>2006</v>
      </c>
    </row>
    <row r="15128" spans="1:6" x14ac:dyDescent="0.45">
      <c r="A15128" s="218">
        <v>52174</v>
      </c>
      <c r="B15128" s="218">
        <v>160</v>
      </c>
      <c r="C15128" s="219">
        <v>28.888628073777689</v>
      </c>
      <c r="D15128" s="218" t="s">
        <v>359</v>
      </c>
      <c r="E15128" s="218" t="s">
        <v>114</v>
      </c>
      <c r="F15128" s="218">
        <v>2006</v>
      </c>
    </row>
    <row r="15129" spans="1:6" x14ac:dyDescent="0.45">
      <c r="A15129" s="218">
        <v>52177</v>
      </c>
      <c r="B15129" s="218">
        <v>160</v>
      </c>
      <c r="C15129" s="219">
        <v>46.928284779583237</v>
      </c>
      <c r="D15129" s="218" t="s">
        <v>359</v>
      </c>
      <c r="E15129" s="218" t="s">
        <v>114</v>
      </c>
      <c r="F15129" s="218">
        <v>2006</v>
      </c>
    </row>
    <row r="15130" spans="1:6" x14ac:dyDescent="0.45">
      <c r="A15130" s="218">
        <v>52178</v>
      </c>
      <c r="B15130" s="218">
        <v>160</v>
      </c>
      <c r="C15130" s="219">
        <v>28.80012850162052</v>
      </c>
      <c r="D15130" s="218" t="s">
        <v>359</v>
      </c>
      <c r="E15130" s="218" t="s">
        <v>114</v>
      </c>
      <c r="F15130" s="218">
        <v>2006</v>
      </c>
    </row>
    <row r="15131" spans="1:6" x14ac:dyDescent="0.45">
      <c r="A15131" s="218">
        <v>52179</v>
      </c>
      <c r="B15131" s="218">
        <v>160</v>
      </c>
      <c r="C15131" s="219">
        <v>18.690526431153351</v>
      </c>
      <c r="D15131" s="218" t="s">
        <v>359</v>
      </c>
      <c r="E15131" s="218" t="s">
        <v>114</v>
      </c>
      <c r="F15131" s="218">
        <v>2006</v>
      </c>
    </row>
    <row r="15132" spans="1:6" x14ac:dyDescent="0.45">
      <c r="A15132" s="218">
        <v>52180</v>
      </c>
      <c r="B15132" s="218">
        <v>160</v>
      </c>
      <c r="C15132" s="219">
        <v>27.860225986084181</v>
      </c>
      <c r="D15132" s="218" t="s">
        <v>359</v>
      </c>
      <c r="E15132" s="218" t="s">
        <v>114</v>
      </c>
      <c r="F15132" s="218">
        <v>2006</v>
      </c>
    </row>
    <row r="15133" spans="1:6" x14ac:dyDescent="0.45">
      <c r="A15133" s="218">
        <v>52183</v>
      </c>
      <c r="B15133" s="218">
        <v>160</v>
      </c>
      <c r="C15133" s="219">
        <v>31.826382147348081</v>
      </c>
      <c r="D15133" s="218" t="s">
        <v>359</v>
      </c>
      <c r="E15133" s="218" t="s">
        <v>114</v>
      </c>
      <c r="F15133" s="218">
        <v>2006</v>
      </c>
    </row>
    <row r="15134" spans="1:6" x14ac:dyDescent="0.45">
      <c r="A15134" s="218">
        <v>52188</v>
      </c>
      <c r="B15134" s="218">
        <v>160</v>
      </c>
      <c r="C15134" s="219">
        <v>53.681215032486897</v>
      </c>
      <c r="D15134" s="218" t="s">
        <v>359</v>
      </c>
      <c r="E15134" s="218" t="s">
        <v>114</v>
      </c>
      <c r="F15134" s="218">
        <v>2006</v>
      </c>
    </row>
    <row r="15135" spans="1:6" x14ac:dyDescent="0.45">
      <c r="A15135" s="218">
        <v>52189</v>
      </c>
      <c r="B15135" s="218">
        <v>160</v>
      </c>
      <c r="C15135" s="219">
        <v>54.724339196482951</v>
      </c>
      <c r="D15135" s="218" t="s">
        <v>359</v>
      </c>
      <c r="E15135" s="218" t="s">
        <v>114</v>
      </c>
      <c r="F15135" s="218">
        <v>2006</v>
      </c>
    </row>
    <row r="15136" spans="1:6" x14ac:dyDescent="0.45">
      <c r="A15136" s="218">
        <v>52190</v>
      </c>
      <c r="B15136" s="218">
        <v>160</v>
      </c>
      <c r="C15136" s="219">
        <v>11.178133048413789</v>
      </c>
      <c r="D15136" s="218" t="s">
        <v>359</v>
      </c>
      <c r="E15136" s="218" t="s">
        <v>114</v>
      </c>
      <c r="F15136" s="218">
        <v>2006</v>
      </c>
    </row>
    <row r="15137" spans="1:6" x14ac:dyDescent="0.45">
      <c r="A15137" s="218">
        <v>52191</v>
      </c>
      <c r="B15137" s="218">
        <v>160</v>
      </c>
      <c r="C15137" s="219">
        <v>36.045863666338342</v>
      </c>
      <c r="D15137" s="218" t="s">
        <v>359</v>
      </c>
      <c r="E15137" s="218" t="s">
        <v>114</v>
      </c>
      <c r="F15137" s="218">
        <v>2006</v>
      </c>
    </row>
    <row r="15138" spans="1:6" x14ac:dyDescent="0.45">
      <c r="A15138" s="218">
        <v>52192</v>
      </c>
      <c r="B15138" s="218">
        <v>160</v>
      </c>
      <c r="C15138" s="219">
        <v>20.674375295267989</v>
      </c>
      <c r="D15138" s="218" t="s">
        <v>359</v>
      </c>
      <c r="E15138" s="218" t="s">
        <v>114</v>
      </c>
      <c r="F15138" s="218">
        <v>2006</v>
      </c>
    </row>
    <row r="15139" spans="1:6" x14ac:dyDescent="0.45">
      <c r="A15139" s="218">
        <v>52193</v>
      </c>
      <c r="B15139" s="218">
        <v>160</v>
      </c>
      <c r="C15139" s="219">
        <v>14.45748090444147</v>
      </c>
      <c r="D15139" s="218" t="s">
        <v>359</v>
      </c>
      <c r="E15139" s="218" t="s">
        <v>114</v>
      </c>
      <c r="F15139" s="218">
        <v>2006</v>
      </c>
    </row>
    <row r="15140" spans="1:6" x14ac:dyDescent="0.45">
      <c r="A15140" s="218">
        <v>52194</v>
      </c>
      <c r="B15140" s="218">
        <v>160</v>
      </c>
      <c r="C15140" s="219">
        <v>15.147678874768831</v>
      </c>
      <c r="D15140" s="218" t="s">
        <v>359</v>
      </c>
      <c r="E15140" s="218" t="s">
        <v>114</v>
      </c>
      <c r="F15140" s="218">
        <v>2006</v>
      </c>
    </row>
    <row r="15141" spans="1:6" x14ac:dyDescent="0.45">
      <c r="A15141" s="218">
        <v>52195</v>
      </c>
      <c r="B15141" s="218">
        <v>160</v>
      </c>
      <c r="C15141" s="219">
        <v>6.0024976166821116</v>
      </c>
      <c r="D15141" s="218" t="s">
        <v>359</v>
      </c>
      <c r="E15141" s="218" t="s">
        <v>114</v>
      </c>
      <c r="F15141" s="218">
        <v>2006</v>
      </c>
    </row>
    <row r="15142" spans="1:6" x14ac:dyDescent="0.45">
      <c r="A15142" s="218">
        <v>52201</v>
      </c>
      <c r="B15142" s="218">
        <v>160</v>
      </c>
      <c r="C15142" s="219">
        <v>5.2044932324867297</v>
      </c>
      <c r="D15142" s="218" t="s">
        <v>359</v>
      </c>
      <c r="E15142" s="218" t="s">
        <v>114</v>
      </c>
      <c r="F15142" s="218">
        <v>2006</v>
      </c>
    </row>
    <row r="15143" spans="1:6" x14ac:dyDescent="0.45">
      <c r="A15143" s="218">
        <v>52202</v>
      </c>
      <c r="B15143" s="218">
        <v>200</v>
      </c>
      <c r="C15143" s="219">
        <v>15.999793278697039</v>
      </c>
      <c r="D15143" s="218" t="s">
        <v>359</v>
      </c>
      <c r="E15143" s="218" t="s">
        <v>204</v>
      </c>
      <c r="F15143" s="218">
        <v>2006</v>
      </c>
    </row>
    <row r="15144" spans="1:6" x14ac:dyDescent="0.45">
      <c r="A15144" s="218">
        <v>52203</v>
      </c>
      <c r="B15144" s="218">
        <v>200</v>
      </c>
      <c r="C15144" s="219">
        <v>7.8120713788709857</v>
      </c>
      <c r="D15144" s="218" t="s">
        <v>359</v>
      </c>
      <c r="E15144" s="218" t="s">
        <v>204</v>
      </c>
      <c r="F15144" s="218">
        <v>2006</v>
      </c>
    </row>
    <row r="15145" spans="1:6" x14ac:dyDescent="0.45">
      <c r="A15145" s="218">
        <v>52204</v>
      </c>
      <c r="B15145" s="218">
        <v>200</v>
      </c>
      <c r="C15145" s="219">
        <v>10.20929987357685</v>
      </c>
      <c r="D15145" s="218" t="s">
        <v>359</v>
      </c>
      <c r="E15145" s="218" t="s">
        <v>204</v>
      </c>
      <c r="F15145" s="218">
        <v>2006</v>
      </c>
    </row>
    <row r="15146" spans="1:6" x14ac:dyDescent="0.45">
      <c r="A15146" s="218">
        <v>52205</v>
      </c>
      <c r="B15146" s="218">
        <v>200</v>
      </c>
      <c r="C15146" s="219">
        <v>15.592133893625091</v>
      </c>
      <c r="D15146" s="218" t="s">
        <v>359</v>
      </c>
      <c r="E15146" s="218" t="s">
        <v>204</v>
      </c>
      <c r="F15146" s="218">
        <v>2006</v>
      </c>
    </row>
    <row r="15147" spans="1:6" x14ac:dyDescent="0.45">
      <c r="A15147" s="218">
        <v>52206</v>
      </c>
      <c r="B15147" s="218">
        <v>200</v>
      </c>
      <c r="C15147" s="219">
        <v>24.905566401774671</v>
      </c>
      <c r="D15147" s="218" t="s">
        <v>359</v>
      </c>
      <c r="E15147" s="218" t="s">
        <v>204</v>
      </c>
      <c r="F15147" s="218">
        <v>2006</v>
      </c>
    </row>
    <row r="15148" spans="1:6" x14ac:dyDescent="0.45">
      <c r="A15148" s="218">
        <v>52207</v>
      </c>
      <c r="B15148" s="218">
        <v>200</v>
      </c>
      <c r="C15148" s="219">
        <v>2.3917073124800048</v>
      </c>
      <c r="D15148" s="218" t="s">
        <v>593</v>
      </c>
      <c r="E15148" s="218" t="s">
        <v>204</v>
      </c>
      <c r="F15148" s="218">
        <v>2006</v>
      </c>
    </row>
    <row r="15149" spans="1:6" x14ac:dyDescent="0.45">
      <c r="A15149" s="218">
        <v>52314</v>
      </c>
      <c r="B15149" s="218">
        <v>250</v>
      </c>
      <c r="C15149" s="219">
        <v>35.920408661380222</v>
      </c>
      <c r="D15149" s="218"/>
      <c r="E15149" s="218" t="s">
        <v>111</v>
      </c>
      <c r="F15149" s="218">
        <v>1997</v>
      </c>
    </row>
    <row r="15150" spans="1:6" x14ac:dyDescent="0.45">
      <c r="A15150" s="218">
        <v>52315</v>
      </c>
      <c r="B15150" s="218">
        <v>200</v>
      </c>
      <c r="C15150" s="219">
        <v>35.027860224008798</v>
      </c>
      <c r="D15150" s="218"/>
      <c r="E15150" s="218" t="s">
        <v>111</v>
      </c>
      <c r="F15150" s="218">
        <v>1997</v>
      </c>
    </row>
    <row r="15151" spans="1:6" x14ac:dyDescent="0.45">
      <c r="A15151" s="218">
        <v>52436</v>
      </c>
      <c r="B15151" s="218">
        <v>160</v>
      </c>
      <c r="C15151" s="219">
        <v>31.85889337655442</v>
      </c>
      <c r="D15151" s="218"/>
      <c r="E15151" s="218" t="s">
        <v>114</v>
      </c>
      <c r="F15151" s="218">
        <v>2007</v>
      </c>
    </row>
    <row r="15152" spans="1:6" x14ac:dyDescent="0.45">
      <c r="A15152" s="218">
        <v>53673</v>
      </c>
      <c r="B15152" s="218">
        <v>500</v>
      </c>
      <c r="C15152" s="219">
        <v>60.965728040678307</v>
      </c>
      <c r="D15152" s="218"/>
      <c r="E15152" s="218" t="s">
        <v>203</v>
      </c>
      <c r="F15152" s="218">
        <v>1993</v>
      </c>
    </row>
    <row r="15153" spans="1:6" x14ac:dyDescent="0.45">
      <c r="A15153" s="218">
        <v>53674</v>
      </c>
      <c r="B15153" s="218">
        <v>500</v>
      </c>
      <c r="C15153" s="219">
        <v>56.914677667979539</v>
      </c>
      <c r="D15153" s="218"/>
      <c r="E15153" s="218" t="s">
        <v>203</v>
      </c>
      <c r="F15153" s="218">
        <v>1993</v>
      </c>
    </row>
    <row r="15154" spans="1:6" x14ac:dyDescent="0.45">
      <c r="A15154" s="218">
        <v>53776</v>
      </c>
      <c r="B15154" s="218">
        <v>47</v>
      </c>
      <c r="C15154" s="219">
        <v>47.18236306540615</v>
      </c>
      <c r="D15154" s="218"/>
      <c r="E15154" s="218" t="s">
        <v>114</v>
      </c>
      <c r="F15154" s="218">
        <v>2014</v>
      </c>
    </row>
    <row r="15155" spans="1:6" x14ac:dyDescent="0.45">
      <c r="A15155" s="218">
        <v>53778</v>
      </c>
      <c r="B15155" s="218">
        <v>200</v>
      </c>
      <c r="C15155" s="219">
        <v>18.23124363989109</v>
      </c>
      <c r="D15155" s="218"/>
      <c r="E15155" s="218" t="s">
        <v>114</v>
      </c>
      <c r="F15155" s="218">
        <v>2014</v>
      </c>
    </row>
    <row r="15156" spans="1:6" x14ac:dyDescent="0.45">
      <c r="A15156" s="218">
        <v>53783</v>
      </c>
      <c r="B15156" s="218">
        <v>250</v>
      </c>
      <c r="C15156" s="219">
        <v>66.768906983189041</v>
      </c>
      <c r="D15156" s="218"/>
      <c r="E15156" s="218" t="s">
        <v>204</v>
      </c>
      <c r="F15156" s="218">
        <v>2004</v>
      </c>
    </row>
    <row r="15157" spans="1:6" x14ac:dyDescent="0.45">
      <c r="A15157" s="218">
        <v>53788</v>
      </c>
      <c r="B15157" s="218">
        <v>250</v>
      </c>
      <c r="C15157" s="219">
        <v>32.104994512653157</v>
      </c>
      <c r="D15157" s="218"/>
      <c r="E15157" s="218" t="s">
        <v>204</v>
      </c>
      <c r="F15157" s="218">
        <v>2004</v>
      </c>
    </row>
    <row r="15158" spans="1:6" x14ac:dyDescent="0.45">
      <c r="A15158" s="218">
        <v>53789</v>
      </c>
      <c r="B15158" s="218">
        <v>250</v>
      </c>
      <c r="C15158" s="219">
        <v>15.34148202715099</v>
      </c>
      <c r="D15158" s="218"/>
      <c r="E15158" s="218" t="s">
        <v>114</v>
      </c>
      <c r="F15158" s="218">
        <v>2011</v>
      </c>
    </row>
    <row r="15159" spans="1:6" x14ac:dyDescent="0.45">
      <c r="A15159" s="218">
        <v>53790</v>
      </c>
      <c r="B15159" s="218">
        <v>250</v>
      </c>
      <c r="C15159" s="219">
        <v>52.438634556278473</v>
      </c>
      <c r="D15159" s="218"/>
      <c r="E15159" s="218" t="s">
        <v>114</v>
      </c>
      <c r="F15159" s="218">
        <v>2011</v>
      </c>
    </row>
    <row r="15160" spans="1:6" x14ac:dyDescent="0.45">
      <c r="A15160" s="218">
        <v>53791</v>
      </c>
      <c r="B15160" s="218">
        <v>250</v>
      </c>
      <c r="C15160" s="219">
        <v>15.007751794982219</v>
      </c>
      <c r="D15160" s="218"/>
      <c r="E15160" s="218" t="s">
        <v>114</v>
      </c>
      <c r="F15160" s="218">
        <v>2011</v>
      </c>
    </row>
    <row r="15161" spans="1:6" x14ac:dyDescent="0.45">
      <c r="A15161" s="218">
        <v>53792</v>
      </c>
      <c r="B15161" s="218">
        <v>315</v>
      </c>
      <c r="C15161" s="219">
        <v>60.721432282936412</v>
      </c>
      <c r="D15161" s="218"/>
      <c r="E15161" s="218" t="s">
        <v>204</v>
      </c>
      <c r="F15161" s="218">
        <v>2014</v>
      </c>
    </row>
    <row r="15162" spans="1:6" x14ac:dyDescent="0.45">
      <c r="A15162" s="218">
        <v>53793</v>
      </c>
      <c r="B15162" s="218">
        <v>315</v>
      </c>
      <c r="C15162" s="219">
        <v>61.11005197154072</v>
      </c>
      <c r="D15162" s="218"/>
      <c r="E15162" s="218" t="s">
        <v>204</v>
      </c>
      <c r="F15162" s="218">
        <v>2014</v>
      </c>
    </row>
    <row r="15163" spans="1:6" x14ac:dyDescent="0.45">
      <c r="A15163" s="218">
        <v>53794</v>
      </c>
      <c r="B15163" s="218">
        <v>315</v>
      </c>
      <c r="C15163" s="219">
        <v>29.122358502491679</v>
      </c>
      <c r="D15163" s="218"/>
      <c r="E15163" s="218" t="s">
        <v>204</v>
      </c>
      <c r="F15163" s="218">
        <v>2014</v>
      </c>
    </row>
    <row r="15164" spans="1:6" x14ac:dyDescent="0.45">
      <c r="A15164" s="218">
        <v>53797</v>
      </c>
      <c r="B15164" s="218">
        <v>315</v>
      </c>
      <c r="C15164" s="219">
        <v>45.736179006209397</v>
      </c>
      <c r="D15164" s="218"/>
      <c r="E15164" s="218" t="s">
        <v>204</v>
      </c>
      <c r="F15164" s="218">
        <v>2014</v>
      </c>
    </row>
    <row r="15165" spans="1:6" x14ac:dyDescent="0.45">
      <c r="A15165" s="218">
        <v>53799</v>
      </c>
      <c r="B15165" s="218">
        <v>315</v>
      </c>
      <c r="C15165" s="219">
        <v>20.506604887147891</v>
      </c>
      <c r="D15165" s="218"/>
      <c r="E15165" s="218" t="s">
        <v>204</v>
      </c>
      <c r="F15165" s="218">
        <v>2014</v>
      </c>
    </row>
    <row r="15166" spans="1:6" x14ac:dyDescent="0.45">
      <c r="A15166" s="218">
        <v>53801</v>
      </c>
      <c r="B15166" s="218">
        <v>315</v>
      </c>
      <c r="C15166" s="219">
        <v>38.768053115465193</v>
      </c>
      <c r="D15166" s="218"/>
      <c r="E15166" s="218" t="s">
        <v>204</v>
      </c>
      <c r="F15166" s="218">
        <v>2014</v>
      </c>
    </row>
    <row r="15167" spans="1:6" x14ac:dyDescent="0.45">
      <c r="A15167" s="218">
        <v>53804</v>
      </c>
      <c r="B15167" s="218">
        <v>315</v>
      </c>
      <c r="C15167" s="219">
        <v>53.472815632469391</v>
      </c>
      <c r="D15167" s="218"/>
      <c r="E15167" s="218" t="s">
        <v>204</v>
      </c>
      <c r="F15167" s="218">
        <v>2014</v>
      </c>
    </row>
    <row r="15168" spans="1:6" x14ac:dyDescent="0.45">
      <c r="A15168" s="218">
        <v>53807</v>
      </c>
      <c r="B15168" s="218">
        <v>315</v>
      </c>
      <c r="C15168" s="219">
        <v>29.881409107489588</v>
      </c>
      <c r="D15168" s="218"/>
      <c r="E15168" s="218" t="s">
        <v>204</v>
      </c>
      <c r="F15168" s="218">
        <v>2014</v>
      </c>
    </row>
    <row r="15169" spans="1:6" x14ac:dyDescent="0.45">
      <c r="A15169" s="218">
        <v>54705</v>
      </c>
      <c r="B15169" s="218">
        <v>160</v>
      </c>
      <c r="C15169" s="219">
        <v>26.451869671821189</v>
      </c>
      <c r="D15169" s="218"/>
      <c r="E15169" s="218" t="s">
        <v>114</v>
      </c>
      <c r="F15169" s="218">
        <v>2015</v>
      </c>
    </row>
    <row r="15170" spans="1:6" x14ac:dyDescent="0.45">
      <c r="A15170" s="218">
        <v>54707</v>
      </c>
      <c r="B15170" s="218">
        <v>160</v>
      </c>
      <c r="C15170" s="219">
        <v>9.1423134365121346</v>
      </c>
      <c r="D15170" s="218"/>
      <c r="E15170" s="218" t="s">
        <v>114</v>
      </c>
      <c r="F15170" s="218">
        <v>2015</v>
      </c>
    </row>
    <row r="15171" spans="1:6" x14ac:dyDescent="0.45">
      <c r="A15171" s="218">
        <v>54713</v>
      </c>
      <c r="B15171" s="218">
        <v>160</v>
      </c>
      <c r="C15171" s="219">
        <v>46.883008498176423</v>
      </c>
      <c r="D15171" s="218"/>
      <c r="E15171" s="218"/>
      <c r="F15171" s="218">
        <v>2015</v>
      </c>
    </row>
    <row r="15172" spans="1:6" x14ac:dyDescent="0.45">
      <c r="A15172" s="218">
        <v>54716</v>
      </c>
      <c r="B15172" s="218">
        <v>160</v>
      </c>
      <c r="C15172" s="219">
        <v>34.504502669124271</v>
      </c>
      <c r="D15172" s="218"/>
      <c r="E15172" s="218" t="s">
        <v>114</v>
      </c>
      <c r="F15172" s="218">
        <v>2015</v>
      </c>
    </row>
    <row r="15173" spans="1:6" x14ac:dyDescent="0.45">
      <c r="A15173" s="218">
        <v>54718</v>
      </c>
      <c r="B15173" s="218">
        <v>160</v>
      </c>
      <c r="C15173" s="219">
        <v>15.618452668885119</v>
      </c>
      <c r="D15173" s="218"/>
      <c r="E15173" s="218" t="s">
        <v>114</v>
      </c>
      <c r="F15173" s="218">
        <v>2015</v>
      </c>
    </row>
    <row r="15174" spans="1:6" x14ac:dyDescent="0.45">
      <c r="A15174" s="218">
        <v>54720</v>
      </c>
      <c r="B15174" s="218">
        <v>160</v>
      </c>
      <c r="C15174" s="219">
        <v>20.423091830654101</v>
      </c>
      <c r="D15174" s="218"/>
      <c r="E15174" s="218" t="s">
        <v>114</v>
      </c>
      <c r="F15174" s="218">
        <v>2015</v>
      </c>
    </row>
    <row r="15175" spans="1:6" x14ac:dyDescent="0.45">
      <c r="A15175" s="218">
        <v>54733</v>
      </c>
      <c r="B15175" s="218">
        <v>160</v>
      </c>
      <c r="C15175" s="219">
        <v>22.44044412919316</v>
      </c>
      <c r="D15175" s="218"/>
      <c r="E15175" s="218" t="s">
        <v>114</v>
      </c>
      <c r="F15175" s="218">
        <v>2015</v>
      </c>
    </row>
    <row r="15176" spans="1:6" x14ac:dyDescent="0.45">
      <c r="A15176" s="218">
        <v>54734</v>
      </c>
      <c r="B15176" s="218">
        <v>160</v>
      </c>
      <c r="C15176" s="219">
        <v>18.346718058701079</v>
      </c>
      <c r="D15176" s="218"/>
      <c r="E15176" s="218" t="s">
        <v>114</v>
      </c>
      <c r="F15176" s="218">
        <v>2015</v>
      </c>
    </row>
    <row r="15177" spans="1:6" x14ac:dyDescent="0.45">
      <c r="A15177" s="218">
        <v>54737</v>
      </c>
      <c r="B15177" s="218">
        <v>160</v>
      </c>
      <c r="C15177" s="219">
        <v>21.45185111046397</v>
      </c>
      <c r="D15177" s="218"/>
      <c r="E15177" s="218" t="s">
        <v>114</v>
      </c>
      <c r="F15177" s="218">
        <v>2015</v>
      </c>
    </row>
    <row r="15178" spans="1:6" x14ac:dyDescent="0.45">
      <c r="A15178" s="218">
        <v>54739</v>
      </c>
      <c r="B15178" s="218">
        <v>160</v>
      </c>
      <c r="C15178" s="219">
        <v>56.476916650576463</v>
      </c>
      <c r="D15178" s="218"/>
      <c r="E15178" s="218" t="s">
        <v>114</v>
      </c>
      <c r="F15178" s="218">
        <v>2015</v>
      </c>
    </row>
    <row r="15179" spans="1:6" x14ac:dyDescent="0.45">
      <c r="A15179" s="218">
        <v>54742</v>
      </c>
      <c r="B15179" s="218">
        <v>160</v>
      </c>
      <c r="C15179" s="219">
        <v>21.965969496454299</v>
      </c>
      <c r="D15179" s="218"/>
      <c r="E15179" s="218" t="s">
        <v>114</v>
      </c>
      <c r="F15179" s="218">
        <v>2015</v>
      </c>
    </row>
    <row r="15180" spans="1:6" x14ac:dyDescent="0.45">
      <c r="A15180" s="218">
        <v>54744</v>
      </c>
      <c r="B15180" s="218">
        <v>160</v>
      </c>
      <c r="C15180" s="219">
        <v>7.0361408268011276</v>
      </c>
      <c r="D15180" s="218"/>
      <c r="E15180" s="218" t="s">
        <v>114</v>
      </c>
      <c r="F15180" s="218">
        <v>2015</v>
      </c>
    </row>
    <row r="15181" spans="1:6" x14ac:dyDescent="0.45">
      <c r="A15181" s="218">
        <v>54746</v>
      </c>
      <c r="B15181" s="218">
        <v>160</v>
      </c>
      <c r="C15181" s="219">
        <v>36.881884444080598</v>
      </c>
      <c r="D15181" s="218"/>
      <c r="E15181" s="218" t="s">
        <v>114</v>
      </c>
      <c r="F15181" s="218">
        <v>2015</v>
      </c>
    </row>
    <row r="15182" spans="1:6" x14ac:dyDescent="0.45">
      <c r="A15182" s="218">
        <v>54748</v>
      </c>
      <c r="B15182" s="218">
        <v>160</v>
      </c>
      <c r="C15182" s="219">
        <v>15.95039751574796</v>
      </c>
      <c r="D15182" s="218"/>
      <c r="E15182" s="218" t="s">
        <v>114</v>
      </c>
      <c r="F15182" s="218">
        <v>2015</v>
      </c>
    </row>
    <row r="15183" spans="1:6" x14ac:dyDescent="0.45">
      <c r="A15183" s="218">
        <v>54750</v>
      </c>
      <c r="B15183" s="218">
        <v>160</v>
      </c>
      <c r="C15183" s="219">
        <v>30.959545642835039</v>
      </c>
      <c r="D15183" s="218"/>
      <c r="E15183" s="218" t="s">
        <v>114</v>
      </c>
      <c r="F15183" s="218">
        <v>2015</v>
      </c>
    </row>
    <row r="15184" spans="1:6" x14ac:dyDescent="0.45">
      <c r="A15184" s="218">
        <v>54752</v>
      </c>
      <c r="B15184" s="218">
        <v>160</v>
      </c>
      <c r="C15184" s="219">
        <v>28.402343872570299</v>
      </c>
      <c r="D15184" s="218"/>
      <c r="E15184" s="218" t="s">
        <v>114</v>
      </c>
      <c r="F15184" s="218">
        <v>2015</v>
      </c>
    </row>
    <row r="15185" spans="1:6" x14ac:dyDescent="0.45">
      <c r="A15185" s="218">
        <v>54753</v>
      </c>
      <c r="B15185" s="218">
        <v>160</v>
      </c>
      <c r="C15185" s="219">
        <v>14.60868127534917</v>
      </c>
      <c r="D15185" s="218"/>
      <c r="E15185" s="218" t="s">
        <v>114</v>
      </c>
      <c r="F15185" s="218">
        <v>2015</v>
      </c>
    </row>
    <row r="15186" spans="1:6" x14ac:dyDescent="0.45">
      <c r="A15186" s="218">
        <v>54755</v>
      </c>
      <c r="B15186" s="218">
        <v>160</v>
      </c>
      <c r="C15186" s="219">
        <v>72.275954586076566</v>
      </c>
      <c r="D15186" s="218"/>
      <c r="E15186" s="218" t="s">
        <v>114</v>
      </c>
      <c r="F15186" s="218">
        <v>2015</v>
      </c>
    </row>
    <row r="15187" spans="1:6" x14ac:dyDescent="0.45">
      <c r="A15187" s="218">
        <v>54766</v>
      </c>
      <c r="B15187" s="218">
        <v>160</v>
      </c>
      <c r="C15187" s="219">
        <v>26.328766186558578</v>
      </c>
      <c r="D15187" s="218"/>
      <c r="E15187" s="218" t="s">
        <v>114</v>
      </c>
      <c r="F15187" s="218">
        <v>2015</v>
      </c>
    </row>
    <row r="15188" spans="1:6" x14ac:dyDescent="0.45">
      <c r="A15188" s="218">
        <v>54767</v>
      </c>
      <c r="B15188" s="218">
        <v>160</v>
      </c>
      <c r="C15188" s="219">
        <v>7.9852882152749123</v>
      </c>
      <c r="D15188" s="218"/>
      <c r="E15188" s="218" t="s">
        <v>114</v>
      </c>
      <c r="F15188" s="218">
        <v>2015</v>
      </c>
    </row>
    <row r="15189" spans="1:6" x14ac:dyDescent="0.45">
      <c r="A15189" s="218">
        <v>54768</v>
      </c>
      <c r="B15189" s="218">
        <v>160</v>
      </c>
      <c r="C15189" s="219">
        <v>14.69566326341282</v>
      </c>
      <c r="D15189" s="218"/>
      <c r="E15189" s="218" t="s">
        <v>114</v>
      </c>
      <c r="F15189" s="218">
        <v>2015</v>
      </c>
    </row>
    <row r="15190" spans="1:6" x14ac:dyDescent="0.45">
      <c r="A15190" s="218">
        <v>54769</v>
      </c>
      <c r="B15190" s="218">
        <v>160</v>
      </c>
      <c r="C15190" s="219">
        <v>18.36830755704317</v>
      </c>
      <c r="D15190" s="218"/>
      <c r="E15190" s="218" t="s">
        <v>114</v>
      </c>
      <c r="F15190" s="218">
        <v>2015</v>
      </c>
    </row>
    <row r="15191" spans="1:6" x14ac:dyDescent="0.45">
      <c r="A15191" s="218">
        <v>54771</v>
      </c>
      <c r="B15191" s="218">
        <v>160</v>
      </c>
      <c r="C15191" s="219">
        <v>53.751015355602853</v>
      </c>
      <c r="D15191" s="218"/>
      <c r="E15191" s="218" t="s">
        <v>114</v>
      </c>
      <c r="F15191" s="218">
        <v>2015</v>
      </c>
    </row>
    <row r="15192" spans="1:6" x14ac:dyDescent="0.45">
      <c r="A15192" s="218">
        <v>54774</v>
      </c>
      <c r="B15192" s="218">
        <v>160</v>
      </c>
      <c r="C15192" s="219">
        <v>33.914629611882603</v>
      </c>
      <c r="D15192" s="218"/>
      <c r="E15192" s="218" t="s">
        <v>114</v>
      </c>
      <c r="F15192" s="218">
        <v>2015</v>
      </c>
    </row>
    <row r="15193" spans="1:6" x14ac:dyDescent="0.45">
      <c r="A15193" s="218">
        <v>54777</v>
      </c>
      <c r="B15193" s="218">
        <v>160</v>
      </c>
      <c r="C15193" s="219">
        <v>42.992996272854157</v>
      </c>
      <c r="D15193" s="218"/>
      <c r="E15193" s="218" t="s">
        <v>114</v>
      </c>
      <c r="F15193" s="218">
        <v>2015</v>
      </c>
    </row>
    <row r="15194" spans="1:6" x14ac:dyDescent="0.45">
      <c r="A15194" s="218">
        <v>54780</v>
      </c>
      <c r="B15194" s="218">
        <v>160</v>
      </c>
      <c r="C15194" s="219">
        <v>43.785457504929887</v>
      </c>
      <c r="D15194" s="218"/>
      <c r="E15194" s="218" t="s">
        <v>114</v>
      </c>
      <c r="F15194" s="218">
        <v>2015</v>
      </c>
    </row>
    <row r="15195" spans="1:6" x14ac:dyDescent="0.45">
      <c r="A15195" s="218">
        <v>54782</v>
      </c>
      <c r="B15195" s="218">
        <v>160</v>
      </c>
      <c r="C15195" s="219">
        <v>12.94773080168253</v>
      </c>
      <c r="D15195" s="218"/>
      <c r="E15195" s="218" t="s">
        <v>114</v>
      </c>
      <c r="F15195" s="218">
        <v>2015</v>
      </c>
    </row>
    <row r="15196" spans="1:6" x14ac:dyDescent="0.45">
      <c r="A15196" s="218">
        <v>54784</v>
      </c>
      <c r="B15196" s="218">
        <v>160</v>
      </c>
      <c r="C15196" s="219">
        <v>12.94897924650518</v>
      </c>
      <c r="D15196" s="218"/>
      <c r="E15196" s="218" t="s">
        <v>114</v>
      </c>
      <c r="F15196" s="218">
        <v>2015</v>
      </c>
    </row>
    <row r="15197" spans="1:6" x14ac:dyDescent="0.45">
      <c r="A15197" s="218">
        <v>54785</v>
      </c>
      <c r="B15197" s="218">
        <v>160</v>
      </c>
      <c r="C15197" s="219">
        <v>10.95980795221829</v>
      </c>
      <c r="D15197" s="218"/>
      <c r="E15197" s="218" t="s">
        <v>114</v>
      </c>
      <c r="F15197" s="218">
        <v>2015</v>
      </c>
    </row>
    <row r="15198" spans="1:6" x14ac:dyDescent="0.45">
      <c r="A15198" s="218">
        <v>55109</v>
      </c>
      <c r="B15198" s="218">
        <v>160</v>
      </c>
      <c r="C15198" s="219">
        <v>16.002103796218961</v>
      </c>
      <c r="D15198" s="218"/>
      <c r="E15198" s="218" t="s">
        <v>114</v>
      </c>
      <c r="F15198" s="218">
        <v>2015</v>
      </c>
    </row>
    <row r="15199" spans="1:6" x14ac:dyDescent="0.45">
      <c r="A15199" s="218">
        <v>55111</v>
      </c>
      <c r="B15199" s="218">
        <v>160</v>
      </c>
      <c r="C15199" s="219">
        <v>42.574634799609647</v>
      </c>
      <c r="D15199" s="218"/>
      <c r="E15199" s="218" t="s">
        <v>114</v>
      </c>
      <c r="F15199" s="218">
        <v>2015</v>
      </c>
    </row>
    <row r="15200" spans="1:6" x14ac:dyDescent="0.45">
      <c r="A15200" s="218">
        <v>55112</v>
      </c>
      <c r="B15200" s="218">
        <v>160</v>
      </c>
      <c r="C15200" s="219">
        <v>9.9897915925674852</v>
      </c>
      <c r="D15200" s="218"/>
      <c r="E15200" s="218" t="s">
        <v>114</v>
      </c>
      <c r="F15200" s="218">
        <v>2015</v>
      </c>
    </row>
    <row r="15201" spans="1:6" x14ac:dyDescent="0.45">
      <c r="A15201" s="218">
        <v>55113</v>
      </c>
      <c r="B15201" s="218">
        <v>160</v>
      </c>
      <c r="C15201" s="219">
        <v>29.915494025603788</v>
      </c>
      <c r="D15201" s="218"/>
      <c r="E15201" s="218" t="s">
        <v>114</v>
      </c>
      <c r="F15201" s="218">
        <v>2015</v>
      </c>
    </row>
    <row r="15202" spans="1:6" x14ac:dyDescent="0.45">
      <c r="A15202" s="218">
        <v>55114</v>
      </c>
      <c r="B15202" s="218">
        <v>160</v>
      </c>
      <c r="C15202" s="219">
        <v>5.3519684491412516</v>
      </c>
      <c r="D15202" s="218"/>
      <c r="E15202" s="218" t="s">
        <v>114</v>
      </c>
      <c r="F15202" s="218">
        <v>2015</v>
      </c>
    </row>
    <row r="15203" spans="1:6" x14ac:dyDescent="0.45">
      <c r="A15203" s="218">
        <v>55118</v>
      </c>
      <c r="B15203" s="218">
        <v>160</v>
      </c>
      <c r="C15203" s="219">
        <v>5.4317055224753119</v>
      </c>
      <c r="D15203" s="218"/>
      <c r="E15203" s="218" t="s">
        <v>114</v>
      </c>
      <c r="F15203" s="218">
        <v>2015</v>
      </c>
    </row>
    <row r="15204" spans="1:6" x14ac:dyDescent="0.45">
      <c r="A15204" s="218">
        <v>55119</v>
      </c>
      <c r="B15204" s="218">
        <v>160</v>
      </c>
      <c r="C15204" s="219">
        <v>9.7809453747695478</v>
      </c>
      <c r="D15204" s="218"/>
      <c r="E15204" s="218" t="s">
        <v>114</v>
      </c>
      <c r="F15204" s="218">
        <v>2015</v>
      </c>
    </row>
    <row r="15205" spans="1:6" x14ac:dyDescent="0.45">
      <c r="A15205" s="218">
        <v>55120</v>
      </c>
      <c r="B15205" s="218">
        <v>160</v>
      </c>
      <c r="C15205" s="219">
        <v>35.939033379857442</v>
      </c>
      <c r="D15205" s="218"/>
      <c r="E15205" s="218" t="s">
        <v>114</v>
      </c>
      <c r="F15205" s="218">
        <v>2015</v>
      </c>
    </row>
    <row r="15206" spans="1:6" x14ac:dyDescent="0.45">
      <c r="A15206" s="218">
        <v>55124</v>
      </c>
      <c r="B15206" s="218">
        <v>160</v>
      </c>
      <c r="C15206" s="219">
        <v>41.990016736765789</v>
      </c>
      <c r="D15206" s="218"/>
      <c r="E15206" s="218" t="s">
        <v>114</v>
      </c>
      <c r="F15206" s="218">
        <v>2014</v>
      </c>
    </row>
    <row r="15207" spans="1:6" x14ac:dyDescent="0.45">
      <c r="A15207" s="218">
        <v>55128</v>
      </c>
      <c r="B15207" s="218">
        <v>160</v>
      </c>
      <c r="C15207" s="219">
        <v>37.01911289908125</v>
      </c>
      <c r="D15207" s="218"/>
      <c r="E15207" s="218" t="s">
        <v>114</v>
      </c>
      <c r="F15207" s="218">
        <v>2014</v>
      </c>
    </row>
    <row r="15208" spans="1:6" x14ac:dyDescent="0.45">
      <c r="A15208" s="218">
        <v>55130</v>
      </c>
      <c r="B15208" s="218">
        <v>160</v>
      </c>
      <c r="C15208" s="219">
        <v>44.164744581776993</v>
      </c>
      <c r="D15208" s="218"/>
      <c r="E15208" s="218" t="s">
        <v>114</v>
      </c>
      <c r="F15208" s="218">
        <v>2015</v>
      </c>
    </row>
    <row r="15209" spans="1:6" x14ac:dyDescent="0.45">
      <c r="A15209" s="218">
        <v>55131</v>
      </c>
      <c r="B15209" s="218">
        <v>160</v>
      </c>
      <c r="C15209" s="219">
        <v>22.293293812458799</v>
      </c>
      <c r="D15209" s="218"/>
      <c r="E15209" s="218" t="s">
        <v>114</v>
      </c>
      <c r="F15209" s="218">
        <v>2015</v>
      </c>
    </row>
    <row r="15210" spans="1:6" x14ac:dyDescent="0.45">
      <c r="A15210" s="218">
        <v>55132</v>
      </c>
      <c r="B15210" s="218">
        <v>160</v>
      </c>
      <c r="C15210" s="219">
        <v>5.489446171907014</v>
      </c>
      <c r="D15210" s="218"/>
      <c r="E15210" s="218" t="s">
        <v>114</v>
      </c>
      <c r="F15210" s="218">
        <v>2015</v>
      </c>
    </row>
    <row r="15211" spans="1:6" x14ac:dyDescent="0.45">
      <c r="A15211" s="218">
        <v>55137</v>
      </c>
      <c r="B15211" s="218">
        <v>160</v>
      </c>
      <c r="C15211" s="219">
        <v>22.131152135592359</v>
      </c>
      <c r="D15211" s="218"/>
      <c r="E15211" s="218" t="s">
        <v>114</v>
      </c>
      <c r="F15211" s="218">
        <v>2015</v>
      </c>
    </row>
    <row r="15212" spans="1:6" x14ac:dyDescent="0.45">
      <c r="A15212" s="218">
        <v>55140</v>
      </c>
      <c r="B15212" s="218">
        <v>160</v>
      </c>
      <c r="C15212" s="219">
        <v>34.723505482677687</v>
      </c>
      <c r="D15212" s="218"/>
      <c r="E15212" s="218" t="s">
        <v>114</v>
      </c>
      <c r="F15212" s="218">
        <v>2015</v>
      </c>
    </row>
    <row r="15213" spans="1:6" x14ac:dyDescent="0.45">
      <c r="A15213" s="218">
        <v>55141</v>
      </c>
      <c r="B15213" s="218">
        <v>160</v>
      </c>
      <c r="C15213" s="219">
        <v>15.0107371597227</v>
      </c>
      <c r="D15213" s="218"/>
      <c r="E15213" s="218" t="s">
        <v>114</v>
      </c>
      <c r="F15213" s="218">
        <v>2015</v>
      </c>
    </row>
    <row r="15214" spans="1:6" x14ac:dyDescent="0.45">
      <c r="A15214" s="218">
        <v>55144</v>
      </c>
      <c r="B15214" s="218">
        <v>160</v>
      </c>
      <c r="C15214" s="219">
        <v>35.596810706480071</v>
      </c>
      <c r="D15214" s="218"/>
      <c r="E15214" s="218" t="s">
        <v>114</v>
      </c>
      <c r="F15214" s="218">
        <v>2015</v>
      </c>
    </row>
    <row r="15215" spans="1:6" x14ac:dyDescent="0.45">
      <c r="A15215" s="218">
        <v>55145</v>
      </c>
      <c r="B15215" s="218">
        <v>160</v>
      </c>
      <c r="C15215" s="219">
        <v>9.6809196557719996</v>
      </c>
      <c r="D15215" s="218"/>
      <c r="E15215" s="218" t="s">
        <v>114</v>
      </c>
      <c r="F15215" s="218">
        <v>2015</v>
      </c>
    </row>
    <row r="15216" spans="1:6" x14ac:dyDescent="0.45">
      <c r="A15216" s="218">
        <v>55146</v>
      </c>
      <c r="B15216" s="218">
        <v>160</v>
      </c>
      <c r="C15216" s="219">
        <v>27.153232586943091</v>
      </c>
      <c r="D15216" s="218"/>
      <c r="E15216" s="218" t="s">
        <v>114</v>
      </c>
      <c r="F15216" s="218">
        <v>2015</v>
      </c>
    </row>
    <row r="15217" spans="1:6" x14ac:dyDescent="0.45">
      <c r="A15217" s="218">
        <v>55149</v>
      </c>
      <c r="B15217" s="218">
        <v>160</v>
      </c>
      <c r="C15217" s="219">
        <v>24.472083501438451</v>
      </c>
      <c r="D15217" s="218"/>
      <c r="E15217" s="218" t="s">
        <v>114</v>
      </c>
      <c r="F15217" s="218">
        <v>2013</v>
      </c>
    </row>
    <row r="15218" spans="1:6" x14ac:dyDescent="0.45">
      <c r="A15218" s="218">
        <v>55150</v>
      </c>
      <c r="B15218" s="218">
        <v>160</v>
      </c>
      <c r="C15218" s="219">
        <v>24.694500697265859</v>
      </c>
      <c r="D15218" s="218"/>
      <c r="E15218" s="218" t="s">
        <v>114</v>
      </c>
      <c r="F15218" s="218">
        <v>2013</v>
      </c>
    </row>
    <row r="15219" spans="1:6" x14ac:dyDescent="0.45">
      <c r="A15219" s="218">
        <v>55152</v>
      </c>
      <c r="B15219" s="218">
        <v>160</v>
      </c>
      <c r="C15219" s="219">
        <v>31.888699972603291</v>
      </c>
      <c r="D15219" s="218"/>
      <c r="E15219" s="218" t="s">
        <v>114</v>
      </c>
      <c r="F15219" s="218">
        <v>2015</v>
      </c>
    </row>
    <row r="15220" spans="1:6" x14ac:dyDescent="0.45">
      <c r="A15220" s="218">
        <v>55154</v>
      </c>
      <c r="B15220" s="218">
        <v>160</v>
      </c>
      <c r="C15220" s="219">
        <v>21.64887305814106</v>
      </c>
      <c r="D15220" s="218"/>
      <c r="E15220" s="218" t="s">
        <v>114</v>
      </c>
      <c r="F15220" s="218">
        <v>2015</v>
      </c>
    </row>
    <row r="15221" spans="1:6" x14ac:dyDescent="0.45">
      <c r="A15221" s="218">
        <v>55155</v>
      </c>
      <c r="B15221" s="218">
        <v>160</v>
      </c>
      <c r="C15221" s="219">
        <v>18.552417399422129</v>
      </c>
      <c r="D15221" s="218"/>
      <c r="E15221" s="218" t="s">
        <v>114</v>
      </c>
      <c r="F15221" s="218">
        <v>2015</v>
      </c>
    </row>
    <row r="15222" spans="1:6" x14ac:dyDescent="0.45">
      <c r="A15222" s="218">
        <v>55157</v>
      </c>
      <c r="B15222" s="218">
        <v>160</v>
      </c>
      <c r="C15222" s="219">
        <v>8.8235915895405945</v>
      </c>
      <c r="D15222" s="218"/>
      <c r="E15222" s="218" t="s">
        <v>114</v>
      </c>
      <c r="F15222" s="218">
        <v>2015</v>
      </c>
    </row>
    <row r="15223" spans="1:6" x14ac:dyDescent="0.45">
      <c r="A15223" s="218">
        <v>55159</v>
      </c>
      <c r="B15223" s="218">
        <v>160</v>
      </c>
      <c r="C15223" s="219">
        <v>45.285347669421128</v>
      </c>
      <c r="D15223" s="218"/>
      <c r="E15223" s="218" t="s">
        <v>114</v>
      </c>
      <c r="F15223" s="218">
        <v>2015</v>
      </c>
    </row>
    <row r="15224" spans="1:6" x14ac:dyDescent="0.45">
      <c r="A15224" s="218">
        <v>55161</v>
      </c>
      <c r="B15224" s="218">
        <v>160</v>
      </c>
      <c r="C15224" s="219">
        <v>26.63040545328154</v>
      </c>
      <c r="D15224" s="218"/>
      <c r="E15224" s="218" t="s">
        <v>114</v>
      </c>
      <c r="F15224" s="218">
        <v>2015</v>
      </c>
    </row>
    <row r="15225" spans="1:6" x14ac:dyDescent="0.45">
      <c r="A15225" s="218">
        <v>55162</v>
      </c>
      <c r="B15225" s="218">
        <v>160</v>
      </c>
      <c r="C15225" s="219">
        <v>28.63699574122564</v>
      </c>
      <c r="D15225" s="218"/>
      <c r="E15225" s="218" t="s">
        <v>114</v>
      </c>
      <c r="F15225" s="218">
        <v>2015</v>
      </c>
    </row>
    <row r="15226" spans="1:6" x14ac:dyDescent="0.45">
      <c r="A15226" s="218">
        <v>55163</v>
      </c>
      <c r="B15226" s="218">
        <v>160</v>
      </c>
      <c r="C15226" s="219">
        <v>14.523566317794989</v>
      </c>
      <c r="D15226" s="218"/>
      <c r="E15226" s="218" t="s">
        <v>114</v>
      </c>
      <c r="F15226" s="218">
        <v>2015</v>
      </c>
    </row>
    <row r="15227" spans="1:6" x14ac:dyDescent="0.45">
      <c r="A15227" s="218">
        <v>55164</v>
      </c>
      <c r="B15227" s="218">
        <v>160</v>
      </c>
      <c r="C15227" s="219">
        <v>21.626749019388299</v>
      </c>
      <c r="D15227" s="218"/>
      <c r="E15227" s="218" t="s">
        <v>114</v>
      </c>
      <c r="F15227" s="218">
        <v>2013</v>
      </c>
    </row>
    <row r="15228" spans="1:6" x14ac:dyDescent="0.45">
      <c r="A15228" s="218">
        <v>55165</v>
      </c>
      <c r="B15228" s="218">
        <v>160</v>
      </c>
      <c r="C15228" s="219">
        <v>44.482135697458638</v>
      </c>
      <c r="D15228" s="218"/>
      <c r="E15228" s="218" t="s">
        <v>114</v>
      </c>
      <c r="F15228" s="218">
        <v>2015</v>
      </c>
    </row>
    <row r="15229" spans="1:6" x14ac:dyDescent="0.45">
      <c r="A15229" s="218">
        <v>55170</v>
      </c>
      <c r="B15229" s="218">
        <v>160</v>
      </c>
      <c r="C15229" s="219">
        <v>15.090366275108501</v>
      </c>
      <c r="D15229" s="218"/>
      <c r="E15229" s="218" t="s">
        <v>114</v>
      </c>
      <c r="F15229" s="218">
        <v>2015</v>
      </c>
    </row>
    <row r="15230" spans="1:6" x14ac:dyDescent="0.45">
      <c r="A15230" s="218">
        <v>55171</v>
      </c>
      <c r="B15230" s="218">
        <v>160</v>
      </c>
      <c r="C15230" s="219">
        <v>18.125493852078019</v>
      </c>
      <c r="D15230" s="218"/>
      <c r="E15230" s="218" t="s">
        <v>114</v>
      </c>
      <c r="F15230" s="218">
        <v>2015</v>
      </c>
    </row>
    <row r="15231" spans="1:6" x14ac:dyDescent="0.45">
      <c r="A15231" s="218">
        <v>55172</v>
      </c>
      <c r="B15231" s="218">
        <v>160</v>
      </c>
      <c r="C15231" s="219">
        <v>5.6072219074220264</v>
      </c>
      <c r="D15231" s="218"/>
      <c r="E15231" s="218" t="s">
        <v>114</v>
      </c>
      <c r="F15231" s="218">
        <v>2015</v>
      </c>
    </row>
    <row r="15232" spans="1:6" x14ac:dyDescent="0.45">
      <c r="A15232" s="218">
        <v>55174</v>
      </c>
      <c r="B15232" s="218">
        <v>160</v>
      </c>
      <c r="C15232" s="219">
        <v>23.121022769711399</v>
      </c>
      <c r="D15232" s="218"/>
      <c r="E15232" s="218" t="s">
        <v>114</v>
      </c>
      <c r="F15232" s="218">
        <v>2015</v>
      </c>
    </row>
    <row r="15233" spans="1:6" x14ac:dyDescent="0.45">
      <c r="A15233" s="218">
        <v>55175</v>
      </c>
      <c r="B15233" s="218">
        <v>160</v>
      </c>
      <c r="C15233" s="219">
        <v>33.420348857584052</v>
      </c>
      <c r="D15233" s="218"/>
      <c r="E15233" s="218" t="s">
        <v>114</v>
      </c>
      <c r="F15233" s="218">
        <v>2015</v>
      </c>
    </row>
    <row r="15234" spans="1:6" x14ac:dyDescent="0.45">
      <c r="A15234" s="218">
        <v>55176</v>
      </c>
      <c r="B15234" s="218">
        <v>160</v>
      </c>
      <c r="C15234" s="219">
        <v>32.570257238827047</v>
      </c>
      <c r="D15234" s="218"/>
      <c r="E15234" s="218" t="s">
        <v>114</v>
      </c>
      <c r="F15234" s="218">
        <v>2015</v>
      </c>
    </row>
    <row r="15235" spans="1:6" x14ac:dyDescent="0.45">
      <c r="A15235" s="218">
        <v>55341</v>
      </c>
      <c r="B15235" s="218">
        <v>250</v>
      </c>
      <c r="C15235" s="219">
        <v>43.737480014934512</v>
      </c>
      <c r="D15235" s="218"/>
      <c r="E15235" s="218" t="s">
        <v>111</v>
      </c>
      <c r="F15235" s="218">
        <v>1998</v>
      </c>
    </row>
    <row r="15236" spans="1:6" x14ac:dyDescent="0.45">
      <c r="A15236" s="218">
        <v>55344</v>
      </c>
      <c r="B15236" s="218">
        <v>250</v>
      </c>
      <c r="C15236" s="219">
        <v>44.657173956117823</v>
      </c>
      <c r="D15236" s="218"/>
      <c r="E15236" s="218" t="s">
        <v>204</v>
      </c>
      <c r="F15236" s="218">
        <v>1998</v>
      </c>
    </row>
    <row r="15237" spans="1:6" x14ac:dyDescent="0.45">
      <c r="A15237" s="218">
        <v>55499</v>
      </c>
      <c r="B15237" s="218">
        <v>160</v>
      </c>
      <c r="C15237" s="219">
        <v>60.529892108154833</v>
      </c>
      <c r="D15237" s="218"/>
      <c r="E15237" s="218" t="s">
        <v>114</v>
      </c>
      <c r="F15237" s="218">
        <v>2005</v>
      </c>
    </row>
    <row r="15238" spans="1:6" x14ac:dyDescent="0.45">
      <c r="A15238" s="218">
        <v>55501</v>
      </c>
      <c r="B15238" s="218">
        <v>160</v>
      </c>
      <c r="C15238" s="219">
        <v>30.53636486712276</v>
      </c>
      <c r="D15238" s="218"/>
      <c r="E15238" s="218" t="s">
        <v>114</v>
      </c>
      <c r="F15238" s="218">
        <v>2005</v>
      </c>
    </row>
    <row r="15239" spans="1:6" x14ac:dyDescent="0.45">
      <c r="A15239" s="218">
        <v>55508</v>
      </c>
      <c r="B15239" s="218">
        <v>160</v>
      </c>
      <c r="C15239" s="219">
        <v>36.076594928869127</v>
      </c>
      <c r="D15239" s="218"/>
      <c r="E15239" s="218" t="s">
        <v>114</v>
      </c>
      <c r="F15239" s="218">
        <v>2005</v>
      </c>
    </row>
    <row r="15240" spans="1:6" x14ac:dyDescent="0.45">
      <c r="A15240" s="218">
        <v>55510</v>
      </c>
      <c r="B15240" s="218">
        <v>160</v>
      </c>
      <c r="C15240" s="219">
        <v>34.556513828072347</v>
      </c>
      <c r="D15240" s="218"/>
      <c r="E15240" s="218" t="s">
        <v>114</v>
      </c>
      <c r="F15240" s="218">
        <v>2005</v>
      </c>
    </row>
    <row r="15241" spans="1:6" x14ac:dyDescent="0.45">
      <c r="A15241" s="218">
        <v>55515</v>
      </c>
      <c r="B15241" s="218">
        <v>200</v>
      </c>
      <c r="C15241" s="219">
        <v>71.040018754563306</v>
      </c>
      <c r="D15241" s="218"/>
      <c r="E15241" s="218" t="s">
        <v>114</v>
      </c>
      <c r="F15241" s="218">
        <v>2005</v>
      </c>
    </row>
    <row r="15242" spans="1:6" x14ac:dyDescent="0.45">
      <c r="A15242" s="218">
        <v>55518</v>
      </c>
      <c r="B15242" s="218">
        <v>160</v>
      </c>
      <c r="C15242" s="219">
        <v>26.847357463755909</v>
      </c>
      <c r="D15242" s="218"/>
      <c r="E15242" s="218" t="s">
        <v>114</v>
      </c>
      <c r="F15242" s="218">
        <v>2005</v>
      </c>
    </row>
    <row r="15243" spans="1:6" x14ac:dyDescent="0.45">
      <c r="A15243" s="218">
        <v>55521</v>
      </c>
      <c r="B15243" s="218">
        <v>160</v>
      </c>
      <c r="C15243" s="219">
        <v>9.9359525686775978</v>
      </c>
      <c r="D15243" s="218"/>
      <c r="E15243" s="218" t="s">
        <v>114</v>
      </c>
      <c r="F15243" s="218">
        <v>2005</v>
      </c>
    </row>
    <row r="15244" spans="1:6" x14ac:dyDescent="0.45">
      <c r="A15244" s="218">
        <v>55525</v>
      </c>
      <c r="B15244" s="218">
        <v>160</v>
      </c>
      <c r="C15244" s="219">
        <v>70.019640955944425</v>
      </c>
      <c r="D15244" s="218"/>
      <c r="E15244" s="218" t="s">
        <v>114</v>
      </c>
      <c r="F15244" s="218">
        <v>2005</v>
      </c>
    </row>
    <row r="15245" spans="1:6" x14ac:dyDescent="0.45">
      <c r="A15245" s="218">
        <v>55530</v>
      </c>
      <c r="B15245" s="218">
        <v>160</v>
      </c>
      <c r="C15245" s="219">
        <v>69.464935343565671</v>
      </c>
      <c r="D15245" s="218"/>
      <c r="E15245" s="218" t="s">
        <v>114</v>
      </c>
      <c r="F15245" s="218">
        <v>2005</v>
      </c>
    </row>
    <row r="15246" spans="1:6" x14ac:dyDescent="0.45">
      <c r="A15246" s="218">
        <v>55535</v>
      </c>
      <c r="B15246" s="218">
        <v>200</v>
      </c>
      <c r="C15246" s="219">
        <v>70.056646097307393</v>
      </c>
      <c r="D15246" s="218"/>
      <c r="E15246" s="218" t="s">
        <v>114</v>
      </c>
      <c r="F15246" s="218">
        <v>2005</v>
      </c>
    </row>
    <row r="15247" spans="1:6" x14ac:dyDescent="0.45">
      <c r="A15247" s="218">
        <v>55540</v>
      </c>
      <c r="B15247" s="218">
        <v>160</v>
      </c>
      <c r="C15247" s="219">
        <v>34.090559261649787</v>
      </c>
      <c r="D15247" s="218"/>
      <c r="E15247" s="218" t="s">
        <v>114</v>
      </c>
      <c r="F15247" s="218">
        <v>2005</v>
      </c>
    </row>
    <row r="15248" spans="1:6" x14ac:dyDescent="0.45">
      <c r="A15248" s="218">
        <v>55543</v>
      </c>
      <c r="B15248" s="218">
        <v>160</v>
      </c>
      <c r="C15248" s="219">
        <v>69.232791717693587</v>
      </c>
      <c r="D15248" s="218"/>
      <c r="E15248" s="218" t="s">
        <v>114</v>
      </c>
      <c r="F15248" s="218">
        <v>2005</v>
      </c>
    </row>
    <row r="15249" spans="1:6" x14ac:dyDescent="0.45">
      <c r="A15249" s="218">
        <v>55544</v>
      </c>
      <c r="B15249" s="218">
        <v>160</v>
      </c>
      <c r="C15249" s="219">
        <v>69.200032985100279</v>
      </c>
      <c r="D15249" s="218"/>
      <c r="E15249" s="218" t="s">
        <v>114</v>
      </c>
      <c r="F15249" s="218">
        <v>2005</v>
      </c>
    </row>
    <row r="15250" spans="1:6" x14ac:dyDescent="0.45">
      <c r="A15250" s="218">
        <v>55560</v>
      </c>
      <c r="B15250" s="218">
        <v>160</v>
      </c>
      <c r="C15250" s="219">
        <v>33.283070024347673</v>
      </c>
      <c r="D15250" s="218"/>
      <c r="E15250" s="218" t="s">
        <v>114</v>
      </c>
      <c r="F15250" s="218">
        <v>2005</v>
      </c>
    </row>
    <row r="15251" spans="1:6" x14ac:dyDescent="0.45">
      <c r="A15251" s="218">
        <v>55563</v>
      </c>
      <c r="B15251" s="218">
        <v>160</v>
      </c>
      <c r="C15251" s="219">
        <v>32.295436386990787</v>
      </c>
      <c r="D15251" s="218"/>
      <c r="E15251" s="218" t="s">
        <v>114</v>
      </c>
      <c r="F15251" s="218">
        <v>2005</v>
      </c>
    </row>
    <row r="15252" spans="1:6" x14ac:dyDescent="0.45">
      <c r="A15252" s="218">
        <v>55566</v>
      </c>
      <c r="B15252" s="218">
        <v>160</v>
      </c>
      <c r="C15252" s="219">
        <v>34.684710884512882</v>
      </c>
      <c r="D15252" s="218"/>
      <c r="E15252" s="218" t="s">
        <v>114</v>
      </c>
      <c r="F15252" s="218">
        <v>2005</v>
      </c>
    </row>
    <row r="15253" spans="1:6" x14ac:dyDescent="0.45">
      <c r="A15253" s="218">
        <v>55570</v>
      </c>
      <c r="B15253" s="218">
        <v>160</v>
      </c>
      <c r="C15253" s="219">
        <v>14.596737386628121</v>
      </c>
      <c r="D15253" s="218"/>
      <c r="E15253" s="218" t="s">
        <v>114</v>
      </c>
      <c r="F15253" s="218">
        <v>2005</v>
      </c>
    </row>
    <row r="15254" spans="1:6" x14ac:dyDescent="0.45">
      <c r="A15254" s="218">
        <v>55572</v>
      </c>
      <c r="B15254" s="218">
        <v>160</v>
      </c>
      <c r="C15254" s="219">
        <v>27.273783720234409</v>
      </c>
      <c r="D15254" s="218"/>
      <c r="E15254" s="218" t="s">
        <v>114</v>
      </c>
      <c r="F15254" s="218">
        <v>2005</v>
      </c>
    </row>
    <row r="15255" spans="1:6" x14ac:dyDescent="0.45">
      <c r="A15255" s="218">
        <v>55573</v>
      </c>
      <c r="B15255" s="218">
        <v>160</v>
      </c>
      <c r="C15255" s="219">
        <v>15.15760089824189</v>
      </c>
      <c r="D15255" s="218"/>
      <c r="E15255" s="218" t="s">
        <v>114</v>
      </c>
      <c r="F15255" s="218">
        <v>2005</v>
      </c>
    </row>
    <row r="15256" spans="1:6" x14ac:dyDescent="0.45">
      <c r="A15256" s="218">
        <v>55576</v>
      </c>
      <c r="B15256" s="218">
        <v>160</v>
      </c>
      <c r="C15256" s="219">
        <v>29.894527157287641</v>
      </c>
      <c r="D15256" s="218"/>
      <c r="E15256" s="218" t="s">
        <v>114</v>
      </c>
      <c r="F15256" s="218">
        <v>2005</v>
      </c>
    </row>
    <row r="15257" spans="1:6" x14ac:dyDescent="0.45">
      <c r="A15257" s="218">
        <v>55579</v>
      </c>
      <c r="B15257" s="218">
        <v>160</v>
      </c>
      <c r="C15257" s="219">
        <v>43.804709331006279</v>
      </c>
      <c r="D15257" s="218"/>
      <c r="E15257" s="218" t="s">
        <v>114</v>
      </c>
      <c r="F15257" s="218">
        <v>2005</v>
      </c>
    </row>
    <row r="15258" spans="1:6" x14ac:dyDescent="0.45">
      <c r="A15258" s="218">
        <v>55586</v>
      </c>
      <c r="B15258" s="218">
        <v>160</v>
      </c>
      <c r="C15258" s="219">
        <v>32.553303921290578</v>
      </c>
      <c r="D15258" s="218"/>
      <c r="E15258" s="218" t="s">
        <v>114</v>
      </c>
      <c r="F15258" s="218">
        <v>2005</v>
      </c>
    </row>
    <row r="15259" spans="1:6" x14ac:dyDescent="0.45">
      <c r="A15259" s="218">
        <v>55587</v>
      </c>
      <c r="B15259" s="218">
        <v>160</v>
      </c>
      <c r="C15259" s="219">
        <v>12.49173320399872</v>
      </c>
      <c r="D15259" s="218"/>
      <c r="E15259" s="218" t="s">
        <v>114</v>
      </c>
      <c r="F15259" s="218">
        <v>2005</v>
      </c>
    </row>
    <row r="15260" spans="1:6" x14ac:dyDescent="0.45">
      <c r="A15260" s="218">
        <v>55589</v>
      </c>
      <c r="B15260" s="218">
        <v>160</v>
      </c>
      <c r="C15260" s="219">
        <v>17.160779832368181</v>
      </c>
      <c r="D15260" s="218"/>
      <c r="E15260" s="218" t="s">
        <v>114</v>
      </c>
      <c r="F15260" s="218">
        <v>2005</v>
      </c>
    </row>
    <row r="15261" spans="1:6" x14ac:dyDescent="0.45">
      <c r="A15261" s="218">
        <v>55594</v>
      </c>
      <c r="B15261" s="218">
        <v>160</v>
      </c>
      <c r="C15261" s="219">
        <v>15.661517997872149</v>
      </c>
      <c r="D15261" s="218"/>
      <c r="E15261" s="218" t="s">
        <v>114</v>
      </c>
      <c r="F15261" s="218">
        <v>2005</v>
      </c>
    </row>
    <row r="15262" spans="1:6" x14ac:dyDescent="0.45">
      <c r="A15262" s="218">
        <v>55595</v>
      </c>
      <c r="B15262" s="218">
        <v>160</v>
      </c>
      <c r="C15262" s="219">
        <v>13.36238769586874</v>
      </c>
      <c r="D15262" s="218"/>
      <c r="E15262" s="218" t="s">
        <v>114</v>
      </c>
      <c r="F15262" s="218">
        <v>2005</v>
      </c>
    </row>
    <row r="15263" spans="1:6" x14ac:dyDescent="0.45">
      <c r="A15263" s="218">
        <v>55605</v>
      </c>
      <c r="B15263" s="218">
        <v>200</v>
      </c>
      <c r="C15263" s="219">
        <v>70.468358876997115</v>
      </c>
      <c r="D15263" s="218"/>
      <c r="E15263" s="218" t="s">
        <v>114</v>
      </c>
      <c r="F15263" s="218">
        <v>2015</v>
      </c>
    </row>
    <row r="15264" spans="1:6" x14ac:dyDescent="0.45">
      <c r="A15264" s="218">
        <v>55607</v>
      </c>
      <c r="B15264" s="218">
        <v>200</v>
      </c>
      <c r="C15264" s="219">
        <v>37.160675928393182</v>
      </c>
      <c r="D15264" s="218"/>
      <c r="E15264" s="218" t="s">
        <v>114</v>
      </c>
      <c r="F15264" s="218">
        <v>2015</v>
      </c>
    </row>
    <row r="15265" spans="1:6" x14ac:dyDescent="0.45">
      <c r="A15265" s="218">
        <v>55609</v>
      </c>
      <c r="B15265" s="218">
        <v>200</v>
      </c>
      <c r="C15265" s="219">
        <v>48.824581740107568</v>
      </c>
      <c r="D15265" s="218"/>
      <c r="E15265" s="218" t="s">
        <v>114</v>
      </c>
      <c r="F15265" s="218">
        <v>2004</v>
      </c>
    </row>
    <row r="15266" spans="1:6" x14ac:dyDescent="0.45">
      <c r="A15266" s="218">
        <v>57146</v>
      </c>
      <c r="B15266" s="218">
        <v>200</v>
      </c>
      <c r="C15266" s="219">
        <v>26.733955489812882</v>
      </c>
      <c r="D15266" s="218"/>
      <c r="E15266" s="218" t="s">
        <v>114</v>
      </c>
      <c r="F15266" s="218">
        <v>2015</v>
      </c>
    </row>
    <row r="15267" spans="1:6" x14ac:dyDescent="0.45">
      <c r="A15267" s="218">
        <v>57147</v>
      </c>
      <c r="B15267" s="218">
        <v>200</v>
      </c>
      <c r="C15267" s="219">
        <v>33.787362897717721</v>
      </c>
      <c r="D15267" s="218"/>
      <c r="E15267" s="218" t="s">
        <v>123</v>
      </c>
      <c r="F15267" s="218">
        <v>1901</v>
      </c>
    </row>
    <row r="15268" spans="1:6" x14ac:dyDescent="0.45">
      <c r="A15268" s="218">
        <v>57148</v>
      </c>
      <c r="B15268" s="218">
        <v>200</v>
      </c>
      <c r="C15268" s="219">
        <v>31.20122732297839</v>
      </c>
      <c r="D15268" s="218"/>
      <c r="E15268" s="218" t="s">
        <v>114</v>
      </c>
      <c r="F15268" s="218">
        <v>2015</v>
      </c>
    </row>
    <row r="15269" spans="1:6" x14ac:dyDescent="0.45">
      <c r="A15269" s="218">
        <v>57149</v>
      </c>
      <c r="B15269" s="218">
        <v>200</v>
      </c>
      <c r="C15269" s="219">
        <v>36.713268400588277</v>
      </c>
      <c r="D15269" s="218"/>
      <c r="E15269" s="218" t="s">
        <v>114</v>
      </c>
      <c r="F15269" s="218">
        <v>1901</v>
      </c>
    </row>
    <row r="15270" spans="1:6" x14ac:dyDescent="0.45">
      <c r="A15270" s="218">
        <v>57150</v>
      </c>
      <c r="B15270" s="218">
        <v>200</v>
      </c>
      <c r="C15270" s="219">
        <v>54.076210268465118</v>
      </c>
      <c r="D15270" s="218"/>
      <c r="E15270" s="218" t="s">
        <v>207</v>
      </c>
      <c r="F15270" s="218">
        <v>1901</v>
      </c>
    </row>
    <row r="15271" spans="1:6" x14ac:dyDescent="0.45">
      <c r="A15271" s="218">
        <v>57673</v>
      </c>
      <c r="B15271" s="218"/>
      <c r="C15271" s="219">
        <v>5.2470124832735117</v>
      </c>
      <c r="D15271" s="218"/>
      <c r="E15271" s="218"/>
      <c r="F15271" s="218">
        <v>1901</v>
      </c>
    </row>
    <row r="15272" spans="1:6" x14ac:dyDescent="0.45">
      <c r="A15272" s="218">
        <v>57900</v>
      </c>
      <c r="B15272" s="218">
        <v>200</v>
      </c>
      <c r="C15272" s="219">
        <v>26.010917051503419</v>
      </c>
      <c r="D15272" s="218"/>
      <c r="E15272" s="218" t="s">
        <v>114</v>
      </c>
      <c r="F15272" s="218">
        <v>2015</v>
      </c>
    </row>
    <row r="15273" spans="1:6" x14ac:dyDescent="0.45">
      <c r="A15273" s="218">
        <v>57905</v>
      </c>
      <c r="B15273" s="218">
        <v>200</v>
      </c>
      <c r="C15273" s="219">
        <v>25.82544963161132</v>
      </c>
      <c r="D15273" s="218"/>
      <c r="E15273" s="218" t="s">
        <v>114</v>
      </c>
      <c r="F15273" s="218">
        <v>2015</v>
      </c>
    </row>
    <row r="15274" spans="1:6" x14ac:dyDescent="0.45">
      <c r="A15274" s="218">
        <v>57906</v>
      </c>
      <c r="B15274" s="218">
        <v>200</v>
      </c>
      <c r="C15274" s="219">
        <v>26.2187896395453</v>
      </c>
      <c r="D15274" s="218"/>
      <c r="E15274" s="218" t="s">
        <v>114</v>
      </c>
      <c r="F15274" s="218">
        <v>2015</v>
      </c>
    </row>
    <row r="15275" spans="1:6" x14ac:dyDescent="0.45">
      <c r="A15275" s="218">
        <v>57909</v>
      </c>
      <c r="B15275" s="218">
        <v>200</v>
      </c>
      <c r="C15275" s="219">
        <v>32.244731405547491</v>
      </c>
      <c r="D15275" s="218"/>
      <c r="E15275" s="218" t="s">
        <v>114</v>
      </c>
      <c r="F15275" s="218">
        <v>2015</v>
      </c>
    </row>
    <row r="15276" spans="1:6" x14ac:dyDescent="0.45">
      <c r="A15276" s="218">
        <v>57912</v>
      </c>
      <c r="B15276" s="218">
        <v>200</v>
      </c>
      <c r="C15276" s="219">
        <v>15.526245946522961</v>
      </c>
      <c r="D15276" s="218"/>
      <c r="E15276" s="218" t="s">
        <v>114</v>
      </c>
      <c r="F15276" s="218">
        <v>2015</v>
      </c>
    </row>
    <row r="15277" spans="1:6" x14ac:dyDescent="0.45">
      <c r="A15277" s="218">
        <v>57914</v>
      </c>
      <c r="B15277" s="218">
        <v>200</v>
      </c>
      <c r="C15277" s="219">
        <v>10.41749559396451</v>
      </c>
      <c r="D15277" s="218"/>
      <c r="E15277" s="218" t="s">
        <v>114</v>
      </c>
      <c r="F15277" s="218">
        <v>2015</v>
      </c>
    </row>
    <row r="15278" spans="1:6" x14ac:dyDescent="0.45">
      <c r="A15278" s="218">
        <v>57917</v>
      </c>
      <c r="B15278" s="218">
        <v>200</v>
      </c>
      <c r="C15278" s="219">
        <v>36.632222161943382</v>
      </c>
      <c r="D15278" s="218"/>
      <c r="E15278" s="218" t="s">
        <v>114</v>
      </c>
      <c r="F15278" s="218">
        <v>2015</v>
      </c>
    </row>
    <row r="15279" spans="1:6" x14ac:dyDescent="0.45">
      <c r="A15279" s="218">
        <v>57922</v>
      </c>
      <c r="B15279" s="218">
        <v>200</v>
      </c>
      <c r="C15279" s="219">
        <v>31.896369012375601</v>
      </c>
      <c r="D15279" s="218"/>
      <c r="E15279" s="218" t="s">
        <v>114</v>
      </c>
      <c r="F15279" s="218">
        <v>2015</v>
      </c>
    </row>
    <row r="15280" spans="1:6" x14ac:dyDescent="0.45">
      <c r="A15280" s="218">
        <v>57925</v>
      </c>
      <c r="B15280" s="218">
        <v>200</v>
      </c>
      <c r="C15280" s="219">
        <v>27.083043765100349</v>
      </c>
      <c r="D15280" s="218"/>
      <c r="E15280" s="218" t="s">
        <v>114</v>
      </c>
      <c r="F15280" s="218">
        <v>2015</v>
      </c>
    </row>
    <row r="15281" spans="1:6" x14ac:dyDescent="0.45">
      <c r="A15281" s="218">
        <v>57929</v>
      </c>
      <c r="B15281" s="218">
        <v>250</v>
      </c>
      <c r="C15281" s="219">
        <v>44.266157838206162</v>
      </c>
      <c r="D15281" s="218"/>
      <c r="E15281" s="218" t="s">
        <v>114</v>
      </c>
      <c r="F15281" s="218">
        <v>2015</v>
      </c>
    </row>
    <row r="15282" spans="1:6" x14ac:dyDescent="0.45">
      <c r="A15282" s="218">
        <v>57930</v>
      </c>
      <c r="B15282" s="218">
        <v>250</v>
      </c>
      <c r="C15282" s="219">
        <v>33.371421596066938</v>
      </c>
      <c r="D15282" s="218"/>
      <c r="E15282" s="218" t="s">
        <v>114</v>
      </c>
      <c r="F15282" s="218">
        <v>2015</v>
      </c>
    </row>
    <row r="15283" spans="1:6" x14ac:dyDescent="0.45">
      <c r="A15283" s="218">
        <v>57931</v>
      </c>
      <c r="B15283" s="218">
        <v>250</v>
      </c>
      <c r="C15283" s="219">
        <v>58.858092530339427</v>
      </c>
      <c r="D15283" s="218"/>
      <c r="E15283" s="218" t="s">
        <v>114</v>
      </c>
      <c r="F15283" s="218">
        <v>2015</v>
      </c>
    </row>
    <row r="15284" spans="1:6" x14ac:dyDescent="0.45">
      <c r="A15284" s="218">
        <v>57932</v>
      </c>
      <c r="B15284" s="218">
        <v>250</v>
      </c>
      <c r="C15284" s="219">
        <v>62.697869375058758</v>
      </c>
      <c r="D15284" s="218"/>
      <c r="E15284" s="218" t="s">
        <v>114</v>
      </c>
      <c r="F15284" s="218">
        <v>2015</v>
      </c>
    </row>
    <row r="15285" spans="1:6" x14ac:dyDescent="0.45">
      <c r="A15285" s="218">
        <v>57933</v>
      </c>
      <c r="B15285" s="218">
        <v>250</v>
      </c>
      <c r="C15285" s="219">
        <v>50.100999051122557</v>
      </c>
      <c r="D15285" s="218"/>
      <c r="E15285" s="218" t="s">
        <v>114</v>
      </c>
      <c r="F15285" s="218">
        <v>2015</v>
      </c>
    </row>
    <row r="15286" spans="1:6" x14ac:dyDescent="0.45">
      <c r="A15286" s="218">
        <v>57937</v>
      </c>
      <c r="B15286" s="218">
        <v>250</v>
      </c>
      <c r="C15286" s="219">
        <v>35.084786478453459</v>
      </c>
      <c r="D15286" s="218"/>
      <c r="E15286" s="218" t="s">
        <v>114</v>
      </c>
      <c r="F15286" s="218">
        <v>2015</v>
      </c>
    </row>
    <row r="15287" spans="1:6" x14ac:dyDescent="0.45">
      <c r="A15287" s="218">
        <v>57938</v>
      </c>
      <c r="B15287" s="218">
        <v>250</v>
      </c>
      <c r="C15287" s="219">
        <v>50.298449472544029</v>
      </c>
      <c r="D15287" s="218"/>
      <c r="E15287" s="218" t="s">
        <v>114</v>
      </c>
      <c r="F15287" s="218">
        <v>2015</v>
      </c>
    </row>
    <row r="15288" spans="1:6" x14ac:dyDescent="0.45">
      <c r="A15288" s="218">
        <v>57939</v>
      </c>
      <c r="B15288" s="218">
        <v>250</v>
      </c>
      <c r="C15288" s="219">
        <v>33.449447227445233</v>
      </c>
      <c r="D15288" s="218"/>
      <c r="E15288" s="218" t="s">
        <v>114</v>
      </c>
      <c r="F15288" s="218">
        <v>2015</v>
      </c>
    </row>
    <row r="15289" spans="1:6" x14ac:dyDescent="0.45">
      <c r="A15289" s="218">
        <v>57941</v>
      </c>
      <c r="B15289" s="218">
        <v>250</v>
      </c>
      <c r="C15289" s="219">
        <v>38.073215175173587</v>
      </c>
      <c r="D15289" s="218"/>
      <c r="E15289" s="218" t="s">
        <v>114</v>
      </c>
      <c r="F15289" s="218">
        <v>2015</v>
      </c>
    </row>
    <row r="15290" spans="1:6" x14ac:dyDescent="0.45">
      <c r="A15290" s="218">
        <v>57944</v>
      </c>
      <c r="B15290" s="218">
        <v>250</v>
      </c>
      <c r="C15290" s="219">
        <v>4.3202619747980773</v>
      </c>
      <c r="D15290" s="218"/>
      <c r="E15290" s="218" t="s">
        <v>114</v>
      </c>
      <c r="F15290" s="218">
        <v>2015</v>
      </c>
    </row>
    <row r="15291" spans="1:6" x14ac:dyDescent="0.45">
      <c r="A15291" s="218">
        <v>58052</v>
      </c>
      <c r="B15291" s="218">
        <v>160</v>
      </c>
      <c r="C15291" s="219">
        <v>58.475427236483199</v>
      </c>
      <c r="D15291" s="218" t="s">
        <v>594</v>
      </c>
      <c r="E15291" s="218" t="s">
        <v>114</v>
      </c>
      <c r="F15291" s="218">
        <v>2015</v>
      </c>
    </row>
    <row r="15292" spans="1:6" x14ac:dyDescent="0.45">
      <c r="A15292" s="218">
        <v>61214</v>
      </c>
      <c r="B15292" s="218">
        <v>200</v>
      </c>
      <c r="C15292" s="219">
        <v>36.332948408064169</v>
      </c>
      <c r="D15292" s="218"/>
      <c r="E15292" s="218" t="s">
        <v>114</v>
      </c>
      <c r="F15292" s="218">
        <v>2016</v>
      </c>
    </row>
    <row r="15293" spans="1:6" x14ac:dyDescent="0.45">
      <c r="A15293" s="218">
        <v>61217</v>
      </c>
      <c r="B15293" s="218">
        <v>200</v>
      </c>
      <c r="C15293" s="219">
        <v>20.705326673831099</v>
      </c>
      <c r="D15293" s="218"/>
      <c r="E15293" s="218" t="s">
        <v>114</v>
      </c>
      <c r="F15293" s="218">
        <v>2016</v>
      </c>
    </row>
    <row r="15294" spans="1:6" x14ac:dyDescent="0.45">
      <c r="A15294" s="218">
        <v>61219</v>
      </c>
      <c r="B15294" s="218">
        <v>200</v>
      </c>
      <c r="C15294" s="219">
        <v>15.363455321249409</v>
      </c>
      <c r="D15294" s="218"/>
      <c r="E15294" s="218" t="s">
        <v>114</v>
      </c>
      <c r="F15294" s="218">
        <v>2016</v>
      </c>
    </row>
    <row r="15295" spans="1:6" x14ac:dyDescent="0.45">
      <c r="A15295" s="218">
        <v>61221</v>
      </c>
      <c r="B15295" s="218">
        <v>400</v>
      </c>
      <c r="C15295" s="219">
        <v>57.43838857093413</v>
      </c>
      <c r="D15295" s="218" t="s">
        <v>580</v>
      </c>
      <c r="E15295" s="218" t="s">
        <v>114</v>
      </c>
      <c r="F15295" s="218">
        <v>1901</v>
      </c>
    </row>
    <row r="15296" spans="1:6" x14ac:dyDescent="0.45">
      <c r="A15296" s="218">
        <v>61230</v>
      </c>
      <c r="B15296" s="218">
        <v>200</v>
      </c>
      <c r="C15296" s="219">
        <v>32.188649159352337</v>
      </c>
      <c r="D15296" s="218" t="s">
        <v>580</v>
      </c>
      <c r="E15296" s="218" t="s">
        <v>207</v>
      </c>
      <c r="F15296" s="218">
        <v>1901</v>
      </c>
    </row>
    <row r="15297" spans="1:6" x14ac:dyDescent="0.45">
      <c r="A15297" s="218">
        <v>61247</v>
      </c>
      <c r="B15297" s="218"/>
      <c r="C15297" s="219">
        <v>31.624798195056911</v>
      </c>
      <c r="D15297" s="218" t="s">
        <v>580</v>
      </c>
      <c r="E15297" s="218"/>
      <c r="F15297" s="218">
        <v>1901</v>
      </c>
    </row>
    <row r="15298" spans="1:6" x14ac:dyDescent="0.45">
      <c r="A15298" s="218">
        <v>61252</v>
      </c>
      <c r="B15298" s="218"/>
      <c r="C15298" s="219">
        <v>30.27604815356808</v>
      </c>
      <c r="D15298" s="218" t="s">
        <v>580</v>
      </c>
      <c r="E15298" s="218"/>
      <c r="F15298" s="218">
        <v>1901</v>
      </c>
    </row>
    <row r="15299" spans="1:6" x14ac:dyDescent="0.45">
      <c r="A15299" s="218">
        <v>61253</v>
      </c>
      <c r="B15299" s="218">
        <v>110</v>
      </c>
      <c r="C15299" s="219">
        <v>30.816079904583791</v>
      </c>
      <c r="D15299" s="218" t="s">
        <v>580</v>
      </c>
      <c r="E15299" s="218" t="s">
        <v>114</v>
      </c>
      <c r="F15299" s="218">
        <v>1901</v>
      </c>
    </row>
    <row r="15300" spans="1:6" x14ac:dyDescent="0.45">
      <c r="A15300" s="218">
        <v>61258</v>
      </c>
      <c r="B15300" s="218"/>
      <c r="C15300" s="219">
        <v>35.80145075786465</v>
      </c>
      <c r="D15300" s="218" t="s">
        <v>580</v>
      </c>
      <c r="E15300" s="218"/>
      <c r="F15300" s="218">
        <v>1901</v>
      </c>
    </row>
    <row r="15301" spans="1:6" x14ac:dyDescent="0.45">
      <c r="A15301" s="218">
        <v>61259</v>
      </c>
      <c r="B15301" s="218"/>
      <c r="C15301" s="219">
        <v>35.023355306760372</v>
      </c>
      <c r="D15301" s="218" t="s">
        <v>580</v>
      </c>
      <c r="E15301" s="218"/>
      <c r="F15301" s="218">
        <v>1901</v>
      </c>
    </row>
    <row r="15302" spans="1:6" x14ac:dyDescent="0.45">
      <c r="A15302" s="218">
        <v>61260</v>
      </c>
      <c r="B15302" s="218"/>
      <c r="C15302" s="219">
        <v>30.198823574987902</v>
      </c>
      <c r="D15302" s="218" t="s">
        <v>580</v>
      </c>
      <c r="E15302" s="218"/>
      <c r="F15302" s="218">
        <v>1901</v>
      </c>
    </row>
    <row r="15303" spans="1:6" x14ac:dyDescent="0.45">
      <c r="A15303" s="218">
        <v>61261</v>
      </c>
      <c r="B15303" s="218">
        <v>200</v>
      </c>
      <c r="C15303" s="219">
        <v>52.464363918264517</v>
      </c>
      <c r="D15303" s="218" t="s">
        <v>580</v>
      </c>
      <c r="E15303" s="218" t="s">
        <v>207</v>
      </c>
      <c r="F15303" s="218">
        <v>1901</v>
      </c>
    </row>
    <row r="15304" spans="1:6" x14ac:dyDescent="0.45">
      <c r="A15304" s="218">
        <v>61262</v>
      </c>
      <c r="B15304" s="218">
        <v>200</v>
      </c>
      <c r="C15304" s="219">
        <v>55.243768788374808</v>
      </c>
      <c r="D15304" s="218" t="s">
        <v>580</v>
      </c>
      <c r="E15304" s="218" t="s">
        <v>207</v>
      </c>
      <c r="F15304" s="218">
        <v>1901</v>
      </c>
    </row>
    <row r="15305" spans="1:6" x14ac:dyDescent="0.45">
      <c r="A15305" s="218">
        <v>61263</v>
      </c>
      <c r="B15305" s="218">
        <v>200</v>
      </c>
      <c r="C15305" s="219">
        <v>55.497567466774257</v>
      </c>
      <c r="D15305" s="218" t="s">
        <v>580</v>
      </c>
      <c r="E15305" s="218" t="s">
        <v>207</v>
      </c>
      <c r="F15305" s="218">
        <v>1901</v>
      </c>
    </row>
    <row r="15306" spans="1:6" x14ac:dyDescent="0.45">
      <c r="A15306" s="218">
        <v>61264</v>
      </c>
      <c r="B15306" s="218">
        <v>200</v>
      </c>
      <c r="C15306" s="219">
        <v>47.579714843107261</v>
      </c>
      <c r="D15306" s="218" t="s">
        <v>580</v>
      </c>
      <c r="E15306" s="218" t="s">
        <v>207</v>
      </c>
      <c r="F15306" s="218">
        <v>1901</v>
      </c>
    </row>
    <row r="15307" spans="1:6" x14ac:dyDescent="0.45">
      <c r="A15307" s="218">
        <v>61265</v>
      </c>
      <c r="B15307" s="218">
        <v>220</v>
      </c>
      <c r="C15307" s="219">
        <v>47.323804945834937</v>
      </c>
      <c r="D15307" s="218" t="s">
        <v>580</v>
      </c>
      <c r="E15307" s="218" t="s">
        <v>207</v>
      </c>
      <c r="F15307" s="218">
        <v>1901</v>
      </c>
    </row>
    <row r="15308" spans="1:6" x14ac:dyDescent="0.45">
      <c r="A15308" s="218">
        <v>61266</v>
      </c>
      <c r="B15308" s="218">
        <v>220</v>
      </c>
      <c r="C15308" s="219">
        <v>55.111173805969543</v>
      </c>
      <c r="D15308" s="218" t="s">
        <v>580</v>
      </c>
      <c r="E15308" s="218" t="s">
        <v>207</v>
      </c>
      <c r="F15308" s="218">
        <v>1901</v>
      </c>
    </row>
    <row r="15309" spans="1:6" x14ac:dyDescent="0.45">
      <c r="A15309" s="218">
        <v>61267</v>
      </c>
      <c r="B15309" s="218"/>
      <c r="C15309" s="219">
        <v>47.376286754371527</v>
      </c>
      <c r="D15309" s="218" t="s">
        <v>580</v>
      </c>
      <c r="E15309" s="218"/>
      <c r="F15309" s="218">
        <v>1901</v>
      </c>
    </row>
    <row r="15310" spans="1:6" x14ac:dyDescent="0.45">
      <c r="A15310" s="218">
        <v>61268</v>
      </c>
      <c r="B15310" s="218"/>
      <c r="C15310" s="219">
        <v>48.162816150268327</v>
      </c>
      <c r="D15310" s="218" t="s">
        <v>580</v>
      </c>
      <c r="E15310" s="218"/>
      <c r="F15310" s="218">
        <v>1901</v>
      </c>
    </row>
    <row r="15311" spans="1:6" x14ac:dyDescent="0.45">
      <c r="A15311" s="218">
        <v>61271</v>
      </c>
      <c r="B15311" s="218"/>
      <c r="C15311" s="219">
        <v>30.60285759031601</v>
      </c>
      <c r="D15311" s="218" t="s">
        <v>580</v>
      </c>
      <c r="E15311" s="218"/>
      <c r="F15311" s="218">
        <v>1901</v>
      </c>
    </row>
    <row r="15312" spans="1:6" x14ac:dyDescent="0.45">
      <c r="A15312" s="218">
        <v>61272</v>
      </c>
      <c r="B15312" s="218"/>
      <c r="C15312" s="219">
        <v>12.735370737036069</v>
      </c>
      <c r="D15312" s="218" t="s">
        <v>580</v>
      </c>
      <c r="E15312" s="218"/>
      <c r="F15312" s="218">
        <v>1901</v>
      </c>
    </row>
    <row r="15313" spans="1:6" x14ac:dyDescent="0.45">
      <c r="A15313" s="218">
        <v>61273</v>
      </c>
      <c r="B15313" s="218"/>
      <c r="C15313" s="219">
        <v>12.01503887610277</v>
      </c>
      <c r="D15313" s="218" t="s">
        <v>580</v>
      </c>
      <c r="E15313" s="218"/>
      <c r="F15313" s="218">
        <v>1901</v>
      </c>
    </row>
    <row r="15314" spans="1:6" x14ac:dyDescent="0.45">
      <c r="A15314" s="218">
        <v>61274</v>
      </c>
      <c r="B15314" s="218"/>
      <c r="C15314" s="219">
        <v>30.11327508043539</v>
      </c>
      <c r="D15314" s="218" t="s">
        <v>580</v>
      </c>
      <c r="E15314" s="218"/>
      <c r="F15314" s="218">
        <v>1901</v>
      </c>
    </row>
    <row r="15315" spans="1:6" x14ac:dyDescent="0.45">
      <c r="A15315" s="218">
        <v>61276</v>
      </c>
      <c r="B15315" s="218"/>
      <c r="C15315" s="219">
        <v>18.54849848002954</v>
      </c>
      <c r="D15315" s="218" t="s">
        <v>580</v>
      </c>
      <c r="E15315" s="218"/>
      <c r="F15315" s="218">
        <v>1901</v>
      </c>
    </row>
    <row r="15316" spans="1:6" x14ac:dyDescent="0.45">
      <c r="A15316" s="218">
        <v>61277</v>
      </c>
      <c r="B15316" s="218"/>
      <c r="C15316" s="219">
        <v>4.5155788278199118</v>
      </c>
      <c r="D15316" s="218" t="s">
        <v>580</v>
      </c>
      <c r="E15316" s="218"/>
      <c r="F15316" s="218">
        <v>1901</v>
      </c>
    </row>
    <row r="15317" spans="1:6" x14ac:dyDescent="0.45">
      <c r="A15317" s="218">
        <v>61279</v>
      </c>
      <c r="B15317" s="218"/>
      <c r="C15317" s="219">
        <v>1.3379020105698891</v>
      </c>
      <c r="D15317" s="218" t="s">
        <v>580</v>
      </c>
      <c r="E15317" s="218"/>
      <c r="F15317" s="218">
        <v>1901</v>
      </c>
    </row>
    <row r="15318" spans="1:6" x14ac:dyDescent="0.45">
      <c r="A15318" s="218">
        <v>61280</v>
      </c>
      <c r="B15318" s="218">
        <v>200</v>
      </c>
      <c r="C15318" s="219">
        <v>55.409880249343168</v>
      </c>
      <c r="D15318" s="218" t="s">
        <v>580</v>
      </c>
      <c r="E15318" s="218" t="s">
        <v>207</v>
      </c>
      <c r="F15318" s="218">
        <v>1901</v>
      </c>
    </row>
    <row r="15319" spans="1:6" x14ac:dyDescent="0.45">
      <c r="A15319" s="218">
        <v>61281</v>
      </c>
      <c r="B15319" s="218">
        <v>200</v>
      </c>
      <c r="C15319" s="219">
        <v>56.934843018240969</v>
      </c>
      <c r="D15319" s="218" t="s">
        <v>580</v>
      </c>
      <c r="E15319" s="218" t="s">
        <v>207</v>
      </c>
      <c r="F15319" s="218">
        <v>1901</v>
      </c>
    </row>
    <row r="15320" spans="1:6" x14ac:dyDescent="0.45">
      <c r="A15320" s="218">
        <v>61282</v>
      </c>
      <c r="B15320" s="218"/>
      <c r="C15320" s="219">
        <v>46.022914326125232</v>
      </c>
      <c r="D15320" s="218" t="s">
        <v>580</v>
      </c>
      <c r="E15320" s="218"/>
      <c r="F15320" s="218">
        <v>1901</v>
      </c>
    </row>
    <row r="15321" spans="1:6" x14ac:dyDescent="0.45">
      <c r="A15321" s="218">
        <v>61285</v>
      </c>
      <c r="B15321" s="218">
        <v>300</v>
      </c>
      <c r="C15321" s="219">
        <v>40.070570370966877</v>
      </c>
      <c r="D15321" s="218" t="s">
        <v>580</v>
      </c>
      <c r="E15321" s="218" t="s">
        <v>207</v>
      </c>
      <c r="F15321" s="218">
        <v>1901</v>
      </c>
    </row>
    <row r="15322" spans="1:6" x14ac:dyDescent="0.45">
      <c r="A15322" s="218">
        <v>61286</v>
      </c>
      <c r="B15322" s="218">
        <v>150</v>
      </c>
      <c r="C15322" s="219">
        <v>51.250832042120429</v>
      </c>
      <c r="D15322" s="218" t="s">
        <v>580</v>
      </c>
      <c r="E15322" s="218" t="s">
        <v>207</v>
      </c>
      <c r="F15322" s="218">
        <v>1901</v>
      </c>
    </row>
    <row r="15323" spans="1:6" x14ac:dyDescent="0.45">
      <c r="A15323" s="218">
        <v>61313</v>
      </c>
      <c r="B15323" s="218">
        <v>400</v>
      </c>
      <c r="C15323" s="219">
        <v>50.263612534669747</v>
      </c>
      <c r="D15323" s="218" t="s">
        <v>580</v>
      </c>
      <c r="E15323" s="218" t="s">
        <v>114</v>
      </c>
      <c r="F15323" s="218">
        <v>2008</v>
      </c>
    </row>
    <row r="15324" spans="1:6" x14ac:dyDescent="0.45">
      <c r="A15324" s="218">
        <v>61314</v>
      </c>
      <c r="B15324" s="218">
        <v>400</v>
      </c>
      <c r="C15324" s="219">
        <v>48.938206432500493</v>
      </c>
      <c r="D15324" s="218" t="s">
        <v>580</v>
      </c>
      <c r="E15324" s="218" t="s">
        <v>114</v>
      </c>
      <c r="F15324" s="218">
        <v>2008</v>
      </c>
    </row>
    <row r="15325" spans="1:6" x14ac:dyDescent="0.45">
      <c r="A15325" s="218">
        <v>61349</v>
      </c>
      <c r="B15325" s="218">
        <v>200</v>
      </c>
      <c r="C15325" s="219">
        <v>49.110475967980292</v>
      </c>
      <c r="D15325" s="218" t="s">
        <v>580</v>
      </c>
      <c r="E15325" s="218" t="s">
        <v>114</v>
      </c>
      <c r="F15325" s="218">
        <v>1901</v>
      </c>
    </row>
    <row r="15326" spans="1:6" x14ac:dyDescent="0.45">
      <c r="A15326" s="218">
        <v>61350</v>
      </c>
      <c r="B15326" s="218">
        <v>200</v>
      </c>
      <c r="C15326" s="219">
        <v>48.893878049053747</v>
      </c>
      <c r="D15326" s="218" t="s">
        <v>580</v>
      </c>
      <c r="E15326" s="218" t="s">
        <v>114</v>
      </c>
      <c r="F15326" s="218">
        <v>1901</v>
      </c>
    </row>
    <row r="15327" spans="1:6" x14ac:dyDescent="0.45">
      <c r="A15327" s="218">
        <v>61351</v>
      </c>
      <c r="B15327" s="218">
        <v>400</v>
      </c>
      <c r="C15327" s="219">
        <v>39.329320268139149</v>
      </c>
      <c r="D15327" s="218" t="s">
        <v>580</v>
      </c>
      <c r="E15327" s="218" t="s">
        <v>114</v>
      </c>
      <c r="F15327" s="218">
        <v>1901</v>
      </c>
    </row>
    <row r="15328" spans="1:6" x14ac:dyDescent="0.45">
      <c r="A15328" s="218">
        <v>61352</v>
      </c>
      <c r="B15328" s="218">
        <v>400</v>
      </c>
      <c r="C15328" s="219">
        <v>51.327237587526938</v>
      </c>
      <c r="D15328" s="218" t="s">
        <v>580</v>
      </c>
      <c r="E15328" s="218" t="s">
        <v>114</v>
      </c>
      <c r="F15328" s="218">
        <v>1901</v>
      </c>
    </row>
    <row r="15329" spans="1:6" x14ac:dyDescent="0.45">
      <c r="A15329" s="218">
        <v>61353</v>
      </c>
      <c r="B15329" s="218">
        <v>400</v>
      </c>
      <c r="C15329" s="219">
        <v>48.889880962111093</v>
      </c>
      <c r="D15329" s="218" t="s">
        <v>580</v>
      </c>
      <c r="E15329" s="218" t="s">
        <v>114</v>
      </c>
      <c r="F15329" s="218">
        <v>1901</v>
      </c>
    </row>
    <row r="15330" spans="1:6" x14ac:dyDescent="0.45">
      <c r="A15330" s="218">
        <v>61354</v>
      </c>
      <c r="B15330" s="218">
        <v>400</v>
      </c>
      <c r="C15330" s="219">
        <v>48.817217675564088</v>
      </c>
      <c r="D15330" s="218" t="s">
        <v>580</v>
      </c>
      <c r="E15330" s="218" t="s">
        <v>114</v>
      </c>
      <c r="F15330" s="218">
        <v>1901</v>
      </c>
    </row>
    <row r="15331" spans="1:6" x14ac:dyDescent="0.45">
      <c r="A15331" s="218">
        <v>61355</v>
      </c>
      <c r="B15331" s="218">
        <v>400</v>
      </c>
      <c r="C15331" s="219">
        <v>30.883162040828839</v>
      </c>
      <c r="D15331" s="218" t="s">
        <v>580</v>
      </c>
      <c r="E15331" s="218" t="s">
        <v>114</v>
      </c>
      <c r="F15331" s="218">
        <v>1901</v>
      </c>
    </row>
    <row r="15332" spans="1:6" x14ac:dyDescent="0.45">
      <c r="A15332" s="218">
        <v>61356</v>
      </c>
      <c r="B15332" s="218">
        <v>400</v>
      </c>
      <c r="C15332" s="219">
        <v>31.644873031856051</v>
      </c>
      <c r="D15332" s="218" t="s">
        <v>580</v>
      </c>
      <c r="E15332" s="218" t="s">
        <v>114</v>
      </c>
      <c r="F15332" s="218">
        <v>1901</v>
      </c>
    </row>
    <row r="15333" spans="1:6" x14ac:dyDescent="0.45">
      <c r="A15333" s="218">
        <v>61357</v>
      </c>
      <c r="B15333" s="218">
        <v>400</v>
      </c>
      <c r="C15333" s="219">
        <v>49.778638815877251</v>
      </c>
      <c r="D15333" s="218" t="s">
        <v>580</v>
      </c>
      <c r="E15333" s="218" t="s">
        <v>114</v>
      </c>
      <c r="F15333" s="218">
        <v>2008</v>
      </c>
    </row>
    <row r="15334" spans="1:6" x14ac:dyDescent="0.45">
      <c r="A15334" s="218">
        <v>61359</v>
      </c>
      <c r="B15334" s="218">
        <v>400</v>
      </c>
      <c r="C15334" s="219">
        <v>45.443338345754363</v>
      </c>
      <c r="D15334" s="218" t="s">
        <v>580</v>
      </c>
      <c r="E15334" s="218" t="s">
        <v>111</v>
      </c>
      <c r="F15334" s="218">
        <v>2008</v>
      </c>
    </row>
    <row r="15335" spans="1:6" x14ac:dyDescent="0.45">
      <c r="A15335" s="218">
        <v>61360</v>
      </c>
      <c r="B15335" s="218">
        <v>400</v>
      </c>
      <c r="C15335" s="219">
        <v>43.31705810325353</v>
      </c>
      <c r="D15335" s="218" t="s">
        <v>580</v>
      </c>
      <c r="E15335" s="218" t="s">
        <v>114</v>
      </c>
      <c r="F15335" s="218">
        <v>2008</v>
      </c>
    </row>
    <row r="15336" spans="1:6" x14ac:dyDescent="0.45">
      <c r="A15336" s="218">
        <v>61361</v>
      </c>
      <c r="B15336" s="218">
        <v>200</v>
      </c>
      <c r="C15336" s="219">
        <v>48.005237353786967</v>
      </c>
      <c r="D15336" s="218"/>
      <c r="E15336" s="218" t="s">
        <v>114</v>
      </c>
      <c r="F15336" s="218">
        <v>2008</v>
      </c>
    </row>
    <row r="15337" spans="1:6" x14ac:dyDescent="0.45">
      <c r="A15337" s="218">
        <v>61363</v>
      </c>
      <c r="B15337" s="218">
        <v>200</v>
      </c>
      <c r="C15337" s="219">
        <v>24.849765139440631</v>
      </c>
      <c r="D15337" s="218"/>
      <c r="E15337" s="218" t="s">
        <v>114</v>
      </c>
      <c r="F15337" s="218">
        <v>2008</v>
      </c>
    </row>
    <row r="15338" spans="1:6" x14ac:dyDescent="0.45">
      <c r="A15338" s="218">
        <v>61366</v>
      </c>
      <c r="B15338" s="218">
        <v>200</v>
      </c>
      <c r="C15338" s="219">
        <v>45.525954429694103</v>
      </c>
      <c r="D15338" s="218"/>
      <c r="E15338" s="218" t="s">
        <v>114</v>
      </c>
      <c r="F15338" s="218">
        <v>2008</v>
      </c>
    </row>
    <row r="15339" spans="1:6" x14ac:dyDescent="0.45">
      <c r="A15339" s="218">
        <v>61368</v>
      </c>
      <c r="B15339" s="218">
        <v>160</v>
      </c>
      <c r="C15339" s="219">
        <v>19.573137518192691</v>
      </c>
      <c r="D15339" s="218"/>
      <c r="E15339" s="218" t="s">
        <v>114</v>
      </c>
      <c r="F15339" s="218">
        <v>2008</v>
      </c>
    </row>
    <row r="15340" spans="1:6" x14ac:dyDescent="0.45">
      <c r="A15340" s="218">
        <v>61369</v>
      </c>
      <c r="B15340" s="218">
        <v>160</v>
      </c>
      <c r="C15340" s="219">
        <v>21.764459791883709</v>
      </c>
      <c r="D15340" s="218"/>
      <c r="E15340" s="218" t="s">
        <v>114</v>
      </c>
      <c r="F15340" s="218">
        <v>2008</v>
      </c>
    </row>
    <row r="15341" spans="1:6" x14ac:dyDescent="0.45">
      <c r="A15341" s="218">
        <v>61373</v>
      </c>
      <c r="B15341" s="218">
        <v>200</v>
      </c>
      <c r="C15341" s="219">
        <v>54.953085445623913</v>
      </c>
      <c r="D15341" s="218"/>
      <c r="E15341" s="218" t="s">
        <v>114</v>
      </c>
      <c r="F15341" s="218">
        <v>2008</v>
      </c>
    </row>
    <row r="15342" spans="1:6" x14ac:dyDescent="0.45">
      <c r="A15342" s="218">
        <v>61374</v>
      </c>
      <c r="B15342" s="218">
        <v>200</v>
      </c>
      <c r="C15342" s="219">
        <v>18.72284289499628</v>
      </c>
      <c r="D15342" s="218"/>
      <c r="E15342" s="218" t="s">
        <v>114</v>
      </c>
      <c r="F15342" s="218">
        <v>2008</v>
      </c>
    </row>
    <row r="15343" spans="1:6" x14ac:dyDescent="0.45">
      <c r="A15343" s="218">
        <v>61377</v>
      </c>
      <c r="B15343" s="218">
        <v>200</v>
      </c>
      <c r="C15343" s="219">
        <v>50.662428982532418</v>
      </c>
      <c r="D15343" s="218"/>
      <c r="E15343" s="218" t="s">
        <v>114</v>
      </c>
      <c r="F15343" s="218">
        <v>2008</v>
      </c>
    </row>
    <row r="15344" spans="1:6" x14ac:dyDescent="0.45">
      <c r="A15344" s="218">
        <v>61378</v>
      </c>
      <c r="B15344" s="218">
        <v>200</v>
      </c>
      <c r="C15344" s="219">
        <v>50.748983241506693</v>
      </c>
      <c r="D15344" s="218"/>
      <c r="E15344" s="218" t="s">
        <v>114</v>
      </c>
      <c r="F15344" s="218">
        <v>2008</v>
      </c>
    </row>
    <row r="15345" spans="1:6" x14ac:dyDescent="0.45">
      <c r="A15345" s="218">
        <v>61381</v>
      </c>
      <c r="B15345" s="218">
        <v>200</v>
      </c>
      <c r="C15345" s="219">
        <v>18.29225245851357</v>
      </c>
      <c r="D15345" s="218"/>
      <c r="E15345" s="218" t="s">
        <v>114</v>
      </c>
      <c r="F15345" s="218">
        <v>2008</v>
      </c>
    </row>
    <row r="15346" spans="1:6" x14ac:dyDescent="0.45">
      <c r="A15346" s="218">
        <v>61384</v>
      </c>
      <c r="B15346" s="218">
        <v>200</v>
      </c>
      <c r="C15346" s="219">
        <v>23.79768807163159</v>
      </c>
      <c r="D15346" s="218"/>
      <c r="E15346" s="218" t="s">
        <v>114</v>
      </c>
      <c r="F15346" s="218">
        <v>2008</v>
      </c>
    </row>
    <row r="15347" spans="1:6" x14ac:dyDescent="0.45">
      <c r="A15347" s="218">
        <v>61385</v>
      </c>
      <c r="B15347" s="218">
        <v>200</v>
      </c>
      <c r="C15347" s="219">
        <v>53.839922919073153</v>
      </c>
      <c r="D15347" s="218"/>
      <c r="E15347" s="218" t="s">
        <v>114</v>
      </c>
      <c r="F15347" s="218">
        <v>2008</v>
      </c>
    </row>
    <row r="15348" spans="1:6" x14ac:dyDescent="0.45">
      <c r="A15348" s="218">
        <v>61386</v>
      </c>
      <c r="B15348" s="218">
        <v>200</v>
      </c>
      <c r="C15348" s="219">
        <v>25.5843652562621</v>
      </c>
      <c r="D15348" s="218"/>
      <c r="E15348" s="218" t="s">
        <v>114</v>
      </c>
      <c r="F15348" s="218">
        <v>2008</v>
      </c>
    </row>
    <row r="15349" spans="1:6" x14ac:dyDescent="0.45">
      <c r="A15349" s="218">
        <v>61387</v>
      </c>
      <c r="B15349" s="218">
        <v>200</v>
      </c>
      <c r="C15349" s="219">
        <v>22.331058661260801</v>
      </c>
      <c r="D15349" s="218"/>
      <c r="E15349" s="218" t="s">
        <v>114</v>
      </c>
      <c r="F15349" s="218">
        <v>2008</v>
      </c>
    </row>
    <row r="15350" spans="1:6" x14ac:dyDescent="0.45">
      <c r="A15350" s="218">
        <v>61388</v>
      </c>
      <c r="B15350" s="218">
        <v>200</v>
      </c>
      <c r="C15350" s="219">
        <v>47.135128799045937</v>
      </c>
      <c r="D15350" s="218"/>
      <c r="E15350" s="218" t="s">
        <v>114</v>
      </c>
      <c r="F15350" s="218">
        <v>2008</v>
      </c>
    </row>
    <row r="15351" spans="1:6" x14ac:dyDescent="0.45">
      <c r="A15351" s="218">
        <v>61391</v>
      </c>
      <c r="B15351" s="218">
        <v>200</v>
      </c>
      <c r="C15351" s="219">
        <v>33.0547847535058</v>
      </c>
      <c r="D15351" s="218"/>
      <c r="E15351" s="218" t="s">
        <v>114</v>
      </c>
      <c r="F15351" s="218">
        <v>2008</v>
      </c>
    </row>
    <row r="15352" spans="1:6" x14ac:dyDescent="0.45">
      <c r="A15352" s="218">
        <v>61392</v>
      </c>
      <c r="B15352" s="218">
        <v>200</v>
      </c>
      <c r="C15352" s="219">
        <v>34.838267101922781</v>
      </c>
      <c r="D15352" s="218"/>
      <c r="E15352" s="218" t="s">
        <v>114</v>
      </c>
      <c r="F15352" s="218">
        <v>2008</v>
      </c>
    </row>
    <row r="15353" spans="1:6" x14ac:dyDescent="0.45">
      <c r="A15353" s="218">
        <v>61395</v>
      </c>
      <c r="B15353" s="218">
        <v>160</v>
      </c>
      <c r="C15353" s="219">
        <v>57.378398888375749</v>
      </c>
      <c r="D15353" s="218"/>
      <c r="E15353" s="218" t="s">
        <v>114</v>
      </c>
      <c r="F15353" s="218">
        <v>2008</v>
      </c>
    </row>
    <row r="15354" spans="1:6" x14ac:dyDescent="0.45">
      <c r="A15354" s="218">
        <v>61398</v>
      </c>
      <c r="B15354" s="218">
        <v>160</v>
      </c>
      <c r="C15354" s="219">
        <v>56.828991478652483</v>
      </c>
      <c r="D15354" s="218"/>
      <c r="E15354" s="218" t="s">
        <v>114</v>
      </c>
      <c r="F15354" s="218">
        <v>2008</v>
      </c>
    </row>
    <row r="15355" spans="1:6" x14ac:dyDescent="0.45">
      <c r="A15355" s="218">
        <v>61400</v>
      </c>
      <c r="B15355" s="218">
        <v>160</v>
      </c>
      <c r="C15355" s="219">
        <v>28.1863017859026</v>
      </c>
      <c r="D15355" s="218"/>
      <c r="E15355" s="218" t="s">
        <v>114</v>
      </c>
      <c r="F15355" s="218">
        <v>2008</v>
      </c>
    </row>
    <row r="15356" spans="1:6" x14ac:dyDescent="0.45">
      <c r="A15356" s="218">
        <v>61402</v>
      </c>
      <c r="B15356" s="218">
        <v>160</v>
      </c>
      <c r="C15356" s="219">
        <v>42.694271212153801</v>
      </c>
      <c r="D15356" s="218"/>
      <c r="E15356" s="218"/>
      <c r="F15356" s="218">
        <v>2008</v>
      </c>
    </row>
    <row r="15357" spans="1:6" x14ac:dyDescent="0.45">
      <c r="A15357" s="218">
        <v>61403</v>
      </c>
      <c r="B15357" s="218">
        <v>160</v>
      </c>
      <c r="C15357" s="219">
        <v>42.836295976422448</v>
      </c>
      <c r="D15357" s="218"/>
      <c r="E15357" s="218" t="s">
        <v>114</v>
      </c>
      <c r="F15357" s="218">
        <v>2008</v>
      </c>
    </row>
    <row r="15358" spans="1:6" x14ac:dyDescent="0.45">
      <c r="A15358" s="218">
        <v>61404</v>
      </c>
      <c r="B15358" s="218"/>
      <c r="C15358" s="219">
        <v>39.500190215033797</v>
      </c>
      <c r="D15358" s="218" t="s">
        <v>580</v>
      </c>
      <c r="E15358" s="218"/>
      <c r="F15358" s="218">
        <v>1901</v>
      </c>
    </row>
    <row r="15359" spans="1:6" x14ac:dyDescent="0.45">
      <c r="A15359" s="218">
        <v>61405</v>
      </c>
      <c r="B15359" s="218">
        <v>200</v>
      </c>
      <c r="C15359" s="219">
        <v>52.446573977881371</v>
      </c>
      <c r="D15359" s="218" t="s">
        <v>580</v>
      </c>
      <c r="E15359" s="218" t="s">
        <v>207</v>
      </c>
      <c r="F15359" s="218">
        <v>1901</v>
      </c>
    </row>
    <row r="15360" spans="1:6" x14ac:dyDescent="0.45">
      <c r="A15360" s="218">
        <v>61407</v>
      </c>
      <c r="B15360" s="218"/>
      <c r="C15360" s="219">
        <v>44.721953222531774</v>
      </c>
      <c r="D15360" s="218" t="s">
        <v>580</v>
      </c>
      <c r="E15360" s="218"/>
      <c r="F15360" s="218">
        <v>1901</v>
      </c>
    </row>
    <row r="15361" spans="1:6" x14ac:dyDescent="0.45">
      <c r="A15361" s="218">
        <v>61408</v>
      </c>
      <c r="B15361" s="218">
        <v>200</v>
      </c>
      <c r="C15361" s="219">
        <v>72.22318781815919</v>
      </c>
      <c r="D15361" s="218" t="s">
        <v>580</v>
      </c>
      <c r="E15361" s="218" t="s">
        <v>207</v>
      </c>
      <c r="F15361" s="218">
        <v>1901</v>
      </c>
    </row>
    <row r="15362" spans="1:6" x14ac:dyDescent="0.45">
      <c r="A15362" s="218">
        <v>61409</v>
      </c>
      <c r="B15362" s="218"/>
      <c r="C15362" s="219">
        <v>47.317107404050788</v>
      </c>
      <c r="D15362" s="218"/>
      <c r="E15362" s="218"/>
      <c r="F15362" s="218">
        <v>1901</v>
      </c>
    </row>
    <row r="15363" spans="1:6" x14ac:dyDescent="0.45">
      <c r="A15363" s="218">
        <v>61410</v>
      </c>
      <c r="B15363" s="218">
        <v>300</v>
      </c>
      <c r="C15363" s="219">
        <v>36.686078086237288</v>
      </c>
      <c r="D15363" s="218"/>
      <c r="E15363" s="218" t="s">
        <v>207</v>
      </c>
      <c r="F15363" s="218">
        <v>1901</v>
      </c>
    </row>
    <row r="15364" spans="1:6" x14ac:dyDescent="0.45">
      <c r="A15364" s="218">
        <v>61411</v>
      </c>
      <c r="B15364" s="218"/>
      <c r="C15364" s="219">
        <v>39.666938138800909</v>
      </c>
      <c r="D15364" s="218"/>
      <c r="E15364" s="218"/>
      <c r="F15364" s="218">
        <v>1901</v>
      </c>
    </row>
    <row r="15365" spans="1:6" x14ac:dyDescent="0.45">
      <c r="A15365" s="218">
        <v>61412</v>
      </c>
      <c r="B15365" s="218">
        <v>300</v>
      </c>
      <c r="C15365" s="219">
        <v>55.181933905954807</v>
      </c>
      <c r="D15365" s="218" t="s">
        <v>580</v>
      </c>
      <c r="E15365" s="218" t="s">
        <v>207</v>
      </c>
      <c r="F15365" s="218">
        <v>1901</v>
      </c>
    </row>
    <row r="15366" spans="1:6" x14ac:dyDescent="0.45">
      <c r="A15366" s="218">
        <v>61414</v>
      </c>
      <c r="B15366" s="218">
        <v>300</v>
      </c>
      <c r="C15366" s="219">
        <v>42.140997419357703</v>
      </c>
      <c r="D15366" s="218" t="s">
        <v>580</v>
      </c>
      <c r="E15366" s="218" t="s">
        <v>207</v>
      </c>
      <c r="F15366" s="218">
        <v>1901</v>
      </c>
    </row>
    <row r="15367" spans="1:6" x14ac:dyDescent="0.45">
      <c r="A15367" s="218">
        <v>61415</v>
      </c>
      <c r="B15367" s="218">
        <v>300</v>
      </c>
      <c r="C15367" s="219">
        <v>55.23470001739355</v>
      </c>
      <c r="D15367" s="218" t="s">
        <v>580</v>
      </c>
      <c r="E15367" s="218" t="s">
        <v>207</v>
      </c>
      <c r="F15367" s="218">
        <v>1901</v>
      </c>
    </row>
    <row r="15368" spans="1:6" x14ac:dyDescent="0.45">
      <c r="A15368" s="218">
        <v>61416</v>
      </c>
      <c r="B15368" s="218">
        <v>300</v>
      </c>
      <c r="C15368" s="219">
        <v>51.821500487665922</v>
      </c>
      <c r="D15368" s="218" t="s">
        <v>580</v>
      </c>
      <c r="E15368" s="218" t="s">
        <v>207</v>
      </c>
      <c r="F15368" s="218">
        <v>1901</v>
      </c>
    </row>
    <row r="15369" spans="1:6" x14ac:dyDescent="0.45">
      <c r="A15369" s="218">
        <v>61417</v>
      </c>
      <c r="B15369" s="218">
        <v>300</v>
      </c>
      <c r="C15369" s="219">
        <v>48.65705926785035</v>
      </c>
      <c r="D15369" s="218" t="s">
        <v>580</v>
      </c>
      <c r="E15369" s="218" t="s">
        <v>207</v>
      </c>
      <c r="F15369" s="218">
        <v>1901</v>
      </c>
    </row>
    <row r="15370" spans="1:6" x14ac:dyDescent="0.45">
      <c r="A15370" s="218">
        <v>61418</v>
      </c>
      <c r="B15370" s="218">
        <v>300</v>
      </c>
      <c r="C15370" s="219">
        <v>27.319643694181931</v>
      </c>
      <c r="D15370" s="218" t="s">
        <v>580</v>
      </c>
      <c r="E15370" s="218" t="s">
        <v>207</v>
      </c>
      <c r="F15370" s="218">
        <v>1901</v>
      </c>
    </row>
    <row r="15371" spans="1:6" x14ac:dyDescent="0.45">
      <c r="A15371" s="218">
        <v>61421</v>
      </c>
      <c r="B15371" s="218">
        <v>300</v>
      </c>
      <c r="C15371" s="219">
        <v>52.129749523101133</v>
      </c>
      <c r="D15371" s="218" t="s">
        <v>580</v>
      </c>
      <c r="E15371" s="218" t="s">
        <v>207</v>
      </c>
      <c r="F15371" s="218">
        <v>1901</v>
      </c>
    </row>
    <row r="15372" spans="1:6" x14ac:dyDescent="0.45">
      <c r="A15372" s="218">
        <v>61422</v>
      </c>
      <c r="B15372" s="218"/>
      <c r="C15372" s="219">
        <v>45.627134736314453</v>
      </c>
      <c r="D15372" s="218" t="s">
        <v>580</v>
      </c>
      <c r="E15372" s="218"/>
      <c r="F15372" s="218">
        <v>1901</v>
      </c>
    </row>
    <row r="15373" spans="1:6" x14ac:dyDescent="0.45">
      <c r="A15373" s="218">
        <v>61423</v>
      </c>
      <c r="B15373" s="218">
        <v>300</v>
      </c>
      <c r="C15373" s="219">
        <v>52.911457936450141</v>
      </c>
      <c r="D15373" s="218" t="s">
        <v>580</v>
      </c>
      <c r="E15373" s="218" t="s">
        <v>207</v>
      </c>
      <c r="F15373" s="218">
        <v>1901</v>
      </c>
    </row>
    <row r="15374" spans="1:6" x14ac:dyDescent="0.45">
      <c r="A15374" s="218">
        <v>61424</v>
      </c>
      <c r="B15374" s="218"/>
      <c r="C15374" s="219">
        <v>47.444964341995679</v>
      </c>
      <c r="D15374" s="218" t="s">
        <v>580</v>
      </c>
      <c r="E15374" s="218"/>
      <c r="F15374" s="218">
        <v>1901</v>
      </c>
    </row>
    <row r="15375" spans="1:6" x14ac:dyDescent="0.45">
      <c r="A15375" s="218">
        <v>61425</v>
      </c>
      <c r="B15375" s="218"/>
      <c r="C15375" s="219">
        <v>38.035811494174602</v>
      </c>
      <c r="D15375" s="218" t="s">
        <v>580</v>
      </c>
      <c r="E15375" s="218"/>
      <c r="F15375" s="218">
        <v>1901</v>
      </c>
    </row>
    <row r="15376" spans="1:6" x14ac:dyDescent="0.45">
      <c r="A15376" s="218">
        <v>61430</v>
      </c>
      <c r="B15376" s="218">
        <v>150</v>
      </c>
      <c r="C15376" s="219">
        <v>48.290159218724668</v>
      </c>
      <c r="D15376" s="218" t="s">
        <v>580</v>
      </c>
      <c r="E15376" s="218" t="s">
        <v>207</v>
      </c>
      <c r="F15376" s="218">
        <v>1901</v>
      </c>
    </row>
    <row r="15377" spans="1:6" x14ac:dyDescent="0.45">
      <c r="A15377" s="218">
        <v>61440</v>
      </c>
      <c r="B15377" s="218">
        <v>200</v>
      </c>
      <c r="C15377" s="219">
        <v>285.15640242391032</v>
      </c>
      <c r="D15377" s="218" t="s">
        <v>580</v>
      </c>
      <c r="E15377" s="218" t="s">
        <v>207</v>
      </c>
      <c r="F15377" s="218">
        <v>1901</v>
      </c>
    </row>
    <row r="15378" spans="1:6" x14ac:dyDescent="0.45">
      <c r="A15378" s="218">
        <v>61442</v>
      </c>
      <c r="B15378" s="218">
        <v>200</v>
      </c>
      <c r="C15378" s="219">
        <v>169.54724704199441</v>
      </c>
      <c r="D15378" s="218" t="s">
        <v>580</v>
      </c>
      <c r="E15378" s="218" t="s">
        <v>207</v>
      </c>
      <c r="F15378" s="218">
        <v>1901</v>
      </c>
    </row>
    <row r="15379" spans="1:6" x14ac:dyDescent="0.45">
      <c r="A15379" s="218">
        <v>61443</v>
      </c>
      <c r="B15379" s="218">
        <v>200</v>
      </c>
      <c r="C15379" s="219">
        <v>206.94749602242959</v>
      </c>
      <c r="D15379" s="218" t="s">
        <v>580</v>
      </c>
      <c r="E15379" s="218" t="s">
        <v>207</v>
      </c>
      <c r="F15379" s="218">
        <v>1901</v>
      </c>
    </row>
    <row r="15380" spans="1:6" x14ac:dyDescent="0.45">
      <c r="A15380" s="218">
        <v>61444</v>
      </c>
      <c r="B15380" s="218">
        <v>200</v>
      </c>
      <c r="C15380" s="219">
        <v>90.810003603596783</v>
      </c>
      <c r="D15380" s="218" t="s">
        <v>580</v>
      </c>
      <c r="E15380" s="218" t="s">
        <v>207</v>
      </c>
      <c r="F15380" s="218">
        <v>1901</v>
      </c>
    </row>
    <row r="15381" spans="1:6" x14ac:dyDescent="0.45">
      <c r="A15381" s="218">
        <v>61463</v>
      </c>
      <c r="B15381" s="218">
        <v>200</v>
      </c>
      <c r="C15381" s="219">
        <v>91.483454106973454</v>
      </c>
      <c r="D15381" s="218" t="s">
        <v>580</v>
      </c>
      <c r="E15381" s="218" t="s">
        <v>207</v>
      </c>
      <c r="F15381" s="218">
        <v>1901</v>
      </c>
    </row>
    <row r="15382" spans="1:6" x14ac:dyDescent="0.45">
      <c r="A15382" s="218">
        <v>61464</v>
      </c>
      <c r="B15382" s="218">
        <v>150</v>
      </c>
      <c r="C15382" s="219">
        <v>126.9550001586222</v>
      </c>
      <c r="D15382" s="218" t="s">
        <v>580</v>
      </c>
      <c r="E15382" s="218" t="s">
        <v>123</v>
      </c>
      <c r="F15382" s="218">
        <v>1901</v>
      </c>
    </row>
    <row r="15383" spans="1:6" x14ac:dyDescent="0.45">
      <c r="A15383" s="218">
        <v>61468</v>
      </c>
      <c r="B15383" s="218">
        <v>200</v>
      </c>
      <c r="C15383" s="219">
        <v>59.106666105107607</v>
      </c>
      <c r="D15383" s="218"/>
      <c r="E15383" s="218" t="s">
        <v>207</v>
      </c>
      <c r="F15383" s="218">
        <v>1901</v>
      </c>
    </row>
    <row r="15384" spans="1:6" x14ac:dyDescent="0.45">
      <c r="A15384" s="218">
        <v>61469</v>
      </c>
      <c r="B15384" s="218">
        <v>200</v>
      </c>
      <c r="C15384" s="219">
        <v>56.987606995871069</v>
      </c>
      <c r="D15384" s="218"/>
      <c r="E15384" s="218" t="s">
        <v>207</v>
      </c>
      <c r="F15384" s="218">
        <v>1901</v>
      </c>
    </row>
    <row r="15385" spans="1:6" x14ac:dyDescent="0.45">
      <c r="A15385" s="218">
        <v>61470</v>
      </c>
      <c r="B15385" s="218">
        <v>200</v>
      </c>
      <c r="C15385" s="219">
        <v>51.000079640873849</v>
      </c>
      <c r="D15385" s="218" t="s">
        <v>580</v>
      </c>
      <c r="E15385" s="218" t="s">
        <v>207</v>
      </c>
      <c r="F15385" s="218">
        <v>1901</v>
      </c>
    </row>
    <row r="15386" spans="1:6" x14ac:dyDescent="0.45">
      <c r="A15386" s="218">
        <v>61499</v>
      </c>
      <c r="B15386" s="218">
        <v>200</v>
      </c>
      <c r="C15386" s="219">
        <v>18.254748547335289</v>
      </c>
      <c r="D15386" s="218"/>
      <c r="E15386" s="218" t="s">
        <v>114</v>
      </c>
      <c r="F15386" s="218">
        <v>2016</v>
      </c>
    </row>
    <row r="15387" spans="1:6" x14ac:dyDescent="0.45">
      <c r="A15387" s="218">
        <v>61501</v>
      </c>
      <c r="B15387" s="218">
        <v>200</v>
      </c>
      <c r="C15387" s="219">
        <v>18.24322972036472</v>
      </c>
      <c r="D15387" s="218"/>
      <c r="E15387" s="218" t="s">
        <v>114</v>
      </c>
      <c r="F15387" s="218">
        <v>2016</v>
      </c>
    </row>
    <row r="15388" spans="1:6" x14ac:dyDescent="0.45">
      <c r="A15388" s="218">
        <v>61504</v>
      </c>
      <c r="B15388" s="218">
        <v>200</v>
      </c>
      <c r="C15388" s="219">
        <v>30.041129734479082</v>
      </c>
      <c r="D15388" s="218"/>
      <c r="E15388" s="218" t="s">
        <v>114</v>
      </c>
      <c r="F15388" s="218">
        <v>2016</v>
      </c>
    </row>
    <row r="15389" spans="1:6" x14ac:dyDescent="0.45">
      <c r="A15389" s="218">
        <v>61505</v>
      </c>
      <c r="B15389" s="218">
        <v>200</v>
      </c>
      <c r="C15389" s="219">
        <v>34.086992465230828</v>
      </c>
      <c r="D15389" s="218"/>
      <c r="E15389" s="218" t="s">
        <v>114</v>
      </c>
      <c r="F15389" s="218">
        <v>2016</v>
      </c>
    </row>
    <row r="15390" spans="1:6" x14ac:dyDescent="0.45">
      <c r="A15390" s="218">
        <v>61508</v>
      </c>
      <c r="B15390" s="218">
        <v>200</v>
      </c>
      <c r="C15390" s="219">
        <v>35.710424496728272</v>
      </c>
      <c r="D15390" s="218"/>
      <c r="E15390" s="218" t="s">
        <v>114</v>
      </c>
      <c r="F15390" s="218">
        <v>2016</v>
      </c>
    </row>
    <row r="15391" spans="1:6" x14ac:dyDescent="0.45">
      <c r="A15391" s="218">
        <v>61511</v>
      </c>
      <c r="B15391" s="218">
        <v>200</v>
      </c>
      <c r="C15391" s="219">
        <v>30.246461569342738</v>
      </c>
      <c r="D15391" s="218"/>
      <c r="E15391" s="218" t="s">
        <v>114</v>
      </c>
      <c r="F15391" s="218">
        <v>2016</v>
      </c>
    </row>
    <row r="15392" spans="1:6" x14ac:dyDescent="0.45">
      <c r="A15392" s="218">
        <v>61515</v>
      </c>
      <c r="B15392" s="218">
        <v>200</v>
      </c>
      <c r="C15392" s="219">
        <v>29.773125681274038</v>
      </c>
      <c r="D15392" s="218"/>
      <c r="E15392" s="218" t="s">
        <v>114</v>
      </c>
      <c r="F15392" s="218">
        <v>2016</v>
      </c>
    </row>
    <row r="15393" spans="1:6" x14ac:dyDescent="0.45">
      <c r="A15393" s="218">
        <v>61517</v>
      </c>
      <c r="B15393" s="218">
        <v>200</v>
      </c>
      <c r="C15393" s="219">
        <v>33.662704231942413</v>
      </c>
      <c r="D15393" s="218"/>
      <c r="E15393" s="218" t="s">
        <v>114</v>
      </c>
      <c r="F15393" s="218">
        <v>2016</v>
      </c>
    </row>
    <row r="15394" spans="1:6" x14ac:dyDescent="0.45">
      <c r="A15394" s="218">
        <v>61521</v>
      </c>
      <c r="B15394" s="218">
        <v>200</v>
      </c>
      <c r="C15394" s="219">
        <v>15.23255983591732</v>
      </c>
      <c r="D15394" s="218"/>
      <c r="E15394" s="218" t="s">
        <v>114</v>
      </c>
      <c r="F15394" s="218">
        <v>2016</v>
      </c>
    </row>
    <row r="15395" spans="1:6" x14ac:dyDescent="0.45">
      <c r="A15395" s="218">
        <v>61523</v>
      </c>
      <c r="B15395" s="218">
        <v>200</v>
      </c>
      <c r="C15395" s="219">
        <v>26.761283756343438</v>
      </c>
      <c r="D15395" s="218"/>
      <c r="E15395" s="218" t="s">
        <v>114</v>
      </c>
      <c r="F15395" s="218">
        <v>2016</v>
      </c>
    </row>
    <row r="15396" spans="1:6" x14ac:dyDescent="0.45">
      <c r="A15396" s="218">
        <v>61526</v>
      </c>
      <c r="B15396" s="218">
        <v>200</v>
      </c>
      <c r="C15396" s="219">
        <v>29.848355454701199</v>
      </c>
      <c r="D15396" s="218"/>
      <c r="E15396" s="218" t="s">
        <v>114</v>
      </c>
      <c r="F15396" s="218">
        <v>2016</v>
      </c>
    </row>
    <row r="15397" spans="1:6" x14ac:dyDescent="0.45">
      <c r="A15397" s="218">
        <v>61529</v>
      </c>
      <c r="B15397" s="218">
        <v>200</v>
      </c>
      <c r="C15397" s="219">
        <v>29.84311060657409</v>
      </c>
      <c r="D15397" s="218"/>
      <c r="E15397" s="218" t="s">
        <v>114</v>
      </c>
      <c r="F15397" s="218">
        <v>2016</v>
      </c>
    </row>
    <row r="15398" spans="1:6" x14ac:dyDescent="0.45">
      <c r="A15398" s="218">
        <v>61531</v>
      </c>
      <c r="B15398" s="218">
        <v>200</v>
      </c>
      <c r="C15398" s="219">
        <v>22.689417771952769</v>
      </c>
      <c r="D15398" s="218"/>
      <c r="E15398" s="218" t="s">
        <v>114</v>
      </c>
      <c r="F15398" s="218">
        <v>2016</v>
      </c>
    </row>
    <row r="15399" spans="1:6" x14ac:dyDescent="0.45">
      <c r="A15399" s="218">
        <v>61534</v>
      </c>
      <c r="B15399" s="218">
        <v>200</v>
      </c>
      <c r="C15399" s="219">
        <v>30.654231231329941</v>
      </c>
      <c r="D15399" s="218"/>
      <c r="E15399" s="218" t="s">
        <v>114</v>
      </c>
      <c r="F15399" s="218">
        <v>2016</v>
      </c>
    </row>
    <row r="15400" spans="1:6" x14ac:dyDescent="0.45">
      <c r="A15400" s="218">
        <v>61536</v>
      </c>
      <c r="B15400" s="218">
        <v>200</v>
      </c>
      <c r="C15400" s="219">
        <v>17.73293411654933</v>
      </c>
      <c r="D15400" s="218"/>
      <c r="E15400" s="218" t="s">
        <v>114</v>
      </c>
      <c r="F15400" s="218">
        <v>2016</v>
      </c>
    </row>
    <row r="15401" spans="1:6" x14ac:dyDescent="0.45">
      <c r="A15401" s="218">
        <v>61538</v>
      </c>
      <c r="B15401" s="218">
        <v>200</v>
      </c>
      <c r="C15401" s="219">
        <v>13.90656423803035</v>
      </c>
      <c r="D15401" s="218"/>
      <c r="E15401" s="218" t="s">
        <v>114</v>
      </c>
      <c r="F15401" s="218">
        <v>2016</v>
      </c>
    </row>
    <row r="15402" spans="1:6" x14ac:dyDescent="0.45">
      <c r="A15402" s="218">
        <v>63640</v>
      </c>
      <c r="B15402" s="218">
        <v>200</v>
      </c>
      <c r="C15402" s="219">
        <v>136.62317843724699</v>
      </c>
      <c r="D15402" s="218"/>
      <c r="E15402" s="218" t="s">
        <v>207</v>
      </c>
      <c r="F15402" s="218">
        <v>1901</v>
      </c>
    </row>
    <row r="15403" spans="1:6" x14ac:dyDescent="0.45">
      <c r="A15403" s="218">
        <v>63641</v>
      </c>
      <c r="B15403" s="218">
        <v>200</v>
      </c>
      <c r="C15403" s="219">
        <v>63.02521905994643</v>
      </c>
      <c r="D15403" s="218" t="s">
        <v>580</v>
      </c>
      <c r="E15403" s="218" t="s">
        <v>112</v>
      </c>
      <c r="F15403" s="218">
        <v>1901</v>
      </c>
    </row>
    <row r="15404" spans="1:6" x14ac:dyDescent="0.45">
      <c r="A15404" s="218">
        <v>63642</v>
      </c>
      <c r="B15404" s="218">
        <v>200</v>
      </c>
      <c r="C15404" s="219">
        <v>39.742125001194182</v>
      </c>
      <c r="D15404" s="218"/>
      <c r="E15404" s="218" t="s">
        <v>207</v>
      </c>
      <c r="F15404" s="218">
        <v>1901</v>
      </c>
    </row>
    <row r="15405" spans="1:6" x14ac:dyDescent="0.45">
      <c r="A15405" s="218">
        <v>63930</v>
      </c>
      <c r="B15405" s="218">
        <v>300</v>
      </c>
      <c r="C15405" s="219">
        <v>35.690765352560199</v>
      </c>
      <c r="D15405" s="218" t="s">
        <v>580</v>
      </c>
      <c r="E15405" s="218" t="s">
        <v>207</v>
      </c>
      <c r="F15405" s="218">
        <v>1901</v>
      </c>
    </row>
    <row r="15406" spans="1:6" x14ac:dyDescent="0.45">
      <c r="A15406" s="218">
        <v>63963</v>
      </c>
      <c r="B15406" s="218">
        <v>200</v>
      </c>
      <c r="C15406" s="219">
        <v>10.787681797856131</v>
      </c>
      <c r="D15406" s="218"/>
      <c r="E15406" s="218" t="s">
        <v>114</v>
      </c>
      <c r="F15406" s="218">
        <v>2009</v>
      </c>
    </row>
    <row r="15407" spans="1:6" x14ac:dyDescent="0.45">
      <c r="A15407" s="218">
        <v>63964</v>
      </c>
      <c r="B15407" s="218">
        <v>200</v>
      </c>
      <c r="C15407" s="219">
        <v>40.380240684714487</v>
      </c>
      <c r="D15407" s="218"/>
      <c r="E15407" s="218" t="s">
        <v>114</v>
      </c>
      <c r="F15407" s="218">
        <v>2009</v>
      </c>
    </row>
    <row r="15408" spans="1:6" x14ac:dyDescent="0.45">
      <c r="A15408" s="218">
        <v>63966</v>
      </c>
      <c r="B15408" s="218">
        <v>300</v>
      </c>
      <c r="C15408" s="219">
        <v>39.873715592954603</v>
      </c>
      <c r="D15408" s="218" t="s">
        <v>580</v>
      </c>
      <c r="E15408" s="218" t="s">
        <v>207</v>
      </c>
      <c r="F15408" s="218">
        <v>1901</v>
      </c>
    </row>
    <row r="15409" spans="1:6" x14ac:dyDescent="0.45">
      <c r="A15409" s="218">
        <v>63968</v>
      </c>
      <c r="B15409" s="218">
        <v>300</v>
      </c>
      <c r="C15409" s="219">
        <v>79.069058558427599</v>
      </c>
      <c r="D15409" s="218" t="s">
        <v>580</v>
      </c>
      <c r="E15409" s="218" t="s">
        <v>207</v>
      </c>
      <c r="F15409" s="218">
        <v>1901</v>
      </c>
    </row>
    <row r="15410" spans="1:6" x14ac:dyDescent="0.45">
      <c r="A15410" s="218">
        <v>63969</v>
      </c>
      <c r="B15410" s="218">
        <v>300</v>
      </c>
      <c r="C15410" s="219">
        <v>67.283509442630105</v>
      </c>
      <c r="D15410" s="218" t="s">
        <v>580</v>
      </c>
      <c r="E15410" s="218" t="s">
        <v>207</v>
      </c>
      <c r="F15410" s="218">
        <v>1901</v>
      </c>
    </row>
    <row r="15411" spans="1:6" x14ac:dyDescent="0.45">
      <c r="A15411" s="218">
        <v>63970</v>
      </c>
      <c r="B15411" s="218">
        <v>150</v>
      </c>
      <c r="C15411" s="219">
        <v>73.206390403962786</v>
      </c>
      <c r="D15411" s="218" t="s">
        <v>580</v>
      </c>
      <c r="E15411" s="218" t="s">
        <v>207</v>
      </c>
      <c r="F15411" s="218">
        <v>1901</v>
      </c>
    </row>
    <row r="15412" spans="1:6" x14ac:dyDescent="0.45">
      <c r="A15412" s="218">
        <v>63976</v>
      </c>
      <c r="B15412" s="218">
        <v>300</v>
      </c>
      <c r="C15412" s="219">
        <v>171.76313324678969</v>
      </c>
      <c r="D15412" s="218" t="s">
        <v>580</v>
      </c>
      <c r="E15412" s="218" t="s">
        <v>207</v>
      </c>
      <c r="F15412" s="218">
        <v>1901</v>
      </c>
    </row>
    <row r="15413" spans="1:6" x14ac:dyDescent="0.45">
      <c r="A15413" s="218">
        <v>67729</v>
      </c>
      <c r="B15413" s="218"/>
      <c r="C15413" s="219">
        <v>62.049561366651389</v>
      </c>
      <c r="D15413" s="218" t="s">
        <v>376</v>
      </c>
      <c r="E15413" s="218"/>
      <c r="F15413" s="218">
        <v>1901</v>
      </c>
    </row>
    <row r="15414" spans="1:6" x14ac:dyDescent="0.45">
      <c r="A15414" s="218">
        <v>85535</v>
      </c>
      <c r="B15414" s="218">
        <v>200</v>
      </c>
      <c r="C15414" s="219">
        <v>38.769529415966538</v>
      </c>
      <c r="D15414" s="218"/>
      <c r="E15414" s="218" t="s">
        <v>207</v>
      </c>
      <c r="F15414" s="218">
        <v>1901</v>
      </c>
    </row>
    <row r="15415" spans="1:6" x14ac:dyDescent="0.45">
      <c r="A15415" s="218">
        <v>85744</v>
      </c>
      <c r="B15415" s="218">
        <v>200</v>
      </c>
      <c r="C15415" s="219">
        <v>31.55332627899784</v>
      </c>
      <c r="D15415" s="218"/>
      <c r="E15415" s="218" t="s">
        <v>207</v>
      </c>
      <c r="F15415" s="218">
        <v>1901</v>
      </c>
    </row>
    <row r="15416" spans="1:6" x14ac:dyDescent="0.45">
      <c r="A15416" s="218">
        <v>130760</v>
      </c>
      <c r="B15416" s="218">
        <v>160</v>
      </c>
      <c r="C15416" s="219">
        <v>21.33708977351348</v>
      </c>
      <c r="D15416" s="218"/>
      <c r="E15416" s="218" t="s">
        <v>114</v>
      </c>
      <c r="F15416" s="218">
        <v>2016</v>
      </c>
    </row>
    <row r="15417" spans="1:6" x14ac:dyDescent="0.45">
      <c r="A15417" s="218">
        <v>130761</v>
      </c>
      <c r="B15417" s="218">
        <v>160</v>
      </c>
      <c r="C15417" s="219">
        <v>1.5635426524069611</v>
      </c>
      <c r="D15417" s="218"/>
      <c r="E15417" s="218" t="s">
        <v>114</v>
      </c>
      <c r="F15417" s="218">
        <v>2016</v>
      </c>
    </row>
    <row r="15418" spans="1:6" x14ac:dyDescent="0.45">
      <c r="A15418" s="218">
        <v>133332</v>
      </c>
      <c r="B15418" s="218"/>
      <c r="C15418" s="219">
        <v>55.510620402137683</v>
      </c>
      <c r="D15418" s="218"/>
      <c r="E15418" s="218" t="s">
        <v>203</v>
      </c>
      <c r="F15418" s="218">
        <v>1901</v>
      </c>
    </row>
    <row r="15419" spans="1:6" x14ac:dyDescent="0.45">
      <c r="A15419" s="218">
        <v>135427</v>
      </c>
      <c r="B15419" s="218">
        <v>200</v>
      </c>
      <c r="C15419" s="219">
        <v>1.14498748349225</v>
      </c>
      <c r="D15419" s="218"/>
      <c r="E15419" s="218" t="s">
        <v>114</v>
      </c>
      <c r="F15419" s="218">
        <v>2016</v>
      </c>
    </row>
    <row r="15420" spans="1:6" x14ac:dyDescent="0.45">
      <c r="A15420" s="218">
        <v>135430</v>
      </c>
      <c r="B15420" s="218">
        <v>200</v>
      </c>
      <c r="C15420" s="219">
        <v>12.59843907640979</v>
      </c>
      <c r="D15420" s="218"/>
      <c r="E15420" s="218" t="s">
        <v>114</v>
      </c>
      <c r="F15420" s="218">
        <v>2016</v>
      </c>
    </row>
    <row r="15421" spans="1:6" x14ac:dyDescent="0.45">
      <c r="A15421" s="218">
        <v>135432</v>
      </c>
      <c r="B15421" s="218">
        <v>200</v>
      </c>
      <c r="C15421" s="219">
        <v>31.03760719412028</v>
      </c>
      <c r="D15421" s="218"/>
      <c r="E15421" s="218" t="s">
        <v>114</v>
      </c>
      <c r="F15421" s="218">
        <v>2016</v>
      </c>
    </row>
    <row r="15422" spans="1:6" x14ac:dyDescent="0.45">
      <c r="A15422" s="218">
        <v>135435</v>
      </c>
      <c r="B15422" s="218">
        <v>200</v>
      </c>
      <c r="C15422" s="219">
        <v>19.671379736195661</v>
      </c>
      <c r="D15422" s="218"/>
      <c r="E15422" s="218" t="s">
        <v>114</v>
      </c>
      <c r="F15422" s="218">
        <v>2016</v>
      </c>
    </row>
    <row r="15423" spans="1:6" x14ac:dyDescent="0.45">
      <c r="A15423" s="218">
        <v>135436</v>
      </c>
      <c r="B15423" s="218">
        <v>200</v>
      </c>
      <c r="C15423" s="219">
        <v>5.7780862614464317</v>
      </c>
      <c r="D15423" s="218"/>
      <c r="E15423" s="218" t="s">
        <v>114</v>
      </c>
      <c r="F15423" s="218">
        <v>2016</v>
      </c>
    </row>
    <row r="15424" spans="1:6" x14ac:dyDescent="0.45">
      <c r="A15424" s="218">
        <v>135439</v>
      </c>
      <c r="B15424" s="218">
        <v>160</v>
      </c>
      <c r="C15424" s="219">
        <v>29.741028853584702</v>
      </c>
      <c r="D15424" s="218"/>
      <c r="E15424" s="218" t="s">
        <v>114</v>
      </c>
      <c r="F15424" s="218">
        <v>2016</v>
      </c>
    </row>
    <row r="15425" spans="1:6" x14ac:dyDescent="0.45">
      <c r="A15425" s="218">
        <v>135442</v>
      </c>
      <c r="B15425" s="218">
        <v>160</v>
      </c>
      <c r="C15425" s="219">
        <v>35.802057546135188</v>
      </c>
      <c r="D15425" s="218"/>
      <c r="E15425" s="218" t="s">
        <v>114</v>
      </c>
      <c r="F15425" s="218">
        <v>2016</v>
      </c>
    </row>
    <row r="15426" spans="1:6" x14ac:dyDescent="0.45">
      <c r="A15426" s="218">
        <v>135443</v>
      </c>
      <c r="B15426" s="218">
        <v>200</v>
      </c>
      <c r="C15426" s="219">
        <v>15.103163106471831</v>
      </c>
      <c r="D15426" s="218"/>
      <c r="E15426" s="218" t="s">
        <v>114</v>
      </c>
      <c r="F15426" s="218">
        <v>2016</v>
      </c>
    </row>
    <row r="15427" spans="1:6" x14ac:dyDescent="0.45">
      <c r="A15427" s="218">
        <v>135446</v>
      </c>
      <c r="B15427" s="218">
        <v>200</v>
      </c>
      <c r="C15427" s="219">
        <v>34.450229853973653</v>
      </c>
      <c r="D15427" s="218"/>
      <c r="E15427" s="218" t="s">
        <v>114</v>
      </c>
      <c r="F15427" s="218">
        <v>2016</v>
      </c>
    </row>
    <row r="15428" spans="1:6" x14ac:dyDescent="0.45">
      <c r="A15428" s="218">
        <v>135449</v>
      </c>
      <c r="B15428" s="218">
        <v>200</v>
      </c>
      <c r="C15428" s="219">
        <v>25.056726211299509</v>
      </c>
      <c r="D15428" s="218"/>
      <c r="E15428" s="218" t="s">
        <v>114</v>
      </c>
      <c r="F15428" s="218">
        <v>2016</v>
      </c>
    </row>
    <row r="15429" spans="1:6" x14ac:dyDescent="0.45">
      <c r="A15429" s="218">
        <v>135450</v>
      </c>
      <c r="B15429" s="218">
        <v>200</v>
      </c>
      <c r="C15429" s="219">
        <v>20.491505594113772</v>
      </c>
      <c r="D15429" s="218"/>
      <c r="E15429" s="218" t="s">
        <v>114</v>
      </c>
      <c r="F15429" s="218">
        <v>2016</v>
      </c>
    </row>
    <row r="15430" spans="1:6" x14ac:dyDescent="0.45">
      <c r="A15430" s="218">
        <v>135453</v>
      </c>
      <c r="B15430" s="218">
        <v>200</v>
      </c>
      <c r="C15430" s="219">
        <v>21.65412724083366</v>
      </c>
      <c r="D15430" s="218"/>
      <c r="E15430" s="218" t="s">
        <v>114</v>
      </c>
      <c r="F15430" s="218">
        <v>2016</v>
      </c>
    </row>
    <row r="15431" spans="1:6" x14ac:dyDescent="0.45">
      <c r="A15431" s="218">
        <v>135454</v>
      </c>
      <c r="B15431" s="218">
        <v>200</v>
      </c>
      <c r="C15431" s="219">
        <v>15.343167709002341</v>
      </c>
      <c r="D15431" s="218"/>
      <c r="E15431" s="218" t="s">
        <v>114</v>
      </c>
      <c r="F15431" s="218">
        <v>2016</v>
      </c>
    </row>
    <row r="15432" spans="1:6" x14ac:dyDescent="0.45">
      <c r="A15432" s="218">
        <v>135456</v>
      </c>
      <c r="B15432" s="218">
        <v>200</v>
      </c>
      <c r="C15432" s="219">
        <v>8.9168874823184598</v>
      </c>
      <c r="D15432" s="218"/>
      <c r="E15432" s="218" t="s">
        <v>114</v>
      </c>
      <c r="F15432" s="218">
        <v>2016</v>
      </c>
    </row>
    <row r="15433" spans="1:6" x14ac:dyDescent="0.45">
      <c r="A15433" s="218">
        <v>135457</v>
      </c>
      <c r="B15433" s="218">
        <v>200</v>
      </c>
      <c r="C15433" s="219">
        <v>11.64007304181988</v>
      </c>
      <c r="D15433" s="218" t="s">
        <v>187</v>
      </c>
      <c r="E15433" s="218" t="s">
        <v>114</v>
      </c>
      <c r="F15433" s="218">
        <v>2016</v>
      </c>
    </row>
    <row r="15434" spans="1:6" x14ac:dyDescent="0.45">
      <c r="A15434" s="218">
        <v>135464</v>
      </c>
      <c r="B15434" s="218">
        <v>160</v>
      </c>
      <c r="C15434" s="219">
        <v>5.1514649946259663</v>
      </c>
      <c r="D15434" s="218"/>
      <c r="E15434" s="218" t="s">
        <v>114</v>
      </c>
      <c r="F15434" s="218">
        <v>2016</v>
      </c>
    </row>
    <row r="15435" spans="1:6" x14ac:dyDescent="0.45">
      <c r="A15435" s="218">
        <v>135596</v>
      </c>
      <c r="B15435" s="218">
        <v>200</v>
      </c>
      <c r="C15435" s="219">
        <v>34.256720320654743</v>
      </c>
      <c r="D15435" s="218"/>
      <c r="E15435" s="218" t="s">
        <v>207</v>
      </c>
      <c r="F15435" s="218">
        <v>1901</v>
      </c>
    </row>
    <row r="15436" spans="1:6" x14ac:dyDescent="0.45">
      <c r="A15436" s="218">
        <v>136572</v>
      </c>
      <c r="B15436" s="218">
        <v>160</v>
      </c>
      <c r="C15436" s="219">
        <v>36.532555837587218</v>
      </c>
      <c r="D15436" s="218" t="s">
        <v>595</v>
      </c>
      <c r="E15436" s="218" t="s">
        <v>111</v>
      </c>
      <c r="F15436" s="218">
        <v>1901</v>
      </c>
    </row>
    <row r="15437" spans="1:6" x14ac:dyDescent="0.45">
      <c r="A15437" s="218">
        <v>137887</v>
      </c>
      <c r="B15437" s="218">
        <v>160</v>
      </c>
      <c r="C15437" s="219">
        <v>42.476103765053367</v>
      </c>
      <c r="D15437" s="218"/>
      <c r="E15437" s="218" t="s">
        <v>111</v>
      </c>
      <c r="F15437" s="218">
        <v>1901</v>
      </c>
    </row>
    <row r="15438" spans="1:6" x14ac:dyDescent="0.45">
      <c r="A15438" s="218">
        <v>137894</v>
      </c>
      <c r="B15438" s="218"/>
      <c r="C15438" s="219">
        <v>37.716734383584011</v>
      </c>
      <c r="D15438" s="218"/>
      <c r="E15438" s="218"/>
      <c r="F15438" s="218">
        <v>1901</v>
      </c>
    </row>
    <row r="15439" spans="1:6" x14ac:dyDescent="0.45">
      <c r="A15439" s="218">
        <v>137897</v>
      </c>
      <c r="B15439" s="218">
        <v>250</v>
      </c>
      <c r="C15439" s="219">
        <v>51.518903133338739</v>
      </c>
      <c r="D15439" s="218" t="s">
        <v>580</v>
      </c>
      <c r="E15439" s="218" t="s">
        <v>123</v>
      </c>
      <c r="F15439" s="218">
        <v>1901</v>
      </c>
    </row>
    <row r="15440" spans="1:6" x14ac:dyDescent="0.45">
      <c r="A15440" s="218">
        <v>137900</v>
      </c>
      <c r="B15440" s="218"/>
      <c r="C15440" s="219">
        <v>46.239392480674169</v>
      </c>
      <c r="D15440" s="218" t="s">
        <v>580</v>
      </c>
      <c r="E15440" s="218"/>
      <c r="F15440" s="218">
        <v>1901</v>
      </c>
    </row>
    <row r="15441" spans="1:6" x14ac:dyDescent="0.45">
      <c r="A15441" s="218">
        <v>137902</v>
      </c>
      <c r="B15441" s="218">
        <v>200</v>
      </c>
      <c r="C15441" s="219">
        <v>51.831720210354739</v>
      </c>
      <c r="D15441" s="218" t="s">
        <v>580</v>
      </c>
      <c r="E15441" s="218" t="s">
        <v>207</v>
      </c>
      <c r="F15441" s="218">
        <v>1901</v>
      </c>
    </row>
    <row r="15442" spans="1:6" x14ac:dyDescent="0.45">
      <c r="A15442" s="218">
        <v>138658</v>
      </c>
      <c r="B15442" s="218">
        <v>160</v>
      </c>
      <c r="C15442" s="219">
        <v>18.423234949323209</v>
      </c>
      <c r="D15442" s="218"/>
      <c r="E15442" s="218" t="s">
        <v>114</v>
      </c>
      <c r="F15442" s="218">
        <v>2017</v>
      </c>
    </row>
    <row r="15443" spans="1:6" x14ac:dyDescent="0.45">
      <c r="A15443" s="218">
        <v>138661</v>
      </c>
      <c r="B15443" s="218">
        <v>160</v>
      </c>
      <c r="C15443" s="219">
        <v>27.875806158717172</v>
      </c>
      <c r="D15443" s="218"/>
      <c r="E15443" s="218" t="s">
        <v>114</v>
      </c>
      <c r="F15443" s="218">
        <v>2017</v>
      </c>
    </row>
    <row r="15444" spans="1:6" x14ac:dyDescent="0.45">
      <c r="A15444" s="218">
        <v>138665</v>
      </c>
      <c r="B15444" s="218">
        <v>160</v>
      </c>
      <c r="C15444" s="219">
        <v>21.082522453358958</v>
      </c>
      <c r="D15444" s="218"/>
      <c r="E15444" s="218" t="s">
        <v>114</v>
      </c>
      <c r="F15444" s="218">
        <v>2017</v>
      </c>
    </row>
    <row r="15445" spans="1:6" x14ac:dyDescent="0.45">
      <c r="A15445" s="218">
        <v>138668</v>
      </c>
      <c r="B15445" s="218">
        <v>160</v>
      </c>
      <c r="C15445" s="219">
        <v>42.657230582679823</v>
      </c>
      <c r="D15445" s="218"/>
      <c r="E15445" s="218" t="s">
        <v>114</v>
      </c>
      <c r="F15445" s="218">
        <v>2017</v>
      </c>
    </row>
    <row r="15446" spans="1:6" x14ac:dyDescent="0.45">
      <c r="A15446" s="218">
        <v>138671</v>
      </c>
      <c r="B15446" s="218">
        <v>160</v>
      </c>
      <c r="C15446" s="219">
        <v>24.76966259372427</v>
      </c>
      <c r="D15446" s="218"/>
      <c r="E15446" s="218" t="s">
        <v>114</v>
      </c>
      <c r="F15446" s="218">
        <v>2017</v>
      </c>
    </row>
    <row r="15447" spans="1:6" x14ac:dyDescent="0.45">
      <c r="A15447" s="218">
        <v>138672</v>
      </c>
      <c r="B15447" s="218">
        <v>160</v>
      </c>
      <c r="C15447" s="219">
        <v>55.455302547854807</v>
      </c>
      <c r="D15447" s="218"/>
      <c r="E15447" s="218" t="s">
        <v>114</v>
      </c>
      <c r="F15447" s="218">
        <v>2017</v>
      </c>
    </row>
    <row r="15448" spans="1:6" x14ac:dyDescent="0.45">
      <c r="A15448" s="218">
        <v>141522</v>
      </c>
      <c r="B15448" s="218">
        <v>200</v>
      </c>
      <c r="C15448" s="219">
        <v>64.012828430651481</v>
      </c>
      <c r="D15448" s="218"/>
      <c r="E15448" s="218" t="s">
        <v>207</v>
      </c>
      <c r="F15448" s="218"/>
    </row>
    <row r="15449" spans="1:6" x14ac:dyDescent="0.45">
      <c r="A15449" s="218">
        <v>141524</v>
      </c>
      <c r="B15449" s="218"/>
      <c r="C15449" s="219">
        <v>29.637676755052279</v>
      </c>
      <c r="D15449" s="218"/>
      <c r="E15449" s="218"/>
      <c r="F15449" s="218"/>
    </row>
    <row r="15450" spans="1:6" x14ac:dyDescent="0.45">
      <c r="A15450" s="218">
        <v>141526</v>
      </c>
      <c r="B15450" s="218"/>
      <c r="C15450" s="219">
        <v>47.353811942416712</v>
      </c>
      <c r="D15450" s="218"/>
      <c r="E15450" s="218"/>
      <c r="F15450" s="218"/>
    </row>
    <row r="15451" spans="1:6" x14ac:dyDescent="0.45">
      <c r="A15451" s="218">
        <v>141531</v>
      </c>
      <c r="B15451" s="218"/>
      <c r="C15451" s="219">
        <v>35.254780480990007</v>
      </c>
      <c r="D15451" s="218"/>
      <c r="E15451" s="218"/>
      <c r="F15451" s="218"/>
    </row>
    <row r="15452" spans="1:6" x14ac:dyDescent="0.45">
      <c r="A15452" s="218">
        <v>141562</v>
      </c>
      <c r="B15452" s="218">
        <v>250</v>
      </c>
      <c r="C15452" s="219">
        <v>139.86207851356929</v>
      </c>
      <c r="D15452" s="218"/>
      <c r="E15452" s="218" t="s">
        <v>207</v>
      </c>
      <c r="F15452" s="218">
        <v>1901</v>
      </c>
    </row>
    <row r="15453" spans="1:6" x14ac:dyDescent="0.45">
      <c r="A15453" s="218">
        <v>141633</v>
      </c>
      <c r="B15453" s="218">
        <v>200</v>
      </c>
      <c r="C15453" s="219">
        <v>41.882090838460243</v>
      </c>
      <c r="D15453" s="218"/>
      <c r="E15453" s="218" t="s">
        <v>204</v>
      </c>
      <c r="F15453" s="218">
        <v>1901</v>
      </c>
    </row>
    <row r="15454" spans="1:6" x14ac:dyDescent="0.45">
      <c r="A15454" s="218">
        <v>141634</v>
      </c>
      <c r="B15454" s="218">
        <v>160</v>
      </c>
      <c r="C15454" s="219">
        <v>70.071793390793417</v>
      </c>
      <c r="D15454" s="218"/>
      <c r="E15454" s="218" t="s">
        <v>114</v>
      </c>
      <c r="F15454" s="218"/>
    </row>
    <row r="15455" spans="1:6" x14ac:dyDescent="0.45">
      <c r="A15455" s="218">
        <v>141636</v>
      </c>
      <c r="B15455" s="218"/>
      <c r="C15455" s="219">
        <v>45.651445234570282</v>
      </c>
      <c r="D15455" s="218"/>
      <c r="E15455" s="218"/>
      <c r="F15455" s="218"/>
    </row>
    <row r="15456" spans="1:6" x14ac:dyDescent="0.45">
      <c r="A15456" s="218">
        <v>141651</v>
      </c>
      <c r="B15456" s="218">
        <v>150</v>
      </c>
      <c r="C15456" s="219">
        <v>39.972215862742871</v>
      </c>
      <c r="D15456" s="218"/>
      <c r="E15456" s="218" t="s">
        <v>207</v>
      </c>
      <c r="F15456" s="218">
        <v>1901</v>
      </c>
    </row>
    <row r="15457" spans="1:6" x14ac:dyDescent="0.45">
      <c r="A15457" s="218">
        <v>141656</v>
      </c>
      <c r="B15457" s="218">
        <v>200</v>
      </c>
      <c r="C15457" s="219">
        <v>64.631792429345055</v>
      </c>
      <c r="D15457" s="218"/>
      <c r="E15457" s="218" t="s">
        <v>205</v>
      </c>
      <c r="F15457" s="218"/>
    </row>
    <row r="15458" spans="1:6" x14ac:dyDescent="0.45">
      <c r="A15458" s="218">
        <v>141657</v>
      </c>
      <c r="B15458" s="218"/>
      <c r="C15458" s="219">
        <v>36.627194377895087</v>
      </c>
      <c r="D15458" s="218"/>
      <c r="E15458" s="218"/>
      <c r="F15458" s="218"/>
    </row>
    <row r="15459" spans="1:6" x14ac:dyDescent="0.45">
      <c r="A15459" s="218">
        <v>141659</v>
      </c>
      <c r="B15459" s="218">
        <v>200</v>
      </c>
      <c r="C15459" s="219">
        <v>35.875723055000819</v>
      </c>
      <c r="D15459" s="218"/>
      <c r="E15459" s="218" t="s">
        <v>205</v>
      </c>
      <c r="F15459" s="218">
        <v>1901</v>
      </c>
    </row>
    <row r="15460" spans="1:6" x14ac:dyDescent="0.45">
      <c r="A15460" s="218">
        <v>141660</v>
      </c>
      <c r="B15460" s="218"/>
      <c r="C15460" s="219">
        <v>42.124881970203823</v>
      </c>
      <c r="D15460" s="218"/>
      <c r="E15460" s="218"/>
      <c r="F15460" s="218"/>
    </row>
    <row r="15461" spans="1:6" x14ac:dyDescent="0.45">
      <c r="A15461" s="218">
        <v>141662</v>
      </c>
      <c r="B15461" s="218"/>
      <c r="C15461" s="219">
        <v>43.223059520216353</v>
      </c>
      <c r="D15461" s="218"/>
      <c r="E15461" s="218"/>
      <c r="F15461" s="218"/>
    </row>
    <row r="15462" spans="1:6" x14ac:dyDescent="0.45">
      <c r="A15462" s="218">
        <v>141838</v>
      </c>
      <c r="B15462" s="218">
        <v>200</v>
      </c>
      <c r="C15462" s="219">
        <v>35.38527859056255</v>
      </c>
      <c r="D15462" s="218"/>
      <c r="E15462" s="218" t="s">
        <v>114</v>
      </c>
      <c r="F15462" s="218">
        <v>2009</v>
      </c>
    </row>
    <row r="15463" spans="1:6" x14ac:dyDescent="0.45">
      <c r="A15463" s="218">
        <v>141879</v>
      </c>
      <c r="B15463" s="218">
        <v>160</v>
      </c>
      <c r="C15463" s="219">
        <v>54.530101095342793</v>
      </c>
      <c r="D15463" s="218"/>
      <c r="E15463" s="218" t="s">
        <v>114</v>
      </c>
      <c r="F15463" s="218">
        <v>2017</v>
      </c>
    </row>
    <row r="15464" spans="1:6" x14ac:dyDescent="0.45">
      <c r="A15464" s="218">
        <v>141890</v>
      </c>
      <c r="B15464" s="218">
        <v>160</v>
      </c>
      <c r="C15464" s="219">
        <v>37.723420184336717</v>
      </c>
      <c r="D15464" s="218"/>
      <c r="E15464" s="218" t="s">
        <v>114</v>
      </c>
      <c r="F15464" s="218">
        <v>2017</v>
      </c>
    </row>
    <row r="15465" spans="1:6" x14ac:dyDescent="0.45">
      <c r="A15465" s="218">
        <v>141895</v>
      </c>
      <c r="B15465" s="218">
        <v>160</v>
      </c>
      <c r="C15465" s="219">
        <v>19.071326974289079</v>
      </c>
      <c r="D15465" s="218"/>
      <c r="E15465" s="218" t="s">
        <v>114</v>
      </c>
      <c r="F15465" s="218">
        <v>2017</v>
      </c>
    </row>
    <row r="15466" spans="1:6" x14ac:dyDescent="0.45">
      <c r="A15466" s="218">
        <v>141899</v>
      </c>
      <c r="B15466" s="218">
        <v>160</v>
      </c>
      <c r="C15466" s="219">
        <v>30.738490903083878</v>
      </c>
      <c r="D15466" s="218"/>
      <c r="E15466" s="218" t="s">
        <v>114</v>
      </c>
      <c r="F15466" s="218">
        <v>2017</v>
      </c>
    </row>
    <row r="15467" spans="1:6" x14ac:dyDescent="0.45">
      <c r="A15467" s="218">
        <v>141900</v>
      </c>
      <c r="B15467" s="218">
        <v>160</v>
      </c>
      <c r="C15467" s="219">
        <v>32.285813718273282</v>
      </c>
      <c r="D15467" s="218"/>
      <c r="E15467" s="218" t="s">
        <v>114</v>
      </c>
      <c r="F15467" s="218">
        <v>2017</v>
      </c>
    </row>
    <row r="15468" spans="1:6" x14ac:dyDescent="0.45">
      <c r="A15468" s="218">
        <v>141905</v>
      </c>
      <c r="B15468" s="218">
        <v>160</v>
      </c>
      <c r="C15468" s="219">
        <v>24.62889849411679</v>
      </c>
      <c r="D15468" s="218"/>
      <c r="E15468" s="218" t="s">
        <v>114</v>
      </c>
      <c r="F15468" s="218">
        <v>2017</v>
      </c>
    </row>
    <row r="15469" spans="1:6" x14ac:dyDescent="0.45">
      <c r="A15469" s="218">
        <v>141911</v>
      </c>
      <c r="B15469" s="218">
        <v>160</v>
      </c>
      <c r="C15469" s="219">
        <v>31.885786131762039</v>
      </c>
      <c r="D15469" s="218"/>
      <c r="E15469" s="218" t="s">
        <v>114</v>
      </c>
      <c r="F15469" s="218">
        <v>2017</v>
      </c>
    </row>
    <row r="15470" spans="1:6" x14ac:dyDescent="0.45">
      <c r="A15470" s="218">
        <v>141918</v>
      </c>
      <c r="B15470" s="218">
        <v>160</v>
      </c>
      <c r="C15470" s="219">
        <v>25.92242417045664</v>
      </c>
      <c r="D15470" s="218"/>
      <c r="E15470" s="218" t="s">
        <v>114</v>
      </c>
      <c r="F15470" s="218">
        <v>2017</v>
      </c>
    </row>
    <row r="15471" spans="1:6" x14ac:dyDescent="0.45">
      <c r="A15471" s="218">
        <v>142298</v>
      </c>
      <c r="B15471" s="218">
        <v>150</v>
      </c>
      <c r="C15471" s="219">
        <v>27.43849282087449</v>
      </c>
      <c r="D15471" s="218" t="s">
        <v>580</v>
      </c>
      <c r="E15471" s="218" t="s">
        <v>207</v>
      </c>
      <c r="F15471" s="218">
        <v>1901</v>
      </c>
    </row>
    <row r="15472" spans="1:6" x14ac:dyDescent="0.45">
      <c r="A15472" s="218">
        <v>142368</v>
      </c>
      <c r="B15472" s="218">
        <v>160</v>
      </c>
      <c r="C15472" s="219">
        <v>31.976458356401519</v>
      </c>
      <c r="D15472" s="218"/>
      <c r="E15472" s="218" t="s">
        <v>114</v>
      </c>
      <c r="F15472" s="218">
        <v>2017</v>
      </c>
    </row>
    <row r="15473" spans="1:6" x14ac:dyDescent="0.45">
      <c r="A15473" s="218">
        <v>142375</v>
      </c>
      <c r="B15473" s="218">
        <v>160</v>
      </c>
      <c r="C15473" s="219">
        <v>46.159433120314091</v>
      </c>
      <c r="D15473" s="218"/>
      <c r="E15473" s="218" t="s">
        <v>114</v>
      </c>
      <c r="F15473" s="218">
        <v>2017</v>
      </c>
    </row>
    <row r="15474" spans="1:6" x14ac:dyDescent="0.45">
      <c r="A15474" s="218">
        <v>142381</v>
      </c>
      <c r="B15474" s="218">
        <v>160</v>
      </c>
      <c r="C15474" s="219">
        <v>38.187525973829437</v>
      </c>
      <c r="D15474" s="218"/>
      <c r="E15474" s="218" t="s">
        <v>114</v>
      </c>
      <c r="F15474" s="218">
        <v>2017</v>
      </c>
    </row>
    <row r="15475" spans="1:6" x14ac:dyDescent="0.45">
      <c r="A15475" s="218">
        <v>142430</v>
      </c>
      <c r="B15475" s="218">
        <v>160</v>
      </c>
      <c r="C15475" s="219">
        <v>18.613139122595641</v>
      </c>
      <c r="D15475" s="218"/>
      <c r="E15475" s="218" t="s">
        <v>114</v>
      </c>
      <c r="F15475" s="218">
        <v>2017</v>
      </c>
    </row>
    <row r="15476" spans="1:6" x14ac:dyDescent="0.45">
      <c r="A15476" s="218">
        <v>142433</v>
      </c>
      <c r="B15476" s="218">
        <v>160</v>
      </c>
      <c r="C15476" s="219">
        <v>31.41384879294338</v>
      </c>
      <c r="D15476" s="218"/>
      <c r="E15476" s="218" t="s">
        <v>114</v>
      </c>
      <c r="F15476" s="218">
        <v>2017</v>
      </c>
    </row>
    <row r="15477" spans="1:6" x14ac:dyDescent="0.45">
      <c r="A15477" s="218">
        <v>142438</v>
      </c>
      <c r="B15477" s="218">
        <v>160</v>
      </c>
      <c r="C15477" s="219">
        <v>28.10799153229113</v>
      </c>
      <c r="D15477" s="218"/>
      <c r="E15477" s="218" t="s">
        <v>114</v>
      </c>
      <c r="F15477" s="218">
        <v>2017</v>
      </c>
    </row>
    <row r="15478" spans="1:6" x14ac:dyDescent="0.45">
      <c r="A15478" s="218">
        <v>142441</v>
      </c>
      <c r="B15478" s="218">
        <v>160</v>
      </c>
      <c r="C15478" s="219">
        <v>27.556966814658921</v>
      </c>
      <c r="D15478" s="218"/>
      <c r="E15478" s="218" t="s">
        <v>114</v>
      </c>
      <c r="F15478" s="218">
        <v>2017</v>
      </c>
    </row>
    <row r="15479" spans="1:6" x14ac:dyDescent="0.45">
      <c r="A15479" s="218">
        <v>142446</v>
      </c>
      <c r="B15479" s="218">
        <v>160</v>
      </c>
      <c r="C15479" s="219">
        <v>28.28718557949723</v>
      </c>
      <c r="D15479" s="218"/>
      <c r="E15479" s="218" t="s">
        <v>114</v>
      </c>
      <c r="F15479" s="218">
        <v>2017</v>
      </c>
    </row>
    <row r="15480" spans="1:6" x14ac:dyDescent="0.45">
      <c r="A15480" s="218">
        <v>142451</v>
      </c>
      <c r="B15480" s="218">
        <v>160</v>
      </c>
      <c r="C15480" s="219">
        <v>26.8861779545914</v>
      </c>
      <c r="D15480" s="218"/>
      <c r="E15480" s="218" t="s">
        <v>114</v>
      </c>
      <c r="F15480" s="218">
        <v>2017</v>
      </c>
    </row>
    <row r="15481" spans="1:6" x14ac:dyDescent="0.45">
      <c r="A15481" s="218">
        <v>142456</v>
      </c>
      <c r="B15481" s="218">
        <v>160</v>
      </c>
      <c r="C15481" s="219">
        <v>16.23715473781748</v>
      </c>
      <c r="D15481" s="218"/>
      <c r="E15481" s="218" t="s">
        <v>114</v>
      </c>
      <c r="F15481" s="218">
        <v>2017</v>
      </c>
    </row>
    <row r="15482" spans="1:6" x14ac:dyDescent="0.45">
      <c r="A15482" s="218">
        <v>142458</v>
      </c>
      <c r="B15482" s="218">
        <v>160</v>
      </c>
      <c r="C15482" s="219">
        <v>0.79904241530114894</v>
      </c>
      <c r="D15482" s="218" t="s">
        <v>596</v>
      </c>
      <c r="E15482" s="218" t="s">
        <v>114</v>
      </c>
      <c r="F15482" s="218">
        <v>2017</v>
      </c>
    </row>
    <row r="15483" spans="1:6" x14ac:dyDescent="0.45">
      <c r="A15483" s="218">
        <v>142459</v>
      </c>
      <c r="B15483" s="218">
        <v>160</v>
      </c>
      <c r="C15483" s="219">
        <v>45.962751027640358</v>
      </c>
      <c r="D15483" s="218"/>
      <c r="E15483" s="218" t="s">
        <v>114</v>
      </c>
      <c r="F15483" s="218">
        <v>2017</v>
      </c>
    </row>
    <row r="15484" spans="1:6" x14ac:dyDescent="0.45">
      <c r="A15484" s="218">
        <v>142462</v>
      </c>
      <c r="B15484" s="218">
        <v>160</v>
      </c>
      <c r="C15484" s="219">
        <v>35.321524952115112</v>
      </c>
      <c r="D15484" s="218"/>
      <c r="E15484" s="218" t="s">
        <v>114</v>
      </c>
      <c r="F15484" s="218">
        <v>2017</v>
      </c>
    </row>
    <row r="15485" spans="1:6" x14ac:dyDescent="0.45">
      <c r="A15485" s="218">
        <v>143117</v>
      </c>
      <c r="B15485" s="218">
        <v>200</v>
      </c>
      <c r="C15485" s="219">
        <v>22.166237923477119</v>
      </c>
      <c r="D15485" s="218"/>
      <c r="E15485" s="218" t="s">
        <v>114</v>
      </c>
      <c r="F15485" s="218">
        <v>2008</v>
      </c>
    </row>
    <row r="15486" spans="1:6" x14ac:dyDescent="0.45">
      <c r="A15486" s="218">
        <v>144390</v>
      </c>
      <c r="B15486" s="218">
        <v>160</v>
      </c>
      <c r="C15486" s="219">
        <v>36.795449338113343</v>
      </c>
      <c r="D15486" s="218"/>
      <c r="E15486" s="218" t="s">
        <v>114</v>
      </c>
      <c r="F15486" s="218">
        <v>2018</v>
      </c>
    </row>
    <row r="15487" spans="1:6" x14ac:dyDescent="0.45">
      <c r="A15487" s="218">
        <v>144393</v>
      </c>
      <c r="B15487" s="218">
        <v>160</v>
      </c>
      <c r="C15487" s="219">
        <v>29.886055879111481</v>
      </c>
      <c r="D15487" s="218"/>
      <c r="E15487" s="218" t="s">
        <v>114</v>
      </c>
      <c r="F15487" s="218">
        <v>2018</v>
      </c>
    </row>
    <row r="15488" spans="1:6" x14ac:dyDescent="0.45">
      <c r="A15488" s="218">
        <v>144452</v>
      </c>
      <c r="B15488" s="218">
        <v>200</v>
      </c>
      <c r="C15488" s="219">
        <v>30.088876458058088</v>
      </c>
      <c r="D15488" s="218"/>
      <c r="E15488" s="218" t="s">
        <v>114</v>
      </c>
      <c r="F15488" s="218">
        <v>2011</v>
      </c>
    </row>
    <row r="15489" spans="1:6" x14ac:dyDescent="0.45">
      <c r="A15489" s="218">
        <v>144910</v>
      </c>
      <c r="B15489" s="218">
        <v>160</v>
      </c>
      <c r="C15489" s="219">
        <v>1.930772316133305</v>
      </c>
      <c r="D15489" s="218" t="s">
        <v>187</v>
      </c>
      <c r="E15489" s="218" t="s">
        <v>114</v>
      </c>
      <c r="F15489" s="218">
        <v>2018</v>
      </c>
    </row>
    <row r="15490" spans="1:6" x14ac:dyDescent="0.45">
      <c r="A15490" s="218">
        <v>144911</v>
      </c>
      <c r="B15490" s="218">
        <v>200</v>
      </c>
      <c r="C15490" s="219">
        <v>46.637805776942223</v>
      </c>
      <c r="D15490" s="218"/>
      <c r="E15490" s="218" t="s">
        <v>114</v>
      </c>
      <c r="F15490" s="218">
        <v>2018</v>
      </c>
    </row>
    <row r="15491" spans="1:6" x14ac:dyDescent="0.45">
      <c r="A15491" s="218">
        <v>144912</v>
      </c>
      <c r="B15491" s="218">
        <v>200</v>
      </c>
      <c r="C15491" s="219">
        <v>19.547470132571149</v>
      </c>
      <c r="D15491" s="218"/>
      <c r="E15491" s="218" t="s">
        <v>114</v>
      </c>
      <c r="F15491" s="218">
        <v>2018</v>
      </c>
    </row>
    <row r="15492" spans="1:6" x14ac:dyDescent="0.45">
      <c r="A15492" s="218">
        <v>144915</v>
      </c>
      <c r="B15492" s="218">
        <v>200</v>
      </c>
      <c r="C15492" s="219">
        <v>31.357070268563579</v>
      </c>
      <c r="D15492" s="218"/>
      <c r="E15492" s="218" t="s">
        <v>114</v>
      </c>
      <c r="F15492" s="218">
        <v>2018</v>
      </c>
    </row>
    <row r="15493" spans="1:6" x14ac:dyDescent="0.45">
      <c r="A15493" s="218">
        <v>144918</v>
      </c>
      <c r="B15493" s="218">
        <v>200</v>
      </c>
      <c r="C15493" s="219">
        <v>31.187414657980899</v>
      </c>
      <c r="D15493" s="218"/>
      <c r="E15493" s="218" t="s">
        <v>114</v>
      </c>
      <c r="F15493" s="218">
        <v>2018</v>
      </c>
    </row>
    <row r="15494" spans="1:6" x14ac:dyDescent="0.45">
      <c r="A15494" s="218">
        <v>144989</v>
      </c>
      <c r="B15494" s="218">
        <v>200</v>
      </c>
      <c r="C15494" s="219">
        <v>13.63588705321394</v>
      </c>
      <c r="D15494" s="218"/>
      <c r="E15494" s="218" t="s">
        <v>114</v>
      </c>
      <c r="F15494" s="218">
        <v>2018</v>
      </c>
    </row>
    <row r="15495" spans="1:6" x14ac:dyDescent="0.45">
      <c r="A15495" s="218">
        <v>144993</v>
      </c>
      <c r="B15495" s="218">
        <v>200</v>
      </c>
      <c r="C15495" s="219">
        <v>21.426891224805029</v>
      </c>
      <c r="D15495" s="218"/>
      <c r="E15495" s="218" t="s">
        <v>114</v>
      </c>
      <c r="F15495" s="218">
        <v>2018</v>
      </c>
    </row>
    <row r="15496" spans="1:6" x14ac:dyDescent="0.45">
      <c r="A15496" s="218">
        <v>144998</v>
      </c>
      <c r="B15496" s="218">
        <v>200</v>
      </c>
      <c r="C15496" s="219">
        <v>13.25405267934905</v>
      </c>
      <c r="D15496" s="218"/>
      <c r="E15496" s="218" t="s">
        <v>114</v>
      </c>
      <c r="F15496" s="218">
        <v>2018</v>
      </c>
    </row>
    <row r="15497" spans="1:6" x14ac:dyDescent="0.45">
      <c r="A15497" s="218">
        <v>145002</v>
      </c>
      <c r="B15497" s="218">
        <v>200</v>
      </c>
      <c r="C15497" s="219">
        <v>22.667012790656742</v>
      </c>
      <c r="D15497" s="218"/>
      <c r="E15497" s="218" t="s">
        <v>114</v>
      </c>
      <c r="F15497" s="218">
        <v>2018</v>
      </c>
    </row>
    <row r="15498" spans="1:6" x14ac:dyDescent="0.45">
      <c r="A15498" s="218">
        <v>145006</v>
      </c>
      <c r="B15498" s="218">
        <v>200</v>
      </c>
      <c r="C15498" s="219">
        <v>13.47943449837142</v>
      </c>
      <c r="D15498" s="218"/>
      <c r="E15498" s="218" t="s">
        <v>114</v>
      </c>
      <c r="F15498" s="218">
        <v>2018</v>
      </c>
    </row>
    <row r="15499" spans="1:6" x14ac:dyDescent="0.45">
      <c r="A15499" s="218">
        <v>145011</v>
      </c>
      <c r="B15499" s="218">
        <v>200</v>
      </c>
      <c r="C15499" s="219">
        <v>24.290826234432458</v>
      </c>
      <c r="D15499" s="218"/>
      <c r="E15499" s="218" t="s">
        <v>114</v>
      </c>
      <c r="F15499" s="218">
        <v>2018</v>
      </c>
    </row>
    <row r="15500" spans="1:6" x14ac:dyDescent="0.45">
      <c r="A15500" s="218">
        <v>145015</v>
      </c>
      <c r="B15500" s="218">
        <v>200</v>
      </c>
      <c r="C15500" s="219">
        <v>12.012395681974439</v>
      </c>
      <c r="D15500" s="218"/>
      <c r="E15500" s="218" t="s">
        <v>114</v>
      </c>
      <c r="F15500" s="218">
        <v>2018</v>
      </c>
    </row>
    <row r="15501" spans="1:6" x14ac:dyDescent="0.45">
      <c r="A15501" s="218">
        <v>145019</v>
      </c>
      <c r="B15501" s="218">
        <v>200</v>
      </c>
      <c r="C15501" s="219">
        <v>50.088786698781718</v>
      </c>
      <c r="D15501" s="218"/>
      <c r="E15501" s="218" t="s">
        <v>114</v>
      </c>
      <c r="F15501" s="218">
        <v>2018</v>
      </c>
    </row>
    <row r="15502" spans="1:6" x14ac:dyDescent="0.45">
      <c r="A15502" s="218">
        <v>145025</v>
      </c>
      <c r="B15502" s="218">
        <v>200</v>
      </c>
      <c r="C15502" s="219">
        <v>11.78582373067951</v>
      </c>
      <c r="D15502" s="218"/>
      <c r="E15502" s="218" t="s">
        <v>114</v>
      </c>
      <c r="F15502" s="218">
        <v>2018</v>
      </c>
    </row>
    <row r="15503" spans="1:6" x14ac:dyDescent="0.45">
      <c r="A15503" s="218">
        <v>145029</v>
      </c>
      <c r="B15503" s="218">
        <v>200</v>
      </c>
      <c r="C15503" s="219">
        <v>24.309991875011491</v>
      </c>
      <c r="D15503" s="218"/>
      <c r="E15503" s="218" t="s">
        <v>114</v>
      </c>
      <c r="F15503" s="218">
        <v>2018</v>
      </c>
    </row>
    <row r="15504" spans="1:6" x14ac:dyDescent="0.45">
      <c r="A15504" s="218">
        <v>145033</v>
      </c>
      <c r="B15504" s="218">
        <v>200</v>
      </c>
      <c r="C15504" s="219">
        <v>11.817277224746331</v>
      </c>
      <c r="D15504" s="218"/>
      <c r="E15504" s="218" t="s">
        <v>114</v>
      </c>
      <c r="F15504" s="218">
        <v>2018</v>
      </c>
    </row>
    <row r="15505" spans="1:6" x14ac:dyDescent="0.45">
      <c r="A15505" s="218">
        <v>145038</v>
      </c>
      <c r="B15505" s="218">
        <v>200</v>
      </c>
      <c r="C15505" s="219">
        <v>24.12352652516628</v>
      </c>
      <c r="D15505" s="218"/>
      <c r="E15505" s="218" t="s">
        <v>114</v>
      </c>
      <c r="F15505" s="218">
        <v>2018</v>
      </c>
    </row>
    <row r="15506" spans="1:6" x14ac:dyDescent="0.45">
      <c r="A15506" s="218">
        <v>145042</v>
      </c>
      <c r="B15506" s="218">
        <v>200</v>
      </c>
      <c r="C15506" s="219">
        <v>11.693875042835559</v>
      </c>
      <c r="D15506" s="218"/>
      <c r="E15506" s="218" t="s">
        <v>114</v>
      </c>
      <c r="F15506" s="218">
        <v>2018</v>
      </c>
    </row>
    <row r="15507" spans="1:6" x14ac:dyDescent="0.45">
      <c r="A15507" s="218">
        <v>145047</v>
      </c>
      <c r="B15507" s="218">
        <v>200</v>
      </c>
      <c r="C15507" s="219">
        <v>24.494555153437162</v>
      </c>
      <c r="D15507" s="218"/>
      <c r="E15507" s="218" t="s">
        <v>114</v>
      </c>
      <c r="F15507" s="218">
        <v>2018</v>
      </c>
    </row>
    <row r="15508" spans="1:6" x14ac:dyDescent="0.45">
      <c r="A15508" s="218">
        <v>145051</v>
      </c>
      <c r="B15508" s="218">
        <v>200</v>
      </c>
      <c r="C15508" s="219">
        <v>22.856287209191979</v>
      </c>
      <c r="D15508" s="218"/>
      <c r="E15508" s="218" t="s">
        <v>114</v>
      </c>
      <c r="F15508" s="218">
        <v>2018</v>
      </c>
    </row>
    <row r="15509" spans="1:6" x14ac:dyDescent="0.45">
      <c r="A15509" s="218">
        <v>145053</v>
      </c>
      <c r="B15509" s="218">
        <v>250</v>
      </c>
      <c r="C15509" s="219">
        <v>84.739049239368967</v>
      </c>
      <c r="D15509" s="218"/>
      <c r="E15509" s="218" t="s">
        <v>114</v>
      </c>
      <c r="F15509" s="218">
        <v>2018</v>
      </c>
    </row>
    <row r="15510" spans="1:6" x14ac:dyDescent="0.45">
      <c r="A15510" s="218">
        <v>145054</v>
      </c>
      <c r="B15510" s="218">
        <v>250</v>
      </c>
      <c r="C15510" s="219">
        <v>9.9700832494392859</v>
      </c>
      <c r="D15510" s="218"/>
      <c r="E15510" s="218" t="s">
        <v>114</v>
      </c>
      <c r="F15510" s="218">
        <v>2018</v>
      </c>
    </row>
    <row r="15511" spans="1:6" x14ac:dyDescent="0.45">
      <c r="A15511" s="218">
        <v>145064</v>
      </c>
      <c r="B15511" s="218">
        <v>250</v>
      </c>
      <c r="C15511" s="219">
        <v>38.862864394897301</v>
      </c>
      <c r="D15511" s="218"/>
      <c r="E15511" s="218" t="s">
        <v>114</v>
      </c>
      <c r="F15511" s="218">
        <v>2018</v>
      </c>
    </row>
    <row r="15512" spans="1:6" x14ac:dyDescent="0.45">
      <c r="A15512" s="218">
        <v>145065</v>
      </c>
      <c r="B15512" s="218">
        <v>250</v>
      </c>
      <c r="C15512" s="219">
        <v>7.2600964184158281</v>
      </c>
      <c r="D15512" s="218"/>
      <c r="E15512" s="218" t="s">
        <v>114</v>
      </c>
      <c r="F15512" s="218">
        <v>2018</v>
      </c>
    </row>
    <row r="15513" spans="1:6" x14ac:dyDescent="0.45">
      <c r="A15513" s="218">
        <v>145070</v>
      </c>
      <c r="B15513" s="218">
        <v>250</v>
      </c>
      <c r="C15513" s="219">
        <v>15.014689473838811</v>
      </c>
      <c r="D15513" s="218"/>
      <c r="E15513" s="218" t="s">
        <v>114</v>
      </c>
      <c r="F15513" s="218">
        <v>2018</v>
      </c>
    </row>
    <row r="15514" spans="1:6" x14ac:dyDescent="0.45">
      <c r="A15514" s="218">
        <v>145076</v>
      </c>
      <c r="B15514" s="218">
        <v>160</v>
      </c>
      <c r="C15514" s="219">
        <v>18.66059551550703</v>
      </c>
      <c r="D15514" s="218" t="s">
        <v>187</v>
      </c>
      <c r="E15514" s="218" t="s">
        <v>114</v>
      </c>
      <c r="F15514" s="218">
        <v>2018</v>
      </c>
    </row>
    <row r="15515" spans="1:6" x14ac:dyDescent="0.45">
      <c r="A15515" s="218">
        <v>145080</v>
      </c>
      <c r="B15515" s="218">
        <v>200</v>
      </c>
      <c r="C15515" s="219">
        <v>37.468041234910807</v>
      </c>
      <c r="D15515" s="218"/>
      <c r="E15515" s="218" t="s">
        <v>114</v>
      </c>
      <c r="F15515" s="218">
        <v>2018</v>
      </c>
    </row>
    <row r="15516" spans="1:6" x14ac:dyDescent="0.45">
      <c r="A15516" s="218">
        <v>145084</v>
      </c>
      <c r="B15516" s="218">
        <v>200</v>
      </c>
      <c r="C15516" s="219">
        <v>20.761990270732181</v>
      </c>
      <c r="D15516" s="218"/>
      <c r="E15516" s="218" t="s">
        <v>114</v>
      </c>
      <c r="F15516" s="218">
        <v>2018</v>
      </c>
    </row>
    <row r="15517" spans="1:6" x14ac:dyDescent="0.45">
      <c r="A15517" s="218">
        <v>145089</v>
      </c>
      <c r="B15517" s="218">
        <v>200</v>
      </c>
      <c r="C15517" s="219">
        <v>19.582562039046021</v>
      </c>
      <c r="D15517" s="218"/>
      <c r="E15517" s="218" t="s">
        <v>114</v>
      </c>
      <c r="F15517" s="218">
        <v>2018</v>
      </c>
    </row>
    <row r="15518" spans="1:6" x14ac:dyDescent="0.45">
      <c r="A15518" s="218">
        <v>145093</v>
      </c>
      <c r="B15518" s="218">
        <v>200</v>
      </c>
      <c r="C15518" s="219">
        <v>9.5496481611399329</v>
      </c>
      <c r="D15518" s="218"/>
      <c r="E15518" s="218" t="s">
        <v>114</v>
      </c>
      <c r="F15518" s="218">
        <v>2018</v>
      </c>
    </row>
    <row r="15519" spans="1:6" x14ac:dyDescent="0.45">
      <c r="A15519" s="218">
        <v>145097</v>
      </c>
      <c r="B15519" s="218">
        <v>200</v>
      </c>
      <c r="C15519" s="219">
        <v>26.219145561686471</v>
      </c>
      <c r="D15519" s="218"/>
      <c r="E15519" s="218" t="s">
        <v>114</v>
      </c>
      <c r="F15519" s="218">
        <v>2018</v>
      </c>
    </row>
    <row r="15520" spans="1:6" x14ac:dyDescent="0.45">
      <c r="A15520" s="218">
        <v>145102</v>
      </c>
      <c r="B15520" s="218">
        <v>200</v>
      </c>
      <c r="C15520" s="219">
        <v>9.4381253434987382</v>
      </c>
      <c r="D15520" s="218"/>
      <c r="E15520" s="218" t="s">
        <v>114</v>
      </c>
      <c r="F15520" s="218">
        <v>2018</v>
      </c>
    </row>
    <row r="15521" spans="1:6" x14ac:dyDescent="0.45">
      <c r="A15521" s="218">
        <v>145106</v>
      </c>
      <c r="B15521" s="218">
        <v>200</v>
      </c>
      <c r="C15521" s="219">
        <v>27.189378588152071</v>
      </c>
      <c r="D15521" s="218"/>
      <c r="E15521" s="218" t="s">
        <v>114</v>
      </c>
      <c r="F15521" s="218">
        <v>2018</v>
      </c>
    </row>
    <row r="15522" spans="1:6" x14ac:dyDescent="0.45">
      <c r="A15522" s="218">
        <v>145110</v>
      </c>
      <c r="B15522" s="218">
        <v>200</v>
      </c>
      <c r="C15522" s="219">
        <v>8.3281215771673551</v>
      </c>
      <c r="D15522" s="218"/>
      <c r="E15522" s="218" t="s">
        <v>114</v>
      </c>
      <c r="F15522" s="218">
        <v>2018</v>
      </c>
    </row>
    <row r="15523" spans="1:6" x14ac:dyDescent="0.45">
      <c r="A15523" s="218">
        <v>145116</v>
      </c>
      <c r="B15523" s="218">
        <v>200</v>
      </c>
      <c r="C15523" s="219">
        <v>27.945096894010561</v>
      </c>
      <c r="D15523" s="218"/>
      <c r="E15523" s="218" t="s">
        <v>114</v>
      </c>
      <c r="F15523" s="218">
        <v>2018</v>
      </c>
    </row>
    <row r="15524" spans="1:6" x14ac:dyDescent="0.45">
      <c r="A15524" s="218">
        <v>145119</v>
      </c>
      <c r="B15524" s="218">
        <v>200</v>
      </c>
      <c r="C15524" s="219">
        <v>8.7063509687923872</v>
      </c>
      <c r="D15524" s="218"/>
      <c r="E15524" s="218" t="s">
        <v>114</v>
      </c>
      <c r="F15524" s="218">
        <v>2018</v>
      </c>
    </row>
    <row r="15525" spans="1:6" x14ac:dyDescent="0.45">
      <c r="A15525" s="218">
        <v>145123</v>
      </c>
      <c r="B15525" s="218">
        <v>200</v>
      </c>
      <c r="C15525" s="219">
        <v>54.94117901871104</v>
      </c>
      <c r="D15525" s="218"/>
      <c r="E15525" s="218" t="s">
        <v>114</v>
      </c>
      <c r="F15525" s="218">
        <v>2018</v>
      </c>
    </row>
    <row r="15526" spans="1:6" x14ac:dyDescent="0.45">
      <c r="A15526" s="218">
        <v>145135</v>
      </c>
      <c r="B15526" s="218">
        <v>200</v>
      </c>
      <c r="C15526" s="219">
        <v>6.8870493683563243</v>
      </c>
      <c r="D15526" s="218"/>
      <c r="E15526" s="218" t="s">
        <v>114</v>
      </c>
      <c r="F15526" s="218">
        <v>2018</v>
      </c>
    </row>
    <row r="15527" spans="1:6" x14ac:dyDescent="0.45">
      <c r="A15527" s="218">
        <v>145139</v>
      </c>
      <c r="B15527" s="218">
        <v>200</v>
      </c>
      <c r="C15527" s="219">
        <v>28.936271010973709</v>
      </c>
      <c r="D15527" s="218"/>
      <c r="E15527" s="218" t="s">
        <v>114</v>
      </c>
      <c r="F15527" s="218">
        <v>2018</v>
      </c>
    </row>
    <row r="15528" spans="1:6" x14ac:dyDescent="0.45">
      <c r="A15528" s="218">
        <v>145144</v>
      </c>
      <c r="B15528" s="218">
        <v>200</v>
      </c>
      <c r="C15528" s="219">
        <v>5.4889828749670819</v>
      </c>
      <c r="D15528" s="218"/>
      <c r="E15528" s="218" t="s">
        <v>114</v>
      </c>
      <c r="F15528" s="218">
        <v>2018</v>
      </c>
    </row>
    <row r="15529" spans="1:6" x14ac:dyDescent="0.45">
      <c r="A15529" s="218">
        <v>145148</v>
      </c>
      <c r="B15529" s="218">
        <v>200</v>
      </c>
      <c r="C15529" s="219">
        <v>30.858793511357149</v>
      </c>
      <c r="D15529" s="218"/>
      <c r="E15529" s="218" t="s">
        <v>114</v>
      </c>
      <c r="F15529" s="218">
        <v>2018</v>
      </c>
    </row>
    <row r="15530" spans="1:6" x14ac:dyDescent="0.45">
      <c r="A15530" s="218">
        <v>145156</v>
      </c>
      <c r="B15530" s="218">
        <v>200</v>
      </c>
      <c r="C15530" s="219">
        <v>4.9314505983230497</v>
      </c>
      <c r="D15530" s="218"/>
      <c r="E15530" s="218" t="s">
        <v>114</v>
      </c>
      <c r="F15530" s="218">
        <v>2018</v>
      </c>
    </row>
    <row r="15531" spans="1:6" x14ac:dyDescent="0.45">
      <c r="A15531" s="218">
        <v>145157</v>
      </c>
      <c r="B15531" s="218">
        <v>200</v>
      </c>
      <c r="C15531" s="219">
        <v>36.854916754027222</v>
      </c>
      <c r="D15531" s="218"/>
      <c r="E15531" s="218" t="s">
        <v>114</v>
      </c>
      <c r="F15531" s="218">
        <v>2018</v>
      </c>
    </row>
    <row r="15532" spans="1:6" x14ac:dyDescent="0.45">
      <c r="A15532" s="218">
        <v>145161</v>
      </c>
      <c r="B15532" s="218">
        <v>200</v>
      </c>
      <c r="C15532" s="219">
        <v>9.8691147525702494</v>
      </c>
      <c r="D15532" s="218"/>
      <c r="E15532" s="218" t="s">
        <v>114</v>
      </c>
      <c r="F15532" s="218">
        <v>2018</v>
      </c>
    </row>
    <row r="15533" spans="1:6" x14ac:dyDescent="0.45">
      <c r="A15533" s="218">
        <v>145163</v>
      </c>
      <c r="B15533" s="218">
        <v>200</v>
      </c>
      <c r="C15533" s="219">
        <v>5.4906102576992097</v>
      </c>
      <c r="D15533" s="218"/>
      <c r="E15533" s="218" t="s">
        <v>114</v>
      </c>
      <c r="F15533" s="218">
        <v>2018</v>
      </c>
    </row>
    <row r="15534" spans="1:6" x14ac:dyDescent="0.45">
      <c r="A15534" s="218">
        <v>145201</v>
      </c>
      <c r="B15534" s="218">
        <v>200</v>
      </c>
      <c r="C15534" s="219">
        <v>29.591144184031592</v>
      </c>
      <c r="D15534" s="218"/>
      <c r="E15534" s="218" t="s">
        <v>114</v>
      </c>
      <c r="F15534" s="218">
        <v>2018</v>
      </c>
    </row>
    <row r="15535" spans="1:6" x14ac:dyDescent="0.45">
      <c r="A15535" s="218">
        <v>145204</v>
      </c>
      <c r="B15535" s="218">
        <v>200</v>
      </c>
      <c r="C15535" s="219">
        <v>20.538321652062471</v>
      </c>
      <c r="D15535" s="218"/>
      <c r="E15535" s="218" t="s">
        <v>114</v>
      </c>
      <c r="F15535" s="218">
        <v>2018</v>
      </c>
    </row>
    <row r="15536" spans="1:6" x14ac:dyDescent="0.45">
      <c r="A15536" s="218">
        <v>145205</v>
      </c>
      <c r="B15536" s="218">
        <v>200</v>
      </c>
      <c r="C15536" s="219">
        <v>13.56827660339896</v>
      </c>
      <c r="D15536" s="218"/>
      <c r="E15536" s="218" t="s">
        <v>114</v>
      </c>
      <c r="F15536" s="218">
        <v>2018</v>
      </c>
    </row>
    <row r="15537" spans="1:6" x14ac:dyDescent="0.45">
      <c r="A15537" s="218">
        <v>145208</v>
      </c>
      <c r="B15537" s="218">
        <v>200</v>
      </c>
      <c r="C15537" s="219">
        <v>29.180218128324771</v>
      </c>
      <c r="D15537" s="218"/>
      <c r="E15537" s="218" t="s">
        <v>114</v>
      </c>
      <c r="F15537" s="218">
        <v>2018</v>
      </c>
    </row>
    <row r="15538" spans="1:6" x14ac:dyDescent="0.45">
      <c r="A15538" s="218">
        <v>145211</v>
      </c>
      <c r="B15538" s="218">
        <v>200</v>
      </c>
      <c r="C15538" s="219">
        <v>32.53777795130047</v>
      </c>
      <c r="D15538" s="218"/>
      <c r="E15538" s="218" t="s">
        <v>114</v>
      </c>
      <c r="F15538" s="218">
        <v>2018</v>
      </c>
    </row>
    <row r="15539" spans="1:6" x14ac:dyDescent="0.45">
      <c r="A15539" s="218">
        <v>145214</v>
      </c>
      <c r="B15539" s="218">
        <v>200</v>
      </c>
      <c r="C15539" s="219">
        <v>27.574893825932779</v>
      </c>
      <c r="D15539" s="218"/>
      <c r="E15539" s="218" t="s">
        <v>114</v>
      </c>
      <c r="F15539" s="218">
        <v>2018</v>
      </c>
    </row>
    <row r="15540" spans="1:6" x14ac:dyDescent="0.45">
      <c r="A15540" s="218">
        <v>145216</v>
      </c>
      <c r="B15540" s="218">
        <v>200</v>
      </c>
      <c r="C15540" s="219">
        <v>46.029131714216668</v>
      </c>
      <c r="D15540" s="218"/>
      <c r="E15540" s="218" t="s">
        <v>114</v>
      </c>
      <c r="F15540" s="218">
        <v>2018</v>
      </c>
    </row>
    <row r="15541" spans="1:6" x14ac:dyDescent="0.45">
      <c r="A15541" s="218">
        <v>145218</v>
      </c>
      <c r="B15541" s="218">
        <v>200</v>
      </c>
      <c r="C15541" s="219">
        <v>12.193719806022029</v>
      </c>
      <c r="D15541" s="218"/>
      <c r="E15541" s="218" t="s">
        <v>114</v>
      </c>
      <c r="F15541" s="218">
        <v>2018</v>
      </c>
    </row>
    <row r="15542" spans="1:6" x14ac:dyDescent="0.45">
      <c r="A15542" s="218">
        <v>145223</v>
      </c>
      <c r="B15542" s="218">
        <v>160</v>
      </c>
      <c r="C15542" s="219">
        <v>20.785871223849441</v>
      </c>
      <c r="D15542" s="218"/>
      <c r="E15542" s="218" t="s">
        <v>114</v>
      </c>
      <c r="F15542" s="218">
        <v>2018</v>
      </c>
    </row>
    <row r="15543" spans="1:6" x14ac:dyDescent="0.45">
      <c r="A15543" s="218">
        <v>145226</v>
      </c>
      <c r="B15543" s="218">
        <v>160</v>
      </c>
      <c r="C15543" s="219">
        <v>28.360583985639291</v>
      </c>
      <c r="D15543" s="218"/>
      <c r="E15543" s="218" t="s">
        <v>114</v>
      </c>
      <c r="F15543" s="218">
        <v>2018</v>
      </c>
    </row>
    <row r="15544" spans="1:6" x14ac:dyDescent="0.45">
      <c r="A15544" s="218">
        <v>145229</v>
      </c>
      <c r="B15544" s="218">
        <v>160</v>
      </c>
      <c r="C15544" s="219">
        <v>36.890002656442697</v>
      </c>
      <c r="D15544" s="218"/>
      <c r="E15544" s="218" t="s">
        <v>114</v>
      </c>
      <c r="F15544" s="218">
        <v>2018</v>
      </c>
    </row>
    <row r="15545" spans="1:6" x14ac:dyDescent="0.45">
      <c r="A15545" s="218">
        <v>145232</v>
      </c>
      <c r="B15545" s="218">
        <v>160</v>
      </c>
      <c r="C15545" s="219">
        <v>24.484026405182981</v>
      </c>
      <c r="D15545" s="218"/>
      <c r="E15545" s="218" t="s">
        <v>114</v>
      </c>
      <c r="F15545" s="218">
        <v>2018</v>
      </c>
    </row>
    <row r="15546" spans="1:6" x14ac:dyDescent="0.45">
      <c r="A15546" s="218">
        <v>145235</v>
      </c>
      <c r="B15546" s="218">
        <v>160</v>
      </c>
      <c r="C15546" s="219">
        <v>19.91772305260135</v>
      </c>
      <c r="D15546" s="218"/>
      <c r="E15546" s="218" t="s">
        <v>114</v>
      </c>
      <c r="F15546" s="218">
        <v>2018</v>
      </c>
    </row>
    <row r="15547" spans="1:6" x14ac:dyDescent="0.45">
      <c r="A15547" s="218">
        <v>145237</v>
      </c>
      <c r="B15547" s="218">
        <v>160</v>
      </c>
      <c r="C15547" s="219">
        <v>23.03157929910164</v>
      </c>
      <c r="D15547" s="218"/>
      <c r="E15547" s="218" t="s">
        <v>114</v>
      </c>
      <c r="F15547" s="218">
        <v>2018</v>
      </c>
    </row>
    <row r="15548" spans="1:6" x14ac:dyDescent="0.45">
      <c r="A15548" s="218">
        <v>145239</v>
      </c>
      <c r="B15548" s="218">
        <v>160</v>
      </c>
      <c r="C15548" s="219">
        <v>37.866176137467441</v>
      </c>
      <c r="D15548" s="218"/>
      <c r="E15548" s="218" t="s">
        <v>114</v>
      </c>
      <c r="F15548" s="218">
        <v>2018</v>
      </c>
    </row>
    <row r="15549" spans="1:6" x14ac:dyDescent="0.45">
      <c r="A15549" s="218">
        <v>145240</v>
      </c>
      <c r="B15549" s="218">
        <v>160</v>
      </c>
      <c r="C15549" s="219">
        <v>42.877701093372927</v>
      </c>
      <c r="D15549" s="218"/>
      <c r="E15549" s="218" t="s">
        <v>114</v>
      </c>
      <c r="F15549" s="218">
        <v>2018</v>
      </c>
    </row>
    <row r="15550" spans="1:6" x14ac:dyDescent="0.45">
      <c r="A15550" s="218">
        <v>145241</v>
      </c>
      <c r="B15550" s="218">
        <v>200</v>
      </c>
      <c r="C15550" s="219">
        <v>15.03803025707194</v>
      </c>
      <c r="D15550" s="218"/>
      <c r="E15550" s="218" t="s">
        <v>114</v>
      </c>
      <c r="F15550" s="218">
        <v>2018</v>
      </c>
    </row>
    <row r="15551" spans="1:6" x14ac:dyDescent="0.45">
      <c r="A15551" s="218">
        <v>145243</v>
      </c>
      <c r="B15551" s="218">
        <v>200</v>
      </c>
      <c r="C15551" s="219">
        <v>23.857666273654079</v>
      </c>
      <c r="D15551" s="218"/>
      <c r="E15551" s="218" t="s">
        <v>114</v>
      </c>
      <c r="F15551" s="218">
        <v>2018</v>
      </c>
    </row>
    <row r="15552" spans="1:6" x14ac:dyDescent="0.45">
      <c r="A15552" s="218">
        <v>145245</v>
      </c>
      <c r="B15552" s="218">
        <v>200</v>
      </c>
      <c r="C15552" s="219">
        <v>20.165350340890281</v>
      </c>
      <c r="D15552" s="218"/>
      <c r="E15552" s="218" t="s">
        <v>114</v>
      </c>
      <c r="F15552" s="218">
        <v>2018</v>
      </c>
    </row>
    <row r="15553" spans="1:6" x14ac:dyDescent="0.45">
      <c r="A15553" s="218">
        <v>145248</v>
      </c>
      <c r="B15553" s="218">
        <v>200</v>
      </c>
      <c r="C15553" s="219">
        <v>30.57893040955846</v>
      </c>
      <c r="D15553" s="218"/>
      <c r="E15553" s="218" t="s">
        <v>114</v>
      </c>
      <c r="F15553" s="218">
        <v>2018</v>
      </c>
    </row>
    <row r="15554" spans="1:6" x14ac:dyDescent="0.45">
      <c r="A15554" s="218">
        <v>145249</v>
      </c>
      <c r="B15554" s="218">
        <v>200</v>
      </c>
      <c r="C15554" s="219">
        <v>40.100086946830402</v>
      </c>
      <c r="D15554" s="218"/>
      <c r="E15554" s="218" t="s">
        <v>114</v>
      </c>
      <c r="F15554" s="218">
        <v>2018</v>
      </c>
    </row>
    <row r="15555" spans="1:6" x14ac:dyDescent="0.45">
      <c r="A15555" s="218">
        <v>145250</v>
      </c>
      <c r="B15555" s="218">
        <v>200</v>
      </c>
      <c r="C15555" s="219">
        <v>24.80185882928604</v>
      </c>
      <c r="D15555" s="218"/>
      <c r="E15555" s="218" t="s">
        <v>114</v>
      </c>
      <c r="F15555" s="218">
        <v>2018</v>
      </c>
    </row>
    <row r="15556" spans="1:6" x14ac:dyDescent="0.45">
      <c r="A15556" s="218">
        <v>145252</v>
      </c>
      <c r="B15556" s="218">
        <v>200</v>
      </c>
      <c r="C15556" s="219">
        <v>14.013272703457339</v>
      </c>
      <c r="D15556" s="218"/>
      <c r="E15556" s="218" t="s">
        <v>114</v>
      </c>
      <c r="F15556" s="218">
        <v>2018</v>
      </c>
    </row>
    <row r="15557" spans="1:6" x14ac:dyDescent="0.45">
      <c r="A15557" s="218">
        <v>145254</v>
      </c>
      <c r="B15557" s="218">
        <v>200</v>
      </c>
      <c r="C15557" s="219">
        <v>39.965301813150738</v>
      </c>
      <c r="D15557" s="218"/>
      <c r="E15557" s="218" t="s">
        <v>114</v>
      </c>
      <c r="F15557" s="218">
        <v>2018</v>
      </c>
    </row>
    <row r="15558" spans="1:6" x14ac:dyDescent="0.45">
      <c r="A15558" s="218">
        <v>145256</v>
      </c>
      <c r="B15558" s="218">
        <v>200</v>
      </c>
      <c r="C15558" s="219">
        <v>43.122323850915492</v>
      </c>
      <c r="D15558" s="218"/>
      <c r="E15558" s="218" t="s">
        <v>114</v>
      </c>
      <c r="F15558" s="218">
        <v>2018</v>
      </c>
    </row>
    <row r="15559" spans="1:6" x14ac:dyDescent="0.45">
      <c r="A15559" s="218">
        <v>145257</v>
      </c>
      <c r="B15559" s="218">
        <v>200</v>
      </c>
      <c r="C15559" s="219">
        <v>19.824599164629291</v>
      </c>
      <c r="D15559" s="218"/>
      <c r="E15559" s="218" t="s">
        <v>114</v>
      </c>
      <c r="F15559" s="218">
        <v>2018</v>
      </c>
    </row>
    <row r="15560" spans="1:6" x14ac:dyDescent="0.45">
      <c r="A15560" s="218">
        <v>145263</v>
      </c>
      <c r="B15560" s="218">
        <v>200</v>
      </c>
      <c r="C15560" s="219">
        <v>19.287489521298291</v>
      </c>
      <c r="D15560" s="218"/>
      <c r="E15560" s="218" t="s">
        <v>114</v>
      </c>
      <c r="F15560" s="218">
        <v>2018</v>
      </c>
    </row>
    <row r="15561" spans="1:6" x14ac:dyDescent="0.45">
      <c r="A15561" s="218">
        <v>145266</v>
      </c>
      <c r="B15561" s="218">
        <v>200</v>
      </c>
      <c r="C15561" s="219">
        <v>30.93788171468</v>
      </c>
      <c r="D15561" s="218"/>
      <c r="E15561" s="218" t="s">
        <v>114</v>
      </c>
      <c r="F15561" s="218">
        <v>2018</v>
      </c>
    </row>
    <row r="15562" spans="1:6" x14ac:dyDescent="0.45">
      <c r="A15562" s="218">
        <v>145270</v>
      </c>
      <c r="B15562" s="218">
        <v>160</v>
      </c>
      <c r="C15562" s="219">
        <v>18.746999567092701</v>
      </c>
      <c r="D15562" s="218"/>
      <c r="E15562" s="218" t="s">
        <v>114</v>
      </c>
      <c r="F15562" s="218">
        <v>2018</v>
      </c>
    </row>
    <row r="15563" spans="1:6" x14ac:dyDescent="0.45">
      <c r="A15563" s="218">
        <v>145273</v>
      </c>
      <c r="B15563" s="218">
        <v>160</v>
      </c>
      <c r="C15563" s="219">
        <v>48.676661803556428</v>
      </c>
      <c r="D15563" s="218"/>
      <c r="E15563" s="218" t="s">
        <v>114</v>
      </c>
      <c r="F15563" s="218">
        <v>2018</v>
      </c>
    </row>
    <row r="15564" spans="1:6" x14ac:dyDescent="0.45">
      <c r="A15564" s="218">
        <v>145275</v>
      </c>
      <c r="B15564" s="218">
        <v>160</v>
      </c>
      <c r="C15564" s="219">
        <v>27.206846974255871</v>
      </c>
      <c r="D15564" s="218" t="s">
        <v>187</v>
      </c>
      <c r="E15564" s="218" t="s">
        <v>114</v>
      </c>
      <c r="F15564" s="218">
        <v>2018</v>
      </c>
    </row>
    <row r="15565" spans="1:6" x14ac:dyDescent="0.45">
      <c r="A15565" s="218">
        <v>145278</v>
      </c>
      <c r="B15565" s="218">
        <v>160</v>
      </c>
      <c r="C15565" s="219">
        <v>33.88860621094242</v>
      </c>
      <c r="D15565" s="218"/>
      <c r="E15565" s="218" t="s">
        <v>114</v>
      </c>
      <c r="F15565" s="218">
        <v>2018</v>
      </c>
    </row>
    <row r="15566" spans="1:6" x14ac:dyDescent="0.45">
      <c r="A15566" s="218">
        <v>145281</v>
      </c>
      <c r="B15566" s="218">
        <v>160</v>
      </c>
      <c r="C15566" s="219">
        <v>14.96879377074419</v>
      </c>
      <c r="D15566" s="218"/>
      <c r="E15566" s="218" t="s">
        <v>114</v>
      </c>
      <c r="F15566" s="218">
        <v>2018</v>
      </c>
    </row>
    <row r="15567" spans="1:6" x14ac:dyDescent="0.45">
      <c r="A15567" s="218">
        <v>145283</v>
      </c>
      <c r="B15567" s="218">
        <v>200</v>
      </c>
      <c r="C15567" s="219">
        <v>8.3419554425342977</v>
      </c>
      <c r="D15567" s="218"/>
      <c r="E15567" s="218" t="s">
        <v>114</v>
      </c>
      <c r="F15567" s="218">
        <v>2018</v>
      </c>
    </row>
    <row r="15568" spans="1:6" x14ac:dyDescent="0.45">
      <c r="A15568" s="218">
        <v>145284</v>
      </c>
      <c r="B15568" s="218">
        <v>200</v>
      </c>
      <c r="C15568" s="219">
        <v>42.82536089215084</v>
      </c>
      <c r="D15568" s="218"/>
      <c r="E15568" s="218" t="s">
        <v>114</v>
      </c>
      <c r="F15568" s="218">
        <v>2018</v>
      </c>
    </row>
    <row r="15569" spans="1:6" x14ac:dyDescent="0.45">
      <c r="A15569" s="218">
        <v>145287</v>
      </c>
      <c r="B15569" s="218">
        <v>200</v>
      </c>
      <c r="C15569" s="219">
        <v>13.128132490545189</v>
      </c>
      <c r="D15569" s="218"/>
      <c r="E15569" s="218" t="s">
        <v>114</v>
      </c>
      <c r="F15569" s="218">
        <v>2018</v>
      </c>
    </row>
    <row r="15570" spans="1:6" x14ac:dyDescent="0.45">
      <c r="A15570" s="218">
        <v>145288</v>
      </c>
      <c r="B15570" s="218">
        <v>160</v>
      </c>
      <c r="C15570" s="219">
        <v>38.150153733575387</v>
      </c>
      <c r="D15570" s="218" t="s">
        <v>187</v>
      </c>
      <c r="E15570" s="218" t="s">
        <v>114</v>
      </c>
      <c r="F15570" s="218">
        <v>2018</v>
      </c>
    </row>
    <row r="15571" spans="1:6" x14ac:dyDescent="0.45">
      <c r="A15571" s="218">
        <v>145289</v>
      </c>
      <c r="B15571" s="218">
        <v>200</v>
      </c>
      <c r="C15571" s="219">
        <v>30.943579374984989</v>
      </c>
      <c r="D15571" s="218"/>
      <c r="E15571" s="218" t="s">
        <v>114</v>
      </c>
      <c r="F15571" s="218">
        <v>2018</v>
      </c>
    </row>
    <row r="15572" spans="1:6" x14ac:dyDescent="0.45">
      <c r="A15572" s="218">
        <v>145291</v>
      </c>
      <c r="B15572" s="218">
        <v>200</v>
      </c>
      <c r="C15572" s="219">
        <v>15.905361480204251</v>
      </c>
      <c r="D15572" s="218"/>
      <c r="E15572" s="218" t="s">
        <v>114</v>
      </c>
      <c r="F15572" s="218">
        <v>2018</v>
      </c>
    </row>
    <row r="15573" spans="1:6" x14ac:dyDescent="0.45">
      <c r="A15573" s="218">
        <v>145294</v>
      </c>
      <c r="B15573" s="218">
        <v>160</v>
      </c>
      <c r="C15573" s="219">
        <v>43.893637894087739</v>
      </c>
      <c r="D15573" s="218" t="s">
        <v>187</v>
      </c>
      <c r="E15573" s="218" t="s">
        <v>114</v>
      </c>
      <c r="F15573" s="218">
        <v>2018</v>
      </c>
    </row>
    <row r="15574" spans="1:6" x14ac:dyDescent="0.45">
      <c r="A15574" s="218">
        <v>145295</v>
      </c>
      <c r="B15574" s="218">
        <v>160</v>
      </c>
      <c r="C15574" s="219">
        <v>12.853791831110859</v>
      </c>
      <c r="D15574" s="218"/>
      <c r="E15574" s="218" t="s">
        <v>114</v>
      </c>
      <c r="F15574" s="218">
        <v>2018</v>
      </c>
    </row>
    <row r="15575" spans="1:6" x14ac:dyDescent="0.45">
      <c r="A15575" s="218">
        <v>145297</v>
      </c>
      <c r="B15575" s="218">
        <v>160</v>
      </c>
      <c r="C15575" s="219">
        <v>32.175874563945698</v>
      </c>
      <c r="D15575" s="218"/>
      <c r="E15575" s="218" t="s">
        <v>114</v>
      </c>
      <c r="F15575" s="218">
        <v>2018</v>
      </c>
    </row>
    <row r="15576" spans="1:6" x14ac:dyDescent="0.45">
      <c r="A15576" s="218">
        <v>145300</v>
      </c>
      <c r="B15576" s="218">
        <v>160</v>
      </c>
      <c r="C15576" s="219">
        <v>30.861898255229899</v>
      </c>
      <c r="D15576" s="218"/>
      <c r="E15576" s="218" t="s">
        <v>114</v>
      </c>
      <c r="F15576" s="218">
        <v>2018</v>
      </c>
    </row>
    <row r="15577" spans="1:6" x14ac:dyDescent="0.45">
      <c r="A15577" s="218">
        <v>145303</v>
      </c>
      <c r="B15577" s="218">
        <v>160</v>
      </c>
      <c r="C15577" s="219">
        <v>39.048866999089093</v>
      </c>
      <c r="D15577" s="218"/>
      <c r="E15577" s="218" t="s">
        <v>114</v>
      </c>
      <c r="F15577" s="218">
        <v>2018</v>
      </c>
    </row>
    <row r="15578" spans="1:6" x14ac:dyDescent="0.45">
      <c r="A15578" s="218">
        <v>145304</v>
      </c>
      <c r="B15578" s="218">
        <v>200</v>
      </c>
      <c r="C15578" s="219">
        <v>24.824855537995919</v>
      </c>
      <c r="D15578" s="218"/>
      <c r="E15578" s="218" t="s">
        <v>114</v>
      </c>
      <c r="F15578" s="218">
        <v>2018</v>
      </c>
    </row>
    <row r="15579" spans="1:6" x14ac:dyDescent="0.45">
      <c r="A15579" s="218">
        <v>145305</v>
      </c>
      <c r="B15579" s="218">
        <v>200</v>
      </c>
      <c r="C15579" s="219">
        <v>33.938777960777067</v>
      </c>
      <c r="D15579" s="218"/>
      <c r="E15579" s="218" t="s">
        <v>114</v>
      </c>
      <c r="F15579" s="218">
        <v>2018</v>
      </c>
    </row>
    <row r="15580" spans="1:6" x14ac:dyDescent="0.45">
      <c r="A15580" s="218">
        <v>145306</v>
      </c>
      <c r="B15580" s="218">
        <v>200</v>
      </c>
      <c r="C15580" s="219">
        <v>35.040828101237139</v>
      </c>
      <c r="D15580" s="218"/>
      <c r="E15580" s="218" t="s">
        <v>114</v>
      </c>
      <c r="F15580" s="218">
        <v>2018</v>
      </c>
    </row>
    <row r="15581" spans="1:6" x14ac:dyDescent="0.45">
      <c r="A15581" s="218">
        <v>145308</v>
      </c>
      <c r="B15581" s="218">
        <v>160</v>
      </c>
      <c r="C15581" s="219">
        <v>25.778395377994759</v>
      </c>
      <c r="D15581" s="218" t="s">
        <v>187</v>
      </c>
      <c r="E15581" s="218" t="s">
        <v>114</v>
      </c>
      <c r="F15581" s="218">
        <v>2018</v>
      </c>
    </row>
    <row r="15582" spans="1:6" x14ac:dyDescent="0.45">
      <c r="A15582" s="218">
        <v>145311</v>
      </c>
      <c r="B15582" s="218">
        <v>160</v>
      </c>
      <c r="C15582" s="219">
        <v>32.422016549763462</v>
      </c>
      <c r="D15582" s="218"/>
      <c r="E15582" s="218" t="s">
        <v>114</v>
      </c>
      <c r="F15582" s="218">
        <v>2018</v>
      </c>
    </row>
    <row r="15583" spans="1:6" x14ac:dyDescent="0.45">
      <c r="A15583" s="218">
        <v>145312</v>
      </c>
      <c r="B15583" s="218">
        <v>160</v>
      </c>
      <c r="C15583" s="219">
        <v>21.795130303942411</v>
      </c>
      <c r="D15583" s="218"/>
      <c r="E15583" s="218" t="s">
        <v>114</v>
      </c>
      <c r="F15583" s="218">
        <v>2018</v>
      </c>
    </row>
    <row r="15584" spans="1:6" x14ac:dyDescent="0.45">
      <c r="A15584" s="218">
        <v>145313</v>
      </c>
      <c r="B15584" s="218">
        <v>160</v>
      </c>
      <c r="C15584" s="219">
        <v>19.5368730854732</v>
      </c>
      <c r="D15584" s="218"/>
      <c r="E15584" s="218" t="s">
        <v>114</v>
      </c>
      <c r="F15584" s="218">
        <v>2018</v>
      </c>
    </row>
    <row r="15585" spans="1:6" x14ac:dyDescent="0.45">
      <c r="A15585" s="218">
        <v>145317</v>
      </c>
      <c r="B15585" s="218">
        <v>160</v>
      </c>
      <c r="C15585" s="219">
        <v>21.7393827419865</v>
      </c>
      <c r="D15585" s="218"/>
      <c r="E15585" s="218" t="s">
        <v>114</v>
      </c>
      <c r="F15585" s="218">
        <v>2018</v>
      </c>
    </row>
    <row r="15586" spans="1:6" x14ac:dyDescent="0.45">
      <c r="A15586" s="218">
        <v>145318</v>
      </c>
      <c r="B15586" s="218">
        <v>200</v>
      </c>
      <c r="C15586" s="219">
        <v>50.725287570319637</v>
      </c>
      <c r="D15586" s="218"/>
      <c r="E15586" s="218" t="s">
        <v>114</v>
      </c>
      <c r="F15586" s="218">
        <v>2018</v>
      </c>
    </row>
    <row r="15587" spans="1:6" x14ac:dyDescent="0.45">
      <c r="A15587" s="218">
        <v>145511</v>
      </c>
      <c r="B15587" s="218">
        <v>200</v>
      </c>
      <c r="C15587" s="219">
        <v>48.23409318168757</v>
      </c>
      <c r="D15587" s="218"/>
      <c r="E15587" s="218" t="s">
        <v>114</v>
      </c>
      <c r="F15587" s="218">
        <v>2018</v>
      </c>
    </row>
    <row r="15588" spans="1:6" x14ac:dyDescent="0.45">
      <c r="A15588" s="218">
        <v>145517</v>
      </c>
      <c r="B15588" s="218">
        <v>200</v>
      </c>
      <c r="C15588" s="219">
        <v>54.390568934550011</v>
      </c>
      <c r="D15588" s="218"/>
      <c r="E15588" s="218" t="s">
        <v>114</v>
      </c>
      <c r="F15588" s="218">
        <v>2018</v>
      </c>
    </row>
    <row r="15589" spans="1:6" x14ac:dyDescent="0.45">
      <c r="A15589" s="218">
        <v>145529</v>
      </c>
      <c r="B15589" s="218">
        <v>200</v>
      </c>
      <c r="C15589" s="219">
        <v>18.135593786647409</v>
      </c>
      <c r="D15589" s="218"/>
      <c r="E15589" s="218" t="s">
        <v>114</v>
      </c>
      <c r="F15589" s="218">
        <v>2018</v>
      </c>
    </row>
    <row r="15590" spans="1:6" x14ac:dyDescent="0.45">
      <c r="A15590" s="218">
        <v>145536</v>
      </c>
      <c r="B15590" s="218">
        <v>160</v>
      </c>
      <c r="C15590" s="219">
        <v>31.03688509605373</v>
      </c>
      <c r="D15590" s="218" t="s">
        <v>187</v>
      </c>
      <c r="E15590" s="218" t="s">
        <v>114</v>
      </c>
      <c r="F15590" s="218">
        <v>2018</v>
      </c>
    </row>
    <row r="15591" spans="1:6" x14ac:dyDescent="0.45">
      <c r="A15591" s="218">
        <v>145538</v>
      </c>
      <c r="B15591" s="218">
        <v>200</v>
      </c>
      <c r="C15591" s="219">
        <v>13.751523261251149</v>
      </c>
      <c r="D15591" s="218"/>
      <c r="E15591" s="218" t="s">
        <v>114</v>
      </c>
      <c r="F15591" s="218">
        <v>2018</v>
      </c>
    </row>
    <row r="15592" spans="1:6" x14ac:dyDescent="0.45">
      <c r="A15592" s="218">
        <v>145550</v>
      </c>
      <c r="B15592" s="218">
        <v>200</v>
      </c>
      <c r="C15592" s="219">
        <v>22.06972081889861</v>
      </c>
      <c r="D15592" s="218"/>
      <c r="E15592" s="218" t="s">
        <v>114</v>
      </c>
      <c r="F15592" s="218">
        <v>2018</v>
      </c>
    </row>
    <row r="15593" spans="1:6" x14ac:dyDescent="0.45">
      <c r="A15593" s="218">
        <v>145554</v>
      </c>
      <c r="B15593" s="218">
        <v>200</v>
      </c>
      <c r="C15593" s="219">
        <v>49.585349489354662</v>
      </c>
      <c r="D15593" s="218"/>
      <c r="E15593" s="218" t="s">
        <v>114</v>
      </c>
      <c r="F15593" s="218">
        <v>2018</v>
      </c>
    </row>
    <row r="15594" spans="1:6" x14ac:dyDescent="0.45">
      <c r="A15594" s="218">
        <v>145558</v>
      </c>
      <c r="B15594" s="218">
        <v>200</v>
      </c>
      <c r="C15594" s="219">
        <v>15.466332273534761</v>
      </c>
      <c r="D15594" s="218"/>
      <c r="E15594" s="218" t="s">
        <v>114</v>
      </c>
      <c r="F15594" s="218">
        <v>2018</v>
      </c>
    </row>
    <row r="15595" spans="1:6" x14ac:dyDescent="0.45">
      <c r="A15595" s="218">
        <v>145560</v>
      </c>
      <c r="B15595" s="218">
        <v>200</v>
      </c>
      <c r="C15595" s="219">
        <v>17.251611895376421</v>
      </c>
      <c r="D15595" s="218"/>
      <c r="E15595" s="218" t="s">
        <v>114</v>
      </c>
      <c r="F15595" s="218">
        <v>2018</v>
      </c>
    </row>
    <row r="15596" spans="1:6" x14ac:dyDescent="0.45">
      <c r="A15596" s="218">
        <v>145569</v>
      </c>
      <c r="B15596" s="218">
        <v>200</v>
      </c>
      <c r="C15596" s="219">
        <v>64.533565816076873</v>
      </c>
      <c r="D15596" s="218"/>
      <c r="E15596" s="218" t="s">
        <v>114</v>
      </c>
      <c r="F15596" s="218">
        <v>2018</v>
      </c>
    </row>
    <row r="15597" spans="1:6" x14ac:dyDescent="0.45">
      <c r="A15597" s="218">
        <v>145578</v>
      </c>
      <c r="B15597" s="218">
        <v>200</v>
      </c>
      <c r="C15597" s="219">
        <v>27.885951804143911</v>
      </c>
      <c r="D15597" s="218"/>
      <c r="E15597" s="218" t="s">
        <v>114</v>
      </c>
      <c r="F15597" s="218">
        <v>2018</v>
      </c>
    </row>
    <row r="15598" spans="1:6" x14ac:dyDescent="0.45">
      <c r="A15598" s="218">
        <v>145585</v>
      </c>
      <c r="B15598" s="218">
        <v>200</v>
      </c>
      <c r="C15598" s="219">
        <v>39.666432585331741</v>
      </c>
      <c r="D15598" s="218"/>
      <c r="E15598" s="218" t="s">
        <v>114</v>
      </c>
      <c r="F15598" s="218">
        <v>2018</v>
      </c>
    </row>
    <row r="15599" spans="1:6" x14ac:dyDescent="0.45">
      <c r="A15599" s="218">
        <v>145665</v>
      </c>
      <c r="B15599" s="218">
        <v>200</v>
      </c>
      <c r="C15599" s="219">
        <v>65.598003239813849</v>
      </c>
      <c r="D15599" s="218"/>
      <c r="E15599" s="218" t="s">
        <v>204</v>
      </c>
      <c r="F15599" s="218">
        <v>2018</v>
      </c>
    </row>
    <row r="15600" spans="1:6" x14ac:dyDescent="0.45">
      <c r="A15600" s="218">
        <v>145694</v>
      </c>
      <c r="B15600" s="218">
        <v>160</v>
      </c>
      <c r="C15600" s="219">
        <v>47.828322322093094</v>
      </c>
      <c r="D15600" s="218"/>
      <c r="E15600" s="218" t="s">
        <v>114</v>
      </c>
      <c r="F15600" s="218">
        <v>2018</v>
      </c>
    </row>
    <row r="15601" spans="1:6" x14ac:dyDescent="0.45">
      <c r="A15601" s="218">
        <v>145695</v>
      </c>
      <c r="B15601" s="218">
        <v>160</v>
      </c>
      <c r="C15601" s="219">
        <v>41.423838442434381</v>
      </c>
      <c r="D15601" s="218"/>
      <c r="E15601" s="218" t="s">
        <v>114</v>
      </c>
      <c r="F15601" s="218">
        <v>2018</v>
      </c>
    </row>
    <row r="15602" spans="1:6" x14ac:dyDescent="0.45">
      <c r="A15602" s="218">
        <v>148096</v>
      </c>
      <c r="B15602" s="218">
        <v>200</v>
      </c>
      <c r="C15602" s="219">
        <v>7.6362706207212003</v>
      </c>
      <c r="D15602" s="218"/>
      <c r="E15602" s="218" t="s">
        <v>114</v>
      </c>
      <c r="F15602" s="218">
        <v>2018</v>
      </c>
    </row>
    <row r="15603" spans="1:6" x14ac:dyDescent="0.45">
      <c r="A15603" s="218">
        <v>148097</v>
      </c>
      <c r="B15603" s="218">
        <v>200</v>
      </c>
      <c r="C15603" s="219">
        <v>36.288016988816644</v>
      </c>
      <c r="D15603" s="218"/>
      <c r="E15603" s="218" t="s">
        <v>114</v>
      </c>
      <c r="F15603" s="218">
        <v>2018</v>
      </c>
    </row>
    <row r="15604" spans="1:6" x14ac:dyDescent="0.45">
      <c r="A15604" s="218">
        <v>148098</v>
      </c>
      <c r="B15604" s="218">
        <v>200</v>
      </c>
      <c r="C15604" s="219">
        <v>39.990399048272558</v>
      </c>
      <c r="D15604" s="218"/>
      <c r="E15604" s="218" t="s">
        <v>114</v>
      </c>
      <c r="F15604" s="218">
        <v>2018</v>
      </c>
    </row>
    <row r="15605" spans="1:6" x14ac:dyDescent="0.45">
      <c r="A15605" s="218">
        <v>148348</v>
      </c>
      <c r="B15605" s="218">
        <v>200</v>
      </c>
      <c r="C15605" s="219">
        <v>38.312636622956497</v>
      </c>
      <c r="D15605" s="218"/>
      <c r="E15605" s="218" t="s">
        <v>114</v>
      </c>
      <c r="F15605" s="218">
        <v>2018</v>
      </c>
    </row>
    <row r="15606" spans="1:6" x14ac:dyDescent="0.45">
      <c r="A15606" s="218">
        <v>148351</v>
      </c>
      <c r="B15606" s="218">
        <v>200</v>
      </c>
      <c r="C15606" s="219">
        <v>17.830564012600259</v>
      </c>
      <c r="D15606" s="218"/>
      <c r="E15606" s="218" t="s">
        <v>114</v>
      </c>
      <c r="F15606" s="218">
        <v>2018</v>
      </c>
    </row>
    <row r="15607" spans="1:6" x14ac:dyDescent="0.45">
      <c r="A15607" s="218">
        <v>148354</v>
      </c>
      <c r="B15607" s="218">
        <v>200</v>
      </c>
      <c r="C15607" s="219">
        <v>55.612989354677751</v>
      </c>
      <c r="D15607" s="218"/>
      <c r="E15607" s="218" t="s">
        <v>114</v>
      </c>
      <c r="F15607" s="218">
        <v>2018</v>
      </c>
    </row>
    <row r="15608" spans="1:6" x14ac:dyDescent="0.45">
      <c r="A15608" s="218">
        <v>148357</v>
      </c>
      <c r="B15608" s="218">
        <v>200</v>
      </c>
      <c r="C15608" s="219">
        <v>18.74865896560754</v>
      </c>
      <c r="D15608" s="218"/>
      <c r="E15608" s="218" t="s">
        <v>114</v>
      </c>
      <c r="F15608" s="218">
        <v>2018</v>
      </c>
    </row>
    <row r="15609" spans="1:6" x14ac:dyDescent="0.45">
      <c r="A15609" s="218">
        <v>148360</v>
      </c>
      <c r="B15609" s="218">
        <v>200</v>
      </c>
      <c r="C15609" s="219">
        <v>48.438220539040401</v>
      </c>
      <c r="D15609" s="218"/>
      <c r="E15609" s="218" t="s">
        <v>114</v>
      </c>
      <c r="F15609" s="218">
        <v>2018</v>
      </c>
    </row>
    <row r="15610" spans="1:6" x14ac:dyDescent="0.45">
      <c r="A15610" s="218">
        <v>148367</v>
      </c>
      <c r="B15610" s="218">
        <v>200</v>
      </c>
      <c r="C15610" s="219">
        <v>32.671963271064541</v>
      </c>
      <c r="D15610" s="218"/>
      <c r="E15610" s="218" t="s">
        <v>114</v>
      </c>
      <c r="F15610" s="218">
        <v>2018</v>
      </c>
    </row>
    <row r="15611" spans="1:6" x14ac:dyDescent="0.45">
      <c r="A15611" s="218">
        <v>148368</v>
      </c>
      <c r="B15611" s="218">
        <v>200</v>
      </c>
      <c r="C15611" s="219">
        <v>45.237726345603257</v>
      </c>
      <c r="D15611" s="218"/>
      <c r="E15611" s="218" t="s">
        <v>114</v>
      </c>
      <c r="F15611" s="218">
        <v>2018</v>
      </c>
    </row>
    <row r="15612" spans="1:6" x14ac:dyDescent="0.45">
      <c r="A15612" s="218">
        <v>148373</v>
      </c>
      <c r="B15612" s="218">
        <v>200</v>
      </c>
      <c r="C15612" s="219">
        <v>53.037368307429112</v>
      </c>
      <c r="D15612" s="218"/>
      <c r="E15612" s="218" t="s">
        <v>114</v>
      </c>
      <c r="F15612" s="218">
        <v>2018</v>
      </c>
    </row>
    <row r="15613" spans="1:6" x14ac:dyDescent="0.45">
      <c r="A15613" s="218">
        <v>148374</v>
      </c>
      <c r="B15613" s="218">
        <v>200</v>
      </c>
      <c r="C15613" s="219">
        <v>53.345107864673551</v>
      </c>
      <c r="D15613" s="218"/>
      <c r="E15613" s="218" t="s">
        <v>114</v>
      </c>
      <c r="F15613" s="218">
        <v>2018</v>
      </c>
    </row>
    <row r="15614" spans="1:6" x14ac:dyDescent="0.45">
      <c r="A15614" s="218">
        <v>148377</v>
      </c>
      <c r="B15614" s="218">
        <v>250</v>
      </c>
      <c r="C15614" s="219">
        <v>34.355882059010227</v>
      </c>
      <c r="D15614" s="218"/>
      <c r="E15614" s="218" t="s">
        <v>114</v>
      </c>
      <c r="F15614" s="218">
        <v>2018</v>
      </c>
    </row>
    <row r="15615" spans="1:6" x14ac:dyDescent="0.45">
      <c r="A15615" s="218">
        <v>148378</v>
      </c>
      <c r="B15615" s="218">
        <v>250</v>
      </c>
      <c r="C15615" s="219">
        <v>47.621573093480627</v>
      </c>
      <c r="D15615" s="218"/>
      <c r="E15615" s="218" t="s">
        <v>114</v>
      </c>
      <c r="F15615" s="218">
        <v>2018</v>
      </c>
    </row>
    <row r="15616" spans="1:6" x14ac:dyDescent="0.45">
      <c r="A15616" s="218">
        <v>148381</v>
      </c>
      <c r="B15616" s="218">
        <v>250</v>
      </c>
      <c r="C15616" s="219">
        <v>46.246905301353863</v>
      </c>
      <c r="D15616" s="218"/>
      <c r="E15616" s="218" t="s">
        <v>114</v>
      </c>
      <c r="F15616" s="218">
        <v>2018</v>
      </c>
    </row>
    <row r="15617" spans="1:6" x14ac:dyDescent="0.45">
      <c r="A15617" s="218">
        <v>148382</v>
      </c>
      <c r="B15617" s="218">
        <v>250</v>
      </c>
      <c r="C15617" s="219">
        <v>48.880512129834933</v>
      </c>
      <c r="D15617" s="218"/>
      <c r="E15617" s="218" t="s">
        <v>114</v>
      </c>
      <c r="F15617" s="218">
        <v>2018</v>
      </c>
    </row>
    <row r="15618" spans="1:6" x14ac:dyDescent="0.45">
      <c r="A15618" s="218">
        <v>148940</v>
      </c>
      <c r="B15618" s="218">
        <v>250</v>
      </c>
      <c r="C15618" s="219">
        <v>9.4899955133783251</v>
      </c>
      <c r="D15618" s="218"/>
      <c r="E15618" s="218" t="s">
        <v>205</v>
      </c>
      <c r="F15618" s="218">
        <v>1993</v>
      </c>
    </row>
    <row r="15619" spans="1:6" x14ac:dyDescent="0.45">
      <c r="A15619" s="218">
        <v>148941</v>
      </c>
      <c r="B15619" s="218">
        <v>250</v>
      </c>
      <c r="C15619" s="219">
        <v>15.244937041888591</v>
      </c>
      <c r="D15619" s="218"/>
      <c r="E15619" s="218" t="s">
        <v>205</v>
      </c>
      <c r="F15619" s="218">
        <v>1993</v>
      </c>
    </row>
    <row r="15620" spans="1:6" x14ac:dyDescent="0.45">
      <c r="A15620" s="218">
        <v>148944</v>
      </c>
      <c r="B15620" s="218">
        <v>250</v>
      </c>
      <c r="C15620" s="219">
        <v>11.605885351055541</v>
      </c>
      <c r="D15620" s="218"/>
      <c r="E15620" s="218" t="s">
        <v>205</v>
      </c>
      <c r="F15620" s="218">
        <v>1993</v>
      </c>
    </row>
    <row r="15621" spans="1:6" x14ac:dyDescent="0.45">
      <c r="A15621" s="218">
        <v>149026</v>
      </c>
      <c r="B15621" s="218"/>
      <c r="C15621" s="219">
        <v>14.80393986574413</v>
      </c>
      <c r="D15621" s="218"/>
      <c r="E15621" s="218"/>
      <c r="F15621" s="218"/>
    </row>
    <row r="15622" spans="1:6" x14ac:dyDescent="0.45">
      <c r="A15622" s="218">
        <v>149028</v>
      </c>
      <c r="B15622" s="218">
        <v>200</v>
      </c>
      <c r="C15622" s="219">
        <v>111.2440058020651</v>
      </c>
      <c r="D15622" s="218" t="s">
        <v>580</v>
      </c>
      <c r="E15622" s="218" t="s">
        <v>207</v>
      </c>
      <c r="F15622" s="218">
        <v>1901</v>
      </c>
    </row>
    <row r="15623" spans="1:6" x14ac:dyDescent="0.45">
      <c r="A15623" s="218">
        <v>150294</v>
      </c>
      <c r="B15623" s="218">
        <v>315</v>
      </c>
      <c r="C15623" s="219">
        <v>5.3346806833647582</v>
      </c>
      <c r="D15623" s="218"/>
      <c r="E15623" s="218" t="s">
        <v>204</v>
      </c>
      <c r="F15623" s="218">
        <v>2017</v>
      </c>
    </row>
    <row r="15624" spans="1:6" x14ac:dyDescent="0.45">
      <c r="A15624" s="218">
        <v>150295</v>
      </c>
      <c r="B15624" s="218">
        <v>315</v>
      </c>
      <c r="C15624" s="219">
        <v>13.43378904103367</v>
      </c>
      <c r="D15624" s="218"/>
      <c r="E15624" s="218" t="s">
        <v>204</v>
      </c>
      <c r="F15624" s="218">
        <v>2017</v>
      </c>
    </row>
    <row r="15625" spans="1:6" x14ac:dyDescent="0.45">
      <c r="A15625" s="218">
        <v>156803</v>
      </c>
      <c r="B15625" s="218">
        <v>250</v>
      </c>
      <c r="C15625" s="219">
        <v>18.76314102685728</v>
      </c>
      <c r="D15625" s="218"/>
      <c r="E15625" s="218" t="s">
        <v>204</v>
      </c>
      <c r="F15625" s="218">
        <v>2004</v>
      </c>
    </row>
    <row r="15626" spans="1:6" x14ac:dyDescent="0.45">
      <c r="A15626" s="218">
        <v>157064</v>
      </c>
      <c r="B15626" s="218">
        <v>200</v>
      </c>
      <c r="C15626" s="219">
        <v>47.80195816089536</v>
      </c>
      <c r="D15626" s="218"/>
      <c r="E15626" s="218" t="s">
        <v>114</v>
      </c>
      <c r="F15626" s="218">
        <v>2019</v>
      </c>
    </row>
    <row r="15627" spans="1:6" x14ac:dyDescent="0.45">
      <c r="A15627" s="218">
        <v>157065</v>
      </c>
      <c r="B15627" s="218">
        <v>200</v>
      </c>
      <c r="C15627" s="219">
        <v>23.491794736084501</v>
      </c>
      <c r="D15627" s="218"/>
      <c r="E15627" s="218" t="s">
        <v>114</v>
      </c>
      <c r="F15627" s="218">
        <v>2019</v>
      </c>
    </row>
    <row r="15628" spans="1:6" x14ac:dyDescent="0.45">
      <c r="A15628" s="218">
        <v>157068</v>
      </c>
      <c r="B15628" s="218">
        <v>200</v>
      </c>
      <c r="C15628" s="219">
        <v>36.783603140719492</v>
      </c>
      <c r="D15628" s="218"/>
      <c r="E15628" s="218" t="s">
        <v>114</v>
      </c>
      <c r="F15628" s="218">
        <v>2019</v>
      </c>
    </row>
    <row r="15629" spans="1:6" x14ac:dyDescent="0.45">
      <c r="A15629" s="218">
        <v>157072</v>
      </c>
      <c r="B15629" s="218">
        <v>200</v>
      </c>
      <c r="C15629" s="219">
        <v>28.92239416130975</v>
      </c>
      <c r="D15629" s="218"/>
      <c r="E15629" s="218" t="s">
        <v>114</v>
      </c>
      <c r="F15629" s="218">
        <v>2019</v>
      </c>
    </row>
    <row r="15630" spans="1:6" x14ac:dyDescent="0.45">
      <c r="A15630" s="218">
        <v>157075</v>
      </c>
      <c r="B15630" s="218">
        <v>200</v>
      </c>
      <c r="C15630" s="219">
        <v>18.758825656209179</v>
      </c>
      <c r="D15630" s="218"/>
      <c r="E15630" s="218" t="s">
        <v>114</v>
      </c>
      <c r="F15630" s="218">
        <v>2019</v>
      </c>
    </row>
    <row r="15631" spans="1:6" x14ac:dyDescent="0.45">
      <c r="A15631" s="218">
        <v>157076</v>
      </c>
      <c r="B15631" s="218">
        <v>200</v>
      </c>
      <c r="C15631" s="219">
        <v>18.658947129817221</v>
      </c>
      <c r="D15631" s="218"/>
      <c r="E15631" s="218" t="s">
        <v>114</v>
      </c>
      <c r="F15631" s="218">
        <v>2019</v>
      </c>
    </row>
    <row r="15632" spans="1:6" x14ac:dyDescent="0.45">
      <c r="A15632" s="218">
        <v>157079</v>
      </c>
      <c r="B15632" s="218">
        <v>200</v>
      </c>
      <c r="C15632" s="219">
        <v>42.647984161192731</v>
      </c>
      <c r="D15632" s="218"/>
      <c r="E15632" s="218" t="s">
        <v>114</v>
      </c>
      <c r="F15632" s="218">
        <v>2019</v>
      </c>
    </row>
    <row r="15633" spans="1:6" x14ac:dyDescent="0.45">
      <c r="A15633" s="218">
        <v>157082</v>
      </c>
      <c r="B15633" s="218">
        <v>200</v>
      </c>
      <c r="C15633" s="219">
        <v>14.923736965115159</v>
      </c>
      <c r="D15633" s="218"/>
      <c r="E15633" s="218" t="s">
        <v>114</v>
      </c>
      <c r="F15633" s="218">
        <v>2019</v>
      </c>
    </row>
    <row r="15634" spans="1:6" x14ac:dyDescent="0.45">
      <c r="A15634" s="218">
        <v>157085</v>
      </c>
      <c r="B15634" s="218">
        <v>250</v>
      </c>
      <c r="C15634" s="219">
        <v>39.56264477424719</v>
      </c>
      <c r="D15634" s="218"/>
      <c r="E15634" s="218" t="s">
        <v>114</v>
      </c>
      <c r="F15634" s="218">
        <v>2019</v>
      </c>
    </row>
    <row r="15635" spans="1:6" x14ac:dyDescent="0.45">
      <c r="A15635" s="218">
        <v>157088</v>
      </c>
      <c r="B15635" s="218">
        <v>200</v>
      </c>
      <c r="C15635" s="219">
        <v>31.822604544110561</v>
      </c>
      <c r="D15635" s="218"/>
      <c r="E15635" s="218" t="s">
        <v>114</v>
      </c>
      <c r="F15635" s="218">
        <v>2019</v>
      </c>
    </row>
    <row r="15636" spans="1:6" x14ac:dyDescent="0.45">
      <c r="A15636" s="218">
        <v>157090</v>
      </c>
      <c r="B15636" s="218">
        <v>200</v>
      </c>
      <c r="C15636" s="219">
        <v>36.569565556715418</v>
      </c>
      <c r="D15636" s="218"/>
      <c r="E15636" s="218" t="s">
        <v>114</v>
      </c>
      <c r="F15636" s="218">
        <v>2019</v>
      </c>
    </row>
    <row r="15637" spans="1:6" x14ac:dyDescent="0.45">
      <c r="A15637" s="218">
        <v>157092</v>
      </c>
      <c r="B15637" s="218">
        <v>200</v>
      </c>
      <c r="C15637" s="219">
        <v>24.74093231922712</v>
      </c>
      <c r="D15637" s="218"/>
      <c r="E15637" s="218" t="s">
        <v>114</v>
      </c>
      <c r="F15637" s="218">
        <v>2019</v>
      </c>
    </row>
    <row r="15638" spans="1:6" x14ac:dyDescent="0.45">
      <c r="A15638" s="218">
        <v>157094</v>
      </c>
      <c r="B15638" s="218">
        <v>200</v>
      </c>
      <c r="C15638" s="219">
        <v>18.725776513682991</v>
      </c>
      <c r="D15638" s="218"/>
      <c r="E15638" s="218" t="s">
        <v>114</v>
      </c>
      <c r="F15638" s="218">
        <v>2019</v>
      </c>
    </row>
    <row r="15639" spans="1:6" x14ac:dyDescent="0.45">
      <c r="A15639" s="218">
        <v>157097</v>
      </c>
      <c r="B15639" s="218">
        <v>200</v>
      </c>
      <c r="C15639" s="219">
        <v>48.588204174197053</v>
      </c>
      <c r="D15639" s="218"/>
      <c r="E15639" s="218" t="s">
        <v>114</v>
      </c>
      <c r="F15639" s="218">
        <v>2019</v>
      </c>
    </row>
    <row r="15640" spans="1:6" x14ac:dyDescent="0.45">
      <c r="A15640" s="218">
        <v>157100</v>
      </c>
      <c r="B15640" s="218">
        <v>200</v>
      </c>
      <c r="C15640" s="219">
        <v>14.92460093304382</v>
      </c>
      <c r="D15640" s="218"/>
      <c r="E15640" s="218" t="s">
        <v>114</v>
      </c>
      <c r="F15640" s="218">
        <v>2019</v>
      </c>
    </row>
    <row r="15641" spans="1:6" x14ac:dyDescent="0.45">
      <c r="A15641" s="218">
        <v>157103</v>
      </c>
      <c r="B15641" s="218">
        <v>200</v>
      </c>
      <c r="C15641" s="219">
        <v>48.453421138244003</v>
      </c>
      <c r="D15641" s="218"/>
      <c r="E15641" s="218" t="s">
        <v>114</v>
      </c>
      <c r="F15641" s="218">
        <v>2019</v>
      </c>
    </row>
    <row r="15642" spans="1:6" x14ac:dyDescent="0.45">
      <c r="A15642" s="218">
        <v>157304</v>
      </c>
      <c r="B15642" s="218"/>
      <c r="C15642" s="219">
        <v>24.556550690062831</v>
      </c>
      <c r="D15642" s="218"/>
      <c r="E15642" s="218"/>
      <c r="F15642" s="218">
        <v>1901</v>
      </c>
    </row>
    <row r="15643" spans="1:6" x14ac:dyDescent="0.45">
      <c r="A15643" s="218">
        <v>157305</v>
      </c>
      <c r="B15643" s="218"/>
      <c r="C15643" s="219">
        <v>37.665029344623967</v>
      </c>
      <c r="D15643" s="218"/>
      <c r="E15643" s="218"/>
      <c r="F15643" s="218">
        <v>1901</v>
      </c>
    </row>
    <row r="15644" spans="1:6" x14ac:dyDescent="0.45">
      <c r="A15644" s="218">
        <v>157306</v>
      </c>
      <c r="B15644" s="218"/>
      <c r="C15644" s="219">
        <v>44.902349662412099</v>
      </c>
      <c r="D15644" s="218"/>
      <c r="E15644" s="218"/>
      <c r="F15644" s="218">
        <v>1901</v>
      </c>
    </row>
    <row r="15645" spans="1:6" x14ac:dyDescent="0.45">
      <c r="A15645" s="218">
        <v>157312</v>
      </c>
      <c r="B15645" s="218">
        <v>160</v>
      </c>
      <c r="C15645" s="219">
        <v>36.69488641501308</v>
      </c>
      <c r="D15645" s="218"/>
      <c r="E15645" s="218" t="s">
        <v>114</v>
      </c>
      <c r="F15645" s="218">
        <v>2018</v>
      </c>
    </row>
    <row r="15646" spans="1:6" x14ac:dyDescent="0.45">
      <c r="A15646" s="218">
        <v>157315</v>
      </c>
      <c r="B15646" s="218">
        <v>160</v>
      </c>
      <c r="C15646" s="219">
        <v>30.084316528624068</v>
      </c>
      <c r="D15646" s="218"/>
      <c r="E15646" s="218" t="s">
        <v>114</v>
      </c>
      <c r="F15646" s="218">
        <v>2018</v>
      </c>
    </row>
    <row r="15647" spans="1:6" x14ac:dyDescent="0.45">
      <c r="A15647" s="218">
        <v>157319</v>
      </c>
      <c r="B15647" s="218">
        <v>160</v>
      </c>
      <c r="C15647" s="219">
        <v>15.785189004528119</v>
      </c>
      <c r="D15647" s="218"/>
      <c r="E15647" s="218" t="s">
        <v>114</v>
      </c>
      <c r="F15647" s="218">
        <v>2018</v>
      </c>
    </row>
    <row r="15648" spans="1:6" x14ac:dyDescent="0.45">
      <c r="A15648" s="218">
        <v>157320</v>
      </c>
      <c r="B15648" s="218">
        <v>200</v>
      </c>
      <c r="C15648" s="219">
        <v>31.194830596098139</v>
      </c>
      <c r="D15648" s="218"/>
      <c r="E15648" s="218" t="s">
        <v>114</v>
      </c>
      <c r="F15648" s="218">
        <v>2018</v>
      </c>
    </row>
    <row r="15649" spans="1:6" x14ac:dyDescent="0.45">
      <c r="A15649" s="218">
        <v>157322</v>
      </c>
      <c r="B15649" s="218">
        <v>200</v>
      </c>
      <c r="C15649" s="219">
        <v>26.956834403677281</v>
      </c>
      <c r="D15649" s="218"/>
      <c r="E15649" s="218" t="s">
        <v>114</v>
      </c>
      <c r="F15649" s="218">
        <v>2018</v>
      </c>
    </row>
    <row r="15650" spans="1:6" x14ac:dyDescent="0.45">
      <c r="A15650" s="218">
        <v>157749</v>
      </c>
      <c r="B15650" s="218">
        <v>160</v>
      </c>
      <c r="C15650" s="219">
        <v>9.2769175922659084</v>
      </c>
      <c r="D15650" s="218"/>
      <c r="E15650" s="218" t="s">
        <v>114</v>
      </c>
      <c r="F15650" s="218">
        <v>2005</v>
      </c>
    </row>
    <row r="15651" spans="1:6" x14ac:dyDescent="0.45">
      <c r="A15651" s="218">
        <v>157752</v>
      </c>
      <c r="B15651" s="218">
        <v>160</v>
      </c>
      <c r="C15651" s="219">
        <v>24.846088967780862</v>
      </c>
      <c r="D15651" s="218"/>
      <c r="E15651" s="218" t="s">
        <v>114</v>
      </c>
      <c r="F15651" s="218">
        <v>2005</v>
      </c>
    </row>
    <row r="15652" spans="1:6" x14ac:dyDescent="0.45">
      <c r="A15652" s="218">
        <v>157754</v>
      </c>
      <c r="B15652" s="218">
        <v>160</v>
      </c>
      <c r="C15652" s="219">
        <v>2.4782352853887541</v>
      </c>
      <c r="D15652" s="218"/>
      <c r="E15652" s="218" t="s">
        <v>114</v>
      </c>
      <c r="F15652" s="218">
        <v>2005</v>
      </c>
    </row>
    <row r="15653" spans="1:6" x14ac:dyDescent="0.45">
      <c r="A15653" s="218">
        <v>157755</v>
      </c>
      <c r="B15653" s="218">
        <v>160</v>
      </c>
      <c r="C15653" s="219">
        <v>30.11266446180435</v>
      </c>
      <c r="D15653" s="218"/>
      <c r="E15653" s="218" t="s">
        <v>114</v>
      </c>
      <c r="F15653" s="218">
        <v>2005</v>
      </c>
    </row>
    <row r="15654" spans="1:6" x14ac:dyDescent="0.45">
      <c r="A15654" s="218">
        <v>157758</v>
      </c>
      <c r="B15654" s="218">
        <v>160</v>
      </c>
      <c r="C15654" s="219">
        <v>20.05867236388427</v>
      </c>
      <c r="D15654" s="218"/>
      <c r="E15654" s="218" t="s">
        <v>114</v>
      </c>
      <c r="F15654" s="218">
        <v>2005</v>
      </c>
    </row>
    <row r="15655" spans="1:6" x14ac:dyDescent="0.45">
      <c r="A15655" s="218">
        <v>157761</v>
      </c>
      <c r="B15655" s="218">
        <v>160</v>
      </c>
      <c r="C15655" s="219">
        <v>18.752159769012721</v>
      </c>
      <c r="D15655" s="218"/>
      <c r="E15655" s="218" t="s">
        <v>114</v>
      </c>
      <c r="F15655" s="218">
        <v>2005</v>
      </c>
    </row>
    <row r="15656" spans="1:6" x14ac:dyDescent="0.45">
      <c r="A15656" s="218">
        <v>158383</v>
      </c>
      <c r="B15656" s="218"/>
      <c r="C15656" s="219">
        <v>22.312870720755129</v>
      </c>
      <c r="D15656" s="218"/>
      <c r="E15656" s="218"/>
      <c r="F15656" s="218">
        <v>1901</v>
      </c>
    </row>
    <row r="15657" spans="1:6" x14ac:dyDescent="0.45">
      <c r="A15657" s="218">
        <v>163508</v>
      </c>
      <c r="B15657" s="218">
        <v>200</v>
      </c>
      <c r="C15657" s="219">
        <v>20.2778555930973</v>
      </c>
      <c r="D15657" s="218"/>
      <c r="E15657" s="218" t="s">
        <v>114</v>
      </c>
      <c r="F15657" s="218">
        <v>2019</v>
      </c>
    </row>
    <row r="15658" spans="1:6" x14ac:dyDescent="0.45">
      <c r="A15658" s="218">
        <v>163509</v>
      </c>
      <c r="B15658" s="218">
        <v>200</v>
      </c>
      <c r="C15658" s="219">
        <v>29.542718297195101</v>
      </c>
      <c r="D15658" s="218"/>
      <c r="E15658" s="218" t="s">
        <v>114</v>
      </c>
      <c r="F15658" s="218">
        <v>2009</v>
      </c>
    </row>
    <row r="15659" spans="1:6" x14ac:dyDescent="0.45">
      <c r="A15659" s="218">
        <v>163523</v>
      </c>
      <c r="B15659" s="218">
        <v>200</v>
      </c>
      <c r="C15659" s="219">
        <v>58.43024440298548</v>
      </c>
      <c r="D15659" s="218"/>
      <c r="E15659" s="218" t="s">
        <v>114</v>
      </c>
      <c r="F15659" s="218">
        <v>2019</v>
      </c>
    </row>
    <row r="15660" spans="1:6" x14ac:dyDescent="0.45">
      <c r="A15660" s="218">
        <v>163527</v>
      </c>
      <c r="B15660" s="218">
        <v>200</v>
      </c>
      <c r="C15660" s="219">
        <v>18.772370867947799</v>
      </c>
      <c r="D15660" s="218"/>
      <c r="E15660" s="218" t="s">
        <v>114</v>
      </c>
      <c r="F15660" s="218">
        <v>2019</v>
      </c>
    </row>
    <row r="15661" spans="1:6" x14ac:dyDescent="0.45">
      <c r="A15661" s="218">
        <v>163528</v>
      </c>
      <c r="B15661" s="218">
        <v>200</v>
      </c>
      <c r="C15661" s="219">
        <v>6.7330167087401538</v>
      </c>
      <c r="D15661" s="218"/>
      <c r="E15661" s="218" t="s">
        <v>114</v>
      </c>
      <c r="F15661" s="218">
        <v>2019</v>
      </c>
    </row>
    <row r="15662" spans="1:6" x14ac:dyDescent="0.45">
      <c r="A15662" s="218">
        <v>163532</v>
      </c>
      <c r="B15662" s="218">
        <v>200</v>
      </c>
      <c r="C15662" s="219">
        <v>37.991754699873319</v>
      </c>
      <c r="D15662" s="218"/>
      <c r="E15662" s="218" t="s">
        <v>114</v>
      </c>
      <c r="F15662" s="218">
        <v>2019</v>
      </c>
    </row>
    <row r="15663" spans="1:6" x14ac:dyDescent="0.45">
      <c r="A15663" s="218">
        <v>163534</v>
      </c>
      <c r="B15663" s="218">
        <v>200</v>
      </c>
      <c r="C15663" s="219">
        <v>16.237926222434279</v>
      </c>
      <c r="D15663" s="218"/>
      <c r="E15663" s="218" t="s">
        <v>114</v>
      </c>
      <c r="F15663" s="218">
        <v>2019</v>
      </c>
    </row>
    <row r="15664" spans="1:6" x14ac:dyDescent="0.45">
      <c r="A15664" s="218">
        <v>163536</v>
      </c>
      <c r="B15664" s="218">
        <v>200</v>
      </c>
      <c r="C15664" s="219">
        <v>16.362019098854759</v>
      </c>
      <c r="D15664" s="218"/>
      <c r="E15664" s="218" t="s">
        <v>114</v>
      </c>
      <c r="F15664" s="218">
        <v>2019</v>
      </c>
    </row>
    <row r="15665" spans="1:6" x14ac:dyDescent="0.45">
      <c r="A15665" s="218">
        <v>163541</v>
      </c>
      <c r="B15665" s="218">
        <v>200</v>
      </c>
      <c r="C15665" s="219">
        <v>15.408540651334411</v>
      </c>
      <c r="D15665" s="218"/>
      <c r="E15665" s="218" t="s">
        <v>114</v>
      </c>
      <c r="F15665" s="218">
        <v>2019</v>
      </c>
    </row>
    <row r="15666" spans="1:6" x14ac:dyDescent="0.45">
      <c r="A15666" s="218">
        <v>163761</v>
      </c>
      <c r="B15666" s="218">
        <v>160</v>
      </c>
      <c r="C15666" s="219">
        <v>14.56374683991147</v>
      </c>
      <c r="D15666" s="218"/>
      <c r="E15666" s="218" t="s">
        <v>114</v>
      </c>
      <c r="F15666" s="218">
        <v>2019</v>
      </c>
    </row>
    <row r="15667" spans="1:6" x14ac:dyDescent="0.45">
      <c r="A15667" s="218">
        <v>163765</v>
      </c>
      <c r="B15667" s="218">
        <v>160</v>
      </c>
      <c r="C15667" s="219">
        <v>18.589142771551419</v>
      </c>
      <c r="D15667" s="218"/>
      <c r="E15667" s="218" t="s">
        <v>114</v>
      </c>
      <c r="F15667" s="218">
        <v>2019</v>
      </c>
    </row>
    <row r="15668" spans="1:6" x14ac:dyDescent="0.45">
      <c r="A15668" s="218">
        <v>163766</v>
      </c>
      <c r="B15668" s="218">
        <v>200</v>
      </c>
      <c r="C15668" s="219">
        <v>75.951447978807124</v>
      </c>
      <c r="D15668" s="218"/>
      <c r="E15668" s="218" t="s">
        <v>114</v>
      </c>
      <c r="F15668" s="218">
        <v>2019</v>
      </c>
    </row>
    <row r="15669" spans="1:6" x14ac:dyDescent="0.45">
      <c r="A15669" s="218">
        <v>163768</v>
      </c>
      <c r="B15669" s="218">
        <v>160</v>
      </c>
      <c r="C15669" s="219">
        <v>18.200305518601692</v>
      </c>
      <c r="D15669" s="218" t="s">
        <v>187</v>
      </c>
      <c r="E15669" s="218" t="s">
        <v>114</v>
      </c>
      <c r="F15669" s="218">
        <v>2019</v>
      </c>
    </row>
    <row r="15670" spans="1:6" x14ac:dyDescent="0.45">
      <c r="A15670" s="218">
        <v>163774</v>
      </c>
      <c r="B15670" s="218">
        <v>160</v>
      </c>
      <c r="C15670" s="219">
        <v>18.090500490298549</v>
      </c>
      <c r="D15670" s="218"/>
      <c r="E15670" s="218" t="s">
        <v>114</v>
      </c>
      <c r="F15670" s="218">
        <v>2019</v>
      </c>
    </row>
    <row r="15671" spans="1:6" x14ac:dyDescent="0.45">
      <c r="A15671" s="218">
        <v>163778</v>
      </c>
      <c r="B15671" s="218">
        <v>160</v>
      </c>
      <c r="C15671" s="219">
        <v>19.45193679282314</v>
      </c>
      <c r="D15671" s="218"/>
      <c r="E15671" s="218" t="s">
        <v>114</v>
      </c>
      <c r="F15671" s="218">
        <v>2019</v>
      </c>
    </row>
    <row r="15672" spans="1:6" x14ac:dyDescent="0.45">
      <c r="A15672" s="218">
        <v>163785</v>
      </c>
      <c r="B15672" s="218">
        <v>250</v>
      </c>
      <c r="C15672" s="219">
        <v>37.322526093593339</v>
      </c>
      <c r="D15672" s="218"/>
      <c r="E15672" s="218" t="s">
        <v>114</v>
      </c>
      <c r="F15672" s="218">
        <v>2019</v>
      </c>
    </row>
    <row r="15673" spans="1:6" x14ac:dyDescent="0.45">
      <c r="A15673" s="218">
        <v>163790</v>
      </c>
      <c r="B15673" s="218">
        <v>250</v>
      </c>
      <c r="C15673" s="219">
        <v>32.97599320717007</v>
      </c>
      <c r="D15673" s="218"/>
      <c r="E15673" s="218" t="s">
        <v>114</v>
      </c>
      <c r="F15673" s="218">
        <v>2019</v>
      </c>
    </row>
    <row r="15674" spans="1:6" x14ac:dyDescent="0.45">
      <c r="A15674" s="218">
        <v>163799</v>
      </c>
      <c r="B15674" s="218">
        <v>250</v>
      </c>
      <c r="C15674" s="219">
        <v>29.613759302099972</v>
      </c>
      <c r="D15674" s="218"/>
      <c r="E15674" s="218" t="s">
        <v>114</v>
      </c>
      <c r="F15674" s="218">
        <v>2019</v>
      </c>
    </row>
    <row r="15675" spans="1:6" x14ac:dyDescent="0.45">
      <c r="A15675" s="218">
        <v>165096</v>
      </c>
      <c r="B15675" s="218">
        <v>100</v>
      </c>
      <c r="C15675" s="219">
        <v>21.688087170069249</v>
      </c>
      <c r="D15675" s="218"/>
      <c r="E15675" s="218" t="s">
        <v>123</v>
      </c>
      <c r="F15675" s="218">
        <v>1901</v>
      </c>
    </row>
    <row r="15676" spans="1:6" x14ac:dyDescent="0.45">
      <c r="A15676" s="218">
        <v>165154</v>
      </c>
      <c r="B15676" s="218">
        <v>200</v>
      </c>
      <c r="C15676" s="219">
        <v>69.511628657060484</v>
      </c>
      <c r="D15676" s="218"/>
      <c r="E15676" s="218" t="s">
        <v>114</v>
      </c>
      <c r="F15676" s="218"/>
    </row>
    <row r="15677" spans="1:6" x14ac:dyDescent="0.45">
      <c r="A15677" s="218">
        <v>165488</v>
      </c>
      <c r="B15677" s="218">
        <v>200</v>
      </c>
      <c r="C15677" s="219">
        <v>20.14378368142059</v>
      </c>
      <c r="D15677" s="218"/>
      <c r="E15677" s="218" t="s">
        <v>114</v>
      </c>
      <c r="F15677" s="218">
        <v>2019</v>
      </c>
    </row>
    <row r="15678" spans="1:6" x14ac:dyDescent="0.45">
      <c r="A15678" s="218">
        <v>166660</v>
      </c>
      <c r="B15678" s="218">
        <v>200</v>
      </c>
      <c r="C15678" s="219">
        <v>28.111100226974649</v>
      </c>
      <c r="D15678" s="218"/>
      <c r="E15678" s="218" t="s">
        <v>114</v>
      </c>
      <c r="F15678" s="218">
        <v>2018</v>
      </c>
    </row>
    <row r="15679" spans="1:6" x14ac:dyDescent="0.45">
      <c r="A15679" s="218">
        <v>166902</v>
      </c>
      <c r="B15679" s="218">
        <v>200</v>
      </c>
      <c r="C15679" s="219">
        <v>4.9289561788403304</v>
      </c>
      <c r="D15679" s="218"/>
      <c r="E15679" s="218" t="s">
        <v>114</v>
      </c>
      <c r="F15679" s="218">
        <v>2019</v>
      </c>
    </row>
    <row r="15680" spans="1:6" x14ac:dyDescent="0.45">
      <c r="A15680" s="218">
        <v>166903</v>
      </c>
      <c r="B15680" s="218">
        <v>200</v>
      </c>
      <c r="C15680" s="219">
        <v>11.11798147141179</v>
      </c>
      <c r="D15680" s="218"/>
      <c r="E15680" s="218" t="s">
        <v>114</v>
      </c>
      <c r="F15680" s="218">
        <v>2019</v>
      </c>
    </row>
    <row r="15681" spans="1:6" x14ac:dyDescent="0.45">
      <c r="A15681" s="218">
        <v>166904</v>
      </c>
      <c r="B15681" s="218">
        <v>200</v>
      </c>
      <c r="C15681" s="219">
        <v>58.960277009008443</v>
      </c>
      <c r="D15681" s="218"/>
      <c r="E15681" s="218" t="s">
        <v>114</v>
      </c>
      <c r="F15681" s="218">
        <v>2019</v>
      </c>
    </row>
    <row r="15682" spans="1:6" x14ac:dyDescent="0.45">
      <c r="A15682" s="218">
        <v>166907</v>
      </c>
      <c r="B15682" s="218">
        <v>200</v>
      </c>
      <c r="C15682" s="219">
        <v>47.225345239743639</v>
      </c>
      <c r="D15682" s="218"/>
      <c r="E15682" s="218" t="s">
        <v>114</v>
      </c>
      <c r="F15682" s="218">
        <v>2019</v>
      </c>
    </row>
    <row r="15683" spans="1:6" x14ac:dyDescent="0.45">
      <c r="A15683" s="218">
        <v>166910</v>
      </c>
      <c r="B15683" s="218">
        <v>200</v>
      </c>
      <c r="C15683" s="219">
        <v>41.738394135080867</v>
      </c>
      <c r="D15683" s="218"/>
      <c r="E15683" s="218" t="s">
        <v>114</v>
      </c>
      <c r="F15683" s="218">
        <v>2019</v>
      </c>
    </row>
    <row r="15684" spans="1:6" x14ac:dyDescent="0.45">
      <c r="A15684" s="218">
        <v>168733</v>
      </c>
      <c r="B15684" s="218">
        <v>200</v>
      </c>
      <c r="C15684" s="219">
        <v>58.985278724461438</v>
      </c>
      <c r="D15684" s="218"/>
      <c r="E15684" s="218" t="s">
        <v>205</v>
      </c>
      <c r="F15684" s="218">
        <v>1901</v>
      </c>
    </row>
    <row r="15685" spans="1:6" x14ac:dyDescent="0.45">
      <c r="A15685" s="218">
        <v>168811</v>
      </c>
      <c r="B15685" s="218">
        <v>200</v>
      </c>
      <c r="C15685" s="219">
        <v>8.1097090589791083</v>
      </c>
      <c r="D15685" s="218"/>
      <c r="E15685" s="218" t="s">
        <v>114</v>
      </c>
      <c r="F15685" s="218">
        <v>2020</v>
      </c>
    </row>
    <row r="15686" spans="1:6" x14ac:dyDescent="0.45">
      <c r="A15686" s="218">
        <v>168813</v>
      </c>
      <c r="B15686" s="218">
        <v>200</v>
      </c>
      <c r="C15686" s="219">
        <v>36.639196729812262</v>
      </c>
      <c r="D15686" s="218"/>
      <c r="E15686" s="218" t="s">
        <v>114</v>
      </c>
      <c r="F15686" s="218">
        <v>2020</v>
      </c>
    </row>
    <row r="15687" spans="1:6" x14ac:dyDescent="0.45">
      <c r="A15687" s="218">
        <v>168816</v>
      </c>
      <c r="B15687" s="218">
        <v>200</v>
      </c>
      <c r="C15687" s="219">
        <v>23.544889042037351</v>
      </c>
      <c r="D15687" s="218"/>
      <c r="E15687" s="218" t="s">
        <v>114</v>
      </c>
      <c r="F15687" s="218">
        <v>2020</v>
      </c>
    </row>
    <row r="15688" spans="1:6" x14ac:dyDescent="0.45">
      <c r="A15688" s="218">
        <v>168819</v>
      </c>
      <c r="B15688" s="218">
        <v>200</v>
      </c>
      <c r="C15688" s="219">
        <v>11.13822472508962</v>
      </c>
      <c r="D15688" s="218"/>
      <c r="E15688" s="218" t="s">
        <v>114</v>
      </c>
      <c r="F15688" s="218">
        <v>2020</v>
      </c>
    </row>
    <row r="15689" spans="1:6" x14ac:dyDescent="0.45">
      <c r="A15689" s="218">
        <v>168822</v>
      </c>
      <c r="B15689" s="218">
        <v>200</v>
      </c>
      <c r="C15689" s="219">
        <v>5.88357756877227</v>
      </c>
      <c r="D15689" s="218"/>
      <c r="E15689" s="218" t="s">
        <v>114</v>
      </c>
      <c r="F15689" s="218">
        <v>2020</v>
      </c>
    </row>
    <row r="15690" spans="1:6" x14ac:dyDescent="0.45">
      <c r="A15690" s="218">
        <v>168830</v>
      </c>
      <c r="B15690" s="218">
        <v>200</v>
      </c>
      <c r="C15690" s="219">
        <v>12.88314639321119</v>
      </c>
      <c r="D15690" s="218"/>
      <c r="E15690" s="218" t="s">
        <v>114</v>
      </c>
      <c r="F15690" s="218">
        <v>2020</v>
      </c>
    </row>
    <row r="15691" spans="1:6" x14ac:dyDescent="0.45">
      <c r="A15691" s="218">
        <v>168832</v>
      </c>
      <c r="B15691" s="218">
        <v>200</v>
      </c>
      <c r="C15691" s="219">
        <v>24.140722524790441</v>
      </c>
      <c r="D15691" s="218"/>
      <c r="E15691" s="218" t="s">
        <v>114</v>
      </c>
      <c r="F15691" s="218">
        <v>2020</v>
      </c>
    </row>
    <row r="15692" spans="1:6" x14ac:dyDescent="0.45">
      <c r="A15692" s="218">
        <v>168834</v>
      </c>
      <c r="B15692" s="218">
        <v>200</v>
      </c>
      <c r="C15692" s="219">
        <v>11.582634976485149</v>
      </c>
      <c r="D15692" s="218"/>
      <c r="E15692" s="218" t="s">
        <v>114</v>
      </c>
      <c r="F15692" s="218">
        <v>2020</v>
      </c>
    </row>
    <row r="15693" spans="1:6" x14ac:dyDescent="0.45">
      <c r="A15693" s="218">
        <v>168835</v>
      </c>
      <c r="B15693" s="218">
        <v>200</v>
      </c>
      <c r="C15693" s="219">
        <v>26.856784189636919</v>
      </c>
      <c r="D15693" s="218"/>
      <c r="E15693" s="218" t="s">
        <v>114</v>
      </c>
      <c r="F15693" s="218">
        <v>2020</v>
      </c>
    </row>
    <row r="15694" spans="1:6" x14ac:dyDescent="0.45">
      <c r="A15694" s="218">
        <v>168842</v>
      </c>
      <c r="B15694" s="218">
        <v>200</v>
      </c>
      <c r="C15694" s="219">
        <v>10.659524988182939</v>
      </c>
      <c r="D15694" s="218"/>
      <c r="E15694" s="218" t="s">
        <v>114</v>
      </c>
      <c r="F15694" s="218">
        <v>2020</v>
      </c>
    </row>
    <row r="15695" spans="1:6" x14ac:dyDescent="0.45">
      <c r="A15695" s="218">
        <v>168843</v>
      </c>
      <c r="B15695" s="218">
        <v>200</v>
      </c>
      <c r="C15695" s="219">
        <v>49.869611237975512</v>
      </c>
      <c r="D15695" s="218"/>
      <c r="E15695" s="218" t="s">
        <v>114</v>
      </c>
      <c r="F15695" s="218">
        <v>2020</v>
      </c>
    </row>
    <row r="15696" spans="1:6" x14ac:dyDescent="0.45">
      <c r="A15696" s="218">
        <v>168847</v>
      </c>
      <c r="B15696" s="218">
        <v>200</v>
      </c>
      <c r="C15696" s="219">
        <v>51.396339266068097</v>
      </c>
      <c r="D15696" s="218"/>
      <c r="E15696" s="218" t="s">
        <v>114</v>
      </c>
      <c r="F15696" s="218">
        <v>2020</v>
      </c>
    </row>
    <row r="15697" spans="1:6" x14ac:dyDescent="0.45">
      <c r="A15697" s="218">
        <v>168856</v>
      </c>
      <c r="B15697" s="218">
        <v>200</v>
      </c>
      <c r="C15697" s="219">
        <v>35.991477005426958</v>
      </c>
      <c r="D15697" s="218"/>
      <c r="E15697" s="218" t="s">
        <v>114</v>
      </c>
      <c r="F15697" s="218">
        <v>2020</v>
      </c>
    </row>
    <row r="15698" spans="1:6" x14ac:dyDescent="0.45">
      <c r="A15698" s="218">
        <v>168866</v>
      </c>
      <c r="B15698" s="218">
        <v>200</v>
      </c>
      <c r="C15698" s="219">
        <v>37.239061440717691</v>
      </c>
      <c r="D15698" s="218"/>
      <c r="E15698" s="218" t="s">
        <v>114</v>
      </c>
      <c r="F15698" s="218">
        <v>2020</v>
      </c>
    </row>
    <row r="15699" spans="1:6" x14ac:dyDescent="0.45">
      <c r="A15699" s="218">
        <v>168869</v>
      </c>
      <c r="B15699" s="218">
        <v>200</v>
      </c>
      <c r="C15699" s="219">
        <v>17.87295442893571</v>
      </c>
      <c r="D15699" s="218"/>
      <c r="E15699" s="218" t="s">
        <v>114</v>
      </c>
      <c r="F15699" s="218">
        <v>2020</v>
      </c>
    </row>
    <row r="15700" spans="1:6" x14ac:dyDescent="0.45">
      <c r="A15700" s="218">
        <v>168870</v>
      </c>
      <c r="B15700" s="218">
        <v>250</v>
      </c>
      <c r="C15700" s="219">
        <v>73.653651512153715</v>
      </c>
      <c r="D15700" s="218"/>
      <c r="E15700" s="218" t="s">
        <v>114</v>
      </c>
      <c r="F15700" s="218">
        <v>2020</v>
      </c>
    </row>
    <row r="15701" spans="1:6" x14ac:dyDescent="0.45">
      <c r="A15701" s="218">
        <v>168876</v>
      </c>
      <c r="B15701" s="218">
        <v>250</v>
      </c>
      <c r="C15701" s="219">
        <v>7.318357394577216</v>
      </c>
      <c r="D15701" s="218"/>
      <c r="E15701" s="218" t="s">
        <v>114</v>
      </c>
      <c r="F15701" s="218">
        <v>2020</v>
      </c>
    </row>
    <row r="15702" spans="1:6" x14ac:dyDescent="0.45">
      <c r="A15702" s="218">
        <v>168877</v>
      </c>
      <c r="B15702" s="218">
        <v>250</v>
      </c>
      <c r="C15702" s="219">
        <v>12.32503002027855</v>
      </c>
      <c r="D15702" s="218"/>
      <c r="E15702" s="218" t="s">
        <v>114</v>
      </c>
      <c r="F15702" s="218">
        <v>2020</v>
      </c>
    </row>
    <row r="15703" spans="1:6" x14ac:dyDescent="0.45">
      <c r="A15703" s="218">
        <v>168882</v>
      </c>
      <c r="B15703" s="218">
        <v>250</v>
      </c>
      <c r="C15703" s="219">
        <v>35.999589714600212</v>
      </c>
      <c r="D15703" s="218"/>
      <c r="E15703" s="218" t="s">
        <v>114</v>
      </c>
      <c r="F15703" s="218">
        <v>2020</v>
      </c>
    </row>
    <row r="15704" spans="1:6" x14ac:dyDescent="0.45">
      <c r="A15704" s="218">
        <v>168885</v>
      </c>
      <c r="B15704" s="218">
        <v>250</v>
      </c>
      <c r="C15704" s="219">
        <v>9.8982677777611592</v>
      </c>
      <c r="D15704" s="218"/>
      <c r="E15704" s="218" t="s">
        <v>114</v>
      </c>
      <c r="F15704" s="218">
        <v>2020</v>
      </c>
    </row>
    <row r="15705" spans="1:6" x14ac:dyDescent="0.45">
      <c r="A15705" s="218">
        <v>168886</v>
      </c>
      <c r="B15705" s="218">
        <v>250</v>
      </c>
      <c r="C15705" s="219">
        <v>6.6163241615041724</v>
      </c>
      <c r="D15705" s="218"/>
      <c r="E15705" s="218" t="s">
        <v>114</v>
      </c>
      <c r="F15705" s="218">
        <v>2020</v>
      </c>
    </row>
    <row r="15706" spans="1:6" x14ac:dyDescent="0.45">
      <c r="A15706" s="218">
        <v>168891</v>
      </c>
      <c r="B15706" s="218">
        <v>200</v>
      </c>
      <c r="C15706" s="219">
        <v>18.675159169348309</v>
      </c>
      <c r="D15706" s="218"/>
      <c r="E15706" s="218" t="s">
        <v>114</v>
      </c>
      <c r="F15706" s="218">
        <v>2020</v>
      </c>
    </row>
    <row r="15707" spans="1:6" x14ac:dyDescent="0.45">
      <c r="A15707" s="218">
        <v>168902</v>
      </c>
      <c r="B15707" s="218">
        <v>200</v>
      </c>
      <c r="C15707" s="219">
        <v>36.284469749573852</v>
      </c>
      <c r="D15707" s="218"/>
      <c r="E15707" s="218" t="s">
        <v>114</v>
      </c>
      <c r="F15707" s="218">
        <v>2020</v>
      </c>
    </row>
    <row r="15708" spans="1:6" x14ac:dyDescent="0.45">
      <c r="A15708" s="218">
        <v>168904</v>
      </c>
      <c r="B15708" s="218">
        <v>200</v>
      </c>
      <c r="C15708" s="219">
        <v>35.180360330393221</v>
      </c>
      <c r="D15708" s="218"/>
      <c r="E15708" s="218" t="s">
        <v>114</v>
      </c>
      <c r="F15708" s="218">
        <v>2020</v>
      </c>
    </row>
    <row r="15709" spans="1:6" x14ac:dyDescent="0.45">
      <c r="A15709" s="218">
        <v>168914</v>
      </c>
      <c r="B15709" s="218">
        <v>200</v>
      </c>
      <c r="C15709" s="219">
        <v>35.765788150781958</v>
      </c>
      <c r="D15709" s="218"/>
      <c r="E15709" s="218" t="s">
        <v>114</v>
      </c>
      <c r="F15709" s="218">
        <v>2020</v>
      </c>
    </row>
    <row r="15710" spans="1:6" x14ac:dyDescent="0.45">
      <c r="A15710" s="218">
        <v>168916</v>
      </c>
      <c r="B15710" s="218">
        <v>200</v>
      </c>
      <c r="C15710" s="219">
        <v>23.785631732255538</v>
      </c>
      <c r="D15710" s="218"/>
      <c r="E15710" s="218" t="s">
        <v>114</v>
      </c>
      <c r="F15710" s="218">
        <v>2020</v>
      </c>
    </row>
    <row r="15711" spans="1:6" x14ac:dyDescent="0.45">
      <c r="A15711" s="218">
        <v>168921</v>
      </c>
      <c r="B15711" s="218">
        <v>200</v>
      </c>
      <c r="C15711" s="219">
        <v>22.20551341369351</v>
      </c>
      <c r="D15711" s="218"/>
      <c r="E15711" s="218" t="s">
        <v>114</v>
      </c>
      <c r="F15711" s="218">
        <v>2020</v>
      </c>
    </row>
    <row r="15712" spans="1:6" x14ac:dyDescent="0.45">
      <c r="A15712" s="218">
        <v>168923</v>
      </c>
      <c r="B15712" s="218">
        <v>200</v>
      </c>
      <c r="C15712" s="219">
        <v>9.6197357556725116</v>
      </c>
      <c r="D15712" s="218"/>
      <c r="E15712" s="218" t="s">
        <v>114</v>
      </c>
      <c r="F15712" s="218">
        <v>2020</v>
      </c>
    </row>
    <row r="15713" spans="1:6" x14ac:dyDescent="0.45">
      <c r="A15713" s="218">
        <v>168927</v>
      </c>
      <c r="B15713" s="218">
        <v>200</v>
      </c>
      <c r="C15713" s="219">
        <v>26.044328980031391</v>
      </c>
      <c r="D15713" s="218"/>
      <c r="E15713" s="218" t="s">
        <v>114</v>
      </c>
      <c r="F15713" s="218">
        <v>2020</v>
      </c>
    </row>
    <row r="15714" spans="1:6" x14ac:dyDescent="0.45">
      <c r="A15714" s="218">
        <v>168929</v>
      </c>
      <c r="B15714" s="218">
        <v>200</v>
      </c>
      <c r="C15714" s="219">
        <v>9.6691168671405094</v>
      </c>
      <c r="D15714" s="218"/>
      <c r="E15714" s="218" t="s">
        <v>114</v>
      </c>
      <c r="F15714" s="218">
        <v>2020</v>
      </c>
    </row>
    <row r="15715" spans="1:6" x14ac:dyDescent="0.45">
      <c r="A15715" s="218">
        <v>168933</v>
      </c>
      <c r="B15715" s="218">
        <v>200</v>
      </c>
      <c r="C15715" s="219">
        <v>26.169059536620829</v>
      </c>
      <c r="D15715" s="218"/>
      <c r="E15715" s="218" t="s">
        <v>114</v>
      </c>
      <c r="F15715" s="218">
        <v>2020</v>
      </c>
    </row>
    <row r="15716" spans="1:6" x14ac:dyDescent="0.45">
      <c r="A15716" s="218">
        <v>168936</v>
      </c>
      <c r="B15716" s="218">
        <v>200</v>
      </c>
      <c r="C15716" s="219">
        <v>9.7906266396887691</v>
      </c>
      <c r="D15716" s="218"/>
      <c r="E15716" s="218" t="s">
        <v>114</v>
      </c>
      <c r="F15716" s="218">
        <v>2020</v>
      </c>
    </row>
    <row r="15717" spans="1:6" x14ac:dyDescent="0.45">
      <c r="A15717" s="218">
        <v>170586</v>
      </c>
      <c r="B15717" s="218">
        <v>160</v>
      </c>
      <c r="C15717" s="219">
        <v>6.4823529677967224</v>
      </c>
      <c r="D15717" s="218"/>
      <c r="E15717" s="218" t="s">
        <v>114</v>
      </c>
      <c r="F15717" s="218">
        <v>2020</v>
      </c>
    </row>
    <row r="15718" spans="1:6" x14ac:dyDescent="0.45">
      <c r="A15718" s="218">
        <v>170743</v>
      </c>
      <c r="B15718" s="218">
        <v>250</v>
      </c>
      <c r="C15718" s="219">
        <v>12.23573606264665</v>
      </c>
      <c r="D15718" s="218"/>
      <c r="E15718" s="218" t="s">
        <v>114</v>
      </c>
      <c r="F15718" s="218">
        <v>2020</v>
      </c>
    </row>
    <row r="15719" spans="1:6" x14ac:dyDescent="0.45">
      <c r="A15719" s="218">
        <v>170748</v>
      </c>
      <c r="B15719" s="218">
        <v>200</v>
      </c>
      <c r="C15719" s="219">
        <v>6.0000000002465841</v>
      </c>
      <c r="D15719" s="218" t="s">
        <v>187</v>
      </c>
      <c r="E15719" s="218" t="s">
        <v>114</v>
      </c>
      <c r="F15719" s="218">
        <v>2020</v>
      </c>
    </row>
    <row r="15720" spans="1:6" x14ac:dyDescent="0.45">
      <c r="A15720" s="218">
        <v>170751</v>
      </c>
      <c r="B15720" s="218">
        <v>200</v>
      </c>
      <c r="C15720" s="219">
        <v>21.78833323120141</v>
      </c>
      <c r="D15720" s="218"/>
      <c r="E15720" s="218" t="s">
        <v>114</v>
      </c>
      <c r="F15720" s="218">
        <v>2020</v>
      </c>
    </row>
    <row r="15721" spans="1:6" x14ac:dyDescent="0.45">
      <c r="A15721" s="218">
        <v>170753</v>
      </c>
      <c r="B15721" s="218">
        <v>200</v>
      </c>
      <c r="C15721" s="219">
        <v>14.55302707410341</v>
      </c>
      <c r="D15721" s="218"/>
      <c r="E15721" s="218" t="s">
        <v>114</v>
      </c>
      <c r="F15721" s="218">
        <v>2020</v>
      </c>
    </row>
    <row r="15722" spans="1:6" x14ac:dyDescent="0.45">
      <c r="A15722" s="218">
        <v>170756</v>
      </c>
      <c r="B15722" s="218">
        <v>200</v>
      </c>
      <c r="C15722" s="219">
        <v>10.29298421180744</v>
      </c>
      <c r="D15722" s="218"/>
      <c r="E15722" s="218" t="s">
        <v>114</v>
      </c>
      <c r="F15722" s="218">
        <v>2020</v>
      </c>
    </row>
    <row r="15723" spans="1:6" x14ac:dyDescent="0.45">
      <c r="A15723" s="218">
        <v>170757</v>
      </c>
      <c r="B15723" s="218">
        <v>200</v>
      </c>
      <c r="C15723" s="219">
        <v>19.838974267765771</v>
      </c>
      <c r="D15723" s="218"/>
      <c r="E15723" s="218" t="s">
        <v>114</v>
      </c>
      <c r="F15723" s="218">
        <v>2020</v>
      </c>
    </row>
    <row r="15724" spans="1:6" x14ac:dyDescent="0.45">
      <c r="A15724" s="218">
        <v>170758</v>
      </c>
      <c r="B15724" s="218">
        <v>250</v>
      </c>
      <c r="C15724" s="219">
        <v>12.407734080437949</v>
      </c>
      <c r="D15724" s="218"/>
      <c r="E15724" s="218" t="s">
        <v>114</v>
      </c>
      <c r="F15724" s="218">
        <v>2020</v>
      </c>
    </row>
    <row r="15725" spans="1:6" x14ac:dyDescent="0.45">
      <c r="A15725" s="218">
        <v>170760</v>
      </c>
      <c r="B15725" s="218">
        <v>250</v>
      </c>
      <c r="C15725" s="219">
        <v>17.047880718265731</v>
      </c>
      <c r="D15725" s="218"/>
      <c r="E15725" s="218" t="s">
        <v>114</v>
      </c>
      <c r="F15725" s="218">
        <v>2020</v>
      </c>
    </row>
    <row r="15726" spans="1:6" x14ac:dyDescent="0.45">
      <c r="A15726" s="218">
        <v>170761</v>
      </c>
      <c r="B15726" s="218">
        <v>250</v>
      </c>
      <c r="C15726" s="219">
        <v>23.787772594699621</v>
      </c>
      <c r="D15726" s="218"/>
      <c r="E15726" s="218" t="s">
        <v>114</v>
      </c>
      <c r="F15726" s="218">
        <v>2020</v>
      </c>
    </row>
    <row r="15727" spans="1:6" x14ac:dyDescent="0.45">
      <c r="A15727" s="218">
        <v>170763</v>
      </c>
      <c r="B15727" s="218">
        <v>250</v>
      </c>
      <c r="C15727" s="219">
        <v>2.6636025420718652</v>
      </c>
      <c r="D15727" s="218" t="s">
        <v>187</v>
      </c>
      <c r="E15727" s="218" t="s">
        <v>114</v>
      </c>
      <c r="F15727" s="218">
        <v>2020</v>
      </c>
    </row>
    <row r="15728" spans="1:6" x14ac:dyDescent="0.45">
      <c r="A15728" s="218">
        <v>170764</v>
      </c>
      <c r="B15728" s="218">
        <v>250</v>
      </c>
      <c r="C15728" s="219">
        <v>5.6702700125198184</v>
      </c>
      <c r="D15728" s="218"/>
      <c r="E15728" s="218" t="s">
        <v>114</v>
      </c>
      <c r="F15728" s="218">
        <v>2020</v>
      </c>
    </row>
    <row r="15729" spans="1:6" x14ac:dyDescent="0.45">
      <c r="A15729" s="218">
        <v>170765</v>
      </c>
      <c r="B15729" s="218">
        <v>250</v>
      </c>
      <c r="C15729" s="219">
        <v>15.25140757350932</v>
      </c>
      <c r="D15729" s="218"/>
      <c r="E15729" s="218" t="s">
        <v>114</v>
      </c>
      <c r="F15729" s="218">
        <v>2020</v>
      </c>
    </row>
    <row r="15730" spans="1:6" x14ac:dyDescent="0.45">
      <c r="A15730" s="218">
        <v>170767</v>
      </c>
      <c r="B15730" s="218">
        <v>250</v>
      </c>
      <c r="C15730" s="219">
        <v>31.15736421769185</v>
      </c>
      <c r="D15730" s="218"/>
      <c r="E15730" s="218" t="s">
        <v>114</v>
      </c>
      <c r="F15730" s="218">
        <v>2020</v>
      </c>
    </row>
    <row r="15731" spans="1:6" x14ac:dyDescent="0.45">
      <c r="A15731" s="218">
        <v>170770</v>
      </c>
      <c r="B15731" s="218">
        <v>250</v>
      </c>
      <c r="C15731" s="219">
        <v>36.841278275804562</v>
      </c>
      <c r="D15731" s="218"/>
      <c r="E15731" s="218" t="s">
        <v>114</v>
      </c>
      <c r="F15731" s="218">
        <v>2020</v>
      </c>
    </row>
    <row r="15732" spans="1:6" x14ac:dyDescent="0.45">
      <c r="A15732" s="218">
        <v>170771</v>
      </c>
      <c r="B15732" s="218">
        <v>250</v>
      </c>
      <c r="C15732" s="219">
        <v>22.63289210442591</v>
      </c>
      <c r="D15732" s="218"/>
      <c r="E15732" s="218" t="s">
        <v>114</v>
      </c>
      <c r="F15732" s="218">
        <v>2020</v>
      </c>
    </row>
    <row r="15733" spans="1:6" x14ac:dyDescent="0.45">
      <c r="A15733" s="218">
        <v>170772</v>
      </c>
      <c r="B15733" s="218">
        <v>250</v>
      </c>
      <c r="C15733" s="219">
        <v>38.510853599922811</v>
      </c>
      <c r="D15733" s="218"/>
      <c r="E15733" s="218" t="s">
        <v>114</v>
      </c>
      <c r="F15733" s="218">
        <v>2020</v>
      </c>
    </row>
    <row r="15734" spans="1:6" x14ac:dyDescent="0.45">
      <c r="A15734" s="218">
        <v>170775</v>
      </c>
      <c r="B15734" s="218">
        <v>250</v>
      </c>
      <c r="C15734" s="219">
        <v>18.83630690956419</v>
      </c>
      <c r="D15734" s="218"/>
      <c r="E15734" s="218" t="s">
        <v>114</v>
      </c>
      <c r="F15734" s="218">
        <v>2020</v>
      </c>
    </row>
    <row r="15735" spans="1:6" x14ac:dyDescent="0.45">
      <c r="A15735" s="218">
        <v>170776</v>
      </c>
      <c r="B15735" s="218">
        <v>250</v>
      </c>
      <c r="C15735" s="219">
        <v>21.97985423034137</v>
      </c>
      <c r="D15735" s="218"/>
      <c r="E15735" s="218" t="s">
        <v>114</v>
      </c>
      <c r="F15735" s="218">
        <v>2020</v>
      </c>
    </row>
    <row r="15736" spans="1:6" x14ac:dyDescent="0.45">
      <c r="A15736" s="218">
        <v>170778</v>
      </c>
      <c r="B15736" s="218">
        <v>250</v>
      </c>
      <c r="C15736" s="219">
        <v>36.892220670739803</v>
      </c>
      <c r="D15736" s="218"/>
      <c r="E15736" s="218" t="s">
        <v>114</v>
      </c>
      <c r="F15736" s="218">
        <v>2020</v>
      </c>
    </row>
    <row r="15737" spans="1:6" x14ac:dyDescent="0.45">
      <c r="A15737" s="218">
        <v>170779</v>
      </c>
      <c r="B15737" s="218">
        <v>160</v>
      </c>
      <c r="C15737" s="219">
        <v>4.012886864463665</v>
      </c>
      <c r="D15737" s="218"/>
      <c r="E15737" s="218" t="s">
        <v>114</v>
      </c>
      <c r="F15737" s="218">
        <v>2020</v>
      </c>
    </row>
    <row r="15738" spans="1:6" x14ac:dyDescent="0.45">
      <c r="A15738" s="218">
        <v>170781</v>
      </c>
      <c r="B15738" s="218">
        <v>250</v>
      </c>
      <c r="C15738" s="219">
        <v>5.2546004617293578</v>
      </c>
      <c r="D15738" s="218"/>
      <c r="E15738" s="218" t="s">
        <v>114</v>
      </c>
      <c r="F15738" s="218">
        <v>2020</v>
      </c>
    </row>
    <row r="15739" spans="1:6" x14ac:dyDescent="0.45">
      <c r="A15739" s="218">
        <v>170782</v>
      </c>
      <c r="B15739" s="218">
        <v>250</v>
      </c>
      <c r="C15739" s="219">
        <v>34.146490302881269</v>
      </c>
      <c r="D15739" s="218"/>
      <c r="E15739" s="218" t="s">
        <v>114</v>
      </c>
      <c r="F15739" s="218">
        <v>2020</v>
      </c>
    </row>
    <row r="15740" spans="1:6" x14ac:dyDescent="0.45">
      <c r="A15740" s="218">
        <v>170783</v>
      </c>
      <c r="B15740" s="218">
        <v>250</v>
      </c>
      <c r="C15740" s="219">
        <v>23.03006600064807</v>
      </c>
      <c r="D15740" s="218"/>
      <c r="E15740" s="218" t="s">
        <v>114</v>
      </c>
      <c r="F15740" s="218">
        <v>2020</v>
      </c>
    </row>
    <row r="15741" spans="1:6" x14ac:dyDescent="0.45">
      <c r="A15741" s="218"/>
      <c r="B15741" s="218">
        <v>200</v>
      </c>
      <c r="C15741" s="219">
        <v>6.9941013234410319</v>
      </c>
      <c r="D15741" s="218"/>
      <c r="E15741" s="218" t="s">
        <v>114</v>
      </c>
      <c r="F15741" s="218">
        <v>2005</v>
      </c>
    </row>
    <row r="15742" spans="1:6" x14ac:dyDescent="0.45">
      <c r="A15742" s="218"/>
      <c r="B15742" s="218">
        <v>160</v>
      </c>
      <c r="C15742" s="219">
        <v>15.534077444787449</v>
      </c>
      <c r="D15742" s="218"/>
      <c r="E15742" s="218" t="s">
        <v>114</v>
      </c>
      <c r="F15742" s="218">
        <v>2005</v>
      </c>
    </row>
    <row r="15743" spans="1:6" x14ac:dyDescent="0.45">
      <c r="A15743" s="218"/>
      <c r="B15743" s="218">
        <v>200</v>
      </c>
      <c r="C15743" s="219">
        <v>18.3179478339299</v>
      </c>
      <c r="D15743" s="218"/>
      <c r="E15743" s="218" t="s">
        <v>204</v>
      </c>
      <c r="F15743" s="218">
        <v>2004</v>
      </c>
    </row>
    <row r="15744" spans="1:6" x14ac:dyDescent="0.45">
      <c r="A15744" s="218"/>
      <c r="B15744" s="218">
        <v>315</v>
      </c>
      <c r="C15744" s="219">
        <v>17.540487560435981</v>
      </c>
      <c r="D15744" s="218"/>
      <c r="E15744" s="218" t="s">
        <v>114</v>
      </c>
      <c r="F15744" s="218">
        <v>2006</v>
      </c>
    </row>
    <row r="15745" spans="1:6" x14ac:dyDescent="0.45">
      <c r="A15745" s="218"/>
      <c r="B15745" s="218">
        <v>315</v>
      </c>
      <c r="C15745" s="219">
        <v>6.3651932629887238</v>
      </c>
      <c r="D15745" s="218"/>
      <c r="E15745" s="218" t="s">
        <v>114</v>
      </c>
      <c r="F15745" s="218">
        <v>2006</v>
      </c>
    </row>
    <row r="15746" spans="1:6" x14ac:dyDescent="0.45">
      <c r="A15746" s="218"/>
      <c r="B15746" s="218">
        <v>315</v>
      </c>
      <c r="C15746" s="219">
        <v>28.569281037948919</v>
      </c>
      <c r="D15746" s="218"/>
      <c r="E15746" s="218" t="s">
        <v>114</v>
      </c>
      <c r="F15746" s="218">
        <v>2006</v>
      </c>
    </row>
    <row r="15747" spans="1:6" x14ac:dyDescent="0.45">
      <c r="A15747" s="218"/>
      <c r="B15747" s="218">
        <v>315</v>
      </c>
      <c r="C15747" s="219">
        <v>27.390574800738559</v>
      </c>
      <c r="D15747" s="218"/>
      <c r="E15747" s="218" t="s">
        <v>114</v>
      </c>
      <c r="F15747" s="218">
        <v>2006</v>
      </c>
    </row>
    <row r="15748" spans="1:6" x14ac:dyDescent="0.45">
      <c r="A15748" s="218"/>
      <c r="B15748" s="218">
        <v>160</v>
      </c>
      <c r="C15748" s="219">
        <v>16.847858131597619</v>
      </c>
      <c r="D15748" s="218"/>
      <c r="E15748" s="218" t="s">
        <v>114</v>
      </c>
      <c r="F15748" s="218">
        <v>2018</v>
      </c>
    </row>
    <row r="15749" spans="1:6" x14ac:dyDescent="0.45">
      <c r="A15749" s="218"/>
      <c r="B15749" s="218">
        <v>160</v>
      </c>
      <c r="C15749" s="219">
        <v>2.9915402386770449</v>
      </c>
      <c r="D15749" s="218"/>
      <c r="E15749" s="218" t="s">
        <v>114</v>
      </c>
      <c r="F15749" s="218">
        <v>2018</v>
      </c>
    </row>
    <row r="15750" spans="1:6" x14ac:dyDescent="0.45">
      <c r="A15750" s="218"/>
      <c r="B15750" s="218">
        <v>315</v>
      </c>
      <c r="C15750" s="219">
        <v>27.182281217011472</v>
      </c>
      <c r="D15750" s="218"/>
      <c r="E15750" s="218" t="s">
        <v>109</v>
      </c>
      <c r="F15750" s="218">
        <v>2011</v>
      </c>
    </row>
    <row r="15751" spans="1:6" x14ac:dyDescent="0.45">
      <c r="A15751" s="218"/>
      <c r="B15751" s="218">
        <v>160</v>
      </c>
      <c r="C15751" s="219">
        <v>7.1545224074802043</v>
      </c>
      <c r="D15751" s="218"/>
      <c r="E15751" s="218" t="s">
        <v>114</v>
      </c>
      <c r="F15751" s="218">
        <v>2011</v>
      </c>
    </row>
    <row r="15752" spans="1:6" x14ac:dyDescent="0.45">
      <c r="A15752" s="218"/>
      <c r="B15752" s="218">
        <v>160</v>
      </c>
      <c r="C15752" s="219">
        <v>5.0859188432541744</v>
      </c>
      <c r="D15752" s="218"/>
      <c r="E15752" s="218" t="s">
        <v>114</v>
      </c>
      <c r="F15752" s="218">
        <v>2011</v>
      </c>
    </row>
    <row r="15753" spans="1:6" x14ac:dyDescent="0.45">
      <c r="A15753" s="218"/>
      <c r="B15753" s="218">
        <v>315</v>
      </c>
      <c r="C15753" s="219">
        <v>20.215189658997101</v>
      </c>
      <c r="D15753" s="218"/>
      <c r="E15753" s="218" t="s">
        <v>114</v>
      </c>
      <c r="F15753" s="218">
        <v>2011</v>
      </c>
    </row>
    <row r="15754" spans="1:6" x14ac:dyDescent="0.45">
      <c r="A15754" s="218"/>
      <c r="B15754" s="218">
        <v>160</v>
      </c>
      <c r="C15754" s="219">
        <v>1.393242907382076</v>
      </c>
      <c r="D15754" s="218"/>
      <c r="E15754" s="218" t="s">
        <v>114</v>
      </c>
      <c r="F15754" s="218">
        <v>2011</v>
      </c>
    </row>
    <row r="15755" spans="1:6" x14ac:dyDescent="0.45">
      <c r="A15755" s="218"/>
      <c r="B15755" s="218">
        <v>250</v>
      </c>
      <c r="C15755" s="219">
        <v>3.4082060133476371</v>
      </c>
      <c r="D15755" s="218"/>
      <c r="E15755" s="218" t="s">
        <v>114</v>
      </c>
      <c r="F15755" s="218">
        <v>2011</v>
      </c>
    </row>
    <row r="15756" spans="1:6" x14ac:dyDescent="0.45">
      <c r="A15756" s="218"/>
      <c r="B15756" s="218">
        <v>250</v>
      </c>
      <c r="C15756" s="219">
        <v>16.55003833161263</v>
      </c>
      <c r="D15756" s="218"/>
      <c r="E15756" s="218" t="s">
        <v>114</v>
      </c>
      <c r="F15756" s="218">
        <v>2011</v>
      </c>
    </row>
    <row r="15757" spans="1:6" x14ac:dyDescent="0.45">
      <c r="A15757" s="218"/>
      <c r="B15757" s="218">
        <v>250</v>
      </c>
      <c r="C15757" s="219">
        <v>22.85214113081615</v>
      </c>
      <c r="D15757" s="218"/>
      <c r="E15757" s="218" t="s">
        <v>114</v>
      </c>
      <c r="F15757" s="218">
        <v>2011</v>
      </c>
    </row>
    <row r="15758" spans="1:6" x14ac:dyDescent="0.45">
      <c r="A15758" s="218"/>
      <c r="B15758" s="218"/>
      <c r="C15758" s="219">
        <v>22.62124082624209</v>
      </c>
      <c r="D15758" s="218"/>
      <c r="E15758" s="218"/>
      <c r="F15758" s="218">
        <v>2004</v>
      </c>
    </row>
    <row r="15759" spans="1:6" x14ac:dyDescent="0.45">
      <c r="A15759" s="218"/>
      <c r="B15759" s="218">
        <v>250</v>
      </c>
      <c r="C15759" s="219">
        <v>22.020800090779709</v>
      </c>
      <c r="D15759" s="218"/>
      <c r="E15759" s="218" t="s">
        <v>114</v>
      </c>
      <c r="F15759" s="218">
        <v>2011</v>
      </c>
    </row>
    <row r="15760" spans="1:6" x14ac:dyDescent="0.45">
      <c r="A15760" s="218"/>
      <c r="B15760" s="218">
        <v>200</v>
      </c>
      <c r="C15760" s="219">
        <v>12.493098146754781</v>
      </c>
      <c r="D15760" s="218"/>
      <c r="E15760" s="218" t="s">
        <v>114</v>
      </c>
      <c r="F15760" s="218">
        <v>2011</v>
      </c>
    </row>
    <row r="15761" spans="1:6" x14ac:dyDescent="0.45">
      <c r="A15761" s="218"/>
      <c r="B15761" s="218">
        <v>300</v>
      </c>
      <c r="C15761" s="219">
        <v>2.7268691211598162</v>
      </c>
      <c r="D15761" s="218"/>
      <c r="E15761" s="218" t="s">
        <v>173</v>
      </c>
      <c r="F15761" s="218">
        <v>1901</v>
      </c>
    </row>
    <row r="15762" spans="1:6" x14ac:dyDescent="0.45">
      <c r="A15762" s="218"/>
      <c r="B15762" s="218">
        <v>250</v>
      </c>
      <c r="C15762" s="219">
        <v>9.0611050651009659</v>
      </c>
      <c r="D15762" s="218"/>
      <c r="E15762" s="218" t="s">
        <v>114</v>
      </c>
      <c r="F15762" s="218">
        <v>2018</v>
      </c>
    </row>
    <row r="15763" spans="1:6" x14ac:dyDescent="0.45">
      <c r="A15763" s="218"/>
      <c r="B15763" s="218">
        <v>250</v>
      </c>
      <c r="C15763" s="219">
        <v>22.775533162413879</v>
      </c>
      <c r="D15763" s="218"/>
      <c r="E15763" s="218" t="s">
        <v>114</v>
      </c>
      <c r="F15763" s="218">
        <v>2011</v>
      </c>
    </row>
    <row r="15764" spans="1:6" x14ac:dyDescent="0.45">
      <c r="A15764" s="218"/>
      <c r="B15764" s="218">
        <v>200</v>
      </c>
      <c r="C15764" s="219">
        <v>17.784294124791518</v>
      </c>
      <c r="D15764" s="218"/>
      <c r="E15764" s="218" t="s">
        <v>114</v>
      </c>
      <c r="F15764" s="218">
        <v>2009</v>
      </c>
    </row>
    <row r="15765" spans="1:6" x14ac:dyDescent="0.45">
      <c r="A15765" s="218"/>
      <c r="B15765" s="218">
        <v>200</v>
      </c>
      <c r="C15765" s="219">
        <v>12.43280170379559</v>
      </c>
      <c r="D15765" s="218"/>
      <c r="E15765" s="218" t="s">
        <v>114</v>
      </c>
      <c r="F15765" s="218">
        <v>2009</v>
      </c>
    </row>
    <row r="15766" spans="1:6" x14ac:dyDescent="0.45">
      <c r="A15766" s="218"/>
      <c r="B15766" s="218">
        <v>200</v>
      </c>
      <c r="C15766" s="219">
        <v>14.38102314260113</v>
      </c>
      <c r="D15766" s="218"/>
      <c r="E15766" s="218" t="s">
        <v>114</v>
      </c>
      <c r="F15766" s="218">
        <v>2009</v>
      </c>
    </row>
    <row r="15767" spans="1:6" x14ac:dyDescent="0.45">
      <c r="A15767" s="218"/>
      <c r="B15767" s="218">
        <v>200</v>
      </c>
      <c r="C15767" s="219">
        <v>17.925838366874899</v>
      </c>
      <c r="D15767" s="218"/>
      <c r="E15767" s="218" t="s">
        <v>114</v>
      </c>
      <c r="F15767" s="218">
        <v>2009</v>
      </c>
    </row>
    <row r="15768" spans="1:6" x14ac:dyDescent="0.45">
      <c r="A15768" s="218"/>
      <c r="B15768" s="218">
        <v>200</v>
      </c>
      <c r="C15768" s="219">
        <v>23.975536585589939</v>
      </c>
      <c r="D15768" s="218"/>
      <c r="E15768" s="218" t="s">
        <v>114</v>
      </c>
      <c r="F15768" s="218">
        <v>2009</v>
      </c>
    </row>
    <row r="15769" spans="1:6" x14ac:dyDescent="0.45">
      <c r="A15769" s="218"/>
      <c r="B15769" s="218">
        <v>200</v>
      </c>
      <c r="C15769" s="219">
        <v>15.92226686500819</v>
      </c>
      <c r="D15769" s="218"/>
      <c r="E15769" s="218" t="s">
        <v>114</v>
      </c>
      <c r="F15769" s="218">
        <v>2009</v>
      </c>
    </row>
    <row r="15770" spans="1:6" x14ac:dyDescent="0.45">
      <c r="A15770" s="218"/>
      <c r="B15770" s="218">
        <v>200</v>
      </c>
      <c r="C15770" s="219">
        <v>12.3607690377028</v>
      </c>
      <c r="D15770" s="218"/>
      <c r="E15770" s="218" t="s">
        <v>114</v>
      </c>
      <c r="F15770" s="218">
        <v>2009</v>
      </c>
    </row>
    <row r="15771" spans="1:6" x14ac:dyDescent="0.45">
      <c r="A15771" s="218"/>
      <c r="B15771" s="218">
        <v>200</v>
      </c>
      <c r="C15771" s="219">
        <v>18.55802990338055</v>
      </c>
      <c r="D15771" s="218"/>
      <c r="E15771" s="218" t="s">
        <v>114</v>
      </c>
      <c r="F15771" s="218">
        <v>2007</v>
      </c>
    </row>
    <row r="15772" spans="1:6" x14ac:dyDescent="0.45">
      <c r="A15772" s="218"/>
      <c r="B15772" s="218">
        <v>250</v>
      </c>
      <c r="C15772" s="219">
        <v>25.558344443140971</v>
      </c>
      <c r="D15772" s="218"/>
      <c r="E15772" s="218" t="s">
        <v>114</v>
      </c>
      <c r="F15772" s="218">
        <v>2007</v>
      </c>
    </row>
    <row r="15773" spans="1:6" x14ac:dyDescent="0.45">
      <c r="A15773" s="218"/>
      <c r="B15773" s="218">
        <v>200</v>
      </c>
      <c r="C15773" s="219">
        <v>26.361663230613921</v>
      </c>
      <c r="D15773" s="218"/>
      <c r="E15773" s="218" t="s">
        <v>114</v>
      </c>
      <c r="F15773" s="218">
        <v>2007</v>
      </c>
    </row>
    <row r="15774" spans="1:6" x14ac:dyDescent="0.45">
      <c r="A15774" s="218"/>
      <c r="B15774" s="218"/>
      <c r="C15774" s="219">
        <v>33.297644290199898</v>
      </c>
      <c r="D15774" s="218"/>
      <c r="E15774" s="218"/>
      <c r="F15774" s="218">
        <v>1901</v>
      </c>
    </row>
    <row r="15775" spans="1:6" x14ac:dyDescent="0.45">
      <c r="A15775" s="218"/>
      <c r="B15775" s="218"/>
      <c r="C15775" s="219">
        <v>13.170613953951831</v>
      </c>
      <c r="D15775" s="218"/>
      <c r="E15775" s="218"/>
      <c r="F15775" s="218">
        <v>1901</v>
      </c>
    </row>
    <row r="15776" spans="1:6" x14ac:dyDescent="0.45">
      <c r="A15776" s="218"/>
      <c r="B15776" s="218">
        <v>250</v>
      </c>
      <c r="C15776" s="219">
        <v>16.952067079474649</v>
      </c>
      <c r="D15776" s="218"/>
      <c r="E15776" s="218" t="s">
        <v>207</v>
      </c>
      <c r="F15776" s="218">
        <v>1901</v>
      </c>
    </row>
    <row r="15777" spans="1:6" x14ac:dyDescent="0.45">
      <c r="A15777" s="218"/>
      <c r="B15777" s="218">
        <v>200</v>
      </c>
      <c r="C15777" s="219">
        <v>27.218260815562591</v>
      </c>
      <c r="D15777" s="218"/>
      <c r="E15777" s="218" t="s">
        <v>114</v>
      </c>
      <c r="F15777" s="218">
        <v>2009</v>
      </c>
    </row>
    <row r="15778" spans="1:6" x14ac:dyDescent="0.45">
      <c r="A15778" s="218"/>
      <c r="B15778" s="218">
        <v>200</v>
      </c>
      <c r="C15778" s="219">
        <v>5.5925264675161399</v>
      </c>
      <c r="D15778" s="218"/>
      <c r="E15778" s="218" t="s">
        <v>124</v>
      </c>
      <c r="F15778" s="218">
        <v>1901</v>
      </c>
    </row>
    <row r="15779" spans="1:6" x14ac:dyDescent="0.45">
      <c r="A15779" s="218"/>
      <c r="B15779" s="218">
        <v>200</v>
      </c>
      <c r="C15779" s="219">
        <v>35.581315585610312</v>
      </c>
      <c r="D15779" s="218"/>
      <c r="E15779" s="218" t="s">
        <v>206</v>
      </c>
      <c r="F15779" s="218">
        <v>1901</v>
      </c>
    </row>
    <row r="15780" spans="1:6" x14ac:dyDescent="0.45">
      <c r="A15780" s="218"/>
      <c r="B15780" s="218"/>
      <c r="C15780" s="219">
        <v>8.6402181640390836</v>
      </c>
      <c r="D15780" s="218"/>
      <c r="E15780" s="218"/>
      <c r="F15780" s="218">
        <v>1901</v>
      </c>
    </row>
    <row r="15781" spans="1:6" x14ac:dyDescent="0.45">
      <c r="A15781" s="218"/>
      <c r="B15781" s="218">
        <v>160</v>
      </c>
      <c r="C15781" s="219">
        <v>25.076143572717289</v>
      </c>
      <c r="D15781" s="218"/>
      <c r="E15781" s="218" t="s">
        <v>114</v>
      </c>
      <c r="F15781" s="218">
        <v>2009</v>
      </c>
    </row>
    <row r="15782" spans="1:6" x14ac:dyDescent="0.45">
      <c r="A15782" s="218"/>
      <c r="B15782" s="218">
        <v>200</v>
      </c>
      <c r="C15782" s="219">
        <v>39.742955949449517</v>
      </c>
      <c r="D15782" s="218"/>
      <c r="E15782" s="218" t="s">
        <v>207</v>
      </c>
      <c r="F15782" s="218">
        <v>1901</v>
      </c>
    </row>
    <row r="15783" spans="1:6" x14ac:dyDescent="0.45">
      <c r="A15783" s="218"/>
      <c r="B15783" s="218"/>
      <c r="C15783" s="219">
        <v>25.492742768704371</v>
      </c>
      <c r="D15783" s="218"/>
      <c r="E15783" s="218"/>
      <c r="F15783" s="218">
        <v>1901</v>
      </c>
    </row>
    <row r="15784" spans="1:6" x14ac:dyDescent="0.45">
      <c r="A15784" s="218"/>
      <c r="B15784" s="218">
        <v>200</v>
      </c>
      <c r="C15784" s="219">
        <v>18.930434023738801</v>
      </c>
      <c r="D15784" s="218"/>
      <c r="E15784" s="218" t="s">
        <v>114</v>
      </c>
      <c r="F15784" s="218">
        <v>2007</v>
      </c>
    </row>
    <row r="15785" spans="1:6" x14ac:dyDescent="0.45">
      <c r="A15785" s="218"/>
      <c r="B15785" s="218">
        <v>160</v>
      </c>
      <c r="C15785" s="219">
        <v>28.022340344416971</v>
      </c>
      <c r="D15785" s="218"/>
      <c r="E15785" s="218" t="s">
        <v>114</v>
      </c>
      <c r="F15785" s="218">
        <v>2006</v>
      </c>
    </row>
    <row r="15786" spans="1:6" x14ac:dyDescent="0.45">
      <c r="A15786" s="218"/>
      <c r="B15786" s="218">
        <v>150</v>
      </c>
      <c r="C15786" s="219">
        <v>10.669415168869889</v>
      </c>
      <c r="D15786" s="218"/>
      <c r="E15786" s="218" t="s">
        <v>207</v>
      </c>
      <c r="F15786" s="218">
        <v>1901</v>
      </c>
    </row>
    <row r="15787" spans="1:6" x14ac:dyDescent="0.45">
      <c r="A15787" s="218"/>
      <c r="B15787" s="218">
        <v>200</v>
      </c>
      <c r="C15787" s="219">
        <v>13.60080236431325</v>
      </c>
      <c r="D15787" s="218"/>
      <c r="E15787" s="218" t="s">
        <v>114</v>
      </c>
      <c r="F15787" s="218">
        <v>2006</v>
      </c>
    </row>
    <row r="15788" spans="1:6" x14ac:dyDescent="0.45">
      <c r="A15788" s="218"/>
      <c r="B15788" s="218">
        <v>400</v>
      </c>
      <c r="C15788" s="219">
        <v>34.556358440108838</v>
      </c>
      <c r="D15788" s="218"/>
      <c r="E15788" s="218" t="s">
        <v>114</v>
      </c>
      <c r="F15788" s="218">
        <v>1901</v>
      </c>
    </row>
    <row r="15789" spans="1:6" x14ac:dyDescent="0.45">
      <c r="A15789" s="218"/>
      <c r="B15789" s="218">
        <v>200</v>
      </c>
      <c r="C15789" s="219">
        <v>7.1188776467394357</v>
      </c>
      <c r="D15789" s="218"/>
      <c r="E15789" s="218" t="s">
        <v>114</v>
      </c>
      <c r="F15789" s="218">
        <v>1901</v>
      </c>
    </row>
    <row r="15790" spans="1:6" x14ac:dyDescent="0.45">
      <c r="A15790" s="218"/>
      <c r="B15790" s="218">
        <v>200</v>
      </c>
      <c r="C15790" s="219">
        <v>15.84559532311293</v>
      </c>
      <c r="D15790" s="218"/>
      <c r="E15790" s="218" t="s">
        <v>207</v>
      </c>
      <c r="F15790" s="218">
        <v>1901</v>
      </c>
    </row>
    <row r="15791" spans="1:6" x14ac:dyDescent="0.45">
      <c r="A15791" s="218"/>
      <c r="B15791" s="218">
        <v>200</v>
      </c>
      <c r="C15791" s="219">
        <v>5.0131705330939162</v>
      </c>
      <c r="D15791" s="218"/>
      <c r="E15791" s="218" t="s">
        <v>114</v>
      </c>
      <c r="F15791" s="218">
        <v>2010</v>
      </c>
    </row>
    <row r="15792" spans="1:6" x14ac:dyDescent="0.45">
      <c r="A15792" s="218"/>
      <c r="B15792" s="218">
        <v>300</v>
      </c>
      <c r="C15792" s="219">
        <v>21.162218493368201</v>
      </c>
      <c r="D15792" s="218"/>
      <c r="E15792" s="218" t="s">
        <v>207</v>
      </c>
      <c r="F15792" s="218">
        <v>1901</v>
      </c>
    </row>
    <row r="15793" spans="1:6" x14ac:dyDescent="0.45">
      <c r="A15793" s="218"/>
      <c r="B15793" s="218">
        <v>300</v>
      </c>
      <c r="C15793" s="219">
        <v>39.70685481164103</v>
      </c>
      <c r="D15793" s="218"/>
      <c r="E15793" s="218" t="s">
        <v>207</v>
      </c>
      <c r="F15793" s="218">
        <v>1901</v>
      </c>
    </row>
    <row r="15794" spans="1:6" x14ac:dyDescent="0.45">
      <c r="A15794" s="218"/>
      <c r="B15794" s="218"/>
      <c r="C15794" s="219">
        <v>25.30349434543087</v>
      </c>
      <c r="D15794" s="218"/>
      <c r="E15794" s="218"/>
      <c r="F15794" s="218">
        <v>1901</v>
      </c>
    </row>
    <row r="15795" spans="1:6" x14ac:dyDescent="0.45">
      <c r="A15795" s="218"/>
      <c r="B15795" s="218"/>
      <c r="C15795" s="219">
        <v>23.96898798495473</v>
      </c>
      <c r="D15795" s="218"/>
      <c r="E15795" s="218"/>
      <c r="F15795" s="218"/>
    </row>
    <row r="15796" spans="1:6" x14ac:dyDescent="0.45">
      <c r="A15796" s="218"/>
      <c r="B15796" s="218">
        <v>200</v>
      </c>
      <c r="C15796" s="219">
        <v>45.754354196932262</v>
      </c>
      <c r="D15796" s="218"/>
      <c r="E15796" s="218" t="s">
        <v>206</v>
      </c>
      <c r="F15796" s="218">
        <v>1901</v>
      </c>
    </row>
    <row r="15797" spans="1:6" x14ac:dyDescent="0.45">
      <c r="A15797" s="218">
        <v>135458</v>
      </c>
      <c r="B15797" s="218">
        <v>200</v>
      </c>
      <c r="C15797" s="219">
        <v>5.3980475767296481</v>
      </c>
      <c r="D15797" s="218"/>
      <c r="E15797" s="218" t="s">
        <v>114</v>
      </c>
      <c r="F15797" s="218">
        <v>2016</v>
      </c>
    </row>
    <row r="15798" spans="1:6" x14ac:dyDescent="0.45">
      <c r="A15798" s="218">
        <v>55557</v>
      </c>
      <c r="B15798" s="218">
        <v>160</v>
      </c>
      <c r="C15798" s="219">
        <v>4.1023452288941522</v>
      </c>
      <c r="D15798" s="218"/>
      <c r="E15798" s="218" t="s">
        <v>114</v>
      </c>
      <c r="F15798" s="218">
        <v>2005</v>
      </c>
    </row>
    <row r="15799" spans="1:6" x14ac:dyDescent="0.45">
      <c r="A15799" s="218">
        <v>58051</v>
      </c>
      <c r="B15799" s="218">
        <v>200</v>
      </c>
      <c r="C15799" s="219">
        <v>2.0655433506273488</v>
      </c>
      <c r="D15799" s="218"/>
      <c r="E15799" s="218" t="s">
        <v>114</v>
      </c>
      <c r="F15799" s="218">
        <v>2015</v>
      </c>
    </row>
    <row r="15800" spans="1:6" x14ac:dyDescent="0.45">
      <c r="A15800" s="218">
        <v>39847</v>
      </c>
      <c r="B15800" s="218">
        <v>250</v>
      </c>
      <c r="C15800" s="219">
        <v>20.81446417041953</v>
      </c>
      <c r="D15800" s="218"/>
      <c r="E15800" s="218" t="s">
        <v>114</v>
      </c>
      <c r="F15800" s="218">
        <v>2007</v>
      </c>
    </row>
    <row r="15801" spans="1:6" x14ac:dyDescent="0.45">
      <c r="A15801" s="218">
        <v>39848</v>
      </c>
      <c r="B15801" s="218">
        <v>250</v>
      </c>
      <c r="C15801" s="219">
        <v>18.458102455035782</v>
      </c>
      <c r="D15801" s="218"/>
      <c r="E15801" s="218" t="s">
        <v>114</v>
      </c>
      <c r="F15801" s="218">
        <v>2007</v>
      </c>
    </row>
    <row r="15802" spans="1:6" x14ac:dyDescent="0.45">
      <c r="A15802" s="218">
        <v>144465</v>
      </c>
      <c r="B15802" s="218">
        <v>250</v>
      </c>
      <c r="C15802" s="219">
        <v>7.2171186771217704</v>
      </c>
      <c r="D15802" s="218"/>
      <c r="E15802" s="218" t="s">
        <v>114</v>
      </c>
      <c r="F15802" s="218">
        <v>2018</v>
      </c>
    </row>
    <row r="15803" spans="1:6" x14ac:dyDescent="0.45">
      <c r="A15803" s="218">
        <v>39806</v>
      </c>
      <c r="B15803" s="218">
        <v>250</v>
      </c>
      <c r="C15803" s="219">
        <v>20.88372920190287</v>
      </c>
      <c r="D15803" s="218"/>
      <c r="E15803" s="218" t="s">
        <v>114</v>
      </c>
      <c r="F15803" s="218">
        <v>2007</v>
      </c>
    </row>
    <row r="15804" spans="1:6" x14ac:dyDescent="0.45">
      <c r="A15804" s="218">
        <v>145551</v>
      </c>
      <c r="B15804" s="218">
        <v>200</v>
      </c>
      <c r="C15804" s="219">
        <v>11.454008752954669</v>
      </c>
      <c r="D15804" s="218"/>
      <c r="E15804" s="218" t="s">
        <v>114</v>
      </c>
      <c r="F15804" s="218">
        <v>2018</v>
      </c>
    </row>
    <row r="15805" spans="1:6" x14ac:dyDescent="0.45">
      <c r="A15805" s="218">
        <v>38951</v>
      </c>
      <c r="B15805" s="218">
        <v>250</v>
      </c>
      <c r="C15805" s="219">
        <v>2.9510972122755379</v>
      </c>
      <c r="D15805" s="218"/>
      <c r="E15805" s="218" t="s">
        <v>111</v>
      </c>
      <c r="F15805" s="218">
        <v>1901</v>
      </c>
    </row>
    <row r="15806" spans="1:6" x14ac:dyDescent="0.45">
      <c r="A15806" s="218">
        <v>38950</v>
      </c>
      <c r="B15806" s="218">
        <v>200</v>
      </c>
      <c r="C15806" s="219">
        <v>4.5005687086863801</v>
      </c>
      <c r="D15806" s="218"/>
      <c r="E15806" s="218" t="s">
        <v>111</v>
      </c>
      <c r="F15806" s="218">
        <v>2004</v>
      </c>
    </row>
    <row r="15807" spans="1:6" x14ac:dyDescent="0.45">
      <c r="A15807" s="218">
        <v>38985</v>
      </c>
      <c r="B15807" s="218">
        <v>200</v>
      </c>
      <c r="C15807" s="219">
        <v>8.8137683667936439</v>
      </c>
      <c r="D15807" s="218"/>
      <c r="E15807" s="218" t="s">
        <v>111</v>
      </c>
      <c r="F15807" s="218">
        <v>1901</v>
      </c>
    </row>
    <row r="15808" spans="1:6" x14ac:dyDescent="0.45">
      <c r="A15808" s="218">
        <v>38986</v>
      </c>
      <c r="B15808" s="218">
        <v>160</v>
      </c>
      <c r="C15808" s="219">
        <v>7.8121822793251043</v>
      </c>
      <c r="D15808" s="218"/>
      <c r="E15808" s="218" t="s">
        <v>111</v>
      </c>
      <c r="F15808" s="218">
        <v>2002</v>
      </c>
    </row>
    <row r="15809" spans="1:6" x14ac:dyDescent="0.45">
      <c r="A15809" s="218">
        <v>57942</v>
      </c>
      <c r="B15809" s="218">
        <v>250</v>
      </c>
      <c r="C15809" s="219">
        <v>2.50897363367132</v>
      </c>
      <c r="D15809" s="218" t="s">
        <v>597</v>
      </c>
      <c r="E15809" s="218" t="s">
        <v>114</v>
      </c>
      <c r="F15809" s="218">
        <v>2015</v>
      </c>
    </row>
    <row r="15810" spans="1:6" x14ac:dyDescent="0.45">
      <c r="A15810" s="218">
        <v>57934</v>
      </c>
      <c r="B15810" s="218">
        <v>250</v>
      </c>
      <c r="C15810" s="219">
        <v>13.934558687680431</v>
      </c>
      <c r="D15810" s="218"/>
      <c r="E15810" s="218" t="s">
        <v>114</v>
      </c>
      <c r="F15810" s="218">
        <v>2015</v>
      </c>
    </row>
    <row r="15811" spans="1:6" x14ac:dyDescent="0.45">
      <c r="A15811" s="218">
        <v>57936</v>
      </c>
      <c r="B15811" s="218">
        <v>250</v>
      </c>
      <c r="C15811" s="219">
        <v>24.86897825978858</v>
      </c>
      <c r="D15811" s="218"/>
      <c r="E15811" s="218" t="s">
        <v>114</v>
      </c>
      <c r="F15811" s="218">
        <v>2015</v>
      </c>
    </row>
    <row r="15812" spans="1:6" x14ac:dyDescent="0.45">
      <c r="A15812" s="218">
        <v>145666</v>
      </c>
      <c r="B15812" s="218">
        <v>200</v>
      </c>
      <c r="C15812" s="219">
        <v>20.708640541217061</v>
      </c>
      <c r="D15812" s="218"/>
      <c r="E15812" s="218" t="s">
        <v>204</v>
      </c>
      <c r="F15812" s="218">
        <v>2018</v>
      </c>
    </row>
    <row r="15813" spans="1:6" x14ac:dyDescent="0.45">
      <c r="A15813" s="218">
        <v>41683</v>
      </c>
      <c r="B15813" s="218">
        <v>200</v>
      </c>
      <c r="C15813" s="219">
        <v>12.23857031766036</v>
      </c>
      <c r="D15813" s="218"/>
      <c r="E15813" s="218" t="s">
        <v>114</v>
      </c>
      <c r="F15813" s="218">
        <v>2002</v>
      </c>
    </row>
    <row r="15814" spans="1:6" x14ac:dyDescent="0.45">
      <c r="A15814" s="218">
        <v>38825</v>
      </c>
      <c r="B15814" s="218">
        <v>200</v>
      </c>
      <c r="C15814" s="219">
        <v>5.5380192182380039</v>
      </c>
      <c r="D15814" s="218"/>
      <c r="E15814" s="218" t="s">
        <v>114</v>
      </c>
      <c r="F15814" s="218">
        <v>2009</v>
      </c>
    </row>
    <row r="15815" spans="1:6" x14ac:dyDescent="0.45">
      <c r="A15815" s="218">
        <v>39116</v>
      </c>
      <c r="B15815" s="218">
        <v>160</v>
      </c>
      <c r="C15815" s="219">
        <v>6.1194965065464517</v>
      </c>
      <c r="D15815" s="218"/>
      <c r="E15815" s="218" t="s">
        <v>114</v>
      </c>
      <c r="F15815" s="218">
        <v>2009</v>
      </c>
    </row>
    <row r="15816" spans="1:6" x14ac:dyDescent="0.45">
      <c r="A15816" s="218">
        <v>61406</v>
      </c>
      <c r="B15816" s="218"/>
      <c r="C15816" s="219">
        <v>9.0119333018444792</v>
      </c>
      <c r="D15816" s="218" t="s">
        <v>580</v>
      </c>
      <c r="E15816" s="218"/>
      <c r="F15816" s="218">
        <v>1901</v>
      </c>
    </row>
    <row r="15817" spans="1:6" x14ac:dyDescent="0.45">
      <c r="A15817" s="218">
        <v>61434</v>
      </c>
      <c r="B15817" s="218">
        <v>250</v>
      </c>
      <c r="C15817" s="219">
        <v>19.549184384268351</v>
      </c>
      <c r="D15817" s="218"/>
      <c r="E15817" s="218" t="s">
        <v>207</v>
      </c>
      <c r="F15817" s="218">
        <v>1901</v>
      </c>
    </row>
    <row r="15818" spans="1:6" x14ac:dyDescent="0.45">
      <c r="A15818" s="218">
        <v>149029</v>
      </c>
      <c r="B15818" s="218"/>
      <c r="C15818" s="219">
        <v>10.81315827977199</v>
      </c>
      <c r="D15818" s="218"/>
      <c r="E15818" s="218"/>
      <c r="F15818" s="218"/>
    </row>
    <row r="15819" spans="1:6" x14ac:dyDescent="0.45">
      <c r="A15819" s="218">
        <v>149027</v>
      </c>
      <c r="B15819" s="218"/>
      <c r="C15819" s="219">
        <v>10.61656253189736</v>
      </c>
      <c r="D15819" s="218"/>
      <c r="E15819" s="218"/>
      <c r="F15819" s="218">
        <v>1901</v>
      </c>
    </row>
    <row r="15820" spans="1:6" x14ac:dyDescent="0.45">
      <c r="A15820" s="218">
        <v>141564</v>
      </c>
      <c r="B15820" s="218"/>
      <c r="C15820" s="219">
        <v>17.10737197802564</v>
      </c>
      <c r="D15820" s="218"/>
      <c r="E15820" s="218"/>
      <c r="F15820" s="218"/>
    </row>
    <row r="15821" spans="1:6" x14ac:dyDescent="0.45">
      <c r="A15821" s="218">
        <v>129980</v>
      </c>
      <c r="B15821" s="218">
        <v>200</v>
      </c>
      <c r="C15821" s="219">
        <v>16.285101687574759</v>
      </c>
      <c r="D15821" s="218"/>
      <c r="E15821" s="218" t="s">
        <v>207</v>
      </c>
      <c r="F15821" s="218">
        <v>1901</v>
      </c>
    </row>
    <row r="15822" spans="1:6" x14ac:dyDescent="0.45">
      <c r="A15822" s="218">
        <v>129982</v>
      </c>
      <c r="B15822" s="218">
        <v>250</v>
      </c>
      <c r="C15822" s="219">
        <v>23.2931208730081</v>
      </c>
      <c r="D15822" s="218"/>
      <c r="E15822" s="218" t="s">
        <v>207</v>
      </c>
      <c r="F15822" s="218">
        <v>1901</v>
      </c>
    </row>
    <row r="15823" spans="1:6" x14ac:dyDescent="0.45">
      <c r="A15823" s="218">
        <v>141523</v>
      </c>
      <c r="B15823" s="218"/>
      <c r="C15823" s="219">
        <v>25.46164404188179</v>
      </c>
      <c r="D15823" s="218"/>
      <c r="E15823" s="218"/>
      <c r="F15823" s="218"/>
    </row>
    <row r="15824" spans="1:6" x14ac:dyDescent="0.45">
      <c r="A15824" s="218">
        <v>138662</v>
      </c>
      <c r="B15824" s="218">
        <v>160</v>
      </c>
      <c r="C15824" s="219">
        <v>6.0000000006267404</v>
      </c>
      <c r="D15824" s="218" t="s">
        <v>187</v>
      </c>
      <c r="E15824" s="218" t="s">
        <v>114</v>
      </c>
      <c r="F15824" s="218">
        <v>2017</v>
      </c>
    </row>
    <row r="15825" spans="1:6" x14ac:dyDescent="0.45">
      <c r="A15825" s="218">
        <v>38466</v>
      </c>
      <c r="B15825" s="218">
        <v>200</v>
      </c>
      <c r="C15825" s="219">
        <v>22.081362329868639</v>
      </c>
      <c r="D15825" s="218"/>
      <c r="E15825" s="218" t="s">
        <v>114</v>
      </c>
      <c r="F15825" s="218">
        <v>2009</v>
      </c>
    </row>
    <row r="15826" spans="1:6" x14ac:dyDescent="0.45">
      <c r="A15826" s="218">
        <v>38463</v>
      </c>
      <c r="B15826" s="218">
        <v>300</v>
      </c>
      <c r="C15826" s="219">
        <v>6.0982258647938137</v>
      </c>
      <c r="D15826" s="218"/>
      <c r="E15826" s="218" t="s">
        <v>203</v>
      </c>
      <c r="F15826" s="218">
        <v>1901</v>
      </c>
    </row>
    <row r="15827" spans="1:6" x14ac:dyDescent="0.45">
      <c r="A15827" s="218">
        <v>38464</v>
      </c>
      <c r="B15827" s="218">
        <v>300</v>
      </c>
      <c r="C15827" s="219">
        <v>2.0912343915395608</v>
      </c>
      <c r="D15827" s="218"/>
      <c r="E15827" s="218" t="s">
        <v>205</v>
      </c>
      <c r="F15827" s="218">
        <v>1901</v>
      </c>
    </row>
    <row r="15828" spans="1:6" x14ac:dyDescent="0.45">
      <c r="A15828" s="218">
        <v>38465</v>
      </c>
      <c r="B15828" s="218">
        <v>160</v>
      </c>
      <c r="C15828" s="219">
        <v>3.9855286751174281</v>
      </c>
      <c r="D15828" s="218"/>
      <c r="E15828" s="218" t="s">
        <v>114</v>
      </c>
      <c r="F15828" s="218">
        <v>2009</v>
      </c>
    </row>
    <row r="15829" spans="1:6" x14ac:dyDescent="0.45">
      <c r="A15829" s="218">
        <v>54754</v>
      </c>
      <c r="B15829" s="218">
        <v>160</v>
      </c>
      <c r="C15829" s="219">
        <v>3.7475720656957381</v>
      </c>
      <c r="D15829" s="218"/>
      <c r="E15829" s="218" t="s">
        <v>114</v>
      </c>
      <c r="F15829" s="218">
        <v>2015</v>
      </c>
    </row>
    <row r="15830" spans="1:6" x14ac:dyDescent="0.45">
      <c r="A15830" s="218">
        <v>54721</v>
      </c>
      <c r="B15830" s="218">
        <v>160</v>
      </c>
      <c r="C15830" s="219">
        <v>7.1142444863653322</v>
      </c>
      <c r="D15830" s="218"/>
      <c r="E15830" s="218" t="s">
        <v>114</v>
      </c>
      <c r="F15830" s="218">
        <v>2015</v>
      </c>
    </row>
    <row r="15831" spans="1:6" x14ac:dyDescent="0.45">
      <c r="A15831" s="218">
        <v>54723</v>
      </c>
      <c r="B15831" s="218">
        <v>160</v>
      </c>
      <c r="C15831" s="219">
        <v>7.0216938810241656</v>
      </c>
      <c r="D15831" s="218" t="s">
        <v>598</v>
      </c>
      <c r="E15831" s="218" t="s">
        <v>114</v>
      </c>
      <c r="F15831" s="218">
        <v>2015</v>
      </c>
    </row>
    <row r="15832" spans="1:6" x14ac:dyDescent="0.45">
      <c r="A15832" s="218">
        <v>55138</v>
      </c>
      <c r="B15832" s="218">
        <v>160</v>
      </c>
      <c r="C15832" s="219">
        <v>9.0856161366176291</v>
      </c>
      <c r="D15832" s="218"/>
      <c r="E15832" s="218" t="s">
        <v>114</v>
      </c>
      <c r="F15832" s="218">
        <v>2015</v>
      </c>
    </row>
    <row r="15833" spans="1:6" x14ac:dyDescent="0.45">
      <c r="A15833" s="218">
        <v>51180</v>
      </c>
      <c r="B15833" s="218">
        <v>200</v>
      </c>
      <c r="C15833" s="219">
        <v>14.05131674741143</v>
      </c>
      <c r="D15833" s="218"/>
      <c r="E15833" s="218" t="s">
        <v>205</v>
      </c>
      <c r="F15833" s="218">
        <v>1901</v>
      </c>
    </row>
    <row r="15834" spans="1:6" x14ac:dyDescent="0.45">
      <c r="A15834" s="218">
        <v>51181</v>
      </c>
      <c r="B15834" s="218">
        <v>200</v>
      </c>
      <c r="C15834" s="219">
        <v>2.6655487105810671</v>
      </c>
      <c r="D15834" s="218"/>
      <c r="E15834" s="218" t="s">
        <v>205</v>
      </c>
      <c r="F15834" s="218">
        <v>1901</v>
      </c>
    </row>
    <row r="15835" spans="1:6" x14ac:dyDescent="0.45">
      <c r="A15835" s="218">
        <v>55859</v>
      </c>
      <c r="B15835" s="218">
        <v>250</v>
      </c>
      <c r="C15835" s="219">
        <v>20.35997198414201</v>
      </c>
      <c r="D15835" s="218"/>
      <c r="E15835" s="218" t="s">
        <v>205</v>
      </c>
      <c r="F15835" s="218">
        <v>1901</v>
      </c>
    </row>
    <row r="15836" spans="1:6" x14ac:dyDescent="0.45">
      <c r="A15836" s="218">
        <v>55858</v>
      </c>
      <c r="B15836" s="218">
        <v>250</v>
      </c>
      <c r="C15836" s="219">
        <v>39.699737206218792</v>
      </c>
      <c r="D15836" s="218"/>
      <c r="E15836" s="218" t="s">
        <v>205</v>
      </c>
      <c r="F15836" s="218">
        <v>1901</v>
      </c>
    </row>
    <row r="15837" spans="1:6" x14ac:dyDescent="0.45">
      <c r="A15837" s="218">
        <v>55857</v>
      </c>
      <c r="B15837" s="218">
        <v>250</v>
      </c>
      <c r="C15837" s="219">
        <v>50.190683812124242</v>
      </c>
      <c r="D15837" s="218"/>
      <c r="E15837" s="218" t="s">
        <v>205</v>
      </c>
      <c r="F15837" s="218">
        <v>1901</v>
      </c>
    </row>
    <row r="15838" spans="1:6" x14ac:dyDescent="0.45">
      <c r="A15838" s="218">
        <v>55856</v>
      </c>
      <c r="B15838" s="218">
        <v>250</v>
      </c>
      <c r="C15838" s="219">
        <v>40.050108498926463</v>
      </c>
      <c r="D15838" s="218"/>
      <c r="E15838" s="218" t="s">
        <v>205</v>
      </c>
      <c r="F15838" s="218">
        <v>1901</v>
      </c>
    </row>
    <row r="15839" spans="1:6" x14ac:dyDescent="0.45">
      <c r="A15839" s="218">
        <v>55855</v>
      </c>
      <c r="B15839" s="218">
        <v>250</v>
      </c>
      <c r="C15839" s="219">
        <v>24.928303580782</v>
      </c>
      <c r="D15839" s="218"/>
      <c r="E15839" s="218" t="s">
        <v>205</v>
      </c>
      <c r="F15839" s="218">
        <v>1901</v>
      </c>
    </row>
    <row r="15840" spans="1:6" x14ac:dyDescent="0.45">
      <c r="A15840" s="218">
        <v>55854</v>
      </c>
      <c r="B15840" s="218">
        <v>200</v>
      </c>
      <c r="C15840" s="219">
        <v>16.24318533527736</v>
      </c>
      <c r="D15840" s="218"/>
      <c r="E15840" s="218" t="s">
        <v>205</v>
      </c>
      <c r="F15840" s="218">
        <v>1901</v>
      </c>
    </row>
    <row r="15841" spans="1:10" x14ac:dyDescent="0.45">
      <c r="A15841" s="218">
        <v>55853</v>
      </c>
      <c r="B15841" s="218">
        <v>200</v>
      </c>
      <c r="C15841" s="219">
        <v>36.80538658025953</v>
      </c>
      <c r="D15841" s="218"/>
      <c r="E15841" s="218" t="s">
        <v>205</v>
      </c>
      <c r="F15841" s="218">
        <v>1901</v>
      </c>
    </row>
    <row r="15843" spans="1:10" x14ac:dyDescent="0.45">
      <c r="B15843" s="87" t="s">
        <v>191</v>
      </c>
      <c r="C15843" s="108">
        <f>SUM(C2:C15841)</f>
        <v>431594.54955742345</v>
      </c>
      <c r="D15843" s="88" t="s">
        <v>662</v>
      </c>
      <c r="E15843" s="88"/>
      <c r="F15843" s="88"/>
      <c r="G15843" s="88"/>
      <c r="H15843" s="88"/>
      <c r="I15843" s="88"/>
      <c r="J15843" s="89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7EA3-66EB-4E66-A644-98F5C095B028}">
  <sheetPr>
    <tabColor rgb="FFFFC000"/>
  </sheetPr>
  <dimension ref="A1:O4448"/>
  <sheetViews>
    <sheetView topLeftCell="A4415" workbookViewId="0">
      <selection activeCell="L4437" sqref="L4437"/>
    </sheetView>
  </sheetViews>
  <sheetFormatPr defaultRowHeight="14.25" x14ac:dyDescent="0.45"/>
  <cols>
    <col min="1" max="1" width="9.53125" customWidth="1"/>
    <col min="2" max="2" width="15.19921875" customWidth="1"/>
    <col min="3" max="3" width="16.46484375" customWidth="1"/>
    <col min="4" max="4" width="27.53125" customWidth="1"/>
    <col min="5" max="5" width="14.19921875" customWidth="1"/>
    <col min="6" max="6" width="15.796875" customWidth="1"/>
    <col min="8" max="8" width="17.46484375" customWidth="1"/>
    <col min="14" max="14" width="12.796875" bestFit="1" customWidth="1"/>
  </cols>
  <sheetData>
    <row r="1" spans="1:6" x14ac:dyDescent="0.45">
      <c r="A1" s="104" t="s">
        <v>201</v>
      </c>
      <c r="B1" s="104" t="s">
        <v>216</v>
      </c>
      <c r="C1" s="104" t="s">
        <v>202</v>
      </c>
      <c r="D1" s="104" t="s">
        <v>107</v>
      </c>
      <c r="E1" s="104" t="s">
        <v>105</v>
      </c>
      <c r="F1" s="104" t="s">
        <v>200</v>
      </c>
    </row>
    <row r="2" spans="1:6" ht="21" customHeight="1" x14ac:dyDescent="0.45">
      <c r="A2" s="218">
        <v>11298</v>
      </c>
      <c r="B2" s="218">
        <v>160</v>
      </c>
      <c r="C2" s="219">
        <v>13.694124010833709</v>
      </c>
      <c r="D2" s="218"/>
      <c r="E2" s="218" t="s">
        <v>111</v>
      </c>
      <c r="F2" s="218">
        <v>1996</v>
      </c>
    </row>
    <row r="3" spans="1:6" x14ac:dyDescent="0.45">
      <c r="A3" s="218">
        <v>11298</v>
      </c>
      <c r="B3" s="218">
        <v>160</v>
      </c>
      <c r="C3" s="219">
        <v>23.275150667557199</v>
      </c>
      <c r="D3" s="218"/>
      <c r="E3" s="218" t="s">
        <v>111</v>
      </c>
      <c r="F3" s="218">
        <v>1996</v>
      </c>
    </row>
    <row r="4" spans="1:6" x14ac:dyDescent="0.45">
      <c r="A4" s="218">
        <v>11298</v>
      </c>
      <c r="B4" s="218">
        <v>160</v>
      </c>
      <c r="C4" s="219">
        <v>25.950118149714552</v>
      </c>
      <c r="D4" s="218"/>
      <c r="E4" s="218" t="s">
        <v>111</v>
      </c>
      <c r="F4" s="218">
        <v>1996</v>
      </c>
    </row>
    <row r="5" spans="1:6" x14ac:dyDescent="0.45">
      <c r="A5" s="218">
        <v>11298</v>
      </c>
      <c r="B5" s="218">
        <v>160</v>
      </c>
      <c r="C5" s="219">
        <v>17.7382223604607</v>
      </c>
      <c r="D5" s="218"/>
      <c r="E5" s="218" t="s">
        <v>111</v>
      </c>
      <c r="F5" s="218">
        <v>1996</v>
      </c>
    </row>
    <row r="6" spans="1:6" x14ac:dyDescent="0.45">
      <c r="A6" s="218">
        <v>12612</v>
      </c>
      <c r="B6" s="218">
        <v>200</v>
      </c>
      <c r="C6" s="219">
        <v>17.008528378169881</v>
      </c>
      <c r="D6" s="218"/>
      <c r="E6" s="218" t="s">
        <v>114</v>
      </c>
      <c r="F6" s="218">
        <v>1996</v>
      </c>
    </row>
    <row r="7" spans="1:6" x14ac:dyDescent="0.45">
      <c r="A7" s="218">
        <v>9766</v>
      </c>
      <c r="B7" s="218">
        <v>200</v>
      </c>
      <c r="C7" s="219">
        <v>28.457443172861421</v>
      </c>
      <c r="D7" s="218"/>
      <c r="E7" s="218" t="s">
        <v>114</v>
      </c>
      <c r="F7" s="218">
        <v>1996</v>
      </c>
    </row>
    <row r="8" spans="1:6" x14ac:dyDescent="0.45">
      <c r="A8" s="218">
        <v>9766</v>
      </c>
      <c r="B8" s="218">
        <v>200</v>
      </c>
      <c r="C8" s="219">
        <v>11.69025102360448</v>
      </c>
      <c r="D8" s="218"/>
      <c r="E8" s="218" t="s">
        <v>111</v>
      </c>
      <c r="F8" s="218">
        <v>1996</v>
      </c>
    </row>
    <row r="9" spans="1:6" x14ac:dyDescent="0.45">
      <c r="A9" s="218">
        <v>9766</v>
      </c>
      <c r="B9" s="218">
        <v>200</v>
      </c>
      <c r="C9" s="219">
        <v>18.38524486527443</v>
      </c>
      <c r="D9" s="218"/>
      <c r="E9" s="218" t="s">
        <v>114</v>
      </c>
      <c r="F9" s="218">
        <v>1996</v>
      </c>
    </row>
    <row r="10" spans="1:6" x14ac:dyDescent="0.45">
      <c r="A10" s="218">
        <v>12030</v>
      </c>
      <c r="B10" s="218">
        <v>315</v>
      </c>
      <c r="C10" s="219">
        <v>11.409270704546829</v>
      </c>
      <c r="D10" s="218"/>
      <c r="E10" s="218" t="s">
        <v>204</v>
      </c>
      <c r="F10" s="218">
        <v>1996</v>
      </c>
    </row>
    <row r="11" spans="1:6" ht="39" x14ac:dyDescent="0.45">
      <c r="A11" s="218">
        <v>12030</v>
      </c>
      <c r="B11" s="218">
        <v>315</v>
      </c>
      <c r="C11" s="219">
        <v>35.131043812083412</v>
      </c>
      <c r="D11" s="217" t="s">
        <v>636</v>
      </c>
      <c r="E11" s="218" t="s">
        <v>204</v>
      </c>
      <c r="F11" s="218">
        <v>1996</v>
      </c>
    </row>
    <row r="12" spans="1:6" x14ac:dyDescent="0.45">
      <c r="A12" s="218">
        <v>12030</v>
      </c>
      <c r="B12" s="218">
        <v>315</v>
      </c>
      <c r="C12" s="219">
        <v>24.0799495308529</v>
      </c>
      <c r="D12" s="218"/>
      <c r="E12" s="218" t="s">
        <v>204</v>
      </c>
      <c r="F12" s="218">
        <v>1996</v>
      </c>
    </row>
    <row r="13" spans="1:6" x14ac:dyDescent="0.45">
      <c r="A13" s="218">
        <v>12030</v>
      </c>
      <c r="B13" s="218">
        <v>315</v>
      </c>
      <c r="C13" s="219">
        <v>31.670764580397581</v>
      </c>
      <c r="D13" s="218"/>
      <c r="E13" s="218" t="s">
        <v>204</v>
      </c>
      <c r="F13" s="218">
        <v>1996</v>
      </c>
    </row>
    <row r="14" spans="1:6" x14ac:dyDescent="0.45">
      <c r="A14" s="218">
        <v>27405</v>
      </c>
      <c r="B14" s="218">
        <v>400</v>
      </c>
      <c r="C14" s="219">
        <v>23.631824807516249</v>
      </c>
      <c r="D14" s="218"/>
      <c r="E14" s="218" t="s">
        <v>203</v>
      </c>
      <c r="F14" s="218">
        <v>1901</v>
      </c>
    </row>
    <row r="15" spans="1:6" x14ac:dyDescent="0.45">
      <c r="A15" s="218">
        <v>14266</v>
      </c>
      <c r="B15" s="218">
        <v>0</v>
      </c>
      <c r="C15" s="219">
        <v>32.093915118618114</v>
      </c>
      <c r="D15" s="218"/>
      <c r="E15" s="218"/>
      <c r="F15" s="218">
        <v>0</v>
      </c>
    </row>
    <row r="16" spans="1:6" x14ac:dyDescent="0.45">
      <c r="A16" s="218">
        <v>13815</v>
      </c>
      <c r="B16" s="218">
        <v>919</v>
      </c>
      <c r="C16" s="219">
        <v>27.736651366513659</v>
      </c>
      <c r="D16" s="218"/>
      <c r="E16" s="218" t="s">
        <v>204</v>
      </c>
      <c r="F16" s="218">
        <v>1901</v>
      </c>
    </row>
    <row r="17" spans="1:6" x14ac:dyDescent="0.45">
      <c r="A17" s="218">
        <v>13807</v>
      </c>
      <c r="B17" s="218">
        <v>500</v>
      </c>
      <c r="C17" s="219">
        <v>23.00896801216556</v>
      </c>
      <c r="D17" s="218"/>
      <c r="E17" s="218" t="s">
        <v>203</v>
      </c>
      <c r="F17" s="218">
        <v>1901</v>
      </c>
    </row>
    <row r="18" spans="1:6" x14ac:dyDescent="0.45">
      <c r="A18" s="218">
        <v>13807</v>
      </c>
      <c r="B18" s="218">
        <v>500</v>
      </c>
      <c r="C18" s="219">
        <v>12.952799273273421</v>
      </c>
      <c r="D18" s="218"/>
      <c r="E18" s="218" t="s">
        <v>203</v>
      </c>
      <c r="F18" s="218">
        <v>1901</v>
      </c>
    </row>
    <row r="19" spans="1:6" x14ac:dyDescent="0.45">
      <c r="A19" s="218">
        <v>13807</v>
      </c>
      <c r="B19" s="218">
        <v>500</v>
      </c>
      <c r="C19" s="219">
        <v>24.055136721010282</v>
      </c>
      <c r="D19" s="218"/>
      <c r="E19" s="218" t="s">
        <v>203</v>
      </c>
      <c r="F19" s="218">
        <v>1901</v>
      </c>
    </row>
    <row r="20" spans="1:6" x14ac:dyDescent="0.45">
      <c r="A20" s="218">
        <v>13807</v>
      </c>
      <c r="B20" s="218">
        <v>500</v>
      </c>
      <c r="C20" s="219">
        <v>9.7842365557801543</v>
      </c>
      <c r="D20" s="218"/>
      <c r="E20" s="218" t="s">
        <v>203</v>
      </c>
      <c r="F20" s="218">
        <v>1901</v>
      </c>
    </row>
    <row r="21" spans="1:6" x14ac:dyDescent="0.45">
      <c r="A21" s="218">
        <v>13807</v>
      </c>
      <c r="B21" s="218">
        <v>500</v>
      </c>
      <c r="C21" s="219">
        <v>10.549090291972171</v>
      </c>
      <c r="D21" s="218"/>
      <c r="E21" s="218" t="s">
        <v>203</v>
      </c>
      <c r="F21" s="218">
        <v>1901</v>
      </c>
    </row>
    <row r="22" spans="1:6" x14ac:dyDescent="0.45">
      <c r="A22" s="218">
        <v>13807</v>
      </c>
      <c r="B22" s="218">
        <v>500</v>
      </c>
      <c r="C22" s="219">
        <v>16.709721871434851</v>
      </c>
      <c r="D22" s="218"/>
      <c r="E22" s="218" t="s">
        <v>203</v>
      </c>
      <c r="F22" s="218">
        <v>1901</v>
      </c>
    </row>
    <row r="23" spans="1:6" x14ac:dyDescent="0.45">
      <c r="A23" s="218">
        <v>13807</v>
      </c>
      <c r="B23" s="218">
        <v>500</v>
      </c>
      <c r="C23" s="219">
        <v>19.354171436130532</v>
      </c>
      <c r="D23" s="218"/>
      <c r="E23" s="218" t="s">
        <v>203</v>
      </c>
      <c r="F23" s="218">
        <v>1901</v>
      </c>
    </row>
    <row r="24" spans="1:6" x14ac:dyDescent="0.45">
      <c r="A24" s="218">
        <v>13807</v>
      </c>
      <c r="B24" s="218">
        <v>500</v>
      </c>
      <c r="C24" s="219">
        <v>16.884058900924241</v>
      </c>
      <c r="D24" s="218"/>
      <c r="E24" s="218" t="s">
        <v>203</v>
      </c>
      <c r="F24" s="218">
        <v>1901</v>
      </c>
    </row>
    <row r="25" spans="1:6" x14ac:dyDescent="0.45">
      <c r="A25" s="218">
        <v>13807</v>
      </c>
      <c r="B25" s="218">
        <v>500</v>
      </c>
      <c r="C25" s="219">
        <v>31.901794134541529</v>
      </c>
      <c r="D25" s="218"/>
      <c r="E25" s="218" t="s">
        <v>203</v>
      </c>
      <c r="F25" s="218">
        <v>1901</v>
      </c>
    </row>
    <row r="26" spans="1:6" x14ac:dyDescent="0.45">
      <c r="A26" s="218">
        <v>13544</v>
      </c>
      <c r="B26" s="218">
        <v>250</v>
      </c>
      <c r="C26" s="219">
        <v>14.439903711605091</v>
      </c>
      <c r="D26" s="218"/>
      <c r="E26" s="218" t="s">
        <v>114</v>
      </c>
      <c r="F26" s="218">
        <v>1901</v>
      </c>
    </row>
    <row r="27" spans="1:6" x14ac:dyDescent="0.45">
      <c r="A27" s="218">
        <v>13540</v>
      </c>
      <c r="B27" s="218">
        <v>160</v>
      </c>
      <c r="C27" s="219">
        <v>2.9144313779489188</v>
      </c>
      <c r="D27" s="218"/>
      <c r="E27" s="218" t="s">
        <v>114</v>
      </c>
      <c r="F27" s="218">
        <v>1901</v>
      </c>
    </row>
    <row r="28" spans="1:6" x14ac:dyDescent="0.45">
      <c r="A28" s="218">
        <v>13540</v>
      </c>
      <c r="B28" s="218">
        <v>160</v>
      </c>
      <c r="C28" s="219">
        <v>3.6707264163991531</v>
      </c>
      <c r="D28" s="218"/>
      <c r="E28" s="218" t="s">
        <v>114</v>
      </c>
      <c r="F28" s="218">
        <v>1901</v>
      </c>
    </row>
    <row r="29" spans="1:6" x14ac:dyDescent="0.45">
      <c r="A29" s="218">
        <v>13538</v>
      </c>
      <c r="B29" s="218">
        <v>400</v>
      </c>
      <c r="C29" s="219">
        <v>42.644337106921739</v>
      </c>
      <c r="D29" s="218"/>
      <c r="E29" s="218" t="s">
        <v>114</v>
      </c>
      <c r="F29" s="218">
        <v>1901</v>
      </c>
    </row>
    <row r="30" spans="1:6" x14ac:dyDescent="0.45">
      <c r="A30" s="218">
        <v>13538</v>
      </c>
      <c r="B30" s="218">
        <v>400</v>
      </c>
      <c r="C30" s="219">
        <v>40.637654315507127</v>
      </c>
      <c r="D30" s="218"/>
      <c r="E30" s="218" t="s">
        <v>114</v>
      </c>
      <c r="F30" s="218">
        <v>1901</v>
      </c>
    </row>
    <row r="31" spans="1:6" x14ac:dyDescent="0.45">
      <c r="A31" s="218">
        <v>13538</v>
      </c>
      <c r="B31" s="218">
        <v>400</v>
      </c>
      <c r="C31" s="219">
        <v>61.077543812219773</v>
      </c>
      <c r="D31" s="218"/>
      <c r="E31" s="218" t="s">
        <v>114</v>
      </c>
      <c r="F31" s="218">
        <v>1901</v>
      </c>
    </row>
    <row r="32" spans="1:6" x14ac:dyDescent="0.45">
      <c r="A32" s="218">
        <v>13538</v>
      </c>
      <c r="B32" s="218">
        <v>400</v>
      </c>
      <c r="C32" s="219">
        <v>25.39498706981243</v>
      </c>
      <c r="D32" s="218"/>
      <c r="E32" s="218" t="s">
        <v>114</v>
      </c>
      <c r="F32" s="218">
        <v>1901</v>
      </c>
    </row>
    <row r="33" spans="1:6" x14ac:dyDescent="0.45">
      <c r="A33" s="218">
        <v>13538</v>
      </c>
      <c r="B33" s="218">
        <v>400</v>
      </c>
      <c r="C33" s="219">
        <v>32.7567901109324</v>
      </c>
      <c r="D33" s="218"/>
      <c r="E33" s="218" t="s">
        <v>114</v>
      </c>
      <c r="F33" s="218">
        <v>1901</v>
      </c>
    </row>
    <row r="34" spans="1:6" x14ac:dyDescent="0.45">
      <c r="A34" s="218">
        <v>13538</v>
      </c>
      <c r="B34" s="218">
        <v>400</v>
      </c>
      <c r="C34" s="219">
        <v>56.949181288360087</v>
      </c>
      <c r="D34" s="218"/>
      <c r="E34" s="218" t="s">
        <v>114</v>
      </c>
      <c r="F34" s="218">
        <v>1901</v>
      </c>
    </row>
    <row r="35" spans="1:6" x14ac:dyDescent="0.45">
      <c r="A35" s="218">
        <v>13538</v>
      </c>
      <c r="B35" s="218">
        <v>400</v>
      </c>
      <c r="C35" s="219">
        <v>50.000752963890349</v>
      </c>
      <c r="D35" s="218"/>
      <c r="E35" s="218" t="s">
        <v>114</v>
      </c>
      <c r="F35" s="218">
        <v>1901</v>
      </c>
    </row>
    <row r="36" spans="1:6" x14ac:dyDescent="0.45">
      <c r="A36" s="218">
        <v>13538</v>
      </c>
      <c r="B36" s="218">
        <v>400</v>
      </c>
      <c r="C36" s="219">
        <v>29.307840914854179</v>
      </c>
      <c r="D36" s="218"/>
      <c r="E36" s="218" t="s">
        <v>114</v>
      </c>
      <c r="F36" s="218">
        <v>1901</v>
      </c>
    </row>
    <row r="37" spans="1:6" x14ac:dyDescent="0.45">
      <c r="A37" s="218">
        <v>13528</v>
      </c>
      <c r="B37" s="218">
        <v>315</v>
      </c>
      <c r="C37" s="219">
        <v>12.232610912101819</v>
      </c>
      <c r="D37" s="218"/>
      <c r="E37" s="218" t="s">
        <v>111</v>
      </c>
      <c r="F37" s="218">
        <v>1901</v>
      </c>
    </row>
    <row r="38" spans="1:6" x14ac:dyDescent="0.45">
      <c r="A38" s="218">
        <v>13528</v>
      </c>
      <c r="B38" s="218">
        <v>315</v>
      </c>
      <c r="C38" s="219">
        <v>32.867461746414548</v>
      </c>
      <c r="D38" s="218"/>
      <c r="E38" s="218" t="s">
        <v>111</v>
      </c>
      <c r="F38" s="218">
        <v>1901</v>
      </c>
    </row>
    <row r="39" spans="1:6" x14ac:dyDescent="0.45">
      <c r="A39" s="218">
        <v>13526</v>
      </c>
      <c r="B39" s="218">
        <v>500</v>
      </c>
      <c r="C39" s="219">
        <v>31.94560465984614</v>
      </c>
      <c r="D39" s="218" t="s">
        <v>111</v>
      </c>
      <c r="E39" s="218"/>
      <c r="F39" s="218">
        <v>1901</v>
      </c>
    </row>
    <row r="40" spans="1:6" x14ac:dyDescent="0.45">
      <c r="A40" s="218">
        <v>13526</v>
      </c>
      <c r="B40" s="218">
        <v>500</v>
      </c>
      <c r="C40" s="219">
        <v>22.199678622833499</v>
      </c>
      <c r="D40" s="218" t="s">
        <v>111</v>
      </c>
      <c r="E40" s="218"/>
      <c r="F40" s="218">
        <v>1901</v>
      </c>
    </row>
    <row r="41" spans="1:6" x14ac:dyDescent="0.45">
      <c r="A41" s="218">
        <v>13526</v>
      </c>
      <c r="B41" s="218">
        <v>500</v>
      </c>
      <c r="C41" s="219">
        <v>22.518882125648862</v>
      </c>
      <c r="D41" s="218" t="s">
        <v>111</v>
      </c>
      <c r="E41" s="218"/>
      <c r="F41" s="218">
        <v>1901</v>
      </c>
    </row>
    <row r="42" spans="1:6" x14ac:dyDescent="0.45">
      <c r="A42" s="218">
        <v>13526</v>
      </c>
      <c r="B42" s="218">
        <v>500</v>
      </c>
      <c r="C42" s="219">
        <v>21.695128181651238</v>
      </c>
      <c r="D42" s="218" t="s">
        <v>111</v>
      </c>
      <c r="E42" s="218"/>
      <c r="F42" s="218">
        <v>1901</v>
      </c>
    </row>
    <row r="43" spans="1:6" x14ac:dyDescent="0.45">
      <c r="A43" s="218">
        <v>13526</v>
      </c>
      <c r="B43" s="218">
        <v>500</v>
      </c>
      <c r="C43" s="219">
        <v>63.162930276503182</v>
      </c>
      <c r="D43" s="218" t="s">
        <v>111</v>
      </c>
      <c r="E43" s="218" t="s">
        <v>111</v>
      </c>
      <c r="F43" s="218">
        <v>1901</v>
      </c>
    </row>
    <row r="44" spans="1:6" x14ac:dyDescent="0.45">
      <c r="A44" s="218">
        <v>13526</v>
      </c>
      <c r="B44" s="218">
        <v>500</v>
      </c>
      <c r="C44" s="219">
        <v>36.116487932835888</v>
      </c>
      <c r="D44" s="218" t="s">
        <v>111</v>
      </c>
      <c r="E44" s="218"/>
      <c r="F44" s="218">
        <v>1901</v>
      </c>
    </row>
    <row r="45" spans="1:6" x14ac:dyDescent="0.45">
      <c r="A45" s="218">
        <v>13522</v>
      </c>
      <c r="B45" s="218">
        <v>500</v>
      </c>
      <c r="C45" s="219">
        <v>24.6920964154831</v>
      </c>
      <c r="D45" s="218"/>
      <c r="E45" s="218" t="s">
        <v>203</v>
      </c>
      <c r="F45" s="218">
        <v>1901</v>
      </c>
    </row>
    <row r="46" spans="1:6" x14ac:dyDescent="0.45">
      <c r="A46" s="218">
        <v>13522</v>
      </c>
      <c r="B46" s="218">
        <v>500</v>
      </c>
      <c r="C46" s="219">
        <v>39.691028715061037</v>
      </c>
      <c r="D46" s="218"/>
      <c r="E46" s="218" t="s">
        <v>203</v>
      </c>
      <c r="F46" s="218">
        <v>1901</v>
      </c>
    </row>
    <row r="47" spans="1:6" x14ac:dyDescent="0.45">
      <c r="A47" s="218">
        <v>13516</v>
      </c>
      <c r="B47" s="218">
        <v>250</v>
      </c>
      <c r="C47" s="219">
        <v>39.613902464143017</v>
      </c>
      <c r="D47" s="218"/>
      <c r="E47" s="218" t="s">
        <v>114</v>
      </c>
      <c r="F47" s="218">
        <v>1901</v>
      </c>
    </row>
    <row r="48" spans="1:6" x14ac:dyDescent="0.45">
      <c r="A48" s="218">
        <v>13096</v>
      </c>
      <c r="B48" s="218">
        <v>0</v>
      </c>
      <c r="C48" s="219">
        <v>5.515160098891962</v>
      </c>
      <c r="D48" s="218"/>
      <c r="E48" s="218"/>
      <c r="F48" s="218">
        <v>1901</v>
      </c>
    </row>
    <row r="49" spans="1:6" x14ac:dyDescent="0.45">
      <c r="A49" s="218">
        <v>13094</v>
      </c>
      <c r="B49" s="218">
        <v>500</v>
      </c>
      <c r="C49" s="219">
        <v>40.763917291155543</v>
      </c>
      <c r="D49" s="218"/>
      <c r="E49" s="218" t="s">
        <v>203</v>
      </c>
      <c r="F49" s="218">
        <v>1901</v>
      </c>
    </row>
    <row r="50" spans="1:6" x14ac:dyDescent="0.45">
      <c r="A50" s="218">
        <v>13094</v>
      </c>
      <c r="B50" s="218">
        <v>500</v>
      </c>
      <c r="C50" s="219">
        <v>22.04682216660547</v>
      </c>
      <c r="D50" s="218"/>
      <c r="E50" s="218" t="s">
        <v>203</v>
      </c>
      <c r="F50" s="218">
        <v>1901</v>
      </c>
    </row>
    <row r="51" spans="1:6" x14ac:dyDescent="0.45">
      <c r="A51" s="218">
        <v>13092</v>
      </c>
      <c r="B51" s="218">
        <v>500</v>
      </c>
      <c r="C51" s="219">
        <v>44.06338525371239</v>
      </c>
      <c r="D51" s="218"/>
      <c r="E51" s="218" t="s">
        <v>203</v>
      </c>
      <c r="F51" s="218">
        <v>1901</v>
      </c>
    </row>
    <row r="52" spans="1:6" x14ac:dyDescent="0.45">
      <c r="A52" s="218">
        <v>13092</v>
      </c>
      <c r="B52" s="218">
        <v>500</v>
      </c>
      <c r="C52" s="219">
        <v>44.494196188363098</v>
      </c>
      <c r="D52" s="218"/>
      <c r="E52" s="218" t="s">
        <v>203</v>
      </c>
      <c r="F52" s="218">
        <v>1901</v>
      </c>
    </row>
    <row r="53" spans="1:6" x14ac:dyDescent="0.45">
      <c r="A53" s="218">
        <v>13092</v>
      </c>
      <c r="B53" s="218">
        <v>500</v>
      </c>
      <c r="C53" s="219">
        <v>22.171511081809481</v>
      </c>
      <c r="D53" s="218"/>
      <c r="E53" s="218" t="s">
        <v>203</v>
      </c>
      <c r="F53" s="218">
        <v>1901</v>
      </c>
    </row>
    <row r="54" spans="1:6" x14ac:dyDescent="0.45">
      <c r="A54" s="218">
        <v>13090</v>
      </c>
      <c r="B54" s="218">
        <v>315</v>
      </c>
      <c r="C54" s="219">
        <v>52.706353579679451</v>
      </c>
      <c r="D54" s="218"/>
      <c r="E54" s="218" t="s">
        <v>114</v>
      </c>
      <c r="F54" s="218">
        <v>1901</v>
      </c>
    </row>
    <row r="55" spans="1:6" x14ac:dyDescent="0.45">
      <c r="A55" s="218">
        <v>13088</v>
      </c>
      <c r="B55" s="218">
        <v>300</v>
      </c>
      <c r="C55" s="219">
        <v>23.559993737239161</v>
      </c>
      <c r="D55" s="218"/>
      <c r="E55" s="218" t="s">
        <v>203</v>
      </c>
      <c r="F55" s="218">
        <v>1956</v>
      </c>
    </row>
    <row r="56" spans="1:6" x14ac:dyDescent="0.45">
      <c r="A56" s="218">
        <v>13088</v>
      </c>
      <c r="B56" s="218">
        <v>300</v>
      </c>
      <c r="C56" s="219">
        <v>7.7993275524102321</v>
      </c>
      <c r="D56" s="218"/>
      <c r="E56" s="218" t="s">
        <v>203</v>
      </c>
      <c r="F56" s="218">
        <v>1956</v>
      </c>
    </row>
    <row r="57" spans="1:6" x14ac:dyDescent="0.45">
      <c r="A57" s="218">
        <v>13088</v>
      </c>
      <c r="B57" s="218">
        <v>300</v>
      </c>
      <c r="C57" s="219">
        <v>28.98325622930124</v>
      </c>
      <c r="D57" s="218"/>
      <c r="E57" s="218" t="s">
        <v>203</v>
      </c>
      <c r="F57" s="218">
        <v>1956</v>
      </c>
    </row>
    <row r="58" spans="1:6" x14ac:dyDescent="0.45">
      <c r="A58" s="218">
        <v>13088</v>
      </c>
      <c r="B58" s="218">
        <v>300</v>
      </c>
      <c r="C58" s="219">
        <v>31.180366372816401</v>
      </c>
      <c r="D58" s="218"/>
      <c r="E58" s="218" t="s">
        <v>203</v>
      </c>
      <c r="F58" s="218">
        <v>1956</v>
      </c>
    </row>
    <row r="59" spans="1:6" x14ac:dyDescent="0.45">
      <c r="A59" s="218">
        <v>13088</v>
      </c>
      <c r="B59" s="218">
        <v>300</v>
      </c>
      <c r="C59" s="219">
        <v>30.113113982193109</v>
      </c>
      <c r="D59" s="218"/>
      <c r="E59" s="218" t="s">
        <v>203</v>
      </c>
      <c r="F59" s="218">
        <v>1956</v>
      </c>
    </row>
    <row r="60" spans="1:6" x14ac:dyDescent="0.45">
      <c r="A60" s="218">
        <v>13088</v>
      </c>
      <c r="B60" s="218">
        <v>300</v>
      </c>
      <c r="C60" s="219">
        <v>31.61649314065129</v>
      </c>
      <c r="D60" s="218"/>
      <c r="E60" s="218" t="s">
        <v>203</v>
      </c>
      <c r="F60" s="218">
        <v>1956</v>
      </c>
    </row>
    <row r="61" spans="1:6" x14ac:dyDescent="0.45">
      <c r="A61" s="218">
        <v>13088</v>
      </c>
      <c r="B61" s="218">
        <v>300</v>
      </c>
      <c r="C61" s="219">
        <v>10.49480898599718</v>
      </c>
      <c r="D61" s="218"/>
      <c r="E61" s="218" t="s">
        <v>205</v>
      </c>
      <c r="F61" s="218">
        <v>1956</v>
      </c>
    </row>
    <row r="62" spans="1:6" x14ac:dyDescent="0.45">
      <c r="A62" s="218">
        <v>13088</v>
      </c>
      <c r="B62" s="218">
        <v>300</v>
      </c>
      <c r="C62" s="219">
        <v>34.677583765195969</v>
      </c>
      <c r="D62" s="218"/>
      <c r="E62" s="218" t="s">
        <v>203</v>
      </c>
      <c r="F62" s="218">
        <v>1956</v>
      </c>
    </row>
    <row r="63" spans="1:6" x14ac:dyDescent="0.45">
      <c r="A63" s="218">
        <v>13088</v>
      </c>
      <c r="B63" s="218">
        <v>300</v>
      </c>
      <c r="C63" s="219">
        <v>29.781542488938818</v>
      </c>
      <c r="D63" s="218"/>
      <c r="E63" s="218" t="s">
        <v>203</v>
      </c>
      <c r="F63" s="218">
        <v>1956</v>
      </c>
    </row>
    <row r="64" spans="1:6" x14ac:dyDescent="0.45">
      <c r="A64" s="218">
        <v>13088</v>
      </c>
      <c r="B64" s="218">
        <v>300</v>
      </c>
      <c r="C64" s="219">
        <v>18.937219740624052</v>
      </c>
      <c r="D64" s="218"/>
      <c r="E64" s="218" t="s">
        <v>203</v>
      </c>
      <c r="F64" s="218">
        <v>1956</v>
      </c>
    </row>
    <row r="65" spans="1:6" x14ac:dyDescent="0.45">
      <c r="A65" s="218">
        <v>13088</v>
      </c>
      <c r="B65" s="218">
        <v>300</v>
      </c>
      <c r="C65" s="219">
        <v>42.523269881739843</v>
      </c>
      <c r="D65" s="218"/>
      <c r="E65" s="218" t="s">
        <v>203</v>
      </c>
      <c r="F65" s="218">
        <v>1956</v>
      </c>
    </row>
    <row r="66" spans="1:6" x14ac:dyDescent="0.45">
      <c r="A66" s="218">
        <v>13088</v>
      </c>
      <c r="B66" s="218">
        <v>300</v>
      </c>
      <c r="C66" s="219">
        <v>43.373951545267737</v>
      </c>
      <c r="D66" s="218"/>
      <c r="E66" s="218" t="s">
        <v>203</v>
      </c>
      <c r="F66" s="218">
        <v>1956</v>
      </c>
    </row>
    <row r="67" spans="1:6" x14ac:dyDescent="0.45">
      <c r="A67" s="218">
        <v>13088</v>
      </c>
      <c r="B67" s="218">
        <v>300</v>
      </c>
      <c r="C67" s="219">
        <v>6.78773418404736</v>
      </c>
      <c r="D67" s="218"/>
      <c r="E67" s="218" t="s">
        <v>203</v>
      </c>
      <c r="F67" s="218">
        <v>1956</v>
      </c>
    </row>
    <row r="68" spans="1:6" x14ac:dyDescent="0.45">
      <c r="A68" s="218">
        <v>13088</v>
      </c>
      <c r="B68" s="218">
        <v>300</v>
      </c>
      <c r="C68" s="219">
        <v>43.244806397090699</v>
      </c>
      <c r="D68" s="218"/>
      <c r="E68" s="218" t="s">
        <v>203</v>
      </c>
      <c r="F68" s="218">
        <v>1956</v>
      </c>
    </row>
    <row r="69" spans="1:6" x14ac:dyDescent="0.45">
      <c r="A69" s="218">
        <v>13088</v>
      </c>
      <c r="B69" s="218">
        <v>300</v>
      </c>
      <c r="C69" s="219">
        <v>23.281380677656522</v>
      </c>
      <c r="D69" s="218"/>
      <c r="E69" s="218" t="s">
        <v>203</v>
      </c>
      <c r="F69" s="218">
        <v>1956</v>
      </c>
    </row>
    <row r="70" spans="1:6" x14ac:dyDescent="0.45">
      <c r="A70" s="218">
        <v>13088</v>
      </c>
      <c r="B70" s="218">
        <v>300</v>
      </c>
      <c r="C70" s="219">
        <v>19.7326092668184</v>
      </c>
      <c r="D70" s="218"/>
      <c r="E70" s="218" t="s">
        <v>203</v>
      </c>
      <c r="F70" s="218">
        <v>1956</v>
      </c>
    </row>
    <row r="71" spans="1:6" x14ac:dyDescent="0.45">
      <c r="A71" s="218">
        <v>13088</v>
      </c>
      <c r="B71" s="218">
        <v>300</v>
      </c>
      <c r="C71" s="219">
        <v>7.4594406716041259</v>
      </c>
      <c r="D71" s="218"/>
      <c r="E71" s="218" t="s">
        <v>203</v>
      </c>
      <c r="F71" s="218">
        <v>1956</v>
      </c>
    </row>
    <row r="72" spans="1:6" x14ac:dyDescent="0.45">
      <c r="A72" s="218">
        <v>13088</v>
      </c>
      <c r="B72" s="218">
        <v>300</v>
      </c>
      <c r="C72" s="219">
        <v>21.58664468571429</v>
      </c>
      <c r="D72" s="218"/>
      <c r="E72" s="218" t="s">
        <v>203</v>
      </c>
      <c r="F72" s="218">
        <v>1956</v>
      </c>
    </row>
    <row r="73" spans="1:6" x14ac:dyDescent="0.45">
      <c r="A73" s="218">
        <v>13084</v>
      </c>
      <c r="B73" s="218">
        <v>0</v>
      </c>
      <c r="C73" s="219">
        <v>4.5504301094154318</v>
      </c>
      <c r="D73" s="218"/>
      <c r="E73" s="218"/>
      <c r="F73" s="218">
        <v>1901</v>
      </c>
    </row>
    <row r="74" spans="1:6" x14ac:dyDescent="0.45">
      <c r="A74" s="218">
        <v>13084</v>
      </c>
      <c r="B74" s="218">
        <v>0</v>
      </c>
      <c r="C74" s="219">
        <v>16.365538696838001</v>
      </c>
      <c r="D74" s="218"/>
      <c r="E74" s="218"/>
      <c r="F74" s="218">
        <v>1901</v>
      </c>
    </row>
    <row r="75" spans="1:6" x14ac:dyDescent="0.45">
      <c r="A75" s="218">
        <v>13084</v>
      </c>
      <c r="B75" s="218">
        <v>0</v>
      </c>
      <c r="C75" s="219">
        <v>23.350579895948741</v>
      </c>
      <c r="D75" s="218"/>
      <c r="E75" s="218"/>
      <c r="F75" s="218">
        <v>1901</v>
      </c>
    </row>
    <row r="76" spans="1:6" x14ac:dyDescent="0.45">
      <c r="A76" s="218">
        <v>13084</v>
      </c>
      <c r="B76" s="218">
        <v>0</v>
      </c>
      <c r="C76" s="219">
        <v>9.1117340216968987</v>
      </c>
      <c r="D76" s="218"/>
      <c r="E76" s="218"/>
      <c r="F76" s="218">
        <v>1901</v>
      </c>
    </row>
    <row r="77" spans="1:6" x14ac:dyDescent="0.45">
      <c r="A77" s="218">
        <v>13084</v>
      </c>
      <c r="B77" s="218">
        <v>0</v>
      </c>
      <c r="C77" s="219">
        <v>35.797218273875103</v>
      </c>
      <c r="D77" s="218"/>
      <c r="E77" s="218"/>
      <c r="F77" s="218">
        <v>1901</v>
      </c>
    </row>
    <row r="78" spans="1:6" x14ac:dyDescent="0.45">
      <c r="A78" s="218">
        <v>13082</v>
      </c>
      <c r="B78" s="218">
        <v>300</v>
      </c>
      <c r="C78" s="219">
        <v>11.76897749804801</v>
      </c>
      <c r="D78" s="218"/>
      <c r="E78" s="218" t="s">
        <v>111</v>
      </c>
      <c r="F78" s="218">
        <v>1901</v>
      </c>
    </row>
    <row r="79" spans="1:6" x14ac:dyDescent="0.45">
      <c r="A79" s="218">
        <v>13080</v>
      </c>
      <c r="B79" s="218">
        <v>250</v>
      </c>
      <c r="C79" s="219">
        <v>26.070018783855559</v>
      </c>
      <c r="D79" s="218"/>
      <c r="E79" s="218" t="s">
        <v>203</v>
      </c>
      <c r="F79" s="218">
        <v>1990</v>
      </c>
    </row>
    <row r="80" spans="1:6" x14ac:dyDescent="0.45">
      <c r="A80" s="218">
        <v>13080</v>
      </c>
      <c r="B80" s="218">
        <v>250</v>
      </c>
      <c r="C80" s="219">
        <v>26.022622191578321</v>
      </c>
      <c r="D80" s="218"/>
      <c r="E80" s="218" t="s">
        <v>203</v>
      </c>
      <c r="F80" s="218">
        <v>1990</v>
      </c>
    </row>
    <row r="81" spans="1:6" x14ac:dyDescent="0.45">
      <c r="A81" s="218">
        <v>13078</v>
      </c>
      <c r="B81" s="218">
        <v>0</v>
      </c>
      <c r="C81" s="219">
        <v>27.625837591531891</v>
      </c>
      <c r="D81" s="218"/>
      <c r="E81" s="218"/>
      <c r="F81" s="218">
        <v>1901</v>
      </c>
    </row>
    <row r="82" spans="1:6" x14ac:dyDescent="0.45">
      <c r="A82" s="218">
        <v>13076</v>
      </c>
      <c r="B82" s="218">
        <v>300</v>
      </c>
      <c r="C82" s="219">
        <v>27.199070659803809</v>
      </c>
      <c r="D82" s="218"/>
      <c r="E82" s="218" t="s">
        <v>203</v>
      </c>
      <c r="F82" s="218">
        <v>1963</v>
      </c>
    </row>
    <row r="83" spans="1:6" x14ac:dyDescent="0.45">
      <c r="A83" s="218">
        <v>13076</v>
      </c>
      <c r="B83" s="218">
        <v>300</v>
      </c>
      <c r="C83" s="219">
        <v>22.355691557010299</v>
      </c>
      <c r="D83" s="218"/>
      <c r="E83" s="218" t="s">
        <v>205</v>
      </c>
      <c r="F83" s="218">
        <v>1963</v>
      </c>
    </row>
    <row r="84" spans="1:6" x14ac:dyDescent="0.45">
      <c r="A84" s="218">
        <v>13076</v>
      </c>
      <c r="B84" s="218">
        <v>300</v>
      </c>
      <c r="C84" s="219">
        <v>19.715108058023059</v>
      </c>
      <c r="D84" s="218"/>
      <c r="E84" s="218" t="s">
        <v>203</v>
      </c>
      <c r="F84" s="218">
        <v>1963</v>
      </c>
    </row>
    <row r="85" spans="1:6" x14ac:dyDescent="0.45">
      <c r="A85" s="218">
        <v>13076</v>
      </c>
      <c r="B85" s="218">
        <v>300</v>
      </c>
      <c r="C85" s="219">
        <v>25.362780926388499</v>
      </c>
      <c r="D85" s="218"/>
      <c r="E85" s="218" t="s">
        <v>203</v>
      </c>
      <c r="F85" s="218">
        <v>1963</v>
      </c>
    </row>
    <row r="86" spans="1:6" x14ac:dyDescent="0.45">
      <c r="A86" s="218">
        <v>13074</v>
      </c>
      <c r="B86" s="218">
        <v>0</v>
      </c>
      <c r="C86" s="219">
        <v>11.183066271335861</v>
      </c>
      <c r="D86" s="218"/>
      <c r="E86" s="218"/>
      <c r="F86" s="218">
        <v>1901</v>
      </c>
    </row>
    <row r="87" spans="1:6" x14ac:dyDescent="0.45">
      <c r="A87" s="218">
        <v>13074</v>
      </c>
      <c r="B87" s="218">
        <v>0</v>
      </c>
      <c r="C87" s="219">
        <v>24.821048226467401</v>
      </c>
      <c r="D87" s="218"/>
      <c r="E87" s="218"/>
      <c r="F87" s="218">
        <v>1901</v>
      </c>
    </row>
    <row r="88" spans="1:6" x14ac:dyDescent="0.45">
      <c r="A88" s="218">
        <v>13072</v>
      </c>
      <c r="B88" s="218">
        <v>0</v>
      </c>
      <c r="C88" s="219">
        <v>43.101130064004501</v>
      </c>
      <c r="D88" s="218"/>
      <c r="E88" s="218"/>
      <c r="F88" s="218">
        <v>1901</v>
      </c>
    </row>
    <row r="89" spans="1:6" x14ac:dyDescent="0.45">
      <c r="A89" s="218">
        <v>13070</v>
      </c>
      <c r="B89" s="218">
        <v>250</v>
      </c>
      <c r="C89" s="219">
        <v>38.507447489244669</v>
      </c>
      <c r="D89" s="218"/>
      <c r="E89" s="218" t="s">
        <v>205</v>
      </c>
      <c r="F89" s="218">
        <v>1901</v>
      </c>
    </row>
    <row r="90" spans="1:6" x14ac:dyDescent="0.45">
      <c r="A90" s="218">
        <v>13070</v>
      </c>
      <c r="B90" s="218">
        <v>250</v>
      </c>
      <c r="C90" s="219">
        <v>15.042210837681219</v>
      </c>
      <c r="D90" s="218"/>
      <c r="E90" s="218" t="s">
        <v>205</v>
      </c>
      <c r="F90" s="218">
        <v>1901</v>
      </c>
    </row>
    <row r="91" spans="1:6" x14ac:dyDescent="0.45">
      <c r="A91" s="218">
        <v>13070</v>
      </c>
      <c r="B91" s="218">
        <v>250</v>
      </c>
      <c r="C91" s="219">
        <v>11.555542902753359</v>
      </c>
      <c r="D91" s="218"/>
      <c r="E91" s="218" t="s">
        <v>205</v>
      </c>
      <c r="F91" s="218">
        <v>1901</v>
      </c>
    </row>
    <row r="92" spans="1:6" x14ac:dyDescent="0.45">
      <c r="A92" s="218">
        <v>13070</v>
      </c>
      <c r="B92" s="218">
        <v>250</v>
      </c>
      <c r="C92" s="219">
        <v>26.742748819872919</v>
      </c>
      <c r="D92" s="218"/>
      <c r="E92" s="218" t="s">
        <v>205</v>
      </c>
      <c r="F92" s="218">
        <v>1901</v>
      </c>
    </row>
    <row r="93" spans="1:6" x14ac:dyDescent="0.45">
      <c r="A93" s="218">
        <v>13068</v>
      </c>
      <c r="B93" s="218">
        <v>200</v>
      </c>
      <c r="C93" s="219">
        <v>14.208744912374611</v>
      </c>
      <c r="D93" s="218"/>
      <c r="E93" s="218" t="s">
        <v>114</v>
      </c>
      <c r="F93" s="218">
        <v>1901</v>
      </c>
    </row>
    <row r="94" spans="1:6" x14ac:dyDescent="0.45">
      <c r="A94" s="218">
        <v>13068</v>
      </c>
      <c r="B94" s="218">
        <v>200</v>
      </c>
      <c r="C94" s="219">
        <v>2.1557448916788351</v>
      </c>
      <c r="D94" s="218"/>
      <c r="E94" s="218" t="s">
        <v>114</v>
      </c>
      <c r="F94" s="218">
        <v>1901</v>
      </c>
    </row>
    <row r="95" spans="1:6" x14ac:dyDescent="0.45">
      <c r="A95" s="218">
        <v>13068</v>
      </c>
      <c r="B95" s="218">
        <v>200</v>
      </c>
      <c r="C95" s="219">
        <v>19.089825507140262</v>
      </c>
      <c r="D95" s="218"/>
      <c r="E95" s="218" t="s">
        <v>114</v>
      </c>
      <c r="F95" s="218">
        <v>1901</v>
      </c>
    </row>
    <row r="96" spans="1:6" x14ac:dyDescent="0.45">
      <c r="A96" s="218">
        <v>13066</v>
      </c>
      <c r="B96" s="218">
        <v>250</v>
      </c>
      <c r="C96" s="219">
        <v>50.047628030558968</v>
      </c>
      <c r="D96" s="218"/>
      <c r="E96" s="218" t="s">
        <v>205</v>
      </c>
      <c r="F96" s="218">
        <v>1901</v>
      </c>
    </row>
    <row r="97" spans="1:6" x14ac:dyDescent="0.45">
      <c r="A97" s="218">
        <v>13066</v>
      </c>
      <c r="B97" s="218">
        <v>250</v>
      </c>
      <c r="C97" s="219">
        <v>50.209657651457697</v>
      </c>
      <c r="D97" s="218"/>
      <c r="E97" s="218" t="s">
        <v>205</v>
      </c>
      <c r="F97" s="218">
        <v>1901</v>
      </c>
    </row>
    <row r="98" spans="1:6" x14ac:dyDescent="0.45">
      <c r="A98" s="218">
        <v>13066</v>
      </c>
      <c r="B98" s="218">
        <v>250</v>
      </c>
      <c r="C98" s="219">
        <v>47.970412827888488</v>
      </c>
      <c r="D98" s="218"/>
      <c r="E98" s="218" t="s">
        <v>205</v>
      </c>
      <c r="F98" s="218">
        <v>1901</v>
      </c>
    </row>
    <row r="99" spans="1:6" x14ac:dyDescent="0.45">
      <c r="A99" s="218">
        <v>13066</v>
      </c>
      <c r="B99" s="218">
        <v>250</v>
      </c>
      <c r="C99" s="219">
        <v>47.875675427172077</v>
      </c>
      <c r="D99" s="218"/>
      <c r="E99" s="218" t="s">
        <v>205</v>
      </c>
      <c r="F99" s="218">
        <v>1901</v>
      </c>
    </row>
    <row r="100" spans="1:6" x14ac:dyDescent="0.45">
      <c r="A100" s="218">
        <v>13066</v>
      </c>
      <c r="B100" s="218">
        <v>250</v>
      </c>
      <c r="C100" s="219">
        <v>47.685105433228323</v>
      </c>
      <c r="D100" s="218"/>
      <c r="E100" s="218" t="s">
        <v>205</v>
      </c>
      <c r="F100" s="218">
        <v>1901</v>
      </c>
    </row>
    <row r="101" spans="1:6" x14ac:dyDescent="0.45">
      <c r="A101" s="218">
        <v>13066</v>
      </c>
      <c r="B101" s="218">
        <v>250</v>
      </c>
      <c r="C101" s="219">
        <v>51.570045833312832</v>
      </c>
      <c r="D101" s="218"/>
      <c r="E101" s="218" t="s">
        <v>205</v>
      </c>
      <c r="F101" s="218">
        <v>1901</v>
      </c>
    </row>
    <row r="102" spans="1:6" x14ac:dyDescent="0.45">
      <c r="A102" s="218">
        <v>13066</v>
      </c>
      <c r="B102" s="218">
        <v>250</v>
      </c>
      <c r="C102" s="219">
        <v>48.692192363552103</v>
      </c>
      <c r="D102" s="218"/>
      <c r="E102" s="218" t="s">
        <v>205</v>
      </c>
      <c r="F102" s="218">
        <v>1901</v>
      </c>
    </row>
    <row r="103" spans="1:6" x14ac:dyDescent="0.45">
      <c r="A103" s="218">
        <v>13066</v>
      </c>
      <c r="B103" s="218">
        <v>250</v>
      </c>
      <c r="C103" s="219">
        <v>52.681398572158137</v>
      </c>
      <c r="D103" s="218"/>
      <c r="E103" s="218" t="s">
        <v>205</v>
      </c>
      <c r="F103" s="218">
        <v>1901</v>
      </c>
    </row>
    <row r="104" spans="1:6" x14ac:dyDescent="0.45">
      <c r="A104" s="218">
        <v>13066</v>
      </c>
      <c r="B104" s="218">
        <v>250</v>
      </c>
      <c r="C104" s="219">
        <v>50.189770304451841</v>
      </c>
      <c r="D104" s="218"/>
      <c r="E104" s="218" t="s">
        <v>205</v>
      </c>
      <c r="F104" s="218">
        <v>1901</v>
      </c>
    </row>
    <row r="105" spans="1:6" x14ac:dyDescent="0.45">
      <c r="A105" s="218">
        <v>13060</v>
      </c>
      <c r="B105" s="218">
        <v>250</v>
      </c>
      <c r="C105" s="219">
        <v>57.59798092952709</v>
      </c>
      <c r="D105" s="218"/>
      <c r="E105" s="218" t="s">
        <v>205</v>
      </c>
      <c r="F105" s="218">
        <v>1901</v>
      </c>
    </row>
    <row r="106" spans="1:6" x14ac:dyDescent="0.45">
      <c r="A106" s="218">
        <v>13060</v>
      </c>
      <c r="B106" s="218">
        <v>250</v>
      </c>
      <c r="C106" s="219">
        <v>92.245621426189089</v>
      </c>
      <c r="D106" s="218"/>
      <c r="E106" s="218" t="s">
        <v>205</v>
      </c>
      <c r="F106" s="218">
        <v>1901</v>
      </c>
    </row>
    <row r="107" spans="1:6" x14ac:dyDescent="0.45">
      <c r="A107" s="218">
        <v>13060</v>
      </c>
      <c r="B107" s="218">
        <v>250</v>
      </c>
      <c r="C107" s="219">
        <v>40.965553724957488</v>
      </c>
      <c r="D107" s="218"/>
      <c r="E107" s="218" t="s">
        <v>205</v>
      </c>
      <c r="F107" s="218">
        <v>1901</v>
      </c>
    </row>
    <row r="108" spans="1:6" x14ac:dyDescent="0.45">
      <c r="A108" s="218">
        <v>13060</v>
      </c>
      <c r="B108" s="218">
        <v>250</v>
      </c>
      <c r="C108" s="219">
        <v>96.567097086380755</v>
      </c>
      <c r="D108" s="218"/>
      <c r="E108" s="218" t="s">
        <v>205</v>
      </c>
      <c r="F108" s="218">
        <v>1901</v>
      </c>
    </row>
    <row r="109" spans="1:6" x14ac:dyDescent="0.45">
      <c r="A109" s="218">
        <v>13060</v>
      </c>
      <c r="B109" s="218">
        <v>250</v>
      </c>
      <c r="C109" s="219">
        <v>7.8046558589981263</v>
      </c>
      <c r="D109" s="218"/>
      <c r="E109" s="218" t="s">
        <v>205</v>
      </c>
      <c r="F109" s="218">
        <v>1901</v>
      </c>
    </row>
    <row r="110" spans="1:6" x14ac:dyDescent="0.45">
      <c r="A110" s="218">
        <v>13060</v>
      </c>
      <c r="B110" s="218">
        <v>250</v>
      </c>
      <c r="C110" s="219">
        <v>2.957817204991068</v>
      </c>
      <c r="D110" s="218"/>
      <c r="E110" s="218" t="s">
        <v>205</v>
      </c>
      <c r="F110" s="218">
        <v>1901</v>
      </c>
    </row>
    <row r="111" spans="1:6" x14ac:dyDescent="0.45">
      <c r="A111" s="218">
        <v>13060</v>
      </c>
      <c r="B111" s="218">
        <v>250</v>
      </c>
      <c r="C111" s="219">
        <v>18.596401137193091</v>
      </c>
      <c r="D111" s="218"/>
      <c r="E111" s="218" t="s">
        <v>205</v>
      </c>
      <c r="F111" s="218">
        <v>1901</v>
      </c>
    </row>
    <row r="112" spans="1:6" x14ac:dyDescent="0.45">
      <c r="A112" s="218">
        <v>13048</v>
      </c>
      <c r="B112" s="218">
        <v>150</v>
      </c>
      <c r="C112" s="219">
        <v>41.766737861065728</v>
      </c>
      <c r="D112" s="218"/>
      <c r="E112" s="218" t="s">
        <v>205</v>
      </c>
      <c r="F112" s="218">
        <v>1901</v>
      </c>
    </row>
    <row r="113" spans="1:6" x14ac:dyDescent="0.45">
      <c r="A113" s="218">
        <v>13048</v>
      </c>
      <c r="B113" s="218">
        <v>150</v>
      </c>
      <c r="C113" s="219">
        <v>10.28790368858812</v>
      </c>
      <c r="D113" s="218"/>
      <c r="E113" s="218" t="s">
        <v>205</v>
      </c>
      <c r="F113" s="218">
        <v>1901</v>
      </c>
    </row>
    <row r="114" spans="1:6" x14ac:dyDescent="0.45">
      <c r="A114" s="218">
        <v>13046</v>
      </c>
      <c r="B114" s="218">
        <v>250</v>
      </c>
      <c r="C114" s="219">
        <v>67.807076090712002</v>
      </c>
      <c r="D114" s="218" t="s">
        <v>206</v>
      </c>
      <c r="E114" s="218" t="s">
        <v>205</v>
      </c>
      <c r="F114" s="218">
        <v>1901</v>
      </c>
    </row>
    <row r="115" spans="1:6" x14ac:dyDescent="0.45">
      <c r="A115" s="218">
        <v>13046</v>
      </c>
      <c r="B115" s="218">
        <v>250</v>
      </c>
      <c r="C115" s="219">
        <v>2.5307405932025149</v>
      </c>
      <c r="D115" s="218" t="s">
        <v>206</v>
      </c>
      <c r="E115" s="218"/>
      <c r="F115" s="218">
        <v>1901</v>
      </c>
    </row>
    <row r="116" spans="1:6" x14ac:dyDescent="0.45">
      <c r="A116" s="218">
        <v>13046</v>
      </c>
      <c r="B116" s="218">
        <v>250</v>
      </c>
      <c r="C116" s="219">
        <v>43.896761892839628</v>
      </c>
      <c r="D116" s="218" t="s">
        <v>206</v>
      </c>
      <c r="E116" s="218"/>
      <c r="F116" s="218">
        <v>1901</v>
      </c>
    </row>
    <row r="117" spans="1:6" x14ac:dyDescent="0.45">
      <c r="A117" s="218">
        <v>13044</v>
      </c>
      <c r="B117" s="218">
        <v>300</v>
      </c>
      <c r="C117" s="219">
        <v>50.407911398216157</v>
      </c>
      <c r="D117" s="218" t="s">
        <v>207</v>
      </c>
      <c r="E117" s="218" t="s">
        <v>207</v>
      </c>
      <c r="F117" s="218">
        <v>1901</v>
      </c>
    </row>
    <row r="118" spans="1:6" x14ac:dyDescent="0.45">
      <c r="A118" s="218">
        <v>13042</v>
      </c>
      <c r="B118" s="218">
        <v>300</v>
      </c>
      <c r="C118" s="219">
        <v>48.766579445279447</v>
      </c>
      <c r="D118" s="218"/>
      <c r="E118" s="218" t="s">
        <v>207</v>
      </c>
      <c r="F118" s="218">
        <v>1901</v>
      </c>
    </row>
    <row r="119" spans="1:6" x14ac:dyDescent="0.45">
      <c r="A119" s="218">
        <v>13042</v>
      </c>
      <c r="B119" s="218">
        <v>300</v>
      </c>
      <c r="C119" s="219">
        <v>44.829205453858457</v>
      </c>
      <c r="D119" s="218"/>
      <c r="E119" s="218" t="s">
        <v>207</v>
      </c>
      <c r="F119" s="218">
        <v>1901</v>
      </c>
    </row>
    <row r="120" spans="1:6" x14ac:dyDescent="0.45">
      <c r="A120" s="218">
        <v>13042</v>
      </c>
      <c r="B120" s="218">
        <v>300</v>
      </c>
      <c r="C120" s="219">
        <v>50.220893988162992</v>
      </c>
      <c r="D120" s="218"/>
      <c r="E120" s="218" t="s">
        <v>207</v>
      </c>
      <c r="F120" s="218">
        <v>1901</v>
      </c>
    </row>
    <row r="121" spans="1:6" x14ac:dyDescent="0.45">
      <c r="A121" s="218">
        <v>13042</v>
      </c>
      <c r="B121" s="218">
        <v>300</v>
      </c>
      <c r="C121" s="219">
        <v>50.332694775171582</v>
      </c>
      <c r="D121" s="218"/>
      <c r="E121" s="218" t="s">
        <v>207</v>
      </c>
      <c r="F121" s="218">
        <v>1901</v>
      </c>
    </row>
    <row r="122" spans="1:6" x14ac:dyDescent="0.45">
      <c r="A122" s="218">
        <v>13042</v>
      </c>
      <c r="B122" s="218">
        <v>300</v>
      </c>
      <c r="C122" s="219">
        <v>52.868896644642632</v>
      </c>
      <c r="D122" s="218"/>
      <c r="E122" s="218" t="s">
        <v>207</v>
      </c>
      <c r="F122" s="218">
        <v>1901</v>
      </c>
    </row>
    <row r="123" spans="1:6" x14ac:dyDescent="0.45">
      <c r="A123" s="218">
        <v>13040</v>
      </c>
      <c r="B123" s="218">
        <v>0</v>
      </c>
      <c r="C123" s="219">
        <v>6.1890817225628902</v>
      </c>
      <c r="D123" s="218"/>
      <c r="E123" s="218"/>
      <c r="F123" s="218">
        <v>1901</v>
      </c>
    </row>
    <row r="124" spans="1:6" x14ac:dyDescent="0.45">
      <c r="A124" s="218">
        <v>13040</v>
      </c>
      <c r="B124" s="218">
        <v>0</v>
      </c>
      <c r="C124" s="219">
        <v>17.484842946778009</v>
      </c>
      <c r="D124" s="218"/>
      <c r="E124" s="218"/>
      <c r="F124" s="218">
        <v>1901</v>
      </c>
    </row>
    <row r="125" spans="1:6" x14ac:dyDescent="0.45">
      <c r="A125" s="218">
        <v>13514</v>
      </c>
      <c r="B125" s="218">
        <v>0</v>
      </c>
      <c r="C125" s="219">
        <v>20.846542436216978</v>
      </c>
      <c r="D125" s="218"/>
      <c r="E125" s="218"/>
      <c r="F125" s="218">
        <v>1901</v>
      </c>
    </row>
    <row r="126" spans="1:6" x14ac:dyDescent="0.45">
      <c r="A126" s="218">
        <v>13514</v>
      </c>
      <c r="B126" s="218">
        <v>0</v>
      </c>
      <c r="C126" s="219">
        <v>11.36724106949706</v>
      </c>
      <c r="D126" s="218"/>
      <c r="E126" s="218"/>
      <c r="F126" s="218">
        <v>1901</v>
      </c>
    </row>
    <row r="127" spans="1:6" x14ac:dyDescent="0.45">
      <c r="A127" s="218">
        <v>13510</v>
      </c>
      <c r="B127" s="218">
        <v>0</v>
      </c>
      <c r="C127" s="219">
        <v>58.153892135845183</v>
      </c>
      <c r="D127" s="218"/>
      <c r="E127" s="218"/>
      <c r="F127" s="218">
        <v>1901</v>
      </c>
    </row>
    <row r="128" spans="1:6" x14ac:dyDescent="0.45">
      <c r="A128" s="218">
        <v>13510</v>
      </c>
      <c r="B128" s="218">
        <v>0</v>
      </c>
      <c r="C128" s="219">
        <v>19.212382897286631</v>
      </c>
      <c r="D128" s="218"/>
      <c r="E128" s="218"/>
      <c r="F128" s="218">
        <v>1901</v>
      </c>
    </row>
    <row r="129" spans="1:6" x14ac:dyDescent="0.45">
      <c r="A129" s="218">
        <v>13504</v>
      </c>
      <c r="B129" s="218">
        <v>160</v>
      </c>
      <c r="C129" s="219">
        <v>14.166675319323041</v>
      </c>
      <c r="D129" s="218"/>
      <c r="E129" s="218" t="s">
        <v>114</v>
      </c>
      <c r="F129" s="218">
        <v>1901</v>
      </c>
    </row>
    <row r="130" spans="1:6" x14ac:dyDescent="0.45">
      <c r="A130" s="218">
        <v>13500</v>
      </c>
      <c r="B130" s="218">
        <v>150</v>
      </c>
      <c r="C130" s="219">
        <v>17.55970798001178</v>
      </c>
      <c r="D130" s="218"/>
      <c r="E130" s="218" t="s">
        <v>205</v>
      </c>
      <c r="F130" s="218">
        <v>1901</v>
      </c>
    </row>
    <row r="131" spans="1:6" x14ac:dyDescent="0.45">
      <c r="A131" s="218">
        <v>13486</v>
      </c>
      <c r="B131" s="218">
        <v>200</v>
      </c>
      <c r="C131" s="219">
        <v>41.490587803552259</v>
      </c>
      <c r="D131" s="218"/>
      <c r="E131" s="218" t="s">
        <v>112</v>
      </c>
      <c r="F131" s="218">
        <v>1901</v>
      </c>
    </row>
    <row r="132" spans="1:6" x14ac:dyDescent="0.45">
      <c r="A132" s="218">
        <v>13484</v>
      </c>
      <c r="B132" s="218">
        <v>250</v>
      </c>
      <c r="C132" s="219">
        <v>39.501513044030141</v>
      </c>
      <c r="D132" s="218"/>
      <c r="E132" s="218" t="s">
        <v>111</v>
      </c>
      <c r="F132" s="218">
        <v>1901</v>
      </c>
    </row>
    <row r="133" spans="1:6" x14ac:dyDescent="0.45">
      <c r="A133" s="218">
        <v>13484</v>
      </c>
      <c r="B133" s="218">
        <v>250</v>
      </c>
      <c r="C133" s="219">
        <v>23.412508088858068</v>
      </c>
      <c r="D133" s="218"/>
      <c r="E133" s="218" t="s">
        <v>111</v>
      </c>
      <c r="F133" s="218">
        <v>1901</v>
      </c>
    </row>
    <row r="134" spans="1:6" x14ac:dyDescent="0.45">
      <c r="A134" s="218">
        <v>13484</v>
      </c>
      <c r="B134" s="218">
        <v>250</v>
      </c>
      <c r="C134" s="219">
        <v>13.95243511558256</v>
      </c>
      <c r="D134" s="218"/>
      <c r="E134" s="218" t="s">
        <v>111</v>
      </c>
      <c r="F134" s="218">
        <v>1901</v>
      </c>
    </row>
    <row r="135" spans="1:6" x14ac:dyDescent="0.45">
      <c r="A135" s="218">
        <v>13484</v>
      </c>
      <c r="B135" s="218">
        <v>250</v>
      </c>
      <c r="C135" s="219">
        <v>36.768849869222777</v>
      </c>
      <c r="D135" s="218"/>
      <c r="E135" s="218" t="s">
        <v>111</v>
      </c>
      <c r="F135" s="218">
        <v>1901</v>
      </c>
    </row>
    <row r="136" spans="1:6" x14ac:dyDescent="0.45">
      <c r="A136" s="218">
        <v>13478</v>
      </c>
      <c r="B136" s="218">
        <v>160</v>
      </c>
      <c r="C136" s="219">
        <v>5.4083108328758662</v>
      </c>
      <c r="D136" s="218"/>
      <c r="E136" s="218" t="s">
        <v>114</v>
      </c>
      <c r="F136" s="218">
        <v>1901</v>
      </c>
    </row>
    <row r="137" spans="1:6" x14ac:dyDescent="0.45">
      <c r="A137" s="218">
        <v>13476</v>
      </c>
      <c r="B137" s="218">
        <v>200</v>
      </c>
      <c r="C137" s="219">
        <v>26.396409657351771</v>
      </c>
      <c r="D137" s="218"/>
      <c r="E137" s="218" t="s">
        <v>205</v>
      </c>
      <c r="F137" s="218">
        <v>1901</v>
      </c>
    </row>
    <row r="138" spans="1:6" x14ac:dyDescent="0.45">
      <c r="A138" s="218">
        <v>13476</v>
      </c>
      <c r="B138" s="218">
        <v>200</v>
      </c>
      <c r="C138" s="219">
        <v>30.440692886950512</v>
      </c>
      <c r="D138" s="218"/>
      <c r="E138" s="218" t="s">
        <v>205</v>
      </c>
      <c r="F138" s="218">
        <v>1977</v>
      </c>
    </row>
    <row r="139" spans="1:6" x14ac:dyDescent="0.45">
      <c r="A139" s="218">
        <v>13454</v>
      </c>
      <c r="B139" s="218">
        <v>250</v>
      </c>
      <c r="C139" s="219">
        <v>24.026127429332291</v>
      </c>
      <c r="D139" s="218"/>
      <c r="E139" s="218" t="s">
        <v>204</v>
      </c>
      <c r="F139" s="218">
        <v>1901</v>
      </c>
    </row>
    <row r="140" spans="1:6" x14ac:dyDescent="0.45">
      <c r="A140" s="218">
        <v>13454</v>
      </c>
      <c r="B140" s="218">
        <v>250</v>
      </c>
      <c r="C140" s="219">
        <v>19.04036474900732</v>
      </c>
      <c r="D140" s="218"/>
      <c r="E140" s="218" t="s">
        <v>204</v>
      </c>
      <c r="F140" s="218">
        <v>1901</v>
      </c>
    </row>
    <row r="141" spans="1:6" x14ac:dyDescent="0.45">
      <c r="A141" s="218">
        <v>13416</v>
      </c>
      <c r="B141" s="218">
        <v>200</v>
      </c>
      <c r="C141" s="219">
        <v>61.853694205490243</v>
      </c>
      <c r="D141" s="218"/>
      <c r="E141" s="218" t="s">
        <v>205</v>
      </c>
      <c r="F141" s="218">
        <v>1901</v>
      </c>
    </row>
    <row r="142" spans="1:6" x14ac:dyDescent="0.45">
      <c r="A142" s="218">
        <v>13416</v>
      </c>
      <c r="B142" s="218">
        <v>200</v>
      </c>
      <c r="C142" s="219">
        <v>18.838124287205719</v>
      </c>
      <c r="D142" s="218"/>
      <c r="E142" s="218" t="s">
        <v>205</v>
      </c>
      <c r="F142" s="218">
        <v>1901</v>
      </c>
    </row>
    <row r="143" spans="1:6" x14ac:dyDescent="0.45">
      <c r="A143" s="218">
        <v>13396</v>
      </c>
      <c r="B143" s="218">
        <v>300</v>
      </c>
      <c r="C143" s="219">
        <v>19.74017540826744</v>
      </c>
      <c r="D143" s="218"/>
      <c r="E143" s="218" t="s">
        <v>205</v>
      </c>
      <c r="F143" s="218">
        <v>1901</v>
      </c>
    </row>
    <row r="144" spans="1:6" x14ac:dyDescent="0.45">
      <c r="A144" s="218">
        <v>13396</v>
      </c>
      <c r="B144" s="218">
        <v>300</v>
      </c>
      <c r="C144" s="219">
        <v>6.8937928520290503</v>
      </c>
      <c r="D144" s="218"/>
      <c r="E144" s="218" t="s">
        <v>205</v>
      </c>
      <c r="F144" s="218">
        <v>1901</v>
      </c>
    </row>
    <row r="145" spans="1:6" x14ac:dyDescent="0.45">
      <c r="A145" s="218">
        <v>13396</v>
      </c>
      <c r="B145" s="218">
        <v>300</v>
      </c>
      <c r="C145" s="219">
        <v>29.829688367068819</v>
      </c>
      <c r="D145" s="218"/>
      <c r="E145" s="218" t="s">
        <v>205</v>
      </c>
      <c r="F145" s="218">
        <v>1901</v>
      </c>
    </row>
    <row r="146" spans="1:6" x14ac:dyDescent="0.45">
      <c r="A146" s="218">
        <v>13384</v>
      </c>
      <c r="B146" s="218">
        <v>500</v>
      </c>
      <c r="C146" s="219">
        <v>22.671950801700302</v>
      </c>
      <c r="D146" s="218"/>
      <c r="E146" s="218" t="s">
        <v>203</v>
      </c>
      <c r="F146" s="218">
        <v>1987</v>
      </c>
    </row>
    <row r="147" spans="1:6" x14ac:dyDescent="0.45">
      <c r="A147" s="218">
        <v>13384</v>
      </c>
      <c r="B147" s="218">
        <v>500</v>
      </c>
      <c r="C147" s="219">
        <v>14.78689686319307</v>
      </c>
      <c r="D147" s="218"/>
      <c r="E147" s="218" t="s">
        <v>203</v>
      </c>
      <c r="F147" s="218">
        <v>1987</v>
      </c>
    </row>
    <row r="148" spans="1:6" x14ac:dyDescent="0.45">
      <c r="A148" s="218">
        <v>13384</v>
      </c>
      <c r="B148" s="218">
        <v>500</v>
      </c>
      <c r="C148" s="219">
        <v>80.187806812370809</v>
      </c>
      <c r="D148" s="218"/>
      <c r="E148" s="218" t="s">
        <v>203</v>
      </c>
      <c r="F148" s="218">
        <v>1987</v>
      </c>
    </row>
    <row r="149" spans="1:6" x14ac:dyDescent="0.45">
      <c r="A149" s="218">
        <v>13384</v>
      </c>
      <c r="B149" s="218">
        <v>500</v>
      </c>
      <c r="C149" s="219">
        <v>60.735421979453413</v>
      </c>
      <c r="D149" s="218"/>
      <c r="E149" s="218" t="s">
        <v>203</v>
      </c>
      <c r="F149" s="218">
        <v>1987</v>
      </c>
    </row>
    <row r="150" spans="1:6" x14ac:dyDescent="0.45">
      <c r="A150" s="218">
        <v>13384</v>
      </c>
      <c r="B150" s="218">
        <v>500</v>
      </c>
      <c r="C150" s="219">
        <v>62.834408380294953</v>
      </c>
      <c r="D150" s="218"/>
      <c r="E150" s="218" t="s">
        <v>203</v>
      </c>
      <c r="F150" s="218">
        <v>1987</v>
      </c>
    </row>
    <row r="151" spans="1:6" x14ac:dyDescent="0.45">
      <c r="A151" s="218">
        <v>13384</v>
      </c>
      <c r="B151" s="218">
        <v>500</v>
      </c>
      <c r="C151" s="219">
        <v>74.976577930601891</v>
      </c>
      <c r="D151" s="218"/>
      <c r="E151" s="218" t="s">
        <v>203</v>
      </c>
      <c r="F151" s="218">
        <v>1987</v>
      </c>
    </row>
    <row r="152" spans="1:6" x14ac:dyDescent="0.45">
      <c r="A152" s="218">
        <v>13384</v>
      </c>
      <c r="B152" s="218">
        <v>500</v>
      </c>
      <c r="C152" s="219">
        <v>74.915740084470229</v>
      </c>
      <c r="D152" s="218"/>
      <c r="E152" s="218" t="s">
        <v>203</v>
      </c>
      <c r="F152" s="218">
        <v>1987</v>
      </c>
    </row>
    <row r="153" spans="1:6" x14ac:dyDescent="0.45">
      <c r="A153" s="218">
        <v>13384</v>
      </c>
      <c r="B153" s="218">
        <v>500</v>
      </c>
      <c r="C153" s="219">
        <v>48.994729063421133</v>
      </c>
      <c r="D153" s="218"/>
      <c r="E153" s="218" t="s">
        <v>203</v>
      </c>
      <c r="F153" s="218">
        <v>1987</v>
      </c>
    </row>
    <row r="154" spans="1:6" x14ac:dyDescent="0.45">
      <c r="A154" s="218">
        <v>13376</v>
      </c>
      <c r="B154" s="218">
        <v>250</v>
      </c>
      <c r="C154" s="219">
        <v>26.698113955443709</v>
      </c>
      <c r="D154" s="218"/>
      <c r="E154" s="218" t="s">
        <v>111</v>
      </c>
      <c r="F154" s="218">
        <v>1901</v>
      </c>
    </row>
    <row r="155" spans="1:6" x14ac:dyDescent="0.45">
      <c r="A155" s="218">
        <v>13376</v>
      </c>
      <c r="B155" s="218">
        <v>250</v>
      </c>
      <c r="C155" s="219">
        <v>23.506845115528929</v>
      </c>
      <c r="D155" s="218"/>
      <c r="E155" s="218" t="s">
        <v>111</v>
      </c>
      <c r="F155" s="218">
        <v>1901</v>
      </c>
    </row>
    <row r="156" spans="1:6" x14ac:dyDescent="0.45">
      <c r="A156" s="218">
        <v>13376</v>
      </c>
      <c r="B156" s="218">
        <v>250</v>
      </c>
      <c r="C156" s="219">
        <v>17.618939164615441</v>
      </c>
      <c r="D156" s="218"/>
      <c r="E156" s="218" t="s">
        <v>111</v>
      </c>
      <c r="F156" s="218">
        <v>1901</v>
      </c>
    </row>
    <row r="157" spans="1:6" x14ac:dyDescent="0.45">
      <c r="A157" s="218">
        <v>13376</v>
      </c>
      <c r="B157" s="218">
        <v>250</v>
      </c>
      <c r="C157" s="219">
        <v>20.179265469410879</v>
      </c>
      <c r="D157" s="218"/>
      <c r="E157" s="218" t="s">
        <v>111</v>
      </c>
      <c r="F157" s="218">
        <v>1901</v>
      </c>
    </row>
    <row r="158" spans="1:6" x14ac:dyDescent="0.45">
      <c r="A158" s="218">
        <v>13376</v>
      </c>
      <c r="B158" s="218">
        <v>250</v>
      </c>
      <c r="C158" s="219">
        <v>20.151316437173229</v>
      </c>
      <c r="D158" s="218"/>
      <c r="E158" s="218" t="s">
        <v>111</v>
      </c>
      <c r="F158" s="218">
        <v>1901</v>
      </c>
    </row>
    <row r="159" spans="1:6" x14ac:dyDescent="0.45">
      <c r="A159" s="218">
        <v>13376</v>
      </c>
      <c r="B159" s="218">
        <v>250</v>
      </c>
      <c r="C159" s="219">
        <v>20.19161777132782</v>
      </c>
      <c r="D159" s="218"/>
      <c r="E159" s="218" t="s">
        <v>111</v>
      </c>
      <c r="F159" s="218">
        <v>1901</v>
      </c>
    </row>
    <row r="160" spans="1:6" x14ac:dyDescent="0.45">
      <c r="A160" s="218">
        <v>13376</v>
      </c>
      <c r="B160" s="218">
        <v>250</v>
      </c>
      <c r="C160" s="219">
        <v>33.204039750737671</v>
      </c>
      <c r="D160" s="218"/>
      <c r="E160" s="218" t="s">
        <v>111</v>
      </c>
      <c r="F160" s="218">
        <v>1901</v>
      </c>
    </row>
    <row r="161" spans="1:6" x14ac:dyDescent="0.45">
      <c r="A161" s="218">
        <v>13376</v>
      </c>
      <c r="B161" s="218">
        <v>250</v>
      </c>
      <c r="C161" s="219">
        <v>30.43474085952953</v>
      </c>
      <c r="D161" s="218"/>
      <c r="E161" s="218" t="s">
        <v>111</v>
      </c>
      <c r="F161" s="218">
        <v>1901</v>
      </c>
    </row>
    <row r="162" spans="1:6" x14ac:dyDescent="0.45">
      <c r="A162" s="218">
        <v>13372</v>
      </c>
      <c r="B162" s="218">
        <v>200</v>
      </c>
      <c r="C162" s="219">
        <v>5.9362182770937943</v>
      </c>
      <c r="D162" s="218"/>
      <c r="E162" s="218" t="s">
        <v>114</v>
      </c>
      <c r="F162" s="218">
        <v>1901</v>
      </c>
    </row>
    <row r="163" spans="1:6" x14ac:dyDescent="0.45">
      <c r="A163" s="218">
        <v>13372</v>
      </c>
      <c r="B163" s="218">
        <v>200</v>
      </c>
      <c r="C163" s="219">
        <v>22.81172121511684</v>
      </c>
      <c r="D163" s="218"/>
      <c r="E163" s="218" t="s">
        <v>112</v>
      </c>
      <c r="F163" s="218">
        <v>1901</v>
      </c>
    </row>
    <row r="164" spans="1:6" x14ac:dyDescent="0.45">
      <c r="A164" s="218">
        <v>13372</v>
      </c>
      <c r="B164" s="218">
        <v>200</v>
      </c>
      <c r="C164" s="219">
        <v>28.66125202995762</v>
      </c>
      <c r="D164" s="218"/>
      <c r="E164" s="218" t="s">
        <v>205</v>
      </c>
      <c r="F164" s="218">
        <v>1901</v>
      </c>
    </row>
    <row r="165" spans="1:6" x14ac:dyDescent="0.45">
      <c r="A165" s="218">
        <v>13372</v>
      </c>
      <c r="B165" s="218">
        <v>200</v>
      </c>
      <c r="C165" s="219">
        <v>14.862350401133479</v>
      </c>
      <c r="D165" s="218"/>
      <c r="E165" s="218" t="s">
        <v>205</v>
      </c>
      <c r="F165" s="218">
        <v>1976</v>
      </c>
    </row>
    <row r="166" spans="1:6" x14ac:dyDescent="0.45">
      <c r="A166" s="218">
        <v>13372</v>
      </c>
      <c r="B166" s="218">
        <v>200</v>
      </c>
      <c r="C166" s="219">
        <v>9.0938226862424383</v>
      </c>
      <c r="D166" s="218"/>
      <c r="E166" s="218" t="s">
        <v>205</v>
      </c>
      <c r="F166" s="218">
        <v>1976</v>
      </c>
    </row>
    <row r="167" spans="1:6" x14ac:dyDescent="0.45">
      <c r="A167" s="218">
        <v>13372</v>
      </c>
      <c r="B167" s="218">
        <v>200</v>
      </c>
      <c r="C167" s="219">
        <v>21.431962898711941</v>
      </c>
      <c r="D167" s="218"/>
      <c r="E167" s="218" t="s">
        <v>205</v>
      </c>
      <c r="F167" s="218">
        <v>1976</v>
      </c>
    </row>
    <row r="168" spans="1:6" x14ac:dyDescent="0.45">
      <c r="A168" s="218">
        <v>13372</v>
      </c>
      <c r="B168" s="218">
        <v>200</v>
      </c>
      <c r="C168" s="219">
        <v>46.765222120772137</v>
      </c>
      <c r="D168" s="218"/>
      <c r="E168" s="218" t="s">
        <v>205</v>
      </c>
      <c r="F168" s="218">
        <v>1976</v>
      </c>
    </row>
    <row r="169" spans="1:6" x14ac:dyDescent="0.45">
      <c r="A169" s="218">
        <v>13372</v>
      </c>
      <c r="B169" s="218">
        <v>200</v>
      </c>
      <c r="C169" s="219">
        <v>14.3305513945395</v>
      </c>
      <c r="D169" s="218"/>
      <c r="E169" s="218" t="s">
        <v>205</v>
      </c>
      <c r="F169" s="218">
        <v>1901</v>
      </c>
    </row>
    <row r="170" spans="1:6" x14ac:dyDescent="0.45">
      <c r="A170" s="218">
        <v>13364</v>
      </c>
      <c r="B170" s="218">
        <v>200</v>
      </c>
      <c r="C170" s="219">
        <v>30.89979716841788</v>
      </c>
      <c r="D170" s="218"/>
      <c r="E170" s="218"/>
      <c r="F170" s="218">
        <v>1974</v>
      </c>
    </row>
    <row r="171" spans="1:6" x14ac:dyDescent="0.45">
      <c r="A171" s="218">
        <v>13364</v>
      </c>
      <c r="B171" s="218">
        <v>200</v>
      </c>
      <c r="C171" s="219">
        <v>19.571614648881731</v>
      </c>
      <c r="D171" s="218"/>
      <c r="E171" s="218"/>
      <c r="F171" s="218">
        <v>1974</v>
      </c>
    </row>
    <row r="172" spans="1:6" x14ac:dyDescent="0.45">
      <c r="A172" s="218">
        <v>13364</v>
      </c>
      <c r="B172" s="218">
        <v>200</v>
      </c>
      <c r="C172" s="219">
        <v>32.124252909626968</v>
      </c>
      <c r="D172" s="218"/>
      <c r="E172" s="218"/>
      <c r="F172" s="218">
        <v>1974</v>
      </c>
    </row>
    <row r="173" spans="1:6" x14ac:dyDescent="0.45">
      <c r="A173" s="218">
        <v>13360</v>
      </c>
      <c r="B173" s="218">
        <v>250</v>
      </c>
      <c r="C173" s="219">
        <v>0.95258513388679</v>
      </c>
      <c r="D173" s="218"/>
      <c r="E173" s="218"/>
      <c r="F173" s="218">
        <v>1901</v>
      </c>
    </row>
    <row r="174" spans="1:6" x14ac:dyDescent="0.45">
      <c r="A174" s="218">
        <v>13358</v>
      </c>
      <c r="B174" s="218">
        <v>200</v>
      </c>
      <c r="C174" s="219">
        <v>14.378904812752371</v>
      </c>
      <c r="D174" s="218"/>
      <c r="E174" s="218" t="s">
        <v>207</v>
      </c>
      <c r="F174" s="218">
        <v>1975</v>
      </c>
    </row>
    <row r="175" spans="1:6" x14ac:dyDescent="0.45">
      <c r="A175" s="218">
        <v>13358</v>
      </c>
      <c r="B175" s="218">
        <v>200</v>
      </c>
      <c r="C175" s="219">
        <v>16.658602877688939</v>
      </c>
      <c r="D175" s="218"/>
      <c r="E175" s="218" t="s">
        <v>207</v>
      </c>
      <c r="F175" s="218">
        <v>1975</v>
      </c>
    </row>
    <row r="176" spans="1:6" x14ac:dyDescent="0.45">
      <c r="A176" s="218">
        <v>13358</v>
      </c>
      <c r="B176" s="218">
        <v>200</v>
      </c>
      <c r="C176" s="219">
        <v>17.123179720327052</v>
      </c>
      <c r="D176" s="218"/>
      <c r="E176" s="218" t="s">
        <v>207</v>
      </c>
      <c r="F176" s="218">
        <v>1975</v>
      </c>
    </row>
    <row r="177" spans="1:6" x14ac:dyDescent="0.45">
      <c r="A177" s="218">
        <v>13358</v>
      </c>
      <c r="B177" s="218">
        <v>200</v>
      </c>
      <c r="C177" s="219">
        <v>26.850931129796439</v>
      </c>
      <c r="D177" s="218"/>
      <c r="E177" s="218" t="s">
        <v>207</v>
      </c>
      <c r="F177" s="218">
        <v>1975</v>
      </c>
    </row>
    <row r="178" spans="1:6" x14ac:dyDescent="0.45">
      <c r="A178" s="218">
        <v>13358</v>
      </c>
      <c r="B178" s="218">
        <v>200</v>
      </c>
      <c r="C178" s="219">
        <v>16.3367497995538</v>
      </c>
      <c r="D178" s="218"/>
      <c r="E178" s="218" t="s">
        <v>205</v>
      </c>
      <c r="F178" s="218">
        <v>1901</v>
      </c>
    </row>
    <row r="179" spans="1:6" x14ac:dyDescent="0.45">
      <c r="A179" s="218">
        <v>13358</v>
      </c>
      <c r="B179" s="218">
        <v>200</v>
      </c>
      <c r="C179" s="219">
        <v>26.591669174445279</v>
      </c>
      <c r="D179" s="218"/>
      <c r="E179" s="218" t="s">
        <v>207</v>
      </c>
      <c r="F179" s="218">
        <v>1975</v>
      </c>
    </row>
    <row r="180" spans="1:6" x14ac:dyDescent="0.45">
      <c r="A180" s="218">
        <v>13358</v>
      </c>
      <c r="B180" s="218">
        <v>200</v>
      </c>
      <c r="C180" s="219">
        <v>25.13391613649307</v>
      </c>
      <c r="D180" s="218"/>
      <c r="E180" s="218" t="s">
        <v>205</v>
      </c>
      <c r="F180" s="218">
        <v>1901</v>
      </c>
    </row>
    <row r="181" spans="1:6" x14ac:dyDescent="0.45">
      <c r="A181" s="218">
        <v>13358</v>
      </c>
      <c r="B181" s="218">
        <v>200</v>
      </c>
      <c r="C181" s="219">
        <v>18.382309415728081</v>
      </c>
      <c r="D181" s="218"/>
      <c r="E181" s="218" t="s">
        <v>205</v>
      </c>
      <c r="F181" s="218">
        <v>1901</v>
      </c>
    </row>
    <row r="182" spans="1:6" x14ac:dyDescent="0.45">
      <c r="A182" s="218">
        <v>13354</v>
      </c>
      <c r="B182" s="218">
        <v>250</v>
      </c>
      <c r="C182" s="219">
        <v>10.562181281179781</v>
      </c>
      <c r="D182" s="218"/>
      <c r="E182" s="218" t="s">
        <v>205</v>
      </c>
      <c r="F182" s="218">
        <v>1987</v>
      </c>
    </row>
    <row r="183" spans="1:6" x14ac:dyDescent="0.45">
      <c r="A183" s="218">
        <v>13354</v>
      </c>
      <c r="B183" s="218">
        <v>250</v>
      </c>
      <c r="C183" s="219">
        <v>28.21809996308146</v>
      </c>
      <c r="D183" s="218"/>
      <c r="E183" s="218" t="s">
        <v>205</v>
      </c>
      <c r="F183" s="218">
        <v>1987</v>
      </c>
    </row>
    <row r="184" spans="1:6" x14ac:dyDescent="0.45">
      <c r="A184" s="218">
        <v>13354</v>
      </c>
      <c r="B184" s="218">
        <v>250</v>
      </c>
      <c r="C184" s="219">
        <v>18.93655568505158</v>
      </c>
      <c r="D184" s="218"/>
      <c r="E184" s="218" t="s">
        <v>205</v>
      </c>
      <c r="F184" s="218">
        <v>1987</v>
      </c>
    </row>
    <row r="185" spans="1:6" x14ac:dyDescent="0.45">
      <c r="A185" s="218">
        <v>13354</v>
      </c>
      <c r="B185" s="218">
        <v>250</v>
      </c>
      <c r="C185" s="219">
        <v>16.16153206396347</v>
      </c>
      <c r="D185" s="218"/>
      <c r="E185" s="218" t="s">
        <v>205</v>
      </c>
      <c r="F185" s="218">
        <v>1987</v>
      </c>
    </row>
    <row r="186" spans="1:6" x14ac:dyDescent="0.45">
      <c r="A186" s="218">
        <v>13354</v>
      </c>
      <c r="B186" s="218">
        <v>250</v>
      </c>
      <c r="C186" s="219">
        <v>21.95236996925366</v>
      </c>
      <c r="D186" s="218"/>
      <c r="E186" s="218" t="s">
        <v>205</v>
      </c>
      <c r="F186" s="218">
        <v>1987</v>
      </c>
    </row>
    <row r="187" spans="1:6" x14ac:dyDescent="0.45">
      <c r="A187" s="218">
        <v>13354</v>
      </c>
      <c r="B187" s="218">
        <v>250</v>
      </c>
      <c r="C187" s="219">
        <v>0.16129011661315301</v>
      </c>
      <c r="D187" s="218"/>
      <c r="E187" s="218" t="s">
        <v>205</v>
      </c>
      <c r="F187" s="218">
        <v>1987</v>
      </c>
    </row>
    <row r="188" spans="1:6" x14ac:dyDescent="0.45">
      <c r="A188" s="218">
        <v>13352</v>
      </c>
      <c r="B188" s="218">
        <v>250</v>
      </c>
      <c r="C188" s="219">
        <v>35.491174876191053</v>
      </c>
      <c r="D188" s="218"/>
      <c r="E188" s="218" t="s">
        <v>205</v>
      </c>
      <c r="F188" s="218">
        <v>1987</v>
      </c>
    </row>
    <row r="189" spans="1:6" x14ac:dyDescent="0.45">
      <c r="A189" s="218">
        <v>13352</v>
      </c>
      <c r="B189" s="218">
        <v>250</v>
      </c>
      <c r="C189" s="219">
        <v>14.80126359279812</v>
      </c>
      <c r="D189" s="218"/>
      <c r="E189" s="218" t="s">
        <v>205</v>
      </c>
      <c r="F189" s="218">
        <v>1987</v>
      </c>
    </row>
    <row r="190" spans="1:6" x14ac:dyDescent="0.45">
      <c r="A190" s="218">
        <v>13350</v>
      </c>
      <c r="B190" s="218">
        <v>250</v>
      </c>
      <c r="C190" s="219">
        <v>32.989033007522927</v>
      </c>
      <c r="D190" s="218"/>
      <c r="E190" s="218" t="s">
        <v>205</v>
      </c>
      <c r="F190" s="218">
        <v>1986</v>
      </c>
    </row>
    <row r="191" spans="1:6" x14ac:dyDescent="0.45">
      <c r="A191" s="218">
        <v>13350</v>
      </c>
      <c r="B191" s="218">
        <v>250</v>
      </c>
      <c r="C191" s="219">
        <v>43.90486469050812</v>
      </c>
      <c r="D191" s="218"/>
      <c r="E191" s="218" t="s">
        <v>205</v>
      </c>
      <c r="F191" s="218">
        <v>1986</v>
      </c>
    </row>
    <row r="192" spans="1:6" x14ac:dyDescent="0.45">
      <c r="A192" s="218">
        <v>13350</v>
      </c>
      <c r="B192" s="218">
        <v>250</v>
      </c>
      <c r="C192" s="219">
        <v>15.572144888515011</v>
      </c>
      <c r="D192" s="218"/>
      <c r="E192" s="218" t="s">
        <v>111</v>
      </c>
      <c r="F192" s="218">
        <v>1901</v>
      </c>
    </row>
    <row r="193" spans="1:6" x14ac:dyDescent="0.45">
      <c r="A193" s="218">
        <v>13350</v>
      </c>
      <c r="B193" s="218">
        <v>250</v>
      </c>
      <c r="C193" s="219">
        <v>16.129368454941819</v>
      </c>
      <c r="D193" s="218"/>
      <c r="E193" s="218" t="s">
        <v>205</v>
      </c>
      <c r="F193" s="218">
        <v>1986</v>
      </c>
    </row>
    <row r="194" spans="1:6" x14ac:dyDescent="0.45">
      <c r="A194" s="218">
        <v>13350</v>
      </c>
      <c r="B194" s="218">
        <v>250</v>
      </c>
      <c r="C194" s="219">
        <v>17.101289041612389</v>
      </c>
      <c r="D194" s="218"/>
      <c r="E194" s="218" t="s">
        <v>205</v>
      </c>
      <c r="F194" s="218">
        <v>1986</v>
      </c>
    </row>
    <row r="195" spans="1:6" x14ac:dyDescent="0.45">
      <c r="A195" s="218">
        <v>13350</v>
      </c>
      <c r="B195" s="218">
        <v>250</v>
      </c>
      <c r="C195" s="219">
        <v>19.706896016744359</v>
      </c>
      <c r="D195" s="218"/>
      <c r="E195" s="218" t="s">
        <v>205</v>
      </c>
      <c r="F195" s="218">
        <v>1986</v>
      </c>
    </row>
    <row r="196" spans="1:6" x14ac:dyDescent="0.45">
      <c r="A196" s="218">
        <v>13350</v>
      </c>
      <c r="B196" s="218">
        <v>250</v>
      </c>
      <c r="C196" s="219">
        <v>14.71298401723053</v>
      </c>
      <c r="D196" s="218"/>
      <c r="E196" s="218" t="s">
        <v>205</v>
      </c>
      <c r="F196" s="218">
        <v>1986</v>
      </c>
    </row>
    <row r="197" spans="1:6" x14ac:dyDescent="0.45">
      <c r="A197" s="218">
        <v>13350</v>
      </c>
      <c r="B197" s="218">
        <v>250</v>
      </c>
      <c r="C197" s="219">
        <v>28.24124786298902</v>
      </c>
      <c r="D197" s="218"/>
      <c r="E197" s="218" t="s">
        <v>205</v>
      </c>
      <c r="F197" s="218">
        <v>1986</v>
      </c>
    </row>
    <row r="198" spans="1:6" x14ac:dyDescent="0.45">
      <c r="A198" s="218">
        <v>13350</v>
      </c>
      <c r="B198" s="218">
        <v>250</v>
      </c>
      <c r="C198" s="219">
        <v>33.207744826902108</v>
      </c>
      <c r="D198" s="218"/>
      <c r="E198" s="218" t="s">
        <v>205</v>
      </c>
      <c r="F198" s="218">
        <v>1986</v>
      </c>
    </row>
    <row r="199" spans="1:6" x14ac:dyDescent="0.45">
      <c r="A199" s="218">
        <v>13348</v>
      </c>
      <c r="B199" s="218">
        <v>0</v>
      </c>
      <c r="C199" s="219">
        <v>27.074068363219489</v>
      </c>
      <c r="D199" s="218"/>
      <c r="E199" s="218"/>
      <c r="F199" s="218">
        <v>1901</v>
      </c>
    </row>
    <row r="200" spans="1:6" x14ac:dyDescent="0.45">
      <c r="A200" s="218">
        <v>13346</v>
      </c>
      <c r="B200" s="218">
        <v>250</v>
      </c>
      <c r="C200" s="219">
        <v>18.872216064040941</v>
      </c>
      <c r="D200" s="218"/>
      <c r="E200" s="218" t="s">
        <v>111</v>
      </c>
      <c r="F200" s="218">
        <v>1989</v>
      </c>
    </row>
    <row r="201" spans="1:6" x14ac:dyDescent="0.45">
      <c r="A201" s="218">
        <v>13344</v>
      </c>
      <c r="B201" s="218">
        <v>250</v>
      </c>
      <c r="C201" s="219">
        <v>12.469399811727319</v>
      </c>
      <c r="D201" s="218"/>
      <c r="E201" s="218" t="s">
        <v>203</v>
      </c>
      <c r="F201" s="218">
        <v>1901</v>
      </c>
    </row>
    <row r="202" spans="1:6" x14ac:dyDescent="0.45">
      <c r="A202" s="218">
        <v>13344</v>
      </c>
      <c r="B202" s="218">
        <v>250</v>
      </c>
      <c r="C202" s="219">
        <v>14.9332732073423</v>
      </c>
      <c r="D202" s="218"/>
      <c r="E202" s="218" t="s">
        <v>203</v>
      </c>
      <c r="F202" s="218">
        <v>1901</v>
      </c>
    </row>
    <row r="203" spans="1:6" x14ac:dyDescent="0.45">
      <c r="A203" s="218">
        <v>13344</v>
      </c>
      <c r="B203" s="218">
        <v>250</v>
      </c>
      <c r="C203" s="219">
        <v>21.14680916515718</v>
      </c>
      <c r="D203" s="218"/>
      <c r="E203" s="218" t="s">
        <v>203</v>
      </c>
      <c r="F203" s="218">
        <v>1901</v>
      </c>
    </row>
    <row r="204" spans="1:6" x14ac:dyDescent="0.45">
      <c r="A204" s="218">
        <v>13344</v>
      </c>
      <c r="B204" s="218">
        <v>250</v>
      </c>
      <c r="C204" s="219">
        <v>26.579192387445701</v>
      </c>
      <c r="D204" s="218"/>
      <c r="E204" s="218" t="s">
        <v>203</v>
      </c>
      <c r="F204" s="218">
        <v>1901</v>
      </c>
    </row>
    <row r="205" spans="1:6" x14ac:dyDescent="0.45">
      <c r="A205" s="218">
        <v>13344</v>
      </c>
      <c r="B205" s="218">
        <v>250</v>
      </c>
      <c r="C205" s="219">
        <v>21.030674719364281</v>
      </c>
      <c r="D205" s="218"/>
      <c r="E205" s="218" t="s">
        <v>203</v>
      </c>
      <c r="F205" s="218">
        <v>1901</v>
      </c>
    </row>
    <row r="206" spans="1:6" x14ac:dyDescent="0.45">
      <c r="A206" s="218">
        <v>13344</v>
      </c>
      <c r="B206" s="218">
        <v>250</v>
      </c>
      <c r="C206" s="219">
        <v>25.02172191634563</v>
      </c>
      <c r="D206" s="218"/>
      <c r="E206" s="218" t="s">
        <v>203</v>
      </c>
      <c r="F206" s="218">
        <v>1901</v>
      </c>
    </row>
    <row r="207" spans="1:6" x14ac:dyDescent="0.45">
      <c r="A207" s="218">
        <v>13342</v>
      </c>
      <c r="B207" s="218">
        <v>500</v>
      </c>
      <c r="C207" s="219">
        <v>19.100564264569648</v>
      </c>
      <c r="D207" s="218"/>
      <c r="E207" s="218" t="s">
        <v>203</v>
      </c>
      <c r="F207" s="218">
        <v>1901</v>
      </c>
    </row>
    <row r="208" spans="1:6" x14ac:dyDescent="0.45">
      <c r="A208" s="218">
        <v>13342</v>
      </c>
      <c r="B208" s="218">
        <v>500</v>
      </c>
      <c r="C208" s="219">
        <v>31.616469741438799</v>
      </c>
      <c r="D208" s="218"/>
      <c r="E208" s="218" t="s">
        <v>203</v>
      </c>
      <c r="F208" s="218">
        <v>1978</v>
      </c>
    </row>
    <row r="209" spans="1:6" x14ac:dyDescent="0.45">
      <c r="A209" s="218">
        <v>13342</v>
      </c>
      <c r="B209" s="218">
        <v>500</v>
      </c>
      <c r="C209" s="219">
        <v>15.40813933180501</v>
      </c>
      <c r="D209" s="218"/>
      <c r="E209" s="218" t="s">
        <v>203</v>
      </c>
      <c r="F209" s="218">
        <v>1978</v>
      </c>
    </row>
    <row r="210" spans="1:6" x14ac:dyDescent="0.45">
      <c r="A210" s="218">
        <v>13342</v>
      </c>
      <c r="B210" s="218">
        <v>500</v>
      </c>
      <c r="C210" s="219">
        <v>27.643389173511949</v>
      </c>
      <c r="D210" s="218"/>
      <c r="E210" s="218" t="s">
        <v>203</v>
      </c>
      <c r="F210" s="218">
        <v>1978</v>
      </c>
    </row>
    <row r="211" spans="1:6" x14ac:dyDescent="0.45">
      <c r="A211" s="218">
        <v>13342</v>
      </c>
      <c r="B211" s="218">
        <v>500</v>
      </c>
      <c r="C211" s="219">
        <v>17.147598953100079</v>
      </c>
      <c r="D211" s="218"/>
      <c r="E211" s="218" t="s">
        <v>203</v>
      </c>
      <c r="F211" s="218">
        <v>1978</v>
      </c>
    </row>
    <row r="212" spans="1:6" x14ac:dyDescent="0.45">
      <c r="A212" s="218">
        <v>13342</v>
      </c>
      <c r="B212" s="218">
        <v>500</v>
      </c>
      <c r="C212" s="219">
        <v>29.068854611425291</v>
      </c>
      <c r="D212" s="218"/>
      <c r="E212" s="218" t="s">
        <v>203</v>
      </c>
      <c r="F212" s="218">
        <v>1978</v>
      </c>
    </row>
    <row r="213" spans="1:6" x14ac:dyDescent="0.45">
      <c r="A213" s="218">
        <v>13342</v>
      </c>
      <c r="B213" s="218">
        <v>500</v>
      </c>
      <c r="C213" s="219">
        <v>20.165654136705982</v>
      </c>
      <c r="D213" s="218"/>
      <c r="E213" s="218" t="s">
        <v>203</v>
      </c>
      <c r="F213" s="218">
        <v>1978</v>
      </c>
    </row>
    <row r="214" spans="1:6" x14ac:dyDescent="0.45">
      <c r="A214" s="218">
        <v>13342</v>
      </c>
      <c r="B214" s="218">
        <v>500</v>
      </c>
      <c r="C214" s="219">
        <v>4.2072647846161582</v>
      </c>
      <c r="D214" s="218"/>
      <c r="E214" s="218" t="s">
        <v>203</v>
      </c>
      <c r="F214" s="218">
        <v>1978</v>
      </c>
    </row>
    <row r="215" spans="1:6" x14ac:dyDescent="0.45">
      <c r="A215" s="218">
        <v>13342</v>
      </c>
      <c r="B215" s="218">
        <v>500</v>
      </c>
      <c r="C215" s="219">
        <v>31.776046731261989</v>
      </c>
      <c r="D215" s="218"/>
      <c r="E215" s="218" t="s">
        <v>203</v>
      </c>
      <c r="F215" s="218">
        <v>1978</v>
      </c>
    </row>
    <row r="216" spans="1:6" x14ac:dyDescent="0.45">
      <c r="A216" s="218">
        <v>13342</v>
      </c>
      <c r="B216" s="218">
        <v>500</v>
      </c>
      <c r="C216" s="219">
        <v>23.437039740470869</v>
      </c>
      <c r="D216" s="218"/>
      <c r="E216" s="218" t="s">
        <v>203</v>
      </c>
      <c r="F216" s="218">
        <v>1978</v>
      </c>
    </row>
    <row r="217" spans="1:6" x14ac:dyDescent="0.45">
      <c r="A217" s="218">
        <v>13342</v>
      </c>
      <c r="B217" s="218">
        <v>500</v>
      </c>
      <c r="C217" s="219">
        <v>14.25769882436081</v>
      </c>
      <c r="D217" s="218"/>
      <c r="E217" s="218" t="s">
        <v>203</v>
      </c>
      <c r="F217" s="218">
        <v>1978</v>
      </c>
    </row>
    <row r="218" spans="1:6" x14ac:dyDescent="0.45">
      <c r="A218" s="218">
        <v>13342</v>
      </c>
      <c r="B218" s="218">
        <v>500</v>
      </c>
      <c r="C218" s="219">
        <v>43.288559316622127</v>
      </c>
      <c r="D218" s="218"/>
      <c r="E218" s="218" t="s">
        <v>203</v>
      </c>
      <c r="F218" s="218">
        <v>1978</v>
      </c>
    </row>
    <row r="219" spans="1:6" x14ac:dyDescent="0.45">
      <c r="A219" s="218">
        <v>13342</v>
      </c>
      <c r="B219" s="218">
        <v>500</v>
      </c>
      <c r="C219" s="219">
        <v>37.343326071403922</v>
      </c>
      <c r="D219" s="218"/>
      <c r="E219" s="218"/>
      <c r="F219" s="218">
        <v>1901</v>
      </c>
    </row>
    <row r="220" spans="1:6" x14ac:dyDescent="0.45">
      <c r="A220" s="218">
        <v>13342</v>
      </c>
      <c r="B220" s="218">
        <v>500</v>
      </c>
      <c r="C220" s="219">
        <v>22.731145292536659</v>
      </c>
      <c r="D220" s="218"/>
      <c r="E220" s="218"/>
      <c r="F220" s="218">
        <v>1901</v>
      </c>
    </row>
    <row r="221" spans="1:6" x14ac:dyDescent="0.45">
      <c r="A221" s="218">
        <v>13342</v>
      </c>
      <c r="B221" s="218">
        <v>500</v>
      </c>
      <c r="C221" s="219">
        <v>11.60587643925138</v>
      </c>
      <c r="D221" s="218"/>
      <c r="E221" s="218" t="s">
        <v>203</v>
      </c>
      <c r="F221" s="218">
        <v>1978</v>
      </c>
    </row>
    <row r="222" spans="1:6" x14ac:dyDescent="0.45">
      <c r="A222" s="218">
        <v>13338</v>
      </c>
      <c r="B222" s="218">
        <v>300</v>
      </c>
      <c r="C222" s="219">
        <v>23.83524204778735</v>
      </c>
      <c r="D222" s="218"/>
      <c r="E222" s="218" t="s">
        <v>205</v>
      </c>
      <c r="F222" s="218">
        <v>1901</v>
      </c>
    </row>
    <row r="223" spans="1:6" x14ac:dyDescent="0.45">
      <c r="A223" s="218">
        <v>13338</v>
      </c>
      <c r="B223" s="218">
        <v>300</v>
      </c>
      <c r="C223" s="219">
        <v>40.890412782635977</v>
      </c>
      <c r="D223" s="218"/>
      <c r="E223" s="218" t="s">
        <v>205</v>
      </c>
      <c r="F223" s="218">
        <v>1901</v>
      </c>
    </row>
    <row r="224" spans="1:6" x14ac:dyDescent="0.45">
      <c r="A224" s="218">
        <v>13338</v>
      </c>
      <c r="B224" s="218">
        <v>300</v>
      </c>
      <c r="C224" s="219">
        <v>2.8756445588769828</v>
      </c>
      <c r="D224" s="218"/>
      <c r="E224" s="218" t="s">
        <v>205</v>
      </c>
      <c r="F224" s="218">
        <v>1901</v>
      </c>
    </row>
    <row r="225" spans="1:6" x14ac:dyDescent="0.45">
      <c r="A225" s="218">
        <v>13336</v>
      </c>
      <c r="B225" s="218">
        <v>250</v>
      </c>
      <c r="C225" s="219">
        <v>21.648944222774318</v>
      </c>
      <c r="D225" s="218"/>
      <c r="E225" s="218" t="s">
        <v>111</v>
      </c>
      <c r="F225" s="218">
        <v>1981</v>
      </c>
    </row>
    <row r="226" spans="1:6" x14ac:dyDescent="0.45">
      <c r="A226" s="218">
        <v>13336</v>
      </c>
      <c r="B226" s="218">
        <v>250</v>
      </c>
      <c r="C226" s="219">
        <v>21.74565551527634</v>
      </c>
      <c r="D226" s="218"/>
      <c r="E226" s="218" t="s">
        <v>111</v>
      </c>
      <c r="F226" s="218">
        <v>1981</v>
      </c>
    </row>
    <row r="227" spans="1:6" x14ac:dyDescent="0.45">
      <c r="A227" s="218">
        <v>13336</v>
      </c>
      <c r="B227" s="218">
        <v>250</v>
      </c>
      <c r="C227" s="219">
        <v>15.29813656795957</v>
      </c>
      <c r="D227" s="218"/>
      <c r="E227" s="218" t="s">
        <v>111</v>
      </c>
      <c r="F227" s="218">
        <v>1981</v>
      </c>
    </row>
    <row r="228" spans="1:6" x14ac:dyDescent="0.45">
      <c r="A228" s="218">
        <v>13334</v>
      </c>
      <c r="B228" s="218">
        <v>150</v>
      </c>
      <c r="C228" s="219">
        <v>13.2556472893157</v>
      </c>
      <c r="D228" s="218"/>
      <c r="E228" s="218" t="s">
        <v>205</v>
      </c>
      <c r="F228" s="218">
        <v>1901</v>
      </c>
    </row>
    <row r="229" spans="1:6" x14ac:dyDescent="0.45">
      <c r="A229" s="218">
        <v>13334</v>
      </c>
      <c r="B229" s="218">
        <v>150</v>
      </c>
      <c r="C229" s="219">
        <v>17.179261592184371</v>
      </c>
      <c r="D229" s="218"/>
      <c r="E229" s="218" t="s">
        <v>205</v>
      </c>
      <c r="F229" s="218">
        <v>1901</v>
      </c>
    </row>
    <row r="230" spans="1:6" x14ac:dyDescent="0.45">
      <c r="A230" s="218">
        <v>13334</v>
      </c>
      <c r="B230" s="218">
        <v>150</v>
      </c>
      <c r="C230" s="219">
        <v>20.383510502339622</v>
      </c>
      <c r="D230" s="218"/>
      <c r="E230" s="218" t="s">
        <v>205</v>
      </c>
      <c r="F230" s="218">
        <v>1901</v>
      </c>
    </row>
    <row r="231" spans="1:6" x14ac:dyDescent="0.45">
      <c r="A231" s="218">
        <v>13330</v>
      </c>
      <c r="B231" s="218">
        <v>0</v>
      </c>
      <c r="C231" s="219">
        <v>9.8396687459077299</v>
      </c>
      <c r="D231" s="218"/>
      <c r="E231" s="218"/>
      <c r="F231" s="218">
        <v>1901</v>
      </c>
    </row>
    <row r="232" spans="1:6" x14ac:dyDescent="0.45">
      <c r="A232" s="218">
        <v>13328</v>
      </c>
      <c r="B232" s="218">
        <v>250</v>
      </c>
      <c r="C232" s="219">
        <v>17.28502440619776</v>
      </c>
      <c r="D232" s="218"/>
      <c r="E232" s="218" t="s">
        <v>205</v>
      </c>
      <c r="F232" s="218">
        <v>1901</v>
      </c>
    </row>
    <row r="233" spans="1:6" x14ac:dyDescent="0.45">
      <c r="A233" s="218">
        <v>13328</v>
      </c>
      <c r="B233" s="218">
        <v>250</v>
      </c>
      <c r="C233" s="219">
        <v>22.24434340132769</v>
      </c>
      <c r="D233" s="218"/>
      <c r="E233" s="218" t="s">
        <v>205</v>
      </c>
      <c r="F233" s="218">
        <v>1981</v>
      </c>
    </row>
    <row r="234" spans="1:6" x14ac:dyDescent="0.45">
      <c r="A234" s="218">
        <v>13328</v>
      </c>
      <c r="B234" s="218">
        <v>250</v>
      </c>
      <c r="C234" s="219">
        <v>20.135517772747001</v>
      </c>
      <c r="D234" s="218"/>
      <c r="E234" s="218" t="s">
        <v>205</v>
      </c>
      <c r="F234" s="218">
        <v>1979</v>
      </c>
    </row>
    <row r="235" spans="1:6" x14ac:dyDescent="0.45">
      <c r="A235" s="218">
        <v>13328</v>
      </c>
      <c r="B235" s="218">
        <v>250</v>
      </c>
      <c r="C235" s="219">
        <v>14.89619807839378</v>
      </c>
      <c r="D235" s="218"/>
      <c r="E235" s="218" t="s">
        <v>205</v>
      </c>
      <c r="F235" s="218">
        <v>1979</v>
      </c>
    </row>
    <row r="236" spans="1:6" x14ac:dyDescent="0.45">
      <c r="A236" s="218">
        <v>13328</v>
      </c>
      <c r="B236" s="218">
        <v>250</v>
      </c>
      <c r="C236" s="219">
        <v>12.1070967938454</v>
      </c>
      <c r="D236" s="218"/>
      <c r="E236" s="218" t="s">
        <v>205</v>
      </c>
      <c r="F236" s="218">
        <v>1979</v>
      </c>
    </row>
    <row r="237" spans="1:6" x14ac:dyDescent="0.45">
      <c r="A237" s="218">
        <v>13328</v>
      </c>
      <c r="B237" s="218">
        <v>250</v>
      </c>
      <c r="C237" s="219">
        <v>36.50875957473027</v>
      </c>
      <c r="D237" s="218"/>
      <c r="E237" s="218" t="s">
        <v>205</v>
      </c>
      <c r="F237" s="218">
        <v>1979</v>
      </c>
    </row>
    <row r="238" spans="1:6" x14ac:dyDescent="0.45">
      <c r="A238" s="218">
        <v>13328</v>
      </c>
      <c r="B238" s="218">
        <v>250</v>
      </c>
      <c r="C238" s="219">
        <v>21.715394264173021</v>
      </c>
      <c r="D238" s="218"/>
      <c r="E238" s="218"/>
      <c r="F238" s="218">
        <v>1901</v>
      </c>
    </row>
    <row r="239" spans="1:6" x14ac:dyDescent="0.45">
      <c r="A239" s="218">
        <v>13328</v>
      </c>
      <c r="B239" s="218">
        <v>250</v>
      </c>
      <c r="C239" s="219">
        <v>10.347798702545409</v>
      </c>
      <c r="D239" s="218"/>
      <c r="E239" s="218" t="s">
        <v>205</v>
      </c>
      <c r="F239" s="218">
        <v>1979</v>
      </c>
    </row>
    <row r="240" spans="1:6" x14ac:dyDescent="0.45">
      <c r="A240" s="218">
        <v>13328</v>
      </c>
      <c r="B240" s="218">
        <v>250</v>
      </c>
      <c r="C240" s="219">
        <v>10.421626837262229</v>
      </c>
      <c r="D240" s="218"/>
      <c r="E240" s="218" t="s">
        <v>205</v>
      </c>
      <c r="F240" s="218">
        <v>1901</v>
      </c>
    </row>
    <row r="241" spans="1:6" x14ac:dyDescent="0.45">
      <c r="A241" s="218">
        <v>13326</v>
      </c>
      <c r="B241" s="218">
        <v>300</v>
      </c>
      <c r="C241" s="219">
        <v>24.83424389655676</v>
      </c>
      <c r="D241" s="218"/>
      <c r="E241" s="218" t="s">
        <v>205</v>
      </c>
      <c r="F241" s="218">
        <v>1991</v>
      </c>
    </row>
    <row r="242" spans="1:6" x14ac:dyDescent="0.45">
      <c r="A242" s="218">
        <v>13326</v>
      </c>
      <c r="B242" s="218">
        <v>300</v>
      </c>
      <c r="C242" s="219">
        <v>10.72216862384875</v>
      </c>
      <c r="D242" s="218"/>
      <c r="E242" s="218" t="s">
        <v>205</v>
      </c>
      <c r="F242" s="218">
        <v>1991</v>
      </c>
    </row>
    <row r="243" spans="1:6" x14ac:dyDescent="0.45">
      <c r="A243" s="218">
        <v>13326</v>
      </c>
      <c r="B243" s="218">
        <v>300</v>
      </c>
      <c r="C243" s="219">
        <v>36.095356978667397</v>
      </c>
      <c r="D243" s="218"/>
      <c r="E243" s="218" t="s">
        <v>205</v>
      </c>
      <c r="F243" s="218">
        <v>1991</v>
      </c>
    </row>
    <row r="244" spans="1:6" x14ac:dyDescent="0.45">
      <c r="A244" s="218">
        <v>13326</v>
      </c>
      <c r="B244" s="218">
        <v>300</v>
      </c>
      <c r="C244" s="219">
        <v>46.662781949433601</v>
      </c>
      <c r="D244" s="218"/>
      <c r="E244" s="218" t="s">
        <v>207</v>
      </c>
      <c r="F244" s="218">
        <v>1901</v>
      </c>
    </row>
    <row r="245" spans="1:6" x14ac:dyDescent="0.45">
      <c r="A245" s="218">
        <v>13326</v>
      </c>
      <c r="B245" s="218">
        <v>300</v>
      </c>
      <c r="C245" s="219">
        <v>10.394852144089811</v>
      </c>
      <c r="D245" s="218"/>
      <c r="E245" s="218" t="s">
        <v>207</v>
      </c>
      <c r="F245" s="218">
        <v>1991</v>
      </c>
    </row>
    <row r="246" spans="1:6" x14ac:dyDescent="0.45">
      <c r="A246" s="218">
        <v>13326</v>
      </c>
      <c r="B246" s="218">
        <v>300</v>
      </c>
      <c r="C246" s="219">
        <v>10.34807809954097</v>
      </c>
      <c r="D246" s="218"/>
      <c r="E246" s="218" t="s">
        <v>207</v>
      </c>
      <c r="F246" s="218">
        <v>1991</v>
      </c>
    </row>
    <row r="247" spans="1:6" x14ac:dyDescent="0.45">
      <c r="A247" s="218">
        <v>13326</v>
      </c>
      <c r="B247" s="218">
        <v>300</v>
      </c>
      <c r="C247" s="219">
        <v>11.40331300243982</v>
      </c>
      <c r="D247" s="218"/>
      <c r="E247" s="218" t="s">
        <v>207</v>
      </c>
      <c r="F247" s="218">
        <v>1991</v>
      </c>
    </row>
    <row r="248" spans="1:6" x14ac:dyDescent="0.45">
      <c r="A248" s="218">
        <v>13326</v>
      </c>
      <c r="B248" s="218">
        <v>300</v>
      </c>
      <c r="C248" s="219">
        <v>36.399712445099951</v>
      </c>
      <c r="D248" s="218"/>
      <c r="E248" s="218" t="s">
        <v>207</v>
      </c>
      <c r="F248" s="218">
        <v>1991</v>
      </c>
    </row>
    <row r="249" spans="1:6" x14ac:dyDescent="0.45">
      <c r="A249" s="218">
        <v>13326</v>
      </c>
      <c r="B249" s="218">
        <v>300</v>
      </c>
      <c r="C249" s="219">
        <v>12.81089510519246</v>
      </c>
      <c r="D249" s="218"/>
      <c r="E249" s="218" t="s">
        <v>207</v>
      </c>
      <c r="F249" s="218">
        <v>1901</v>
      </c>
    </row>
    <row r="250" spans="1:6" x14ac:dyDescent="0.45">
      <c r="A250" s="218">
        <v>13326</v>
      </c>
      <c r="B250" s="218">
        <v>300</v>
      </c>
      <c r="C250" s="219">
        <v>20.304219500768671</v>
      </c>
      <c r="D250" s="218"/>
      <c r="E250" s="218" t="s">
        <v>207</v>
      </c>
      <c r="F250" s="218">
        <v>1901</v>
      </c>
    </row>
    <row r="251" spans="1:6" x14ac:dyDescent="0.45">
      <c r="A251" s="218">
        <v>13326</v>
      </c>
      <c r="B251" s="218">
        <v>300</v>
      </c>
      <c r="C251" s="219">
        <v>12.730460191801649</v>
      </c>
      <c r="D251" s="218"/>
      <c r="E251" s="218" t="s">
        <v>207</v>
      </c>
      <c r="F251" s="218">
        <v>1901</v>
      </c>
    </row>
    <row r="252" spans="1:6" x14ac:dyDescent="0.45">
      <c r="A252" s="218">
        <v>13326</v>
      </c>
      <c r="B252" s="218">
        <v>300</v>
      </c>
      <c r="C252" s="219">
        <v>26.617750064280919</v>
      </c>
      <c r="D252" s="218"/>
      <c r="E252" s="218" t="s">
        <v>205</v>
      </c>
      <c r="F252" s="218">
        <v>1991</v>
      </c>
    </row>
    <row r="253" spans="1:6" x14ac:dyDescent="0.45">
      <c r="A253" s="218">
        <v>13326</v>
      </c>
      <c r="B253" s="218">
        <v>300</v>
      </c>
      <c r="C253" s="219">
        <v>20.715650396558779</v>
      </c>
      <c r="D253" s="218"/>
      <c r="E253" s="218" t="s">
        <v>207</v>
      </c>
      <c r="F253" s="218">
        <v>1901</v>
      </c>
    </row>
    <row r="254" spans="1:6" x14ac:dyDescent="0.45">
      <c r="A254" s="218">
        <v>13324</v>
      </c>
      <c r="B254" s="218">
        <v>250</v>
      </c>
      <c r="C254" s="219">
        <v>24.817080366805069</v>
      </c>
      <c r="D254" s="218"/>
      <c r="E254" s="218" t="s">
        <v>205</v>
      </c>
      <c r="F254" s="218">
        <v>1901</v>
      </c>
    </row>
    <row r="255" spans="1:6" x14ac:dyDescent="0.45">
      <c r="A255" s="218">
        <v>13324</v>
      </c>
      <c r="B255" s="218">
        <v>250</v>
      </c>
      <c r="C255" s="219">
        <v>6.0863842456604642</v>
      </c>
      <c r="D255" s="218"/>
      <c r="E255" s="218" t="s">
        <v>207</v>
      </c>
      <c r="F255" s="218">
        <v>1901</v>
      </c>
    </row>
    <row r="256" spans="1:6" x14ac:dyDescent="0.45">
      <c r="A256" s="218">
        <v>13324</v>
      </c>
      <c r="B256" s="218">
        <v>250</v>
      </c>
      <c r="C256" s="219">
        <v>22.230687886721341</v>
      </c>
      <c r="D256" s="218"/>
      <c r="E256" s="218" t="s">
        <v>205</v>
      </c>
      <c r="F256" s="218">
        <v>1901</v>
      </c>
    </row>
    <row r="257" spans="1:6" x14ac:dyDescent="0.45">
      <c r="A257" s="218">
        <v>13324</v>
      </c>
      <c r="B257" s="218">
        <v>250</v>
      </c>
      <c r="C257" s="219">
        <v>24.473429789307129</v>
      </c>
      <c r="D257" s="218"/>
      <c r="E257" s="218" t="s">
        <v>205</v>
      </c>
      <c r="F257" s="218">
        <v>1901</v>
      </c>
    </row>
    <row r="258" spans="1:6" x14ac:dyDescent="0.45">
      <c r="A258" s="218">
        <v>13324</v>
      </c>
      <c r="B258" s="218">
        <v>250</v>
      </c>
      <c r="C258" s="219">
        <v>4.2599760582503237</v>
      </c>
      <c r="D258" s="218"/>
      <c r="E258" s="218" t="s">
        <v>205</v>
      </c>
      <c r="F258" s="218">
        <v>1901</v>
      </c>
    </row>
    <row r="259" spans="1:6" x14ac:dyDescent="0.45">
      <c r="A259" s="218">
        <v>13322</v>
      </c>
      <c r="B259" s="218">
        <v>0</v>
      </c>
      <c r="C259" s="219">
        <v>14.5787796147692</v>
      </c>
      <c r="D259" s="218"/>
      <c r="E259" s="218"/>
      <c r="F259" s="218">
        <v>1901</v>
      </c>
    </row>
    <row r="260" spans="1:6" x14ac:dyDescent="0.45">
      <c r="A260" s="218">
        <v>13322</v>
      </c>
      <c r="B260" s="218">
        <v>0</v>
      </c>
      <c r="C260" s="219">
        <v>120.1749080604452</v>
      </c>
      <c r="D260" s="218"/>
      <c r="E260" s="218"/>
      <c r="F260" s="218">
        <v>1901</v>
      </c>
    </row>
    <row r="261" spans="1:6" x14ac:dyDescent="0.45">
      <c r="A261" s="218">
        <v>13322</v>
      </c>
      <c r="B261" s="218">
        <v>0</v>
      </c>
      <c r="C261" s="219">
        <v>44.065622166682523</v>
      </c>
      <c r="D261" s="218"/>
      <c r="E261" s="218"/>
      <c r="F261" s="218">
        <v>1901</v>
      </c>
    </row>
    <row r="262" spans="1:6" x14ac:dyDescent="0.45">
      <c r="A262" s="218">
        <v>13320</v>
      </c>
      <c r="B262" s="218">
        <v>300</v>
      </c>
      <c r="C262" s="219">
        <v>27.247143447115359</v>
      </c>
      <c r="D262" s="218"/>
      <c r="E262" s="218" t="s">
        <v>205</v>
      </c>
      <c r="F262" s="218">
        <v>1901</v>
      </c>
    </row>
    <row r="263" spans="1:6" x14ac:dyDescent="0.45">
      <c r="A263" s="218">
        <v>13320</v>
      </c>
      <c r="B263" s="218">
        <v>300</v>
      </c>
      <c r="C263" s="219">
        <v>7.7895858732262742</v>
      </c>
      <c r="D263" s="218"/>
      <c r="E263" s="218" t="s">
        <v>205</v>
      </c>
      <c r="F263" s="218">
        <v>1901</v>
      </c>
    </row>
    <row r="264" spans="1:6" x14ac:dyDescent="0.45">
      <c r="A264" s="218">
        <v>13318</v>
      </c>
      <c r="B264" s="218">
        <v>0</v>
      </c>
      <c r="C264" s="219">
        <v>7.1809142077073336</v>
      </c>
      <c r="D264" s="218"/>
      <c r="E264" s="218"/>
      <c r="F264" s="218">
        <v>1901</v>
      </c>
    </row>
    <row r="265" spans="1:6" x14ac:dyDescent="0.45">
      <c r="A265" s="218">
        <v>13318</v>
      </c>
      <c r="B265" s="218">
        <v>0</v>
      </c>
      <c r="C265" s="219">
        <v>30.752134386729519</v>
      </c>
      <c r="D265" s="218"/>
      <c r="E265" s="218"/>
      <c r="F265" s="218">
        <v>1901</v>
      </c>
    </row>
    <row r="266" spans="1:6" x14ac:dyDescent="0.45">
      <c r="A266" s="218">
        <v>13316</v>
      </c>
      <c r="B266" s="218">
        <v>0</v>
      </c>
      <c r="C266" s="219">
        <v>19.750975642257309</v>
      </c>
      <c r="D266" s="218"/>
      <c r="E266" s="218"/>
      <c r="F266" s="218">
        <v>1901</v>
      </c>
    </row>
    <row r="267" spans="1:6" x14ac:dyDescent="0.45">
      <c r="A267" s="218">
        <v>13312</v>
      </c>
      <c r="B267" s="218">
        <v>200</v>
      </c>
      <c r="C267" s="219">
        <v>53.511393608968682</v>
      </c>
      <c r="D267" s="218"/>
      <c r="E267" s="218" t="s">
        <v>205</v>
      </c>
      <c r="F267" s="218">
        <v>1901</v>
      </c>
    </row>
    <row r="268" spans="1:6" x14ac:dyDescent="0.45">
      <c r="A268" s="218">
        <v>13310</v>
      </c>
      <c r="B268" s="218">
        <v>0</v>
      </c>
      <c r="C268" s="219">
        <v>30.38351469443559</v>
      </c>
      <c r="D268" s="218"/>
      <c r="E268" s="218"/>
      <c r="F268" s="218">
        <v>1901</v>
      </c>
    </row>
    <row r="269" spans="1:6" x14ac:dyDescent="0.45">
      <c r="A269" s="218">
        <v>13306</v>
      </c>
      <c r="B269" s="218">
        <v>300</v>
      </c>
      <c r="C269" s="219">
        <v>34.822022478066827</v>
      </c>
      <c r="D269" s="218"/>
      <c r="E269" s="218" t="s">
        <v>114</v>
      </c>
      <c r="F269" s="218">
        <v>1901</v>
      </c>
    </row>
    <row r="270" spans="1:6" x14ac:dyDescent="0.45">
      <c r="A270" s="218">
        <v>13306</v>
      </c>
      <c r="B270" s="218">
        <v>300</v>
      </c>
      <c r="C270" s="219">
        <v>26.790304550723199</v>
      </c>
      <c r="D270" s="218"/>
      <c r="E270" s="218" t="s">
        <v>114</v>
      </c>
      <c r="F270" s="218">
        <v>1901</v>
      </c>
    </row>
    <row r="271" spans="1:6" x14ac:dyDescent="0.45">
      <c r="A271" s="218">
        <v>13306</v>
      </c>
      <c r="B271" s="218">
        <v>300</v>
      </c>
      <c r="C271" s="219">
        <v>19.261239608181089</v>
      </c>
      <c r="D271" s="218"/>
      <c r="E271" s="218" t="s">
        <v>114</v>
      </c>
      <c r="F271" s="218">
        <v>1901</v>
      </c>
    </row>
    <row r="272" spans="1:6" x14ac:dyDescent="0.45">
      <c r="A272" s="218">
        <v>13306</v>
      </c>
      <c r="B272" s="218">
        <v>300</v>
      </c>
      <c r="C272" s="219">
        <v>33.344918911449362</v>
      </c>
      <c r="D272" s="218"/>
      <c r="E272" s="218" t="s">
        <v>114</v>
      </c>
      <c r="F272" s="218">
        <v>1901</v>
      </c>
    </row>
    <row r="273" spans="1:6" x14ac:dyDescent="0.45">
      <c r="A273" s="218">
        <v>13304</v>
      </c>
      <c r="B273" s="218">
        <v>200</v>
      </c>
      <c r="C273" s="219">
        <v>26.041117042309491</v>
      </c>
      <c r="D273" s="218"/>
      <c r="E273" s="218" t="s">
        <v>205</v>
      </c>
      <c r="F273" s="218">
        <v>1901</v>
      </c>
    </row>
    <row r="274" spans="1:6" x14ac:dyDescent="0.45">
      <c r="A274" s="218">
        <v>13304</v>
      </c>
      <c r="B274" s="218">
        <v>200</v>
      </c>
      <c r="C274" s="219">
        <v>32.993236299015258</v>
      </c>
      <c r="D274" s="218"/>
      <c r="E274" s="218" t="s">
        <v>205</v>
      </c>
      <c r="F274" s="218">
        <v>1901</v>
      </c>
    </row>
    <row r="275" spans="1:6" x14ac:dyDescent="0.45">
      <c r="A275" s="218">
        <v>13300</v>
      </c>
      <c r="B275" s="218">
        <v>315</v>
      </c>
      <c r="C275" s="219">
        <v>54.690825071237803</v>
      </c>
      <c r="D275" s="218"/>
      <c r="E275" s="218" t="s">
        <v>114</v>
      </c>
      <c r="F275" s="218">
        <v>1901</v>
      </c>
    </row>
    <row r="276" spans="1:6" x14ac:dyDescent="0.45">
      <c r="A276" s="218">
        <v>13300</v>
      </c>
      <c r="B276" s="218">
        <v>315</v>
      </c>
      <c r="C276" s="219">
        <v>16.60786236350771</v>
      </c>
      <c r="D276" s="218"/>
      <c r="E276" s="218" t="s">
        <v>111</v>
      </c>
      <c r="F276" s="218">
        <v>1901</v>
      </c>
    </row>
    <row r="277" spans="1:6" x14ac:dyDescent="0.45">
      <c r="A277" s="218">
        <v>13300</v>
      </c>
      <c r="B277" s="218">
        <v>315</v>
      </c>
      <c r="C277" s="219">
        <v>45.486064778023056</v>
      </c>
      <c r="D277" s="218"/>
      <c r="E277" s="218" t="s">
        <v>114</v>
      </c>
      <c r="F277" s="218">
        <v>1901</v>
      </c>
    </row>
    <row r="278" spans="1:6" x14ac:dyDescent="0.45">
      <c r="A278" s="218">
        <v>13300</v>
      </c>
      <c r="B278" s="218">
        <v>315</v>
      </c>
      <c r="C278" s="219">
        <v>42.847847902957348</v>
      </c>
      <c r="D278" s="218"/>
      <c r="E278" s="218" t="s">
        <v>114</v>
      </c>
      <c r="F278" s="218">
        <v>1901</v>
      </c>
    </row>
    <row r="279" spans="1:6" x14ac:dyDescent="0.45">
      <c r="A279" s="218">
        <v>13298</v>
      </c>
      <c r="B279" s="218">
        <v>250</v>
      </c>
      <c r="C279" s="219">
        <v>21.314224512470268</v>
      </c>
      <c r="D279" s="218"/>
      <c r="E279" s="218" t="s">
        <v>205</v>
      </c>
      <c r="F279" s="218">
        <v>1901</v>
      </c>
    </row>
    <row r="280" spans="1:6" x14ac:dyDescent="0.45">
      <c r="A280" s="218">
        <v>13298</v>
      </c>
      <c r="B280" s="218">
        <v>250</v>
      </c>
      <c r="C280" s="219">
        <v>24.445513970564949</v>
      </c>
      <c r="D280" s="218"/>
      <c r="E280" s="218" t="s">
        <v>205</v>
      </c>
      <c r="F280" s="218">
        <v>1901</v>
      </c>
    </row>
    <row r="281" spans="1:6" x14ac:dyDescent="0.45">
      <c r="A281" s="218">
        <v>13298</v>
      </c>
      <c r="B281" s="218">
        <v>250</v>
      </c>
      <c r="C281" s="219">
        <v>24.249581452572389</v>
      </c>
      <c r="D281" s="218"/>
      <c r="E281" s="218" t="s">
        <v>205</v>
      </c>
      <c r="F281" s="218">
        <v>1901</v>
      </c>
    </row>
    <row r="282" spans="1:6" x14ac:dyDescent="0.45">
      <c r="A282" s="218">
        <v>13298</v>
      </c>
      <c r="B282" s="218">
        <v>250</v>
      </c>
      <c r="C282" s="219">
        <v>27.558635251293119</v>
      </c>
      <c r="D282" s="218"/>
      <c r="E282" s="218" t="s">
        <v>205</v>
      </c>
      <c r="F282" s="218">
        <v>1901</v>
      </c>
    </row>
    <row r="283" spans="1:6" x14ac:dyDescent="0.45">
      <c r="A283" s="218">
        <v>13296</v>
      </c>
      <c r="B283" s="218">
        <v>0</v>
      </c>
      <c r="C283" s="219">
        <v>24.672635952033211</v>
      </c>
      <c r="D283" s="218"/>
      <c r="E283" s="218"/>
      <c r="F283" s="218">
        <v>1901</v>
      </c>
    </row>
    <row r="284" spans="1:6" x14ac:dyDescent="0.45">
      <c r="A284" s="218">
        <v>13294</v>
      </c>
      <c r="B284" s="218">
        <v>250</v>
      </c>
      <c r="C284" s="219">
        <v>5.925518418214458</v>
      </c>
      <c r="D284" s="218"/>
      <c r="E284" s="218" t="s">
        <v>203</v>
      </c>
      <c r="F284" s="218">
        <v>1901</v>
      </c>
    </row>
    <row r="285" spans="1:6" x14ac:dyDescent="0.45">
      <c r="A285" s="218">
        <v>13290</v>
      </c>
      <c r="B285" s="218">
        <v>250</v>
      </c>
      <c r="C285" s="219">
        <v>21.14764348922148</v>
      </c>
      <c r="D285" s="218"/>
      <c r="E285" s="218" t="s">
        <v>205</v>
      </c>
      <c r="F285" s="218">
        <v>1981</v>
      </c>
    </row>
    <row r="286" spans="1:6" x14ac:dyDescent="0.45">
      <c r="A286" s="218">
        <v>13290</v>
      </c>
      <c r="B286" s="218">
        <v>250</v>
      </c>
      <c r="C286" s="219">
        <v>32.880973340333611</v>
      </c>
      <c r="D286" s="218"/>
      <c r="E286" s="218" t="s">
        <v>205</v>
      </c>
      <c r="F286" s="218">
        <v>1981</v>
      </c>
    </row>
    <row r="287" spans="1:6" x14ac:dyDescent="0.45">
      <c r="A287" s="218">
        <v>13290</v>
      </c>
      <c r="B287" s="218">
        <v>250</v>
      </c>
      <c r="C287" s="219">
        <v>44.842672327970597</v>
      </c>
      <c r="D287" s="218"/>
      <c r="E287" s="218" t="s">
        <v>205</v>
      </c>
      <c r="F287" s="218">
        <v>1981</v>
      </c>
    </row>
    <row r="288" spans="1:6" x14ac:dyDescent="0.45">
      <c r="A288" s="218">
        <v>13290</v>
      </c>
      <c r="B288" s="218">
        <v>250</v>
      </c>
      <c r="C288" s="219">
        <v>14.81705370704532</v>
      </c>
      <c r="D288" s="218"/>
      <c r="E288" s="218" t="s">
        <v>205</v>
      </c>
      <c r="F288" s="218">
        <v>1983</v>
      </c>
    </row>
    <row r="289" spans="1:6" x14ac:dyDescent="0.45">
      <c r="A289" s="218">
        <v>13290</v>
      </c>
      <c r="B289" s="218">
        <v>250</v>
      </c>
      <c r="C289" s="219">
        <v>40.709953168875202</v>
      </c>
      <c r="D289" s="218"/>
      <c r="E289" s="218" t="s">
        <v>205</v>
      </c>
      <c r="F289" s="218">
        <v>1981</v>
      </c>
    </row>
    <row r="290" spans="1:6" x14ac:dyDescent="0.45">
      <c r="A290" s="218">
        <v>13290</v>
      </c>
      <c r="B290" s="218">
        <v>250</v>
      </c>
      <c r="C290" s="219">
        <v>30.835529982933181</v>
      </c>
      <c r="D290" s="218"/>
      <c r="E290" s="218" t="s">
        <v>205</v>
      </c>
      <c r="F290" s="218">
        <v>1981</v>
      </c>
    </row>
    <row r="291" spans="1:6" x14ac:dyDescent="0.45">
      <c r="A291" s="218">
        <v>13290</v>
      </c>
      <c r="B291" s="218">
        <v>250</v>
      </c>
      <c r="C291" s="219">
        <v>32.847418256530993</v>
      </c>
      <c r="D291" s="218"/>
      <c r="E291" s="218" t="s">
        <v>205</v>
      </c>
      <c r="F291" s="218">
        <v>1983</v>
      </c>
    </row>
    <row r="292" spans="1:6" x14ac:dyDescent="0.45">
      <c r="A292" s="218">
        <v>13290</v>
      </c>
      <c r="B292" s="218">
        <v>250</v>
      </c>
      <c r="C292" s="219">
        <v>23.62329574247287</v>
      </c>
      <c r="D292" s="218"/>
      <c r="E292" s="218" t="s">
        <v>205</v>
      </c>
      <c r="F292" s="218">
        <v>1983</v>
      </c>
    </row>
    <row r="293" spans="1:6" x14ac:dyDescent="0.45">
      <c r="A293" s="218">
        <v>13288</v>
      </c>
      <c r="B293" s="218">
        <v>0</v>
      </c>
      <c r="C293" s="219">
        <v>35.953510259810187</v>
      </c>
      <c r="D293" s="218"/>
      <c r="E293" s="218"/>
      <c r="F293" s="218">
        <v>1901</v>
      </c>
    </row>
    <row r="294" spans="1:6" x14ac:dyDescent="0.45">
      <c r="A294" s="218">
        <v>13288</v>
      </c>
      <c r="B294" s="218">
        <v>0</v>
      </c>
      <c r="C294" s="219">
        <v>31.822121933144452</v>
      </c>
      <c r="D294" s="218"/>
      <c r="E294" s="218"/>
      <c r="F294" s="218">
        <v>1901</v>
      </c>
    </row>
    <row r="295" spans="1:6" x14ac:dyDescent="0.45">
      <c r="A295" s="218">
        <v>13286</v>
      </c>
      <c r="B295" s="218">
        <v>160</v>
      </c>
      <c r="C295" s="219">
        <v>35.841844491608597</v>
      </c>
      <c r="D295" s="218"/>
      <c r="E295" s="218" t="s">
        <v>114</v>
      </c>
      <c r="F295" s="218">
        <v>1901</v>
      </c>
    </row>
    <row r="296" spans="1:6" x14ac:dyDescent="0.45">
      <c r="A296" s="218">
        <v>13286</v>
      </c>
      <c r="B296" s="218">
        <v>160</v>
      </c>
      <c r="C296" s="219">
        <v>35.616255086889787</v>
      </c>
      <c r="D296" s="218"/>
      <c r="E296" s="218" t="s">
        <v>114</v>
      </c>
      <c r="F296" s="218">
        <v>1901</v>
      </c>
    </row>
    <row r="297" spans="1:6" x14ac:dyDescent="0.45">
      <c r="A297" s="218">
        <v>13284</v>
      </c>
      <c r="B297" s="218">
        <v>250</v>
      </c>
      <c r="C297" s="219">
        <v>5.1016933273230416</v>
      </c>
      <c r="D297" s="218"/>
      <c r="E297" s="218" t="s">
        <v>205</v>
      </c>
      <c r="F297" s="218">
        <v>1901</v>
      </c>
    </row>
    <row r="298" spans="1:6" x14ac:dyDescent="0.45">
      <c r="A298" s="218">
        <v>13284</v>
      </c>
      <c r="B298" s="218">
        <v>250</v>
      </c>
      <c r="C298" s="219">
        <v>43.794272182859693</v>
      </c>
      <c r="D298" s="218"/>
      <c r="E298" s="218" t="s">
        <v>205</v>
      </c>
      <c r="F298" s="218">
        <v>1901</v>
      </c>
    </row>
    <row r="299" spans="1:6" x14ac:dyDescent="0.45">
      <c r="A299" s="218">
        <v>13284</v>
      </c>
      <c r="B299" s="218">
        <v>250</v>
      </c>
      <c r="C299" s="219">
        <v>16.220235531570768</v>
      </c>
      <c r="D299" s="218"/>
      <c r="E299" s="218" t="s">
        <v>205</v>
      </c>
      <c r="F299" s="218">
        <v>1901</v>
      </c>
    </row>
    <row r="300" spans="1:6" x14ac:dyDescent="0.45">
      <c r="A300" s="218">
        <v>13284</v>
      </c>
      <c r="B300" s="218">
        <v>250</v>
      </c>
      <c r="C300" s="219">
        <v>35.111395294015708</v>
      </c>
      <c r="D300" s="218"/>
      <c r="E300" s="218" t="s">
        <v>205</v>
      </c>
      <c r="F300" s="218">
        <v>1901</v>
      </c>
    </row>
    <row r="301" spans="1:6" x14ac:dyDescent="0.45">
      <c r="A301" s="218">
        <v>13282</v>
      </c>
      <c r="B301" s="218">
        <v>200</v>
      </c>
      <c r="C301" s="219">
        <v>24.556408124578681</v>
      </c>
      <c r="D301" s="218"/>
      <c r="E301" s="218" t="s">
        <v>207</v>
      </c>
      <c r="F301" s="218">
        <v>1901</v>
      </c>
    </row>
    <row r="302" spans="1:6" x14ac:dyDescent="0.45">
      <c r="A302" s="218">
        <v>13282</v>
      </c>
      <c r="B302" s="218">
        <v>200</v>
      </c>
      <c r="C302" s="219">
        <v>20.018055906036441</v>
      </c>
      <c r="D302" s="218"/>
      <c r="E302" s="218" t="s">
        <v>207</v>
      </c>
      <c r="F302" s="218">
        <v>1901</v>
      </c>
    </row>
    <row r="303" spans="1:6" x14ac:dyDescent="0.45">
      <c r="A303" s="218">
        <v>13282</v>
      </c>
      <c r="B303" s="218">
        <v>200</v>
      </c>
      <c r="C303" s="219">
        <v>40.30017146753557</v>
      </c>
      <c r="D303" s="218"/>
      <c r="E303" s="218" t="s">
        <v>207</v>
      </c>
      <c r="F303" s="218">
        <v>1901</v>
      </c>
    </row>
    <row r="304" spans="1:6" x14ac:dyDescent="0.45">
      <c r="A304" s="218">
        <v>13280</v>
      </c>
      <c r="B304" s="218">
        <v>250</v>
      </c>
      <c r="C304" s="219">
        <v>11.16075263668011</v>
      </c>
      <c r="D304" s="218"/>
      <c r="E304" s="218" t="s">
        <v>205</v>
      </c>
      <c r="F304" s="218">
        <v>1977</v>
      </c>
    </row>
    <row r="305" spans="1:6" x14ac:dyDescent="0.45">
      <c r="A305" s="218">
        <v>13280</v>
      </c>
      <c r="B305" s="218">
        <v>250</v>
      </c>
      <c r="C305" s="219">
        <v>29.15681848040737</v>
      </c>
      <c r="D305" s="218"/>
      <c r="E305" s="218" t="s">
        <v>207</v>
      </c>
      <c r="F305" s="218">
        <v>1977</v>
      </c>
    </row>
    <row r="306" spans="1:6" x14ac:dyDescent="0.45">
      <c r="A306" s="218">
        <v>13280</v>
      </c>
      <c r="B306" s="218">
        <v>250</v>
      </c>
      <c r="C306" s="219">
        <v>15.401383994912999</v>
      </c>
      <c r="D306" s="218"/>
      <c r="E306" s="218" t="s">
        <v>207</v>
      </c>
      <c r="F306" s="218">
        <v>1977</v>
      </c>
    </row>
    <row r="307" spans="1:6" x14ac:dyDescent="0.45">
      <c r="A307" s="218">
        <v>13280</v>
      </c>
      <c r="B307" s="218">
        <v>250</v>
      </c>
      <c r="C307" s="219">
        <v>29.780933572207921</v>
      </c>
      <c r="D307" s="218"/>
      <c r="E307" s="218" t="s">
        <v>205</v>
      </c>
      <c r="F307" s="218">
        <v>1977</v>
      </c>
    </row>
    <row r="308" spans="1:6" x14ac:dyDescent="0.45">
      <c r="A308" s="218">
        <v>13280</v>
      </c>
      <c r="B308" s="218">
        <v>250</v>
      </c>
      <c r="C308" s="219">
        <v>31.188115558445489</v>
      </c>
      <c r="D308" s="218"/>
      <c r="E308" s="218" t="s">
        <v>205</v>
      </c>
      <c r="F308" s="218">
        <v>1977</v>
      </c>
    </row>
    <row r="309" spans="1:6" x14ac:dyDescent="0.45">
      <c r="A309" s="218">
        <v>13280</v>
      </c>
      <c r="B309" s="218">
        <v>250</v>
      </c>
      <c r="C309" s="219">
        <v>29.310421630547051</v>
      </c>
      <c r="D309" s="218"/>
      <c r="E309" s="218" t="s">
        <v>207</v>
      </c>
      <c r="F309" s="218">
        <v>1977</v>
      </c>
    </row>
    <row r="310" spans="1:6" x14ac:dyDescent="0.45">
      <c r="A310" s="218">
        <v>13280</v>
      </c>
      <c r="B310" s="218">
        <v>250</v>
      </c>
      <c r="C310" s="219">
        <v>20.063003995412451</v>
      </c>
      <c r="D310" s="218"/>
      <c r="E310" s="218" t="s">
        <v>205</v>
      </c>
      <c r="F310" s="218">
        <v>1977</v>
      </c>
    </row>
    <row r="311" spans="1:6" x14ac:dyDescent="0.45">
      <c r="A311" s="218">
        <v>13280</v>
      </c>
      <c r="B311" s="218">
        <v>250</v>
      </c>
      <c r="C311" s="219">
        <v>19.68696682119079</v>
      </c>
      <c r="D311" s="218"/>
      <c r="E311" s="218" t="s">
        <v>205</v>
      </c>
      <c r="F311" s="218">
        <v>1977</v>
      </c>
    </row>
    <row r="312" spans="1:6" x14ac:dyDescent="0.45">
      <c r="A312" s="218">
        <v>13280</v>
      </c>
      <c r="B312" s="218">
        <v>250</v>
      </c>
      <c r="C312" s="219">
        <v>12.076624892651459</v>
      </c>
      <c r="D312" s="218"/>
      <c r="E312" s="218" t="s">
        <v>205</v>
      </c>
      <c r="F312" s="218">
        <v>1977</v>
      </c>
    </row>
    <row r="313" spans="1:6" x14ac:dyDescent="0.45">
      <c r="A313" s="218">
        <v>13278</v>
      </c>
      <c r="B313" s="218">
        <v>500</v>
      </c>
      <c r="C313" s="219">
        <v>27.28793455392249</v>
      </c>
      <c r="D313" s="218" t="s">
        <v>203</v>
      </c>
      <c r="E313" s="218"/>
      <c r="F313" s="218">
        <v>1901</v>
      </c>
    </row>
    <row r="314" spans="1:6" x14ac:dyDescent="0.45">
      <c r="A314" s="218">
        <v>13278</v>
      </c>
      <c r="B314" s="218">
        <v>500</v>
      </c>
      <c r="C314" s="219">
        <v>50.433491974543941</v>
      </c>
      <c r="D314" s="218" t="s">
        <v>203</v>
      </c>
      <c r="E314" s="218" t="s">
        <v>203</v>
      </c>
      <c r="F314" s="218">
        <v>1901</v>
      </c>
    </row>
    <row r="315" spans="1:6" x14ac:dyDescent="0.45">
      <c r="A315" s="218">
        <v>13278</v>
      </c>
      <c r="B315" s="218">
        <v>500</v>
      </c>
      <c r="C315" s="219">
        <v>57.388780219576859</v>
      </c>
      <c r="D315" s="218" t="s">
        <v>203</v>
      </c>
      <c r="E315" s="218" t="s">
        <v>205</v>
      </c>
      <c r="F315" s="218">
        <v>1901</v>
      </c>
    </row>
    <row r="316" spans="1:6" x14ac:dyDescent="0.45">
      <c r="A316" s="218">
        <v>13278</v>
      </c>
      <c r="B316" s="218">
        <v>500</v>
      </c>
      <c r="C316" s="219">
        <v>44.282890858169843</v>
      </c>
      <c r="D316" s="218" t="s">
        <v>203</v>
      </c>
      <c r="E316" s="218"/>
      <c r="F316" s="218">
        <v>1901</v>
      </c>
    </row>
    <row r="317" spans="1:6" x14ac:dyDescent="0.45">
      <c r="A317" s="218">
        <v>13156</v>
      </c>
      <c r="B317" s="218">
        <v>1500</v>
      </c>
      <c r="C317" s="219">
        <v>4.7971464450743859</v>
      </c>
      <c r="D317" s="218"/>
      <c r="E317" s="218" t="s">
        <v>203</v>
      </c>
      <c r="F317" s="218">
        <v>1972</v>
      </c>
    </row>
    <row r="318" spans="1:6" x14ac:dyDescent="0.45">
      <c r="A318" s="218">
        <v>13156</v>
      </c>
      <c r="B318" s="218">
        <v>1500</v>
      </c>
      <c r="C318" s="219">
        <v>26.495388427242471</v>
      </c>
      <c r="D318" s="218"/>
      <c r="E318" s="218" t="s">
        <v>203</v>
      </c>
      <c r="F318" s="218">
        <v>1972</v>
      </c>
    </row>
    <row r="319" spans="1:6" x14ac:dyDescent="0.45">
      <c r="A319" s="218">
        <v>13156</v>
      </c>
      <c r="B319" s="218">
        <v>1500</v>
      </c>
      <c r="C319" s="219">
        <v>54.128095587126737</v>
      </c>
      <c r="D319" s="218"/>
      <c r="E319" s="218" t="s">
        <v>203</v>
      </c>
      <c r="F319" s="218">
        <v>1972</v>
      </c>
    </row>
    <row r="320" spans="1:6" x14ac:dyDescent="0.45">
      <c r="A320" s="218">
        <v>13156</v>
      </c>
      <c r="B320" s="218">
        <v>1500</v>
      </c>
      <c r="C320" s="219">
        <v>16.801312448550672</v>
      </c>
      <c r="D320" s="218"/>
      <c r="E320" s="218" t="s">
        <v>203</v>
      </c>
      <c r="F320" s="218">
        <v>1972</v>
      </c>
    </row>
    <row r="321" spans="1:6" x14ac:dyDescent="0.45">
      <c r="A321" s="218">
        <v>13156</v>
      </c>
      <c r="B321" s="218">
        <v>1500</v>
      </c>
      <c r="C321" s="219">
        <v>30.004425166824809</v>
      </c>
      <c r="D321" s="218"/>
      <c r="E321" s="218" t="s">
        <v>203</v>
      </c>
      <c r="F321" s="218">
        <v>1972</v>
      </c>
    </row>
    <row r="322" spans="1:6" x14ac:dyDescent="0.45">
      <c r="A322" s="218">
        <v>13156</v>
      </c>
      <c r="B322" s="218">
        <v>1500</v>
      </c>
      <c r="C322" s="219">
        <v>108.75811946660249</v>
      </c>
      <c r="D322" s="218"/>
      <c r="E322" s="218" t="s">
        <v>203</v>
      </c>
      <c r="F322" s="218">
        <v>1972</v>
      </c>
    </row>
    <row r="323" spans="1:6" x14ac:dyDescent="0.45">
      <c r="A323" s="218">
        <v>13156</v>
      </c>
      <c r="B323" s="218">
        <v>1500</v>
      </c>
      <c r="C323" s="219">
        <v>55.165056501050607</v>
      </c>
      <c r="D323" s="218"/>
      <c r="E323" s="218" t="s">
        <v>203</v>
      </c>
      <c r="F323" s="218">
        <v>1972</v>
      </c>
    </row>
    <row r="324" spans="1:6" x14ac:dyDescent="0.45">
      <c r="A324" s="218">
        <v>13156</v>
      </c>
      <c r="B324" s="218">
        <v>1500</v>
      </c>
      <c r="C324" s="219">
        <v>15.666513827907661</v>
      </c>
      <c r="D324" s="218"/>
      <c r="E324" s="218" t="s">
        <v>203</v>
      </c>
      <c r="F324" s="218">
        <v>1972</v>
      </c>
    </row>
    <row r="325" spans="1:6" x14ac:dyDescent="0.45">
      <c r="A325" s="218">
        <v>13156</v>
      </c>
      <c r="B325" s="218">
        <v>1500</v>
      </c>
      <c r="C325" s="219">
        <v>76.670444446607988</v>
      </c>
      <c r="D325" s="218"/>
      <c r="E325" s="218" t="s">
        <v>203</v>
      </c>
      <c r="F325" s="218">
        <v>1972</v>
      </c>
    </row>
    <row r="326" spans="1:6" x14ac:dyDescent="0.45">
      <c r="A326" s="218">
        <v>13156</v>
      </c>
      <c r="B326" s="218">
        <v>1500</v>
      </c>
      <c r="C326" s="219">
        <v>56.168341400301863</v>
      </c>
      <c r="D326" s="218"/>
      <c r="E326" s="218" t="s">
        <v>203</v>
      </c>
      <c r="F326" s="218">
        <v>1972</v>
      </c>
    </row>
    <row r="327" spans="1:6" x14ac:dyDescent="0.45">
      <c r="A327" s="218">
        <v>13156</v>
      </c>
      <c r="B327" s="218">
        <v>1500</v>
      </c>
      <c r="C327" s="219">
        <v>46.846294887471558</v>
      </c>
      <c r="D327" s="218"/>
      <c r="E327" s="218" t="s">
        <v>203</v>
      </c>
      <c r="F327" s="218">
        <v>1972</v>
      </c>
    </row>
    <row r="328" spans="1:6" x14ac:dyDescent="0.45">
      <c r="A328" s="218">
        <v>13156</v>
      </c>
      <c r="B328" s="218">
        <v>1500</v>
      </c>
      <c r="C328" s="219">
        <v>41.810735263558662</v>
      </c>
      <c r="D328" s="218"/>
      <c r="E328" s="218" t="s">
        <v>203</v>
      </c>
      <c r="F328" s="218">
        <v>1972</v>
      </c>
    </row>
    <row r="329" spans="1:6" x14ac:dyDescent="0.45">
      <c r="A329" s="218">
        <v>13156</v>
      </c>
      <c r="B329" s="218">
        <v>1500</v>
      </c>
      <c r="C329" s="219">
        <v>63.572159193957717</v>
      </c>
      <c r="D329" s="218"/>
      <c r="E329" s="218" t="s">
        <v>203</v>
      </c>
      <c r="F329" s="218">
        <v>1972</v>
      </c>
    </row>
    <row r="330" spans="1:6" x14ac:dyDescent="0.45">
      <c r="A330" s="218">
        <v>13156</v>
      </c>
      <c r="B330" s="218">
        <v>1500</v>
      </c>
      <c r="C330" s="219">
        <v>113.16586006131151</v>
      </c>
      <c r="D330" s="218"/>
      <c r="E330" s="218" t="s">
        <v>203</v>
      </c>
      <c r="F330" s="218">
        <v>1972</v>
      </c>
    </row>
    <row r="331" spans="1:6" x14ac:dyDescent="0.45">
      <c r="A331" s="218">
        <v>13156</v>
      </c>
      <c r="B331" s="218">
        <v>1500</v>
      </c>
      <c r="C331" s="219">
        <v>84.611389690389913</v>
      </c>
      <c r="D331" s="218"/>
      <c r="E331" s="218" t="s">
        <v>203</v>
      </c>
      <c r="F331" s="218">
        <v>1901</v>
      </c>
    </row>
    <row r="332" spans="1:6" x14ac:dyDescent="0.45">
      <c r="A332" s="218">
        <v>13156</v>
      </c>
      <c r="B332" s="218">
        <v>1500</v>
      </c>
      <c r="C332" s="219">
        <v>34.289722666813773</v>
      </c>
      <c r="D332" s="218"/>
      <c r="E332" s="218" t="s">
        <v>203</v>
      </c>
      <c r="F332" s="218">
        <v>1901</v>
      </c>
    </row>
    <row r="333" spans="1:6" x14ac:dyDescent="0.45">
      <c r="A333" s="218">
        <v>13156</v>
      </c>
      <c r="B333" s="218">
        <v>1500</v>
      </c>
      <c r="C333" s="219">
        <v>70.446418399216924</v>
      </c>
      <c r="D333" s="218"/>
      <c r="E333" s="218" t="s">
        <v>203</v>
      </c>
      <c r="F333" s="218">
        <v>1901</v>
      </c>
    </row>
    <row r="334" spans="1:6" x14ac:dyDescent="0.45">
      <c r="A334" s="218">
        <v>13156</v>
      </c>
      <c r="B334" s="218">
        <v>1500</v>
      </c>
      <c r="C334" s="219">
        <v>101.5477302493866</v>
      </c>
      <c r="D334" s="218"/>
      <c r="E334" s="218" t="s">
        <v>203</v>
      </c>
      <c r="F334" s="218">
        <v>1901</v>
      </c>
    </row>
    <row r="335" spans="1:6" x14ac:dyDescent="0.45">
      <c r="A335" s="218">
        <v>13156</v>
      </c>
      <c r="B335" s="218">
        <v>1500</v>
      </c>
      <c r="C335" s="219">
        <v>64.716575848547492</v>
      </c>
      <c r="D335" s="218"/>
      <c r="E335" s="218" t="s">
        <v>203</v>
      </c>
      <c r="F335" s="218">
        <v>1981</v>
      </c>
    </row>
    <row r="336" spans="1:6" x14ac:dyDescent="0.45">
      <c r="A336" s="218">
        <v>13156</v>
      </c>
      <c r="B336" s="218">
        <v>1500</v>
      </c>
      <c r="C336" s="219">
        <v>7.3261517799282876</v>
      </c>
      <c r="D336" s="218"/>
      <c r="E336" s="218" t="s">
        <v>203</v>
      </c>
      <c r="F336" s="218">
        <v>1972</v>
      </c>
    </row>
    <row r="337" spans="1:6" x14ac:dyDescent="0.45">
      <c r="A337" s="218">
        <v>13156</v>
      </c>
      <c r="B337" s="218">
        <v>1500</v>
      </c>
      <c r="C337" s="219">
        <v>21.452160311733959</v>
      </c>
      <c r="D337" s="218"/>
      <c r="E337" s="218" t="s">
        <v>203</v>
      </c>
      <c r="F337" s="218">
        <v>1972</v>
      </c>
    </row>
    <row r="338" spans="1:6" x14ac:dyDescent="0.45">
      <c r="A338" s="218">
        <v>13156</v>
      </c>
      <c r="B338" s="218">
        <v>1500</v>
      </c>
      <c r="C338" s="219">
        <v>79.587883996225074</v>
      </c>
      <c r="D338" s="218"/>
      <c r="E338" s="218" t="s">
        <v>203</v>
      </c>
      <c r="F338" s="218">
        <v>1972</v>
      </c>
    </row>
    <row r="339" spans="1:6" x14ac:dyDescent="0.45">
      <c r="A339" s="218">
        <v>13156</v>
      </c>
      <c r="B339" s="218">
        <v>1500</v>
      </c>
      <c r="C339" s="219">
        <v>25.133915497272959</v>
      </c>
      <c r="D339" s="218"/>
      <c r="E339" s="218" t="s">
        <v>203</v>
      </c>
      <c r="F339" s="218">
        <v>1901</v>
      </c>
    </row>
    <row r="340" spans="1:6" x14ac:dyDescent="0.45">
      <c r="A340" s="218">
        <v>13156</v>
      </c>
      <c r="B340" s="218">
        <v>1500</v>
      </c>
      <c r="C340" s="219">
        <v>65.534363362757333</v>
      </c>
      <c r="D340" s="218"/>
      <c r="E340" s="218" t="s">
        <v>203</v>
      </c>
      <c r="F340" s="218">
        <v>1901</v>
      </c>
    </row>
    <row r="341" spans="1:6" x14ac:dyDescent="0.45">
      <c r="A341" s="218">
        <v>13156</v>
      </c>
      <c r="B341" s="218">
        <v>1500</v>
      </c>
      <c r="C341" s="219">
        <v>11.85948186789801</v>
      </c>
      <c r="D341" s="218"/>
      <c r="E341" s="218" t="s">
        <v>203</v>
      </c>
      <c r="F341" s="218">
        <v>1981</v>
      </c>
    </row>
    <row r="342" spans="1:6" x14ac:dyDescent="0.45">
      <c r="A342" s="218">
        <v>13156</v>
      </c>
      <c r="B342" s="218">
        <v>1500</v>
      </c>
      <c r="C342" s="219">
        <v>99.618036920854777</v>
      </c>
      <c r="D342" s="218"/>
      <c r="E342" s="218" t="s">
        <v>203</v>
      </c>
      <c r="F342" s="218">
        <v>1901</v>
      </c>
    </row>
    <row r="343" spans="1:6" x14ac:dyDescent="0.45">
      <c r="A343" s="218">
        <v>13156</v>
      </c>
      <c r="B343" s="218">
        <v>1500</v>
      </c>
      <c r="C343" s="219">
        <v>96.779311407803846</v>
      </c>
      <c r="D343" s="218"/>
      <c r="E343" s="218" t="s">
        <v>203</v>
      </c>
      <c r="F343" s="218">
        <v>1981</v>
      </c>
    </row>
    <row r="344" spans="1:6" x14ac:dyDescent="0.45">
      <c r="A344" s="218">
        <v>13156</v>
      </c>
      <c r="B344" s="218">
        <v>1500</v>
      </c>
      <c r="C344" s="219">
        <v>61.447063256890878</v>
      </c>
      <c r="D344" s="218"/>
      <c r="E344" s="218" t="s">
        <v>203</v>
      </c>
      <c r="F344" s="218">
        <v>1972</v>
      </c>
    </row>
    <row r="345" spans="1:6" x14ac:dyDescent="0.45">
      <c r="A345" s="218">
        <v>13156</v>
      </c>
      <c r="B345" s="218">
        <v>1500</v>
      </c>
      <c r="C345" s="219">
        <v>81.99659546943569</v>
      </c>
      <c r="D345" s="218"/>
      <c r="E345" s="218" t="s">
        <v>203</v>
      </c>
      <c r="F345" s="218">
        <v>1972</v>
      </c>
    </row>
    <row r="346" spans="1:6" x14ac:dyDescent="0.45">
      <c r="A346" s="218">
        <v>13156</v>
      </c>
      <c r="B346" s="218">
        <v>1500</v>
      </c>
      <c r="C346" s="219">
        <v>28.05296130448118</v>
      </c>
      <c r="D346" s="218"/>
      <c r="E346" s="218" t="s">
        <v>203</v>
      </c>
      <c r="F346" s="218">
        <v>1901</v>
      </c>
    </row>
    <row r="347" spans="1:6" x14ac:dyDescent="0.45">
      <c r="A347" s="218">
        <v>13156</v>
      </c>
      <c r="B347" s="218">
        <v>1500</v>
      </c>
      <c r="C347" s="219">
        <v>100.81161335902451</v>
      </c>
      <c r="D347" s="218"/>
      <c r="E347" s="218" t="s">
        <v>203</v>
      </c>
      <c r="F347" s="218">
        <v>1972</v>
      </c>
    </row>
    <row r="348" spans="1:6" x14ac:dyDescent="0.45">
      <c r="A348" s="218">
        <v>13156</v>
      </c>
      <c r="B348" s="218">
        <v>1500</v>
      </c>
      <c r="C348" s="219">
        <v>115.4095555106788</v>
      </c>
      <c r="D348" s="218"/>
      <c r="E348" s="218" t="s">
        <v>203</v>
      </c>
      <c r="F348" s="218">
        <v>1972</v>
      </c>
    </row>
    <row r="349" spans="1:6" x14ac:dyDescent="0.45">
      <c r="A349" s="218">
        <v>13156</v>
      </c>
      <c r="B349" s="218">
        <v>1500</v>
      </c>
      <c r="C349" s="219">
        <v>54.44374790809195</v>
      </c>
      <c r="D349" s="218"/>
      <c r="E349" s="218" t="s">
        <v>203</v>
      </c>
      <c r="F349" s="218">
        <v>1972</v>
      </c>
    </row>
    <row r="350" spans="1:6" x14ac:dyDescent="0.45">
      <c r="A350" s="218">
        <v>13156</v>
      </c>
      <c r="B350" s="218">
        <v>1500</v>
      </c>
      <c r="C350" s="219">
        <v>59.699266720772307</v>
      </c>
      <c r="D350" s="218"/>
      <c r="E350" s="218" t="s">
        <v>203</v>
      </c>
      <c r="F350" s="218">
        <v>1972</v>
      </c>
    </row>
    <row r="351" spans="1:6" x14ac:dyDescent="0.45">
      <c r="A351" s="218">
        <v>13156</v>
      </c>
      <c r="B351" s="218">
        <v>1500</v>
      </c>
      <c r="C351" s="219">
        <v>85.761823923532546</v>
      </c>
      <c r="D351" s="218"/>
      <c r="E351" s="218" t="s">
        <v>203</v>
      </c>
      <c r="F351" s="218">
        <v>1981</v>
      </c>
    </row>
    <row r="352" spans="1:6" x14ac:dyDescent="0.45">
      <c r="A352" s="218">
        <v>13156</v>
      </c>
      <c r="B352" s="218">
        <v>1500</v>
      </c>
      <c r="C352" s="219">
        <v>16.559854775404261</v>
      </c>
      <c r="D352" s="218"/>
      <c r="E352" s="218" t="s">
        <v>203</v>
      </c>
      <c r="F352" s="218">
        <v>1981</v>
      </c>
    </row>
    <row r="353" spans="1:6" x14ac:dyDescent="0.45">
      <c r="A353" s="218">
        <v>13156</v>
      </c>
      <c r="B353" s="218">
        <v>1500</v>
      </c>
      <c r="C353" s="219">
        <v>48.612314887706269</v>
      </c>
      <c r="D353" s="218"/>
      <c r="E353" s="218" t="s">
        <v>203</v>
      </c>
      <c r="F353" s="218">
        <v>1972</v>
      </c>
    </row>
    <row r="354" spans="1:6" x14ac:dyDescent="0.45">
      <c r="A354" s="218">
        <v>13156</v>
      </c>
      <c r="B354" s="218">
        <v>1500</v>
      </c>
      <c r="C354" s="219">
        <v>110.7512727095161</v>
      </c>
      <c r="D354" s="218"/>
      <c r="E354" s="218" t="s">
        <v>203</v>
      </c>
      <c r="F354" s="218">
        <v>1972</v>
      </c>
    </row>
    <row r="355" spans="1:6" x14ac:dyDescent="0.45">
      <c r="A355" s="218">
        <v>13156</v>
      </c>
      <c r="B355" s="218">
        <v>1500</v>
      </c>
      <c r="C355" s="219">
        <v>87.043006639298923</v>
      </c>
      <c r="D355" s="218"/>
      <c r="E355" s="218" t="s">
        <v>203</v>
      </c>
      <c r="F355" s="218">
        <v>1972</v>
      </c>
    </row>
    <row r="356" spans="1:6" x14ac:dyDescent="0.45">
      <c r="A356" s="218">
        <v>13154</v>
      </c>
      <c r="B356" s="218">
        <v>200</v>
      </c>
      <c r="C356" s="219">
        <v>92.65641833169343</v>
      </c>
      <c r="D356" s="218" t="s">
        <v>123</v>
      </c>
      <c r="E356" s="218" t="s">
        <v>123</v>
      </c>
      <c r="F356" s="218">
        <v>1901</v>
      </c>
    </row>
    <row r="357" spans="1:6" x14ac:dyDescent="0.45">
      <c r="A357" s="218">
        <v>13154</v>
      </c>
      <c r="B357" s="218">
        <v>0</v>
      </c>
      <c r="C357" s="219">
        <v>5.3607297318997116</v>
      </c>
      <c r="D357" s="218" t="s">
        <v>123</v>
      </c>
      <c r="E357" s="218"/>
      <c r="F357" s="218">
        <v>0</v>
      </c>
    </row>
    <row r="358" spans="1:6" x14ac:dyDescent="0.45">
      <c r="A358" s="218">
        <v>13152</v>
      </c>
      <c r="B358" s="218">
        <v>200</v>
      </c>
      <c r="C358" s="219">
        <v>26.83918820152299</v>
      </c>
      <c r="D358" s="218"/>
      <c r="E358" s="218" t="s">
        <v>205</v>
      </c>
      <c r="F358" s="218">
        <v>1987</v>
      </c>
    </row>
    <row r="359" spans="1:6" x14ac:dyDescent="0.45">
      <c r="A359" s="218">
        <v>13152</v>
      </c>
      <c r="B359" s="218">
        <v>200</v>
      </c>
      <c r="C359" s="219">
        <v>37.640089229804317</v>
      </c>
      <c r="D359" s="218"/>
      <c r="E359" s="218" t="s">
        <v>205</v>
      </c>
      <c r="F359" s="218">
        <v>1987</v>
      </c>
    </row>
    <row r="360" spans="1:6" x14ac:dyDescent="0.45">
      <c r="A360" s="218">
        <v>13152</v>
      </c>
      <c r="B360" s="218">
        <v>200</v>
      </c>
      <c r="C360" s="219">
        <v>27.143212797616311</v>
      </c>
      <c r="D360" s="218"/>
      <c r="E360" s="218" t="s">
        <v>205</v>
      </c>
      <c r="F360" s="218">
        <v>1987</v>
      </c>
    </row>
    <row r="361" spans="1:6" x14ac:dyDescent="0.45">
      <c r="A361" s="218">
        <v>13152</v>
      </c>
      <c r="B361" s="218">
        <v>200</v>
      </c>
      <c r="C361" s="219">
        <v>20.85936256383318</v>
      </c>
      <c r="D361" s="218"/>
      <c r="E361" s="218" t="s">
        <v>205</v>
      </c>
      <c r="F361" s="218">
        <v>1987</v>
      </c>
    </row>
    <row r="362" spans="1:6" x14ac:dyDescent="0.45">
      <c r="A362" s="218">
        <v>13152</v>
      </c>
      <c r="B362" s="218">
        <v>200</v>
      </c>
      <c r="C362" s="219">
        <v>14.2365547639557</v>
      </c>
      <c r="D362" s="218"/>
      <c r="E362" s="218" t="s">
        <v>205</v>
      </c>
      <c r="F362" s="218">
        <v>1987</v>
      </c>
    </row>
    <row r="363" spans="1:6" x14ac:dyDescent="0.45">
      <c r="A363" s="218">
        <v>13150</v>
      </c>
      <c r="B363" s="218">
        <v>500</v>
      </c>
      <c r="C363" s="219">
        <v>59.770617057464243</v>
      </c>
      <c r="D363" s="218"/>
      <c r="E363" s="218"/>
      <c r="F363" s="218">
        <v>1901</v>
      </c>
    </row>
    <row r="364" spans="1:6" x14ac:dyDescent="0.45">
      <c r="A364" s="218">
        <v>13150</v>
      </c>
      <c r="B364" s="218">
        <v>500</v>
      </c>
      <c r="C364" s="219">
        <v>190.0258355341125</v>
      </c>
      <c r="D364" s="218"/>
      <c r="E364" s="218" t="s">
        <v>203</v>
      </c>
      <c r="F364" s="218">
        <v>1901</v>
      </c>
    </row>
    <row r="365" spans="1:6" x14ac:dyDescent="0.45">
      <c r="A365" s="218">
        <v>13148</v>
      </c>
      <c r="B365" s="218">
        <v>400</v>
      </c>
      <c r="C365" s="219">
        <v>8.5354966547768605</v>
      </c>
      <c r="D365" s="218"/>
      <c r="E365" s="218" t="s">
        <v>208</v>
      </c>
      <c r="F365" s="218">
        <v>1901</v>
      </c>
    </row>
    <row r="366" spans="1:6" x14ac:dyDescent="0.45">
      <c r="A366" s="218">
        <v>13148</v>
      </c>
      <c r="B366" s="218">
        <v>400</v>
      </c>
      <c r="C366" s="219">
        <v>22.02005720648954</v>
      </c>
      <c r="D366" s="218"/>
      <c r="E366" s="218" t="s">
        <v>208</v>
      </c>
      <c r="F366" s="218">
        <v>1901</v>
      </c>
    </row>
    <row r="367" spans="1:6" x14ac:dyDescent="0.45">
      <c r="A367" s="218">
        <v>13148</v>
      </c>
      <c r="B367" s="218">
        <v>400</v>
      </c>
      <c r="C367" s="219">
        <v>39.924093344648789</v>
      </c>
      <c r="D367" s="218"/>
      <c r="E367" s="218" t="s">
        <v>208</v>
      </c>
      <c r="F367" s="218">
        <v>1901</v>
      </c>
    </row>
    <row r="368" spans="1:6" x14ac:dyDescent="0.45">
      <c r="A368" s="218">
        <v>13148</v>
      </c>
      <c r="B368" s="218">
        <v>400</v>
      </c>
      <c r="C368" s="219">
        <v>28.544717714629851</v>
      </c>
      <c r="D368" s="218"/>
      <c r="E368" s="218" t="s">
        <v>208</v>
      </c>
      <c r="F368" s="218">
        <v>1901</v>
      </c>
    </row>
    <row r="369" spans="1:6" x14ac:dyDescent="0.45">
      <c r="A369" s="218">
        <v>13148</v>
      </c>
      <c r="B369" s="218">
        <v>400</v>
      </c>
      <c r="C369" s="219">
        <v>31.25688138015121</v>
      </c>
      <c r="D369" s="218"/>
      <c r="E369" s="218" t="s">
        <v>208</v>
      </c>
      <c r="F369" s="218">
        <v>1901</v>
      </c>
    </row>
    <row r="370" spans="1:6" x14ac:dyDescent="0.45">
      <c r="A370" s="218">
        <v>13148</v>
      </c>
      <c r="B370" s="218">
        <v>400</v>
      </c>
      <c r="C370" s="219">
        <v>15.17464968035511</v>
      </c>
      <c r="D370" s="218"/>
      <c r="E370" s="218" t="s">
        <v>208</v>
      </c>
      <c r="F370" s="218">
        <v>1901</v>
      </c>
    </row>
    <row r="371" spans="1:6" x14ac:dyDescent="0.45">
      <c r="A371" s="218">
        <v>13148</v>
      </c>
      <c r="B371" s="218">
        <v>400</v>
      </c>
      <c r="C371" s="219">
        <v>23.527152633397439</v>
      </c>
      <c r="D371" s="218"/>
      <c r="E371" s="218" t="s">
        <v>208</v>
      </c>
      <c r="F371" s="218">
        <v>1901</v>
      </c>
    </row>
    <row r="372" spans="1:6" x14ac:dyDescent="0.45">
      <c r="A372" s="218">
        <v>13148</v>
      </c>
      <c r="B372" s="218">
        <v>400</v>
      </c>
      <c r="C372" s="219">
        <v>49.095523509446082</v>
      </c>
      <c r="D372" s="218"/>
      <c r="E372" s="218" t="s">
        <v>208</v>
      </c>
      <c r="F372" s="218">
        <v>1901</v>
      </c>
    </row>
    <row r="373" spans="1:6" x14ac:dyDescent="0.45">
      <c r="A373" s="218">
        <v>13148</v>
      </c>
      <c r="B373" s="218">
        <v>400</v>
      </c>
      <c r="C373" s="219">
        <v>29.44348346022392</v>
      </c>
      <c r="D373" s="218"/>
      <c r="E373" s="218" t="s">
        <v>208</v>
      </c>
      <c r="F373" s="218">
        <v>1901</v>
      </c>
    </row>
    <row r="374" spans="1:6" x14ac:dyDescent="0.45">
      <c r="A374" s="218">
        <v>13148</v>
      </c>
      <c r="B374" s="218">
        <v>400</v>
      </c>
      <c r="C374" s="219">
        <v>29.811268399255891</v>
      </c>
      <c r="D374" s="218"/>
      <c r="E374" s="218" t="s">
        <v>208</v>
      </c>
      <c r="F374" s="218">
        <v>1901</v>
      </c>
    </row>
    <row r="375" spans="1:6" x14ac:dyDescent="0.45">
      <c r="A375" s="218">
        <v>13148</v>
      </c>
      <c r="B375" s="218">
        <v>400</v>
      </c>
      <c r="C375" s="219">
        <v>31.28932762655915</v>
      </c>
      <c r="D375" s="218"/>
      <c r="E375" s="218" t="s">
        <v>208</v>
      </c>
      <c r="F375" s="218">
        <v>1901</v>
      </c>
    </row>
    <row r="376" spans="1:6" x14ac:dyDescent="0.45">
      <c r="A376" s="218">
        <v>13148</v>
      </c>
      <c r="B376" s="218">
        <v>400</v>
      </c>
      <c r="C376" s="219">
        <v>31.944074891036809</v>
      </c>
      <c r="D376" s="218"/>
      <c r="E376" s="218" t="s">
        <v>208</v>
      </c>
      <c r="F376" s="218">
        <v>1901</v>
      </c>
    </row>
    <row r="377" spans="1:6" x14ac:dyDescent="0.45">
      <c r="A377" s="218">
        <v>13148</v>
      </c>
      <c r="B377" s="218">
        <v>400</v>
      </c>
      <c r="C377" s="219">
        <v>39.755568512523901</v>
      </c>
      <c r="D377" s="218"/>
      <c r="E377" s="218" t="s">
        <v>208</v>
      </c>
      <c r="F377" s="218">
        <v>1901</v>
      </c>
    </row>
    <row r="378" spans="1:6" x14ac:dyDescent="0.45">
      <c r="A378" s="218">
        <v>13148</v>
      </c>
      <c r="B378" s="218">
        <v>400</v>
      </c>
      <c r="C378" s="219">
        <v>30.844097519692738</v>
      </c>
      <c r="D378" s="218"/>
      <c r="E378" s="218" t="s">
        <v>203</v>
      </c>
      <c r="F378" s="218">
        <v>1984</v>
      </c>
    </row>
    <row r="379" spans="1:6" x14ac:dyDescent="0.45">
      <c r="A379" s="218">
        <v>13148</v>
      </c>
      <c r="B379" s="218">
        <v>400</v>
      </c>
      <c r="C379" s="219">
        <v>17.467886813423831</v>
      </c>
      <c r="D379" s="218"/>
      <c r="E379" s="218" t="s">
        <v>208</v>
      </c>
      <c r="F379" s="218">
        <v>1901</v>
      </c>
    </row>
    <row r="380" spans="1:6" x14ac:dyDescent="0.45">
      <c r="A380" s="218">
        <v>13148</v>
      </c>
      <c r="B380" s="218">
        <v>400</v>
      </c>
      <c r="C380" s="219">
        <v>13.619357624271469</v>
      </c>
      <c r="D380" s="218"/>
      <c r="E380" s="218" t="s">
        <v>208</v>
      </c>
      <c r="F380" s="218">
        <v>1901</v>
      </c>
    </row>
    <row r="381" spans="1:6" x14ac:dyDescent="0.45">
      <c r="A381" s="218">
        <v>13144</v>
      </c>
      <c r="B381" s="218">
        <v>0</v>
      </c>
      <c r="C381" s="219">
        <v>31.242867987028731</v>
      </c>
      <c r="D381" s="218"/>
      <c r="E381" s="218"/>
      <c r="F381" s="218">
        <v>1901</v>
      </c>
    </row>
    <row r="382" spans="1:6" x14ac:dyDescent="0.45">
      <c r="A382" s="218">
        <v>13144</v>
      </c>
      <c r="B382" s="218">
        <v>0</v>
      </c>
      <c r="C382" s="219">
        <v>21.415158182428691</v>
      </c>
      <c r="D382" s="218"/>
      <c r="E382" s="218"/>
      <c r="F382" s="218">
        <v>1901</v>
      </c>
    </row>
    <row r="383" spans="1:6" x14ac:dyDescent="0.45">
      <c r="A383" s="218">
        <v>13144</v>
      </c>
      <c r="B383" s="218">
        <v>0</v>
      </c>
      <c r="C383" s="219">
        <v>12.69751405208708</v>
      </c>
      <c r="D383" s="218"/>
      <c r="E383" s="218"/>
      <c r="F383" s="218">
        <v>1901</v>
      </c>
    </row>
    <row r="384" spans="1:6" x14ac:dyDescent="0.45">
      <c r="A384" s="218">
        <v>13142</v>
      </c>
      <c r="B384" s="218">
        <v>225</v>
      </c>
      <c r="C384" s="219">
        <v>13.684668824589091</v>
      </c>
      <c r="D384" s="218"/>
      <c r="E384" s="218" t="s">
        <v>109</v>
      </c>
      <c r="F384" s="218">
        <v>1901</v>
      </c>
    </row>
    <row r="385" spans="1:6" x14ac:dyDescent="0.45">
      <c r="A385" s="218">
        <v>13142</v>
      </c>
      <c r="B385" s="218">
        <v>225</v>
      </c>
      <c r="C385" s="219">
        <v>24.526898056457771</v>
      </c>
      <c r="D385" s="218"/>
      <c r="E385" s="218" t="s">
        <v>111</v>
      </c>
      <c r="F385" s="218">
        <v>1901</v>
      </c>
    </row>
    <row r="386" spans="1:6" x14ac:dyDescent="0.45">
      <c r="A386" s="218">
        <v>13140</v>
      </c>
      <c r="B386" s="218">
        <v>0</v>
      </c>
      <c r="C386" s="219">
        <v>6.1698474221418236</v>
      </c>
      <c r="D386" s="218"/>
      <c r="E386" s="218"/>
      <c r="F386" s="218">
        <v>1901</v>
      </c>
    </row>
    <row r="387" spans="1:6" x14ac:dyDescent="0.45">
      <c r="A387" s="218">
        <v>13140</v>
      </c>
      <c r="B387" s="218">
        <v>0</v>
      </c>
      <c r="C387" s="219">
        <v>26.047883415982131</v>
      </c>
      <c r="D387" s="218"/>
      <c r="E387" s="218"/>
      <c r="F387" s="218">
        <v>1901</v>
      </c>
    </row>
    <row r="388" spans="1:6" x14ac:dyDescent="0.45">
      <c r="A388" s="218">
        <v>13136</v>
      </c>
      <c r="B388" s="218">
        <v>200</v>
      </c>
      <c r="C388" s="219">
        <v>34.150412470107263</v>
      </c>
      <c r="D388" s="218"/>
      <c r="E388" s="218" t="s">
        <v>205</v>
      </c>
      <c r="F388" s="218">
        <v>1901</v>
      </c>
    </row>
    <row r="389" spans="1:6" x14ac:dyDescent="0.45">
      <c r="A389" s="218">
        <v>13136</v>
      </c>
      <c r="B389" s="218">
        <v>200</v>
      </c>
      <c r="C389" s="219">
        <v>30.118941055511382</v>
      </c>
      <c r="D389" s="218"/>
      <c r="E389" s="218" t="s">
        <v>205</v>
      </c>
      <c r="F389" s="218">
        <v>1901</v>
      </c>
    </row>
    <row r="390" spans="1:6" x14ac:dyDescent="0.45">
      <c r="A390" s="218">
        <v>13136</v>
      </c>
      <c r="B390" s="218">
        <v>200</v>
      </c>
      <c r="C390" s="219">
        <v>23.961320480122449</v>
      </c>
      <c r="D390" s="218"/>
      <c r="E390" s="218" t="s">
        <v>205</v>
      </c>
      <c r="F390" s="218">
        <v>1901</v>
      </c>
    </row>
    <row r="391" spans="1:6" x14ac:dyDescent="0.45">
      <c r="A391" s="218">
        <v>13134</v>
      </c>
      <c r="B391" s="218">
        <v>315</v>
      </c>
      <c r="C391" s="219">
        <v>23.816572984675211</v>
      </c>
      <c r="D391" s="218"/>
      <c r="E391" s="218" t="s">
        <v>114</v>
      </c>
      <c r="F391" s="218">
        <v>1901</v>
      </c>
    </row>
    <row r="392" spans="1:6" x14ac:dyDescent="0.45">
      <c r="A392" s="218">
        <v>13134</v>
      </c>
      <c r="B392" s="218">
        <v>315</v>
      </c>
      <c r="C392" s="219">
        <v>4.58385537278477</v>
      </c>
      <c r="D392" s="218"/>
      <c r="E392" s="218" t="s">
        <v>114</v>
      </c>
      <c r="F392" s="218">
        <v>1901</v>
      </c>
    </row>
    <row r="393" spans="1:6" x14ac:dyDescent="0.45">
      <c r="A393" s="218">
        <v>13132</v>
      </c>
      <c r="B393" s="218">
        <v>200</v>
      </c>
      <c r="C393" s="219">
        <v>26.85606621071771</v>
      </c>
      <c r="D393" s="218"/>
      <c r="E393" s="218" t="s">
        <v>112</v>
      </c>
      <c r="F393" s="218">
        <v>1901</v>
      </c>
    </row>
    <row r="394" spans="1:6" x14ac:dyDescent="0.45">
      <c r="A394" s="218">
        <v>13132</v>
      </c>
      <c r="B394" s="218">
        <v>200</v>
      </c>
      <c r="C394" s="219">
        <v>17.227225571465581</v>
      </c>
      <c r="D394" s="218"/>
      <c r="E394" s="218" t="s">
        <v>207</v>
      </c>
      <c r="F394" s="218">
        <v>1901</v>
      </c>
    </row>
    <row r="395" spans="1:6" x14ac:dyDescent="0.45">
      <c r="A395" s="218">
        <v>13132</v>
      </c>
      <c r="B395" s="218">
        <v>200</v>
      </c>
      <c r="C395" s="219">
        <v>23.060679700005949</v>
      </c>
      <c r="D395" s="218"/>
      <c r="E395" s="218" t="s">
        <v>207</v>
      </c>
      <c r="F395" s="218">
        <v>1901</v>
      </c>
    </row>
    <row r="396" spans="1:6" x14ac:dyDescent="0.45">
      <c r="A396" s="218">
        <v>13132</v>
      </c>
      <c r="B396" s="218">
        <v>200</v>
      </c>
      <c r="C396" s="219">
        <v>28.043525631989951</v>
      </c>
      <c r="D396" s="218"/>
      <c r="E396" s="218" t="s">
        <v>207</v>
      </c>
      <c r="F396" s="218">
        <v>1901</v>
      </c>
    </row>
    <row r="397" spans="1:6" x14ac:dyDescent="0.45">
      <c r="A397" s="218">
        <v>13130</v>
      </c>
      <c r="B397" s="218">
        <v>250</v>
      </c>
      <c r="C397" s="219">
        <v>19.68641070283434</v>
      </c>
      <c r="D397" s="218"/>
      <c r="E397" s="218" t="s">
        <v>112</v>
      </c>
      <c r="F397" s="218">
        <v>1976</v>
      </c>
    </row>
    <row r="398" spans="1:6" x14ac:dyDescent="0.45">
      <c r="A398" s="218">
        <v>13130</v>
      </c>
      <c r="B398" s="218">
        <v>250</v>
      </c>
      <c r="C398" s="219">
        <v>28.80880778230447</v>
      </c>
      <c r="D398" s="218"/>
      <c r="E398" s="218" t="s">
        <v>205</v>
      </c>
      <c r="F398" s="218">
        <v>1976</v>
      </c>
    </row>
    <row r="399" spans="1:6" x14ac:dyDescent="0.45">
      <c r="A399" s="218">
        <v>13130</v>
      </c>
      <c r="B399" s="218">
        <v>250</v>
      </c>
      <c r="C399" s="219">
        <v>32.33342594820153</v>
      </c>
      <c r="D399" s="218"/>
      <c r="E399" s="218" t="s">
        <v>205</v>
      </c>
      <c r="F399" s="218">
        <v>1976</v>
      </c>
    </row>
    <row r="400" spans="1:6" x14ac:dyDescent="0.45">
      <c r="A400" s="218">
        <v>13130</v>
      </c>
      <c r="B400" s="218">
        <v>250</v>
      </c>
      <c r="C400" s="219">
        <v>10.627094400718629</v>
      </c>
      <c r="D400" s="218"/>
      <c r="E400" s="218" t="s">
        <v>112</v>
      </c>
      <c r="F400" s="218">
        <v>1976</v>
      </c>
    </row>
    <row r="401" spans="1:6" x14ac:dyDescent="0.45">
      <c r="A401" s="218">
        <v>13130</v>
      </c>
      <c r="B401" s="218">
        <v>250</v>
      </c>
      <c r="C401" s="219">
        <v>30.147470269735091</v>
      </c>
      <c r="D401" s="218"/>
      <c r="E401" s="218" t="s">
        <v>205</v>
      </c>
      <c r="F401" s="218">
        <v>1976</v>
      </c>
    </row>
    <row r="402" spans="1:6" x14ac:dyDescent="0.45">
      <c r="A402" s="218">
        <v>13130</v>
      </c>
      <c r="B402" s="218">
        <v>250</v>
      </c>
      <c r="C402" s="219">
        <v>5.2229734183950303</v>
      </c>
      <c r="D402" s="218"/>
      <c r="E402" s="218" t="s">
        <v>205</v>
      </c>
      <c r="F402" s="218">
        <v>1976</v>
      </c>
    </row>
    <row r="403" spans="1:6" x14ac:dyDescent="0.45">
      <c r="A403" s="218">
        <v>13128</v>
      </c>
      <c r="B403" s="218">
        <v>200</v>
      </c>
      <c r="C403" s="219">
        <v>42.829688474751087</v>
      </c>
      <c r="D403" s="218"/>
      <c r="E403" s="218" t="s">
        <v>207</v>
      </c>
      <c r="F403" s="218">
        <v>1901</v>
      </c>
    </row>
    <row r="404" spans="1:6" x14ac:dyDescent="0.45">
      <c r="A404" s="218">
        <v>13128</v>
      </c>
      <c r="B404" s="218">
        <v>200</v>
      </c>
      <c r="C404" s="219">
        <v>20.141388527214069</v>
      </c>
      <c r="D404" s="218"/>
      <c r="E404" s="218" t="s">
        <v>207</v>
      </c>
      <c r="F404" s="218">
        <v>1901</v>
      </c>
    </row>
    <row r="405" spans="1:6" x14ac:dyDescent="0.45">
      <c r="A405" s="218">
        <v>13124</v>
      </c>
      <c r="B405" s="218">
        <v>200</v>
      </c>
      <c r="C405" s="219">
        <v>24.467169806015839</v>
      </c>
      <c r="D405" s="218"/>
      <c r="E405" s="218" t="s">
        <v>205</v>
      </c>
      <c r="F405" s="218">
        <v>1901</v>
      </c>
    </row>
    <row r="406" spans="1:6" x14ac:dyDescent="0.45">
      <c r="A406" s="218">
        <v>13124</v>
      </c>
      <c r="B406" s="218">
        <v>200</v>
      </c>
      <c r="C406" s="219">
        <v>23.151513495650519</v>
      </c>
      <c r="D406" s="218"/>
      <c r="E406" s="218" t="s">
        <v>205</v>
      </c>
      <c r="F406" s="218">
        <v>1901</v>
      </c>
    </row>
    <row r="407" spans="1:6" x14ac:dyDescent="0.45">
      <c r="A407" s="218">
        <v>13124</v>
      </c>
      <c r="B407" s="218">
        <v>200</v>
      </c>
      <c r="C407" s="219">
        <v>16.088179370608682</v>
      </c>
      <c r="D407" s="218"/>
      <c r="E407" s="218" t="s">
        <v>205</v>
      </c>
      <c r="F407" s="218">
        <v>1901</v>
      </c>
    </row>
    <row r="408" spans="1:6" x14ac:dyDescent="0.45">
      <c r="A408" s="218">
        <v>13124</v>
      </c>
      <c r="B408" s="218">
        <v>200</v>
      </c>
      <c r="C408" s="219">
        <v>22.535287645488872</v>
      </c>
      <c r="D408" s="218"/>
      <c r="E408" s="218" t="s">
        <v>205</v>
      </c>
      <c r="F408" s="218">
        <v>1901</v>
      </c>
    </row>
    <row r="409" spans="1:6" x14ac:dyDescent="0.45">
      <c r="A409" s="218">
        <v>13122</v>
      </c>
      <c r="B409" s="218">
        <v>0</v>
      </c>
      <c r="C409" s="219">
        <v>7.4800863262858481</v>
      </c>
      <c r="D409" s="218"/>
      <c r="E409" s="218"/>
      <c r="F409" s="218">
        <v>1901</v>
      </c>
    </row>
    <row r="410" spans="1:6" x14ac:dyDescent="0.45">
      <c r="A410" s="218">
        <v>13120</v>
      </c>
      <c r="B410" s="218">
        <v>0</v>
      </c>
      <c r="C410" s="219">
        <v>18.12972269817142</v>
      </c>
      <c r="D410" s="218"/>
      <c r="E410" s="218"/>
      <c r="F410" s="218">
        <v>1901</v>
      </c>
    </row>
    <row r="411" spans="1:6" x14ac:dyDescent="0.45">
      <c r="A411" s="218">
        <v>13118</v>
      </c>
      <c r="B411" s="218">
        <v>200</v>
      </c>
      <c r="C411" s="219">
        <v>9.8843160505177163</v>
      </c>
      <c r="D411" s="218"/>
      <c r="E411" s="218" t="s">
        <v>114</v>
      </c>
      <c r="F411" s="218">
        <v>1901</v>
      </c>
    </row>
    <row r="412" spans="1:6" x14ac:dyDescent="0.45">
      <c r="A412" s="218">
        <v>13118</v>
      </c>
      <c r="B412" s="218">
        <v>200</v>
      </c>
      <c r="C412" s="219">
        <v>15.70597463071619</v>
      </c>
      <c r="D412" s="218"/>
      <c r="E412" s="218" t="s">
        <v>114</v>
      </c>
      <c r="F412" s="218">
        <v>1901</v>
      </c>
    </row>
    <row r="413" spans="1:6" x14ac:dyDescent="0.45">
      <c r="A413" s="218">
        <v>13116</v>
      </c>
      <c r="B413" s="218">
        <v>250</v>
      </c>
      <c r="C413" s="219">
        <v>11.81551511680453</v>
      </c>
      <c r="D413" s="218"/>
      <c r="E413" s="218" t="s">
        <v>205</v>
      </c>
      <c r="F413" s="218">
        <v>1901</v>
      </c>
    </row>
    <row r="414" spans="1:6" x14ac:dyDescent="0.45">
      <c r="A414" s="218">
        <v>13116</v>
      </c>
      <c r="B414" s="218">
        <v>250</v>
      </c>
      <c r="C414" s="219">
        <v>14.20051937836636</v>
      </c>
      <c r="D414" s="218"/>
      <c r="E414" s="218" t="s">
        <v>205</v>
      </c>
      <c r="F414" s="218">
        <v>1901</v>
      </c>
    </row>
    <row r="415" spans="1:6" x14ac:dyDescent="0.45">
      <c r="A415" s="218">
        <v>13114</v>
      </c>
      <c r="B415" s="218">
        <v>250</v>
      </c>
      <c r="C415" s="219">
        <v>40.812117281436613</v>
      </c>
      <c r="D415" s="218"/>
      <c r="E415" s="218" t="s">
        <v>205</v>
      </c>
      <c r="F415" s="218">
        <v>1985</v>
      </c>
    </row>
    <row r="416" spans="1:6" x14ac:dyDescent="0.45">
      <c r="A416" s="218">
        <v>13114</v>
      </c>
      <c r="B416" s="218">
        <v>250</v>
      </c>
      <c r="C416" s="219">
        <v>2.2952752194386079</v>
      </c>
      <c r="D416" s="218"/>
      <c r="E416" s="218" t="s">
        <v>205</v>
      </c>
      <c r="F416" s="218">
        <v>1985</v>
      </c>
    </row>
    <row r="417" spans="1:6" x14ac:dyDescent="0.45">
      <c r="A417" s="218">
        <v>13114</v>
      </c>
      <c r="B417" s="218">
        <v>250</v>
      </c>
      <c r="C417" s="219">
        <v>11.81433061844281</v>
      </c>
      <c r="D417" s="218"/>
      <c r="E417" s="218" t="s">
        <v>205</v>
      </c>
      <c r="F417" s="218">
        <v>1985</v>
      </c>
    </row>
    <row r="418" spans="1:6" x14ac:dyDescent="0.45">
      <c r="A418" s="218">
        <v>13114</v>
      </c>
      <c r="B418" s="218">
        <v>250</v>
      </c>
      <c r="C418" s="219">
        <v>14.43921956758734</v>
      </c>
      <c r="D418" s="218"/>
      <c r="E418" s="218" t="s">
        <v>205</v>
      </c>
      <c r="F418" s="218">
        <v>1985</v>
      </c>
    </row>
    <row r="419" spans="1:6" x14ac:dyDescent="0.45">
      <c r="A419" s="218">
        <v>13114</v>
      </c>
      <c r="B419" s="218">
        <v>250</v>
      </c>
      <c r="C419" s="219">
        <v>6.0029783943524961</v>
      </c>
      <c r="D419" s="218"/>
      <c r="E419" s="218" t="s">
        <v>205</v>
      </c>
      <c r="F419" s="218">
        <v>1985</v>
      </c>
    </row>
    <row r="420" spans="1:6" x14ac:dyDescent="0.45">
      <c r="A420" s="218">
        <v>13114</v>
      </c>
      <c r="B420" s="218">
        <v>250</v>
      </c>
      <c r="C420" s="219">
        <v>3.583068980217059</v>
      </c>
      <c r="D420" s="218"/>
      <c r="E420" s="218" t="s">
        <v>205</v>
      </c>
      <c r="F420" s="218">
        <v>1985</v>
      </c>
    </row>
    <row r="421" spans="1:6" x14ac:dyDescent="0.45">
      <c r="A421" s="218">
        <v>13114</v>
      </c>
      <c r="B421" s="218">
        <v>250</v>
      </c>
      <c r="C421" s="219">
        <v>30.59196037658436</v>
      </c>
      <c r="D421" s="218"/>
      <c r="E421" s="218" t="s">
        <v>205</v>
      </c>
      <c r="F421" s="218">
        <v>1985</v>
      </c>
    </row>
    <row r="422" spans="1:6" x14ac:dyDescent="0.45">
      <c r="A422" s="218">
        <v>13114</v>
      </c>
      <c r="B422" s="218">
        <v>250</v>
      </c>
      <c r="C422" s="219">
        <v>33.936613824826132</v>
      </c>
      <c r="D422" s="218"/>
      <c r="E422" s="218" t="s">
        <v>205</v>
      </c>
      <c r="F422" s="218">
        <v>1985</v>
      </c>
    </row>
    <row r="423" spans="1:6" x14ac:dyDescent="0.45">
      <c r="A423" s="218">
        <v>13114</v>
      </c>
      <c r="B423" s="218">
        <v>250</v>
      </c>
      <c r="C423" s="219">
        <v>25.55688975201446</v>
      </c>
      <c r="D423" s="218"/>
      <c r="E423" s="218" t="s">
        <v>205</v>
      </c>
      <c r="F423" s="218">
        <v>1985</v>
      </c>
    </row>
    <row r="424" spans="1:6" x14ac:dyDescent="0.45">
      <c r="A424" s="218">
        <v>13112</v>
      </c>
      <c r="B424" s="218">
        <v>300</v>
      </c>
      <c r="C424" s="219">
        <v>10.49167571822144</v>
      </c>
      <c r="D424" s="218"/>
      <c r="E424" s="218" t="s">
        <v>207</v>
      </c>
      <c r="F424" s="218">
        <v>1901</v>
      </c>
    </row>
    <row r="425" spans="1:6" x14ac:dyDescent="0.45">
      <c r="A425" s="218">
        <v>13112</v>
      </c>
      <c r="B425" s="218">
        <v>300</v>
      </c>
      <c r="C425" s="219">
        <v>11.206894756734471</v>
      </c>
      <c r="D425" s="218"/>
      <c r="E425" s="218" t="s">
        <v>207</v>
      </c>
      <c r="F425" s="218">
        <v>1901</v>
      </c>
    </row>
    <row r="426" spans="1:6" x14ac:dyDescent="0.45">
      <c r="A426" s="218">
        <v>13112</v>
      </c>
      <c r="B426" s="218">
        <v>300</v>
      </c>
      <c r="C426" s="219">
        <v>5.0441811405824417</v>
      </c>
      <c r="D426" s="218"/>
      <c r="E426" s="218" t="s">
        <v>111</v>
      </c>
      <c r="F426" s="218">
        <v>1901</v>
      </c>
    </row>
    <row r="427" spans="1:6" x14ac:dyDescent="0.45">
      <c r="A427" s="218">
        <v>13112</v>
      </c>
      <c r="B427" s="218">
        <v>300</v>
      </c>
      <c r="C427" s="219">
        <v>26.41890367589188</v>
      </c>
      <c r="D427" s="218"/>
      <c r="E427" s="218" t="s">
        <v>207</v>
      </c>
      <c r="F427" s="218">
        <v>1901</v>
      </c>
    </row>
    <row r="428" spans="1:6" x14ac:dyDescent="0.45">
      <c r="A428" s="218">
        <v>13112</v>
      </c>
      <c r="B428" s="218">
        <v>300</v>
      </c>
      <c r="C428" s="219">
        <v>9.3608732172672688</v>
      </c>
      <c r="D428" s="218"/>
      <c r="E428" s="218" t="s">
        <v>207</v>
      </c>
      <c r="F428" s="218">
        <v>1901</v>
      </c>
    </row>
    <row r="429" spans="1:6" x14ac:dyDescent="0.45">
      <c r="A429" s="218">
        <v>13112</v>
      </c>
      <c r="B429" s="218">
        <v>300</v>
      </c>
      <c r="C429" s="219">
        <v>30.747539701933199</v>
      </c>
      <c r="D429" s="218"/>
      <c r="E429" s="218" t="s">
        <v>207</v>
      </c>
      <c r="F429" s="218">
        <v>1901</v>
      </c>
    </row>
    <row r="430" spans="1:6" x14ac:dyDescent="0.45">
      <c r="A430" s="218">
        <v>13108</v>
      </c>
      <c r="B430" s="218">
        <v>150</v>
      </c>
      <c r="C430" s="219">
        <v>21.137329798600561</v>
      </c>
      <c r="D430" s="218"/>
      <c r="E430" s="218" t="s">
        <v>207</v>
      </c>
      <c r="F430" s="218">
        <v>1901</v>
      </c>
    </row>
    <row r="431" spans="1:6" x14ac:dyDescent="0.45">
      <c r="A431" s="218">
        <v>13106</v>
      </c>
      <c r="B431" s="218">
        <v>300</v>
      </c>
      <c r="C431" s="219">
        <v>15.05539201128288</v>
      </c>
      <c r="D431" s="218"/>
      <c r="E431" s="218" t="s">
        <v>205</v>
      </c>
      <c r="F431" s="218">
        <v>1975</v>
      </c>
    </row>
    <row r="432" spans="1:6" x14ac:dyDescent="0.45">
      <c r="A432" s="218">
        <v>13106</v>
      </c>
      <c r="B432" s="218">
        <v>300</v>
      </c>
      <c r="C432" s="219">
        <v>26.643820408111651</v>
      </c>
      <c r="D432" s="218"/>
      <c r="E432" s="218" t="s">
        <v>205</v>
      </c>
      <c r="F432" s="218">
        <v>1974</v>
      </c>
    </row>
    <row r="433" spans="1:6" x14ac:dyDescent="0.45">
      <c r="A433" s="218">
        <v>13106</v>
      </c>
      <c r="B433" s="218">
        <v>300</v>
      </c>
      <c r="C433" s="219">
        <v>12.258864451815491</v>
      </c>
      <c r="D433" s="218"/>
      <c r="E433" s="218" t="s">
        <v>205</v>
      </c>
      <c r="F433" s="218">
        <v>1975</v>
      </c>
    </row>
    <row r="434" spans="1:6" x14ac:dyDescent="0.45">
      <c r="A434" s="218">
        <v>13106</v>
      </c>
      <c r="B434" s="218">
        <v>300</v>
      </c>
      <c r="C434" s="219">
        <v>47.205757510670637</v>
      </c>
      <c r="D434" s="218"/>
      <c r="E434" s="218" t="s">
        <v>205</v>
      </c>
      <c r="F434" s="218">
        <v>1975</v>
      </c>
    </row>
    <row r="435" spans="1:6" x14ac:dyDescent="0.45">
      <c r="A435" s="218">
        <v>13106</v>
      </c>
      <c r="B435" s="218">
        <v>300</v>
      </c>
      <c r="C435" s="219">
        <v>23.007814758200901</v>
      </c>
      <c r="D435" s="218"/>
      <c r="E435" s="218" t="s">
        <v>205</v>
      </c>
      <c r="F435" s="218">
        <v>1974</v>
      </c>
    </row>
    <row r="436" spans="1:6" x14ac:dyDescent="0.45">
      <c r="A436" s="218">
        <v>13106</v>
      </c>
      <c r="B436" s="218">
        <v>300</v>
      </c>
      <c r="C436" s="219">
        <v>23.274390975718649</v>
      </c>
      <c r="D436" s="218"/>
      <c r="E436" s="218" t="s">
        <v>205</v>
      </c>
      <c r="F436" s="218">
        <v>1975</v>
      </c>
    </row>
    <row r="437" spans="1:6" x14ac:dyDescent="0.45">
      <c r="A437" s="218">
        <v>13106</v>
      </c>
      <c r="B437" s="218">
        <v>300</v>
      </c>
      <c r="C437" s="219">
        <v>10.94911319342912</v>
      </c>
      <c r="D437" s="218"/>
      <c r="E437" s="218" t="s">
        <v>205</v>
      </c>
      <c r="F437" s="218">
        <v>1975</v>
      </c>
    </row>
    <row r="438" spans="1:6" x14ac:dyDescent="0.45">
      <c r="A438" s="218">
        <v>13106</v>
      </c>
      <c r="B438" s="218">
        <v>300</v>
      </c>
      <c r="C438" s="219">
        <v>14.99843427935436</v>
      </c>
      <c r="D438" s="218"/>
      <c r="E438" s="218" t="s">
        <v>205</v>
      </c>
      <c r="F438" s="218">
        <v>1975</v>
      </c>
    </row>
    <row r="439" spans="1:6" x14ac:dyDescent="0.45">
      <c r="A439" s="218">
        <v>13106</v>
      </c>
      <c r="B439" s="218">
        <v>300</v>
      </c>
      <c r="C439" s="219">
        <v>39.513671861031717</v>
      </c>
      <c r="D439" s="218"/>
      <c r="E439" s="218" t="s">
        <v>205</v>
      </c>
      <c r="F439" s="218">
        <v>1975</v>
      </c>
    </row>
    <row r="440" spans="1:6" x14ac:dyDescent="0.45">
      <c r="A440" s="218">
        <v>13106</v>
      </c>
      <c r="B440" s="218">
        <v>300</v>
      </c>
      <c r="C440" s="219">
        <v>25.599828954629931</v>
      </c>
      <c r="D440" s="218"/>
      <c r="E440" s="218" t="s">
        <v>205</v>
      </c>
      <c r="F440" s="218">
        <v>1974</v>
      </c>
    </row>
    <row r="441" spans="1:6" x14ac:dyDescent="0.45">
      <c r="A441" s="218">
        <v>13104</v>
      </c>
      <c r="B441" s="218">
        <v>160</v>
      </c>
      <c r="C441" s="219">
        <v>1.161696873710927</v>
      </c>
      <c r="D441" s="218"/>
      <c r="E441" s="218" t="s">
        <v>114</v>
      </c>
      <c r="F441" s="218">
        <v>1901</v>
      </c>
    </row>
    <row r="442" spans="1:6" x14ac:dyDescent="0.45">
      <c r="A442" s="218">
        <v>13102</v>
      </c>
      <c r="B442" s="218">
        <v>0</v>
      </c>
      <c r="C442" s="219">
        <v>9.6214963286270105</v>
      </c>
      <c r="D442" s="218"/>
      <c r="E442" s="218"/>
      <c r="F442" s="218">
        <v>1901</v>
      </c>
    </row>
    <row r="443" spans="1:6" x14ac:dyDescent="0.45">
      <c r="A443" s="218">
        <v>13100</v>
      </c>
      <c r="B443" s="218">
        <v>0</v>
      </c>
      <c r="C443" s="219">
        <v>7.9741533820802184</v>
      </c>
      <c r="D443" s="218"/>
      <c r="E443" s="218"/>
      <c r="F443" s="218">
        <v>1901</v>
      </c>
    </row>
    <row r="444" spans="1:6" x14ac:dyDescent="0.45">
      <c r="A444" s="218">
        <v>13276</v>
      </c>
      <c r="B444" s="218">
        <v>0</v>
      </c>
      <c r="C444" s="219">
        <v>9.9359576879180178</v>
      </c>
      <c r="D444" s="218"/>
      <c r="E444" s="218"/>
      <c r="F444" s="218">
        <v>1901</v>
      </c>
    </row>
    <row r="445" spans="1:6" x14ac:dyDescent="0.45">
      <c r="A445" s="218">
        <v>13274</v>
      </c>
      <c r="B445" s="218">
        <v>0</v>
      </c>
      <c r="C445" s="219">
        <v>0.36501110616861798</v>
      </c>
      <c r="D445" s="218"/>
      <c r="E445" s="218"/>
      <c r="F445" s="218">
        <v>1901</v>
      </c>
    </row>
    <row r="446" spans="1:6" x14ac:dyDescent="0.45">
      <c r="A446" s="218">
        <v>13256</v>
      </c>
      <c r="B446" s="218">
        <v>0</v>
      </c>
      <c r="C446" s="219">
        <v>43.968606263440847</v>
      </c>
      <c r="D446" s="218"/>
      <c r="E446" s="218"/>
      <c r="F446" s="218">
        <v>1901</v>
      </c>
    </row>
    <row r="447" spans="1:6" x14ac:dyDescent="0.45">
      <c r="A447" s="218">
        <v>13256</v>
      </c>
      <c r="B447" s="218">
        <v>0</v>
      </c>
      <c r="C447" s="219">
        <v>11.92085943514885</v>
      </c>
      <c r="D447" s="218"/>
      <c r="E447" s="218"/>
      <c r="F447" s="218">
        <v>1901</v>
      </c>
    </row>
    <row r="448" spans="1:6" x14ac:dyDescent="0.45">
      <c r="A448" s="218">
        <v>13256</v>
      </c>
      <c r="B448" s="218">
        <v>0</v>
      </c>
      <c r="C448" s="219">
        <v>21.16497491342707</v>
      </c>
      <c r="D448" s="218"/>
      <c r="E448" s="218"/>
      <c r="F448" s="218">
        <v>1901</v>
      </c>
    </row>
    <row r="449" spans="1:6" x14ac:dyDescent="0.45">
      <c r="A449" s="218">
        <v>13256</v>
      </c>
      <c r="B449" s="218">
        <v>0</v>
      </c>
      <c r="C449" s="219">
        <v>19.78546519071228</v>
      </c>
      <c r="D449" s="218"/>
      <c r="E449" s="218"/>
      <c r="F449" s="218">
        <v>1901</v>
      </c>
    </row>
    <row r="450" spans="1:6" x14ac:dyDescent="0.45">
      <c r="A450" s="218">
        <v>13226</v>
      </c>
      <c r="B450" s="218">
        <v>200</v>
      </c>
      <c r="C450" s="219">
        <v>8.5664241595460862</v>
      </c>
      <c r="D450" s="218"/>
      <c r="E450" s="218" t="s">
        <v>204</v>
      </c>
      <c r="F450" s="218">
        <v>1901</v>
      </c>
    </row>
    <row r="451" spans="1:6" x14ac:dyDescent="0.45">
      <c r="A451" s="218">
        <v>12604</v>
      </c>
      <c r="B451" s="218">
        <v>250</v>
      </c>
      <c r="C451" s="219">
        <v>14.76558275128431</v>
      </c>
      <c r="D451" s="218"/>
      <c r="E451" s="218" t="s">
        <v>205</v>
      </c>
      <c r="F451" s="218">
        <v>1901</v>
      </c>
    </row>
    <row r="452" spans="1:6" x14ac:dyDescent="0.45">
      <c r="A452" s="218">
        <v>12604</v>
      </c>
      <c r="B452" s="218">
        <v>250</v>
      </c>
      <c r="C452" s="219">
        <v>12.24691807184813</v>
      </c>
      <c r="D452" s="218"/>
      <c r="E452" s="218" t="s">
        <v>205</v>
      </c>
      <c r="F452" s="218">
        <v>1901</v>
      </c>
    </row>
    <row r="453" spans="1:6" x14ac:dyDescent="0.45">
      <c r="A453" s="218">
        <v>12604</v>
      </c>
      <c r="B453" s="218">
        <v>250</v>
      </c>
      <c r="C453" s="219">
        <v>39.965859762835272</v>
      </c>
      <c r="D453" s="218"/>
      <c r="E453" s="218" t="s">
        <v>205</v>
      </c>
      <c r="F453" s="218">
        <v>1990</v>
      </c>
    </row>
    <row r="454" spans="1:6" x14ac:dyDescent="0.45">
      <c r="A454" s="218">
        <v>12604</v>
      </c>
      <c r="B454" s="218">
        <v>250</v>
      </c>
      <c r="C454" s="219">
        <v>26.659614673535309</v>
      </c>
      <c r="D454" s="218"/>
      <c r="E454" s="218" t="s">
        <v>205</v>
      </c>
      <c r="F454" s="218">
        <v>1990</v>
      </c>
    </row>
    <row r="455" spans="1:6" x14ac:dyDescent="0.45">
      <c r="A455" s="218">
        <v>12604</v>
      </c>
      <c r="B455" s="218">
        <v>250</v>
      </c>
      <c r="C455" s="219">
        <v>18.770369955680181</v>
      </c>
      <c r="D455" s="218"/>
      <c r="E455" s="218" t="s">
        <v>205</v>
      </c>
      <c r="F455" s="218">
        <v>1901</v>
      </c>
    </row>
    <row r="456" spans="1:6" x14ac:dyDescent="0.45">
      <c r="A456" s="218">
        <v>12604</v>
      </c>
      <c r="B456" s="218">
        <v>250</v>
      </c>
      <c r="C456" s="219">
        <v>15.94109155660585</v>
      </c>
      <c r="D456" s="218"/>
      <c r="E456" s="218" t="s">
        <v>205</v>
      </c>
      <c r="F456" s="218">
        <v>1901</v>
      </c>
    </row>
    <row r="457" spans="1:6" x14ac:dyDescent="0.45">
      <c r="A457" s="218">
        <v>12604</v>
      </c>
      <c r="B457" s="218">
        <v>250</v>
      </c>
      <c r="C457" s="219">
        <v>12.8273769727362</v>
      </c>
      <c r="D457" s="218"/>
      <c r="E457" s="218" t="s">
        <v>205</v>
      </c>
      <c r="F457" s="218">
        <v>1901</v>
      </c>
    </row>
    <row r="458" spans="1:6" x14ac:dyDescent="0.45">
      <c r="A458" s="218">
        <v>12604</v>
      </c>
      <c r="B458" s="218">
        <v>250</v>
      </c>
      <c r="C458" s="219">
        <v>4.0154240721221672</v>
      </c>
      <c r="D458" s="218"/>
      <c r="E458" s="218" t="s">
        <v>205</v>
      </c>
      <c r="F458" s="218">
        <v>1990</v>
      </c>
    </row>
    <row r="459" spans="1:6" x14ac:dyDescent="0.45">
      <c r="A459" s="218">
        <v>12986</v>
      </c>
      <c r="B459" s="218">
        <v>250</v>
      </c>
      <c r="C459" s="219">
        <v>39.95361497123195</v>
      </c>
      <c r="D459" s="218"/>
      <c r="E459" s="218" t="s">
        <v>205</v>
      </c>
      <c r="F459" s="218">
        <v>1901</v>
      </c>
    </row>
    <row r="460" spans="1:6" x14ac:dyDescent="0.45">
      <c r="A460" s="218">
        <v>12980</v>
      </c>
      <c r="B460" s="218">
        <v>315</v>
      </c>
      <c r="C460" s="219">
        <v>64.549213255595816</v>
      </c>
      <c r="D460" s="218"/>
      <c r="E460" s="218" t="s">
        <v>114</v>
      </c>
      <c r="F460" s="218">
        <v>1901</v>
      </c>
    </row>
    <row r="461" spans="1:6" x14ac:dyDescent="0.45">
      <c r="A461" s="218">
        <v>12980</v>
      </c>
      <c r="B461" s="218">
        <v>315</v>
      </c>
      <c r="C461" s="219">
        <v>18.246814284040848</v>
      </c>
      <c r="D461" s="218"/>
      <c r="E461" s="218" t="s">
        <v>114</v>
      </c>
      <c r="F461" s="218">
        <v>1901</v>
      </c>
    </row>
    <row r="462" spans="1:6" x14ac:dyDescent="0.45">
      <c r="A462" s="218">
        <v>12980</v>
      </c>
      <c r="B462" s="218">
        <v>315</v>
      </c>
      <c r="C462" s="219">
        <v>6.3950263441205877</v>
      </c>
      <c r="D462" s="218"/>
      <c r="E462" s="218" t="s">
        <v>114</v>
      </c>
      <c r="F462" s="218">
        <v>1901</v>
      </c>
    </row>
    <row r="463" spans="1:6" x14ac:dyDescent="0.45">
      <c r="A463" s="218">
        <v>12928</v>
      </c>
      <c r="B463" s="218">
        <v>500</v>
      </c>
      <c r="C463" s="219">
        <v>35.855106526259533</v>
      </c>
      <c r="D463" s="218"/>
      <c r="E463" s="218" t="s">
        <v>203</v>
      </c>
      <c r="F463" s="218">
        <v>1901</v>
      </c>
    </row>
    <row r="464" spans="1:6" x14ac:dyDescent="0.45">
      <c r="A464" s="218">
        <v>12920</v>
      </c>
      <c r="B464" s="218">
        <v>250</v>
      </c>
      <c r="C464" s="219">
        <v>25.802751010118161</v>
      </c>
      <c r="D464" s="218"/>
      <c r="E464" s="218" t="s">
        <v>205</v>
      </c>
      <c r="F464" s="218">
        <v>1987</v>
      </c>
    </row>
    <row r="465" spans="1:6" x14ac:dyDescent="0.45">
      <c r="A465" s="218">
        <v>12920</v>
      </c>
      <c r="B465" s="218">
        <v>250</v>
      </c>
      <c r="C465" s="219">
        <v>15.65514676136381</v>
      </c>
      <c r="D465" s="218"/>
      <c r="E465" s="218" t="s">
        <v>205</v>
      </c>
      <c r="F465" s="218">
        <v>1987</v>
      </c>
    </row>
    <row r="466" spans="1:6" x14ac:dyDescent="0.45">
      <c r="A466" s="218">
        <v>12920</v>
      </c>
      <c r="B466" s="218">
        <v>250</v>
      </c>
      <c r="C466" s="219">
        <v>32.865990533799547</v>
      </c>
      <c r="D466" s="218"/>
      <c r="E466" s="218" t="s">
        <v>205</v>
      </c>
      <c r="F466" s="218">
        <v>1987</v>
      </c>
    </row>
    <row r="467" spans="1:6" x14ac:dyDescent="0.45">
      <c r="A467" s="218">
        <v>12920</v>
      </c>
      <c r="B467" s="218">
        <v>250</v>
      </c>
      <c r="C467" s="219">
        <v>27.404571642819182</v>
      </c>
      <c r="D467" s="218"/>
      <c r="E467" s="218" t="s">
        <v>205</v>
      </c>
      <c r="F467" s="218">
        <v>1987</v>
      </c>
    </row>
    <row r="468" spans="1:6" x14ac:dyDescent="0.45">
      <c r="A468" s="218">
        <v>12920</v>
      </c>
      <c r="B468" s="218">
        <v>250</v>
      </c>
      <c r="C468" s="219">
        <v>23.308799355729871</v>
      </c>
      <c r="D468" s="218"/>
      <c r="E468" s="218" t="s">
        <v>205</v>
      </c>
      <c r="F468" s="218">
        <v>1987</v>
      </c>
    </row>
    <row r="469" spans="1:6" x14ac:dyDescent="0.45">
      <c r="A469" s="218">
        <v>12920</v>
      </c>
      <c r="B469" s="218">
        <v>250</v>
      </c>
      <c r="C469" s="219">
        <v>12.431291008023861</v>
      </c>
      <c r="D469" s="218"/>
      <c r="E469" s="218" t="s">
        <v>205</v>
      </c>
      <c r="F469" s="218">
        <v>1987</v>
      </c>
    </row>
    <row r="470" spans="1:6" x14ac:dyDescent="0.45">
      <c r="A470" s="218">
        <v>12918</v>
      </c>
      <c r="B470" s="218">
        <v>300</v>
      </c>
      <c r="C470" s="219">
        <v>22.227922680007971</v>
      </c>
      <c r="D470" s="218"/>
      <c r="E470" s="218" t="s">
        <v>205</v>
      </c>
      <c r="F470" s="218">
        <v>1986</v>
      </c>
    </row>
    <row r="471" spans="1:6" x14ac:dyDescent="0.45">
      <c r="A471" s="218">
        <v>12918</v>
      </c>
      <c r="B471" s="218">
        <v>300</v>
      </c>
      <c r="C471" s="219">
        <v>11.89980132154119</v>
      </c>
      <c r="D471" s="218"/>
      <c r="E471" s="218" t="s">
        <v>205</v>
      </c>
      <c r="F471" s="218">
        <v>1991</v>
      </c>
    </row>
    <row r="472" spans="1:6" x14ac:dyDescent="0.45">
      <c r="A472" s="218">
        <v>12918</v>
      </c>
      <c r="B472" s="218">
        <v>300</v>
      </c>
      <c r="C472" s="219">
        <v>13.552274228745249</v>
      </c>
      <c r="D472" s="218"/>
      <c r="E472" s="218" t="s">
        <v>205</v>
      </c>
      <c r="F472" s="218">
        <v>1991</v>
      </c>
    </row>
    <row r="473" spans="1:6" x14ac:dyDescent="0.45">
      <c r="A473" s="218">
        <v>12918</v>
      </c>
      <c r="B473" s="218">
        <v>300</v>
      </c>
      <c r="C473" s="219">
        <v>9.6399938935026306</v>
      </c>
      <c r="D473" s="218"/>
      <c r="E473" s="218" t="s">
        <v>205</v>
      </c>
      <c r="F473" s="218">
        <v>1991</v>
      </c>
    </row>
    <row r="474" spans="1:6" x14ac:dyDescent="0.45">
      <c r="A474" s="218">
        <v>12918</v>
      </c>
      <c r="B474" s="218">
        <v>300</v>
      </c>
      <c r="C474" s="219">
        <v>38.385240641642802</v>
      </c>
      <c r="D474" s="218"/>
      <c r="E474" s="218" t="s">
        <v>205</v>
      </c>
      <c r="F474" s="218">
        <v>1991</v>
      </c>
    </row>
    <row r="475" spans="1:6" x14ac:dyDescent="0.45">
      <c r="A475" s="218">
        <v>12918</v>
      </c>
      <c r="B475" s="218">
        <v>300</v>
      </c>
      <c r="C475" s="219">
        <v>12.277509610238059</v>
      </c>
      <c r="D475" s="218"/>
      <c r="E475" s="218" t="s">
        <v>205</v>
      </c>
      <c r="F475" s="218">
        <v>1991</v>
      </c>
    </row>
    <row r="476" spans="1:6" x14ac:dyDescent="0.45">
      <c r="A476" s="218">
        <v>12918</v>
      </c>
      <c r="B476" s="218">
        <v>300</v>
      </c>
      <c r="C476" s="219">
        <v>23.73207078596635</v>
      </c>
      <c r="D476" s="218"/>
      <c r="E476" s="218" t="s">
        <v>205</v>
      </c>
      <c r="F476" s="218">
        <v>1991</v>
      </c>
    </row>
    <row r="477" spans="1:6" x14ac:dyDescent="0.45">
      <c r="A477" s="218">
        <v>12918</v>
      </c>
      <c r="B477" s="218">
        <v>300</v>
      </c>
      <c r="C477" s="219">
        <v>8.1071311663763677</v>
      </c>
      <c r="D477" s="218"/>
      <c r="E477" s="218" t="s">
        <v>205</v>
      </c>
      <c r="F477" s="218">
        <v>1991</v>
      </c>
    </row>
    <row r="478" spans="1:6" x14ac:dyDescent="0.45">
      <c r="A478" s="218">
        <v>12918</v>
      </c>
      <c r="B478" s="218">
        <v>300</v>
      </c>
      <c r="C478" s="219">
        <v>28.75582482130476</v>
      </c>
      <c r="D478" s="218"/>
      <c r="E478" s="218" t="s">
        <v>205</v>
      </c>
      <c r="F478" s="218">
        <v>1991</v>
      </c>
    </row>
    <row r="479" spans="1:6" x14ac:dyDescent="0.45">
      <c r="A479" s="218">
        <v>12918</v>
      </c>
      <c r="B479" s="218">
        <v>300</v>
      </c>
      <c r="C479" s="219">
        <v>26.028430833074861</v>
      </c>
      <c r="D479" s="218"/>
      <c r="E479" s="218" t="s">
        <v>205</v>
      </c>
      <c r="F479" s="218">
        <v>1991</v>
      </c>
    </row>
    <row r="480" spans="1:6" x14ac:dyDescent="0.45">
      <c r="A480" s="218">
        <v>12918</v>
      </c>
      <c r="B480" s="218">
        <v>300</v>
      </c>
      <c r="C480" s="219">
        <v>27.97937595882123</v>
      </c>
      <c r="D480" s="218"/>
      <c r="E480" s="218" t="s">
        <v>205</v>
      </c>
      <c r="F480" s="218">
        <v>1991</v>
      </c>
    </row>
    <row r="481" spans="1:6" x14ac:dyDescent="0.45">
      <c r="A481" s="218">
        <v>12918</v>
      </c>
      <c r="B481" s="218">
        <v>300</v>
      </c>
      <c r="C481" s="219">
        <v>26.141441273827549</v>
      </c>
      <c r="D481" s="218"/>
      <c r="E481" s="218" t="s">
        <v>205</v>
      </c>
      <c r="F481" s="218">
        <v>1991</v>
      </c>
    </row>
    <row r="482" spans="1:6" x14ac:dyDescent="0.45">
      <c r="A482" s="218">
        <v>12918</v>
      </c>
      <c r="B482" s="218">
        <v>300</v>
      </c>
      <c r="C482" s="219">
        <v>23.025254049599081</v>
      </c>
      <c r="D482" s="218"/>
      <c r="E482" s="218" t="s">
        <v>205</v>
      </c>
      <c r="F482" s="218">
        <v>1991</v>
      </c>
    </row>
    <row r="483" spans="1:6" x14ac:dyDescent="0.45">
      <c r="A483" s="218">
        <v>12918</v>
      </c>
      <c r="B483" s="218">
        <v>300</v>
      </c>
      <c r="C483" s="219">
        <v>32.577145496881137</v>
      </c>
      <c r="D483" s="218"/>
      <c r="E483" s="218" t="s">
        <v>205</v>
      </c>
      <c r="F483" s="218">
        <v>1991</v>
      </c>
    </row>
    <row r="484" spans="1:6" x14ac:dyDescent="0.45">
      <c r="A484" s="218">
        <v>12918</v>
      </c>
      <c r="B484" s="218">
        <v>300</v>
      </c>
      <c r="C484" s="219">
        <v>26.15303910389115</v>
      </c>
      <c r="D484" s="218"/>
      <c r="E484" s="218" t="s">
        <v>205</v>
      </c>
      <c r="F484" s="218">
        <v>1986</v>
      </c>
    </row>
    <row r="485" spans="1:6" x14ac:dyDescent="0.45">
      <c r="A485" s="218">
        <v>12918</v>
      </c>
      <c r="B485" s="218">
        <v>300</v>
      </c>
      <c r="C485" s="219">
        <v>12.88455470411157</v>
      </c>
      <c r="D485" s="218"/>
      <c r="E485" s="218" t="s">
        <v>205</v>
      </c>
      <c r="F485" s="218">
        <v>1991</v>
      </c>
    </row>
    <row r="486" spans="1:6" x14ac:dyDescent="0.45">
      <c r="A486" s="218">
        <v>12918</v>
      </c>
      <c r="B486" s="218">
        <v>300</v>
      </c>
      <c r="C486" s="219">
        <v>14.322378965020169</v>
      </c>
      <c r="D486" s="218"/>
      <c r="E486" s="218" t="s">
        <v>205</v>
      </c>
      <c r="F486" s="218">
        <v>1991</v>
      </c>
    </row>
    <row r="487" spans="1:6" x14ac:dyDescent="0.45">
      <c r="A487" s="218">
        <v>12916</v>
      </c>
      <c r="B487" s="218">
        <v>0</v>
      </c>
      <c r="C487" s="219">
        <v>13.89538068282247</v>
      </c>
      <c r="D487" s="218"/>
      <c r="E487" s="218"/>
      <c r="F487" s="218">
        <v>1901</v>
      </c>
    </row>
    <row r="488" spans="1:6" x14ac:dyDescent="0.45">
      <c r="A488" s="218">
        <v>12916</v>
      </c>
      <c r="B488" s="218">
        <v>0</v>
      </c>
      <c r="C488" s="219">
        <v>27.67144188590435</v>
      </c>
      <c r="D488" s="218"/>
      <c r="E488" s="218"/>
      <c r="F488" s="218">
        <v>1901</v>
      </c>
    </row>
    <row r="489" spans="1:6" x14ac:dyDescent="0.45">
      <c r="A489" s="218">
        <v>12912</v>
      </c>
      <c r="B489" s="218">
        <v>0</v>
      </c>
      <c r="C489" s="219">
        <v>3.7872856580126242</v>
      </c>
      <c r="D489" s="218"/>
      <c r="E489" s="218"/>
      <c r="F489" s="218">
        <v>1901</v>
      </c>
    </row>
    <row r="490" spans="1:6" x14ac:dyDescent="0.45">
      <c r="A490" s="218">
        <v>12912</v>
      </c>
      <c r="B490" s="218">
        <v>0</v>
      </c>
      <c r="C490" s="219">
        <v>0.873355753234484</v>
      </c>
      <c r="D490" s="218"/>
      <c r="E490" s="218"/>
      <c r="F490" s="218">
        <v>1901</v>
      </c>
    </row>
    <row r="491" spans="1:6" x14ac:dyDescent="0.45">
      <c r="A491" s="218">
        <v>12910</v>
      </c>
      <c r="B491" s="218">
        <v>1000</v>
      </c>
      <c r="C491" s="219">
        <v>10.61569069835064</v>
      </c>
      <c r="D491" s="218"/>
      <c r="E491" s="218" t="s">
        <v>203</v>
      </c>
      <c r="F491" s="218">
        <v>1970</v>
      </c>
    </row>
    <row r="492" spans="1:6" x14ac:dyDescent="0.45">
      <c r="A492" s="218">
        <v>12910</v>
      </c>
      <c r="B492" s="218">
        <v>1000</v>
      </c>
      <c r="C492" s="219">
        <v>27.802730859537778</v>
      </c>
      <c r="D492" s="218"/>
      <c r="E492" s="218" t="s">
        <v>203</v>
      </c>
      <c r="F492" s="218">
        <v>1970</v>
      </c>
    </row>
    <row r="493" spans="1:6" x14ac:dyDescent="0.45">
      <c r="A493" s="218">
        <v>12910</v>
      </c>
      <c r="B493" s="218">
        <v>1000</v>
      </c>
      <c r="C493" s="219">
        <v>39.183807117671087</v>
      </c>
      <c r="D493" s="218"/>
      <c r="E493" s="218" t="s">
        <v>203</v>
      </c>
      <c r="F493" s="218">
        <v>1970</v>
      </c>
    </row>
    <row r="494" spans="1:6" x14ac:dyDescent="0.45">
      <c r="A494" s="218">
        <v>12910</v>
      </c>
      <c r="B494" s="218">
        <v>1000</v>
      </c>
      <c r="C494" s="219">
        <v>25.935111252274559</v>
      </c>
      <c r="D494" s="218"/>
      <c r="E494" s="218" t="s">
        <v>203</v>
      </c>
      <c r="F494" s="218">
        <v>1901</v>
      </c>
    </row>
    <row r="495" spans="1:6" x14ac:dyDescent="0.45">
      <c r="A495" s="218">
        <v>12910</v>
      </c>
      <c r="B495" s="218">
        <v>1000</v>
      </c>
      <c r="C495" s="219">
        <v>19.97697473788029</v>
      </c>
      <c r="D495" s="218"/>
      <c r="E495" s="218" t="s">
        <v>203</v>
      </c>
      <c r="F495" s="218">
        <v>1901</v>
      </c>
    </row>
    <row r="496" spans="1:6" x14ac:dyDescent="0.45">
      <c r="A496" s="218">
        <v>12910</v>
      </c>
      <c r="B496" s="218">
        <v>1000</v>
      </c>
      <c r="C496" s="219">
        <v>27.494688881800219</v>
      </c>
      <c r="D496" s="218"/>
      <c r="E496" s="218" t="s">
        <v>203</v>
      </c>
      <c r="F496" s="218">
        <v>1901</v>
      </c>
    </row>
    <row r="497" spans="1:6" x14ac:dyDescent="0.45">
      <c r="A497" s="218">
        <v>12910</v>
      </c>
      <c r="B497" s="218">
        <v>1000</v>
      </c>
      <c r="C497" s="219">
        <v>23.162970175883292</v>
      </c>
      <c r="D497" s="218"/>
      <c r="E497" s="218" t="s">
        <v>203</v>
      </c>
      <c r="F497" s="218">
        <v>1901</v>
      </c>
    </row>
    <row r="498" spans="1:6" x14ac:dyDescent="0.45">
      <c r="A498" s="218">
        <v>12910</v>
      </c>
      <c r="B498" s="218">
        <v>1000</v>
      </c>
      <c r="C498" s="219">
        <v>21.254630237012289</v>
      </c>
      <c r="D498" s="218"/>
      <c r="E498" s="218" t="s">
        <v>203</v>
      </c>
      <c r="F498" s="218">
        <v>1901</v>
      </c>
    </row>
    <row r="499" spans="1:6" x14ac:dyDescent="0.45">
      <c r="A499" s="218">
        <v>12910</v>
      </c>
      <c r="B499" s="218">
        <v>1000</v>
      </c>
      <c r="C499" s="219">
        <v>29.268453081265349</v>
      </c>
      <c r="D499" s="218"/>
      <c r="E499" s="218" t="s">
        <v>203</v>
      </c>
      <c r="F499" s="218">
        <v>1901</v>
      </c>
    </row>
    <row r="500" spans="1:6" x14ac:dyDescent="0.45">
      <c r="A500" s="218">
        <v>12910</v>
      </c>
      <c r="B500" s="218">
        <v>1000</v>
      </c>
      <c r="C500" s="219">
        <v>50.135472577934642</v>
      </c>
      <c r="D500" s="218"/>
      <c r="E500" s="218" t="s">
        <v>203</v>
      </c>
      <c r="F500" s="218">
        <v>1901</v>
      </c>
    </row>
    <row r="501" spans="1:6" x14ac:dyDescent="0.45">
      <c r="A501" s="218">
        <v>12910</v>
      </c>
      <c r="B501" s="218">
        <v>1000</v>
      </c>
      <c r="C501" s="219">
        <v>23.01578022573554</v>
      </c>
      <c r="D501" s="218"/>
      <c r="E501" s="218" t="s">
        <v>203</v>
      </c>
      <c r="F501" s="218">
        <v>1901</v>
      </c>
    </row>
    <row r="502" spans="1:6" x14ac:dyDescent="0.45">
      <c r="A502" s="218">
        <v>12910</v>
      </c>
      <c r="B502" s="218">
        <v>1000</v>
      </c>
      <c r="C502" s="219">
        <v>17.274435640897721</v>
      </c>
      <c r="D502" s="218"/>
      <c r="E502" s="218" t="s">
        <v>203</v>
      </c>
      <c r="F502" s="218">
        <v>1901</v>
      </c>
    </row>
    <row r="503" spans="1:6" x14ac:dyDescent="0.45">
      <c r="A503" s="218">
        <v>12910</v>
      </c>
      <c r="B503" s="218">
        <v>1000</v>
      </c>
      <c r="C503" s="219">
        <v>11.16977127571757</v>
      </c>
      <c r="D503" s="218"/>
      <c r="E503" s="218" t="s">
        <v>203</v>
      </c>
      <c r="F503" s="218">
        <v>1901</v>
      </c>
    </row>
    <row r="504" spans="1:6" x14ac:dyDescent="0.45">
      <c r="A504" s="218">
        <v>12910</v>
      </c>
      <c r="B504" s="218">
        <v>1000</v>
      </c>
      <c r="C504" s="219">
        <v>19.633232825368289</v>
      </c>
      <c r="D504" s="218"/>
      <c r="E504" s="218" t="s">
        <v>203</v>
      </c>
      <c r="F504" s="218">
        <v>1901</v>
      </c>
    </row>
    <row r="505" spans="1:6" x14ac:dyDescent="0.45">
      <c r="A505" s="218">
        <v>12910</v>
      </c>
      <c r="B505" s="218">
        <v>1000</v>
      </c>
      <c r="C505" s="219">
        <v>15.176745583768289</v>
      </c>
      <c r="D505" s="218"/>
      <c r="E505" s="218" t="s">
        <v>203</v>
      </c>
      <c r="F505" s="218">
        <v>1901</v>
      </c>
    </row>
    <row r="506" spans="1:6" x14ac:dyDescent="0.45">
      <c r="A506" s="218">
        <v>12910</v>
      </c>
      <c r="B506" s="218">
        <v>1000</v>
      </c>
      <c r="C506" s="219">
        <v>19.507190625350269</v>
      </c>
      <c r="D506" s="218"/>
      <c r="E506" s="218" t="s">
        <v>203</v>
      </c>
      <c r="F506" s="218">
        <v>1901</v>
      </c>
    </row>
    <row r="507" spans="1:6" x14ac:dyDescent="0.45">
      <c r="A507" s="218">
        <v>12910</v>
      </c>
      <c r="B507" s="218">
        <v>1000</v>
      </c>
      <c r="C507" s="219">
        <v>20.702830409211611</v>
      </c>
      <c r="D507" s="218"/>
      <c r="E507" s="218" t="s">
        <v>203</v>
      </c>
      <c r="F507" s="218">
        <v>1901</v>
      </c>
    </row>
    <row r="508" spans="1:6" x14ac:dyDescent="0.45">
      <c r="A508" s="218">
        <v>12910</v>
      </c>
      <c r="B508" s="218">
        <v>1000</v>
      </c>
      <c r="C508" s="219">
        <v>29.60194544740979</v>
      </c>
      <c r="D508" s="218"/>
      <c r="E508" s="218" t="s">
        <v>203</v>
      </c>
      <c r="F508" s="218">
        <v>1901</v>
      </c>
    </row>
    <row r="509" spans="1:6" x14ac:dyDescent="0.45">
      <c r="A509" s="218">
        <v>12910</v>
      </c>
      <c r="B509" s="218">
        <v>1000</v>
      </c>
      <c r="C509" s="219">
        <v>11.86361713628563</v>
      </c>
      <c r="D509" s="218"/>
      <c r="E509" s="218" t="s">
        <v>203</v>
      </c>
      <c r="F509" s="218">
        <v>1901</v>
      </c>
    </row>
    <row r="510" spans="1:6" x14ac:dyDescent="0.45">
      <c r="A510" s="218">
        <v>12910</v>
      </c>
      <c r="B510" s="218">
        <v>1000</v>
      </c>
      <c r="C510" s="219">
        <v>24.955728739977928</v>
      </c>
      <c r="D510" s="218"/>
      <c r="E510" s="218" t="s">
        <v>203</v>
      </c>
      <c r="F510" s="218">
        <v>1901</v>
      </c>
    </row>
    <row r="511" spans="1:6" x14ac:dyDescent="0.45">
      <c r="A511" s="218">
        <v>12910</v>
      </c>
      <c r="B511" s="218">
        <v>1000</v>
      </c>
      <c r="C511" s="219">
        <v>22.901764830817061</v>
      </c>
      <c r="D511" s="218"/>
      <c r="E511" s="218" t="s">
        <v>203</v>
      </c>
      <c r="F511" s="218">
        <v>1901</v>
      </c>
    </row>
    <row r="512" spans="1:6" x14ac:dyDescent="0.45">
      <c r="A512" s="218">
        <v>12910</v>
      </c>
      <c r="B512" s="218">
        <v>1000</v>
      </c>
      <c r="C512" s="219">
        <v>21.911348884762891</v>
      </c>
      <c r="D512" s="218"/>
      <c r="E512" s="218"/>
      <c r="F512" s="218">
        <v>1901</v>
      </c>
    </row>
    <row r="513" spans="1:6" x14ac:dyDescent="0.45">
      <c r="A513" s="218">
        <v>12910</v>
      </c>
      <c r="B513" s="218">
        <v>1000</v>
      </c>
      <c r="C513" s="219">
        <v>35.590280006432529</v>
      </c>
      <c r="D513" s="218"/>
      <c r="E513" s="218" t="s">
        <v>203</v>
      </c>
      <c r="F513" s="218">
        <v>1901</v>
      </c>
    </row>
    <row r="514" spans="1:6" x14ac:dyDescent="0.45">
      <c r="A514" s="218">
        <v>12910</v>
      </c>
      <c r="B514" s="218">
        <v>1000</v>
      </c>
      <c r="C514" s="219">
        <v>45.142033499574559</v>
      </c>
      <c r="D514" s="218"/>
      <c r="E514" s="218" t="s">
        <v>203</v>
      </c>
      <c r="F514" s="218">
        <v>1901</v>
      </c>
    </row>
    <row r="515" spans="1:6" x14ac:dyDescent="0.45">
      <c r="A515" s="218">
        <v>12910</v>
      </c>
      <c r="B515" s="218">
        <v>1000</v>
      </c>
      <c r="C515" s="219">
        <v>34.570211664309042</v>
      </c>
      <c r="D515" s="218"/>
      <c r="E515" s="218" t="s">
        <v>203</v>
      </c>
      <c r="F515" s="218">
        <v>1901</v>
      </c>
    </row>
    <row r="516" spans="1:6" x14ac:dyDescent="0.45">
      <c r="A516" s="218">
        <v>12910</v>
      </c>
      <c r="B516" s="218">
        <v>1000</v>
      </c>
      <c r="C516" s="219">
        <v>53.621614091635209</v>
      </c>
      <c r="D516" s="218"/>
      <c r="E516" s="218" t="s">
        <v>203</v>
      </c>
      <c r="F516" s="218">
        <v>1901</v>
      </c>
    </row>
    <row r="517" spans="1:6" x14ac:dyDescent="0.45">
      <c r="A517" s="218">
        <v>12910</v>
      </c>
      <c r="B517" s="218">
        <v>1000</v>
      </c>
      <c r="C517" s="219">
        <v>2.3139404625497102</v>
      </c>
      <c r="D517" s="218"/>
      <c r="E517" s="218" t="s">
        <v>203</v>
      </c>
      <c r="F517" s="218">
        <v>1901</v>
      </c>
    </row>
    <row r="518" spans="1:6" x14ac:dyDescent="0.45">
      <c r="A518" s="218">
        <v>12910</v>
      </c>
      <c r="B518" s="218">
        <v>1000</v>
      </c>
      <c r="C518" s="219">
        <v>3.3220283170130651</v>
      </c>
      <c r="D518" s="218"/>
      <c r="E518" s="218" t="s">
        <v>203</v>
      </c>
      <c r="F518" s="218">
        <v>1901</v>
      </c>
    </row>
    <row r="519" spans="1:6" x14ac:dyDescent="0.45">
      <c r="A519" s="218">
        <v>12910</v>
      </c>
      <c r="B519" s="218">
        <v>1000</v>
      </c>
      <c r="C519" s="219">
        <v>18.82333234115022</v>
      </c>
      <c r="D519" s="218"/>
      <c r="E519" s="218" t="s">
        <v>203</v>
      </c>
      <c r="F519" s="218">
        <v>1901</v>
      </c>
    </row>
    <row r="520" spans="1:6" x14ac:dyDescent="0.45">
      <c r="A520" s="218">
        <v>12910</v>
      </c>
      <c r="B520" s="218">
        <v>1000</v>
      </c>
      <c r="C520" s="219">
        <v>7.3555234348655816</v>
      </c>
      <c r="D520" s="218"/>
      <c r="E520" s="218" t="s">
        <v>203</v>
      </c>
      <c r="F520" s="218">
        <v>1901</v>
      </c>
    </row>
    <row r="521" spans="1:6" x14ac:dyDescent="0.45">
      <c r="A521" s="218">
        <v>12910</v>
      </c>
      <c r="B521" s="218">
        <v>1000</v>
      </c>
      <c r="C521" s="219">
        <v>17.510025699829871</v>
      </c>
      <c r="D521" s="218"/>
      <c r="E521" s="218" t="s">
        <v>203</v>
      </c>
      <c r="F521" s="218">
        <v>1901</v>
      </c>
    </row>
    <row r="522" spans="1:6" x14ac:dyDescent="0.45">
      <c r="A522" s="218">
        <v>12910</v>
      </c>
      <c r="B522" s="218">
        <v>1000</v>
      </c>
      <c r="C522" s="219">
        <v>14.65169899749537</v>
      </c>
      <c r="D522" s="218"/>
      <c r="E522" s="218" t="s">
        <v>203</v>
      </c>
      <c r="F522" s="218">
        <v>1901</v>
      </c>
    </row>
    <row r="523" spans="1:6" x14ac:dyDescent="0.45">
      <c r="A523" s="218">
        <v>12910</v>
      </c>
      <c r="B523" s="218">
        <v>1000</v>
      </c>
      <c r="C523" s="219">
        <v>47.965243551486807</v>
      </c>
      <c r="D523" s="218"/>
      <c r="E523" s="218" t="s">
        <v>203</v>
      </c>
      <c r="F523" s="218">
        <v>1901</v>
      </c>
    </row>
    <row r="524" spans="1:6" x14ac:dyDescent="0.45">
      <c r="A524" s="218">
        <v>12910</v>
      </c>
      <c r="B524" s="218">
        <v>1000</v>
      </c>
      <c r="C524" s="219">
        <v>57.486515436656191</v>
      </c>
      <c r="D524" s="218"/>
      <c r="E524" s="218" t="s">
        <v>203</v>
      </c>
      <c r="F524" s="218">
        <v>1970</v>
      </c>
    </row>
    <row r="525" spans="1:6" x14ac:dyDescent="0.45">
      <c r="A525" s="218">
        <v>12910</v>
      </c>
      <c r="B525" s="218">
        <v>1000</v>
      </c>
      <c r="C525" s="219">
        <v>64.760267480030038</v>
      </c>
      <c r="D525" s="218"/>
      <c r="E525" s="218" t="s">
        <v>203</v>
      </c>
      <c r="F525" s="218">
        <v>1970</v>
      </c>
    </row>
    <row r="526" spans="1:6" x14ac:dyDescent="0.45">
      <c r="A526" s="218">
        <v>12910</v>
      </c>
      <c r="B526" s="218">
        <v>1000</v>
      </c>
      <c r="C526" s="219">
        <v>9.7174108686351559</v>
      </c>
      <c r="D526" s="218"/>
      <c r="E526" s="218" t="s">
        <v>203</v>
      </c>
      <c r="F526" s="218">
        <v>1970</v>
      </c>
    </row>
    <row r="527" spans="1:6" x14ac:dyDescent="0.45">
      <c r="A527" s="218">
        <v>12910</v>
      </c>
      <c r="B527" s="218">
        <v>1000</v>
      </c>
      <c r="C527" s="219">
        <v>20.579273905543861</v>
      </c>
      <c r="D527" s="218"/>
      <c r="E527" s="218" t="s">
        <v>203</v>
      </c>
      <c r="F527" s="218">
        <v>1901</v>
      </c>
    </row>
    <row r="528" spans="1:6" x14ac:dyDescent="0.45">
      <c r="A528" s="218">
        <v>12910</v>
      </c>
      <c r="B528" s="218">
        <v>1000</v>
      </c>
      <c r="C528" s="219">
        <v>11.695263321064321</v>
      </c>
      <c r="D528" s="218"/>
      <c r="E528" s="218" t="s">
        <v>203</v>
      </c>
      <c r="F528" s="218">
        <v>1901</v>
      </c>
    </row>
    <row r="529" spans="1:6" x14ac:dyDescent="0.45">
      <c r="A529" s="218">
        <v>12910</v>
      </c>
      <c r="B529" s="218">
        <v>1000</v>
      </c>
      <c r="C529" s="219">
        <v>22.999209161857049</v>
      </c>
      <c r="D529" s="218"/>
      <c r="E529" s="218" t="s">
        <v>203</v>
      </c>
      <c r="F529" s="218">
        <v>1901</v>
      </c>
    </row>
    <row r="530" spans="1:6" x14ac:dyDescent="0.45">
      <c r="A530" s="218">
        <v>12910</v>
      </c>
      <c r="B530" s="218">
        <v>1000</v>
      </c>
      <c r="C530" s="219">
        <v>47.049084861153389</v>
      </c>
      <c r="D530" s="218"/>
      <c r="E530" s="218" t="s">
        <v>203</v>
      </c>
      <c r="F530" s="218">
        <v>1901</v>
      </c>
    </row>
    <row r="531" spans="1:6" x14ac:dyDescent="0.45">
      <c r="A531" s="218">
        <v>12910</v>
      </c>
      <c r="B531" s="218">
        <v>1000</v>
      </c>
      <c r="C531" s="219">
        <v>4.1107240878164832</v>
      </c>
      <c r="D531" s="218"/>
      <c r="E531" s="218" t="s">
        <v>203</v>
      </c>
      <c r="F531" s="218">
        <v>1970</v>
      </c>
    </row>
    <row r="532" spans="1:6" x14ac:dyDescent="0.45">
      <c r="A532" s="218">
        <v>12908</v>
      </c>
      <c r="B532" s="218">
        <v>200</v>
      </c>
      <c r="C532" s="219">
        <v>14.73540205270414</v>
      </c>
      <c r="D532" s="218"/>
      <c r="E532" s="218" t="s">
        <v>204</v>
      </c>
      <c r="F532" s="218">
        <v>1901</v>
      </c>
    </row>
    <row r="533" spans="1:6" x14ac:dyDescent="0.45">
      <c r="A533" s="218">
        <v>12908</v>
      </c>
      <c r="B533" s="218">
        <v>200</v>
      </c>
      <c r="C533" s="219">
        <v>14.07924231613439</v>
      </c>
      <c r="D533" s="218"/>
      <c r="E533" s="218" t="s">
        <v>205</v>
      </c>
      <c r="F533" s="218">
        <v>1901</v>
      </c>
    </row>
    <row r="534" spans="1:6" x14ac:dyDescent="0.45">
      <c r="A534" s="218">
        <v>12908</v>
      </c>
      <c r="B534" s="218">
        <v>200</v>
      </c>
      <c r="C534" s="219">
        <v>20.914947801635179</v>
      </c>
      <c r="D534" s="218"/>
      <c r="E534" s="218" t="s">
        <v>205</v>
      </c>
      <c r="F534" s="218">
        <v>1987</v>
      </c>
    </row>
    <row r="535" spans="1:6" x14ac:dyDescent="0.45">
      <c r="A535" s="218">
        <v>12908</v>
      </c>
      <c r="B535" s="218">
        <v>200</v>
      </c>
      <c r="C535" s="219">
        <v>11.03987990219194</v>
      </c>
      <c r="D535" s="218"/>
      <c r="E535" s="218" t="s">
        <v>205</v>
      </c>
      <c r="F535" s="218">
        <v>1988</v>
      </c>
    </row>
    <row r="536" spans="1:6" x14ac:dyDescent="0.45">
      <c r="A536" s="218">
        <v>12908</v>
      </c>
      <c r="B536" s="218">
        <v>200</v>
      </c>
      <c r="C536" s="219">
        <v>4.3176581413789119</v>
      </c>
      <c r="D536" s="218"/>
      <c r="E536" s="218" t="s">
        <v>205</v>
      </c>
      <c r="F536" s="218">
        <v>1988</v>
      </c>
    </row>
    <row r="537" spans="1:6" x14ac:dyDescent="0.45">
      <c r="A537" s="218">
        <v>12908</v>
      </c>
      <c r="B537" s="218">
        <v>200</v>
      </c>
      <c r="C537" s="219">
        <v>16.440972267448981</v>
      </c>
      <c r="D537" s="218"/>
      <c r="E537" s="218" t="s">
        <v>205</v>
      </c>
      <c r="F537" s="218">
        <v>1988</v>
      </c>
    </row>
    <row r="538" spans="1:6" x14ac:dyDescent="0.45">
      <c r="A538" s="218">
        <v>12908</v>
      </c>
      <c r="B538" s="218">
        <v>200</v>
      </c>
      <c r="C538" s="219">
        <v>12.07390389987283</v>
      </c>
      <c r="D538" s="218"/>
      <c r="E538" s="218" t="s">
        <v>205</v>
      </c>
      <c r="F538" s="218">
        <v>1988</v>
      </c>
    </row>
    <row r="539" spans="1:6" x14ac:dyDescent="0.45">
      <c r="A539" s="218">
        <v>12908</v>
      </c>
      <c r="B539" s="218">
        <v>200</v>
      </c>
      <c r="C539" s="219">
        <v>8.3125144075907471</v>
      </c>
      <c r="D539" s="218"/>
      <c r="E539" s="218" t="s">
        <v>205</v>
      </c>
      <c r="F539" s="218">
        <v>1988</v>
      </c>
    </row>
    <row r="540" spans="1:6" x14ac:dyDescent="0.45">
      <c r="A540" s="218">
        <v>12908</v>
      </c>
      <c r="B540" s="218">
        <v>200</v>
      </c>
      <c r="C540" s="219">
        <v>24.555511719919</v>
      </c>
      <c r="D540" s="218"/>
      <c r="E540" s="218" t="s">
        <v>205</v>
      </c>
      <c r="F540" s="218">
        <v>1988</v>
      </c>
    </row>
    <row r="541" spans="1:6" x14ac:dyDescent="0.45">
      <c r="A541" s="218">
        <v>12902</v>
      </c>
      <c r="B541" s="218">
        <v>250</v>
      </c>
      <c r="C541" s="219">
        <v>8.1172422552756416</v>
      </c>
      <c r="D541" s="218" t="s">
        <v>207</v>
      </c>
      <c r="E541" s="218"/>
      <c r="F541" s="218">
        <v>1901</v>
      </c>
    </row>
    <row r="542" spans="1:6" x14ac:dyDescent="0.45">
      <c r="A542" s="218">
        <v>12902</v>
      </c>
      <c r="B542" s="218">
        <v>250</v>
      </c>
      <c r="C542" s="219">
        <v>17.52736618604381</v>
      </c>
      <c r="D542" s="218" t="s">
        <v>207</v>
      </c>
      <c r="E542" s="218" t="s">
        <v>207</v>
      </c>
      <c r="F542" s="218">
        <v>1901</v>
      </c>
    </row>
    <row r="543" spans="1:6" x14ac:dyDescent="0.45">
      <c r="A543" s="218">
        <v>12898</v>
      </c>
      <c r="B543" s="218">
        <v>300</v>
      </c>
      <c r="C543" s="219">
        <v>14.384717923925381</v>
      </c>
      <c r="D543" s="218"/>
      <c r="E543" s="218" t="s">
        <v>205</v>
      </c>
      <c r="F543" s="218">
        <v>1986</v>
      </c>
    </row>
    <row r="544" spans="1:6" x14ac:dyDescent="0.45">
      <c r="A544" s="218">
        <v>12890</v>
      </c>
      <c r="B544" s="218">
        <v>250</v>
      </c>
      <c r="C544" s="219">
        <v>29.35773112373176</v>
      </c>
      <c r="D544" s="218"/>
      <c r="E544" s="218" t="s">
        <v>209</v>
      </c>
      <c r="F544" s="218">
        <v>1901</v>
      </c>
    </row>
    <row r="545" spans="1:6" x14ac:dyDescent="0.45">
      <c r="A545" s="218">
        <v>12890</v>
      </c>
      <c r="B545" s="218">
        <v>250</v>
      </c>
      <c r="C545" s="219">
        <v>32.071316565106912</v>
      </c>
      <c r="D545" s="218"/>
      <c r="E545" s="218" t="s">
        <v>209</v>
      </c>
      <c r="F545" s="218">
        <v>1901</v>
      </c>
    </row>
    <row r="546" spans="1:6" x14ac:dyDescent="0.45">
      <c r="A546" s="218">
        <v>12890</v>
      </c>
      <c r="B546" s="218">
        <v>250</v>
      </c>
      <c r="C546" s="219">
        <v>79.002675262402462</v>
      </c>
      <c r="D546" s="218"/>
      <c r="E546" s="218" t="s">
        <v>209</v>
      </c>
      <c r="F546" s="218">
        <v>1901</v>
      </c>
    </row>
    <row r="547" spans="1:6" x14ac:dyDescent="0.45">
      <c r="A547" s="218">
        <v>12888</v>
      </c>
      <c r="B547" s="218">
        <v>0</v>
      </c>
      <c r="C547" s="219">
        <v>0.189728939205659</v>
      </c>
      <c r="D547" s="218"/>
      <c r="E547" s="218"/>
      <c r="F547" s="218">
        <v>1901</v>
      </c>
    </row>
    <row r="548" spans="1:6" x14ac:dyDescent="0.45">
      <c r="A548" s="218">
        <v>12880</v>
      </c>
      <c r="B548" s="218">
        <v>300</v>
      </c>
      <c r="C548" s="219">
        <v>50.222505323005677</v>
      </c>
      <c r="D548" s="218"/>
      <c r="E548" s="218" t="s">
        <v>208</v>
      </c>
      <c r="F548" s="218">
        <v>1901</v>
      </c>
    </row>
    <row r="549" spans="1:6" x14ac:dyDescent="0.45">
      <c r="A549" s="218">
        <v>12880</v>
      </c>
      <c r="B549" s="218">
        <v>300</v>
      </c>
      <c r="C549" s="219">
        <v>59.228632222066338</v>
      </c>
      <c r="D549" s="218"/>
      <c r="E549" s="218" t="s">
        <v>208</v>
      </c>
      <c r="F549" s="218">
        <v>1901</v>
      </c>
    </row>
    <row r="550" spans="1:6" x14ac:dyDescent="0.45">
      <c r="A550" s="218">
        <v>12880</v>
      </c>
      <c r="B550" s="218">
        <v>300</v>
      </c>
      <c r="C550" s="219">
        <v>55.432281001274497</v>
      </c>
      <c r="D550" s="218"/>
      <c r="E550" s="218" t="s">
        <v>208</v>
      </c>
      <c r="F550" s="218">
        <v>1901</v>
      </c>
    </row>
    <row r="551" spans="1:6" x14ac:dyDescent="0.45">
      <c r="A551" s="218">
        <v>12880</v>
      </c>
      <c r="B551" s="218">
        <v>300</v>
      </c>
      <c r="C551" s="219">
        <v>39.554608487443979</v>
      </c>
      <c r="D551" s="218"/>
      <c r="E551" s="218" t="s">
        <v>208</v>
      </c>
      <c r="F551" s="218">
        <v>1901</v>
      </c>
    </row>
    <row r="552" spans="1:6" x14ac:dyDescent="0.45">
      <c r="A552" s="218">
        <v>12880</v>
      </c>
      <c r="B552" s="218">
        <v>300</v>
      </c>
      <c r="C552" s="219">
        <v>50.212168607208959</v>
      </c>
      <c r="D552" s="218"/>
      <c r="E552" s="218" t="s">
        <v>208</v>
      </c>
      <c r="F552" s="218">
        <v>1901</v>
      </c>
    </row>
    <row r="553" spans="1:6" x14ac:dyDescent="0.45">
      <c r="A553" s="218">
        <v>12880</v>
      </c>
      <c r="B553" s="218">
        <v>300</v>
      </c>
      <c r="C553" s="219">
        <v>12.00185532339923</v>
      </c>
      <c r="D553" s="218"/>
      <c r="E553" s="218" t="s">
        <v>209</v>
      </c>
      <c r="F553" s="218">
        <v>1901</v>
      </c>
    </row>
    <row r="554" spans="1:6" x14ac:dyDescent="0.45">
      <c r="A554" s="218">
        <v>12880</v>
      </c>
      <c r="B554" s="218">
        <v>300</v>
      </c>
      <c r="C554" s="219">
        <v>76.740505384831991</v>
      </c>
      <c r="D554" s="218"/>
      <c r="E554" s="218" t="s">
        <v>208</v>
      </c>
      <c r="F554" s="218">
        <v>1901</v>
      </c>
    </row>
    <row r="555" spans="1:6" x14ac:dyDescent="0.45">
      <c r="A555" s="218">
        <v>12880</v>
      </c>
      <c r="B555" s="218">
        <v>300</v>
      </c>
      <c r="C555" s="219">
        <v>27.031251440571879</v>
      </c>
      <c r="D555" s="218"/>
      <c r="E555" s="218" t="s">
        <v>208</v>
      </c>
      <c r="F555" s="218">
        <v>1901</v>
      </c>
    </row>
    <row r="556" spans="1:6" x14ac:dyDescent="0.45">
      <c r="A556" s="218">
        <v>12880</v>
      </c>
      <c r="B556" s="218">
        <v>300</v>
      </c>
      <c r="C556" s="219">
        <v>22.17005337504839</v>
      </c>
      <c r="D556" s="218"/>
      <c r="E556" s="218" t="s">
        <v>208</v>
      </c>
      <c r="F556" s="218">
        <v>1901</v>
      </c>
    </row>
    <row r="557" spans="1:6" x14ac:dyDescent="0.45">
      <c r="A557" s="218">
        <v>12880</v>
      </c>
      <c r="B557" s="218">
        <v>300</v>
      </c>
      <c r="C557" s="219">
        <v>27.984826842357819</v>
      </c>
      <c r="D557" s="218"/>
      <c r="E557" s="218" t="s">
        <v>208</v>
      </c>
      <c r="F557" s="218">
        <v>1901</v>
      </c>
    </row>
    <row r="558" spans="1:6" x14ac:dyDescent="0.45">
      <c r="A558" s="218">
        <v>12880</v>
      </c>
      <c r="B558" s="218">
        <v>300</v>
      </c>
      <c r="C558" s="219">
        <v>16.77752738048348</v>
      </c>
      <c r="D558" s="218"/>
      <c r="E558" s="218" t="s">
        <v>208</v>
      </c>
      <c r="F558" s="218">
        <v>1901</v>
      </c>
    </row>
    <row r="559" spans="1:6" x14ac:dyDescent="0.45">
      <c r="A559" s="218">
        <v>12878</v>
      </c>
      <c r="B559" s="218">
        <v>250</v>
      </c>
      <c r="C559" s="219">
        <v>28.801957483976679</v>
      </c>
      <c r="D559" s="218"/>
      <c r="E559" s="218" t="s">
        <v>205</v>
      </c>
      <c r="F559" s="218">
        <v>1901</v>
      </c>
    </row>
    <row r="560" spans="1:6" x14ac:dyDescent="0.45">
      <c r="A560" s="218">
        <v>12876</v>
      </c>
      <c r="B560" s="218">
        <v>250</v>
      </c>
      <c r="C560" s="219">
        <v>15.61533119083377</v>
      </c>
      <c r="D560" s="218"/>
      <c r="E560" s="218" t="s">
        <v>205</v>
      </c>
      <c r="F560" s="218">
        <v>1901</v>
      </c>
    </row>
    <row r="561" spans="1:6" x14ac:dyDescent="0.45">
      <c r="A561" s="218">
        <v>12876</v>
      </c>
      <c r="B561" s="218">
        <v>250</v>
      </c>
      <c r="C561" s="219">
        <v>16.35421724114093</v>
      </c>
      <c r="D561" s="218"/>
      <c r="E561" s="218" t="s">
        <v>205</v>
      </c>
      <c r="F561" s="218">
        <v>1901</v>
      </c>
    </row>
    <row r="562" spans="1:6" x14ac:dyDescent="0.45">
      <c r="A562" s="218">
        <v>12876</v>
      </c>
      <c r="B562" s="218">
        <v>250</v>
      </c>
      <c r="C562" s="219">
        <v>25.470739280163439</v>
      </c>
      <c r="D562" s="218"/>
      <c r="E562" s="218" t="s">
        <v>205</v>
      </c>
      <c r="F562" s="218">
        <v>1901</v>
      </c>
    </row>
    <row r="563" spans="1:6" x14ac:dyDescent="0.45">
      <c r="A563" s="218">
        <v>12876</v>
      </c>
      <c r="B563" s="218">
        <v>250</v>
      </c>
      <c r="C563" s="219">
        <v>20.78978678105662</v>
      </c>
      <c r="D563" s="218"/>
      <c r="E563" s="218" t="s">
        <v>205</v>
      </c>
      <c r="F563" s="218">
        <v>1975</v>
      </c>
    </row>
    <row r="564" spans="1:6" x14ac:dyDescent="0.45">
      <c r="A564" s="218">
        <v>12876</v>
      </c>
      <c r="B564" s="218">
        <v>250</v>
      </c>
      <c r="C564" s="219">
        <v>17.37429422987633</v>
      </c>
      <c r="D564" s="218"/>
      <c r="E564" s="218" t="s">
        <v>205</v>
      </c>
      <c r="F564" s="218">
        <v>1975</v>
      </c>
    </row>
    <row r="565" spans="1:6" x14ac:dyDescent="0.45">
      <c r="A565" s="218">
        <v>12876</v>
      </c>
      <c r="B565" s="218">
        <v>250</v>
      </c>
      <c r="C565" s="219">
        <v>24.016502425304399</v>
      </c>
      <c r="D565" s="218"/>
      <c r="E565" s="218" t="s">
        <v>205</v>
      </c>
      <c r="F565" s="218">
        <v>1901</v>
      </c>
    </row>
    <row r="566" spans="1:6" x14ac:dyDescent="0.45">
      <c r="A566" s="218">
        <v>12876</v>
      </c>
      <c r="B566" s="218">
        <v>250</v>
      </c>
      <c r="C566" s="219">
        <v>21.3670658989885</v>
      </c>
      <c r="D566" s="218"/>
      <c r="E566" s="218" t="s">
        <v>205</v>
      </c>
      <c r="F566" s="218">
        <v>1975</v>
      </c>
    </row>
    <row r="567" spans="1:6" x14ac:dyDescent="0.45">
      <c r="A567" s="218">
        <v>12876</v>
      </c>
      <c r="B567" s="218">
        <v>250</v>
      </c>
      <c r="C567" s="219">
        <v>17.700431520238759</v>
      </c>
      <c r="D567" s="218"/>
      <c r="E567" s="218" t="s">
        <v>205</v>
      </c>
      <c r="F567" s="218">
        <v>1901</v>
      </c>
    </row>
    <row r="568" spans="1:6" x14ac:dyDescent="0.45">
      <c r="A568" s="218">
        <v>12874</v>
      </c>
      <c r="B568" s="218">
        <v>0</v>
      </c>
      <c r="C568" s="219">
        <v>7.3643910421640921</v>
      </c>
      <c r="D568" s="218"/>
      <c r="E568" s="218"/>
      <c r="F568" s="218">
        <v>1901</v>
      </c>
    </row>
    <row r="569" spans="1:6" x14ac:dyDescent="0.45">
      <c r="A569" s="218">
        <v>12874</v>
      </c>
      <c r="B569" s="218">
        <v>0</v>
      </c>
      <c r="C569" s="219">
        <v>10.16782815252412</v>
      </c>
      <c r="D569" s="218"/>
      <c r="E569" s="218"/>
      <c r="F569" s="218">
        <v>1901</v>
      </c>
    </row>
    <row r="570" spans="1:6" x14ac:dyDescent="0.45">
      <c r="A570" s="218">
        <v>12874</v>
      </c>
      <c r="B570" s="218">
        <v>0</v>
      </c>
      <c r="C570" s="219">
        <v>10.60742523992921</v>
      </c>
      <c r="D570" s="218"/>
      <c r="E570" s="218"/>
      <c r="F570" s="218">
        <v>1901</v>
      </c>
    </row>
    <row r="571" spans="1:6" x14ac:dyDescent="0.45">
      <c r="A571" s="218">
        <v>12874</v>
      </c>
      <c r="B571" s="218">
        <v>0</v>
      </c>
      <c r="C571" s="219">
        <v>4.0377891972255533</v>
      </c>
      <c r="D571" s="218"/>
      <c r="E571" s="218"/>
      <c r="F571" s="218">
        <v>1901</v>
      </c>
    </row>
    <row r="572" spans="1:6" x14ac:dyDescent="0.45">
      <c r="A572" s="218">
        <v>12872</v>
      </c>
      <c r="B572" s="218">
        <v>250</v>
      </c>
      <c r="C572" s="219">
        <v>12.54206939025395</v>
      </c>
      <c r="D572" s="218"/>
      <c r="E572" s="218" t="s">
        <v>205</v>
      </c>
      <c r="F572" s="218">
        <v>1901</v>
      </c>
    </row>
    <row r="573" spans="1:6" x14ac:dyDescent="0.45">
      <c r="A573" s="218">
        <v>12872</v>
      </c>
      <c r="B573" s="218">
        <v>250</v>
      </c>
      <c r="C573" s="219">
        <v>20.471864275670381</v>
      </c>
      <c r="D573" s="218"/>
      <c r="E573" s="218" t="s">
        <v>205</v>
      </c>
      <c r="F573" s="218">
        <v>1901</v>
      </c>
    </row>
    <row r="574" spans="1:6" x14ac:dyDescent="0.45">
      <c r="A574" s="218">
        <v>12864</v>
      </c>
      <c r="B574" s="218">
        <v>250</v>
      </c>
      <c r="C574" s="219">
        <v>22.159237861430849</v>
      </c>
      <c r="D574" s="218"/>
      <c r="E574" s="218" t="s">
        <v>203</v>
      </c>
      <c r="F574" s="218">
        <v>1955</v>
      </c>
    </row>
    <row r="575" spans="1:6" x14ac:dyDescent="0.45">
      <c r="A575" s="218">
        <v>12680</v>
      </c>
      <c r="B575" s="218">
        <v>0</v>
      </c>
      <c r="C575" s="219">
        <v>21.37274728181767</v>
      </c>
      <c r="D575" s="218"/>
      <c r="E575" s="218"/>
      <c r="F575" s="218">
        <v>1901</v>
      </c>
    </row>
    <row r="576" spans="1:6" x14ac:dyDescent="0.45">
      <c r="A576" s="218">
        <v>12680</v>
      </c>
      <c r="B576" s="218">
        <v>0</v>
      </c>
      <c r="C576" s="219">
        <v>20.740619761906881</v>
      </c>
      <c r="D576" s="218"/>
      <c r="E576" s="218"/>
      <c r="F576" s="218">
        <v>1901</v>
      </c>
    </row>
    <row r="577" spans="1:6" x14ac:dyDescent="0.45">
      <c r="A577" s="218">
        <v>12680</v>
      </c>
      <c r="B577" s="218">
        <v>0</v>
      </c>
      <c r="C577" s="219">
        <v>40.70351050474649</v>
      </c>
      <c r="D577" s="218"/>
      <c r="E577" s="218"/>
      <c r="F577" s="218">
        <v>1901</v>
      </c>
    </row>
    <row r="578" spans="1:6" x14ac:dyDescent="0.45">
      <c r="A578" s="218">
        <v>12678</v>
      </c>
      <c r="B578" s="218">
        <v>250</v>
      </c>
      <c r="C578" s="219">
        <v>30.581576610437718</v>
      </c>
      <c r="D578" s="218"/>
      <c r="E578" s="218" t="s">
        <v>203</v>
      </c>
      <c r="F578" s="218">
        <v>1955</v>
      </c>
    </row>
    <row r="579" spans="1:6" x14ac:dyDescent="0.45">
      <c r="A579" s="218">
        <v>12674</v>
      </c>
      <c r="B579" s="218">
        <v>0</v>
      </c>
      <c r="C579" s="219">
        <v>16.323461191075829</v>
      </c>
      <c r="D579" s="218"/>
      <c r="E579" s="218"/>
      <c r="F579" s="218">
        <v>1901</v>
      </c>
    </row>
    <row r="580" spans="1:6" x14ac:dyDescent="0.45">
      <c r="A580" s="218">
        <v>12674</v>
      </c>
      <c r="B580" s="218">
        <v>0</v>
      </c>
      <c r="C580" s="219">
        <v>15.42954994619854</v>
      </c>
      <c r="D580" s="218"/>
      <c r="E580" s="218"/>
      <c r="F580" s="218">
        <v>1901</v>
      </c>
    </row>
    <row r="581" spans="1:6" x14ac:dyDescent="0.45">
      <c r="A581" s="218">
        <v>12672</v>
      </c>
      <c r="B581" s="218">
        <v>0</v>
      </c>
      <c r="C581" s="219">
        <v>12.408660752485959</v>
      </c>
      <c r="D581" s="218"/>
      <c r="E581" s="218"/>
      <c r="F581" s="218">
        <v>1901</v>
      </c>
    </row>
    <row r="582" spans="1:6" x14ac:dyDescent="0.45">
      <c r="A582" s="218">
        <v>12664</v>
      </c>
      <c r="B582" s="218">
        <v>300</v>
      </c>
      <c r="C582" s="219">
        <v>12.99568333907933</v>
      </c>
      <c r="D582" s="218"/>
      <c r="E582" s="218" t="s">
        <v>205</v>
      </c>
      <c r="F582" s="218">
        <v>1972</v>
      </c>
    </row>
    <row r="583" spans="1:6" x14ac:dyDescent="0.45">
      <c r="A583" s="218">
        <v>12664</v>
      </c>
      <c r="B583" s="218">
        <v>300</v>
      </c>
      <c r="C583" s="219">
        <v>6.0523163342448916</v>
      </c>
      <c r="D583" s="218"/>
      <c r="E583" s="218" t="s">
        <v>205</v>
      </c>
      <c r="F583" s="218">
        <v>1972</v>
      </c>
    </row>
    <row r="584" spans="1:6" x14ac:dyDescent="0.45">
      <c r="A584" s="218">
        <v>12664</v>
      </c>
      <c r="B584" s="218">
        <v>300</v>
      </c>
      <c r="C584" s="219">
        <v>21.419463019349859</v>
      </c>
      <c r="D584" s="218"/>
      <c r="E584" s="218" t="s">
        <v>205</v>
      </c>
      <c r="F584" s="218">
        <v>1972</v>
      </c>
    </row>
    <row r="585" spans="1:6" x14ac:dyDescent="0.45">
      <c r="A585" s="218">
        <v>12664</v>
      </c>
      <c r="B585" s="218">
        <v>300</v>
      </c>
      <c r="C585" s="219">
        <v>26.21593179397976</v>
      </c>
      <c r="D585" s="218"/>
      <c r="E585" s="218" t="s">
        <v>205</v>
      </c>
      <c r="F585" s="218">
        <v>1972</v>
      </c>
    </row>
    <row r="586" spans="1:6" x14ac:dyDescent="0.45">
      <c r="A586" s="218">
        <v>12664</v>
      </c>
      <c r="B586" s="218">
        <v>300</v>
      </c>
      <c r="C586" s="219">
        <v>19.917069555283359</v>
      </c>
      <c r="D586" s="218"/>
      <c r="E586" s="218" t="s">
        <v>205</v>
      </c>
      <c r="F586" s="218">
        <v>1972</v>
      </c>
    </row>
    <row r="587" spans="1:6" x14ac:dyDescent="0.45">
      <c r="A587" s="218">
        <v>12664</v>
      </c>
      <c r="B587" s="218">
        <v>300</v>
      </c>
      <c r="C587" s="219">
        <v>10.26589107350056</v>
      </c>
      <c r="D587" s="218"/>
      <c r="E587" s="218" t="s">
        <v>205</v>
      </c>
      <c r="F587" s="218">
        <v>1972</v>
      </c>
    </row>
    <row r="588" spans="1:6" x14ac:dyDescent="0.45">
      <c r="A588" s="218">
        <v>12664</v>
      </c>
      <c r="B588" s="218">
        <v>300</v>
      </c>
      <c r="C588" s="219">
        <v>19.221025081434799</v>
      </c>
      <c r="D588" s="218"/>
      <c r="E588" s="218" t="s">
        <v>205</v>
      </c>
      <c r="F588" s="218">
        <v>1972</v>
      </c>
    </row>
    <row r="589" spans="1:6" x14ac:dyDescent="0.45">
      <c r="A589" s="218">
        <v>12664</v>
      </c>
      <c r="B589" s="218">
        <v>300</v>
      </c>
      <c r="C589" s="219">
        <v>33.626891254317833</v>
      </c>
      <c r="D589" s="218"/>
      <c r="E589" s="218" t="s">
        <v>205</v>
      </c>
      <c r="F589" s="218">
        <v>1972</v>
      </c>
    </row>
    <row r="590" spans="1:6" x14ac:dyDescent="0.45">
      <c r="A590" s="218">
        <v>12664</v>
      </c>
      <c r="B590" s="218">
        <v>300</v>
      </c>
      <c r="C590" s="219">
        <v>11.877225005480829</v>
      </c>
      <c r="D590" s="218"/>
      <c r="E590" s="218" t="s">
        <v>205</v>
      </c>
      <c r="F590" s="218">
        <v>1980</v>
      </c>
    </row>
    <row r="591" spans="1:6" x14ac:dyDescent="0.45">
      <c r="A591" s="218">
        <v>12664</v>
      </c>
      <c r="B591" s="218">
        <v>300</v>
      </c>
      <c r="C591" s="219">
        <v>12.78077826651581</v>
      </c>
      <c r="D591" s="218"/>
      <c r="E591" s="218" t="s">
        <v>205</v>
      </c>
      <c r="F591" s="218">
        <v>1972</v>
      </c>
    </row>
    <row r="592" spans="1:6" x14ac:dyDescent="0.45">
      <c r="A592" s="218">
        <v>12664</v>
      </c>
      <c r="B592" s="218">
        <v>300</v>
      </c>
      <c r="C592" s="219">
        <v>28.17949802815421</v>
      </c>
      <c r="D592" s="218"/>
      <c r="E592" s="218" t="s">
        <v>205</v>
      </c>
      <c r="F592" s="218">
        <v>1901</v>
      </c>
    </row>
    <row r="593" spans="1:6" x14ac:dyDescent="0.45">
      <c r="A593" s="218">
        <v>12664</v>
      </c>
      <c r="B593" s="218">
        <v>300</v>
      </c>
      <c r="C593" s="219">
        <v>27.223868729916031</v>
      </c>
      <c r="D593" s="218"/>
      <c r="E593" s="218" t="s">
        <v>203</v>
      </c>
      <c r="F593" s="218">
        <v>1972</v>
      </c>
    </row>
    <row r="594" spans="1:6" x14ac:dyDescent="0.45">
      <c r="A594" s="218">
        <v>12664</v>
      </c>
      <c r="B594" s="218">
        <v>300</v>
      </c>
      <c r="C594" s="219">
        <v>28.524654707382801</v>
      </c>
      <c r="D594" s="218"/>
      <c r="E594" s="218" t="s">
        <v>205</v>
      </c>
      <c r="F594" s="218">
        <v>1972</v>
      </c>
    </row>
    <row r="595" spans="1:6" x14ac:dyDescent="0.45">
      <c r="A595" s="218">
        <v>12664</v>
      </c>
      <c r="B595" s="218">
        <v>300</v>
      </c>
      <c r="C595" s="219">
        <v>9.1786043852242365</v>
      </c>
      <c r="D595" s="218"/>
      <c r="E595" s="218" t="s">
        <v>205</v>
      </c>
      <c r="F595" s="218">
        <v>1972</v>
      </c>
    </row>
    <row r="596" spans="1:6" x14ac:dyDescent="0.45">
      <c r="A596" s="218">
        <v>12664</v>
      </c>
      <c r="B596" s="218">
        <v>300</v>
      </c>
      <c r="C596" s="219">
        <v>27.414977040948521</v>
      </c>
      <c r="D596" s="218"/>
      <c r="E596" s="218" t="s">
        <v>205</v>
      </c>
      <c r="F596" s="218">
        <v>1972</v>
      </c>
    </row>
    <row r="597" spans="1:6" x14ac:dyDescent="0.45">
      <c r="A597" s="218">
        <v>12662</v>
      </c>
      <c r="B597" s="218">
        <v>1000</v>
      </c>
      <c r="C597" s="219">
        <v>17.195906979463938</v>
      </c>
      <c r="D597" s="218"/>
      <c r="E597" s="218" t="s">
        <v>208</v>
      </c>
      <c r="F597" s="218">
        <v>1901</v>
      </c>
    </row>
    <row r="598" spans="1:6" x14ac:dyDescent="0.45">
      <c r="A598" s="218">
        <v>12662</v>
      </c>
      <c r="B598" s="218">
        <v>1000</v>
      </c>
      <c r="C598" s="219">
        <v>60.599426397366472</v>
      </c>
      <c r="D598" s="218"/>
      <c r="E598" s="218" t="s">
        <v>208</v>
      </c>
      <c r="F598" s="218">
        <v>1901</v>
      </c>
    </row>
    <row r="599" spans="1:6" x14ac:dyDescent="0.45">
      <c r="A599" s="218">
        <v>12662</v>
      </c>
      <c r="B599" s="218">
        <v>1000</v>
      </c>
      <c r="C599" s="219">
        <v>60.014950547013861</v>
      </c>
      <c r="D599" s="218"/>
      <c r="E599" s="218" t="s">
        <v>208</v>
      </c>
      <c r="F599" s="218">
        <v>1901</v>
      </c>
    </row>
    <row r="600" spans="1:6" x14ac:dyDescent="0.45">
      <c r="A600" s="218">
        <v>12662</v>
      </c>
      <c r="B600" s="218">
        <v>1000</v>
      </c>
      <c r="C600" s="219">
        <v>65.817485660987231</v>
      </c>
      <c r="D600" s="218"/>
      <c r="E600" s="218" t="s">
        <v>208</v>
      </c>
      <c r="F600" s="218">
        <v>1901</v>
      </c>
    </row>
    <row r="601" spans="1:6" x14ac:dyDescent="0.45">
      <c r="A601" s="218">
        <v>12662</v>
      </c>
      <c r="B601" s="218">
        <v>1000</v>
      </c>
      <c r="C601" s="219">
        <v>35.592409008680598</v>
      </c>
      <c r="D601" s="218"/>
      <c r="E601" s="218" t="s">
        <v>208</v>
      </c>
      <c r="F601" s="218">
        <v>1901</v>
      </c>
    </row>
    <row r="602" spans="1:6" x14ac:dyDescent="0.45">
      <c r="A602" s="218">
        <v>12662</v>
      </c>
      <c r="B602" s="218">
        <v>1000</v>
      </c>
      <c r="C602" s="219">
        <v>10.854019454189149</v>
      </c>
      <c r="D602" s="218"/>
      <c r="E602" s="218" t="s">
        <v>208</v>
      </c>
      <c r="F602" s="218">
        <v>1901</v>
      </c>
    </row>
    <row r="603" spans="1:6" x14ac:dyDescent="0.45">
      <c r="A603" s="218">
        <v>12660</v>
      </c>
      <c r="B603" s="218">
        <v>400</v>
      </c>
      <c r="C603" s="219">
        <v>15.51309115139259</v>
      </c>
      <c r="D603" s="218"/>
      <c r="E603" s="218" t="s">
        <v>208</v>
      </c>
      <c r="F603" s="218">
        <v>1987</v>
      </c>
    </row>
    <row r="604" spans="1:6" x14ac:dyDescent="0.45">
      <c r="A604" s="218">
        <v>12660</v>
      </c>
      <c r="B604" s="218">
        <v>400</v>
      </c>
      <c r="C604" s="219">
        <v>10.90266544341708</v>
      </c>
      <c r="D604" s="218"/>
      <c r="E604" s="218" t="s">
        <v>208</v>
      </c>
      <c r="F604" s="218">
        <v>1987</v>
      </c>
    </row>
    <row r="605" spans="1:6" x14ac:dyDescent="0.45">
      <c r="A605" s="218">
        <v>12658</v>
      </c>
      <c r="B605" s="218">
        <v>250</v>
      </c>
      <c r="C605" s="219">
        <v>28.19116330719342</v>
      </c>
      <c r="D605" s="218"/>
      <c r="E605" s="218" t="s">
        <v>203</v>
      </c>
      <c r="F605" s="218">
        <v>1901</v>
      </c>
    </row>
    <row r="606" spans="1:6" x14ac:dyDescent="0.45">
      <c r="A606" s="218">
        <v>12658</v>
      </c>
      <c r="B606" s="218">
        <v>250</v>
      </c>
      <c r="C606" s="219">
        <v>15.80476377584745</v>
      </c>
      <c r="D606" s="218"/>
      <c r="E606" s="218" t="s">
        <v>203</v>
      </c>
      <c r="F606" s="218">
        <v>1901</v>
      </c>
    </row>
    <row r="607" spans="1:6" x14ac:dyDescent="0.45">
      <c r="A607" s="218">
        <v>12658</v>
      </c>
      <c r="B607" s="218">
        <v>250</v>
      </c>
      <c r="C607" s="219">
        <v>20.519804185761931</v>
      </c>
      <c r="D607" s="218"/>
      <c r="E607" s="218" t="s">
        <v>203</v>
      </c>
      <c r="F607" s="218">
        <v>1901</v>
      </c>
    </row>
    <row r="608" spans="1:6" x14ac:dyDescent="0.45">
      <c r="A608" s="218">
        <v>12652</v>
      </c>
      <c r="B608" s="218">
        <v>200</v>
      </c>
      <c r="C608" s="219">
        <v>5.8959759268405918</v>
      </c>
      <c r="D608" s="218"/>
      <c r="E608" s="218" t="s">
        <v>111</v>
      </c>
      <c r="F608" s="218">
        <v>1987</v>
      </c>
    </row>
    <row r="609" spans="1:6" x14ac:dyDescent="0.45">
      <c r="A609" s="218">
        <v>12652</v>
      </c>
      <c r="B609" s="218">
        <v>200</v>
      </c>
      <c r="C609" s="219">
        <v>9.3817807808735072</v>
      </c>
      <c r="D609" s="218"/>
      <c r="E609" s="218" t="s">
        <v>111</v>
      </c>
      <c r="F609" s="218">
        <v>1987</v>
      </c>
    </row>
    <row r="610" spans="1:6" x14ac:dyDescent="0.45">
      <c r="A610" s="218">
        <v>12652</v>
      </c>
      <c r="B610" s="218">
        <v>200</v>
      </c>
      <c r="C610" s="219">
        <v>13.676509126821561</v>
      </c>
      <c r="D610" s="218"/>
      <c r="E610" s="218" t="s">
        <v>111</v>
      </c>
      <c r="F610" s="218">
        <v>1987</v>
      </c>
    </row>
    <row r="611" spans="1:6" x14ac:dyDescent="0.45">
      <c r="A611" s="218">
        <v>12650</v>
      </c>
      <c r="B611" s="218">
        <v>300</v>
      </c>
      <c r="C611" s="219">
        <v>4.6219353497964661</v>
      </c>
      <c r="D611" s="218"/>
      <c r="E611" s="218" t="s">
        <v>111</v>
      </c>
      <c r="F611" s="218">
        <v>1987</v>
      </c>
    </row>
    <row r="612" spans="1:6" x14ac:dyDescent="0.45">
      <c r="A612" s="218">
        <v>12650</v>
      </c>
      <c r="B612" s="218">
        <v>300</v>
      </c>
      <c r="C612" s="219">
        <v>28.221504672952651</v>
      </c>
      <c r="D612" s="218"/>
      <c r="E612" s="218" t="s">
        <v>111</v>
      </c>
      <c r="F612" s="218">
        <v>1987</v>
      </c>
    </row>
    <row r="613" spans="1:6" x14ac:dyDescent="0.45">
      <c r="A613" s="218">
        <v>12650</v>
      </c>
      <c r="B613" s="218">
        <v>300</v>
      </c>
      <c r="C613" s="219">
        <v>9.5259551115085639</v>
      </c>
      <c r="D613" s="218"/>
      <c r="E613" s="218" t="s">
        <v>111</v>
      </c>
      <c r="F613" s="218">
        <v>1987</v>
      </c>
    </row>
    <row r="614" spans="1:6" x14ac:dyDescent="0.45">
      <c r="A614" s="218">
        <v>12650</v>
      </c>
      <c r="B614" s="218">
        <v>300</v>
      </c>
      <c r="C614" s="219">
        <v>21.237399562424329</v>
      </c>
      <c r="D614" s="218"/>
      <c r="E614" s="218" t="s">
        <v>111</v>
      </c>
      <c r="F614" s="218">
        <v>1987</v>
      </c>
    </row>
    <row r="615" spans="1:6" x14ac:dyDescent="0.45">
      <c r="A615" s="218">
        <v>12650</v>
      </c>
      <c r="B615" s="218">
        <v>300</v>
      </c>
      <c r="C615" s="219">
        <v>11.539095779924949</v>
      </c>
      <c r="D615" s="218"/>
      <c r="E615" s="218" t="s">
        <v>111</v>
      </c>
      <c r="F615" s="218">
        <v>1987</v>
      </c>
    </row>
    <row r="616" spans="1:6" x14ac:dyDescent="0.45">
      <c r="A616" s="218">
        <v>12650</v>
      </c>
      <c r="B616" s="218">
        <v>300</v>
      </c>
      <c r="C616" s="219">
        <v>8.3333932064806273</v>
      </c>
      <c r="D616" s="218"/>
      <c r="E616" s="218" t="s">
        <v>111</v>
      </c>
      <c r="F616" s="218">
        <v>1987</v>
      </c>
    </row>
    <row r="617" spans="1:6" x14ac:dyDescent="0.45">
      <c r="A617" s="218">
        <v>12650</v>
      </c>
      <c r="B617" s="218">
        <v>300</v>
      </c>
      <c r="C617" s="219">
        <v>14.698401835933501</v>
      </c>
      <c r="D617" s="218"/>
      <c r="E617" s="218" t="s">
        <v>111</v>
      </c>
      <c r="F617" s="218">
        <v>1987</v>
      </c>
    </row>
    <row r="618" spans="1:6" x14ac:dyDescent="0.45">
      <c r="A618" s="218">
        <v>12648</v>
      </c>
      <c r="B618" s="218">
        <v>200</v>
      </c>
      <c r="C618" s="219">
        <v>6.4559493421973784</v>
      </c>
      <c r="D618" s="218"/>
      <c r="E618" s="218" t="s">
        <v>203</v>
      </c>
      <c r="F618" s="218">
        <v>1969</v>
      </c>
    </row>
    <row r="619" spans="1:6" x14ac:dyDescent="0.45">
      <c r="A619" s="218">
        <v>12648</v>
      </c>
      <c r="B619" s="218">
        <v>200</v>
      </c>
      <c r="C619" s="219">
        <v>15.15416079939753</v>
      </c>
      <c r="D619" s="218"/>
      <c r="E619" s="218" t="s">
        <v>112</v>
      </c>
      <c r="F619" s="218">
        <v>1969</v>
      </c>
    </row>
    <row r="620" spans="1:6" x14ac:dyDescent="0.45">
      <c r="A620" s="218">
        <v>12648</v>
      </c>
      <c r="B620" s="218">
        <v>200</v>
      </c>
      <c r="C620" s="219">
        <v>18.38106644175032</v>
      </c>
      <c r="D620" s="218"/>
      <c r="E620" s="218" t="s">
        <v>203</v>
      </c>
      <c r="F620" s="218">
        <v>1969</v>
      </c>
    </row>
    <row r="621" spans="1:6" x14ac:dyDescent="0.45">
      <c r="A621" s="218">
        <v>12648</v>
      </c>
      <c r="B621" s="218">
        <v>200</v>
      </c>
      <c r="C621" s="219">
        <v>2.5682065853027942</v>
      </c>
      <c r="D621" s="218"/>
      <c r="E621" s="218" t="s">
        <v>203</v>
      </c>
      <c r="F621" s="218">
        <v>1969</v>
      </c>
    </row>
    <row r="622" spans="1:6" x14ac:dyDescent="0.45">
      <c r="A622" s="218">
        <v>12646</v>
      </c>
      <c r="B622" s="218">
        <v>300</v>
      </c>
      <c r="C622" s="219">
        <v>28.069785365572429</v>
      </c>
      <c r="D622" s="218"/>
      <c r="E622" s="218" t="s">
        <v>123</v>
      </c>
      <c r="F622" s="218">
        <v>1901</v>
      </c>
    </row>
    <row r="623" spans="1:6" x14ac:dyDescent="0.45">
      <c r="A623" s="218">
        <v>12646</v>
      </c>
      <c r="B623" s="218">
        <v>300</v>
      </c>
      <c r="C623" s="219">
        <v>33.885125313763353</v>
      </c>
      <c r="D623" s="218"/>
      <c r="E623" s="218" t="s">
        <v>123</v>
      </c>
      <c r="F623" s="218">
        <v>1901</v>
      </c>
    </row>
    <row r="624" spans="1:6" x14ac:dyDescent="0.45">
      <c r="A624" s="218">
        <v>12644</v>
      </c>
      <c r="B624" s="218">
        <v>250</v>
      </c>
      <c r="C624" s="219">
        <v>54.314741971328367</v>
      </c>
      <c r="D624" s="218"/>
      <c r="E624" s="218" t="s">
        <v>123</v>
      </c>
      <c r="F624" s="218">
        <v>1990</v>
      </c>
    </row>
    <row r="625" spans="1:6" x14ac:dyDescent="0.45">
      <c r="A625" s="218">
        <v>12644</v>
      </c>
      <c r="B625" s="218">
        <v>250</v>
      </c>
      <c r="C625" s="219">
        <v>49.93072370100456</v>
      </c>
      <c r="D625" s="218"/>
      <c r="E625" s="218" t="s">
        <v>112</v>
      </c>
      <c r="F625" s="218">
        <v>1990</v>
      </c>
    </row>
    <row r="626" spans="1:6" x14ac:dyDescent="0.45">
      <c r="A626" s="218">
        <v>12642</v>
      </c>
      <c r="B626" s="218">
        <v>600</v>
      </c>
      <c r="C626" s="219">
        <v>42.9747484679786</v>
      </c>
      <c r="D626" s="218"/>
      <c r="E626" s="218" t="s">
        <v>203</v>
      </c>
      <c r="F626" s="218">
        <v>1989</v>
      </c>
    </row>
    <row r="627" spans="1:6" x14ac:dyDescent="0.45">
      <c r="A627" s="218">
        <v>12642</v>
      </c>
      <c r="B627" s="218">
        <v>600</v>
      </c>
      <c r="C627" s="219">
        <v>23.931703955060641</v>
      </c>
      <c r="D627" s="218"/>
      <c r="E627" s="218" t="s">
        <v>203</v>
      </c>
      <c r="F627" s="218">
        <v>1989</v>
      </c>
    </row>
    <row r="628" spans="1:6" x14ac:dyDescent="0.45">
      <c r="A628" s="218">
        <v>12642</v>
      </c>
      <c r="B628" s="218">
        <v>600</v>
      </c>
      <c r="C628" s="219">
        <v>30.49741677495048</v>
      </c>
      <c r="D628" s="218"/>
      <c r="E628" s="218" t="s">
        <v>203</v>
      </c>
      <c r="F628" s="218">
        <v>1989</v>
      </c>
    </row>
    <row r="629" spans="1:6" x14ac:dyDescent="0.45">
      <c r="A629" s="218">
        <v>12642</v>
      </c>
      <c r="B629" s="218">
        <v>600</v>
      </c>
      <c r="C629" s="219">
        <v>50.543205935942972</v>
      </c>
      <c r="D629" s="218"/>
      <c r="E629" s="218" t="s">
        <v>203</v>
      </c>
      <c r="F629" s="218">
        <v>1989</v>
      </c>
    </row>
    <row r="630" spans="1:6" x14ac:dyDescent="0.45">
      <c r="A630" s="218">
        <v>12636</v>
      </c>
      <c r="B630" s="218">
        <v>225</v>
      </c>
      <c r="C630" s="219">
        <v>23.687319291220529</v>
      </c>
      <c r="D630" s="218"/>
      <c r="E630" s="218" t="s">
        <v>209</v>
      </c>
      <c r="F630" s="218">
        <v>1962</v>
      </c>
    </row>
    <row r="631" spans="1:6" x14ac:dyDescent="0.45">
      <c r="A631" s="218">
        <v>12636</v>
      </c>
      <c r="B631" s="218">
        <v>225</v>
      </c>
      <c r="C631" s="219">
        <v>26.295291071237092</v>
      </c>
      <c r="D631" s="218"/>
      <c r="E631" s="218" t="s">
        <v>209</v>
      </c>
      <c r="F631" s="218">
        <v>1962</v>
      </c>
    </row>
    <row r="632" spans="1:6" x14ac:dyDescent="0.45">
      <c r="A632" s="218">
        <v>12636</v>
      </c>
      <c r="B632" s="218">
        <v>225</v>
      </c>
      <c r="C632" s="219">
        <v>26.53863321036566</v>
      </c>
      <c r="D632" s="218"/>
      <c r="E632" s="218" t="s">
        <v>209</v>
      </c>
      <c r="F632" s="218">
        <v>1962</v>
      </c>
    </row>
    <row r="633" spans="1:6" x14ac:dyDescent="0.45">
      <c r="A633" s="218">
        <v>12636</v>
      </c>
      <c r="B633" s="218">
        <v>225</v>
      </c>
      <c r="C633" s="219">
        <v>22.100911002486349</v>
      </c>
      <c r="D633" s="218"/>
      <c r="E633" s="218" t="s">
        <v>209</v>
      </c>
      <c r="F633" s="218">
        <v>1962</v>
      </c>
    </row>
    <row r="634" spans="1:6" x14ac:dyDescent="0.45">
      <c r="A634" s="218">
        <v>12636</v>
      </c>
      <c r="B634" s="218">
        <v>225</v>
      </c>
      <c r="C634" s="219">
        <v>24.25524190690723</v>
      </c>
      <c r="D634" s="218"/>
      <c r="E634" s="218" t="s">
        <v>209</v>
      </c>
      <c r="F634" s="218">
        <v>1962</v>
      </c>
    </row>
    <row r="635" spans="1:6" x14ac:dyDescent="0.45">
      <c r="A635" s="218">
        <v>12636</v>
      </c>
      <c r="B635" s="218">
        <v>225</v>
      </c>
      <c r="C635" s="219">
        <v>24.13354301466136</v>
      </c>
      <c r="D635" s="218"/>
      <c r="E635" s="218" t="s">
        <v>209</v>
      </c>
      <c r="F635" s="218">
        <v>1962</v>
      </c>
    </row>
    <row r="636" spans="1:6" x14ac:dyDescent="0.45">
      <c r="A636" s="218">
        <v>12636</v>
      </c>
      <c r="B636" s="218">
        <v>225</v>
      </c>
      <c r="C636" s="219">
        <v>24.86317082588085</v>
      </c>
      <c r="D636" s="218"/>
      <c r="E636" s="218" t="s">
        <v>209</v>
      </c>
      <c r="F636" s="218">
        <v>1962</v>
      </c>
    </row>
    <row r="637" spans="1:6" x14ac:dyDescent="0.45">
      <c r="A637" s="218">
        <v>12636</v>
      </c>
      <c r="B637" s="218">
        <v>225</v>
      </c>
      <c r="C637" s="219">
        <v>23.428582479431569</v>
      </c>
      <c r="D637" s="218"/>
      <c r="E637" s="218" t="s">
        <v>209</v>
      </c>
      <c r="F637" s="218">
        <v>1962</v>
      </c>
    </row>
    <row r="638" spans="1:6" x14ac:dyDescent="0.45">
      <c r="A638" s="218">
        <v>12636</v>
      </c>
      <c r="B638" s="218">
        <v>225</v>
      </c>
      <c r="C638" s="219">
        <v>22.295125477814</v>
      </c>
      <c r="D638" s="218"/>
      <c r="E638" s="218" t="s">
        <v>209</v>
      </c>
      <c r="F638" s="218">
        <v>1962</v>
      </c>
    </row>
    <row r="639" spans="1:6" x14ac:dyDescent="0.45">
      <c r="A639" s="218">
        <v>12636</v>
      </c>
      <c r="B639" s="218">
        <v>225</v>
      </c>
      <c r="C639" s="219">
        <v>25.320781264987328</v>
      </c>
      <c r="D639" s="218"/>
      <c r="E639" s="218" t="s">
        <v>209</v>
      </c>
      <c r="F639" s="218">
        <v>1962</v>
      </c>
    </row>
    <row r="640" spans="1:6" x14ac:dyDescent="0.45">
      <c r="A640" s="218">
        <v>12636</v>
      </c>
      <c r="B640" s="218">
        <v>225</v>
      </c>
      <c r="C640" s="219">
        <v>36.048368879183442</v>
      </c>
      <c r="D640" s="218"/>
      <c r="E640" s="218" t="s">
        <v>209</v>
      </c>
      <c r="F640" s="218">
        <v>1962</v>
      </c>
    </row>
    <row r="641" spans="1:6" x14ac:dyDescent="0.45">
      <c r="A641" s="218">
        <v>12636</v>
      </c>
      <c r="B641" s="218">
        <v>225</v>
      </c>
      <c r="C641" s="219">
        <v>16.79592641343654</v>
      </c>
      <c r="D641" s="218"/>
      <c r="E641" s="218" t="s">
        <v>209</v>
      </c>
      <c r="F641" s="218">
        <v>1962</v>
      </c>
    </row>
    <row r="642" spans="1:6" x14ac:dyDescent="0.45">
      <c r="A642" s="218">
        <v>12636</v>
      </c>
      <c r="B642" s="218">
        <v>225</v>
      </c>
      <c r="C642" s="219">
        <v>14.78334958541488</v>
      </c>
      <c r="D642" s="218"/>
      <c r="E642" s="218" t="s">
        <v>209</v>
      </c>
      <c r="F642" s="218">
        <v>1962</v>
      </c>
    </row>
    <row r="643" spans="1:6" x14ac:dyDescent="0.45">
      <c r="A643" s="218">
        <v>12634</v>
      </c>
      <c r="B643" s="218">
        <v>300</v>
      </c>
      <c r="C643" s="219">
        <v>11.88359709574469</v>
      </c>
      <c r="D643" s="218"/>
      <c r="E643" s="218" t="s">
        <v>205</v>
      </c>
      <c r="F643" s="218">
        <v>1990</v>
      </c>
    </row>
    <row r="644" spans="1:6" x14ac:dyDescent="0.45">
      <c r="A644" s="218">
        <v>12634</v>
      </c>
      <c r="B644" s="218">
        <v>300</v>
      </c>
      <c r="C644" s="219">
        <v>41.105020277244371</v>
      </c>
      <c r="D644" s="218"/>
      <c r="E644" s="218" t="s">
        <v>205</v>
      </c>
      <c r="F644" s="218">
        <v>1990</v>
      </c>
    </row>
    <row r="645" spans="1:6" x14ac:dyDescent="0.45">
      <c r="A645" s="218">
        <v>12634</v>
      </c>
      <c r="B645" s="218">
        <v>300</v>
      </c>
      <c r="C645" s="219">
        <v>8.4956750229439972</v>
      </c>
      <c r="D645" s="218"/>
      <c r="E645" s="218" t="s">
        <v>205</v>
      </c>
      <c r="F645" s="218">
        <v>1990</v>
      </c>
    </row>
    <row r="646" spans="1:6" x14ac:dyDescent="0.45">
      <c r="A646" s="218">
        <v>12632</v>
      </c>
      <c r="B646" s="218">
        <v>200</v>
      </c>
      <c r="C646" s="219">
        <v>52.012155322757728</v>
      </c>
      <c r="D646" s="218"/>
      <c r="E646" s="218" t="s">
        <v>210</v>
      </c>
      <c r="F646" s="218">
        <v>1901</v>
      </c>
    </row>
    <row r="647" spans="1:6" x14ac:dyDescent="0.45">
      <c r="A647" s="218">
        <v>12632</v>
      </c>
      <c r="B647" s="218">
        <v>200</v>
      </c>
      <c r="C647" s="219">
        <v>29.165215084541689</v>
      </c>
      <c r="D647" s="218"/>
      <c r="E647" s="218" t="s">
        <v>210</v>
      </c>
      <c r="F647" s="218">
        <v>1901</v>
      </c>
    </row>
    <row r="648" spans="1:6" x14ac:dyDescent="0.45">
      <c r="A648" s="218">
        <v>12632</v>
      </c>
      <c r="B648" s="218">
        <v>200</v>
      </c>
      <c r="C648" s="219">
        <v>2.0671140985367522</v>
      </c>
      <c r="D648" s="218"/>
      <c r="E648" s="218" t="s">
        <v>114</v>
      </c>
      <c r="F648" s="218">
        <v>1901</v>
      </c>
    </row>
    <row r="649" spans="1:6" x14ac:dyDescent="0.45">
      <c r="A649" s="218">
        <v>12630</v>
      </c>
      <c r="B649" s="218">
        <v>300</v>
      </c>
      <c r="C649" s="219">
        <v>16.2450213587428</v>
      </c>
      <c r="D649" s="218"/>
      <c r="E649" s="218" t="s">
        <v>205</v>
      </c>
      <c r="F649" s="218">
        <v>1990</v>
      </c>
    </row>
    <row r="650" spans="1:6" x14ac:dyDescent="0.45">
      <c r="A650" s="218">
        <v>12630</v>
      </c>
      <c r="B650" s="218">
        <v>300</v>
      </c>
      <c r="C650" s="219">
        <v>25.979176550822888</v>
      </c>
      <c r="D650" s="218"/>
      <c r="E650" s="218" t="s">
        <v>210</v>
      </c>
      <c r="F650" s="218">
        <v>1901</v>
      </c>
    </row>
    <row r="651" spans="1:6" x14ac:dyDescent="0.45">
      <c r="A651" s="218">
        <v>12630</v>
      </c>
      <c r="B651" s="218">
        <v>300</v>
      </c>
      <c r="C651" s="219">
        <v>29.110090680648849</v>
      </c>
      <c r="D651" s="218"/>
      <c r="E651" s="218"/>
      <c r="F651" s="218">
        <v>1901</v>
      </c>
    </row>
    <row r="652" spans="1:6" x14ac:dyDescent="0.45">
      <c r="A652" s="218">
        <v>12630</v>
      </c>
      <c r="B652" s="218">
        <v>300</v>
      </c>
      <c r="C652" s="219">
        <v>44.199434143035482</v>
      </c>
      <c r="D652" s="218"/>
      <c r="E652" s="218" t="s">
        <v>205</v>
      </c>
      <c r="F652" s="218">
        <v>1901</v>
      </c>
    </row>
    <row r="653" spans="1:6" x14ac:dyDescent="0.45">
      <c r="A653" s="218">
        <v>12630</v>
      </c>
      <c r="B653" s="218">
        <v>300</v>
      </c>
      <c r="C653" s="219">
        <v>46.45443542790489</v>
      </c>
      <c r="D653" s="218"/>
      <c r="E653" s="218" t="s">
        <v>205</v>
      </c>
      <c r="F653" s="218">
        <v>1901</v>
      </c>
    </row>
    <row r="654" spans="1:6" x14ac:dyDescent="0.45">
      <c r="A654" s="218">
        <v>12628</v>
      </c>
      <c r="B654" s="218">
        <v>0</v>
      </c>
      <c r="C654" s="219">
        <v>49.203927405835501</v>
      </c>
      <c r="D654" s="218"/>
      <c r="E654" s="218"/>
      <c r="F654" s="218">
        <v>1901</v>
      </c>
    </row>
    <row r="655" spans="1:6" x14ac:dyDescent="0.45">
      <c r="A655" s="218">
        <v>12628</v>
      </c>
      <c r="B655" s="218">
        <v>0</v>
      </c>
      <c r="C655" s="219">
        <v>49.289507785744163</v>
      </c>
      <c r="D655" s="218"/>
      <c r="E655" s="218"/>
      <c r="F655" s="218">
        <v>1901</v>
      </c>
    </row>
    <row r="656" spans="1:6" x14ac:dyDescent="0.45">
      <c r="A656" s="218">
        <v>12628</v>
      </c>
      <c r="B656" s="218">
        <v>0</v>
      </c>
      <c r="C656" s="219">
        <v>49.970196937120441</v>
      </c>
      <c r="D656" s="218"/>
      <c r="E656" s="218"/>
      <c r="F656" s="218">
        <v>1901</v>
      </c>
    </row>
    <row r="657" spans="1:6" x14ac:dyDescent="0.45">
      <c r="A657" s="218">
        <v>12628</v>
      </c>
      <c r="B657" s="218">
        <v>0</v>
      </c>
      <c r="C657" s="219">
        <v>48.67977775881571</v>
      </c>
      <c r="D657" s="218"/>
      <c r="E657" s="218"/>
      <c r="F657" s="218">
        <v>1901</v>
      </c>
    </row>
    <row r="658" spans="1:6" x14ac:dyDescent="0.45">
      <c r="A658" s="218">
        <v>12628</v>
      </c>
      <c r="B658" s="218">
        <v>0</v>
      </c>
      <c r="C658" s="219">
        <v>46.62082147175164</v>
      </c>
      <c r="D658" s="218"/>
      <c r="E658" s="218"/>
      <c r="F658" s="218">
        <v>1901</v>
      </c>
    </row>
    <row r="659" spans="1:6" x14ac:dyDescent="0.45">
      <c r="A659" s="218">
        <v>12628</v>
      </c>
      <c r="B659" s="218">
        <v>0</v>
      </c>
      <c r="C659" s="219">
        <v>44.378731104188937</v>
      </c>
      <c r="D659" s="218"/>
      <c r="E659" s="218"/>
      <c r="F659" s="218">
        <v>1901</v>
      </c>
    </row>
    <row r="660" spans="1:6" x14ac:dyDescent="0.45">
      <c r="A660" s="218">
        <v>12628</v>
      </c>
      <c r="B660" s="218">
        <v>0</v>
      </c>
      <c r="C660" s="219">
        <v>44.461730827329838</v>
      </c>
      <c r="D660" s="218"/>
      <c r="E660" s="218"/>
      <c r="F660" s="218">
        <v>1901</v>
      </c>
    </row>
    <row r="661" spans="1:6" x14ac:dyDescent="0.45">
      <c r="A661" s="218">
        <v>12628</v>
      </c>
      <c r="B661" s="218">
        <v>0</v>
      </c>
      <c r="C661" s="219">
        <v>36.230709753597317</v>
      </c>
      <c r="D661" s="218"/>
      <c r="E661" s="218"/>
      <c r="F661" s="218">
        <v>1901</v>
      </c>
    </row>
    <row r="662" spans="1:6" x14ac:dyDescent="0.45">
      <c r="A662" s="218">
        <v>12628</v>
      </c>
      <c r="B662" s="218">
        <v>0</v>
      </c>
      <c r="C662" s="219">
        <v>36.476756723458358</v>
      </c>
      <c r="D662" s="218"/>
      <c r="E662" s="218"/>
      <c r="F662" s="218">
        <v>1901</v>
      </c>
    </row>
    <row r="663" spans="1:6" x14ac:dyDescent="0.45">
      <c r="A663" s="218">
        <v>12626</v>
      </c>
      <c r="B663" s="218">
        <v>0</v>
      </c>
      <c r="C663" s="219">
        <v>39.141223394888819</v>
      </c>
      <c r="D663" s="218"/>
      <c r="E663" s="218"/>
      <c r="F663" s="218">
        <v>1901</v>
      </c>
    </row>
    <row r="664" spans="1:6" x14ac:dyDescent="0.45">
      <c r="A664" s="218">
        <v>12626</v>
      </c>
      <c r="B664" s="218">
        <v>0</v>
      </c>
      <c r="C664" s="219">
        <v>5.9808291308595241</v>
      </c>
      <c r="D664" s="218"/>
      <c r="E664" s="218"/>
      <c r="F664" s="218">
        <v>1901</v>
      </c>
    </row>
    <row r="665" spans="1:6" x14ac:dyDescent="0.45">
      <c r="A665" s="218">
        <v>12626</v>
      </c>
      <c r="B665" s="218">
        <v>0</v>
      </c>
      <c r="C665" s="219">
        <v>49.595086761305311</v>
      </c>
      <c r="D665" s="218"/>
      <c r="E665" s="218"/>
      <c r="F665" s="218">
        <v>1901</v>
      </c>
    </row>
    <row r="666" spans="1:6" x14ac:dyDescent="0.45">
      <c r="A666" s="218">
        <v>12626</v>
      </c>
      <c r="B666" s="218">
        <v>0</v>
      </c>
      <c r="C666" s="219">
        <v>32.514199147326153</v>
      </c>
      <c r="D666" s="218"/>
      <c r="E666" s="218"/>
      <c r="F666" s="218">
        <v>1901</v>
      </c>
    </row>
    <row r="667" spans="1:6" x14ac:dyDescent="0.45">
      <c r="A667" s="218">
        <v>12626</v>
      </c>
      <c r="B667" s="218">
        <v>0</v>
      </c>
      <c r="C667" s="219">
        <v>31.065499962044321</v>
      </c>
      <c r="D667" s="218"/>
      <c r="E667" s="218"/>
      <c r="F667" s="218">
        <v>1901</v>
      </c>
    </row>
    <row r="668" spans="1:6" x14ac:dyDescent="0.45">
      <c r="A668" s="218">
        <v>12626</v>
      </c>
      <c r="B668" s="218">
        <v>0</v>
      </c>
      <c r="C668" s="219">
        <v>42.312341684290253</v>
      </c>
      <c r="D668" s="218"/>
      <c r="E668" s="218"/>
      <c r="F668" s="218">
        <v>1901</v>
      </c>
    </row>
    <row r="669" spans="1:6" x14ac:dyDescent="0.45">
      <c r="A669" s="218">
        <v>12444</v>
      </c>
      <c r="B669" s="218">
        <v>600</v>
      </c>
      <c r="C669" s="219">
        <v>4.0335428981505101</v>
      </c>
      <c r="D669" s="218"/>
      <c r="E669" s="218" t="s">
        <v>208</v>
      </c>
      <c r="F669" s="218">
        <v>1901</v>
      </c>
    </row>
    <row r="670" spans="1:6" x14ac:dyDescent="0.45">
      <c r="A670" s="218">
        <v>12444</v>
      </c>
      <c r="B670" s="218">
        <v>600</v>
      </c>
      <c r="C670" s="219">
        <v>20.711272512118668</v>
      </c>
      <c r="D670" s="218"/>
      <c r="E670" s="218" t="s">
        <v>208</v>
      </c>
      <c r="F670" s="218">
        <v>1901</v>
      </c>
    </row>
    <row r="671" spans="1:6" x14ac:dyDescent="0.45">
      <c r="A671" s="218">
        <v>12444</v>
      </c>
      <c r="B671" s="218">
        <v>600</v>
      </c>
      <c r="C671" s="219">
        <v>23.813443986590009</v>
      </c>
      <c r="D671" s="218"/>
      <c r="E671" s="218" t="s">
        <v>208</v>
      </c>
      <c r="F671" s="218">
        <v>1901</v>
      </c>
    </row>
    <row r="672" spans="1:6" x14ac:dyDescent="0.45">
      <c r="A672" s="218">
        <v>12444</v>
      </c>
      <c r="B672" s="218">
        <v>600</v>
      </c>
      <c r="C672" s="219">
        <v>26.379171764018839</v>
      </c>
      <c r="D672" s="218"/>
      <c r="E672" s="218" t="s">
        <v>208</v>
      </c>
      <c r="F672" s="218">
        <v>1901</v>
      </c>
    </row>
    <row r="673" spans="1:6" x14ac:dyDescent="0.45">
      <c r="A673" s="218">
        <v>12444</v>
      </c>
      <c r="B673" s="218">
        <v>600</v>
      </c>
      <c r="C673" s="219">
        <v>49.408421971154702</v>
      </c>
      <c r="D673" s="218"/>
      <c r="E673" s="218" t="s">
        <v>208</v>
      </c>
      <c r="F673" s="218">
        <v>1901</v>
      </c>
    </row>
    <row r="674" spans="1:6" x14ac:dyDescent="0.45">
      <c r="A674" s="218">
        <v>12442</v>
      </c>
      <c r="B674" s="218">
        <v>0</v>
      </c>
      <c r="C674" s="219">
        <v>6.2503919867758144</v>
      </c>
      <c r="D674" s="218"/>
      <c r="E674" s="218"/>
      <c r="F674" s="218">
        <v>1901</v>
      </c>
    </row>
    <row r="675" spans="1:6" x14ac:dyDescent="0.45">
      <c r="A675" s="218">
        <v>12442</v>
      </c>
      <c r="B675" s="218">
        <v>0</v>
      </c>
      <c r="C675" s="219">
        <v>2.9960307085869862</v>
      </c>
      <c r="D675" s="218"/>
      <c r="E675" s="218"/>
      <c r="F675" s="218">
        <v>1901</v>
      </c>
    </row>
    <row r="676" spans="1:6" x14ac:dyDescent="0.45">
      <c r="A676" s="218">
        <v>12438</v>
      </c>
      <c r="B676" s="218">
        <v>0</v>
      </c>
      <c r="C676" s="219">
        <v>23.724200723734452</v>
      </c>
      <c r="D676" s="218"/>
      <c r="E676" s="218"/>
      <c r="F676" s="218">
        <v>1901</v>
      </c>
    </row>
    <row r="677" spans="1:6" x14ac:dyDescent="0.45">
      <c r="A677" s="218">
        <v>12438</v>
      </c>
      <c r="B677" s="218">
        <v>0</v>
      </c>
      <c r="C677" s="219">
        <v>17.577314926293209</v>
      </c>
      <c r="D677" s="218"/>
      <c r="E677" s="218"/>
      <c r="F677" s="218">
        <v>1901</v>
      </c>
    </row>
    <row r="678" spans="1:6" x14ac:dyDescent="0.45">
      <c r="A678" s="218">
        <v>12436</v>
      </c>
      <c r="B678" s="218">
        <v>200</v>
      </c>
      <c r="C678" s="219">
        <v>44.407966645169161</v>
      </c>
      <c r="D678" s="218"/>
      <c r="E678" s="218" t="s">
        <v>205</v>
      </c>
      <c r="F678" s="218">
        <v>1901</v>
      </c>
    </row>
    <row r="679" spans="1:6" x14ac:dyDescent="0.45">
      <c r="A679" s="218">
        <v>12434</v>
      </c>
      <c r="B679" s="218">
        <v>0</v>
      </c>
      <c r="C679" s="219">
        <v>11.201303495732731</v>
      </c>
      <c r="D679" s="218"/>
      <c r="E679" s="218"/>
      <c r="F679" s="218">
        <v>1901</v>
      </c>
    </row>
    <row r="680" spans="1:6" x14ac:dyDescent="0.45">
      <c r="A680" s="218">
        <v>12432</v>
      </c>
      <c r="B680" s="218">
        <v>250</v>
      </c>
      <c r="C680" s="219">
        <v>18.667861812450489</v>
      </c>
      <c r="D680" s="218"/>
      <c r="E680" s="218" t="s">
        <v>205</v>
      </c>
      <c r="F680" s="218">
        <v>1955</v>
      </c>
    </row>
    <row r="681" spans="1:6" x14ac:dyDescent="0.45">
      <c r="A681" s="218">
        <v>12432</v>
      </c>
      <c r="B681" s="218">
        <v>250</v>
      </c>
      <c r="C681" s="219">
        <v>18.77499252559193</v>
      </c>
      <c r="D681" s="218"/>
      <c r="E681" s="218" t="s">
        <v>205</v>
      </c>
      <c r="F681" s="218">
        <v>1955</v>
      </c>
    </row>
    <row r="682" spans="1:6" x14ac:dyDescent="0.45">
      <c r="A682" s="218">
        <v>12432</v>
      </c>
      <c r="B682" s="218">
        <v>250</v>
      </c>
      <c r="C682" s="219">
        <v>18.975562279432101</v>
      </c>
      <c r="D682" s="218"/>
      <c r="E682" s="218" t="s">
        <v>205</v>
      </c>
      <c r="F682" s="218">
        <v>1955</v>
      </c>
    </row>
    <row r="683" spans="1:6" x14ac:dyDescent="0.45">
      <c r="A683" s="218">
        <v>12432</v>
      </c>
      <c r="B683" s="218">
        <v>250</v>
      </c>
      <c r="C683" s="219">
        <v>16.991260030800401</v>
      </c>
      <c r="D683" s="218"/>
      <c r="E683" s="218" t="s">
        <v>205</v>
      </c>
      <c r="F683" s="218">
        <v>1955</v>
      </c>
    </row>
    <row r="684" spans="1:6" x14ac:dyDescent="0.45">
      <c r="A684" s="218">
        <v>12432</v>
      </c>
      <c r="B684" s="218">
        <v>250</v>
      </c>
      <c r="C684" s="219">
        <v>11.00210348267276</v>
      </c>
      <c r="D684" s="218"/>
      <c r="E684" s="218" t="s">
        <v>205</v>
      </c>
      <c r="F684" s="218">
        <v>1955</v>
      </c>
    </row>
    <row r="685" spans="1:6" x14ac:dyDescent="0.45">
      <c r="A685" s="218">
        <v>12432</v>
      </c>
      <c r="B685" s="218">
        <v>250</v>
      </c>
      <c r="C685" s="219">
        <v>19.956626670075732</v>
      </c>
      <c r="D685" s="218"/>
      <c r="E685" s="218" t="s">
        <v>205</v>
      </c>
      <c r="F685" s="218">
        <v>1955</v>
      </c>
    </row>
    <row r="686" spans="1:6" x14ac:dyDescent="0.45">
      <c r="A686" s="218">
        <v>12432</v>
      </c>
      <c r="B686" s="218">
        <v>250</v>
      </c>
      <c r="C686" s="219">
        <v>20.205207290439361</v>
      </c>
      <c r="D686" s="218"/>
      <c r="E686" s="218" t="s">
        <v>205</v>
      </c>
      <c r="F686" s="218">
        <v>1955</v>
      </c>
    </row>
    <row r="687" spans="1:6" x14ac:dyDescent="0.45">
      <c r="A687" s="218">
        <v>12432</v>
      </c>
      <c r="B687" s="218">
        <v>250</v>
      </c>
      <c r="C687" s="219">
        <v>20.65839101286312</v>
      </c>
      <c r="D687" s="218"/>
      <c r="E687" s="218" t="s">
        <v>205</v>
      </c>
      <c r="F687" s="218">
        <v>1955</v>
      </c>
    </row>
    <row r="688" spans="1:6" x14ac:dyDescent="0.45">
      <c r="A688" s="218">
        <v>12432</v>
      </c>
      <c r="B688" s="218">
        <v>250</v>
      </c>
      <c r="C688" s="219">
        <v>21.203794046442919</v>
      </c>
      <c r="D688" s="218"/>
      <c r="E688" s="218" t="s">
        <v>205</v>
      </c>
      <c r="F688" s="218">
        <v>1955</v>
      </c>
    </row>
    <row r="689" spans="1:6" x14ac:dyDescent="0.45">
      <c r="A689" s="218">
        <v>12432</v>
      </c>
      <c r="B689" s="218">
        <v>250</v>
      </c>
      <c r="C689" s="219">
        <v>20.574477392109639</v>
      </c>
      <c r="D689" s="218"/>
      <c r="E689" s="218" t="s">
        <v>205</v>
      </c>
      <c r="F689" s="218">
        <v>1955</v>
      </c>
    </row>
    <row r="690" spans="1:6" x14ac:dyDescent="0.45">
      <c r="A690" s="218">
        <v>12432</v>
      </c>
      <c r="B690" s="218">
        <v>250</v>
      </c>
      <c r="C690" s="219">
        <v>16.695972822233891</v>
      </c>
      <c r="D690" s="218"/>
      <c r="E690" s="218" t="s">
        <v>205</v>
      </c>
      <c r="F690" s="218">
        <v>1955</v>
      </c>
    </row>
    <row r="691" spans="1:6" x14ac:dyDescent="0.45">
      <c r="A691" s="218">
        <v>12432</v>
      </c>
      <c r="B691" s="218">
        <v>250</v>
      </c>
      <c r="C691" s="219">
        <v>13.09452146167115</v>
      </c>
      <c r="D691" s="218"/>
      <c r="E691" s="218" t="s">
        <v>205</v>
      </c>
      <c r="F691" s="218">
        <v>1955</v>
      </c>
    </row>
    <row r="692" spans="1:6" x14ac:dyDescent="0.45">
      <c r="A692" s="218">
        <v>12432</v>
      </c>
      <c r="B692" s="218">
        <v>250</v>
      </c>
      <c r="C692" s="219">
        <v>16.61046608930247</v>
      </c>
      <c r="D692" s="218"/>
      <c r="E692" s="218" t="s">
        <v>205</v>
      </c>
      <c r="F692" s="218">
        <v>1955</v>
      </c>
    </row>
    <row r="693" spans="1:6" x14ac:dyDescent="0.45">
      <c r="A693" s="218">
        <v>12432</v>
      </c>
      <c r="B693" s="218">
        <v>250</v>
      </c>
      <c r="C693" s="219">
        <v>19.471765210934649</v>
      </c>
      <c r="D693" s="218"/>
      <c r="E693" s="218" t="s">
        <v>205</v>
      </c>
      <c r="F693" s="218">
        <v>1955</v>
      </c>
    </row>
    <row r="694" spans="1:6" x14ac:dyDescent="0.45">
      <c r="A694" s="218">
        <v>12430</v>
      </c>
      <c r="B694" s="218">
        <v>200</v>
      </c>
      <c r="C694" s="219">
        <v>20.44303304360335</v>
      </c>
      <c r="D694" s="218"/>
      <c r="E694" s="218" t="s">
        <v>205</v>
      </c>
      <c r="F694" s="218">
        <v>1901</v>
      </c>
    </row>
    <row r="695" spans="1:6" x14ac:dyDescent="0.45">
      <c r="A695" s="218">
        <v>12430</v>
      </c>
      <c r="B695" s="218">
        <v>200</v>
      </c>
      <c r="C695" s="219">
        <v>18.33473479482187</v>
      </c>
      <c r="D695" s="218"/>
      <c r="E695" s="218" t="s">
        <v>205</v>
      </c>
      <c r="F695" s="218">
        <v>1901</v>
      </c>
    </row>
    <row r="696" spans="1:6" x14ac:dyDescent="0.45">
      <c r="A696" s="218">
        <v>12428</v>
      </c>
      <c r="B696" s="218">
        <v>200</v>
      </c>
      <c r="C696" s="219">
        <v>14.288980812399259</v>
      </c>
      <c r="D696" s="218"/>
      <c r="E696" s="218" t="s">
        <v>205</v>
      </c>
      <c r="F696" s="218">
        <v>1981</v>
      </c>
    </row>
    <row r="697" spans="1:6" x14ac:dyDescent="0.45">
      <c r="A697" s="218">
        <v>12428</v>
      </c>
      <c r="B697" s="218">
        <v>200</v>
      </c>
      <c r="C697" s="219">
        <v>5.0943639105925458</v>
      </c>
      <c r="D697" s="218"/>
      <c r="E697" s="218" t="s">
        <v>205</v>
      </c>
      <c r="F697" s="218">
        <v>1981</v>
      </c>
    </row>
    <row r="698" spans="1:6" x14ac:dyDescent="0.45">
      <c r="A698" s="218">
        <v>12428</v>
      </c>
      <c r="B698" s="218">
        <v>200</v>
      </c>
      <c r="C698" s="219">
        <v>4.3906414703657539</v>
      </c>
      <c r="D698" s="218"/>
      <c r="E698" s="218" t="s">
        <v>205</v>
      </c>
      <c r="F698" s="218">
        <v>1981</v>
      </c>
    </row>
    <row r="699" spans="1:6" x14ac:dyDescent="0.45">
      <c r="A699" s="218">
        <v>12428</v>
      </c>
      <c r="B699" s="218">
        <v>200</v>
      </c>
      <c r="C699" s="219">
        <v>5.0236015478433558</v>
      </c>
      <c r="D699" s="218"/>
      <c r="E699" s="218" t="s">
        <v>205</v>
      </c>
      <c r="F699" s="218">
        <v>1981</v>
      </c>
    </row>
    <row r="700" spans="1:6" x14ac:dyDescent="0.45">
      <c r="A700" s="218">
        <v>12428</v>
      </c>
      <c r="B700" s="218">
        <v>200</v>
      </c>
      <c r="C700" s="219">
        <v>7.2501271710464499</v>
      </c>
      <c r="D700" s="218"/>
      <c r="E700" s="218" t="s">
        <v>205</v>
      </c>
      <c r="F700" s="218">
        <v>1981</v>
      </c>
    </row>
    <row r="701" spans="1:6" x14ac:dyDescent="0.45">
      <c r="A701" s="218">
        <v>12428</v>
      </c>
      <c r="B701" s="218">
        <v>200</v>
      </c>
      <c r="C701" s="219">
        <v>5.4556633911553023</v>
      </c>
      <c r="D701" s="218"/>
      <c r="E701" s="218" t="s">
        <v>205</v>
      </c>
      <c r="F701" s="218">
        <v>1981</v>
      </c>
    </row>
    <row r="702" spans="1:6" x14ac:dyDescent="0.45">
      <c r="A702" s="218">
        <v>12428</v>
      </c>
      <c r="B702" s="218">
        <v>200</v>
      </c>
      <c r="C702" s="219">
        <v>3.9003330187299472</v>
      </c>
      <c r="D702" s="218"/>
      <c r="E702" s="218" t="s">
        <v>205</v>
      </c>
      <c r="F702" s="218">
        <v>1981</v>
      </c>
    </row>
    <row r="703" spans="1:6" x14ac:dyDescent="0.45">
      <c r="A703" s="218">
        <v>12428</v>
      </c>
      <c r="B703" s="218">
        <v>200</v>
      </c>
      <c r="C703" s="219">
        <v>15.64976767320495</v>
      </c>
      <c r="D703" s="218"/>
      <c r="E703" s="218" t="s">
        <v>205</v>
      </c>
      <c r="F703" s="218">
        <v>1981</v>
      </c>
    </row>
    <row r="704" spans="1:6" x14ac:dyDescent="0.45">
      <c r="A704" s="218">
        <v>12428</v>
      </c>
      <c r="B704" s="218">
        <v>200</v>
      </c>
      <c r="C704" s="219">
        <v>4.1305737912996117</v>
      </c>
      <c r="D704" s="218"/>
      <c r="E704" s="218" t="s">
        <v>205</v>
      </c>
      <c r="F704" s="218">
        <v>1981</v>
      </c>
    </row>
    <row r="705" spans="1:6" x14ac:dyDescent="0.45">
      <c r="A705" s="218">
        <v>12428</v>
      </c>
      <c r="B705" s="218">
        <v>200</v>
      </c>
      <c r="C705" s="219">
        <v>15.094713163175561</v>
      </c>
      <c r="D705" s="218"/>
      <c r="E705" s="218" t="s">
        <v>205</v>
      </c>
      <c r="F705" s="218">
        <v>1981</v>
      </c>
    </row>
    <row r="706" spans="1:6" x14ac:dyDescent="0.45">
      <c r="A706" s="218">
        <v>12428</v>
      </c>
      <c r="B706" s="218">
        <v>200</v>
      </c>
      <c r="C706" s="219">
        <v>3.6403633896518088</v>
      </c>
      <c r="D706" s="218"/>
      <c r="E706" s="218" t="s">
        <v>205</v>
      </c>
      <c r="F706" s="218">
        <v>1981</v>
      </c>
    </row>
    <row r="707" spans="1:6" x14ac:dyDescent="0.45">
      <c r="A707" s="218">
        <v>12428</v>
      </c>
      <c r="B707" s="218">
        <v>200</v>
      </c>
      <c r="C707" s="219">
        <v>11.87016339161447</v>
      </c>
      <c r="D707" s="218"/>
      <c r="E707" s="218" t="s">
        <v>205</v>
      </c>
      <c r="F707" s="218">
        <v>1981</v>
      </c>
    </row>
    <row r="708" spans="1:6" x14ac:dyDescent="0.45">
      <c r="A708" s="218">
        <v>12426</v>
      </c>
      <c r="B708" s="218">
        <v>250</v>
      </c>
      <c r="C708" s="219">
        <v>19.771396366584629</v>
      </c>
      <c r="D708" s="218"/>
      <c r="E708" s="218" t="s">
        <v>205</v>
      </c>
      <c r="F708" s="218">
        <v>1901</v>
      </c>
    </row>
    <row r="709" spans="1:6" x14ac:dyDescent="0.45">
      <c r="A709" s="218">
        <v>12424</v>
      </c>
      <c r="B709" s="218">
        <v>0</v>
      </c>
      <c r="C709" s="219">
        <v>10.711139060555301</v>
      </c>
      <c r="D709" s="218"/>
      <c r="E709" s="218"/>
      <c r="F709" s="218">
        <v>1901</v>
      </c>
    </row>
    <row r="710" spans="1:6" x14ac:dyDescent="0.45">
      <c r="A710" s="218">
        <v>12422</v>
      </c>
      <c r="B710" s="218">
        <v>500</v>
      </c>
      <c r="C710" s="219">
        <v>31.43609500779236</v>
      </c>
      <c r="D710" s="218"/>
      <c r="E710" s="218" t="s">
        <v>203</v>
      </c>
      <c r="F710" s="218">
        <v>1901</v>
      </c>
    </row>
    <row r="711" spans="1:6" x14ac:dyDescent="0.45">
      <c r="A711" s="218">
        <v>12422</v>
      </c>
      <c r="B711" s="218">
        <v>500</v>
      </c>
      <c r="C711" s="219">
        <v>42.696786290054717</v>
      </c>
      <c r="D711" s="218"/>
      <c r="E711" s="218" t="s">
        <v>203</v>
      </c>
      <c r="F711" s="218">
        <v>1976</v>
      </c>
    </row>
    <row r="712" spans="1:6" x14ac:dyDescent="0.45">
      <c r="A712" s="218">
        <v>12422</v>
      </c>
      <c r="B712" s="218">
        <v>500</v>
      </c>
      <c r="C712" s="219">
        <v>49.028188700097338</v>
      </c>
      <c r="D712" s="218"/>
      <c r="E712" s="218" t="s">
        <v>203</v>
      </c>
      <c r="F712" s="218">
        <v>1976</v>
      </c>
    </row>
    <row r="713" spans="1:6" x14ac:dyDescent="0.45">
      <c r="A713" s="218">
        <v>12422</v>
      </c>
      <c r="B713" s="218">
        <v>500</v>
      </c>
      <c r="C713" s="219">
        <v>51.233670034950478</v>
      </c>
      <c r="D713" s="218"/>
      <c r="E713" s="218" t="s">
        <v>203</v>
      </c>
      <c r="F713" s="218">
        <v>1976</v>
      </c>
    </row>
    <row r="714" spans="1:6" x14ac:dyDescent="0.45">
      <c r="A714" s="218">
        <v>12422</v>
      </c>
      <c r="B714" s="218">
        <v>500</v>
      </c>
      <c r="C714" s="219">
        <v>21.488943493797681</v>
      </c>
      <c r="D714" s="218"/>
      <c r="E714" s="218" t="s">
        <v>203</v>
      </c>
      <c r="F714" s="218">
        <v>1976</v>
      </c>
    </row>
    <row r="715" spans="1:6" x14ac:dyDescent="0.45">
      <c r="A715" s="218">
        <v>12422</v>
      </c>
      <c r="B715" s="218">
        <v>500</v>
      </c>
      <c r="C715" s="219">
        <v>48.084621871337568</v>
      </c>
      <c r="D715" s="218"/>
      <c r="E715" s="218" t="s">
        <v>203</v>
      </c>
      <c r="F715" s="218">
        <v>1976</v>
      </c>
    </row>
    <row r="716" spans="1:6" x14ac:dyDescent="0.45">
      <c r="A716" s="218">
        <v>12422</v>
      </c>
      <c r="B716" s="218">
        <v>500</v>
      </c>
      <c r="C716" s="219">
        <v>43.936975316540419</v>
      </c>
      <c r="D716" s="218"/>
      <c r="E716" s="218" t="s">
        <v>203</v>
      </c>
      <c r="F716" s="218">
        <v>1976</v>
      </c>
    </row>
    <row r="717" spans="1:6" x14ac:dyDescent="0.45">
      <c r="A717" s="218">
        <v>12422</v>
      </c>
      <c r="B717" s="218">
        <v>500</v>
      </c>
      <c r="C717" s="219">
        <v>20.56440319695928</v>
      </c>
      <c r="D717" s="218"/>
      <c r="E717" s="218" t="s">
        <v>203</v>
      </c>
      <c r="F717" s="218">
        <v>1901</v>
      </c>
    </row>
    <row r="718" spans="1:6" x14ac:dyDescent="0.45">
      <c r="A718" s="218">
        <v>12422</v>
      </c>
      <c r="B718" s="218">
        <v>500</v>
      </c>
      <c r="C718" s="219">
        <v>20.095946468140859</v>
      </c>
      <c r="D718" s="218"/>
      <c r="E718" s="218" t="s">
        <v>203</v>
      </c>
      <c r="F718" s="218">
        <v>1901</v>
      </c>
    </row>
    <row r="719" spans="1:6" x14ac:dyDescent="0.45">
      <c r="A719" s="218">
        <v>12422</v>
      </c>
      <c r="B719" s="218">
        <v>500</v>
      </c>
      <c r="C719" s="219">
        <v>19.858362733327201</v>
      </c>
      <c r="D719" s="218"/>
      <c r="E719" s="218" t="s">
        <v>203</v>
      </c>
      <c r="F719" s="218">
        <v>1901</v>
      </c>
    </row>
    <row r="720" spans="1:6" x14ac:dyDescent="0.45">
      <c r="A720" s="218">
        <v>12422</v>
      </c>
      <c r="B720" s="218">
        <v>500</v>
      </c>
      <c r="C720" s="219">
        <v>32.58384110442627</v>
      </c>
      <c r="D720" s="218"/>
      <c r="E720" s="218" t="s">
        <v>203</v>
      </c>
      <c r="F720" s="218">
        <v>1976</v>
      </c>
    </row>
    <row r="721" spans="1:6" x14ac:dyDescent="0.45">
      <c r="A721" s="218">
        <v>12422</v>
      </c>
      <c r="B721" s="218">
        <v>500</v>
      </c>
      <c r="C721" s="219">
        <v>12.94359862013777</v>
      </c>
      <c r="D721" s="218"/>
      <c r="E721" s="218" t="s">
        <v>203</v>
      </c>
      <c r="F721" s="218">
        <v>1976</v>
      </c>
    </row>
    <row r="722" spans="1:6" x14ac:dyDescent="0.45">
      <c r="A722" s="218">
        <v>12422</v>
      </c>
      <c r="B722" s="218">
        <v>500</v>
      </c>
      <c r="C722" s="219">
        <v>48.371592383474329</v>
      </c>
      <c r="D722" s="218"/>
      <c r="E722" s="218" t="s">
        <v>203</v>
      </c>
      <c r="F722" s="218">
        <v>1976</v>
      </c>
    </row>
    <row r="723" spans="1:6" x14ac:dyDescent="0.45">
      <c r="A723" s="218">
        <v>12422</v>
      </c>
      <c r="B723" s="218">
        <v>500</v>
      </c>
      <c r="C723" s="219">
        <v>26.982990938292239</v>
      </c>
      <c r="D723" s="218"/>
      <c r="E723" s="218" t="s">
        <v>203</v>
      </c>
      <c r="F723" s="218">
        <v>1901</v>
      </c>
    </row>
    <row r="724" spans="1:6" x14ac:dyDescent="0.45">
      <c r="A724" s="218">
        <v>12422</v>
      </c>
      <c r="B724" s="218">
        <v>500</v>
      </c>
      <c r="C724" s="219">
        <v>18.68169424916325</v>
      </c>
      <c r="D724" s="218"/>
      <c r="E724" s="218" t="s">
        <v>203</v>
      </c>
      <c r="F724" s="218">
        <v>1901</v>
      </c>
    </row>
    <row r="725" spans="1:6" x14ac:dyDescent="0.45">
      <c r="A725" s="218">
        <v>12422</v>
      </c>
      <c r="B725" s="218">
        <v>500</v>
      </c>
      <c r="C725" s="219">
        <v>23.134338113925281</v>
      </c>
      <c r="D725" s="218"/>
      <c r="E725" s="218" t="s">
        <v>203</v>
      </c>
      <c r="F725" s="218">
        <v>1901</v>
      </c>
    </row>
    <row r="726" spans="1:6" x14ac:dyDescent="0.45">
      <c r="A726" s="218">
        <v>12422</v>
      </c>
      <c r="B726" s="218">
        <v>500</v>
      </c>
      <c r="C726" s="219">
        <v>27.619132861443539</v>
      </c>
      <c r="D726" s="218"/>
      <c r="E726" s="218" t="s">
        <v>203</v>
      </c>
      <c r="F726" s="218">
        <v>1901</v>
      </c>
    </row>
    <row r="727" spans="1:6" x14ac:dyDescent="0.45">
      <c r="A727" s="218">
        <v>12422</v>
      </c>
      <c r="B727" s="218">
        <v>500</v>
      </c>
      <c r="C727" s="219">
        <v>23.95990646576282</v>
      </c>
      <c r="D727" s="218"/>
      <c r="E727" s="218" t="s">
        <v>203</v>
      </c>
      <c r="F727" s="218">
        <v>1901</v>
      </c>
    </row>
    <row r="728" spans="1:6" x14ac:dyDescent="0.45">
      <c r="A728" s="218">
        <v>12422</v>
      </c>
      <c r="B728" s="218">
        <v>500</v>
      </c>
      <c r="C728" s="219">
        <v>22.46667948365333</v>
      </c>
      <c r="D728" s="218"/>
      <c r="E728" s="218" t="s">
        <v>203</v>
      </c>
      <c r="F728" s="218">
        <v>1901</v>
      </c>
    </row>
    <row r="729" spans="1:6" x14ac:dyDescent="0.45">
      <c r="A729" s="218">
        <v>12422</v>
      </c>
      <c r="B729" s="218">
        <v>500</v>
      </c>
      <c r="C729" s="219">
        <v>15.70112097903006</v>
      </c>
      <c r="D729" s="218"/>
      <c r="E729" s="218" t="s">
        <v>203</v>
      </c>
      <c r="F729" s="218">
        <v>1901</v>
      </c>
    </row>
    <row r="730" spans="1:6" x14ac:dyDescent="0.45">
      <c r="A730" s="218">
        <v>12422</v>
      </c>
      <c r="B730" s="218">
        <v>500</v>
      </c>
      <c r="C730" s="219">
        <v>10.688544661284491</v>
      </c>
      <c r="D730" s="218"/>
      <c r="E730" s="218" t="s">
        <v>203</v>
      </c>
      <c r="F730" s="218">
        <v>1901</v>
      </c>
    </row>
    <row r="731" spans="1:6" x14ac:dyDescent="0.45">
      <c r="A731" s="218">
        <v>12422</v>
      </c>
      <c r="B731" s="218">
        <v>500</v>
      </c>
      <c r="C731" s="219">
        <v>28.08522297028345</v>
      </c>
      <c r="D731" s="218"/>
      <c r="E731" s="218" t="s">
        <v>203</v>
      </c>
      <c r="F731" s="218">
        <v>1901</v>
      </c>
    </row>
    <row r="732" spans="1:6" x14ac:dyDescent="0.45">
      <c r="A732" s="218">
        <v>12422</v>
      </c>
      <c r="B732" s="218">
        <v>500</v>
      </c>
      <c r="C732" s="219">
        <v>20.246005610098059</v>
      </c>
      <c r="D732" s="218"/>
      <c r="E732" s="218" t="s">
        <v>203</v>
      </c>
      <c r="F732" s="218">
        <v>1901</v>
      </c>
    </row>
    <row r="733" spans="1:6" x14ac:dyDescent="0.45">
      <c r="A733" s="218">
        <v>12422</v>
      </c>
      <c r="B733" s="218">
        <v>500</v>
      </c>
      <c r="C733" s="219">
        <v>24.042220939329859</v>
      </c>
      <c r="D733" s="218"/>
      <c r="E733" s="218" t="s">
        <v>203</v>
      </c>
      <c r="F733" s="218">
        <v>1901</v>
      </c>
    </row>
    <row r="734" spans="1:6" x14ac:dyDescent="0.45">
      <c r="A734" s="218">
        <v>12422</v>
      </c>
      <c r="B734" s="218">
        <v>500</v>
      </c>
      <c r="C734" s="219">
        <v>31.600295721687949</v>
      </c>
      <c r="D734" s="218"/>
      <c r="E734" s="218" t="s">
        <v>203</v>
      </c>
      <c r="F734" s="218">
        <v>1901</v>
      </c>
    </row>
    <row r="735" spans="1:6" x14ac:dyDescent="0.45">
      <c r="A735" s="218">
        <v>12422</v>
      </c>
      <c r="B735" s="218">
        <v>500</v>
      </c>
      <c r="C735" s="219">
        <v>30.674912955317819</v>
      </c>
      <c r="D735" s="218"/>
      <c r="E735" s="218" t="s">
        <v>203</v>
      </c>
      <c r="F735" s="218">
        <v>1901</v>
      </c>
    </row>
    <row r="736" spans="1:6" x14ac:dyDescent="0.45">
      <c r="A736" s="218">
        <v>12422</v>
      </c>
      <c r="B736" s="218">
        <v>500</v>
      </c>
      <c r="C736" s="219">
        <v>47.386767394345839</v>
      </c>
      <c r="D736" s="218"/>
      <c r="E736" s="218" t="s">
        <v>203</v>
      </c>
      <c r="F736" s="218">
        <v>1901</v>
      </c>
    </row>
    <row r="737" spans="1:6" x14ac:dyDescent="0.45">
      <c r="A737" s="218">
        <v>12422</v>
      </c>
      <c r="B737" s="218">
        <v>500</v>
      </c>
      <c r="C737" s="219">
        <v>20.722068046198601</v>
      </c>
      <c r="D737" s="218"/>
      <c r="E737" s="218" t="s">
        <v>203</v>
      </c>
      <c r="F737" s="218">
        <v>1901</v>
      </c>
    </row>
    <row r="738" spans="1:6" x14ac:dyDescent="0.45">
      <c r="A738" s="218">
        <v>12422</v>
      </c>
      <c r="B738" s="218">
        <v>500</v>
      </c>
      <c r="C738" s="219">
        <v>12.372507429093259</v>
      </c>
      <c r="D738" s="218"/>
      <c r="E738" s="218" t="s">
        <v>203</v>
      </c>
      <c r="F738" s="218">
        <v>1901</v>
      </c>
    </row>
    <row r="739" spans="1:6" x14ac:dyDescent="0.45">
      <c r="A739" s="218">
        <v>12422</v>
      </c>
      <c r="B739" s="218">
        <v>500</v>
      </c>
      <c r="C739" s="219">
        <v>53.379248776861367</v>
      </c>
      <c r="D739" s="218"/>
      <c r="E739" s="218" t="s">
        <v>203</v>
      </c>
      <c r="F739" s="218">
        <v>1976</v>
      </c>
    </row>
    <row r="740" spans="1:6" x14ac:dyDescent="0.45">
      <c r="A740" s="218">
        <v>12422</v>
      </c>
      <c r="B740" s="218">
        <v>500</v>
      </c>
      <c r="C740" s="219">
        <v>28.026689065777791</v>
      </c>
      <c r="D740" s="218"/>
      <c r="E740" s="218" t="s">
        <v>203</v>
      </c>
      <c r="F740" s="218">
        <v>1976</v>
      </c>
    </row>
    <row r="741" spans="1:6" x14ac:dyDescent="0.45">
      <c r="A741" s="218">
        <v>12422</v>
      </c>
      <c r="B741" s="218">
        <v>500</v>
      </c>
      <c r="C741" s="219">
        <v>25.227399786992851</v>
      </c>
      <c r="D741" s="218"/>
      <c r="E741" s="218" t="s">
        <v>203</v>
      </c>
      <c r="F741" s="218">
        <v>1901</v>
      </c>
    </row>
    <row r="742" spans="1:6" x14ac:dyDescent="0.45">
      <c r="A742" s="218">
        <v>12422</v>
      </c>
      <c r="B742" s="218">
        <v>500</v>
      </c>
      <c r="C742" s="219">
        <v>12.008214406788589</v>
      </c>
      <c r="D742" s="218"/>
      <c r="E742" s="218" t="s">
        <v>203</v>
      </c>
      <c r="F742" s="218">
        <v>1901</v>
      </c>
    </row>
    <row r="743" spans="1:6" x14ac:dyDescent="0.45">
      <c r="A743" s="218">
        <v>12422</v>
      </c>
      <c r="B743" s="218">
        <v>500</v>
      </c>
      <c r="C743" s="219">
        <v>19.30573779315106</v>
      </c>
      <c r="D743" s="218"/>
      <c r="E743" s="218" t="s">
        <v>203</v>
      </c>
      <c r="F743" s="218">
        <v>1901</v>
      </c>
    </row>
    <row r="744" spans="1:6" x14ac:dyDescent="0.45">
      <c r="A744" s="218">
        <v>12422</v>
      </c>
      <c r="B744" s="218">
        <v>500</v>
      </c>
      <c r="C744" s="219">
        <v>26.40413621223027</v>
      </c>
      <c r="D744" s="218"/>
      <c r="E744" s="218" t="s">
        <v>203</v>
      </c>
      <c r="F744" s="218">
        <v>1901</v>
      </c>
    </row>
    <row r="745" spans="1:6" x14ac:dyDescent="0.45">
      <c r="A745" s="218">
        <v>12422</v>
      </c>
      <c r="B745" s="218">
        <v>500</v>
      </c>
      <c r="C745" s="219">
        <v>25.03279399622102</v>
      </c>
      <c r="D745" s="218"/>
      <c r="E745" s="218" t="s">
        <v>203</v>
      </c>
      <c r="F745" s="218">
        <v>1901</v>
      </c>
    </row>
    <row r="746" spans="1:6" x14ac:dyDescent="0.45">
      <c r="A746" s="218">
        <v>12422</v>
      </c>
      <c r="B746" s="218">
        <v>500</v>
      </c>
      <c r="C746" s="219">
        <v>25.077913202003408</v>
      </c>
      <c r="D746" s="218"/>
      <c r="E746" s="218" t="s">
        <v>203</v>
      </c>
      <c r="F746" s="218">
        <v>1901</v>
      </c>
    </row>
    <row r="747" spans="1:6" x14ac:dyDescent="0.45">
      <c r="A747" s="218">
        <v>12420</v>
      </c>
      <c r="B747" s="218">
        <v>150</v>
      </c>
      <c r="C747" s="219">
        <v>27.95977092027406</v>
      </c>
      <c r="D747" s="218"/>
      <c r="E747" s="218" t="s">
        <v>205</v>
      </c>
      <c r="F747" s="218">
        <v>1901</v>
      </c>
    </row>
    <row r="748" spans="1:6" x14ac:dyDescent="0.45">
      <c r="A748" s="218">
        <v>12420</v>
      </c>
      <c r="B748" s="218">
        <v>150</v>
      </c>
      <c r="C748" s="219">
        <v>4.474752095246008</v>
      </c>
      <c r="D748" s="218"/>
      <c r="E748" s="218" t="s">
        <v>205</v>
      </c>
      <c r="F748" s="218">
        <v>1901</v>
      </c>
    </row>
    <row r="749" spans="1:6" x14ac:dyDescent="0.45">
      <c r="A749" s="218">
        <v>12420</v>
      </c>
      <c r="B749" s="218">
        <v>150</v>
      </c>
      <c r="C749" s="219">
        <v>6.0480121104011744</v>
      </c>
      <c r="D749" s="218"/>
      <c r="E749" s="218" t="s">
        <v>207</v>
      </c>
      <c r="F749" s="218">
        <v>1901</v>
      </c>
    </row>
    <row r="750" spans="1:6" x14ac:dyDescent="0.45">
      <c r="A750" s="218">
        <v>12418</v>
      </c>
      <c r="B750" s="218">
        <v>315</v>
      </c>
      <c r="C750" s="219">
        <v>4.6520708858471096</v>
      </c>
      <c r="D750" s="218"/>
      <c r="E750" s="218" t="s">
        <v>114</v>
      </c>
      <c r="F750" s="218">
        <v>1901</v>
      </c>
    </row>
    <row r="751" spans="1:6" x14ac:dyDescent="0.45">
      <c r="A751" s="218">
        <v>12416</v>
      </c>
      <c r="B751" s="218">
        <v>220</v>
      </c>
      <c r="C751" s="219">
        <v>35.776430597491903</v>
      </c>
      <c r="D751" s="218"/>
      <c r="E751" s="218" t="s">
        <v>209</v>
      </c>
      <c r="F751" s="218">
        <v>1901</v>
      </c>
    </row>
    <row r="752" spans="1:6" x14ac:dyDescent="0.45">
      <c r="A752" s="218">
        <v>12416</v>
      </c>
      <c r="B752" s="218">
        <v>220</v>
      </c>
      <c r="C752" s="219">
        <v>23.533341293550428</v>
      </c>
      <c r="D752" s="218"/>
      <c r="E752" s="218" t="s">
        <v>209</v>
      </c>
      <c r="F752" s="218">
        <v>1901</v>
      </c>
    </row>
    <row r="753" spans="1:6" x14ac:dyDescent="0.45">
      <c r="A753" s="218">
        <v>12416</v>
      </c>
      <c r="B753" s="218">
        <v>220</v>
      </c>
      <c r="C753" s="219">
        <v>15.746673963423239</v>
      </c>
      <c r="D753" s="218"/>
      <c r="E753" s="218" t="s">
        <v>209</v>
      </c>
      <c r="F753" s="218">
        <v>1901</v>
      </c>
    </row>
    <row r="754" spans="1:6" x14ac:dyDescent="0.45">
      <c r="A754" s="218">
        <v>12416</v>
      </c>
      <c r="B754" s="218">
        <v>220</v>
      </c>
      <c r="C754" s="219">
        <v>15.9652354414277</v>
      </c>
      <c r="D754" s="218"/>
      <c r="E754" s="218" t="s">
        <v>209</v>
      </c>
      <c r="F754" s="218">
        <v>1901</v>
      </c>
    </row>
    <row r="755" spans="1:6" x14ac:dyDescent="0.45">
      <c r="A755" s="218">
        <v>12416</v>
      </c>
      <c r="B755" s="218">
        <v>220</v>
      </c>
      <c r="C755" s="219">
        <v>44.527621648156597</v>
      </c>
      <c r="D755" s="218"/>
      <c r="E755" s="218" t="s">
        <v>209</v>
      </c>
      <c r="F755" s="218">
        <v>1901</v>
      </c>
    </row>
    <row r="756" spans="1:6" x14ac:dyDescent="0.45">
      <c r="A756" s="218">
        <v>12416</v>
      </c>
      <c r="B756" s="218">
        <v>220</v>
      </c>
      <c r="C756" s="219">
        <v>20.918654868861569</v>
      </c>
      <c r="D756" s="218"/>
      <c r="E756" s="218" t="s">
        <v>209</v>
      </c>
      <c r="F756" s="218">
        <v>1901</v>
      </c>
    </row>
    <row r="757" spans="1:6" x14ac:dyDescent="0.45">
      <c r="A757" s="218">
        <v>12414</v>
      </c>
      <c r="B757" s="218">
        <v>200</v>
      </c>
      <c r="C757" s="219">
        <v>44.28292596104648</v>
      </c>
      <c r="D757" s="218"/>
      <c r="E757" s="218" t="s">
        <v>203</v>
      </c>
      <c r="F757" s="218">
        <v>1901</v>
      </c>
    </row>
    <row r="758" spans="1:6" x14ac:dyDescent="0.45">
      <c r="A758" s="218">
        <v>12410</v>
      </c>
      <c r="B758" s="218">
        <v>150</v>
      </c>
      <c r="C758" s="219">
        <v>18.521874138989919</v>
      </c>
      <c r="D758" s="218"/>
      <c r="E758" s="218" t="s">
        <v>209</v>
      </c>
      <c r="F758" s="218">
        <v>1901</v>
      </c>
    </row>
    <row r="759" spans="1:6" x14ac:dyDescent="0.45">
      <c r="A759" s="218">
        <v>12408</v>
      </c>
      <c r="B759" s="218">
        <v>200</v>
      </c>
      <c r="C759" s="219">
        <v>44.470972158772653</v>
      </c>
      <c r="D759" s="218"/>
      <c r="E759" s="218" t="s">
        <v>114</v>
      </c>
      <c r="F759" s="218">
        <v>1901</v>
      </c>
    </row>
    <row r="760" spans="1:6" x14ac:dyDescent="0.45">
      <c r="A760" s="218">
        <v>12408</v>
      </c>
      <c r="B760" s="218">
        <v>200</v>
      </c>
      <c r="C760" s="219">
        <v>66.882825303502571</v>
      </c>
      <c r="D760" s="218"/>
      <c r="E760" s="218" t="s">
        <v>114</v>
      </c>
      <c r="F760" s="218">
        <v>1901</v>
      </c>
    </row>
    <row r="761" spans="1:6" x14ac:dyDescent="0.45">
      <c r="A761" s="218">
        <v>12408</v>
      </c>
      <c r="B761" s="218">
        <v>200</v>
      </c>
      <c r="C761" s="219">
        <v>20.566856565010461</v>
      </c>
      <c r="D761" s="218"/>
      <c r="E761" s="218" t="s">
        <v>114</v>
      </c>
      <c r="F761" s="218">
        <v>1901</v>
      </c>
    </row>
    <row r="762" spans="1:6" x14ac:dyDescent="0.45">
      <c r="A762" s="218">
        <v>12408</v>
      </c>
      <c r="B762" s="218">
        <v>200</v>
      </c>
      <c r="C762" s="219">
        <v>50.449335650398311</v>
      </c>
      <c r="D762" s="218"/>
      <c r="E762" s="218" t="s">
        <v>114</v>
      </c>
      <c r="F762" s="218">
        <v>1901</v>
      </c>
    </row>
    <row r="763" spans="1:6" x14ac:dyDescent="0.45">
      <c r="A763" s="218">
        <v>12406</v>
      </c>
      <c r="B763" s="218">
        <v>150</v>
      </c>
      <c r="C763" s="219">
        <v>26.981093921490501</v>
      </c>
      <c r="D763" s="218"/>
      <c r="E763" s="218" t="s">
        <v>205</v>
      </c>
      <c r="F763" s="218">
        <v>1901</v>
      </c>
    </row>
    <row r="764" spans="1:6" x14ac:dyDescent="0.45">
      <c r="A764" s="218">
        <v>12406</v>
      </c>
      <c r="B764" s="218">
        <v>150</v>
      </c>
      <c r="C764" s="219">
        <v>13.00016162444018</v>
      </c>
      <c r="D764" s="218"/>
      <c r="E764" s="218" t="s">
        <v>205</v>
      </c>
      <c r="F764" s="218">
        <v>1901</v>
      </c>
    </row>
    <row r="765" spans="1:6" x14ac:dyDescent="0.45">
      <c r="A765" s="218">
        <v>12404</v>
      </c>
      <c r="B765" s="218">
        <v>250</v>
      </c>
      <c r="C765" s="219">
        <v>27.231866205429672</v>
      </c>
      <c r="D765" s="218"/>
      <c r="E765" s="218" t="s">
        <v>114</v>
      </c>
      <c r="F765" s="218">
        <v>1901</v>
      </c>
    </row>
    <row r="766" spans="1:6" x14ac:dyDescent="0.45">
      <c r="A766" s="218">
        <v>12404</v>
      </c>
      <c r="B766" s="218">
        <v>250</v>
      </c>
      <c r="C766" s="219">
        <v>27.971616711123421</v>
      </c>
      <c r="D766" s="218"/>
      <c r="E766" s="218" t="s">
        <v>114</v>
      </c>
      <c r="F766" s="218">
        <v>1901</v>
      </c>
    </row>
    <row r="767" spans="1:6" x14ac:dyDescent="0.45">
      <c r="A767" s="218">
        <v>12404</v>
      </c>
      <c r="B767" s="218">
        <v>250</v>
      </c>
      <c r="C767" s="219">
        <v>5.4710422073277218</v>
      </c>
      <c r="D767" s="218"/>
      <c r="E767" s="218" t="s">
        <v>111</v>
      </c>
      <c r="F767" s="218">
        <v>1901</v>
      </c>
    </row>
    <row r="768" spans="1:6" x14ac:dyDescent="0.45">
      <c r="A768" s="218">
        <v>12404</v>
      </c>
      <c r="B768" s="218">
        <v>250</v>
      </c>
      <c r="C768" s="219">
        <v>16.335912623152169</v>
      </c>
      <c r="D768" s="218"/>
      <c r="E768" s="218" t="s">
        <v>114</v>
      </c>
      <c r="F768" s="218">
        <v>1901</v>
      </c>
    </row>
    <row r="769" spans="1:6" x14ac:dyDescent="0.45">
      <c r="A769" s="218">
        <v>12404</v>
      </c>
      <c r="B769" s="218">
        <v>250</v>
      </c>
      <c r="C769" s="219">
        <v>21.534963479546441</v>
      </c>
      <c r="D769" s="218"/>
      <c r="E769" s="218" t="s">
        <v>114</v>
      </c>
      <c r="F769" s="218">
        <v>1901</v>
      </c>
    </row>
    <row r="770" spans="1:6" x14ac:dyDescent="0.45">
      <c r="A770" s="218">
        <v>12402</v>
      </c>
      <c r="B770" s="218">
        <v>250</v>
      </c>
      <c r="C770" s="219">
        <v>11.22388796575256</v>
      </c>
      <c r="D770" s="218"/>
      <c r="E770" s="218" t="s">
        <v>111</v>
      </c>
      <c r="F770" s="218">
        <v>1901</v>
      </c>
    </row>
    <row r="771" spans="1:6" x14ac:dyDescent="0.45">
      <c r="A771" s="218">
        <v>12402</v>
      </c>
      <c r="B771" s="218">
        <v>250</v>
      </c>
      <c r="C771" s="219">
        <v>21.626217940773991</v>
      </c>
      <c r="D771" s="218"/>
      <c r="E771" s="218" t="s">
        <v>114</v>
      </c>
      <c r="F771" s="218">
        <v>1901</v>
      </c>
    </row>
    <row r="772" spans="1:6" x14ac:dyDescent="0.45">
      <c r="A772" s="218">
        <v>12402</v>
      </c>
      <c r="B772" s="218">
        <v>250</v>
      </c>
      <c r="C772" s="219">
        <v>15.19059537263812</v>
      </c>
      <c r="D772" s="218"/>
      <c r="E772" s="218" t="s">
        <v>114</v>
      </c>
      <c r="F772" s="218">
        <v>1901</v>
      </c>
    </row>
    <row r="773" spans="1:6" x14ac:dyDescent="0.45">
      <c r="A773" s="218">
        <v>12402</v>
      </c>
      <c r="B773" s="218">
        <v>250</v>
      </c>
      <c r="C773" s="219">
        <v>8.6858427932853299</v>
      </c>
      <c r="D773" s="218"/>
      <c r="E773" s="218" t="s">
        <v>111</v>
      </c>
      <c r="F773" s="218">
        <v>1901</v>
      </c>
    </row>
    <row r="774" spans="1:6" x14ac:dyDescent="0.45">
      <c r="A774" s="218">
        <v>12402</v>
      </c>
      <c r="B774" s="218">
        <v>250</v>
      </c>
      <c r="C774" s="219">
        <v>6.3656435143466181</v>
      </c>
      <c r="D774" s="218"/>
      <c r="E774" s="218" t="s">
        <v>111</v>
      </c>
      <c r="F774" s="218">
        <v>1901</v>
      </c>
    </row>
    <row r="775" spans="1:6" x14ac:dyDescent="0.45">
      <c r="A775" s="218">
        <v>12402</v>
      </c>
      <c r="B775" s="218">
        <v>250</v>
      </c>
      <c r="C775" s="219">
        <v>21.041545973583869</v>
      </c>
      <c r="D775" s="218"/>
      <c r="E775" s="218" t="s">
        <v>114</v>
      </c>
      <c r="F775" s="218">
        <v>1901</v>
      </c>
    </row>
    <row r="776" spans="1:6" x14ac:dyDescent="0.45">
      <c r="A776" s="218">
        <v>12402</v>
      </c>
      <c r="B776" s="218">
        <v>250</v>
      </c>
      <c r="C776" s="219">
        <v>10.198600307961801</v>
      </c>
      <c r="D776" s="218"/>
      <c r="E776" s="218" t="s">
        <v>114</v>
      </c>
      <c r="F776" s="218">
        <v>1901</v>
      </c>
    </row>
    <row r="777" spans="1:6" x14ac:dyDescent="0.45">
      <c r="A777" s="218">
        <v>12402</v>
      </c>
      <c r="B777" s="218">
        <v>250</v>
      </c>
      <c r="C777" s="219">
        <v>16.29539338594844</v>
      </c>
      <c r="D777" s="218"/>
      <c r="E777" s="218" t="s">
        <v>114</v>
      </c>
      <c r="F777" s="218">
        <v>1901</v>
      </c>
    </row>
    <row r="778" spans="1:6" x14ac:dyDescent="0.45">
      <c r="A778" s="218">
        <v>12400</v>
      </c>
      <c r="B778" s="218">
        <v>300</v>
      </c>
      <c r="C778" s="219">
        <v>19.69249319739048</v>
      </c>
      <c r="D778" s="218"/>
      <c r="E778" s="218" t="s">
        <v>205</v>
      </c>
      <c r="F778" s="218">
        <v>1901</v>
      </c>
    </row>
    <row r="779" spans="1:6" x14ac:dyDescent="0.45">
      <c r="A779" s="218">
        <v>12400</v>
      </c>
      <c r="B779" s="218">
        <v>300</v>
      </c>
      <c r="C779" s="219">
        <v>17.170894121879339</v>
      </c>
      <c r="D779" s="218"/>
      <c r="E779" s="218" t="s">
        <v>205</v>
      </c>
      <c r="F779" s="218">
        <v>1901</v>
      </c>
    </row>
    <row r="780" spans="1:6" x14ac:dyDescent="0.45">
      <c r="A780" s="218">
        <v>12400</v>
      </c>
      <c r="B780" s="218">
        <v>300</v>
      </c>
      <c r="C780" s="219">
        <v>18.652876227786521</v>
      </c>
      <c r="D780" s="218"/>
      <c r="E780" s="218" t="s">
        <v>205</v>
      </c>
      <c r="F780" s="218">
        <v>1901</v>
      </c>
    </row>
    <row r="781" spans="1:6" x14ac:dyDescent="0.45">
      <c r="A781" s="218">
        <v>12400</v>
      </c>
      <c r="B781" s="218">
        <v>300</v>
      </c>
      <c r="C781" s="219">
        <v>25.1335219084351</v>
      </c>
      <c r="D781" s="218"/>
      <c r="E781" s="218" t="s">
        <v>205</v>
      </c>
      <c r="F781" s="218">
        <v>1901</v>
      </c>
    </row>
    <row r="782" spans="1:6" x14ac:dyDescent="0.45">
      <c r="A782" s="218">
        <v>12396</v>
      </c>
      <c r="B782" s="218">
        <v>250</v>
      </c>
      <c r="C782" s="219">
        <v>20.04967763441611</v>
      </c>
      <c r="D782" s="218"/>
      <c r="E782" s="218" t="s">
        <v>205</v>
      </c>
      <c r="F782" s="218">
        <v>1901</v>
      </c>
    </row>
    <row r="783" spans="1:6" x14ac:dyDescent="0.45">
      <c r="A783" s="218">
        <v>12396</v>
      </c>
      <c r="B783" s="218">
        <v>250</v>
      </c>
      <c r="C783" s="219">
        <v>9.0262967050984724</v>
      </c>
      <c r="D783" s="218"/>
      <c r="E783" s="218" t="s">
        <v>205</v>
      </c>
      <c r="F783" s="218">
        <v>1901</v>
      </c>
    </row>
    <row r="784" spans="1:6" x14ac:dyDescent="0.45">
      <c r="A784" s="218">
        <v>12396</v>
      </c>
      <c r="B784" s="218">
        <v>250</v>
      </c>
      <c r="C784" s="219">
        <v>7.8666444544140584</v>
      </c>
      <c r="D784" s="218"/>
      <c r="E784" s="218" t="s">
        <v>205</v>
      </c>
      <c r="F784" s="218">
        <v>1901</v>
      </c>
    </row>
    <row r="785" spans="1:6" x14ac:dyDescent="0.45">
      <c r="A785" s="218">
        <v>12396</v>
      </c>
      <c r="B785" s="218">
        <v>250</v>
      </c>
      <c r="C785" s="219">
        <v>11.226196502038251</v>
      </c>
      <c r="D785" s="218"/>
      <c r="E785" s="218" t="s">
        <v>205</v>
      </c>
      <c r="F785" s="218">
        <v>1901</v>
      </c>
    </row>
    <row r="786" spans="1:6" x14ac:dyDescent="0.45">
      <c r="A786" s="218">
        <v>12394</v>
      </c>
      <c r="B786" s="218">
        <v>0</v>
      </c>
      <c r="C786" s="219">
        <v>19.543751708935812</v>
      </c>
      <c r="D786" s="218"/>
      <c r="E786" s="218"/>
      <c r="F786" s="218">
        <v>1901</v>
      </c>
    </row>
    <row r="787" spans="1:6" x14ac:dyDescent="0.45">
      <c r="A787" s="218">
        <v>12740</v>
      </c>
      <c r="B787" s="218">
        <v>0</v>
      </c>
      <c r="C787" s="219">
        <v>5.7430557415247678</v>
      </c>
      <c r="D787" s="218"/>
      <c r="E787" s="218"/>
      <c r="F787" s="218">
        <v>1901</v>
      </c>
    </row>
    <row r="788" spans="1:6" x14ac:dyDescent="0.45">
      <c r="A788" s="218">
        <v>12738</v>
      </c>
      <c r="B788" s="218">
        <v>250</v>
      </c>
      <c r="C788" s="219">
        <v>3.5759235365647579</v>
      </c>
      <c r="D788" s="218"/>
      <c r="E788" s="218" t="s">
        <v>111</v>
      </c>
      <c r="F788" s="218">
        <v>1901</v>
      </c>
    </row>
    <row r="789" spans="1:6" x14ac:dyDescent="0.45">
      <c r="A789" s="218">
        <v>12738</v>
      </c>
      <c r="B789" s="218">
        <v>250</v>
      </c>
      <c r="C789" s="219">
        <v>19.14688975048913</v>
      </c>
      <c r="D789" s="218"/>
      <c r="E789" s="218" t="s">
        <v>111</v>
      </c>
      <c r="F789" s="218">
        <v>1901</v>
      </c>
    </row>
    <row r="790" spans="1:6" x14ac:dyDescent="0.45">
      <c r="A790" s="218">
        <v>12738</v>
      </c>
      <c r="B790" s="218">
        <v>250</v>
      </c>
      <c r="C790" s="219">
        <v>15.068523740459151</v>
      </c>
      <c r="D790" s="218"/>
      <c r="E790" s="218" t="s">
        <v>111</v>
      </c>
      <c r="F790" s="218">
        <v>1901</v>
      </c>
    </row>
    <row r="791" spans="1:6" x14ac:dyDescent="0.45">
      <c r="A791" s="218">
        <v>12736</v>
      </c>
      <c r="B791" s="218">
        <v>450</v>
      </c>
      <c r="C791" s="219">
        <v>50.784874905724656</v>
      </c>
      <c r="D791" s="218" t="s">
        <v>114</v>
      </c>
      <c r="E791" s="218" t="s">
        <v>114</v>
      </c>
      <c r="F791" s="218">
        <v>1901</v>
      </c>
    </row>
    <row r="792" spans="1:6" x14ac:dyDescent="0.45">
      <c r="A792" s="218">
        <v>12734</v>
      </c>
      <c r="B792" s="218">
        <v>200</v>
      </c>
      <c r="C792" s="219">
        <v>34.037550445555858</v>
      </c>
      <c r="D792" s="218"/>
      <c r="E792" s="218" t="s">
        <v>205</v>
      </c>
      <c r="F792" s="218">
        <v>1901</v>
      </c>
    </row>
    <row r="793" spans="1:6" x14ac:dyDescent="0.45">
      <c r="A793" s="218">
        <v>12734</v>
      </c>
      <c r="B793" s="218">
        <v>200</v>
      </c>
      <c r="C793" s="219">
        <v>12.71837549835686</v>
      </c>
      <c r="D793" s="218"/>
      <c r="E793" s="218" t="s">
        <v>205</v>
      </c>
      <c r="F793" s="218">
        <v>1901</v>
      </c>
    </row>
    <row r="794" spans="1:6" x14ac:dyDescent="0.45">
      <c r="A794" s="218">
        <v>12734</v>
      </c>
      <c r="B794" s="218">
        <v>200</v>
      </c>
      <c r="C794" s="219">
        <v>21.933718660513559</v>
      </c>
      <c r="D794" s="218"/>
      <c r="E794" s="218" t="s">
        <v>205</v>
      </c>
      <c r="F794" s="218">
        <v>1901</v>
      </c>
    </row>
    <row r="795" spans="1:6" x14ac:dyDescent="0.45">
      <c r="A795" s="218">
        <v>12734</v>
      </c>
      <c r="B795" s="218">
        <v>200</v>
      </c>
      <c r="C795" s="219">
        <v>6.6950485988161601</v>
      </c>
      <c r="D795" s="218"/>
      <c r="E795" s="218" t="s">
        <v>205</v>
      </c>
      <c r="F795" s="218">
        <v>1901</v>
      </c>
    </row>
    <row r="796" spans="1:6" x14ac:dyDescent="0.45">
      <c r="A796" s="218">
        <v>12734</v>
      </c>
      <c r="B796" s="218">
        <v>200</v>
      </c>
      <c r="C796" s="219">
        <v>17.753248839382049</v>
      </c>
      <c r="D796" s="218"/>
      <c r="E796" s="218" t="s">
        <v>205</v>
      </c>
      <c r="F796" s="218">
        <v>1901</v>
      </c>
    </row>
    <row r="797" spans="1:6" x14ac:dyDescent="0.45">
      <c r="A797" s="218">
        <v>12734</v>
      </c>
      <c r="B797" s="218">
        <v>200</v>
      </c>
      <c r="C797" s="219">
        <v>21.591164023149719</v>
      </c>
      <c r="D797" s="218"/>
      <c r="E797" s="218" t="s">
        <v>205</v>
      </c>
      <c r="F797" s="218">
        <v>1901</v>
      </c>
    </row>
    <row r="798" spans="1:6" x14ac:dyDescent="0.45">
      <c r="A798" s="218">
        <v>12732</v>
      </c>
      <c r="B798" s="218">
        <v>250</v>
      </c>
      <c r="C798" s="219">
        <v>22.203206648481849</v>
      </c>
      <c r="D798" s="218"/>
      <c r="E798" s="218" t="s">
        <v>205</v>
      </c>
      <c r="F798" s="218">
        <v>1901</v>
      </c>
    </row>
    <row r="799" spans="1:6" x14ac:dyDescent="0.45">
      <c r="A799" s="218">
        <v>12730</v>
      </c>
      <c r="B799" s="218">
        <v>300</v>
      </c>
      <c r="C799" s="219">
        <v>24.667843099955199</v>
      </c>
      <c r="D799" s="218"/>
      <c r="E799" s="218" t="s">
        <v>205</v>
      </c>
      <c r="F799" s="218">
        <v>1901</v>
      </c>
    </row>
    <row r="800" spans="1:6" x14ac:dyDescent="0.45">
      <c r="A800" s="218">
        <v>12730</v>
      </c>
      <c r="B800" s="218">
        <v>300</v>
      </c>
      <c r="C800" s="219">
        <v>21.880923185839539</v>
      </c>
      <c r="D800" s="218"/>
      <c r="E800" s="218" t="s">
        <v>205</v>
      </c>
      <c r="F800" s="218">
        <v>1901</v>
      </c>
    </row>
    <row r="801" spans="1:6" x14ac:dyDescent="0.45">
      <c r="A801" s="218">
        <v>12724</v>
      </c>
      <c r="B801" s="218">
        <v>0</v>
      </c>
      <c r="C801" s="219">
        <v>18.026745917098111</v>
      </c>
      <c r="D801" s="218"/>
      <c r="E801" s="218"/>
      <c r="F801" s="218">
        <v>1901</v>
      </c>
    </row>
    <row r="802" spans="1:6" x14ac:dyDescent="0.45">
      <c r="A802" s="218">
        <v>12720</v>
      </c>
      <c r="B802" s="218">
        <v>150</v>
      </c>
      <c r="C802" s="219">
        <v>18.857954438320061</v>
      </c>
      <c r="D802" s="218"/>
      <c r="E802" s="218" t="s">
        <v>205</v>
      </c>
      <c r="F802" s="218">
        <v>1901</v>
      </c>
    </row>
    <row r="803" spans="1:6" x14ac:dyDescent="0.45">
      <c r="A803" s="218">
        <v>12718</v>
      </c>
      <c r="B803" s="218">
        <v>315</v>
      </c>
      <c r="C803" s="219">
        <v>2.0086080871123762</v>
      </c>
      <c r="D803" s="218"/>
      <c r="E803" s="218" t="s">
        <v>111</v>
      </c>
      <c r="F803" s="218">
        <v>1901</v>
      </c>
    </row>
    <row r="804" spans="1:6" x14ac:dyDescent="0.45">
      <c r="A804" s="218">
        <v>12716</v>
      </c>
      <c r="B804" s="218">
        <v>600</v>
      </c>
      <c r="C804" s="219">
        <v>8.0978236792976741</v>
      </c>
      <c r="D804" s="218"/>
      <c r="E804" s="218" t="s">
        <v>208</v>
      </c>
      <c r="F804" s="218">
        <v>1960</v>
      </c>
    </row>
    <row r="805" spans="1:6" x14ac:dyDescent="0.45">
      <c r="A805" s="218">
        <v>12716</v>
      </c>
      <c r="B805" s="218">
        <v>600</v>
      </c>
      <c r="C805" s="219">
        <v>22.039486911071879</v>
      </c>
      <c r="D805" s="218"/>
      <c r="E805" s="218" t="s">
        <v>208</v>
      </c>
      <c r="F805" s="218">
        <v>1901</v>
      </c>
    </row>
    <row r="806" spans="1:6" x14ac:dyDescent="0.45">
      <c r="A806" s="218">
        <v>12714</v>
      </c>
      <c r="B806" s="218">
        <v>250</v>
      </c>
      <c r="C806" s="219">
        <v>13.53866830071437</v>
      </c>
      <c r="D806" s="218"/>
      <c r="E806" s="218" t="s">
        <v>205</v>
      </c>
      <c r="F806" s="218">
        <v>1990</v>
      </c>
    </row>
    <row r="807" spans="1:6" x14ac:dyDescent="0.45">
      <c r="A807" s="218">
        <v>12714</v>
      </c>
      <c r="B807" s="218">
        <v>250</v>
      </c>
      <c r="C807" s="219">
        <v>21.57112247327246</v>
      </c>
      <c r="D807" s="218"/>
      <c r="E807" s="218" t="s">
        <v>205</v>
      </c>
      <c r="F807" s="218">
        <v>1990</v>
      </c>
    </row>
    <row r="808" spans="1:6" x14ac:dyDescent="0.45">
      <c r="A808" s="218">
        <v>12714</v>
      </c>
      <c r="B808" s="218">
        <v>250</v>
      </c>
      <c r="C808" s="219">
        <v>22.665982379502712</v>
      </c>
      <c r="D808" s="218"/>
      <c r="E808" s="218" t="s">
        <v>205</v>
      </c>
      <c r="F808" s="218">
        <v>1990</v>
      </c>
    </row>
    <row r="809" spans="1:6" x14ac:dyDescent="0.45">
      <c r="A809" s="218">
        <v>12714</v>
      </c>
      <c r="B809" s="218">
        <v>250</v>
      </c>
      <c r="C809" s="219">
        <v>18.120008222930259</v>
      </c>
      <c r="D809" s="218"/>
      <c r="E809" s="218" t="s">
        <v>205</v>
      </c>
      <c r="F809" s="218">
        <v>1990</v>
      </c>
    </row>
    <row r="810" spans="1:6" x14ac:dyDescent="0.45">
      <c r="A810" s="218">
        <v>12714</v>
      </c>
      <c r="B810" s="218">
        <v>250</v>
      </c>
      <c r="C810" s="219">
        <v>34.067970255997082</v>
      </c>
      <c r="D810" s="218"/>
      <c r="E810" s="218" t="s">
        <v>205</v>
      </c>
      <c r="F810" s="218">
        <v>1990</v>
      </c>
    </row>
    <row r="811" spans="1:6" x14ac:dyDescent="0.45">
      <c r="A811" s="218">
        <v>12714</v>
      </c>
      <c r="B811" s="218">
        <v>250</v>
      </c>
      <c r="C811" s="219">
        <v>21.39713455676576</v>
      </c>
      <c r="D811" s="218"/>
      <c r="E811" s="218" t="s">
        <v>205</v>
      </c>
      <c r="F811" s="218">
        <v>1990</v>
      </c>
    </row>
    <row r="812" spans="1:6" x14ac:dyDescent="0.45">
      <c r="A812" s="218">
        <v>12714</v>
      </c>
      <c r="B812" s="218">
        <v>250</v>
      </c>
      <c r="C812" s="219">
        <v>43.004064326360051</v>
      </c>
      <c r="D812" s="218"/>
      <c r="E812" s="218" t="s">
        <v>205</v>
      </c>
      <c r="F812" s="218">
        <v>1990</v>
      </c>
    </row>
    <row r="813" spans="1:6" x14ac:dyDescent="0.45">
      <c r="A813" s="218">
        <v>12714</v>
      </c>
      <c r="B813" s="218">
        <v>250</v>
      </c>
      <c r="C813" s="219">
        <v>26.945234055057899</v>
      </c>
      <c r="D813" s="218"/>
      <c r="E813" s="218" t="s">
        <v>205</v>
      </c>
      <c r="F813" s="218">
        <v>1990</v>
      </c>
    </row>
    <row r="814" spans="1:6" x14ac:dyDescent="0.45">
      <c r="A814" s="218">
        <v>12714</v>
      </c>
      <c r="B814" s="218">
        <v>250</v>
      </c>
      <c r="C814" s="219">
        <v>13.92484174343973</v>
      </c>
      <c r="D814" s="218"/>
      <c r="E814" s="218" t="s">
        <v>205</v>
      </c>
      <c r="F814" s="218">
        <v>1990</v>
      </c>
    </row>
    <row r="815" spans="1:6" x14ac:dyDescent="0.45">
      <c r="A815" s="218">
        <v>12714</v>
      </c>
      <c r="B815" s="218">
        <v>250</v>
      </c>
      <c r="C815" s="219">
        <v>12.02982559349045</v>
      </c>
      <c r="D815" s="218"/>
      <c r="E815" s="218" t="s">
        <v>205</v>
      </c>
      <c r="F815" s="218">
        <v>1990</v>
      </c>
    </row>
    <row r="816" spans="1:6" x14ac:dyDescent="0.45">
      <c r="A816" s="218">
        <v>12714</v>
      </c>
      <c r="B816" s="218">
        <v>250</v>
      </c>
      <c r="C816" s="219">
        <v>8.6480549470982808</v>
      </c>
      <c r="D816" s="218"/>
      <c r="E816" s="218" t="s">
        <v>205</v>
      </c>
      <c r="F816" s="218">
        <v>1990</v>
      </c>
    </row>
    <row r="817" spans="1:6" x14ac:dyDescent="0.45">
      <c r="A817" s="218">
        <v>12714</v>
      </c>
      <c r="B817" s="218">
        <v>250</v>
      </c>
      <c r="C817" s="219">
        <v>7.7601694099935301</v>
      </c>
      <c r="D817" s="218"/>
      <c r="E817" s="218" t="s">
        <v>205</v>
      </c>
      <c r="F817" s="218">
        <v>1990</v>
      </c>
    </row>
    <row r="818" spans="1:6" x14ac:dyDescent="0.45">
      <c r="A818" s="218">
        <v>12714</v>
      </c>
      <c r="B818" s="218">
        <v>250</v>
      </c>
      <c r="C818" s="219">
        <v>28.586805833731479</v>
      </c>
      <c r="D818" s="218"/>
      <c r="E818" s="218" t="s">
        <v>205</v>
      </c>
      <c r="F818" s="218">
        <v>1990</v>
      </c>
    </row>
    <row r="819" spans="1:6" x14ac:dyDescent="0.45">
      <c r="A819" s="218">
        <v>12714</v>
      </c>
      <c r="B819" s="218">
        <v>250</v>
      </c>
      <c r="C819" s="219">
        <v>5.9240929788583383</v>
      </c>
      <c r="D819" s="218"/>
      <c r="E819" s="218" t="s">
        <v>205</v>
      </c>
      <c r="F819" s="218">
        <v>1990</v>
      </c>
    </row>
    <row r="820" spans="1:6" x14ac:dyDescent="0.45">
      <c r="A820" s="218">
        <v>12714</v>
      </c>
      <c r="B820" s="218">
        <v>250</v>
      </c>
      <c r="C820" s="219">
        <v>13.767971009963359</v>
      </c>
      <c r="D820" s="218"/>
      <c r="E820" s="218" t="s">
        <v>205</v>
      </c>
      <c r="F820" s="218">
        <v>1990</v>
      </c>
    </row>
    <row r="821" spans="1:6" x14ac:dyDescent="0.45">
      <c r="A821" s="218">
        <v>12714</v>
      </c>
      <c r="B821" s="218">
        <v>250</v>
      </c>
      <c r="C821" s="219">
        <v>40.735180134648367</v>
      </c>
      <c r="D821" s="218"/>
      <c r="E821" s="218" t="s">
        <v>205</v>
      </c>
      <c r="F821" s="218">
        <v>1990</v>
      </c>
    </row>
    <row r="822" spans="1:6" x14ac:dyDescent="0.45">
      <c r="A822" s="218">
        <v>12714</v>
      </c>
      <c r="B822" s="218">
        <v>250</v>
      </c>
      <c r="C822" s="219">
        <v>41.978110051883682</v>
      </c>
      <c r="D822" s="218"/>
      <c r="E822" s="218" t="s">
        <v>205</v>
      </c>
      <c r="F822" s="218">
        <v>1990</v>
      </c>
    </row>
    <row r="823" spans="1:6" x14ac:dyDescent="0.45">
      <c r="A823" s="218">
        <v>12712</v>
      </c>
      <c r="B823" s="218">
        <v>500</v>
      </c>
      <c r="C823" s="219">
        <v>61.526807432145027</v>
      </c>
      <c r="D823" s="218"/>
      <c r="E823" s="218" t="s">
        <v>207</v>
      </c>
      <c r="F823" s="218">
        <v>1987</v>
      </c>
    </row>
    <row r="824" spans="1:6" x14ac:dyDescent="0.45">
      <c r="A824" s="218">
        <v>12712</v>
      </c>
      <c r="B824" s="218">
        <v>500</v>
      </c>
      <c r="C824" s="219">
        <v>34.640228164343227</v>
      </c>
      <c r="D824" s="218"/>
      <c r="E824" s="218" t="s">
        <v>203</v>
      </c>
      <c r="F824" s="218">
        <v>1901</v>
      </c>
    </row>
    <row r="825" spans="1:6" x14ac:dyDescent="0.45">
      <c r="A825" s="218">
        <v>12712</v>
      </c>
      <c r="B825" s="218">
        <v>500</v>
      </c>
      <c r="C825" s="219">
        <v>30.623710164997821</v>
      </c>
      <c r="D825" s="218"/>
      <c r="E825" s="218" t="s">
        <v>207</v>
      </c>
      <c r="F825" s="218">
        <v>1987</v>
      </c>
    </row>
    <row r="826" spans="1:6" x14ac:dyDescent="0.45">
      <c r="A826" s="218">
        <v>12706</v>
      </c>
      <c r="B826" s="218">
        <v>500</v>
      </c>
      <c r="C826" s="219">
        <v>21.123025799479962</v>
      </c>
      <c r="D826" s="218"/>
      <c r="E826" s="218" t="s">
        <v>203</v>
      </c>
      <c r="F826" s="218">
        <v>1989</v>
      </c>
    </row>
    <row r="827" spans="1:6" x14ac:dyDescent="0.45">
      <c r="A827" s="218">
        <v>12706</v>
      </c>
      <c r="B827" s="218">
        <v>500</v>
      </c>
      <c r="C827" s="219">
        <v>40.112877455558262</v>
      </c>
      <c r="D827" s="218"/>
      <c r="E827" s="218" t="s">
        <v>203</v>
      </c>
      <c r="F827" s="218">
        <v>1989</v>
      </c>
    </row>
    <row r="828" spans="1:6" x14ac:dyDescent="0.45">
      <c r="A828" s="218">
        <v>12704</v>
      </c>
      <c r="B828" s="218">
        <v>600</v>
      </c>
      <c r="C828" s="219">
        <v>17.01286356837123</v>
      </c>
      <c r="D828" s="218"/>
      <c r="E828" s="218" t="s">
        <v>203</v>
      </c>
      <c r="F828" s="218">
        <v>1989</v>
      </c>
    </row>
    <row r="829" spans="1:6" x14ac:dyDescent="0.45">
      <c r="A829" s="218">
        <v>12704</v>
      </c>
      <c r="B829" s="218">
        <v>600</v>
      </c>
      <c r="C829" s="219">
        <v>56.724220092562533</v>
      </c>
      <c r="D829" s="218"/>
      <c r="E829" s="218" t="s">
        <v>203</v>
      </c>
      <c r="F829" s="218">
        <v>1989</v>
      </c>
    </row>
    <row r="830" spans="1:6" x14ac:dyDescent="0.45">
      <c r="A830" s="218">
        <v>12704</v>
      </c>
      <c r="B830" s="218">
        <v>600</v>
      </c>
      <c r="C830" s="219">
        <v>15.65493136992335</v>
      </c>
      <c r="D830" s="218"/>
      <c r="E830" s="218" t="s">
        <v>203</v>
      </c>
      <c r="F830" s="218">
        <v>1901</v>
      </c>
    </row>
    <row r="831" spans="1:6" x14ac:dyDescent="0.45">
      <c r="A831" s="218">
        <v>12702</v>
      </c>
      <c r="B831" s="218">
        <v>0</v>
      </c>
      <c r="C831" s="219">
        <v>9.5971064133628872</v>
      </c>
      <c r="D831" s="218"/>
      <c r="E831" s="218"/>
      <c r="F831" s="218">
        <v>1901</v>
      </c>
    </row>
    <row r="832" spans="1:6" x14ac:dyDescent="0.45">
      <c r="A832" s="218">
        <v>12702</v>
      </c>
      <c r="B832" s="218">
        <v>0</v>
      </c>
      <c r="C832" s="219">
        <v>34.591489949054854</v>
      </c>
      <c r="D832" s="218"/>
      <c r="E832" s="218"/>
      <c r="F832" s="218">
        <v>0</v>
      </c>
    </row>
    <row r="833" spans="1:6" x14ac:dyDescent="0.45">
      <c r="A833" s="218">
        <v>12702</v>
      </c>
      <c r="B833" s="218">
        <v>0</v>
      </c>
      <c r="C833" s="219">
        <v>43.722476297045723</v>
      </c>
      <c r="D833" s="218"/>
      <c r="E833" s="218"/>
      <c r="F833" s="218">
        <v>0</v>
      </c>
    </row>
    <row r="834" spans="1:6" x14ac:dyDescent="0.45">
      <c r="A834" s="218">
        <v>12700</v>
      </c>
      <c r="B834" s="218">
        <v>450</v>
      </c>
      <c r="C834" s="219">
        <v>20.317356265712061</v>
      </c>
      <c r="D834" s="218"/>
      <c r="E834" s="218"/>
      <c r="F834" s="218">
        <v>1901</v>
      </c>
    </row>
    <row r="835" spans="1:6" x14ac:dyDescent="0.45">
      <c r="A835" s="218">
        <v>12700</v>
      </c>
      <c r="B835" s="218">
        <v>450</v>
      </c>
      <c r="C835" s="219">
        <v>40.463095510059112</v>
      </c>
      <c r="D835" s="218"/>
      <c r="E835" s="218"/>
      <c r="F835" s="218">
        <v>1987</v>
      </c>
    </row>
    <row r="836" spans="1:6" x14ac:dyDescent="0.45">
      <c r="A836" s="218">
        <v>12698</v>
      </c>
      <c r="B836" s="218">
        <v>350</v>
      </c>
      <c r="C836" s="219">
        <v>12.20287470693618</v>
      </c>
      <c r="D836" s="218"/>
      <c r="E836" s="218"/>
      <c r="F836" s="218">
        <v>1901</v>
      </c>
    </row>
    <row r="837" spans="1:6" x14ac:dyDescent="0.45">
      <c r="A837" s="218">
        <v>12696</v>
      </c>
      <c r="B837" s="218">
        <v>200</v>
      </c>
      <c r="C837" s="219">
        <v>20.256096045373798</v>
      </c>
      <c r="D837" s="218"/>
      <c r="E837" s="218" t="s">
        <v>205</v>
      </c>
      <c r="F837" s="218">
        <v>1901</v>
      </c>
    </row>
    <row r="838" spans="1:6" x14ac:dyDescent="0.45">
      <c r="A838" s="218">
        <v>12696</v>
      </c>
      <c r="B838" s="218">
        <v>200</v>
      </c>
      <c r="C838" s="219">
        <v>36.126682637508473</v>
      </c>
      <c r="D838" s="218"/>
      <c r="E838" s="218" t="s">
        <v>205</v>
      </c>
      <c r="F838" s="218">
        <v>1901</v>
      </c>
    </row>
    <row r="839" spans="1:6" x14ac:dyDescent="0.45">
      <c r="A839" s="218">
        <v>12696</v>
      </c>
      <c r="B839" s="218">
        <v>200</v>
      </c>
      <c r="C839" s="219">
        <v>21.442036397511121</v>
      </c>
      <c r="D839" s="218"/>
      <c r="E839" s="218" t="s">
        <v>205</v>
      </c>
      <c r="F839" s="218">
        <v>1901</v>
      </c>
    </row>
    <row r="840" spans="1:6" x14ac:dyDescent="0.45">
      <c r="A840" s="218">
        <v>12696</v>
      </c>
      <c r="B840" s="218">
        <v>200</v>
      </c>
      <c r="C840" s="219">
        <v>6.389492419840856</v>
      </c>
      <c r="D840" s="218"/>
      <c r="E840" s="218" t="s">
        <v>112</v>
      </c>
      <c r="F840" s="218">
        <v>1901</v>
      </c>
    </row>
    <row r="841" spans="1:6" x14ac:dyDescent="0.45">
      <c r="A841" s="218">
        <v>12696</v>
      </c>
      <c r="B841" s="218">
        <v>200</v>
      </c>
      <c r="C841" s="219">
        <v>9.9047088008662474</v>
      </c>
      <c r="D841" s="218"/>
      <c r="E841" s="218" t="s">
        <v>205</v>
      </c>
      <c r="F841" s="218">
        <v>1901</v>
      </c>
    </row>
    <row r="842" spans="1:6" x14ac:dyDescent="0.45">
      <c r="A842" s="218">
        <v>12696</v>
      </c>
      <c r="B842" s="218">
        <v>200</v>
      </c>
      <c r="C842" s="219">
        <v>5.5690730856577684</v>
      </c>
      <c r="D842" s="218"/>
      <c r="E842" s="218" t="s">
        <v>112</v>
      </c>
      <c r="F842" s="218">
        <v>1901</v>
      </c>
    </row>
    <row r="843" spans="1:6" x14ac:dyDescent="0.45">
      <c r="A843" s="218">
        <v>12694</v>
      </c>
      <c r="B843" s="218">
        <v>500</v>
      </c>
      <c r="C843" s="219">
        <v>56.198980831763642</v>
      </c>
      <c r="D843" s="218"/>
      <c r="E843" s="218" t="s">
        <v>207</v>
      </c>
      <c r="F843" s="218">
        <v>1987</v>
      </c>
    </row>
    <row r="844" spans="1:6" x14ac:dyDescent="0.45">
      <c r="A844" s="218">
        <v>12694</v>
      </c>
      <c r="B844" s="218">
        <v>500</v>
      </c>
      <c r="C844" s="219">
        <v>15.418137891468071</v>
      </c>
      <c r="D844" s="218"/>
      <c r="E844" s="218" t="s">
        <v>207</v>
      </c>
      <c r="F844" s="218">
        <v>1987</v>
      </c>
    </row>
    <row r="845" spans="1:6" x14ac:dyDescent="0.45">
      <c r="A845" s="218">
        <v>12694</v>
      </c>
      <c r="B845" s="218">
        <v>500</v>
      </c>
      <c r="C845" s="219">
        <v>31.15039442151884</v>
      </c>
      <c r="D845" s="218"/>
      <c r="E845" s="218" t="s">
        <v>207</v>
      </c>
      <c r="F845" s="218">
        <v>1987</v>
      </c>
    </row>
    <row r="846" spans="1:6" x14ac:dyDescent="0.45">
      <c r="A846" s="218">
        <v>12694</v>
      </c>
      <c r="B846" s="218">
        <v>500</v>
      </c>
      <c r="C846" s="219">
        <v>4.7126268744883779</v>
      </c>
      <c r="D846" s="218"/>
      <c r="E846" s="218" t="s">
        <v>207</v>
      </c>
      <c r="F846" s="218">
        <v>1987</v>
      </c>
    </row>
    <row r="847" spans="1:6" x14ac:dyDescent="0.45">
      <c r="A847" s="218">
        <v>12692</v>
      </c>
      <c r="B847" s="218">
        <v>300</v>
      </c>
      <c r="C847" s="219">
        <v>10.928960200990939</v>
      </c>
      <c r="D847" s="218"/>
      <c r="E847" s="218" t="s">
        <v>205</v>
      </c>
      <c r="F847" s="218">
        <v>1987</v>
      </c>
    </row>
    <row r="848" spans="1:6" x14ac:dyDescent="0.45">
      <c r="A848" s="218">
        <v>12690</v>
      </c>
      <c r="B848" s="218">
        <v>0</v>
      </c>
      <c r="C848" s="219">
        <v>20.46701369901983</v>
      </c>
      <c r="D848" s="218"/>
      <c r="E848" s="218"/>
      <c r="F848" s="218">
        <v>1901</v>
      </c>
    </row>
    <row r="849" spans="1:6" x14ac:dyDescent="0.45">
      <c r="A849" s="218">
        <v>12690</v>
      </c>
      <c r="B849" s="218">
        <v>0</v>
      </c>
      <c r="C849" s="219">
        <v>21.65694610173977</v>
      </c>
      <c r="D849" s="218"/>
      <c r="E849" s="218"/>
      <c r="F849" s="218">
        <v>1901</v>
      </c>
    </row>
    <row r="850" spans="1:6" x14ac:dyDescent="0.45">
      <c r="A850" s="218">
        <v>12688</v>
      </c>
      <c r="B850" s="218">
        <v>500</v>
      </c>
      <c r="C850" s="219">
        <v>26.220863765432501</v>
      </c>
      <c r="D850" s="218"/>
      <c r="E850" s="218"/>
      <c r="F850" s="218">
        <v>1901</v>
      </c>
    </row>
    <row r="851" spans="1:6" x14ac:dyDescent="0.45">
      <c r="A851" s="218">
        <v>12688</v>
      </c>
      <c r="B851" s="218">
        <v>500</v>
      </c>
      <c r="C851" s="219">
        <v>9.6112386906305272</v>
      </c>
      <c r="D851" s="218"/>
      <c r="E851" s="218" t="s">
        <v>203</v>
      </c>
      <c r="F851" s="218">
        <v>1901</v>
      </c>
    </row>
    <row r="852" spans="1:6" x14ac:dyDescent="0.45">
      <c r="A852" s="218">
        <v>12688</v>
      </c>
      <c r="B852" s="218">
        <v>500</v>
      </c>
      <c r="C852" s="219">
        <v>20.493161589172669</v>
      </c>
      <c r="D852" s="218"/>
      <c r="E852" s="218"/>
      <c r="F852" s="218">
        <v>1901</v>
      </c>
    </row>
    <row r="853" spans="1:6" x14ac:dyDescent="0.45">
      <c r="A853" s="218">
        <v>12688</v>
      </c>
      <c r="B853" s="218">
        <v>500</v>
      </c>
      <c r="C853" s="219">
        <v>12.2107099408456</v>
      </c>
      <c r="D853" s="218"/>
      <c r="E853" s="218"/>
      <c r="F853" s="218">
        <v>1901</v>
      </c>
    </row>
    <row r="854" spans="1:6" x14ac:dyDescent="0.45">
      <c r="A854" s="218">
        <v>12686</v>
      </c>
      <c r="B854" s="218">
        <v>0</v>
      </c>
      <c r="C854" s="219">
        <v>27.61962034855382</v>
      </c>
      <c r="D854" s="218"/>
      <c r="E854" s="218"/>
      <c r="F854" s="218">
        <v>1901</v>
      </c>
    </row>
    <row r="855" spans="1:6" x14ac:dyDescent="0.45">
      <c r="A855" s="218">
        <v>12686</v>
      </c>
      <c r="B855" s="218">
        <v>0</v>
      </c>
      <c r="C855" s="219">
        <v>14.59395504377054</v>
      </c>
      <c r="D855" s="218"/>
      <c r="E855" s="218"/>
      <c r="F855" s="218">
        <v>1901</v>
      </c>
    </row>
    <row r="856" spans="1:6" x14ac:dyDescent="0.45">
      <c r="A856" s="218">
        <v>12686</v>
      </c>
      <c r="B856" s="218">
        <v>0</v>
      </c>
      <c r="C856" s="219">
        <v>28.03916779103621</v>
      </c>
      <c r="D856" s="218"/>
      <c r="E856" s="218"/>
      <c r="F856" s="218">
        <v>1901</v>
      </c>
    </row>
    <row r="857" spans="1:6" x14ac:dyDescent="0.45">
      <c r="A857" s="218">
        <v>12686</v>
      </c>
      <c r="B857" s="218">
        <v>0</v>
      </c>
      <c r="C857" s="219">
        <v>6.8669118885590343</v>
      </c>
      <c r="D857" s="218"/>
      <c r="E857" s="218"/>
      <c r="F857" s="218">
        <v>1901</v>
      </c>
    </row>
    <row r="858" spans="1:6" x14ac:dyDescent="0.45">
      <c r="A858" s="218">
        <v>12686</v>
      </c>
      <c r="B858" s="218">
        <v>0</v>
      </c>
      <c r="C858" s="219">
        <v>29.853006177317049</v>
      </c>
      <c r="D858" s="218"/>
      <c r="E858" s="218"/>
      <c r="F858" s="218">
        <v>1901</v>
      </c>
    </row>
    <row r="859" spans="1:6" x14ac:dyDescent="0.45">
      <c r="A859" s="218">
        <v>12686</v>
      </c>
      <c r="B859" s="218">
        <v>0</v>
      </c>
      <c r="C859" s="219">
        <v>10.62379069826833</v>
      </c>
      <c r="D859" s="218"/>
      <c r="E859" s="218"/>
      <c r="F859" s="218">
        <v>1901</v>
      </c>
    </row>
    <row r="860" spans="1:6" x14ac:dyDescent="0.45">
      <c r="A860" s="218">
        <v>12686</v>
      </c>
      <c r="B860" s="218">
        <v>0</v>
      </c>
      <c r="C860" s="219">
        <v>19.551527815540091</v>
      </c>
      <c r="D860" s="218"/>
      <c r="E860" s="218"/>
      <c r="F860" s="218">
        <v>1901</v>
      </c>
    </row>
    <row r="861" spans="1:6" x14ac:dyDescent="0.45">
      <c r="A861" s="218">
        <v>12686</v>
      </c>
      <c r="B861" s="218">
        <v>0</v>
      </c>
      <c r="C861" s="219">
        <v>14.422535000496969</v>
      </c>
      <c r="D861" s="218"/>
      <c r="E861" s="218"/>
      <c r="F861" s="218">
        <v>1901</v>
      </c>
    </row>
    <row r="862" spans="1:6" x14ac:dyDescent="0.45">
      <c r="A862" s="218">
        <v>12686</v>
      </c>
      <c r="B862" s="218">
        <v>0</v>
      </c>
      <c r="C862" s="219">
        <v>16.175029636880829</v>
      </c>
      <c r="D862" s="218"/>
      <c r="E862" s="218"/>
      <c r="F862" s="218">
        <v>1901</v>
      </c>
    </row>
    <row r="863" spans="1:6" x14ac:dyDescent="0.45">
      <c r="A863" s="218">
        <v>12686</v>
      </c>
      <c r="B863" s="218">
        <v>0</v>
      </c>
      <c r="C863" s="219">
        <v>13.93518877591829</v>
      </c>
      <c r="D863" s="218"/>
      <c r="E863" s="218"/>
      <c r="F863" s="218">
        <v>1901</v>
      </c>
    </row>
    <row r="864" spans="1:6" x14ac:dyDescent="0.45">
      <c r="A864" s="218">
        <v>12686</v>
      </c>
      <c r="B864" s="218">
        <v>0</v>
      </c>
      <c r="C864" s="219">
        <v>14.251376669691309</v>
      </c>
      <c r="D864" s="218"/>
      <c r="E864" s="218"/>
      <c r="F864" s="218">
        <v>1901</v>
      </c>
    </row>
    <row r="865" spans="1:6" x14ac:dyDescent="0.45">
      <c r="A865" s="218">
        <v>12686</v>
      </c>
      <c r="B865" s="218">
        <v>0</v>
      </c>
      <c r="C865" s="219">
        <v>10.01941128560429</v>
      </c>
      <c r="D865" s="218"/>
      <c r="E865" s="218"/>
      <c r="F865" s="218">
        <v>1901</v>
      </c>
    </row>
    <row r="866" spans="1:6" x14ac:dyDescent="0.45">
      <c r="A866" s="218">
        <v>12686</v>
      </c>
      <c r="B866" s="218">
        <v>0</v>
      </c>
      <c r="C866" s="219">
        <v>12.63910865485825</v>
      </c>
      <c r="D866" s="218"/>
      <c r="E866" s="218"/>
      <c r="F866" s="218">
        <v>1901</v>
      </c>
    </row>
    <row r="867" spans="1:6" x14ac:dyDescent="0.45">
      <c r="A867" s="218">
        <v>12682</v>
      </c>
      <c r="B867" s="218">
        <v>300</v>
      </c>
      <c r="C867" s="219">
        <v>16.09512455534556</v>
      </c>
      <c r="D867" s="218"/>
      <c r="E867" s="218" t="s">
        <v>205</v>
      </c>
      <c r="F867" s="218">
        <v>1901</v>
      </c>
    </row>
    <row r="868" spans="1:6" x14ac:dyDescent="0.45">
      <c r="A868" s="218">
        <v>12860</v>
      </c>
      <c r="B868" s="218">
        <v>200</v>
      </c>
      <c r="C868" s="219">
        <v>35.738320089260412</v>
      </c>
      <c r="D868" s="218"/>
      <c r="E868" s="218" t="s">
        <v>205</v>
      </c>
      <c r="F868" s="218">
        <v>1901</v>
      </c>
    </row>
    <row r="869" spans="1:6" x14ac:dyDescent="0.45">
      <c r="A869" s="218">
        <v>12860</v>
      </c>
      <c r="B869" s="218">
        <v>200</v>
      </c>
      <c r="C869" s="219">
        <v>31.954269104410809</v>
      </c>
      <c r="D869" s="218"/>
      <c r="E869" s="218" t="s">
        <v>205</v>
      </c>
      <c r="F869" s="218">
        <v>1901</v>
      </c>
    </row>
    <row r="870" spans="1:6" x14ac:dyDescent="0.45">
      <c r="A870" s="218">
        <v>12860</v>
      </c>
      <c r="B870" s="218">
        <v>200</v>
      </c>
      <c r="C870" s="219">
        <v>15.42591576417137</v>
      </c>
      <c r="D870" s="218"/>
      <c r="E870" s="218" t="s">
        <v>205</v>
      </c>
      <c r="F870" s="218">
        <v>1901</v>
      </c>
    </row>
    <row r="871" spans="1:6" x14ac:dyDescent="0.45">
      <c r="A871" s="218">
        <v>12860</v>
      </c>
      <c r="B871" s="218">
        <v>200</v>
      </c>
      <c r="C871" s="219">
        <v>21.163460777386419</v>
      </c>
      <c r="D871" s="218"/>
      <c r="E871" s="218" t="s">
        <v>205</v>
      </c>
      <c r="F871" s="218">
        <v>1901</v>
      </c>
    </row>
    <row r="872" spans="1:6" x14ac:dyDescent="0.45">
      <c r="A872" s="218">
        <v>12858</v>
      </c>
      <c r="B872" s="218">
        <v>350</v>
      </c>
      <c r="C872" s="219">
        <v>36.256707828350983</v>
      </c>
      <c r="D872" s="218"/>
      <c r="E872" s="218" t="s">
        <v>205</v>
      </c>
      <c r="F872" s="218">
        <v>1901</v>
      </c>
    </row>
    <row r="873" spans="1:6" x14ac:dyDescent="0.45">
      <c r="A873" s="218">
        <v>12856</v>
      </c>
      <c r="B873" s="218">
        <v>0</v>
      </c>
      <c r="C873" s="219">
        <v>15.145814603257801</v>
      </c>
      <c r="D873" s="218"/>
      <c r="E873" s="218"/>
      <c r="F873" s="218">
        <v>1901</v>
      </c>
    </row>
    <row r="874" spans="1:6" x14ac:dyDescent="0.45">
      <c r="A874" s="218">
        <v>12852</v>
      </c>
      <c r="B874" s="218">
        <v>400</v>
      </c>
      <c r="C874" s="219">
        <v>32.5151341941216</v>
      </c>
      <c r="D874" s="218" t="s">
        <v>203</v>
      </c>
      <c r="E874" s="218"/>
      <c r="F874" s="218">
        <v>1901</v>
      </c>
    </row>
    <row r="875" spans="1:6" x14ac:dyDescent="0.45">
      <c r="A875" s="218">
        <v>12852</v>
      </c>
      <c r="B875" s="218">
        <v>400</v>
      </c>
      <c r="C875" s="219">
        <v>49.138489402364357</v>
      </c>
      <c r="D875" s="218" t="s">
        <v>203</v>
      </c>
      <c r="E875" s="218"/>
      <c r="F875" s="218">
        <v>1901</v>
      </c>
    </row>
    <row r="876" spans="1:6" x14ac:dyDescent="0.45">
      <c r="A876" s="218">
        <v>12852</v>
      </c>
      <c r="B876" s="218">
        <v>400</v>
      </c>
      <c r="C876" s="219">
        <v>18.47087187209322</v>
      </c>
      <c r="D876" s="218" t="s">
        <v>203</v>
      </c>
      <c r="E876" s="218"/>
      <c r="F876" s="218">
        <v>1901</v>
      </c>
    </row>
    <row r="877" spans="1:6" x14ac:dyDescent="0.45">
      <c r="A877" s="218">
        <v>12852</v>
      </c>
      <c r="B877" s="218">
        <v>400</v>
      </c>
      <c r="C877" s="219">
        <v>71.087584292618956</v>
      </c>
      <c r="D877" s="218" t="s">
        <v>203</v>
      </c>
      <c r="E877" s="218" t="s">
        <v>203</v>
      </c>
      <c r="F877" s="218">
        <v>1901</v>
      </c>
    </row>
    <row r="878" spans="1:6" x14ac:dyDescent="0.45">
      <c r="A878" s="218">
        <v>12852</v>
      </c>
      <c r="B878" s="218">
        <v>400</v>
      </c>
      <c r="C878" s="219">
        <v>27.557463329213871</v>
      </c>
      <c r="D878" s="218" t="s">
        <v>203</v>
      </c>
      <c r="E878" s="218"/>
      <c r="F878" s="218">
        <v>1901</v>
      </c>
    </row>
    <row r="879" spans="1:6" x14ac:dyDescent="0.45">
      <c r="A879" s="218">
        <v>12852</v>
      </c>
      <c r="B879" s="218">
        <v>400</v>
      </c>
      <c r="C879" s="219">
        <v>49.074886920327849</v>
      </c>
      <c r="D879" s="218" t="s">
        <v>203</v>
      </c>
      <c r="E879" s="218"/>
      <c r="F879" s="218">
        <v>1901</v>
      </c>
    </row>
    <row r="880" spans="1:6" x14ac:dyDescent="0.45">
      <c r="A880" s="218">
        <v>12852</v>
      </c>
      <c r="B880" s="218">
        <v>400</v>
      </c>
      <c r="C880" s="219">
        <v>50.143739456001299</v>
      </c>
      <c r="D880" s="218" t="s">
        <v>203</v>
      </c>
      <c r="E880" s="218" t="s">
        <v>203</v>
      </c>
      <c r="F880" s="218">
        <v>1901</v>
      </c>
    </row>
    <row r="881" spans="1:6" x14ac:dyDescent="0.45">
      <c r="A881" s="218">
        <v>12850</v>
      </c>
      <c r="B881" s="218">
        <v>250</v>
      </c>
      <c r="C881" s="219">
        <v>21.56133646653257</v>
      </c>
      <c r="D881" s="218"/>
      <c r="E881" s="218" t="s">
        <v>205</v>
      </c>
      <c r="F881" s="218">
        <v>1901</v>
      </c>
    </row>
    <row r="882" spans="1:6" x14ac:dyDescent="0.45">
      <c r="A882" s="218">
        <v>12850</v>
      </c>
      <c r="B882" s="218">
        <v>250</v>
      </c>
      <c r="C882" s="219">
        <v>12.83731338133779</v>
      </c>
      <c r="D882" s="218"/>
      <c r="E882" s="218" t="s">
        <v>205</v>
      </c>
      <c r="F882" s="218">
        <v>1901</v>
      </c>
    </row>
    <row r="883" spans="1:6" x14ac:dyDescent="0.45">
      <c r="A883" s="218">
        <v>12850</v>
      </c>
      <c r="B883" s="218">
        <v>250</v>
      </c>
      <c r="C883" s="219">
        <v>28.563281404848141</v>
      </c>
      <c r="D883" s="218"/>
      <c r="E883" s="218" t="s">
        <v>205</v>
      </c>
      <c r="F883" s="218">
        <v>1901</v>
      </c>
    </row>
    <row r="884" spans="1:6" x14ac:dyDescent="0.45">
      <c r="A884" s="218">
        <v>12850</v>
      </c>
      <c r="B884" s="218">
        <v>250</v>
      </c>
      <c r="C884" s="219">
        <v>10.940173055705189</v>
      </c>
      <c r="D884" s="218"/>
      <c r="E884" s="218" t="s">
        <v>205</v>
      </c>
      <c r="F884" s="218">
        <v>1901</v>
      </c>
    </row>
    <row r="885" spans="1:6" x14ac:dyDescent="0.45">
      <c r="A885" s="218">
        <v>12850</v>
      </c>
      <c r="B885" s="218">
        <v>250</v>
      </c>
      <c r="C885" s="219">
        <v>30.585073574594158</v>
      </c>
      <c r="D885" s="218"/>
      <c r="E885" s="218" t="s">
        <v>205</v>
      </c>
      <c r="F885" s="218">
        <v>1901</v>
      </c>
    </row>
    <row r="886" spans="1:6" x14ac:dyDescent="0.45">
      <c r="A886" s="218">
        <v>12850</v>
      </c>
      <c r="B886" s="218">
        <v>250</v>
      </c>
      <c r="C886" s="219">
        <v>14.29392900738004</v>
      </c>
      <c r="D886" s="218"/>
      <c r="E886" s="218" t="s">
        <v>205</v>
      </c>
      <c r="F886" s="218">
        <v>1901</v>
      </c>
    </row>
    <row r="887" spans="1:6" x14ac:dyDescent="0.45">
      <c r="A887" s="218">
        <v>12850</v>
      </c>
      <c r="B887" s="218">
        <v>250</v>
      </c>
      <c r="C887" s="219">
        <v>8.9076495105142346</v>
      </c>
      <c r="D887" s="218"/>
      <c r="E887" s="218" t="s">
        <v>205</v>
      </c>
      <c r="F887" s="218">
        <v>1901</v>
      </c>
    </row>
    <row r="888" spans="1:6" x14ac:dyDescent="0.45">
      <c r="A888" s="218">
        <v>12850</v>
      </c>
      <c r="B888" s="218">
        <v>250</v>
      </c>
      <c r="C888" s="219">
        <v>30.35161902037013</v>
      </c>
      <c r="D888" s="218"/>
      <c r="E888" s="218" t="s">
        <v>205</v>
      </c>
      <c r="F888" s="218">
        <v>1901</v>
      </c>
    </row>
    <row r="889" spans="1:6" x14ac:dyDescent="0.45">
      <c r="A889" s="218">
        <v>12850</v>
      </c>
      <c r="B889" s="218">
        <v>250</v>
      </c>
      <c r="C889" s="219">
        <v>10.95076573964003</v>
      </c>
      <c r="D889" s="218"/>
      <c r="E889" s="218" t="s">
        <v>205</v>
      </c>
      <c r="F889" s="218">
        <v>1901</v>
      </c>
    </row>
    <row r="890" spans="1:6" x14ac:dyDescent="0.45">
      <c r="A890" s="218">
        <v>12848</v>
      </c>
      <c r="B890" s="218">
        <v>0</v>
      </c>
      <c r="C890" s="219">
        <v>11.65686492924007</v>
      </c>
      <c r="D890" s="218"/>
      <c r="E890" s="218"/>
      <c r="F890" s="218">
        <v>1901</v>
      </c>
    </row>
    <row r="891" spans="1:6" x14ac:dyDescent="0.45">
      <c r="A891" s="218">
        <v>12846</v>
      </c>
      <c r="B891" s="218">
        <v>250</v>
      </c>
      <c r="C891" s="219">
        <v>13.489672828034781</v>
      </c>
      <c r="D891" s="218"/>
      <c r="E891" s="218" t="s">
        <v>203</v>
      </c>
      <c r="F891" s="218">
        <v>1968</v>
      </c>
    </row>
    <row r="892" spans="1:6" x14ac:dyDescent="0.45">
      <c r="A892" s="218">
        <v>12846</v>
      </c>
      <c r="B892" s="218">
        <v>250</v>
      </c>
      <c r="C892" s="219">
        <v>15.166858065648031</v>
      </c>
      <c r="D892" s="218"/>
      <c r="E892" s="218" t="s">
        <v>203</v>
      </c>
      <c r="F892" s="218">
        <v>1968</v>
      </c>
    </row>
    <row r="893" spans="1:6" x14ac:dyDescent="0.45">
      <c r="A893" s="218">
        <v>12846</v>
      </c>
      <c r="B893" s="218">
        <v>250</v>
      </c>
      <c r="C893" s="219">
        <v>13.324570402768501</v>
      </c>
      <c r="D893" s="218"/>
      <c r="E893" s="218" t="s">
        <v>203</v>
      </c>
      <c r="F893" s="218">
        <v>1968</v>
      </c>
    </row>
    <row r="894" spans="1:6" x14ac:dyDescent="0.45">
      <c r="A894" s="218">
        <v>12846</v>
      </c>
      <c r="B894" s="218">
        <v>250</v>
      </c>
      <c r="C894" s="219">
        <v>18.908054100413171</v>
      </c>
      <c r="D894" s="218"/>
      <c r="E894" s="218" t="s">
        <v>203</v>
      </c>
      <c r="F894" s="218">
        <v>1968</v>
      </c>
    </row>
    <row r="895" spans="1:6" x14ac:dyDescent="0.45">
      <c r="A895" s="218">
        <v>12846</v>
      </c>
      <c r="B895" s="218">
        <v>250</v>
      </c>
      <c r="C895" s="219">
        <v>13.945776296564519</v>
      </c>
      <c r="D895" s="218"/>
      <c r="E895" s="218" t="s">
        <v>203</v>
      </c>
      <c r="F895" s="218">
        <v>1968</v>
      </c>
    </row>
    <row r="896" spans="1:6" x14ac:dyDescent="0.45">
      <c r="A896" s="218">
        <v>12846</v>
      </c>
      <c r="B896" s="218">
        <v>250</v>
      </c>
      <c r="C896" s="219">
        <v>13.228232824241861</v>
      </c>
      <c r="D896" s="218"/>
      <c r="E896" s="218" t="s">
        <v>203</v>
      </c>
      <c r="F896" s="218">
        <v>1968</v>
      </c>
    </row>
    <row r="897" spans="1:6" x14ac:dyDescent="0.45">
      <c r="A897" s="218">
        <v>12844</v>
      </c>
      <c r="B897" s="218">
        <v>500</v>
      </c>
      <c r="C897" s="219">
        <v>51.221199281978663</v>
      </c>
      <c r="D897" s="218"/>
      <c r="E897" s="218" t="s">
        <v>205</v>
      </c>
      <c r="F897" s="218">
        <v>1901</v>
      </c>
    </row>
    <row r="898" spans="1:6" x14ac:dyDescent="0.45">
      <c r="A898" s="218">
        <v>12844</v>
      </c>
      <c r="B898" s="218">
        <v>500</v>
      </c>
      <c r="C898" s="219">
        <v>7.2858805958535937</v>
      </c>
      <c r="D898" s="218"/>
      <c r="E898" s="218" t="s">
        <v>203</v>
      </c>
      <c r="F898" s="218">
        <v>1901</v>
      </c>
    </row>
    <row r="899" spans="1:6" x14ac:dyDescent="0.45">
      <c r="A899" s="218">
        <v>12842</v>
      </c>
      <c r="B899" s="218">
        <v>250</v>
      </c>
      <c r="C899" s="219">
        <v>16.656605237399418</v>
      </c>
      <c r="D899" s="218"/>
      <c r="E899" s="218" t="s">
        <v>205</v>
      </c>
      <c r="F899" s="218">
        <v>1901</v>
      </c>
    </row>
    <row r="900" spans="1:6" x14ac:dyDescent="0.45">
      <c r="A900" s="218">
        <v>12842</v>
      </c>
      <c r="B900" s="218">
        <v>250</v>
      </c>
      <c r="C900" s="219">
        <v>25.2506054853501</v>
      </c>
      <c r="D900" s="218"/>
      <c r="E900" s="218" t="s">
        <v>205</v>
      </c>
      <c r="F900" s="218">
        <v>1901</v>
      </c>
    </row>
    <row r="901" spans="1:6" x14ac:dyDescent="0.45">
      <c r="A901" s="218">
        <v>12842</v>
      </c>
      <c r="B901" s="218">
        <v>250</v>
      </c>
      <c r="C901" s="219">
        <v>33.416907481963193</v>
      </c>
      <c r="D901" s="218"/>
      <c r="E901" s="218" t="s">
        <v>205</v>
      </c>
      <c r="F901" s="218">
        <v>1901</v>
      </c>
    </row>
    <row r="902" spans="1:6" x14ac:dyDescent="0.45">
      <c r="A902" s="218">
        <v>12840</v>
      </c>
      <c r="B902" s="218">
        <v>150</v>
      </c>
      <c r="C902" s="219">
        <v>14.234107854709491</v>
      </c>
      <c r="D902" s="218"/>
      <c r="E902" s="218" t="s">
        <v>203</v>
      </c>
      <c r="F902" s="218">
        <v>1967</v>
      </c>
    </row>
    <row r="903" spans="1:6" x14ac:dyDescent="0.45">
      <c r="A903" s="218">
        <v>12840</v>
      </c>
      <c r="B903" s="218">
        <v>150</v>
      </c>
      <c r="C903" s="219">
        <v>17.833487129109951</v>
      </c>
      <c r="D903" s="218"/>
      <c r="E903" s="218" t="s">
        <v>203</v>
      </c>
      <c r="F903" s="218">
        <v>1967</v>
      </c>
    </row>
    <row r="904" spans="1:6" x14ac:dyDescent="0.45">
      <c r="A904" s="218">
        <v>12840</v>
      </c>
      <c r="B904" s="218">
        <v>150</v>
      </c>
      <c r="C904" s="219">
        <v>14.21795802399749</v>
      </c>
      <c r="D904" s="218"/>
      <c r="E904" s="218" t="s">
        <v>203</v>
      </c>
      <c r="F904" s="218">
        <v>1967</v>
      </c>
    </row>
    <row r="905" spans="1:6" x14ac:dyDescent="0.45">
      <c r="A905" s="218">
        <v>12840</v>
      </c>
      <c r="B905" s="218">
        <v>150</v>
      </c>
      <c r="C905" s="219">
        <v>14.135950418760279</v>
      </c>
      <c r="D905" s="218"/>
      <c r="E905" s="218" t="s">
        <v>203</v>
      </c>
      <c r="F905" s="218">
        <v>1967</v>
      </c>
    </row>
    <row r="906" spans="1:6" x14ac:dyDescent="0.45">
      <c r="A906" s="218">
        <v>12840</v>
      </c>
      <c r="B906" s="218">
        <v>150</v>
      </c>
      <c r="C906" s="219">
        <v>18.865899969085639</v>
      </c>
      <c r="D906" s="218"/>
      <c r="E906" s="218" t="s">
        <v>203</v>
      </c>
      <c r="F906" s="218">
        <v>1967</v>
      </c>
    </row>
    <row r="907" spans="1:6" x14ac:dyDescent="0.45">
      <c r="A907" s="218">
        <v>12840</v>
      </c>
      <c r="B907" s="218">
        <v>150</v>
      </c>
      <c r="C907" s="219">
        <v>14.137790024947311</v>
      </c>
      <c r="D907" s="218"/>
      <c r="E907" s="218" t="s">
        <v>203</v>
      </c>
      <c r="F907" s="218">
        <v>1967</v>
      </c>
    </row>
    <row r="908" spans="1:6" x14ac:dyDescent="0.45">
      <c r="A908" s="218">
        <v>12840</v>
      </c>
      <c r="B908" s="218">
        <v>150</v>
      </c>
      <c r="C908" s="219">
        <v>13.79842842775837</v>
      </c>
      <c r="D908" s="218"/>
      <c r="E908" s="218" t="s">
        <v>203</v>
      </c>
      <c r="F908" s="218">
        <v>1967</v>
      </c>
    </row>
    <row r="909" spans="1:6" x14ac:dyDescent="0.45">
      <c r="A909" s="218">
        <v>12838</v>
      </c>
      <c r="B909" s="218">
        <v>0</v>
      </c>
      <c r="C909" s="219">
        <v>10.33969535180738</v>
      </c>
      <c r="D909" s="218"/>
      <c r="E909" s="218"/>
      <c r="F909" s="218">
        <v>1901</v>
      </c>
    </row>
    <row r="910" spans="1:6" x14ac:dyDescent="0.45">
      <c r="A910" s="218">
        <v>12838</v>
      </c>
      <c r="B910" s="218">
        <v>0</v>
      </c>
      <c r="C910" s="219">
        <v>18.583380395072119</v>
      </c>
      <c r="D910" s="218"/>
      <c r="E910" s="218"/>
      <c r="F910" s="218">
        <v>1901</v>
      </c>
    </row>
    <row r="911" spans="1:6" x14ac:dyDescent="0.45">
      <c r="A911" s="218">
        <v>12838</v>
      </c>
      <c r="B911" s="218">
        <v>0</v>
      </c>
      <c r="C911" s="219">
        <v>10.813767572822909</v>
      </c>
      <c r="D911" s="218"/>
      <c r="E911" s="218"/>
      <c r="F911" s="218">
        <v>1901</v>
      </c>
    </row>
    <row r="912" spans="1:6" x14ac:dyDescent="0.45">
      <c r="A912" s="218">
        <v>12838</v>
      </c>
      <c r="B912" s="218">
        <v>0</v>
      </c>
      <c r="C912" s="219">
        <v>12.97972585172268</v>
      </c>
      <c r="D912" s="218"/>
      <c r="E912" s="218"/>
      <c r="F912" s="218">
        <v>1901</v>
      </c>
    </row>
    <row r="913" spans="1:6" x14ac:dyDescent="0.45">
      <c r="A913" s="218">
        <v>12838</v>
      </c>
      <c r="B913" s="218">
        <v>0</v>
      </c>
      <c r="C913" s="219">
        <v>20.107672974124831</v>
      </c>
      <c r="D913" s="218"/>
      <c r="E913" s="218"/>
      <c r="F913" s="218">
        <v>1901</v>
      </c>
    </row>
    <row r="914" spans="1:6" x14ac:dyDescent="0.45">
      <c r="A914" s="218">
        <v>12838</v>
      </c>
      <c r="B914" s="218">
        <v>0</v>
      </c>
      <c r="C914" s="219">
        <v>14.63348272349381</v>
      </c>
      <c r="D914" s="218"/>
      <c r="E914" s="218"/>
      <c r="F914" s="218">
        <v>1901</v>
      </c>
    </row>
    <row r="915" spans="1:6" x14ac:dyDescent="0.45">
      <c r="A915" s="218">
        <v>12836</v>
      </c>
      <c r="B915" s="218">
        <v>300</v>
      </c>
      <c r="C915" s="219">
        <v>17.44125872354174</v>
      </c>
      <c r="D915" s="218"/>
      <c r="E915" s="218" t="s">
        <v>203</v>
      </c>
      <c r="F915" s="218">
        <v>1968</v>
      </c>
    </row>
    <row r="916" spans="1:6" x14ac:dyDescent="0.45">
      <c r="A916" s="218">
        <v>12836</v>
      </c>
      <c r="B916" s="218">
        <v>300</v>
      </c>
      <c r="C916" s="219">
        <v>40.924872392254883</v>
      </c>
      <c r="D916" s="218"/>
      <c r="E916" s="218" t="s">
        <v>203</v>
      </c>
      <c r="F916" s="218">
        <v>1968</v>
      </c>
    </row>
    <row r="917" spans="1:6" x14ac:dyDescent="0.45">
      <c r="A917" s="218">
        <v>12836</v>
      </c>
      <c r="B917" s="218">
        <v>300</v>
      </c>
      <c r="C917" s="219">
        <v>40.500374325189462</v>
      </c>
      <c r="D917" s="218"/>
      <c r="E917" s="218" t="s">
        <v>203</v>
      </c>
      <c r="F917" s="218">
        <v>1968</v>
      </c>
    </row>
    <row r="918" spans="1:6" x14ac:dyDescent="0.45">
      <c r="A918" s="218">
        <v>12836</v>
      </c>
      <c r="B918" s="218">
        <v>300</v>
      </c>
      <c r="C918" s="219">
        <v>18.38659355788748</v>
      </c>
      <c r="D918" s="218"/>
      <c r="E918" s="218" t="s">
        <v>203</v>
      </c>
      <c r="F918" s="218">
        <v>1967</v>
      </c>
    </row>
    <row r="919" spans="1:6" x14ac:dyDescent="0.45">
      <c r="A919" s="218">
        <v>12834</v>
      </c>
      <c r="B919" s="218">
        <v>780</v>
      </c>
      <c r="C919" s="219">
        <v>3.2760616601198551</v>
      </c>
      <c r="D919" s="218"/>
      <c r="E919" s="218" t="s">
        <v>203</v>
      </c>
      <c r="F919" s="218">
        <v>1901</v>
      </c>
    </row>
    <row r="920" spans="1:6" x14ac:dyDescent="0.45">
      <c r="A920" s="218">
        <v>12834</v>
      </c>
      <c r="B920" s="218">
        <v>780</v>
      </c>
      <c r="C920" s="219">
        <v>23.103893769755221</v>
      </c>
      <c r="D920" s="218"/>
      <c r="E920" s="218" t="s">
        <v>203</v>
      </c>
      <c r="F920" s="218">
        <v>1901</v>
      </c>
    </row>
    <row r="921" spans="1:6" x14ac:dyDescent="0.45">
      <c r="A921" s="218">
        <v>12834</v>
      </c>
      <c r="B921" s="218">
        <v>780</v>
      </c>
      <c r="C921" s="219">
        <v>47.394505907854807</v>
      </c>
      <c r="D921" s="218"/>
      <c r="E921" s="218" t="s">
        <v>203</v>
      </c>
      <c r="F921" s="218">
        <v>1901</v>
      </c>
    </row>
    <row r="922" spans="1:6" x14ac:dyDescent="0.45">
      <c r="A922" s="218">
        <v>12834</v>
      </c>
      <c r="B922" s="218">
        <v>780</v>
      </c>
      <c r="C922" s="219">
        <v>31.517664303009141</v>
      </c>
      <c r="D922" s="218"/>
      <c r="E922" s="218" t="s">
        <v>203</v>
      </c>
      <c r="F922" s="218">
        <v>1901</v>
      </c>
    </row>
    <row r="923" spans="1:6" x14ac:dyDescent="0.45">
      <c r="A923" s="218">
        <v>12832</v>
      </c>
      <c r="B923" s="218">
        <v>200</v>
      </c>
      <c r="C923" s="219">
        <v>15.820786378733301</v>
      </c>
      <c r="D923" s="218"/>
      <c r="E923" s="218"/>
      <c r="F923" s="218">
        <v>1901</v>
      </c>
    </row>
    <row r="924" spans="1:6" x14ac:dyDescent="0.45">
      <c r="A924" s="218">
        <v>12830</v>
      </c>
      <c r="B924" s="218">
        <v>200</v>
      </c>
      <c r="C924" s="219">
        <v>31.195997445711921</v>
      </c>
      <c r="D924" s="218"/>
      <c r="E924" s="218" t="s">
        <v>205</v>
      </c>
      <c r="F924" s="218">
        <v>1982</v>
      </c>
    </row>
    <row r="925" spans="1:6" x14ac:dyDescent="0.45">
      <c r="A925" s="218">
        <v>12830</v>
      </c>
      <c r="B925" s="218">
        <v>200</v>
      </c>
      <c r="C925" s="219">
        <v>26.433434306786069</v>
      </c>
      <c r="D925" s="218"/>
      <c r="E925" s="218"/>
      <c r="F925" s="218">
        <v>1901</v>
      </c>
    </row>
    <row r="926" spans="1:6" x14ac:dyDescent="0.45">
      <c r="A926" s="218">
        <v>12830</v>
      </c>
      <c r="B926" s="218">
        <v>200</v>
      </c>
      <c r="C926" s="219">
        <v>18.205663419109239</v>
      </c>
      <c r="D926" s="218"/>
      <c r="E926" s="218" t="s">
        <v>205</v>
      </c>
      <c r="F926" s="218">
        <v>1982</v>
      </c>
    </row>
    <row r="927" spans="1:6" x14ac:dyDescent="0.45">
      <c r="A927" s="218">
        <v>12828</v>
      </c>
      <c r="B927" s="218">
        <v>200</v>
      </c>
      <c r="C927" s="219">
        <v>14.09601877682875</v>
      </c>
      <c r="D927" s="218"/>
      <c r="E927" s="218" t="s">
        <v>205</v>
      </c>
      <c r="F927" s="218">
        <v>1901</v>
      </c>
    </row>
    <row r="928" spans="1:6" x14ac:dyDescent="0.45">
      <c r="A928" s="218">
        <v>12826</v>
      </c>
      <c r="B928" s="218">
        <v>0</v>
      </c>
      <c r="C928" s="219">
        <v>6.545493470073998</v>
      </c>
      <c r="D928" s="218"/>
      <c r="E928" s="218"/>
      <c r="F928" s="218">
        <v>1901</v>
      </c>
    </row>
    <row r="929" spans="1:6" x14ac:dyDescent="0.45">
      <c r="A929" s="218">
        <v>12824</v>
      </c>
      <c r="B929" s="218">
        <v>0</v>
      </c>
      <c r="C929" s="219">
        <v>37.234957538975017</v>
      </c>
      <c r="D929" s="218"/>
      <c r="E929" s="218"/>
      <c r="F929" s="218">
        <v>1901</v>
      </c>
    </row>
    <row r="930" spans="1:6" x14ac:dyDescent="0.45">
      <c r="A930" s="218">
        <v>12824</v>
      </c>
      <c r="B930" s="218">
        <v>0</v>
      </c>
      <c r="C930" s="219">
        <v>45.620381177179027</v>
      </c>
      <c r="D930" s="218"/>
      <c r="E930" s="218"/>
      <c r="F930" s="218">
        <v>1901</v>
      </c>
    </row>
    <row r="931" spans="1:6" x14ac:dyDescent="0.45">
      <c r="A931" s="218">
        <v>12820</v>
      </c>
      <c r="B931" s="218">
        <v>160</v>
      </c>
      <c r="C931" s="219">
        <v>39.452078525982436</v>
      </c>
      <c r="D931" s="218"/>
      <c r="E931" s="218" t="s">
        <v>114</v>
      </c>
      <c r="F931" s="218">
        <v>1901</v>
      </c>
    </row>
    <row r="932" spans="1:6" x14ac:dyDescent="0.45">
      <c r="A932" s="218">
        <v>12814</v>
      </c>
      <c r="B932" s="218">
        <v>200</v>
      </c>
      <c r="C932" s="219">
        <v>13.08055180548684</v>
      </c>
      <c r="D932" s="218"/>
      <c r="E932" s="218" t="s">
        <v>205</v>
      </c>
      <c r="F932" s="218">
        <v>1901</v>
      </c>
    </row>
    <row r="933" spans="1:6" x14ac:dyDescent="0.45">
      <c r="A933" s="218">
        <v>12814</v>
      </c>
      <c r="B933" s="218">
        <v>200</v>
      </c>
      <c r="C933" s="219">
        <v>8.5251509192554753</v>
      </c>
      <c r="D933" s="218"/>
      <c r="E933" s="218" t="s">
        <v>205</v>
      </c>
      <c r="F933" s="218">
        <v>1901</v>
      </c>
    </row>
    <row r="934" spans="1:6" x14ac:dyDescent="0.45">
      <c r="A934" s="218">
        <v>12814</v>
      </c>
      <c r="B934" s="218">
        <v>200</v>
      </c>
      <c r="C934" s="219">
        <v>7.5800596644394398</v>
      </c>
      <c r="D934" s="218"/>
      <c r="E934" s="218" t="s">
        <v>205</v>
      </c>
      <c r="F934" s="218">
        <v>1901</v>
      </c>
    </row>
    <row r="935" spans="1:6" x14ac:dyDescent="0.45">
      <c r="A935" s="218">
        <v>12814</v>
      </c>
      <c r="B935" s="218">
        <v>200</v>
      </c>
      <c r="C935" s="219">
        <v>13.19983729970361</v>
      </c>
      <c r="D935" s="218"/>
      <c r="E935" s="218" t="s">
        <v>205</v>
      </c>
      <c r="F935" s="218">
        <v>1901</v>
      </c>
    </row>
    <row r="936" spans="1:6" x14ac:dyDescent="0.45">
      <c r="A936" s="218">
        <v>12814</v>
      </c>
      <c r="B936" s="218">
        <v>200</v>
      </c>
      <c r="C936" s="219">
        <v>12.332014442632239</v>
      </c>
      <c r="D936" s="218"/>
      <c r="E936" s="218" t="s">
        <v>205</v>
      </c>
      <c r="F936" s="218">
        <v>1901</v>
      </c>
    </row>
    <row r="937" spans="1:6" x14ac:dyDescent="0.45">
      <c r="A937" s="218">
        <v>12814</v>
      </c>
      <c r="B937" s="218">
        <v>200</v>
      </c>
      <c r="C937" s="219">
        <v>9.6699345792202678</v>
      </c>
      <c r="D937" s="218"/>
      <c r="E937" s="218" t="s">
        <v>205</v>
      </c>
      <c r="F937" s="218">
        <v>1901</v>
      </c>
    </row>
    <row r="938" spans="1:6" x14ac:dyDescent="0.45">
      <c r="A938" s="218">
        <v>12814</v>
      </c>
      <c r="B938" s="218">
        <v>200</v>
      </c>
      <c r="C938" s="219">
        <v>3.2035585303334102</v>
      </c>
      <c r="D938" s="218"/>
      <c r="E938" s="218" t="s">
        <v>205</v>
      </c>
      <c r="F938" s="218">
        <v>1901</v>
      </c>
    </row>
    <row r="939" spans="1:6" x14ac:dyDescent="0.45">
      <c r="A939" s="218">
        <v>12814</v>
      </c>
      <c r="B939" s="218">
        <v>200</v>
      </c>
      <c r="C939" s="219">
        <v>6.6170853741476643</v>
      </c>
      <c r="D939" s="218"/>
      <c r="E939" s="218" t="s">
        <v>114</v>
      </c>
      <c r="F939" s="218">
        <v>1901</v>
      </c>
    </row>
    <row r="940" spans="1:6" x14ac:dyDescent="0.45">
      <c r="A940" s="218">
        <v>12804</v>
      </c>
      <c r="B940" s="218">
        <v>200</v>
      </c>
      <c r="C940" s="219">
        <v>12.14997071115595</v>
      </c>
      <c r="D940" s="218"/>
      <c r="E940" s="218" t="s">
        <v>111</v>
      </c>
      <c r="F940" s="218">
        <v>1901</v>
      </c>
    </row>
    <row r="941" spans="1:6" x14ac:dyDescent="0.45">
      <c r="A941" s="218">
        <v>12494</v>
      </c>
      <c r="B941" s="218">
        <v>250</v>
      </c>
      <c r="C941" s="219">
        <v>12.18555872767258</v>
      </c>
      <c r="D941" s="218"/>
      <c r="E941" s="218" t="s">
        <v>205</v>
      </c>
      <c r="F941" s="218">
        <v>1980</v>
      </c>
    </row>
    <row r="942" spans="1:6" x14ac:dyDescent="0.45">
      <c r="A942" s="218">
        <v>12494</v>
      </c>
      <c r="B942" s="218">
        <v>250</v>
      </c>
      <c r="C942" s="219">
        <v>7.2053967472913998</v>
      </c>
      <c r="D942" s="218"/>
      <c r="E942" s="218" t="s">
        <v>205</v>
      </c>
      <c r="F942" s="218">
        <v>1980</v>
      </c>
    </row>
    <row r="943" spans="1:6" x14ac:dyDescent="0.45">
      <c r="A943" s="218">
        <v>12494</v>
      </c>
      <c r="B943" s="218">
        <v>250</v>
      </c>
      <c r="C943" s="219">
        <v>14.976796401342041</v>
      </c>
      <c r="D943" s="218"/>
      <c r="E943" s="218" t="s">
        <v>205</v>
      </c>
      <c r="F943" s="218">
        <v>1982</v>
      </c>
    </row>
    <row r="944" spans="1:6" x14ac:dyDescent="0.45">
      <c r="A944" s="218">
        <v>12494</v>
      </c>
      <c r="B944" s="218">
        <v>250</v>
      </c>
      <c r="C944" s="219">
        <v>17.166475432116911</v>
      </c>
      <c r="D944" s="218"/>
      <c r="E944" s="218" t="s">
        <v>205</v>
      </c>
      <c r="F944" s="218">
        <v>1982</v>
      </c>
    </row>
    <row r="945" spans="1:6" x14ac:dyDescent="0.45">
      <c r="A945" s="218">
        <v>12494</v>
      </c>
      <c r="B945" s="218">
        <v>250</v>
      </c>
      <c r="C945" s="219">
        <v>34.205563383864792</v>
      </c>
      <c r="D945" s="218"/>
      <c r="E945" s="218" t="s">
        <v>205</v>
      </c>
      <c r="F945" s="218">
        <v>1982</v>
      </c>
    </row>
    <row r="946" spans="1:6" x14ac:dyDescent="0.45">
      <c r="A946" s="218">
        <v>12494</v>
      </c>
      <c r="B946" s="218">
        <v>250</v>
      </c>
      <c r="C946" s="219">
        <v>45.500378992338739</v>
      </c>
      <c r="D946" s="218"/>
      <c r="E946" s="218" t="s">
        <v>205</v>
      </c>
      <c r="F946" s="218">
        <v>1982</v>
      </c>
    </row>
    <row r="947" spans="1:6" x14ac:dyDescent="0.45">
      <c r="A947" s="218">
        <v>12494</v>
      </c>
      <c r="B947" s="218">
        <v>250</v>
      </c>
      <c r="C947" s="219">
        <v>45.902529290489539</v>
      </c>
      <c r="D947" s="218"/>
      <c r="E947" s="218" t="s">
        <v>205</v>
      </c>
      <c r="F947" s="218">
        <v>1982</v>
      </c>
    </row>
    <row r="948" spans="1:6" x14ac:dyDescent="0.45">
      <c r="A948" s="218">
        <v>12494</v>
      </c>
      <c r="B948" s="218">
        <v>250</v>
      </c>
      <c r="C948" s="219">
        <v>17.574706670479031</v>
      </c>
      <c r="D948" s="218"/>
      <c r="E948" s="218" t="s">
        <v>205</v>
      </c>
      <c r="F948" s="218">
        <v>1980</v>
      </c>
    </row>
    <row r="949" spans="1:6" x14ac:dyDescent="0.45">
      <c r="A949" s="218">
        <v>12494</v>
      </c>
      <c r="B949" s="218">
        <v>250</v>
      </c>
      <c r="C949" s="219">
        <v>14.13132323483779</v>
      </c>
      <c r="D949" s="218"/>
      <c r="E949" s="218" t="s">
        <v>205</v>
      </c>
      <c r="F949" s="218">
        <v>1980</v>
      </c>
    </row>
    <row r="950" spans="1:6" x14ac:dyDescent="0.45">
      <c r="A950" s="218">
        <v>12494</v>
      </c>
      <c r="B950" s="218">
        <v>250</v>
      </c>
      <c r="C950" s="219">
        <v>15.40767994034872</v>
      </c>
      <c r="D950" s="218"/>
      <c r="E950" s="218" t="s">
        <v>205</v>
      </c>
      <c r="F950" s="218">
        <v>1980</v>
      </c>
    </row>
    <row r="951" spans="1:6" x14ac:dyDescent="0.45">
      <c r="A951" s="218">
        <v>12494</v>
      </c>
      <c r="B951" s="218">
        <v>250</v>
      </c>
      <c r="C951" s="219">
        <v>8.1379722169059718</v>
      </c>
      <c r="D951" s="218"/>
      <c r="E951" s="218" t="s">
        <v>205</v>
      </c>
      <c r="F951" s="218">
        <v>1980</v>
      </c>
    </row>
    <row r="952" spans="1:6" x14ac:dyDescent="0.45">
      <c r="A952" s="218">
        <v>12494</v>
      </c>
      <c r="B952" s="218">
        <v>250</v>
      </c>
      <c r="C952" s="219">
        <v>9.0152256447869501</v>
      </c>
      <c r="D952" s="218"/>
      <c r="E952" s="218" t="s">
        <v>205</v>
      </c>
      <c r="F952" s="218">
        <v>1980</v>
      </c>
    </row>
    <row r="953" spans="1:6" x14ac:dyDescent="0.45">
      <c r="A953" s="218">
        <v>12494</v>
      </c>
      <c r="B953" s="218">
        <v>250</v>
      </c>
      <c r="C953" s="219">
        <v>19.607019299849561</v>
      </c>
      <c r="D953" s="218"/>
      <c r="E953" s="218" t="s">
        <v>205</v>
      </c>
      <c r="F953" s="218">
        <v>1980</v>
      </c>
    </row>
    <row r="954" spans="1:6" x14ac:dyDescent="0.45">
      <c r="A954" s="218">
        <v>12494</v>
      </c>
      <c r="B954" s="218">
        <v>250</v>
      </c>
      <c r="C954" s="219">
        <v>20.042541010237759</v>
      </c>
      <c r="D954" s="218"/>
      <c r="E954" s="218" t="s">
        <v>205</v>
      </c>
      <c r="F954" s="218">
        <v>1980</v>
      </c>
    </row>
    <row r="955" spans="1:6" x14ac:dyDescent="0.45">
      <c r="A955" s="218">
        <v>12494</v>
      </c>
      <c r="B955" s="218">
        <v>250</v>
      </c>
      <c r="C955" s="219">
        <v>38.163464352551429</v>
      </c>
      <c r="D955" s="218"/>
      <c r="E955" s="218" t="s">
        <v>111</v>
      </c>
      <c r="F955" s="218">
        <v>1982</v>
      </c>
    </row>
    <row r="956" spans="1:6" x14ac:dyDescent="0.45">
      <c r="A956" s="218">
        <v>12494</v>
      </c>
      <c r="B956" s="218">
        <v>250</v>
      </c>
      <c r="C956" s="219">
        <v>34.188893645727063</v>
      </c>
      <c r="D956" s="218"/>
      <c r="E956" s="218" t="s">
        <v>205</v>
      </c>
      <c r="F956" s="218">
        <v>1982</v>
      </c>
    </row>
    <row r="957" spans="1:6" x14ac:dyDescent="0.45">
      <c r="A957" s="218">
        <v>12494</v>
      </c>
      <c r="B957" s="218">
        <v>250</v>
      </c>
      <c r="C957" s="219">
        <v>9.3620414318866754</v>
      </c>
      <c r="D957" s="218"/>
      <c r="E957" s="218" t="s">
        <v>111</v>
      </c>
      <c r="F957" s="218">
        <v>1980</v>
      </c>
    </row>
    <row r="958" spans="1:6" x14ac:dyDescent="0.45">
      <c r="A958" s="218">
        <v>12494</v>
      </c>
      <c r="B958" s="218">
        <v>250</v>
      </c>
      <c r="C958" s="219">
        <v>14.992633674039411</v>
      </c>
      <c r="D958" s="218"/>
      <c r="E958" s="218" t="s">
        <v>205</v>
      </c>
      <c r="F958" s="218">
        <v>1980</v>
      </c>
    </row>
    <row r="959" spans="1:6" x14ac:dyDescent="0.45">
      <c r="A959" s="218">
        <v>12494</v>
      </c>
      <c r="B959" s="218">
        <v>250</v>
      </c>
      <c r="C959" s="219">
        <v>1.5521847693901401</v>
      </c>
      <c r="D959" s="218"/>
      <c r="E959" s="218" t="s">
        <v>111</v>
      </c>
      <c r="F959" s="218">
        <v>1980</v>
      </c>
    </row>
    <row r="960" spans="1:6" x14ac:dyDescent="0.45">
      <c r="A960" s="218">
        <v>12492</v>
      </c>
      <c r="B960" s="218">
        <v>200</v>
      </c>
      <c r="C960" s="219">
        <v>7.443140586984776</v>
      </c>
      <c r="D960" s="218"/>
      <c r="E960" s="218" t="s">
        <v>205</v>
      </c>
      <c r="F960" s="218">
        <v>1984</v>
      </c>
    </row>
    <row r="961" spans="1:6" x14ac:dyDescent="0.45">
      <c r="A961" s="218">
        <v>12492</v>
      </c>
      <c r="B961" s="218">
        <v>200</v>
      </c>
      <c r="C961" s="219">
        <v>18.697744370151931</v>
      </c>
      <c r="D961" s="218"/>
      <c r="E961" s="218" t="s">
        <v>205</v>
      </c>
      <c r="F961" s="218">
        <v>1984</v>
      </c>
    </row>
    <row r="962" spans="1:6" x14ac:dyDescent="0.45">
      <c r="A962" s="218">
        <v>12490</v>
      </c>
      <c r="B962" s="218">
        <v>500</v>
      </c>
      <c r="C962" s="219">
        <v>27.210738822738659</v>
      </c>
      <c r="D962" s="218"/>
      <c r="E962" s="218" t="s">
        <v>203</v>
      </c>
      <c r="F962" s="218">
        <v>1988</v>
      </c>
    </row>
    <row r="963" spans="1:6" x14ac:dyDescent="0.45">
      <c r="A963" s="218">
        <v>12490</v>
      </c>
      <c r="B963" s="218">
        <v>500</v>
      </c>
      <c r="C963" s="219">
        <v>47.079175484963123</v>
      </c>
      <c r="D963" s="218"/>
      <c r="E963" s="218" t="s">
        <v>203</v>
      </c>
      <c r="F963" s="218">
        <v>1988</v>
      </c>
    </row>
    <row r="964" spans="1:6" x14ac:dyDescent="0.45">
      <c r="A964" s="218">
        <v>12490</v>
      </c>
      <c r="B964" s="218">
        <v>500</v>
      </c>
      <c r="C964" s="219">
        <v>19.343667935785088</v>
      </c>
      <c r="D964" s="218"/>
      <c r="E964" s="218" t="s">
        <v>203</v>
      </c>
      <c r="F964" s="218">
        <v>1988</v>
      </c>
    </row>
    <row r="965" spans="1:6" x14ac:dyDescent="0.45">
      <c r="A965" s="218">
        <v>12490</v>
      </c>
      <c r="B965" s="218">
        <v>500</v>
      </c>
      <c r="C965" s="219">
        <v>18.87882272448099</v>
      </c>
      <c r="D965" s="218"/>
      <c r="E965" s="218" t="s">
        <v>203</v>
      </c>
      <c r="F965" s="218">
        <v>1988</v>
      </c>
    </row>
    <row r="966" spans="1:6" x14ac:dyDescent="0.45">
      <c r="A966" s="218">
        <v>12490</v>
      </c>
      <c r="B966" s="218">
        <v>500</v>
      </c>
      <c r="C966" s="219">
        <v>50.65967984129572</v>
      </c>
      <c r="D966" s="218"/>
      <c r="E966" s="218" t="s">
        <v>203</v>
      </c>
      <c r="F966" s="218">
        <v>1988</v>
      </c>
    </row>
    <row r="967" spans="1:6" x14ac:dyDescent="0.45">
      <c r="A967" s="218">
        <v>12490</v>
      </c>
      <c r="B967" s="218">
        <v>500</v>
      </c>
      <c r="C967" s="219">
        <v>24.967179353588399</v>
      </c>
      <c r="D967" s="218"/>
      <c r="E967" s="218" t="s">
        <v>203</v>
      </c>
      <c r="F967" s="218">
        <v>1988</v>
      </c>
    </row>
    <row r="968" spans="1:6" x14ac:dyDescent="0.45">
      <c r="A968" s="218">
        <v>12490</v>
      </c>
      <c r="B968" s="218">
        <v>500</v>
      </c>
      <c r="C968" s="219">
        <v>27.060074120022531</v>
      </c>
      <c r="D968" s="218"/>
      <c r="E968" s="218" t="s">
        <v>203</v>
      </c>
      <c r="F968" s="218">
        <v>1988</v>
      </c>
    </row>
    <row r="969" spans="1:6" x14ac:dyDescent="0.45">
      <c r="A969" s="218">
        <v>12490</v>
      </c>
      <c r="B969" s="218">
        <v>500</v>
      </c>
      <c r="C969" s="219">
        <v>60.169092487869257</v>
      </c>
      <c r="D969" s="218"/>
      <c r="E969" s="218" t="s">
        <v>203</v>
      </c>
      <c r="F969" s="218">
        <v>1988</v>
      </c>
    </row>
    <row r="970" spans="1:6" x14ac:dyDescent="0.45">
      <c r="A970" s="218">
        <v>12490</v>
      </c>
      <c r="B970" s="218">
        <v>500</v>
      </c>
      <c r="C970" s="219">
        <v>49.432153933758109</v>
      </c>
      <c r="D970" s="218"/>
      <c r="E970" s="218" t="s">
        <v>203</v>
      </c>
      <c r="F970" s="218">
        <v>1988</v>
      </c>
    </row>
    <row r="971" spans="1:6" x14ac:dyDescent="0.45">
      <c r="A971" s="218">
        <v>12490</v>
      </c>
      <c r="B971" s="218">
        <v>500</v>
      </c>
      <c r="C971" s="219">
        <v>56.508871501677881</v>
      </c>
      <c r="D971" s="218"/>
      <c r="E971" s="218" t="s">
        <v>203</v>
      </c>
      <c r="F971" s="218">
        <v>1988</v>
      </c>
    </row>
    <row r="972" spans="1:6" x14ac:dyDescent="0.45">
      <c r="A972" s="218">
        <v>12490</v>
      </c>
      <c r="B972" s="218">
        <v>500</v>
      </c>
      <c r="C972" s="219">
        <v>44.933437949458259</v>
      </c>
      <c r="D972" s="218"/>
      <c r="E972" s="218" t="s">
        <v>203</v>
      </c>
      <c r="F972" s="218">
        <v>1988</v>
      </c>
    </row>
    <row r="973" spans="1:6" x14ac:dyDescent="0.45">
      <c r="A973" s="218">
        <v>12490</v>
      </c>
      <c r="B973" s="218">
        <v>500</v>
      </c>
      <c r="C973" s="219">
        <v>25.846661433820501</v>
      </c>
      <c r="D973" s="218"/>
      <c r="E973" s="218" t="s">
        <v>203</v>
      </c>
      <c r="F973" s="218">
        <v>1988</v>
      </c>
    </row>
    <row r="974" spans="1:6" x14ac:dyDescent="0.45">
      <c r="A974" s="218">
        <v>12486</v>
      </c>
      <c r="B974" s="218">
        <v>200</v>
      </c>
      <c r="C974" s="219">
        <v>10.910331281124581</v>
      </c>
      <c r="D974" s="218"/>
      <c r="E974" s="218" t="s">
        <v>111</v>
      </c>
      <c r="F974" s="218">
        <v>1989</v>
      </c>
    </row>
    <row r="975" spans="1:6" x14ac:dyDescent="0.45">
      <c r="A975" s="218">
        <v>12486</v>
      </c>
      <c r="B975" s="218">
        <v>200</v>
      </c>
      <c r="C975" s="219">
        <v>11.080662117033141</v>
      </c>
      <c r="D975" s="218"/>
      <c r="E975" s="218" t="s">
        <v>111</v>
      </c>
      <c r="F975" s="218">
        <v>1989</v>
      </c>
    </row>
    <row r="976" spans="1:6" x14ac:dyDescent="0.45">
      <c r="A976" s="218">
        <v>12486</v>
      </c>
      <c r="B976" s="218">
        <v>200</v>
      </c>
      <c r="C976" s="219">
        <v>3.1563600306169368</v>
      </c>
      <c r="D976" s="218"/>
      <c r="E976" s="218" t="s">
        <v>111</v>
      </c>
      <c r="F976" s="218">
        <v>1989</v>
      </c>
    </row>
    <row r="977" spans="1:6" x14ac:dyDescent="0.45">
      <c r="A977" s="218">
        <v>12486</v>
      </c>
      <c r="B977" s="218">
        <v>200</v>
      </c>
      <c r="C977" s="219">
        <v>10.859299368046081</v>
      </c>
      <c r="D977" s="218"/>
      <c r="E977" s="218" t="s">
        <v>111</v>
      </c>
      <c r="F977" s="218">
        <v>1989</v>
      </c>
    </row>
    <row r="978" spans="1:6" x14ac:dyDescent="0.45">
      <c r="A978" s="218">
        <v>12486</v>
      </c>
      <c r="B978" s="218">
        <v>200</v>
      </c>
      <c r="C978" s="219">
        <v>2.8871830862321022</v>
      </c>
      <c r="D978" s="218"/>
      <c r="E978" s="218" t="s">
        <v>111</v>
      </c>
      <c r="F978" s="218">
        <v>1989</v>
      </c>
    </row>
    <row r="979" spans="1:6" x14ac:dyDescent="0.45">
      <c r="A979" s="218">
        <v>12486</v>
      </c>
      <c r="B979" s="218">
        <v>200</v>
      </c>
      <c r="C979" s="219">
        <v>10.325938214031691</v>
      </c>
      <c r="D979" s="218"/>
      <c r="E979" s="218" t="s">
        <v>111</v>
      </c>
      <c r="F979" s="218">
        <v>1989</v>
      </c>
    </row>
    <row r="980" spans="1:6" x14ac:dyDescent="0.45">
      <c r="A980" s="218">
        <v>12486</v>
      </c>
      <c r="B980" s="218">
        <v>200</v>
      </c>
      <c r="C980" s="219">
        <v>11.27540402120048</v>
      </c>
      <c r="D980" s="218"/>
      <c r="E980" s="218" t="s">
        <v>111</v>
      </c>
      <c r="F980" s="218">
        <v>1989</v>
      </c>
    </row>
    <row r="981" spans="1:6" x14ac:dyDescent="0.45">
      <c r="A981" s="218">
        <v>12486</v>
      </c>
      <c r="B981" s="218">
        <v>200</v>
      </c>
      <c r="C981" s="219">
        <v>8.8720100020782038</v>
      </c>
      <c r="D981" s="218"/>
      <c r="E981" s="218" t="s">
        <v>111</v>
      </c>
      <c r="F981" s="218">
        <v>1989</v>
      </c>
    </row>
    <row r="982" spans="1:6" x14ac:dyDescent="0.45">
      <c r="A982" s="218">
        <v>12486</v>
      </c>
      <c r="B982" s="218">
        <v>200</v>
      </c>
      <c r="C982" s="219">
        <v>10.67450410302615</v>
      </c>
      <c r="D982" s="218"/>
      <c r="E982" s="218" t="s">
        <v>111</v>
      </c>
      <c r="F982" s="218">
        <v>1989</v>
      </c>
    </row>
    <row r="983" spans="1:6" x14ac:dyDescent="0.45">
      <c r="A983" s="218">
        <v>12486</v>
      </c>
      <c r="B983" s="218">
        <v>200</v>
      </c>
      <c r="C983" s="219">
        <v>3.6957923449584942</v>
      </c>
      <c r="D983" s="218"/>
      <c r="E983" s="218" t="s">
        <v>205</v>
      </c>
      <c r="F983" s="218">
        <v>1989</v>
      </c>
    </row>
    <row r="984" spans="1:6" x14ac:dyDescent="0.45">
      <c r="A984" s="218">
        <v>12484</v>
      </c>
      <c r="B984" s="218">
        <v>150</v>
      </c>
      <c r="C984" s="219">
        <v>7.4342224659049858</v>
      </c>
      <c r="D984" s="218"/>
      <c r="E984" s="218" t="s">
        <v>205</v>
      </c>
      <c r="F984" s="218">
        <v>1982</v>
      </c>
    </row>
    <row r="985" spans="1:6" x14ac:dyDescent="0.45">
      <c r="A985" s="218">
        <v>12484</v>
      </c>
      <c r="B985" s="218">
        <v>150</v>
      </c>
      <c r="C985" s="219">
        <v>13.44763066884363</v>
      </c>
      <c r="D985" s="218"/>
      <c r="E985" s="218" t="s">
        <v>205</v>
      </c>
      <c r="F985" s="218">
        <v>1982</v>
      </c>
    </row>
    <row r="986" spans="1:6" x14ac:dyDescent="0.45">
      <c r="A986" s="218">
        <v>12484</v>
      </c>
      <c r="B986" s="218">
        <v>150</v>
      </c>
      <c r="C986" s="219">
        <v>25.89032846722937</v>
      </c>
      <c r="D986" s="218"/>
      <c r="E986" s="218" t="s">
        <v>205</v>
      </c>
      <c r="F986" s="218">
        <v>1982</v>
      </c>
    </row>
    <row r="987" spans="1:6" x14ac:dyDescent="0.45">
      <c r="A987" s="218">
        <v>12484</v>
      </c>
      <c r="B987" s="218">
        <v>150</v>
      </c>
      <c r="C987" s="219">
        <v>6.739803036495708</v>
      </c>
      <c r="D987" s="218"/>
      <c r="E987" s="218" t="s">
        <v>205</v>
      </c>
      <c r="F987" s="218">
        <v>1982</v>
      </c>
    </row>
    <row r="988" spans="1:6" x14ac:dyDescent="0.45">
      <c r="A988" s="218">
        <v>12484</v>
      </c>
      <c r="B988" s="218">
        <v>150</v>
      </c>
      <c r="C988" s="219">
        <v>9.4839287152193172</v>
      </c>
      <c r="D988" s="218"/>
      <c r="E988" s="218" t="s">
        <v>205</v>
      </c>
      <c r="F988" s="218">
        <v>1982</v>
      </c>
    </row>
    <row r="989" spans="1:6" x14ac:dyDescent="0.45">
      <c r="A989" s="218">
        <v>12484</v>
      </c>
      <c r="B989" s="218">
        <v>150</v>
      </c>
      <c r="C989" s="219">
        <v>19.83685127763777</v>
      </c>
      <c r="D989" s="218"/>
      <c r="E989" s="218" t="s">
        <v>205</v>
      </c>
      <c r="F989" s="218">
        <v>1982</v>
      </c>
    </row>
    <row r="990" spans="1:6" x14ac:dyDescent="0.45">
      <c r="A990" s="218">
        <v>12484</v>
      </c>
      <c r="B990" s="218">
        <v>150</v>
      </c>
      <c r="C990" s="219">
        <v>5.7582985862870677</v>
      </c>
      <c r="D990" s="218"/>
      <c r="E990" s="218" t="s">
        <v>205</v>
      </c>
      <c r="F990" s="218">
        <v>1982</v>
      </c>
    </row>
    <row r="991" spans="1:6" x14ac:dyDescent="0.45">
      <c r="A991" s="218">
        <v>12484</v>
      </c>
      <c r="B991" s="218">
        <v>150</v>
      </c>
      <c r="C991" s="219">
        <v>20.431704479162761</v>
      </c>
      <c r="D991" s="218"/>
      <c r="E991" s="218" t="s">
        <v>205</v>
      </c>
      <c r="F991" s="218">
        <v>1982</v>
      </c>
    </row>
    <row r="992" spans="1:6" x14ac:dyDescent="0.45">
      <c r="A992" s="218">
        <v>12484</v>
      </c>
      <c r="B992" s="218">
        <v>150</v>
      </c>
      <c r="C992" s="219">
        <v>9.1546531894372745</v>
      </c>
      <c r="D992" s="218"/>
      <c r="E992" s="218" t="s">
        <v>205</v>
      </c>
      <c r="F992" s="218">
        <v>1982</v>
      </c>
    </row>
    <row r="993" spans="1:6" x14ac:dyDescent="0.45">
      <c r="A993" s="218">
        <v>12484</v>
      </c>
      <c r="B993" s="218">
        <v>150</v>
      </c>
      <c r="C993" s="219">
        <v>10.11377773257051</v>
      </c>
      <c r="D993" s="218"/>
      <c r="E993" s="218" t="s">
        <v>205</v>
      </c>
      <c r="F993" s="218">
        <v>1982</v>
      </c>
    </row>
    <row r="994" spans="1:6" x14ac:dyDescent="0.45">
      <c r="A994" s="218">
        <v>12484</v>
      </c>
      <c r="B994" s="218">
        <v>150</v>
      </c>
      <c r="C994" s="219">
        <v>10.023572322313139</v>
      </c>
      <c r="D994" s="218"/>
      <c r="E994" s="218" t="s">
        <v>205</v>
      </c>
      <c r="F994" s="218">
        <v>1982</v>
      </c>
    </row>
    <row r="995" spans="1:6" x14ac:dyDescent="0.45">
      <c r="A995" s="218">
        <v>12484</v>
      </c>
      <c r="B995" s="218">
        <v>150</v>
      </c>
      <c r="C995" s="219">
        <v>20.4899834642146</v>
      </c>
      <c r="D995" s="218"/>
      <c r="E995" s="218" t="s">
        <v>205</v>
      </c>
      <c r="F995" s="218">
        <v>1982</v>
      </c>
    </row>
    <row r="996" spans="1:6" x14ac:dyDescent="0.45">
      <c r="A996" s="218">
        <v>12482</v>
      </c>
      <c r="B996" s="218">
        <v>150</v>
      </c>
      <c r="C996" s="219">
        <v>19.30778205239778</v>
      </c>
      <c r="D996" s="218"/>
      <c r="E996" s="218" t="s">
        <v>205</v>
      </c>
      <c r="F996" s="218">
        <v>1984</v>
      </c>
    </row>
    <row r="997" spans="1:6" x14ac:dyDescent="0.45">
      <c r="A997" s="218">
        <v>12482</v>
      </c>
      <c r="B997" s="218">
        <v>150</v>
      </c>
      <c r="C997" s="219">
        <v>18.215509875763551</v>
      </c>
      <c r="D997" s="218"/>
      <c r="E997" s="218" t="s">
        <v>205</v>
      </c>
      <c r="F997" s="218">
        <v>1984</v>
      </c>
    </row>
    <row r="998" spans="1:6" x14ac:dyDescent="0.45">
      <c r="A998" s="218">
        <v>12482</v>
      </c>
      <c r="B998" s="218">
        <v>150</v>
      </c>
      <c r="C998" s="219">
        <v>16.232236456791011</v>
      </c>
      <c r="D998" s="218"/>
      <c r="E998" s="218" t="s">
        <v>205</v>
      </c>
      <c r="F998" s="218">
        <v>1984</v>
      </c>
    </row>
    <row r="999" spans="1:6" x14ac:dyDescent="0.45">
      <c r="A999" s="218">
        <v>12482</v>
      </c>
      <c r="B999" s="218">
        <v>150</v>
      </c>
      <c r="C999" s="219">
        <v>19.47783612192103</v>
      </c>
      <c r="D999" s="218"/>
      <c r="E999" s="218" t="s">
        <v>205</v>
      </c>
      <c r="F999" s="218">
        <v>1984</v>
      </c>
    </row>
    <row r="1000" spans="1:6" x14ac:dyDescent="0.45">
      <c r="A1000" s="218">
        <v>12480</v>
      </c>
      <c r="B1000" s="218">
        <v>150</v>
      </c>
      <c r="C1000" s="219">
        <v>19.855132101144289</v>
      </c>
      <c r="D1000" s="218"/>
      <c r="E1000" s="218" t="s">
        <v>205</v>
      </c>
      <c r="F1000" s="218">
        <v>1980</v>
      </c>
    </row>
    <row r="1001" spans="1:6" x14ac:dyDescent="0.45">
      <c r="A1001" s="218">
        <v>12480</v>
      </c>
      <c r="B1001" s="218">
        <v>150</v>
      </c>
      <c r="C1001" s="219">
        <v>19.26211251560548</v>
      </c>
      <c r="D1001" s="218"/>
      <c r="E1001" s="218" t="s">
        <v>205</v>
      </c>
      <c r="F1001" s="218">
        <v>1980</v>
      </c>
    </row>
    <row r="1002" spans="1:6" x14ac:dyDescent="0.45">
      <c r="A1002" s="218">
        <v>12480</v>
      </c>
      <c r="B1002" s="218">
        <v>150</v>
      </c>
      <c r="C1002" s="219">
        <v>34.708568380800664</v>
      </c>
      <c r="D1002" s="218"/>
      <c r="E1002" s="218" t="s">
        <v>205</v>
      </c>
      <c r="F1002" s="218">
        <v>1980</v>
      </c>
    </row>
    <row r="1003" spans="1:6" x14ac:dyDescent="0.45">
      <c r="A1003" s="218">
        <v>12478</v>
      </c>
      <c r="B1003" s="218">
        <v>250</v>
      </c>
      <c r="C1003" s="219">
        <v>4.2596041645721821</v>
      </c>
      <c r="D1003" s="218"/>
      <c r="E1003" s="218" t="s">
        <v>205</v>
      </c>
      <c r="F1003" s="218">
        <v>1988</v>
      </c>
    </row>
    <row r="1004" spans="1:6" x14ac:dyDescent="0.45">
      <c r="A1004" s="218">
        <v>12478</v>
      </c>
      <c r="B1004" s="218">
        <v>250</v>
      </c>
      <c r="C1004" s="219">
        <v>22.939935657043119</v>
      </c>
      <c r="D1004" s="218"/>
      <c r="E1004" s="218" t="s">
        <v>205</v>
      </c>
      <c r="F1004" s="218">
        <v>1988</v>
      </c>
    </row>
    <row r="1005" spans="1:6" x14ac:dyDescent="0.45">
      <c r="A1005" s="218">
        <v>12478</v>
      </c>
      <c r="B1005" s="218">
        <v>250</v>
      </c>
      <c r="C1005" s="219">
        <v>6.9016698544469364</v>
      </c>
      <c r="D1005" s="218"/>
      <c r="E1005" s="218" t="s">
        <v>205</v>
      </c>
      <c r="F1005" s="218">
        <v>1988</v>
      </c>
    </row>
    <row r="1006" spans="1:6" x14ac:dyDescent="0.45">
      <c r="A1006" s="218">
        <v>12478</v>
      </c>
      <c r="B1006" s="218">
        <v>250</v>
      </c>
      <c r="C1006" s="219">
        <v>10.11060801022089</v>
      </c>
      <c r="D1006" s="218"/>
      <c r="E1006" s="218" t="s">
        <v>205</v>
      </c>
      <c r="F1006" s="218">
        <v>1988</v>
      </c>
    </row>
    <row r="1007" spans="1:6" x14ac:dyDescent="0.45">
      <c r="A1007" s="218">
        <v>12478</v>
      </c>
      <c r="B1007" s="218">
        <v>250</v>
      </c>
      <c r="C1007" s="219">
        <v>9.5882672649500051</v>
      </c>
      <c r="D1007" s="218"/>
      <c r="E1007" s="218" t="s">
        <v>205</v>
      </c>
      <c r="F1007" s="218">
        <v>1988</v>
      </c>
    </row>
    <row r="1008" spans="1:6" x14ac:dyDescent="0.45">
      <c r="A1008" s="218">
        <v>12478</v>
      </c>
      <c r="B1008" s="218">
        <v>250</v>
      </c>
      <c r="C1008" s="219">
        <v>11.47084694737614</v>
      </c>
      <c r="D1008" s="218"/>
      <c r="E1008" s="218" t="s">
        <v>205</v>
      </c>
      <c r="F1008" s="218">
        <v>1988</v>
      </c>
    </row>
    <row r="1009" spans="1:6" x14ac:dyDescent="0.45">
      <c r="A1009" s="218">
        <v>12478</v>
      </c>
      <c r="B1009" s="218">
        <v>250</v>
      </c>
      <c r="C1009" s="219">
        <v>2.9592292734659238</v>
      </c>
      <c r="D1009" s="218"/>
      <c r="E1009" s="218" t="s">
        <v>205</v>
      </c>
      <c r="F1009" s="218">
        <v>1988</v>
      </c>
    </row>
    <row r="1010" spans="1:6" x14ac:dyDescent="0.45">
      <c r="A1010" s="218">
        <v>12478</v>
      </c>
      <c r="B1010" s="218">
        <v>250</v>
      </c>
      <c r="C1010" s="219">
        <v>8.3357305065310854</v>
      </c>
      <c r="D1010" s="218"/>
      <c r="E1010" s="218" t="s">
        <v>205</v>
      </c>
      <c r="F1010" s="218">
        <v>1988</v>
      </c>
    </row>
    <row r="1011" spans="1:6" x14ac:dyDescent="0.45">
      <c r="A1011" s="218">
        <v>12478</v>
      </c>
      <c r="B1011" s="218">
        <v>250</v>
      </c>
      <c r="C1011" s="219">
        <v>2.7898798961589182</v>
      </c>
      <c r="D1011" s="218"/>
      <c r="E1011" s="218" t="s">
        <v>207</v>
      </c>
      <c r="F1011" s="218">
        <v>1988</v>
      </c>
    </row>
    <row r="1012" spans="1:6" x14ac:dyDescent="0.45">
      <c r="A1012" s="218">
        <v>12478</v>
      </c>
      <c r="B1012" s="218">
        <v>250</v>
      </c>
      <c r="C1012" s="219">
        <v>7.7046137189939419</v>
      </c>
      <c r="D1012" s="218"/>
      <c r="E1012" s="218" t="s">
        <v>207</v>
      </c>
      <c r="F1012" s="218">
        <v>1988</v>
      </c>
    </row>
    <row r="1013" spans="1:6" x14ac:dyDescent="0.45">
      <c r="A1013" s="218">
        <v>12476</v>
      </c>
      <c r="B1013" s="218">
        <v>300</v>
      </c>
      <c r="C1013" s="219">
        <v>43.149973371853818</v>
      </c>
      <c r="D1013" s="218"/>
      <c r="E1013" s="218" t="s">
        <v>207</v>
      </c>
      <c r="F1013" s="218">
        <v>1988</v>
      </c>
    </row>
    <row r="1014" spans="1:6" x14ac:dyDescent="0.45">
      <c r="A1014" s="218">
        <v>12476</v>
      </c>
      <c r="B1014" s="218">
        <v>300</v>
      </c>
      <c r="C1014" s="219">
        <v>27.382923439511298</v>
      </c>
      <c r="D1014" s="218"/>
      <c r="E1014" s="218" t="s">
        <v>111</v>
      </c>
      <c r="F1014" s="218">
        <v>1989</v>
      </c>
    </row>
    <row r="1015" spans="1:6" x14ac:dyDescent="0.45">
      <c r="A1015" s="218">
        <v>12476</v>
      </c>
      <c r="B1015" s="218">
        <v>300</v>
      </c>
      <c r="C1015" s="219">
        <v>37.81775762464892</v>
      </c>
      <c r="D1015" s="218"/>
      <c r="E1015" s="218" t="s">
        <v>207</v>
      </c>
      <c r="F1015" s="218">
        <v>1988</v>
      </c>
    </row>
    <row r="1016" spans="1:6" x14ac:dyDescent="0.45">
      <c r="A1016" s="218">
        <v>12476</v>
      </c>
      <c r="B1016" s="218">
        <v>300</v>
      </c>
      <c r="C1016" s="219">
        <v>48.549158387619059</v>
      </c>
      <c r="D1016" s="218"/>
      <c r="E1016" s="218" t="s">
        <v>111</v>
      </c>
      <c r="F1016" s="218">
        <v>1989</v>
      </c>
    </row>
    <row r="1017" spans="1:6" x14ac:dyDescent="0.45">
      <c r="A1017" s="218">
        <v>12474</v>
      </c>
      <c r="B1017" s="218">
        <v>250</v>
      </c>
      <c r="C1017" s="219">
        <v>3.3325639412963519</v>
      </c>
      <c r="D1017" s="218"/>
      <c r="E1017" s="218" t="s">
        <v>205</v>
      </c>
      <c r="F1017" s="218">
        <v>1989</v>
      </c>
    </row>
    <row r="1018" spans="1:6" x14ac:dyDescent="0.45">
      <c r="A1018" s="218">
        <v>12474</v>
      </c>
      <c r="B1018" s="218">
        <v>250</v>
      </c>
      <c r="C1018" s="219">
        <v>9.6991399955010333</v>
      </c>
      <c r="D1018" s="218"/>
      <c r="E1018" s="218" t="s">
        <v>205</v>
      </c>
      <c r="F1018" s="218">
        <v>1989</v>
      </c>
    </row>
    <row r="1019" spans="1:6" x14ac:dyDescent="0.45">
      <c r="A1019" s="218">
        <v>12474</v>
      </c>
      <c r="B1019" s="218">
        <v>250</v>
      </c>
      <c r="C1019" s="219">
        <v>7.6193555634374839</v>
      </c>
      <c r="D1019" s="218"/>
      <c r="E1019" s="218" t="s">
        <v>205</v>
      </c>
      <c r="F1019" s="218">
        <v>1989</v>
      </c>
    </row>
    <row r="1020" spans="1:6" x14ac:dyDescent="0.45">
      <c r="A1020" s="218">
        <v>12474</v>
      </c>
      <c r="B1020" s="218">
        <v>250</v>
      </c>
      <c r="C1020" s="219">
        <v>3.4973361727321381</v>
      </c>
      <c r="D1020" s="218"/>
      <c r="E1020" s="218" t="s">
        <v>205</v>
      </c>
      <c r="F1020" s="218">
        <v>1989</v>
      </c>
    </row>
    <row r="1021" spans="1:6" x14ac:dyDescent="0.45">
      <c r="A1021" s="218">
        <v>12474</v>
      </c>
      <c r="B1021" s="218">
        <v>250</v>
      </c>
      <c r="C1021" s="219">
        <v>11.22778575676297</v>
      </c>
      <c r="D1021" s="218"/>
      <c r="E1021" s="218" t="s">
        <v>205</v>
      </c>
      <c r="F1021" s="218">
        <v>1989</v>
      </c>
    </row>
    <row r="1022" spans="1:6" x14ac:dyDescent="0.45">
      <c r="A1022" s="218">
        <v>12474</v>
      </c>
      <c r="B1022" s="218">
        <v>250</v>
      </c>
      <c r="C1022" s="219">
        <v>3.8518707914173138</v>
      </c>
      <c r="D1022" s="218"/>
      <c r="E1022" s="218" t="s">
        <v>205</v>
      </c>
      <c r="F1022" s="218">
        <v>1989</v>
      </c>
    </row>
    <row r="1023" spans="1:6" x14ac:dyDescent="0.45">
      <c r="A1023" s="218">
        <v>12474</v>
      </c>
      <c r="B1023" s="218">
        <v>250</v>
      </c>
      <c r="C1023" s="219">
        <v>9.7743209308856613</v>
      </c>
      <c r="D1023" s="218"/>
      <c r="E1023" s="218" t="s">
        <v>205</v>
      </c>
      <c r="F1023" s="218">
        <v>1989</v>
      </c>
    </row>
    <row r="1024" spans="1:6" x14ac:dyDescent="0.45">
      <c r="A1024" s="218">
        <v>12474</v>
      </c>
      <c r="B1024" s="218">
        <v>250</v>
      </c>
      <c r="C1024" s="219">
        <v>11.561402228314771</v>
      </c>
      <c r="D1024" s="218"/>
      <c r="E1024" s="218" t="s">
        <v>205</v>
      </c>
      <c r="F1024" s="218">
        <v>1989</v>
      </c>
    </row>
    <row r="1025" spans="1:6" x14ac:dyDescent="0.45">
      <c r="A1025" s="218">
        <v>12474</v>
      </c>
      <c r="B1025" s="218">
        <v>250</v>
      </c>
      <c r="C1025" s="219">
        <v>3.0800821507487481</v>
      </c>
      <c r="D1025" s="218"/>
      <c r="E1025" s="218" t="s">
        <v>205</v>
      </c>
      <c r="F1025" s="218">
        <v>1989</v>
      </c>
    </row>
    <row r="1026" spans="1:6" x14ac:dyDescent="0.45">
      <c r="A1026" s="218">
        <v>12474</v>
      </c>
      <c r="B1026" s="218">
        <v>250</v>
      </c>
      <c r="C1026" s="219">
        <v>21.972331185203991</v>
      </c>
      <c r="D1026" s="218"/>
      <c r="E1026" s="218" t="s">
        <v>205</v>
      </c>
      <c r="F1026" s="218">
        <v>1989</v>
      </c>
    </row>
    <row r="1027" spans="1:6" x14ac:dyDescent="0.45">
      <c r="A1027" s="218">
        <v>12470</v>
      </c>
      <c r="B1027" s="218">
        <v>315</v>
      </c>
      <c r="C1027" s="219">
        <v>2.964598780504101</v>
      </c>
      <c r="D1027" s="218"/>
      <c r="E1027" s="218" t="s">
        <v>111</v>
      </c>
      <c r="F1027" s="218">
        <v>1990</v>
      </c>
    </row>
    <row r="1028" spans="1:6" x14ac:dyDescent="0.45">
      <c r="A1028" s="218">
        <v>12470</v>
      </c>
      <c r="B1028" s="218">
        <v>315</v>
      </c>
      <c r="C1028" s="219">
        <v>10.877442840020629</v>
      </c>
      <c r="D1028" s="218"/>
      <c r="E1028" s="218" t="s">
        <v>111</v>
      </c>
      <c r="F1028" s="218">
        <v>1990</v>
      </c>
    </row>
    <row r="1029" spans="1:6" x14ac:dyDescent="0.45">
      <c r="A1029" s="218">
        <v>12470</v>
      </c>
      <c r="B1029" s="218">
        <v>315</v>
      </c>
      <c r="C1029" s="219">
        <v>11.941454030703641</v>
      </c>
      <c r="D1029" s="218"/>
      <c r="E1029" s="218" t="s">
        <v>111</v>
      </c>
      <c r="F1029" s="218">
        <v>1990</v>
      </c>
    </row>
    <row r="1030" spans="1:6" x14ac:dyDescent="0.45">
      <c r="A1030" s="218">
        <v>12470</v>
      </c>
      <c r="B1030" s="218">
        <v>315</v>
      </c>
      <c r="C1030" s="219">
        <v>3.1547772479466238</v>
      </c>
      <c r="D1030" s="218"/>
      <c r="E1030" s="218" t="s">
        <v>111</v>
      </c>
      <c r="F1030" s="218">
        <v>1990</v>
      </c>
    </row>
    <row r="1031" spans="1:6" x14ac:dyDescent="0.45">
      <c r="A1031" s="218">
        <v>12470</v>
      </c>
      <c r="B1031" s="218">
        <v>315</v>
      </c>
      <c r="C1031" s="219">
        <v>26.111281277997801</v>
      </c>
      <c r="D1031" s="218"/>
      <c r="E1031" s="218" t="s">
        <v>111</v>
      </c>
      <c r="F1031" s="218">
        <v>1990</v>
      </c>
    </row>
    <row r="1032" spans="1:6" x14ac:dyDescent="0.45">
      <c r="A1032" s="218">
        <v>12470</v>
      </c>
      <c r="B1032" s="218">
        <v>315</v>
      </c>
      <c r="C1032" s="219">
        <v>11.249452345391459</v>
      </c>
      <c r="D1032" s="218"/>
      <c r="E1032" s="218" t="s">
        <v>111</v>
      </c>
      <c r="F1032" s="218">
        <v>1990</v>
      </c>
    </row>
    <row r="1033" spans="1:6" x14ac:dyDescent="0.45">
      <c r="A1033" s="218">
        <v>12470</v>
      </c>
      <c r="B1033" s="218">
        <v>315</v>
      </c>
      <c r="C1033" s="219">
        <v>4.1015012122594898</v>
      </c>
      <c r="D1033" s="218"/>
      <c r="E1033" s="218" t="s">
        <v>111</v>
      </c>
      <c r="F1033" s="218">
        <v>1990</v>
      </c>
    </row>
    <row r="1034" spans="1:6" x14ac:dyDescent="0.45">
      <c r="A1034" s="218">
        <v>12470</v>
      </c>
      <c r="B1034" s="218">
        <v>315</v>
      </c>
      <c r="C1034" s="219">
        <v>23.711084050309701</v>
      </c>
      <c r="D1034" s="218"/>
      <c r="E1034" s="218" t="s">
        <v>111</v>
      </c>
      <c r="F1034" s="218">
        <v>1990</v>
      </c>
    </row>
    <row r="1035" spans="1:6" x14ac:dyDescent="0.45">
      <c r="A1035" s="218">
        <v>12470</v>
      </c>
      <c r="B1035" s="218">
        <v>315</v>
      </c>
      <c r="C1035" s="219">
        <v>22.296880199426241</v>
      </c>
      <c r="D1035" s="218"/>
      <c r="E1035" s="218" t="s">
        <v>111</v>
      </c>
      <c r="F1035" s="218">
        <v>1990</v>
      </c>
    </row>
    <row r="1036" spans="1:6" x14ac:dyDescent="0.45">
      <c r="A1036" s="218">
        <v>12470</v>
      </c>
      <c r="B1036" s="218">
        <v>315</v>
      </c>
      <c r="C1036" s="219">
        <v>3.7328041675358068</v>
      </c>
      <c r="D1036" s="218"/>
      <c r="E1036" s="218" t="s">
        <v>111</v>
      </c>
      <c r="F1036" s="218">
        <v>1989</v>
      </c>
    </row>
    <row r="1037" spans="1:6" x14ac:dyDescent="0.45">
      <c r="A1037" s="218">
        <v>12470</v>
      </c>
      <c r="B1037" s="218">
        <v>315</v>
      </c>
      <c r="C1037" s="219">
        <v>8.9988453525054268</v>
      </c>
      <c r="D1037" s="218"/>
      <c r="E1037" s="218" t="s">
        <v>111</v>
      </c>
      <c r="F1037" s="218">
        <v>1989</v>
      </c>
    </row>
    <row r="1038" spans="1:6" x14ac:dyDescent="0.45">
      <c r="A1038" s="218">
        <v>12470</v>
      </c>
      <c r="B1038" s="218">
        <v>315</v>
      </c>
      <c r="C1038" s="219">
        <v>9.0161862587060604</v>
      </c>
      <c r="D1038" s="218"/>
      <c r="E1038" s="218" t="s">
        <v>111</v>
      </c>
      <c r="F1038" s="218">
        <v>1989</v>
      </c>
    </row>
    <row r="1039" spans="1:6" x14ac:dyDescent="0.45">
      <c r="A1039" s="218">
        <v>12470</v>
      </c>
      <c r="B1039" s="218">
        <v>315</v>
      </c>
      <c r="C1039" s="219">
        <v>10.62912564207191</v>
      </c>
      <c r="D1039" s="218"/>
      <c r="E1039" s="218" t="s">
        <v>111</v>
      </c>
      <c r="F1039" s="218">
        <v>1989</v>
      </c>
    </row>
    <row r="1040" spans="1:6" x14ac:dyDescent="0.45">
      <c r="A1040" s="218">
        <v>12470</v>
      </c>
      <c r="B1040" s="218">
        <v>315</v>
      </c>
      <c r="C1040" s="219">
        <v>11.347484758857281</v>
      </c>
      <c r="D1040" s="218"/>
      <c r="E1040" s="218" t="s">
        <v>111</v>
      </c>
      <c r="F1040" s="218">
        <v>1989</v>
      </c>
    </row>
    <row r="1041" spans="1:6" x14ac:dyDescent="0.45">
      <c r="A1041" s="218">
        <v>12470</v>
      </c>
      <c r="B1041" s="218">
        <v>315</v>
      </c>
      <c r="C1041" s="219">
        <v>3.2091730477932612</v>
      </c>
      <c r="D1041" s="218"/>
      <c r="E1041" s="218" t="s">
        <v>111</v>
      </c>
      <c r="F1041" s="218">
        <v>1989</v>
      </c>
    </row>
    <row r="1042" spans="1:6" x14ac:dyDescent="0.45">
      <c r="A1042" s="218">
        <v>12470</v>
      </c>
      <c r="B1042" s="218">
        <v>315</v>
      </c>
      <c r="C1042" s="219">
        <v>3.9325315259153601</v>
      </c>
      <c r="D1042" s="218"/>
      <c r="E1042" s="218" t="s">
        <v>111</v>
      </c>
      <c r="F1042" s="218">
        <v>1989</v>
      </c>
    </row>
    <row r="1043" spans="1:6" x14ac:dyDescent="0.45">
      <c r="A1043" s="218">
        <v>12470</v>
      </c>
      <c r="B1043" s="218">
        <v>315</v>
      </c>
      <c r="C1043" s="219">
        <v>10.060481909036881</v>
      </c>
      <c r="D1043" s="218"/>
      <c r="E1043" s="218" t="s">
        <v>111</v>
      </c>
      <c r="F1043" s="218">
        <v>1989</v>
      </c>
    </row>
    <row r="1044" spans="1:6" x14ac:dyDescent="0.45">
      <c r="A1044" s="218">
        <v>12470</v>
      </c>
      <c r="B1044" s="218">
        <v>315</v>
      </c>
      <c r="C1044" s="219">
        <v>4.6952378843094396</v>
      </c>
      <c r="D1044" s="218"/>
      <c r="E1044" s="218" t="s">
        <v>111</v>
      </c>
      <c r="F1044" s="218">
        <v>1989</v>
      </c>
    </row>
    <row r="1045" spans="1:6" x14ac:dyDescent="0.45">
      <c r="A1045" s="218">
        <v>12470</v>
      </c>
      <c r="B1045" s="218">
        <v>315</v>
      </c>
      <c r="C1045" s="219">
        <v>26.447776848697831</v>
      </c>
      <c r="D1045" s="218"/>
      <c r="E1045" s="218" t="s">
        <v>111</v>
      </c>
      <c r="F1045" s="218">
        <v>1990</v>
      </c>
    </row>
    <row r="1046" spans="1:6" x14ac:dyDescent="0.45">
      <c r="A1046" s="218">
        <v>12470</v>
      </c>
      <c r="B1046" s="218">
        <v>315</v>
      </c>
      <c r="C1046" s="219">
        <v>21.793795549622239</v>
      </c>
      <c r="D1046" s="218"/>
      <c r="E1046" s="218" t="s">
        <v>111</v>
      </c>
      <c r="F1046" s="218">
        <v>1989</v>
      </c>
    </row>
    <row r="1047" spans="1:6" x14ac:dyDescent="0.45">
      <c r="A1047" s="218">
        <v>12468</v>
      </c>
      <c r="B1047" s="218">
        <v>200</v>
      </c>
      <c r="C1047" s="219">
        <v>8.8388337290729826</v>
      </c>
      <c r="D1047" s="218"/>
      <c r="E1047" s="218" t="s">
        <v>111</v>
      </c>
      <c r="F1047" s="218">
        <v>1989</v>
      </c>
    </row>
    <row r="1048" spans="1:6" x14ac:dyDescent="0.45">
      <c r="A1048" s="218">
        <v>12468</v>
      </c>
      <c r="B1048" s="218">
        <v>200</v>
      </c>
      <c r="C1048" s="219">
        <v>3.5314203707561771</v>
      </c>
      <c r="D1048" s="218"/>
      <c r="E1048" s="218" t="s">
        <v>111</v>
      </c>
      <c r="F1048" s="218">
        <v>1989</v>
      </c>
    </row>
    <row r="1049" spans="1:6" x14ac:dyDescent="0.45">
      <c r="A1049" s="218">
        <v>12468</v>
      </c>
      <c r="B1049" s="218">
        <v>200</v>
      </c>
      <c r="C1049" s="219">
        <v>12.284721235357431</v>
      </c>
      <c r="D1049" s="218"/>
      <c r="E1049" s="218" t="s">
        <v>111</v>
      </c>
      <c r="F1049" s="218">
        <v>1989</v>
      </c>
    </row>
    <row r="1050" spans="1:6" x14ac:dyDescent="0.45">
      <c r="A1050" s="218">
        <v>12468</v>
      </c>
      <c r="B1050" s="218">
        <v>200</v>
      </c>
      <c r="C1050" s="219">
        <v>10.14015411567968</v>
      </c>
      <c r="D1050" s="218"/>
      <c r="E1050" s="218" t="s">
        <v>111</v>
      </c>
      <c r="F1050" s="218">
        <v>1989</v>
      </c>
    </row>
    <row r="1051" spans="1:6" x14ac:dyDescent="0.45">
      <c r="A1051" s="218">
        <v>12468</v>
      </c>
      <c r="B1051" s="218">
        <v>200</v>
      </c>
      <c r="C1051" s="219">
        <v>3.8616035066078762</v>
      </c>
      <c r="D1051" s="218"/>
      <c r="E1051" s="218" t="s">
        <v>111</v>
      </c>
      <c r="F1051" s="218">
        <v>1989</v>
      </c>
    </row>
    <row r="1052" spans="1:6" x14ac:dyDescent="0.45">
      <c r="A1052" s="218">
        <v>12468</v>
      </c>
      <c r="B1052" s="218">
        <v>200</v>
      </c>
      <c r="C1052" s="219">
        <v>26.340216587275791</v>
      </c>
      <c r="D1052" s="218"/>
      <c r="E1052" s="218" t="s">
        <v>111</v>
      </c>
      <c r="F1052" s="218">
        <v>1989</v>
      </c>
    </row>
    <row r="1053" spans="1:6" x14ac:dyDescent="0.45">
      <c r="A1053" s="218">
        <v>12466</v>
      </c>
      <c r="B1053" s="218">
        <v>200</v>
      </c>
      <c r="C1053" s="219">
        <v>12.923410470298011</v>
      </c>
      <c r="D1053" s="218"/>
      <c r="E1053" s="218" t="s">
        <v>205</v>
      </c>
      <c r="F1053" s="218">
        <v>1975</v>
      </c>
    </row>
    <row r="1054" spans="1:6" x14ac:dyDescent="0.45">
      <c r="A1054" s="218">
        <v>12466</v>
      </c>
      <c r="B1054" s="218">
        <v>200</v>
      </c>
      <c r="C1054" s="219">
        <v>6.5003927429119663</v>
      </c>
      <c r="D1054" s="218"/>
      <c r="E1054" s="218" t="s">
        <v>205</v>
      </c>
      <c r="F1054" s="218">
        <v>1975</v>
      </c>
    </row>
    <row r="1055" spans="1:6" x14ac:dyDescent="0.45">
      <c r="A1055" s="218">
        <v>12466</v>
      </c>
      <c r="B1055" s="218">
        <v>200</v>
      </c>
      <c r="C1055" s="219">
        <v>12.839513700315001</v>
      </c>
      <c r="D1055" s="218"/>
      <c r="E1055" s="218" t="s">
        <v>205</v>
      </c>
      <c r="F1055" s="218">
        <v>1975</v>
      </c>
    </row>
    <row r="1056" spans="1:6" x14ac:dyDescent="0.45">
      <c r="A1056" s="218">
        <v>12466</v>
      </c>
      <c r="B1056" s="218">
        <v>200</v>
      </c>
      <c r="C1056" s="219">
        <v>6.6511671357964941</v>
      </c>
      <c r="D1056" s="218"/>
      <c r="E1056" s="218" t="s">
        <v>205</v>
      </c>
      <c r="F1056" s="218">
        <v>1975</v>
      </c>
    </row>
    <row r="1057" spans="1:6" x14ac:dyDescent="0.45">
      <c r="A1057" s="218">
        <v>12466</v>
      </c>
      <c r="B1057" s="218">
        <v>200</v>
      </c>
      <c r="C1057" s="219">
        <v>12.92352668559977</v>
      </c>
      <c r="D1057" s="218"/>
      <c r="E1057" s="218" t="s">
        <v>205</v>
      </c>
      <c r="F1057" s="218">
        <v>1975</v>
      </c>
    </row>
    <row r="1058" spans="1:6" x14ac:dyDescent="0.45">
      <c r="A1058" s="218">
        <v>12466</v>
      </c>
      <c r="B1058" s="218">
        <v>200</v>
      </c>
      <c r="C1058" s="219">
        <v>33.646208719770392</v>
      </c>
      <c r="D1058" s="218"/>
      <c r="E1058" s="218" t="s">
        <v>205</v>
      </c>
      <c r="F1058" s="218">
        <v>1976</v>
      </c>
    </row>
    <row r="1059" spans="1:6" x14ac:dyDescent="0.45">
      <c r="A1059" s="218">
        <v>12466</v>
      </c>
      <c r="B1059" s="218">
        <v>200</v>
      </c>
      <c r="C1059" s="219">
        <v>12.082692259877531</v>
      </c>
      <c r="D1059" s="218"/>
      <c r="E1059" s="218" t="s">
        <v>205</v>
      </c>
      <c r="F1059" s="218">
        <v>1975</v>
      </c>
    </row>
    <row r="1060" spans="1:6" x14ac:dyDescent="0.45">
      <c r="A1060" s="218">
        <v>12466</v>
      </c>
      <c r="B1060" s="218">
        <v>200</v>
      </c>
      <c r="C1060" s="219">
        <v>7.6609522200743898</v>
      </c>
      <c r="D1060" s="218"/>
      <c r="E1060" s="218" t="s">
        <v>205</v>
      </c>
      <c r="F1060" s="218">
        <v>1975</v>
      </c>
    </row>
    <row r="1061" spans="1:6" x14ac:dyDescent="0.45">
      <c r="A1061" s="218">
        <v>12466</v>
      </c>
      <c r="B1061" s="218">
        <v>200</v>
      </c>
      <c r="C1061" s="219">
        <v>6.7620936258967923</v>
      </c>
      <c r="D1061" s="218"/>
      <c r="E1061" s="218" t="s">
        <v>205</v>
      </c>
      <c r="F1061" s="218">
        <v>1976</v>
      </c>
    </row>
    <row r="1062" spans="1:6" x14ac:dyDescent="0.45">
      <c r="A1062" s="218">
        <v>12466</v>
      </c>
      <c r="B1062" s="218">
        <v>200</v>
      </c>
      <c r="C1062" s="219">
        <v>12.951942686245459</v>
      </c>
      <c r="D1062" s="218"/>
      <c r="E1062" s="218" t="s">
        <v>205</v>
      </c>
      <c r="F1062" s="218">
        <v>1976</v>
      </c>
    </row>
    <row r="1063" spans="1:6" x14ac:dyDescent="0.45">
      <c r="A1063" s="218">
        <v>12466</v>
      </c>
      <c r="B1063" s="218">
        <v>200</v>
      </c>
      <c r="C1063" s="219">
        <v>6.8758292965965184</v>
      </c>
      <c r="D1063" s="218"/>
      <c r="E1063" s="218" t="s">
        <v>205</v>
      </c>
      <c r="F1063" s="218">
        <v>1976</v>
      </c>
    </row>
    <row r="1064" spans="1:6" x14ac:dyDescent="0.45">
      <c r="A1064" s="218">
        <v>12466</v>
      </c>
      <c r="B1064" s="218">
        <v>200</v>
      </c>
      <c r="C1064" s="219">
        <v>13.24126016907802</v>
      </c>
      <c r="D1064" s="218"/>
      <c r="E1064" s="218" t="s">
        <v>205</v>
      </c>
      <c r="F1064" s="218">
        <v>1976</v>
      </c>
    </row>
    <row r="1065" spans="1:6" x14ac:dyDescent="0.45">
      <c r="A1065" s="218">
        <v>12466</v>
      </c>
      <c r="B1065" s="218">
        <v>200</v>
      </c>
      <c r="C1065" s="219">
        <v>5.3171753232493097</v>
      </c>
      <c r="D1065" s="218"/>
      <c r="E1065" s="218" t="s">
        <v>205</v>
      </c>
      <c r="F1065" s="218">
        <v>1976</v>
      </c>
    </row>
    <row r="1066" spans="1:6" x14ac:dyDescent="0.45">
      <c r="A1066" s="218">
        <v>12466</v>
      </c>
      <c r="B1066" s="218">
        <v>200</v>
      </c>
      <c r="C1066" s="219">
        <v>13.75516579487903</v>
      </c>
      <c r="D1066" s="218"/>
      <c r="E1066" s="218" t="s">
        <v>205</v>
      </c>
      <c r="F1066" s="218">
        <v>1976</v>
      </c>
    </row>
    <row r="1067" spans="1:6" x14ac:dyDescent="0.45">
      <c r="A1067" s="218">
        <v>12466</v>
      </c>
      <c r="B1067" s="218">
        <v>200</v>
      </c>
      <c r="C1067" s="219">
        <v>5.7306889336975457</v>
      </c>
      <c r="D1067" s="218"/>
      <c r="E1067" s="218" t="s">
        <v>205</v>
      </c>
      <c r="F1067" s="218">
        <v>1976</v>
      </c>
    </row>
    <row r="1068" spans="1:6" x14ac:dyDescent="0.45">
      <c r="A1068" s="218">
        <v>12466</v>
      </c>
      <c r="B1068" s="218">
        <v>200</v>
      </c>
      <c r="C1068" s="219">
        <v>4.2145560752407061</v>
      </c>
      <c r="D1068" s="218"/>
      <c r="E1068" s="218" t="s">
        <v>205</v>
      </c>
      <c r="F1068" s="218">
        <v>1975</v>
      </c>
    </row>
    <row r="1069" spans="1:6" x14ac:dyDescent="0.45">
      <c r="A1069" s="218">
        <v>12466</v>
      </c>
      <c r="B1069" s="218">
        <v>200</v>
      </c>
      <c r="C1069" s="219">
        <v>8.5278806076173392</v>
      </c>
      <c r="D1069" s="218"/>
      <c r="E1069" s="218" t="s">
        <v>205</v>
      </c>
      <c r="F1069" s="218">
        <v>1975</v>
      </c>
    </row>
    <row r="1070" spans="1:6" x14ac:dyDescent="0.45">
      <c r="A1070" s="218">
        <v>12466</v>
      </c>
      <c r="B1070" s="218">
        <v>200</v>
      </c>
      <c r="C1070" s="219">
        <v>5.9236631537110718</v>
      </c>
      <c r="D1070" s="218"/>
      <c r="E1070" s="218" t="s">
        <v>205</v>
      </c>
      <c r="F1070" s="218">
        <v>1975</v>
      </c>
    </row>
    <row r="1071" spans="1:6" x14ac:dyDescent="0.45">
      <c r="A1071" s="218">
        <v>12466</v>
      </c>
      <c r="B1071" s="218">
        <v>200</v>
      </c>
      <c r="C1071" s="219">
        <v>33.177531527849297</v>
      </c>
      <c r="D1071" s="218"/>
      <c r="E1071" s="218" t="s">
        <v>205</v>
      </c>
      <c r="F1071" s="218">
        <v>1975</v>
      </c>
    </row>
    <row r="1072" spans="1:6" x14ac:dyDescent="0.45">
      <c r="A1072" s="218">
        <v>12466</v>
      </c>
      <c r="B1072" s="218">
        <v>200</v>
      </c>
      <c r="C1072" s="219">
        <v>2.61339805467435</v>
      </c>
      <c r="D1072" s="218"/>
      <c r="E1072" s="218" t="s">
        <v>205</v>
      </c>
      <c r="F1072" s="218">
        <v>1976</v>
      </c>
    </row>
    <row r="1073" spans="1:6" x14ac:dyDescent="0.45">
      <c r="A1073" s="218">
        <v>12466</v>
      </c>
      <c r="B1073" s="218">
        <v>200</v>
      </c>
      <c r="C1073" s="219">
        <v>6.4999998720509202</v>
      </c>
      <c r="D1073" s="218"/>
      <c r="E1073" s="218" t="s">
        <v>205</v>
      </c>
      <c r="F1073" s="218">
        <v>1976</v>
      </c>
    </row>
    <row r="1074" spans="1:6" x14ac:dyDescent="0.45">
      <c r="A1074" s="218">
        <v>12466</v>
      </c>
      <c r="B1074" s="218">
        <v>200</v>
      </c>
      <c r="C1074" s="219">
        <v>4.5435378912880537</v>
      </c>
      <c r="D1074" s="218"/>
      <c r="E1074" s="218" t="s">
        <v>205</v>
      </c>
      <c r="F1074" s="218">
        <v>1976</v>
      </c>
    </row>
    <row r="1075" spans="1:6" x14ac:dyDescent="0.45">
      <c r="A1075" s="218">
        <v>12464</v>
      </c>
      <c r="B1075" s="218">
        <v>250</v>
      </c>
      <c r="C1075" s="219">
        <v>7.3304379146451444</v>
      </c>
      <c r="D1075" s="218"/>
      <c r="E1075" s="218" t="s">
        <v>205</v>
      </c>
      <c r="F1075" s="218">
        <v>1977</v>
      </c>
    </row>
    <row r="1076" spans="1:6" x14ac:dyDescent="0.45">
      <c r="A1076" s="218">
        <v>12464</v>
      </c>
      <c r="B1076" s="218">
        <v>250</v>
      </c>
      <c r="C1076" s="219">
        <v>9.5370687438564943</v>
      </c>
      <c r="D1076" s="218"/>
      <c r="E1076" s="218" t="s">
        <v>205</v>
      </c>
      <c r="F1076" s="218">
        <v>1977</v>
      </c>
    </row>
    <row r="1077" spans="1:6" x14ac:dyDescent="0.45">
      <c r="A1077" s="218">
        <v>12462</v>
      </c>
      <c r="B1077" s="218">
        <v>300</v>
      </c>
      <c r="C1077" s="219">
        <v>8.5003737280270002</v>
      </c>
      <c r="D1077" s="218"/>
      <c r="E1077" s="218" t="s">
        <v>207</v>
      </c>
      <c r="F1077" s="218">
        <v>1989</v>
      </c>
    </row>
    <row r="1078" spans="1:6" x14ac:dyDescent="0.45">
      <c r="A1078" s="218">
        <v>12462</v>
      </c>
      <c r="B1078" s="218">
        <v>300</v>
      </c>
      <c r="C1078" s="219">
        <v>27.616169895514069</v>
      </c>
      <c r="D1078" s="218"/>
      <c r="E1078" s="218" t="s">
        <v>207</v>
      </c>
      <c r="F1078" s="218">
        <v>1989</v>
      </c>
    </row>
    <row r="1079" spans="1:6" x14ac:dyDescent="0.45">
      <c r="A1079" s="218">
        <v>12462</v>
      </c>
      <c r="B1079" s="218">
        <v>300</v>
      </c>
      <c r="C1079" s="219">
        <v>20.094591037830138</v>
      </c>
      <c r="D1079" s="218"/>
      <c r="E1079" s="218" t="s">
        <v>207</v>
      </c>
      <c r="F1079" s="218">
        <v>1989</v>
      </c>
    </row>
    <row r="1080" spans="1:6" x14ac:dyDescent="0.45">
      <c r="A1080" s="218">
        <v>12462</v>
      </c>
      <c r="B1080" s="218">
        <v>300</v>
      </c>
      <c r="C1080" s="219">
        <v>16.937400140751588</v>
      </c>
      <c r="D1080" s="218"/>
      <c r="E1080" s="218" t="s">
        <v>207</v>
      </c>
      <c r="F1080" s="218">
        <v>1989</v>
      </c>
    </row>
    <row r="1081" spans="1:6" x14ac:dyDescent="0.45">
      <c r="A1081" s="218">
        <v>12462</v>
      </c>
      <c r="B1081" s="218">
        <v>300</v>
      </c>
      <c r="C1081" s="219">
        <v>48.231707510921282</v>
      </c>
      <c r="D1081" s="218"/>
      <c r="E1081" s="218" t="s">
        <v>207</v>
      </c>
      <c r="F1081" s="218">
        <v>1989</v>
      </c>
    </row>
    <row r="1082" spans="1:6" x14ac:dyDescent="0.45">
      <c r="A1082" s="218">
        <v>12462</v>
      </c>
      <c r="B1082" s="218">
        <v>300</v>
      </c>
      <c r="C1082" s="219">
        <v>16.332343870732451</v>
      </c>
      <c r="D1082" s="218"/>
      <c r="E1082" s="218" t="s">
        <v>207</v>
      </c>
      <c r="F1082" s="218">
        <v>1989</v>
      </c>
    </row>
    <row r="1083" spans="1:6" x14ac:dyDescent="0.45">
      <c r="A1083" s="218">
        <v>12462</v>
      </c>
      <c r="B1083" s="218">
        <v>300</v>
      </c>
      <c r="C1083" s="219">
        <v>25.558204265596149</v>
      </c>
      <c r="D1083" s="218"/>
      <c r="E1083" s="218" t="s">
        <v>207</v>
      </c>
      <c r="F1083" s="218">
        <v>1989</v>
      </c>
    </row>
    <row r="1084" spans="1:6" x14ac:dyDescent="0.45">
      <c r="A1084" s="218">
        <v>12462</v>
      </c>
      <c r="B1084" s="218">
        <v>300</v>
      </c>
      <c r="C1084" s="219">
        <v>24.21341783524942</v>
      </c>
      <c r="D1084" s="218"/>
      <c r="E1084" s="218" t="s">
        <v>207</v>
      </c>
      <c r="F1084" s="218">
        <v>1989</v>
      </c>
    </row>
    <row r="1085" spans="1:6" x14ac:dyDescent="0.45">
      <c r="A1085" s="218">
        <v>12460</v>
      </c>
      <c r="B1085" s="218">
        <v>300</v>
      </c>
      <c r="C1085" s="219">
        <v>6.3777920894005558</v>
      </c>
      <c r="D1085" s="218"/>
      <c r="E1085" s="218" t="s">
        <v>111</v>
      </c>
      <c r="F1085" s="218">
        <v>1991</v>
      </c>
    </row>
    <row r="1086" spans="1:6" x14ac:dyDescent="0.45">
      <c r="A1086" s="218">
        <v>12460</v>
      </c>
      <c r="B1086" s="218">
        <v>300</v>
      </c>
      <c r="C1086" s="219">
        <v>35.731525214205298</v>
      </c>
      <c r="D1086" s="218"/>
      <c r="E1086" s="218" t="s">
        <v>111</v>
      </c>
      <c r="F1086" s="218">
        <v>1991</v>
      </c>
    </row>
    <row r="1087" spans="1:6" x14ac:dyDescent="0.45">
      <c r="A1087" s="218">
        <v>12460</v>
      </c>
      <c r="B1087" s="218">
        <v>300</v>
      </c>
      <c r="C1087" s="219">
        <v>27.640631710558971</v>
      </c>
      <c r="D1087" s="218"/>
      <c r="E1087" s="218" t="s">
        <v>111</v>
      </c>
      <c r="F1087" s="218">
        <v>1991</v>
      </c>
    </row>
    <row r="1088" spans="1:6" x14ac:dyDescent="0.45">
      <c r="A1088" s="218">
        <v>12458</v>
      </c>
      <c r="B1088" s="218">
        <v>200</v>
      </c>
      <c r="C1088" s="219">
        <v>24.3465636652512</v>
      </c>
      <c r="D1088" s="218"/>
      <c r="E1088" s="218" t="s">
        <v>205</v>
      </c>
      <c r="F1088" s="218">
        <v>1985</v>
      </c>
    </row>
    <row r="1089" spans="1:6" x14ac:dyDescent="0.45">
      <c r="A1089" s="218">
        <v>12458</v>
      </c>
      <c r="B1089" s="218">
        <v>200</v>
      </c>
      <c r="C1089" s="219">
        <v>27.725735667128681</v>
      </c>
      <c r="D1089" s="218"/>
      <c r="E1089" s="218" t="s">
        <v>207</v>
      </c>
      <c r="F1089" s="218">
        <v>1985</v>
      </c>
    </row>
    <row r="1090" spans="1:6" x14ac:dyDescent="0.45">
      <c r="A1090" s="218">
        <v>12458</v>
      </c>
      <c r="B1090" s="218">
        <v>200</v>
      </c>
      <c r="C1090" s="219">
        <v>17.146274336803661</v>
      </c>
      <c r="D1090" s="218"/>
      <c r="E1090" s="218" t="s">
        <v>205</v>
      </c>
      <c r="F1090" s="218">
        <v>1985</v>
      </c>
    </row>
    <row r="1091" spans="1:6" x14ac:dyDescent="0.45">
      <c r="A1091" s="218">
        <v>12458</v>
      </c>
      <c r="B1091" s="218">
        <v>200</v>
      </c>
      <c r="C1091" s="219">
        <v>19.88808248682961</v>
      </c>
      <c r="D1091" s="218"/>
      <c r="E1091" s="218" t="s">
        <v>205</v>
      </c>
      <c r="F1091" s="218">
        <v>1985</v>
      </c>
    </row>
    <row r="1092" spans="1:6" x14ac:dyDescent="0.45">
      <c r="A1092" s="218">
        <v>12458</v>
      </c>
      <c r="B1092" s="218">
        <v>200</v>
      </c>
      <c r="C1092" s="219">
        <v>24.204402176400599</v>
      </c>
      <c r="D1092" s="218"/>
      <c r="E1092" s="218" t="s">
        <v>205</v>
      </c>
      <c r="F1092" s="218">
        <v>1985</v>
      </c>
    </row>
    <row r="1093" spans="1:6" x14ac:dyDescent="0.45">
      <c r="A1093" s="218">
        <v>12458</v>
      </c>
      <c r="B1093" s="218">
        <v>200</v>
      </c>
      <c r="C1093" s="219">
        <v>19.364382196548551</v>
      </c>
      <c r="D1093" s="218"/>
      <c r="E1093" s="218" t="s">
        <v>207</v>
      </c>
      <c r="F1093" s="218">
        <v>1985</v>
      </c>
    </row>
    <row r="1094" spans="1:6" x14ac:dyDescent="0.45">
      <c r="A1094" s="218">
        <v>12458</v>
      </c>
      <c r="B1094" s="218">
        <v>200</v>
      </c>
      <c r="C1094" s="219">
        <v>35.731100080208378</v>
      </c>
      <c r="D1094" s="218"/>
      <c r="E1094" s="218" t="s">
        <v>207</v>
      </c>
      <c r="F1094" s="218">
        <v>1985</v>
      </c>
    </row>
    <row r="1095" spans="1:6" x14ac:dyDescent="0.45">
      <c r="A1095" s="218">
        <v>12458</v>
      </c>
      <c r="B1095" s="218">
        <v>200</v>
      </c>
      <c r="C1095" s="219">
        <v>33.565246663717339</v>
      </c>
      <c r="D1095" s="218"/>
      <c r="E1095" s="218" t="s">
        <v>207</v>
      </c>
      <c r="F1095" s="218">
        <v>1985</v>
      </c>
    </row>
    <row r="1096" spans="1:6" x14ac:dyDescent="0.45">
      <c r="A1096" s="218">
        <v>12458</v>
      </c>
      <c r="B1096" s="218">
        <v>200</v>
      </c>
      <c r="C1096" s="219">
        <v>30.410439246054679</v>
      </c>
      <c r="D1096" s="218"/>
      <c r="E1096" s="218" t="s">
        <v>207</v>
      </c>
      <c r="F1096" s="218">
        <v>1985</v>
      </c>
    </row>
    <row r="1097" spans="1:6" x14ac:dyDescent="0.45">
      <c r="A1097" s="218">
        <v>12458</v>
      </c>
      <c r="B1097" s="218">
        <v>200</v>
      </c>
      <c r="C1097" s="219">
        <v>26.749806327792751</v>
      </c>
      <c r="D1097" s="218"/>
      <c r="E1097" s="218" t="s">
        <v>207</v>
      </c>
      <c r="F1097" s="218">
        <v>1985</v>
      </c>
    </row>
    <row r="1098" spans="1:6" x14ac:dyDescent="0.45">
      <c r="A1098" s="218">
        <v>12456</v>
      </c>
      <c r="B1098" s="218">
        <v>200</v>
      </c>
      <c r="C1098" s="219">
        <v>12.353730857857711</v>
      </c>
      <c r="D1098" s="218"/>
      <c r="E1098" s="218" t="s">
        <v>205</v>
      </c>
      <c r="F1098" s="218">
        <v>1975</v>
      </c>
    </row>
    <row r="1099" spans="1:6" x14ac:dyDescent="0.45">
      <c r="A1099" s="218">
        <v>12456</v>
      </c>
      <c r="B1099" s="218">
        <v>200</v>
      </c>
      <c r="C1099" s="219">
        <v>7.1754063678099218</v>
      </c>
      <c r="D1099" s="218"/>
      <c r="E1099" s="218" t="s">
        <v>205</v>
      </c>
      <c r="F1099" s="218">
        <v>1975</v>
      </c>
    </row>
    <row r="1100" spans="1:6" x14ac:dyDescent="0.45">
      <c r="A1100" s="218">
        <v>12456</v>
      </c>
      <c r="B1100" s="218">
        <v>200</v>
      </c>
      <c r="C1100" s="219">
        <v>12.596142520192471</v>
      </c>
      <c r="D1100" s="218"/>
      <c r="E1100" s="218" t="s">
        <v>205</v>
      </c>
      <c r="F1100" s="218">
        <v>1975</v>
      </c>
    </row>
    <row r="1101" spans="1:6" x14ac:dyDescent="0.45">
      <c r="A1101" s="218">
        <v>12456</v>
      </c>
      <c r="B1101" s="218">
        <v>200</v>
      </c>
      <c r="C1101" s="219">
        <v>6.895210647531604</v>
      </c>
      <c r="D1101" s="218"/>
      <c r="E1101" s="218" t="s">
        <v>205</v>
      </c>
      <c r="F1101" s="218">
        <v>1975</v>
      </c>
    </row>
    <row r="1102" spans="1:6" x14ac:dyDescent="0.45">
      <c r="A1102" s="218">
        <v>12456</v>
      </c>
      <c r="B1102" s="218">
        <v>200</v>
      </c>
      <c r="C1102" s="219">
        <v>39.747254284357751</v>
      </c>
      <c r="D1102" s="218"/>
      <c r="E1102" s="218" t="s">
        <v>205</v>
      </c>
      <c r="F1102" s="218">
        <v>1975</v>
      </c>
    </row>
    <row r="1103" spans="1:6" x14ac:dyDescent="0.45">
      <c r="A1103" s="218">
        <v>12454</v>
      </c>
      <c r="B1103" s="218">
        <v>300</v>
      </c>
      <c r="C1103" s="219">
        <v>13.42838816776742</v>
      </c>
      <c r="D1103" s="218"/>
      <c r="E1103" s="218" t="s">
        <v>205</v>
      </c>
      <c r="F1103" s="218">
        <v>1975</v>
      </c>
    </row>
    <row r="1104" spans="1:6" x14ac:dyDescent="0.45">
      <c r="A1104" s="218">
        <v>12454</v>
      </c>
      <c r="B1104" s="218">
        <v>300</v>
      </c>
      <c r="C1104" s="219">
        <v>6.4140118463391023</v>
      </c>
      <c r="D1104" s="218"/>
      <c r="E1104" s="218" t="s">
        <v>205</v>
      </c>
      <c r="F1104" s="218">
        <v>1975</v>
      </c>
    </row>
    <row r="1105" spans="1:6" x14ac:dyDescent="0.45">
      <c r="A1105" s="218">
        <v>12454</v>
      </c>
      <c r="B1105" s="218">
        <v>300</v>
      </c>
      <c r="C1105" s="219">
        <v>14.506874432356611</v>
      </c>
      <c r="D1105" s="218"/>
      <c r="E1105" s="218" t="s">
        <v>205</v>
      </c>
      <c r="F1105" s="218">
        <v>1975</v>
      </c>
    </row>
    <row r="1106" spans="1:6" x14ac:dyDescent="0.45">
      <c r="A1106" s="218">
        <v>12454</v>
      </c>
      <c r="B1106" s="218">
        <v>300</v>
      </c>
      <c r="C1106" s="219">
        <v>4.73780972303362</v>
      </c>
      <c r="D1106" s="218"/>
      <c r="E1106" s="218" t="s">
        <v>205</v>
      </c>
      <c r="F1106" s="218">
        <v>1975</v>
      </c>
    </row>
    <row r="1107" spans="1:6" x14ac:dyDescent="0.45">
      <c r="A1107" s="218">
        <v>12454</v>
      </c>
      <c r="B1107" s="218">
        <v>300</v>
      </c>
      <c r="C1107" s="219">
        <v>6.4249331147751736</v>
      </c>
      <c r="D1107" s="218"/>
      <c r="E1107" s="218" t="s">
        <v>112</v>
      </c>
      <c r="F1107" s="218">
        <v>1975</v>
      </c>
    </row>
    <row r="1108" spans="1:6" x14ac:dyDescent="0.45">
      <c r="A1108" s="218">
        <v>12454</v>
      </c>
      <c r="B1108" s="218">
        <v>300</v>
      </c>
      <c r="C1108" s="219">
        <v>13.06649939917731</v>
      </c>
      <c r="D1108" s="218"/>
      <c r="E1108" s="218" t="s">
        <v>112</v>
      </c>
      <c r="F1108" s="218">
        <v>1975</v>
      </c>
    </row>
    <row r="1109" spans="1:6" x14ac:dyDescent="0.45">
      <c r="A1109" s="218">
        <v>12454</v>
      </c>
      <c r="B1109" s="218">
        <v>300</v>
      </c>
      <c r="C1109" s="219">
        <v>5.1834254299084099</v>
      </c>
      <c r="D1109" s="218"/>
      <c r="E1109" s="218" t="s">
        <v>112</v>
      </c>
      <c r="F1109" s="218">
        <v>1975</v>
      </c>
    </row>
    <row r="1110" spans="1:6" x14ac:dyDescent="0.45">
      <c r="A1110" s="218">
        <v>12454</v>
      </c>
      <c r="B1110" s="218">
        <v>300</v>
      </c>
      <c r="C1110" s="219">
        <v>10.141143364982071</v>
      </c>
      <c r="D1110" s="218"/>
      <c r="E1110" s="218" t="s">
        <v>112</v>
      </c>
      <c r="F1110" s="218">
        <v>1975</v>
      </c>
    </row>
    <row r="1111" spans="1:6" x14ac:dyDescent="0.45">
      <c r="A1111" s="218">
        <v>12454</v>
      </c>
      <c r="B1111" s="218">
        <v>300</v>
      </c>
      <c r="C1111" s="219">
        <v>5.8466416386976618</v>
      </c>
      <c r="D1111" s="218"/>
      <c r="E1111" s="218" t="s">
        <v>112</v>
      </c>
      <c r="F1111" s="218">
        <v>1975</v>
      </c>
    </row>
    <row r="1112" spans="1:6" x14ac:dyDescent="0.45">
      <c r="A1112" s="218">
        <v>12454</v>
      </c>
      <c r="B1112" s="218">
        <v>300</v>
      </c>
      <c r="C1112" s="219">
        <v>12.666073363708559</v>
      </c>
      <c r="D1112" s="218"/>
      <c r="E1112" s="218" t="s">
        <v>205</v>
      </c>
      <c r="F1112" s="218">
        <v>1975</v>
      </c>
    </row>
    <row r="1113" spans="1:6" x14ac:dyDescent="0.45">
      <c r="A1113" s="218">
        <v>12454</v>
      </c>
      <c r="B1113" s="218">
        <v>300</v>
      </c>
      <c r="C1113" s="219">
        <v>31.635614456487101</v>
      </c>
      <c r="D1113" s="218"/>
      <c r="E1113" s="218" t="s">
        <v>205</v>
      </c>
      <c r="F1113" s="218">
        <v>1975</v>
      </c>
    </row>
    <row r="1114" spans="1:6" x14ac:dyDescent="0.45">
      <c r="A1114" s="218">
        <v>12454</v>
      </c>
      <c r="B1114" s="218">
        <v>300</v>
      </c>
      <c r="C1114" s="219">
        <v>13.41853823015531</v>
      </c>
      <c r="D1114" s="218"/>
      <c r="E1114" s="218" t="s">
        <v>205</v>
      </c>
      <c r="F1114" s="218">
        <v>1975</v>
      </c>
    </row>
    <row r="1115" spans="1:6" x14ac:dyDescent="0.45">
      <c r="A1115" s="218">
        <v>12454</v>
      </c>
      <c r="B1115" s="218">
        <v>300</v>
      </c>
      <c r="C1115" s="219">
        <v>5.9464529540828002</v>
      </c>
      <c r="D1115" s="218"/>
      <c r="E1115" s="218" t="s">
        <v>205</v>
      </c>
      <c r="F1115" s="218">
        <v>1975</v>
      </c>
    </row>
    <row r="1116" spans="1:6" x14ac:dyDescent="0.45">
      <c r="A1116" s="218">
        <v>12454</v>
      </c>
      <c r="B1116" s="218">
        <v>300</v>
      </c>
      <c r="C1116" s="219">
        <v>14.203226722010999</v>
      </c>
      <c r="D1116" s="218"/>
      <c r="E1116" s="218" t="s">
        <v>205</v>
      </c>
      <c r="F1116" s="218">
        <v>1975</v>
      </c>
    </row>
    <row r="1117" spans="1:6" x14ac:dyDescent="0.45">
      <c r="A1117" s="218">
        <v>12454</v>
      </c>
      <c r="B1117" s="218">
        <v>300</v>
      </c>
      <c r="C1117" s="219">
        <v>4.6724926327382743</v>
      </c>
      <c r="D1117" s="218"/>
      <c r="E1117" s="218" t="s">
        <v>205</v>
      </c>
      <c r="F1117" s="218">
        <v>1975</v>
      </c>
    </row>
    <row r="1118" spans="1:6" x14ac:dyDescent="0.45">
      <c r="A1118" s="218">
        <v>12454</v>
      </c>
      <c r="B1118" s="218">
        <v>300</v>
      </c>
      <c r="C1118" s="219">
        <v>13.733142133999911</v>
      </c>
      <c r="D1118" s="218"/>
      <c r="E1118" s="218" t="s">
        <v>205</v>
      </c>
      <c r="F1118" s="218">
        <v>1975</v>
      </c>
    </row>
    <row r="1119" spans="1:6" x14ac:dyDescent="0.45">
      <c r="A1119" s="218">
        <v>12454</v>
      </c>
      <c r="B1119" s="218">
        <v>300</v>
      </c>
      <c r="C1119" s="219">
        <v>5.4363476779813897</v>
      </c>
      <c r="D1119" s="218"/>
      <c r="E1119" s="218" t="s">
        <v>205</v>
      </c>
      <c r="F1119" s="218">
        <v>1975</v>
      </c>
    </row>
    <row r="1120" spans="1:6" x14ac:dyDescent="0.45">
      <c r="A1120" s="218">
        <v>12454</v>
      </c>
      <c r="B1120" s="218">
        <v>300</v>
      </c>
      <c r="C1120" s="219">
        <v>14.03639482173871</v>
      </c>
      <c r="D1120" s="218"/>
      <c r="E1120" s="218" t="s">
        <v>205</v>
      </c>
      <c r="F1120" s="218">
        <v>1975</v>
      </c>
    </row>
    <row r="1121" spans="1:6" x14ac:dyDescent="0.45">
      <c r="A1121" s="218">
        <v>12454</v>
      </c>
      <c r="B1121" s="218">
        <v>300</v>
      </c>
      <c r="C1121" s="219">
        <v>5.2383079627690803</v>
      </c>
      <c r="D1121" s="218"/>
      <c r="E1121" s="218" t="s">
        <v>205</v>
      </c>
      <c r="F1121" s="218">
        <v>1975</v>
      </c>
    </row>
    <row r="1122" spans="1:6" x14ac:dyDescent="0.45">
      <c r="A1122" s="218">
        <v>12454</v>
      </c>
      <c r="B1122" s="218">
        <v>300</v>
      </c>
      <c r="C1122" s="219">
        <v>10.880246307769539</v>
      </c>
      <c r="D1122" s="218"/>
      <c r="E1122" s="218" t="s">
        <v>205</v>
      </c>
      <c r="F1122" s="218">
        <v>1975</v>
      </c>
    </row>
    <row r="1123" spans="1:6" x14ac:dyDescent="0.45">
      <c r="A1123" s="218">
        <v>12454</v>
      </c>
      <c r="B1123" s="218">
        <v>300</v>
      </c>
      <c r="C1123" s="219">
        <v>5.3245307343973556</v>
      </c>
      <c r="D1123" s="218"/>
      <c r="E1123" s="218" t="s">
        <v>205</v>
      </c>
      <c r="F1123" s="218">
        <v>1975</v>
      </c>
    </row>
    <row r="1124" spans="1:6" x14ac:dyDescent="0.45">
      <c r="A1124" s="218">
        <v>12454</v>
      </c>
      <c r="B1124" s="218">
        <v>300</v>
      </c>
      <c r="C1124" s="219">
        <v>33.424296204653743</v>
      </c>
      <c r="D1124" s="218"/>
      <c r="E1124" s="218" t="s">
        <v>205</v>
      </c>
      <c r="F1124" s="218">
        <v>1975</v>
      </c>
    </row>
    <row r="1125" spans="1:6" x14ac:dyDescent="0.45">
      <c r="A1125" s="218">
        <v>12454</v>
      </c>
      <c r="B1125" s="218">
        <v>300</v>
      </c>
      <c r="C1125" s="219">
        <v>29.1398001890323</v>
      </c>
      <c r="D1125" s="218"/>
      <c r="E1125" s="218" t="s">
        <v>205</v>
      </c>
      <c r="F1125" s="218">
        <v>1975</v>
      </c>
    </row>
    <row r="1126" spans="1:6" x14ac:dyDescent="0.45">
      <c r="A1126" s="218">
        <v>12454</v>
      </c>
      <c r="B1126" s="218">
        <v>300</v>
      </c>
      <c r="C1126" s="219">
        <v>9.5635991293625011</v>
      </c>
      <c r="D1126" s="218"/>
      <c r="E1126" s="218" t="s">
        <v>205</v>
      </c>
      <c r="F1126" s="218">
        <v>1975</v>
      </c>
    </row>
    <row r="1127" spans="1:6" x14ac:dyDescent="0.45">
      <c r="A1127" s="218">
        <v>12454</v>
      </c>
      <c r="B1127" s="218">
        <v>300</v>
      </c>
      <c r="C1127" s="219">
        <v>3.5530489230509632</v>
      </c>
      <c r="D1127" s="218"/>
      <c r="E1127" s="218" t="s">
        <v>112</v>
      </c>
      <c r="F1127" s="218">
        <v>1975</v>
      </c>
    </row>
    <row r="1128" spans="1:6" x14ac:dyDescent="0.45">
      <c r="A1128" s="218">
        <v>12452</v>
      </c>
      <c r="B1128" s="218">
        <v>0</v>
      </c>
      <c r="C1128" s="219">
        <v>11.70580193665289</v>
      </c>
      <c r="D1128" s="218"/>
      <c r="E1128" s="218"/>
      <c r="F1128" s="218">
        <v>1901</v>
      </c>
    </row>
    <row r="1129" spans="1:6" x14ac:dyDescent="0.45">
      <c r="A1129" s="218">
        <v>12452</v>
      </c>
      <c r="B1129" s="218">
        <v>0</v>
      </c>
      <c r="C1129" s="219">
        <v>10.32077243023372</v>
      </c>
      <c r="D1129" s="218"/>
      <c r="E1129" s="218"/>
      <c r="F1129" s="218">
        <v>1901</v>
      </c>
    </row>
    <row r="1130" spans="1:6" x14ac:dyDescent="0.45">
      <c r="A1130" s="218">
        <v>12452</v>
      </c>
      <c r="B1130" s="218">
        <v>0</v>
      </c>
      <c r="C1130" s="219">
        <v>3.4125177071403638</v>
      </c>
      <c r="D1130" s="218"/>
      <c r="E1130" s="218"/>
      <c r="F1130" s="218">
        <v>1901</v>
      </c>
    </row>
    <row r="1131" spans="1:6" x14ac:dyDescent="0.45">
      <c r="A1131" s="218">
        <v>12452</v>
      </c>
      <c r="B1131" s="218">
        <v>0</v>
      </c>
      <c r="C1131" s="219">
        <v>2.7442207569083918</v>
      </c>
      <c r="D1131" s="218"/>
      <c r="E1131" s="218"/>
      <c r="F1131" s="218">
        <v>1901</v>
      </c>
    </row>
    <row r="1132" spans="1:6" x14ac:dyDescent="0.45">
      <c r="A1132" s="218">
        <v>12452</v>
      </c>
      <c r="B1132" s="218">
        <v>0</v>
      </c>
      <c r="C1132" s="219">
        <v>10.566729275354399</v>
      </c>
      <c r="D1132" s="218"/>
      <c r="E1132" s="218"/>
      <c r="F1132" s="218">
        <v>1901</v>
      </c>
    </row>
    <row r="1133" spans="1:6" x14ac:dyDescent="0.45">
      <c r="A1133" s="218">
        <v>12450</v>
      </c>
      <c r="B1133" s="218">
        <v>250</v>
      </c>
      <c r="C1133" s="219">
        <v>11.76468807282496</v>
      </c>
      <c r="D1133" s="218"/>
      <c r="E1133" s="218" t="s">
        <v>205</v>
      </c>
      <c r="F1133" s="218">
        <v>1985</v>
      </c>
    </row>
    <row r="1134" spans="1:6" x14ac:dyDescent="0.45">
      <c r="A1134" s="218">
        <v>12450</v>
      </c>
      <c r="B1134" s="218">
        <v>250</v>
      </c>
      <c r="C1134" s="219">
        <v>13.59215921501715</v>
      </c>
      <c r="D1134" s="218"/>
      <c r="E1134" s="218" t="s">
        <v>205</v>
      </c>
      <c r="F1134" s="218">
        <v>1985</v>
      </c>
    </row>
    <row r="1135" spans="1:6" x14ac:dyDescent="0.45">
      <c r="A1135" s="218">
        <v>12450</v>
      </c>
      <c r="B1135" s="218">
        <v>250</v>
      </c>
      <c r="C1135" s="219">
        <v>12.937238059697799</v>
      </c>
      <c r="D1135" s="218"/>
      <c r="E1135" s="218" t="s">
        <v>205</v>
      </c>
      <c r="F1135" s="218">
        <v>1985</v>
      </c>
    </row>
    <row r="1136" spans="1:6" x14ac:dyDescent="0.45">
      <c r="A1136" s="218">
        <v>12450</v>
      </c>
      <c r="B1136" s="218">
        <v>250</v>
      </c>
      <c r="C1136" s="219">
        <v>7.0676245906604338</v>
      </c>
      <c r="D1136" s="218"/>
      <c r="E1136" s="218" t="s">
        <v>205</v>
      </c>
      <c r="F1136" s="218">
        <v>1985</v>
      </c>
    </row>
    <row r="1137" spans="1:6" x14ac:dyDescent="0.45">
      <c r="A1137" s="218">
        <v>12450</v>
      </c>
      <c r="B1137" s="218">
        <v>250</v>
      </c>
      <c r="C1137" s="219">
        <v>11.014468270468729</v>
      </c>
      <c r="D1137" s="218"/>
      <c r="E1137" s="218" t="s">
        <v>205</v>
      </c>
      <c r="F1137" s="218">
        <v>1985</v>
      </c>
    </row>
    <row r="1138" spans="1:6" x14ac:dyDescent="0.45">
      <c r="A1138" s="218">
        <v>12450</v>
      </c>
      <c r="B1138" s="218">
        <v>250</v>
      </c>
      <c r="C1138" s="219">
        <v>8.5305222396944842</v>
      </c>
      <c r="D1138" s="218"/>
      <c r="E1138" s="218" t="s">
        <v>205</v>
      </c>
      <c r="F1138" s="218">
        <v>1984</v>
      </c>
    </row>
    <row r="1139" spans="1:6" x14ac:dyDescent="0.45">
      <c r="A1139" s="218">
        <v>12450</v>
      </c>
      <c r="B1139" s="218">
        <v>250</v>
      </c>
      <c r="C1139" s="219">
        <v>17.802198281504051</v>
      </c>
      <c r="D1139" s="218"/>
      <c r="E1139" s="218" t="s">
        <v>205</v>
      </c>
      <c r="F1139" s="218">
        <v>1984</v>
      </c>
    </row>
    <row r="1140" spans="1:6" x14ac:dyDescent="0.45">
      <c r="A1140" s="218">
        <v>12450</v>
      </c>
      <c r="B1140" s="218">
        <v>250</v>
      </c>
      <c r="C1140" s="219">
        <v>13.392814079082029</v>
      </c>
      <c r="D1140" s="218"/>
      <c r="E1140" s="218" t="s">
        <v>205</v>
      </c>
      <c r="F1140" s="218">
        <v>1984</v>
      </c>
    </row>
    <row r="1141" spans="1:6" x14ac:dyDescent="0.45">
      <c r="A1141" s="218">
        <v>12450</v>
      </c>
      <c r="B1141" s="218">
        <v>250</v>
      </c>
      <c r="C1141" s="219">
        <v>11.22524565968725</v>
      </c>
      <c r="D1141" s="218"/>
      <c r="E1141" s="218" t="s">
        <v>205</v>
      </c>
      <c r="F1141" s="218">
        <v>1984</v>
      </c>
    </row>
    <row r="1142" spans="1:6" x14ac:dyDescent="0.45">
      <c r="A1142" s="218">
        <v>12450</v>
      </c>
      <c r="B1142" s="218">
        <v>250</v>
      </c>
      <c r="C1142" s="219">
        <v>13.50896008011736</v>
      </c>
      <c r="D1142" s="218"/>
      <c r="E1142" s="218" t="s">
        <v>205</v>
      </c>
      <c r="F1142" s="218">
        <v>1984</v>
      </c>
    </row>
    <row r="1143" spans="1:6" x14ac:dyDescent="0.45">
      <c r="A1143" s="218">
        <v>12450</v>
      </c>
      <c r="B1143" s="218">
        <v>250</v>
      </c>
      <c r="C1143" s="219">
        <v>4.0011473277779421</v>
      </c>
      <c r="D1143" s="218"/>
      <c r="E1143" s="218" t="s">
        <v>205</v>
      </c>
      <c r="F1143" s="218">
        <v>1985</v>
      </c>
    </row>
    <row r="1144" spans="1:6" x14ac:dyDescent="0.45">
      <c r="A1144" s="218">
        <v>12450</v>
      </c>
      <c r="B1144" s="218">
        <v>250</v>
      </c>
      <c r="C1144" s="219">
        <v>11.693994669862411</v>
      </c>
      <c r="D1144" s="218"/>
      <c r="E1144" s="218" t="s">
        <v>205</v>
      </c>
      <c r="F1144" s="218">
        <v>1985</v>
      </c>
    </row>
    <row r="1145" spans="1:6" x14ac:dyDescent="0.45">
      <c r="A1145" s="218">
        <v>12450</v>
      </c>
      <c r="B1145" s="218">
        <v>250</v>
      </c>
      <c r="C1145" s="219">
        <v>12.632295211033821</v>
      </c>
      <c r="D1145" s="218"/>
      <c r="E1145" s="218" t="s">
        <v>205</v>
      </c>
      <c r="F1145" s="218">
        <v>1985</v>
      </c>
    </row>
    <row r="1146" spans="1:6" x14ac:dyDescent="0.45">
      <c r="A1146" s="218">
        <v>12450</v>
      </c>
      <c r="B1146" s="218">
        <v>250</v>
      </c>
      <c r="C1146" s="219">
        <v>13.60230510799955</v>
      </c>
      <c r="D1146" s="218"/>
      <c r="E1146" s="218" t="s">
        <v>205</v>
      </c>
      <c r="F1146" s="218">
        <v>1985</v>
      </c>
    </row>
    <row r="1147" spans="1:6" x14ac:dyDescent="0.45">
      <c r="A1147" s="218">
        <v>12450</v>
      </c>
      <c r="B1147" s="218">
        <v>250</v>
      </c>
      <c r="C1147" s="219">
        <v>26.293056118380349</v>
      </c>
      <c r="D1147" s="218"/>
      <c r="E1147" s="218" t="s">
        <v>114</v>
      </c>
      <c r="F1147" s="218">
        <v>1986</v>
      </c>
    </row>
    <row r="1148" spans="1:6" x14ac:dyDescent="0.45">
      <c r="A1148" s="218">
        <v>12450</v>
      </c>
      <c r="B1148" s="218">
        <v>250</v>
      </c>
      <c r="C1148" s="219">
        <v>10.353294456730451</v>
      </c>
      <c r="D1148" s="218"/>
      <c r="E1148" s="218" t="s">
        <v>205</v>
      </c>
      <c r="F1148" s="218">
        <v>1986</v>
      </c>
    </row>
    <row r="1149" spans="1:6" x14ac:dyDescent="0.45">
      <c r="A1149" s="218">
        <v>12450</v>
      </c>
      <c r="B1149" s="218">
        <v>250</v>
      </c>
      <c r="C1149" s="219">
        <v>18.993479937362249</v>
      </c>
      <c r="D1149" s="218"/>
      <c r="E1149" s="218" t="s">
        <v>205</v>
      </c>
      <c r="F1149" s="218">
        <v>1986</v>
      </c>
    </row>
    <row r="1150" spans="1:6" x14ac:dyDescent="0.45">
      <c r="A1150" s="218">
        <v>12450</v>
      </c>
      <c r="B1150" s="218">
        <v>250</v>
      </c>
      <c r="C1150" s="219">
        <v>8.3824218748311221</v>
      </c>
      <c r="D1150" s="218"/>
      <c r="E1150" s="218" t="s">
        <v>205</v>
      </c>
      <c r="F1150" s="218">
        <v>1986</v>
      </c>
    </row>
    <row r="1151" spans="1:6" x14ac:dyDescent="0.45">
      <c r="A1151" s="218">
        <v>12450</v>
      </c>
      <c r="B1151" s="218">
        <v>250</v>
      </c>
      <c r="C1151" s="219">
        <v>9.2063502845640226</v>
      </c>
      <c r="D1151" s="218"/>
      <c r="E1151" s="218" t="s">
        <v>205</v>
      </c>
      <c r="F1151" s="218">
        <v>1986</v>
      </c>
    </row>
    <row r="1152" spans="1:6" x14ac:dyDescent="0.45">
      <c r="A1152" s="218">
        <v>12450</v>
      </c>
      <c r="B1152" s="218">
        <v>250</v>
      </c>
      <c r="C1152" s="219">
        <v>13.922586149404509</v>
      </c>
      <c r="D1152" s="218"/>
      <c r="E1152" s="218" t="s">
        <v>205</v>
      </c>
      <c r="F1152" s="218">
        <v>1986</v>
      </c>
    </row>
    <row r="1153" spans="1:6" x14ac:dyDescent="0.45">
      <c r="A1153" s="218">
        <v>12450</v>
      </c>
      <c r="B1153" s="218">
        <v>250</v>
      </c>
      <c r="C1153" s="219">
        <v>15.67900728654285</v>
      </c>
      <c r="D1153" s="218"/>
      <c r="E1153" s="218" t="s">
        <v>205</v>
      </c>
      <c r="F1153" s="218">
        <v>1986</v>
      </c>
    </row>
    <row r="1154" spans="1:6" x14ac:dyDescent="0.45">
      <c r="A1154" s="218">
        <v>12450</v>
      </c>
      <c r="B1154" s="218">
        <v>250</v>
      </c>
      <c r="C1154" s="219">
        <v>13.923639216809439</v>
      </c>
      <c r="D1154" s="218"/>
      <c r="E1154" s="218" t="s">
        <v>205</v>
      </c>
      <c r="F1154" s="218">
        <v>1985</v>
      </c>
    </row>
    <row r="1155" spans="1:6" x14ac:dyDescent="0.45">
      <c r="A1155" s="218">
        <v>12448</v>
      </c>
      <c r="B1155" s="218">
        <v>200</v>
      </c>
      <c r="C1155" s="219">
        <v>10.091442899560731</v>
      </c>
      <c r="D1155" s="218"/>
      <c r="E1155" s="218" t="s">
        <v>111</v>
      </c>
      <c r="F1155" s="218">
        <v>1990</v>
      </c>
    </row>
    <row r="1156" spans="1:6" x14ac:dyDescent="0.45">
      <c r="A1156" s="218">
        <v>12448</v>
      </c>
      <c r="B1156" s="218">
        <v>200</v>
      </c>
      <c r="C1156" s="219">
        <v>10.4444337748421</v>
      </c>
      <c r="D1156" s="218"/>
      <c r="E1156" s="218" t="s">
        <v>111</v>
      </c>
      <c r="F1156" s="218">
        <v>1990</v>
      </c>
    </row>
    <row r="1157" spans="1:6" x14ac:dyDescent="0.45">
      <c r="A1157" s="218">
        <v>12448</v>
      </c>
      <c r="B1157" s="218">
        <v>200</v>
      </c>
      <c r="C1157" s="219">
        <v>2.790308020409026</v>
      </c>
      <c r="D1157" s="218"/>
      <c r="E1157" s="218" t="s">
        <v>111</v>
      </c>
      <c r="F1157" s="218">
        <v>1990</v>
      </c>
    </row>
    <row r="1158" spans="1:6" x14ac:dyDescent="0.45">
      <c r="A1158" s="218">
        <v>12448</v>
      </c>
      <c r="B1158" s="218">
        <v>200</v>
      </c>
      <c r="C1158" s="219">
        <v>11.398311580468359</v>
      </c>
      <c r="D1158" s="218"/>
      <c r="E1158" s="218" t="s">
        <v>111</v>
      </c>
      <c r="F1158" s="218">
        <v>1990</v>
      </c>
    </row>
    <row r="1159" spans="1:6" x14ac:dyDescent="0.45">
      <c r="A1159" s="218">
        <v>12448</v>
      </c>
      <c r="B1159" s="218">
        <v>200</v>
      </c>
      <c r="C1159" s="219">
        <v>10.719346168366799</v>
      </c>
      <c r="D1159" s="218"/>
      <c r="E1159" s="218" t="s">
        <v>111</v>
      </c>
      <c r="F1159" s="218">
        <v>1990</v>
      </c>
    </row>
    <row r="1160" spans="1:6" x14ac:dyDescent="0.45">
      <c r="A1160" s="218">
        <v>12448</v>
      </c>
      <c r="B1160" s="218">
        <v>200</v>
      </c>
      <c r="C1160" s="219">
        <v>3.018242824516411</v>
      </c>
      <c r="D1160" s="218"/>
      <c r="E1160" s="218" t="s">
        <v>111</v>
      </c>
      <c r="F1160" s="218">
        <v>1990</v>
      </c>
    </row>
    <row r="1161" spans="1:6" x14ac:dyDescent="0.45">
      <c r="A1161" s="218">
        <v>12446</v>
      </c>
      <c r="B1161" s="218">
        <v>200</v>
      </c>
      <c r="C1161" s="219">
        <v>1.8356441527228911</v>
      </c>
      <c r="D1161" s="218"/>
      <c r="E1161" s="218" t="s">
        <v>111</v>
      </c>
      <c r="F1161" s="218">
        <v>1990</v>
      </c>
    </row>
    <row r="1162" spans="1:6" x14ac:dyDescent="0.45">
      <c r="A1162" s="218">
        <v>12446</v>
      </c>
      <c r="B1162" s="218">
        <v>200</v>
      </c>
      <c r="C1162" s="219">
        <v>12.23375372585039</v>
      </c>
      <c r="D1162" s="218"/>
      <c r="E1162" s="218" t="s">
        <v>111</v>
      </c>
      <c r="F1162" s="218">
        <v>1990</v>
      </c>
    </row>
    <row r="1163" spans="1:6" x14ac:dyDescent="0.45">
      <c r="A1163" s="218">
        <v>12446</v>
      </c>
      <c r="B1163" s="218">
        <v>200</v>
      </c>
      <c r="C1163" s="219">
        <v>3.1922491430127522</v>
      </c>
      <c r="D1163" s="218"/>
      <c r="E1163" s="218" t="s">
        <v>111</v>
      </c>
      <c r="F1163" s="218">
        <v>1990</v>
      </c>
    </row>
    <row r="1164" spans="1:6" x14ac:dyDescent="0.45">
      <c r="A1164" s="218">
        <v>12446</v>
      </c>
      <c r="B1164" s="218">
        <v>200</v>
      </c>
      <c r="C1164" s="219">
        <v>11.245137308477901</v>
      </c>
      <c r="D1164" s="218"/>
      <c r="E1164" s="218" t="s">
        <v>111</v>
      </c>
      <c r="F1164" s="218">
        <v>1990</v>
      </c>
    </row>
    <row r="1165" spans="1:6" x14ac:dyDescent="0.45">
      <c r="A1165" s="218">
        <v>12446</v>
      </c>
      <c r="B1165" s="218">
        <v>200</v>
      </c>
      <c r="C1165" s="219">
        <v>8.8223994569843995</v>
      </c>
      <c r="D1165" s="218"/>
      <c r="E1165" s="218" t="s">
        <v>111</v>
      </c>
      <c r="F1165" s="218">
        <v>1990</v>
      </c>
    </row>
    <row r="1166" spans="1:6" x14ac:dyDescent="0.45">
      <c r="A1166" s="218">
        <v>12800</v>
      </c>
      <c r="B1166" s="218">
        <v>200</v>
      </c>
      <c r="C1166" s="219">
        <v>14.67356973441305</v>
      </c>
      <c r="D1166" s="218"/>
      <c r="E1166" s="218" t="s">
        <v>111</v>
      </c>
      <c r="F1166" s="218">
        <v>1990</v>
      </c>
    </row>
    <row r="1167" spans="1:6" x14ac:dyDescent="0.45">
      <c r="A1167" s="218">
        <v>12800</v>
      </c>
      <c r="B1167" s="218">
        <v>200</v>
      </c>
      <c r="C1167" s="219">
        <v>9.7808751700567154</v>
      </c>
      <c r="D1167" s="218"/>
      <c r="E1167" s="218" t="s">
        <v>111</v>
      </c>
      <c r="F1167" s="218">
        <v>1990</v>
      </c>
    </row>
    <row r="1168" spans="1:6" x14ac:dyDescent="0.45">
      <c r="A1168" s="218">
        <v>12800</v>
      </c>
      <c r="B1168" s="218">
        <v>200</v>
      </c>
      <c r="C1168" s="219">
        <v>3.4896408221030999</v>
      </c>
      <c r="D1168" s="218"/>
      <c r="E1168" s="218" t="s">
        <v>111</v>
      </c>
      <c r="F1168" s="218">
        <v>1990</v>
      </c>
    </row>
    <row r="1169" spans="1:6" x14ac:dyDescent="0.45">
      <c r="A1169" s="218">
        <v>12800</v>
      </c>
      <c r="B1169" s="218">
        <v>200</v>
      </c>
      <c r="C1169" s="219">
        <v>11.678821558731061</v>
      </c>
      <c r="D1169" s="218"/>
      <c r="E1169" s="218" t="s">
        <v>111</v>
      </c>
      <c r="F1169" s="218">
        <v>1990</v>
      </c>
    </row>
    <row r="1170" spans="1:6" x14ac:dyDescent="0.45">
      <c r="A1170" s="218">
        <v>12800</v>
      </c>
      <c r="B1170" s="218">
        <v>200</v>
      </c>
      <c r="C1170" s="219">
        <v>2.6779760297585851</v>
      </c>
      <c r="D1170" s="218"/>
      <c r="E1170" s="218" t="s">
        <v>111</v>
      </c>
      <c r="F1170" s="218">
        <v>1990</v>
      </c>
    </row>
    <row r="1171" spans="1:6" x14ac:dyDescent="0.45">
      <c r="A1171" s="218">
        <v>12800</v>
      </c>
      <c r="B1171" s="218">
        <v>200</v>
      </c>
      <c r="C1171" s="219">
        <v>10.39948951291897</v>
      </c>
      <c r="D1171" s="218"/>
      <c r="E1171" s="218" t="s">
        <v>111</v>
      </c>
      <c r="F1171" s="218">
        <v>1990</v>
      </c>
    </row>
    <row r="1172" spans="1:6" x14ac:dyDescent="0.45">
      <c r="A1172" s="218">
        <v>12800</v>
      </c>
      <c r="B1172" s="218">
        <v>200</v>
      </c>
      <c r="C1172" s="219">
        <v>11.008341659192229</v>
      </c>
      <c r="D1172" s="218"/>
      <c r="E1172" s="218" t="s">
        <v>111</v>
      </c>
      <c r="F1172" s="218">
        <v>1990</v>
      </c>
    </row>
    <row r="1173" spans="1:6" x14ac:dyDescent="0.45">
      <c r="A1173" s="218">
        <v>12800</v>
      </c>
      <c r="B1173" s="218">
        <v>200</v>
      </c>
      <c r="C1173" s="219">
        <v>5.286683417402978</v>
      </c>
      <c r="D1173" s="218"/>
      <c r="E1173" s="218" t="s">
        <v>111</v>
      </c>
      <c r="F1173" s="218">
        <v>1990</v>
      </c>
    </row>
    <row r="1174" spans="1:6" x14ac:dyDescent="0.45">
      <c r="A1174" s="218">
        <v>12800</v>
      </c>
      <c r="B1174" s="218">
        <v>200</v>
      </c>
      <c r="C1174" s="219">
        <v>17.617669776152791</v>
      </c>
      <c r="D1174" s="218"/>
      <c r="E1174" s="218" t="s">
        <v>111</v>
      </c>
      <c r="F1174" s="218">
        <v>1990</v>
      </c>
    </row>
    <row r="1175" spans="1:6" x14ac:dyDescent="0.45">
      <c r="A1175" s="218">
        <v>12798</v>
      </c>
      <c r="B1175" s="218">
        <v>225</v>
      </c>
      <c r="C1175" s="219">
        <v>12.29532661891013</v>
      </c>
      <c r="D1175" s="218"/>
      <c r="E1175" s="218" t="s">
        <v>109</v>
      </c>
      <c r="F1175" s="218">
        <v>1901</v>
      </c>
    </row>
    <row r="1176" spans="1:6" x14ac:dyDescent="0.45">
      <c r="A1176" s="218">
        <v>12798</v>
      </c>
      <c r="B1176" s="218">
        <v>225</v>
      </c>
      <c r="C1176" s="219">
        <v>9.5551496928177908</v>
      </c>
      <c r="D1176" s="218"/>
      <c r="E1176" s="218" t="s">
        <v>109</v>
      </c>
      <c r="F1176" s="218">
        <v>1901</v>
      </c>
    </row>
    <row r="1177" spans="1:6" x14ac:dyDescent="0.45">
      <c r="A1177" s="218">
        <v>12798</v>
      </c>
      <c r="B1177" s="218">
        <v>225</v>
      </c>
      <c r="C1177" s="219">
        <v>10.33295791201737</v>
      </c>
      <c r="D1177" s="218"/>
      <c r="E1177" s="218" t="s">
        <v>109</v>
      </c>
      <c r="F1177" s="218">
        <v>1901</v>
      </c>
    </row>
    <row r="1178" spans="1:6" x14ac:dyDescent="0.45">
      <c r="A1178" s="218">
        <v>12798</v>
      </c>
      <c r="B1178" s="218">
        <v>225</v>
      </c>
      <c r="C1178" s="219">
        <v>1.9999999998210829</v>
      </c>
      <c r="D1178" s="218"/>
      <c r="E1178" s="218" t="s">
        <v>109</v>
      </c>
      <c r="F1178" s="218">
        <v>1901</v>
      </c>
    </row>
    <row r="1179" spans="1:6" x14ac:dyDescent="0.45">
      <c r="A1179" s="218">
        <v>12796</v>
      </c>
      <c r="B1179" s="218">
        <v>200</v>
      </c>
      <c r="C1179" s="219">
        <v>10.82446287513805</v>
      </c>
      <c r="D1179" s="218"/>
      <c r="E1179" s="218" t="s">
        <v>205</v>
      </c>
      <c r="F1179" s="218">
        <v>1985</v>
      </c>
    </row>
    <row r="1180" spans="1:6" x14ac:dyDescent="0.45">
      <c r="A1180" s="218">
        <v>12796</v>
      </c>
      <c r="B1180" s="218">
        <v>200</v>
      </c>
      <c r="C1180" s="219">
        <v>13.90343622914623</v>
      </c>
      <c r="D1180" s="218"/>
      <c r="E1180" s="218" t="s">
        <v>205</v>
      </c>
      <c r="F1180" s="218">
        <v>1985</v>
      </c>
    </row>
    <row r="1181" spans="1:6" x14ac:dyDescent="0.45">
      <c r="A1181" s="218">
        <v>12796</v>
      </c>
      <c r="B1181" s="218">
        <v>200</v>
      </c>
      <c r="C1181" s="219">
        <v>7.9572419078753196</v>
      </c>
      <c r="D1181" s="218"/>
      <c r="E1181" s="218" t="s">
        <v>205</v>
      </c>
      <c r="F1181" s="218">
        <v>1985</v>
      </c>
    </row>
    <row r="1182" spans="1:6" x14ac:dyDescent="0.45">
      <c r="A1182" s="218">
        <v>12796</v>
      </c>
      <c r="B1182" s="218">
        <v>200</v>
      </c>
      <c r="C1182" s="219">
        <v>8.5561546532927633</v>
      </c>
      <c r="D1182" s="218"/>
      <c r="E1182" s="218" t="s">
        <v>205</v>
      </c>
      <c r="F1182" s="218">
        <v>1985</v>
      </c>
    </row>
    <row r="1183" spans="1:6" x14ac:dyDescent="0.45">
      <c r="A1183" s="218">
        <v>12796</v>
      </c>
      <c r="B1183" s="218">
        <v>200</v>
      </c>
      <c r="C1183" s="219">
        <v>12.829577681429511</v>
      </c>
      <c r="D1183" s="218"/>
      <c r="E1183" s="218" t="s">
        <v>205</v>
      </c>
      <c r="F1183" s="218">
        <v>1985</v>
      </c>
    </row>
    <row r="1184" spans="1:6" x14ac:dyDescent="0.45">
      <c r="A1184" s="218">
        <v>12796</v>
      </c>
      <c r="B1184" s="218">
        <v>200</v>
      </c>
      <c r="C1184" s="219">
        <v>12.186916816800739</v>
      </c>
      <c r="D1184" s="218"/>
      <c r="E1184" s="218" t="s">
        <v>205</v>
      </c>
      <c r="F1184" s="218">
        <v>1985</v>
      </c>
    </row>
    <row r="1185" spans="1:6" x14ac:dyDescent="0.45">
      <c r="A1185" s="218">
        <v>12796</v>
      </c>
      <c r="B1185" s="218">
        <v>200</v>
      </c>
      <c r="C1185" s="219">
        <v>12.39883446042924</v>
      </c>
      <c r="D1185" s="218"/>
      <c r="E1185" s="218" t="s">
        <v>205</v>
      </c>
      <c r="F1185" s="218">
        <v>1985</v>
      </c>
    </row>
    <row r="1186" spans="1:6" x14ac:dyDescent="0.45">
      <c r="A1186" s="218">
        <v>12796</v>
      </c>
      <c r="B1186" s="218">
        <v>200</v>
      </c>
      <c r="C1186" s="219">
        <v>24.114291878419252</v>
      </c>
      <c r="D1186" s="218"/>
      <c r="E1186" s="218" t="s">
        <v>205</v>
      </c>
      <c r="F1186" s="218">
        <v>1985</v>
      </c>
    </row>
    <row r="1187" spans="1:6" x14ac:dyDescent="0.45">
      <c r="A1187" s="218">
        <v>12796</v>
      </c>
      <c r="B1187" s="218">
        <v>200</v>
      </c>
      <c r="C1187" s="219">
        <v>18.735749606835331</v>
      </c>
      <c r="D1187" s="218"/>
      <c r="E1187" s="218" t="s">
        <v>205</v>
      </c>
      <c r="F1187" s="218">
        <v>1985</v>
      </c>
    </row>
    <row r="1188" spans="1:6" x14ac:dyDescent="0.45">
      <c r="A1188" s="218">
        <v>12794</v>
      </c>
      <c r="B1188" s="218">
        <v>200</v>
      </c>
      <c r="C1188" s="219">
        <v>12.77231256158308</v>
      </c>
      <c r="D1188" s="218"/>
      <c r="E1188" s="218" t="s">
        <v>205</v>
      </c>
      <c r="F1188" s="218">
        <v>1976</v>
      </c>
    </row>
    <row r="1189" spans="1:6" x14ac:dyDescent="0.45">
      <c r="A1189" s="218">
        <v>12794</v>
      </c>
      <c r="B1189" s="218">
        <v>200</v>
      </c>
      <c r="C1189" s="219">
        <v>8.4166236826110463</v>
      </c>
      <c r="D1189" s="218"/>
      <c r="E1189" s="218" t="s">
        <v>205</v>
      </c>
      <c r="F1189" s="218">
        <v>1976</v>
      </c>
    </row>
    <row r="1190" spans="1:6" x14ac:dyDescent="0.45">
      <c r="A1190" s="218">
        <v>12794</v>
      </c>
      <c r="B1190" s="218">
        <v>200</v>
      </c>
      <c r="C1190" s="219">
        <v>13.30990760189094</v>
      </c>
      <c r="D1190" s="218"/>
      <c r="E1190" s="218" t="s">
        <v>205</v>
      </c>
      <c r="F1190" s="218">
        <v>1976</v>
      </c>
    </row>
    <row r="1191" spans="1:6" x14ac:dyDescent="0.45">
      <c r="A1191" s="218">
        <v>12794</v>
      </c>
      <c r="B1191" s="218">
        <v>200</v>
      </c>
      <c r="C1191" s="219">
        <v>6.5649126129111117</v>
      </c>
      <c r="D1191" s="218"/>
      <c r="E1191" s="218" t="s">
        <v>205</v>
      </c>
      <c r="F1191" s="218">
        <v>1976</v>
      </c>
    </row>
    <row r="1192" spans="1:6" x14ac:dyDescent="0.45">
      <c r="A1192" s="218">
        <v>12794</v>
      </c>
      <c r="B1192" s="218">
        <v>200</v>
      </c>
      <c r="C1192" s="219">
        <v>15.95756582871657</v>
      </c>
      <c r="D1192" s="218"/>
      <c r="E1192" s="218" t="s">
        <v>205</v>
      </c>
      <c r="F1192" s="218">
        <v>1976</v>
      </c>
    </row>
    <row r="1193" spans="1:6" x14ac:dyDescent="0.45">
      <c r="A1193" s="218">
        <v>12794</v>
      </c>
      <c r="B1193" s="218">
        <v>200</v>
      </c>
      <c r="C1193" s="219">
        <v>5.9184363834573697</v>
      </c>
      <c r="D1193" s="218"/>
      <c r="E1193" s="218" t="s">
        <v>205</v>
      </c>
      <c r="F1193" s="218">
        <v>1976</v>
      </c>
    </row>
    <row r="1194" spans="1:6" x14ac:dyDescent="0.45">
      <c r="A1194" s="218">
        <v>12794</v>
      </c>
      <c r="B1194" s="218">
        <v>200</v>
      </c>
      <c r="C1194" s="219">
        <v>13.411393915955051</v>
      </c>
      <c r="D1194" s="218"/>
      <c r="E1194" s="218" t="s">
        <v>205</v>
      </c>
      <c r="F1194" s="218">
        <v>1976</v>
      </c>
    </row>
    <row r="1195" spans="1:6" x14ac:dyDescent="0.45">
      <c r="A1195" s="218">
        <v>12794</v>
      </c>
      <c r="B1195" s="218">
        <v>200</v>
      </c>
      <c r="C1195" s="219">
        <v>6.0031573131832996</v>
      </c>
      <c r="D1195" s="218"/>
      <c r="E1195" s="218" t="s">
        <v>205</v>
      </c>
      <c r="F1195" s="218">
        <v>1976</v>
      </c>
    </row>
    <row r="1196" spans="1:6" x14ac:dyDescent="0.45">
      <c r="A1196" s="218">
        <v>12794</v>
      </c>
      <c r="B1196" s="218">
        <v>200</v>
      </c>
      <c r="C1196" s="219">
        <v>13.126190213898241</v>
      </c>
      <c r="D1196" s="218"/>
      <c r="E1196" s="218" t="s">
        <v>205</v>
      </c>
      <c r="F1196" s="218">
        <v>1976</v>
      </c>
    </row>
    <row r="1197" spans="1:6" x14ac:dyDescent="0.45">
      <c r="A1197" s="218">
        <v>12794</v>
      </c>
      <c r="B1197" s="218">
        <v>200</v>
      </c>
      <c r="C1197" s="219">
        <v>6.1051905788916736</v>
      </c>
      <c r="D1197" s="218"/>
      <c r="E1197" s="218" t="s">
        <v>205</v>
      </c>
      <c r="F1197" s="218">
        <v>1976</v>
      </c>
    </row>
    <row r="1198" spans="1:6" x14ac:dyDescent="0.45">
      <c r="A1198" s="218">
        <v>12794</v>
      </c>
      <c r="B1198" s="218">
        <v>200</v>
      </c>
      <c r="C1198" s="219">
        <v>6.9045148591158201</v>
      </c>
      <c r="D1198" s="218"/>
      <c r="E1198" s="218" t="s">
        <v>205</v>
      </c>
      <c r="F1198" s="218">
        <v>1976</v>
      </c>
    </row>
    <row r="1199" spans="1:6" x14ac:dyDescent="0.45">
      <c r="A1199" s="218">
        <v>12794</v>
      </c>
      <c r="B1199" s="218">
        <v>200</v>
      </c>
      <c r="C1199" s="219">
        <v>9.5783365188940373</v>
      </c>
      <c r="D1199" s="218"/>
      <c r="E1199" s="218" t="s">
        <v>205</v>
      </c>
      <c r="F1199" s="218">
        <v>1976</v>
      </c>
    </row>
    <row r="1200" spans="1:6" x14ac:dyDescent="0.45">
      <c r="A1200" s="218">
        <v>12794</v>
      </c>
      <c r="B1200" s="218">
        <v>200</v>
      </c>
      <c r="C1200" s="219">
        <v>18.085615113381081</v>
      </c>
      <c r="D1200" s="218"/>
      <c r="E1200" s="218" t="s">
        <v>205</v>
      </c>
      <c r="F1200" s="218">
        <v>1976</v>
      </c>
    </row>
    <row r="1201" spans="1:6" x14ac:dyDescent="0.45">
      <c r="A1201" s="218">
        <v>12794</v>
      </c>
      <c r="B1201" s="218">
        <v>200</v>
      </c>
      <c r="C1201" s="219">
        <v>8.9155182915956104</v>
      </c>
      <c r="D1201" s="218"/>
      <c r="E1201" s="218" t="s">
        <v>205</v>
      </c>
      <c r="F1201" s="218">
        <v>1976</v>
      </c>
    </row>
    <row r="1202" spans="1:6" x14ac:dyDescent="0.45">
      <c r="A1202" s="218">
        <v>12792</v>
      </c>
      <c r="B1202" s="218">
        <v>150</v>
      </c>
      <c r="C1202" s="219">
        <v>6.1832557255691398</v>
      </c>
      <c r="D1202" s="218"/>
      <c r="E1202" s="218" t="s">
        <v>205</v>
      </c>
      <c r="F1202" s="218">
        <v>1976</v>
      </c>
    </row>
    <row r="1203" spans="1:6" x14ac:dyDescent="0.45">
      <c r="A1203" s="218">
        <v>12792</v>
      </c>
      <c r="B1203" s="218">
        <v>150</v>
      </c>
      <c r="C1203" s="219">
        <v>9.0160072787962982</v>
      </c>
      <c r="D1203" s="218"/>
      <c r="E1203" s="218" t="s">
        <v>205</v>
      </c>
      <c r="F1203" s="218">
        <v>1976</v>
      </c>
    </row>
    <row r="1204" spans="1:6" x14ac:dyDescent="0.45">
      <c r="A1204" s="218">
        <v>12792</v>
      </c>
      <c r="B1204" s="218">
        <v>150</v>
      </c>
      <c r="C1204" s="219">
        <v>7.361171921155476</v>
      </c>
      <c r="D1204" s="218"/>
      <c r="E1204" s="218" t="s">
        <v>205</v>
      </c>
      <c r="F1204" s="218">
        <v>1976</v>
      </c>
    </row>
    <row r="1205" spans="1:6" x14ac:dyDescent="0.45">
      <c r="A1205" s="218">
        <v>12792</v>
      </c>
      <c r="B1205" s="218">
        <v>150</v>
      </c>
      <c r="C1205" s="219">
        <v>10.941774138156889</v>
      </c>
      <c r="D1205" s="218"/>
      <c r="E1205" s="218" t="s">
        <v>205</v>
      </c>
      <c r="F1205" s="218">
        <v>1976</v>
      </c>
    </row>
    <row r="1206" spans="1:6" x14ac:dyDescent="0.45">
      <c r="A1206" s="218">
        <v>12792</v>
      </c>
      <c r="B1206" s="218">
        <v>150</v>
      </c>
      <c r="C1206" s="219">
        <v>7.1215232642687898</v>
      </c>
      <c r="D1206" s="218"/>
      <c r="E1206" s="218" t="s">
        <v>205</v>
      </c>
      <c r="F1206" s="218">
        <v>1976</v>
      </c>
    </row>
    <row r="1207" spans="1:6" x14ac:dyDescent="0.45">
      <c r="A1207" s="218">
        <v>12792</v>
      </c>
      <c r="B1207" s="218">
        <v>150</v>
      </c>
      <c r="C1207" s="219">
        <v>12.219051913094519</v>
      </c>
      <c r="D1207" s="218"/>
      <c r="E1207" s="218" t="s">
        <v>205</v>
      </c>
      <c r="F1207" s="218">
        <v>1976</v>
      </c>
    </row>
    <row r="1208" spans="1:6" x14ac:dyDescent="0.45">
      <c r="A1208" s="218">
        <v>12792</v>
      </c>
      <c r="B1208" s="218">
        <v>150</v>
      </c>
      <c r="C1208" s="219">
        <v>13.07815539799576</v>
      </c>
      <c r="D1208" s="218"/>
      <c r="E1208" s="218" t="s">
        <v>205</v>
      </c>
      <c r="F1208" s="218">
        <v>1976</v>
      </c>
    </row>
    <row r="1209" spans="1:6" x14ac:dyDescent="0.45">
      <c r="A1209" s="218">
        <v>12790</v>
      </c>
      <c r="B1209" s="218">
        <v>200</v>
      </c>
      <c r="C1209" s="219">
        <v>12.53584991564389</v>
      </c>
      <c r="D1209" s="218"/>
      <c r="E1209" s="218" t="s">
        <v>205</v>
      </c>
      <c r="F1209" s="218">
        <v>1988</v>
      </c>
    </row>
    <row r="1210" spans="1:6" x14ac:dyDescent="0.45">
      <c r="A1210" s="218">
        <v>12790</v>
      </c>
      <c r="B1210" s="218">
        <v>200</v>
      </c>
      <c r="C1210" s="219">
        <v>8.1411597953478427</v>
      </c>
      <c r="D1210" s="218"/>
      <c r="E1210" s="218" t="s">
        <v>205</v>
      </c>
      <c r="F1210" s="218">
        <v>1988</v>
      </c>
    </row>
    <row r="1211" spans="1:6" x14ac:dyDescent="0.45">
      <c r="A1211" s="218">
        <v>12790</v>
      </c>
      <c r="B1211" s="218">
        <v>200</v>
      </c>
      <c r="C1211" s="219">
        <v>7.7180794876391481</v>
      </c>
      <c r="D1211" s="218"/>
      <c r="E1211" s="218" t="s">
        <v>205</v>
      </c>
      <c r="F1211" s="218">
        <v>1988</v>
      </c>
    </row>
    <row r="1212" spans="1:6" x14ac:dyDescent="0.45">
      <c r="A1212" s="218">
        <v>12790</v>
      </c>
      <c r="B1212" s="218">
        <v>200</v>
      </c>
      <c r="C1212" s="219">
        <v>12.706884130153361</v>
      </c>
      <c r="D1212" s="218"/>
      <c r="E1212" s="218" t="s">
        <v>205</v>
      </c>
      <c r="F1212" s="218">
        <v>1988</v>
      </c>
    </row>
    <row r="1213" spans="1:6" x14ac:dyDescent="0.45">
      <c r="A1213" s="218">
        <v>12790</v>
      </c>
      <c r="B1213" s="218">
        <v>200</v>
      </c>
      <c r="C1213" s="219">
        <v>12.04514468571363</v>
      </c>
      <c r="D1213" s="218"/>
      <c r="E1213" s="218" t="s">
        <v>205</v>
      </c>
      <c r="F1213" s="218">
        <v>1988</v>
      </c>
    </row>
    <row r="1214" spans="1:6" x14ac:dyDescent="0.45">
      <c r="A1214" s="218">
        <v>12790</v>
      </c>
      <c r="B1214" s="218">
        <v>200</v>
      </c>
      <c r="C1214" s="219">
        <v>13.75636570358931</v>
      </c>
      <c r="D1214" s="218"/>
      <c r="E1214" s="218" t="s">
        <v>111</v>
      </c>
      <c r="F1214" s="218">
        <v>1988</v>
      </c>
    </row>
    <row r="1215" spans="1:6" x14ac:dyDescent="0.45">
      <c r="A1215" s="218">
        <v>12790</v>
      </c>
      <c r="B1215" s="218">
        <v>200</v>
      </c>
      <c r="C1215" s="219">
        <v>11.710127657130659</v>
      </c>
      <c r="D1215" s="218"/>
      <c r="E1215" s="218" t="s">
        <v>111</v>
      </c>
      <c r="F1215" s="218">
        <v>1988</v>
      </c>
    </row>
    <row r="1216" spans="1:6" x14ac:dyDescent="0.45">
      <c r="A1216" s="218">
        <v>12790</v>
      </c>
      <c r="B1216" s="218">
        <v>200</v>
      </c>
      <c r="C1216" s="219">
        <v>13.45455932406067</v>
      </c>
      <c r="D1216" s="218"/>
      <c r="E1216" s="218" t="s">
        <v>205</v>
      </c>
      <c r="F1216" s="218">
        <v>1988</v>
      </c>
    </row>
    <row r="1217" spans="1:6" x14ac:dyDescent="0.45">
      <c r="A1217" s="218">
        <v>12790</v>
      </c>
      <c r="B1217" s="218">
        <v>200</v>
      </c>
      <c r="C1217" s="219">
        <v>12.962982765599399</v>
      </c>
      <c r="D1217" s="218"/>
      <c r="E1217" s="218" t="s">
        <v>205</v>
      </c>
      <c r="F1217" s="218">
        <v>1988</v>
      </c>
    </row>
    <row r="1218" spans="1:6" x14ac:dyDescent="0.45">
      <c r="A1218" s="218">
        <v>12790</v>
      </c>
      <c r="B1218" s="218">
        <v>200</v>
      </c>
      <c r="C1218" s="219">
        <v>7.5116827954499561</v>
      </c>
      <c r="D1218" s="218"/>
      <c r="E1218" s="218" t="s">
        <v>205</v>
      </c>
      <c r="F1218" s="218">
        <v>1988</v>
      </c>
    </row>
    <row r="1219" spans="1:6" x14ac:dyDescent="0.45">
      <c r="A1219" s="218">
        <v>12790</v>
      </c>
      <c r="B1219" s="218">
        <v>200</v>
      </c>
      <c r="C1219" s="219">
        <v>7.7421831925858458</v>
      </c>
      <c r="D1219" s="218"/>
      <c r="E1219" s="218" t="s">
        <v>205</v>
      </c>
      <c r="F1219" s="218">
        <v>1988</v>
      </c>
    </row>
    <row r="1220" spans="1:6" x14ac:dyDescent="0.45">
      <c r="A1220" s="218">
        <v>12790</v>
      </c>
      <c r="B1220" s="218">
        <v>200</v>
      </c>
      <c r="C1220" s="219">
        <v>12.9248927264355</v>
      </c>
      <c r="D1220" s="218"/>
      <c r="E1220" s="218" t="s">
        <v>205</v>
      </c>
      <c r="F1220" s="218">
        <v>1988</v>
      </c>
    </row>
    <row r="1221" spans="1:6" x14ac:dyDescent="0.45">
      <c r="A1221" s="218">
        <v>12790</v>
      </c>
      <c r="B1221" s="218">
        <v>200</v>
      </c>
      <c r="C1221" s="219">
        <v>12.92014056890716</v>
      </c>
      <c r="D1221" s="218"/>
      <c r="E1221" s="218" t="s">
        <v>205</v>
      </c>
      <c r="F1221" s="218">
        <v>1988</v>
      </c>
    </row>
    <row r="1222" spans="1:6" x14ac:dyDescent="0.45">
      <c r="A1222" s="218">
        <v>12790</v>
      </c>
      <c r="B1222" s="218">
        <v>200</v>
      </c>
      <c r="C1222" s="219">
        <v>8.8684752424086177</v>
      </c>
      <c r="D1222" s="218"/>
      <c r="E1222" s="218" t="s">
        <v>205</v>
      </c>
      <c r="F1222" s="218">
        <v>1988</v>
      </c>
    </row>
    <row r="1223" spans="1:6" x14ac:dyDescent="0.45">
      <c r="A1223" s="218">
        <v>12786</v>
      </c>
      <c r="B1223" s="218">
        <v>300</v>
      </c>
      <c r="C1223" s="219">
        <v>23.86970079998132</v>
      </c>
      <c r="D1223" s="218"/>
      <c r="E1223" s="218" t="s">
        <v>205</v>
      </c>
      <c r="F1223" s="218">
        <v>1982</v>
      </c>
    </row>
    <row r="1224" spans="1:6" x14ac:dyDescent="0.45">
      <c r="A1224" s="218">
        <v>12786</v>
      </c>
      <c r="B1224" s="218">
        <v>300</v>
      </c>
      <c r="C1224" s="219">
        <v>36.845683413851297</v>
      </c>
      <c r="D1224" s="218"/>
      <c r="E1224" s="218" t="s">
        <v>205</v>
      </c>
      <c r="F1224" s="218">
        <v>1982</v>
      </c>
    </row>
    <row r="1225" spans="1:6" x14ac:dyDescent="0.45">
      <c r="A1225" s="218">
        <v>12786</v>
      </c>
      <c r="B1225" s="218">
        <v>300</v>
      </c>
      <c r="C1225" s="219">
        <v>28.726796177062521</v>
      </c>
      <c r="D1225" s="218"/>
      <c r="E1225" s="218" t="s">
        <v>205</v>
      </c>
      <c r="F1225" s="218">
        <v>1981</v>
      </c>
    </row>
    <row r="1226" spans="1:6" x14ac:dyDescent="0.45">
      <c r="A1226" s="218">
        <v>12786</v>
      </c>
      <c r="B1226" s="218">
        <v>300</v>
      </c>
      <c r="C1226" s="219">
        <v>22.505304521553722</v>
      </c>
      <c r="D1226" s="218"/>
      <c r="E1226" s="218" t="s">
        <v>205</v>
      </c>
      <c r="F1226" s="218">
        <v>1981</v>
      </c>
    </row>
    <row r="1227" spans="1:6" x14ac:dyDescent="0.45">
      <c r="A1227" s="218">
        <v>12786</v>
      </c>
      <c r="B1227" s="218">
        <v>300</v>
      </c>
      <c r="C1227" s="219">
        <v>21.474219151241119</v>
      </c>
      <c r="D1227" s="218"/>
      <c r="E1227" s="218" t="s">
        <v>205</v>
      </c>
      <c r="F1227" s="218">
        <v>1981</v>
      </c>
    </row>
    <row r="1228" spans="1:6" x14ac:dyDescent="0.45">
      <c r="A1228" s="218">
        <v>12786</v>
      </c>
      <c r="B1228" s="218">
        <v>300</v>
      </c>
      <c r="C1228" s="219">
        <v>10.91496220784693</v>
      </c>
      <c r="D1228" s="218"/>
      <c r="E1228" s="218" t="s">
        <v>205</v>
      </c>
      <c r="F1228" s="218">
        <v>1981</v>
      </c>
    </row>
    <row r="1229" spans="1:6" x14ac:dyDescent="0.45">
      <c r="A1229" s="218">
        <v>12786</v>
      </c>
      <c r="B1229" s="218">
        <v>300</v>
      </c>
      <c r="C1229" s="219">
        <v>38.769434114754979</v>
      </c>
      <c r="D1229" s="218"/>
      <c r="E1229" s="218" t="s">
        <v>205</v>
      </c>
      <c r="F1229" s="218">
        <v>1981</v>
      </c>
    </row>
    <row r="1230" spans="1:6" x14ac:dyDescent="0.45">
      <c r="A1230" s="218">
        <v>12786</v>
      </c>
      <c r="B1230" s="218">
        <v>300</v>
      </c>
      <c r="C1230" s="219">
        <v>20.74658978121872</v>
      </c>
      <c r="D1230" s="218"/>
      <c r="E1230" s="218" t="s">
        <v>112</v>
      </c>
      <c r="F1230" s="218">
        <v>1901</v>
      </c>
    </row>
    <row r="1231" spans="1:6" x14ac:dyDescent="0.45">
      <c r="A1231" s="218">
        <v>12786</v>
      </c>
      <c r="B1231" s="218">
        <v>300</v>
      </c>
      <c r="C1231" s="219">
        <v>15.956581714691151</v>
      </c>
      <c r="D1231" s="218"/>
      <c r="E1231" s="218" t="s">
        <v>205</v>
      </c>
      <c r="F1231" s="218">
        <v>1981</v>
      </c>
    </row>
    <row r="1232" spans="1:6" x14ac:dyDescent="0.45">
      <c r="A1232" s="218">
        <v>12786</v>
      </c>
      <c r="B1232" s="218">
        <v>300</v>
      </c>
      <c r="C1232" s="219">
        <v>3.0080494632516119</v>
      </c>
      <c r="D1232" s="218"/>
      <c r="E1232" s="218" t="s">
        <v>112</v>
      </c>
      <c r="F1232" s="218">
        <v>1901</v>
      </c>
    </row>
    <row r="1233" spans="1:6" x14ac:dyDescent="0.45">
      <c r="A1233" s="218">
        <v>12786</v>
      </c>
      <c r="B1233" s="218">
        <v>300</v>
      </c>
      <c r="C1233" s="219">
        <v>17.010841381712989</v>
      </c>
      <c r="D1233" s="218"/>
      <c r="E1233" s="218" t="s">
        <v>112</v>
      </c>
      <c r="F1233" s="218">
        <v>1901</v>
      </c>
    </row>
    <row r="1234" spans="1:6" x14ac:dyDescent="0.45">
      <c r="A1234" s="218">
        <v>12786</v>
      </c>
      <c r="B1234" s="218">
        <v>300</v>
      </c>
      <c r="C1234" s="219">
        <v>58.161130237961991</v>
      </c>
      <c r="D1234" s="218"/>
      <c r="E1234" s="218" t="s">
        <v>112</v>
      </c>
      <c r="F1234" s="218">
        <v>1901</v>
      </c>
    </row>
    <row r="1235" spans="1:6" x14ac:dyDescent="0.45">
      <c r="A1235" s="218">
        <v>12786</v>
      </c>
      <c r="B1235" s="218">
        <v>300</v>
      </c>
      <c r="C1235" s="219">
        <v>27.871968484318</v>
      </c>
      <c r="D1235" s="218"/>
      <c r="E1235" s="218" t="s">
        <v>112</v>
      </c>
      <c r="F1235" s="218">
        <v>1901</v>
      </c>
    </row>
    <row r="1236" spans="1:6" x14ac:dyDescent="0.45">
      <c r="A1236" s="218">
        <v>12786</v>
      </c>
      <c r="B1236" s="218">
        <v>300</v>
      </c>
      <c r="C1236" s="219">
        <v>13.64491874724493</v>
      </c>
      <c r="D1236" s="218"/>
      <c r="E1236" s="218" t="s">
        <v>112</v>
      </c>
      <c r="F1236" s="218">
        <v>1901</v>
      </c>
    </row>
    <row r="1237" spans="1:6" x14ac:dyDescent="0.45">
      <c r="A1237" s="218">
        <v>12786</v>
      </c>
      <c r="B1237" s="218">
        <v>300</v>
      </c>
      <c r="C1237" s="219">
        <v>24.63133809814207</v>
      </c>
      <c r="D1237" s="218"/>
      <c r="E1237" s="218" t="s">
        <v>112</v>
      </c>
      <c r="F1237" s="218">
        <v>1901</v>
      </c>
    </row>
    <row r="1238" spans="1:6" x14ac:dyDescent="0.45">
      <c r="A1238" s="218">
        <v>12786</v>
      </c>
      <c r="B1238" s="218">
        <v>300</v>
      </c>
      <c r="C1238" s="219">
        <v>15.234888645218369</v>
      </c>
      <c r="D1238" s="218"/>
      <c r="E1238" s="218" t="s">
        <v>112</v>
      </c>
      <c r="F1238" s="218">
        <v>1901</v>
      </c>
    </row>
    <row r="1239" spans="1:6" x14ac:dyDescent="0.45">
      <c r="A1239" s="218">
        <v>12784</v>
      </c>
      <c r="B1239" s="218">
        <v>500</v>
      </c>
      <c r="C1239" s="219">
        <v>21.29103013298759</v>
      </c>
      <c r="D1239" s="218"/>
      <c r="E1239" s="218" t="s">
        <v>203</v>
      </c>
      <c r="F1239" s="218">
        <v>1901</v>
      </c>
    </row>
    <row r="1240" spans="1:6" x14ac:dyDescent="0.45">
      <c r="A1240" s="218">
        <v>12784</v>
      </c>
      <c r="B1240" s="218">
        <v>500</v>
      </c>
      <c r="C1240" s="219">
        <v>26.138035434766831</v>
      </c>
      <c r="D1240" s="218"/>
      <c r="E1240" s="218" t="s">
        <v>203</v>
      </c>
      <c r="F1240" s="218">
        <v>1901</v>
      </c>
    </row>
    <row r="1241" spans="1:6" x14ac:dyDescent="0.45">
      <c r="A1241" s="218">
        <v>12784</v>
      </c>
      <c r="B1241" s="218">
        <v>500</v>
      </c>
      <c r="C1241" s="219">
        <v>28.013298233775611</v>
      </c>
      <c r="D1241" s="218"/>
      <c r="E1241" s="218" t="s">
        <v>203</v>
      </c>
      <c r="F1241" s="218">
        <v>1901</v>
      </c>
    </row>
    <row r="1242" spans="1:6" x14ac:dyDescent="0.45">
      <c r="A1242" s="218">
        <v>12784</v>
      </c>
      <c r="B1242" s="218">
        <v>500</v>
      </c>
      <c r="C1242" s="219">
        <v>51.427514904086038</v>
      </c>
      <c r="D1242" s="218"/>
      <c r="E1242" s="218" t="s">
        <v>203</v>
      </c>
      <c r="F1242" s="218">
        <v>1901</v>
      </c>
    </row>
    <row r="1243" spans="1:6" x14ac:dyDescent="0.45">
      <c r="A1243" s="218">
        <v>12784</v>
      </c>
      <c r="B1243" s="218">
        <v>500</v>
      </c>
      <c r="C1243" s="219">
        <v>25.743436639985699</v>
      </c>
      <c r="D1243" s="218"/>
      <c r="E1243" s="218" t="s">
        <v>203</v>
      </c>
      <c r="F1243" s="218">
        <v>1901</v>
      </c>
    </row>
    <row r="1244" spans="1:6" x14ac:dyDescent="0.45">
      <c r="A1244" s="218">
        <v>12784</v>
      </c>
      <c r="B1244" s="218">
        <v>500</v>
      </c>
      <c r="C1244" s="219">
        <v>14.49207923648218</v>
      </c>
      <c r="D1244" s="218"/>
      <c r="E1244" s="218" t="s">
        <v>203</v>
      </c>
      <c r="F1244" s="218">
        <v>1901</v>
      </c>
    </row>
    <row r="1245" spans="1:6" x14ac:dyDescent="0.45">
      <c r="A1245" s="218">
        <v>12784</v>
      </c>
      <c r="B1245" s="218">
        <v>500</v>
      </c>
      <c r="C1245" s="219">
        <v>22.08368364326618</v>
      </c>
      <c r="D1245" s="218"/>
      <c r="E1245" s="218" t="s">
        <v>203</v>
      </c>
      <c r="F1245" s="218">
        <v>1901</v>
      </c>
    </row>
    <row r="1246" spans="1:6" x14ac:dyDescent="0.45">
      <c r="A1246" s="218">
        <v>12784</v>
      </c>
      <c r="B1246" s="218">
        <v>500</v>
      </c>
      <c r="C1246" s="219">
        <v>46.402805998952232</v>
      </c>
      <c r="D1246" s="218"/>
      <c r="E1246" s="218" t="s">
        <v>203</v>
      </c>
      <c r="F1246" s="218">
        <v>1901</v>
      </c>
    </row>
    <row r="1247" spans="1:6" x14ac:dyDescent="0.45">
      <c r="A1247" s="218">
        <v>12784</v>
      </c>
      <c r="B1247" s="218">
        <v>500</v>
      </c>
      <c r="C1247" s="219">
        <v>19.565654601691001</v>
      </c>
      <c r="D1247" s="218"/>
      <c r="E1247" s="218" t="s">
        <v>203</v>
      </c>
      <c r="F1247" s="218">
        <v>1901</v>
      </c>
    </row>
    <row r="1248" spans="1:6" x14ac:dyDescent="0.45">
      <c r="A1248" s="218">
        <v>12784</v>
      </c>
      <c r="B1248" s="218">
        <v>500</v>
      </c>
      <c r="C1248" s="219">
        <v>47.8825599440828</v>
      </c>
      <c r="D1248" s="218"/>
      <c r="E1248" s="218" t="s">
        <v>203</v>
      </c>
      <c r="F1248" s="218">
        <v>1901</v>
      </c>
    </row>
    <row r="1249" spans="1:6" x14ac:dyDescent="0.45">
      <c r="A1249" s="218">
        <v>12782</v>
      </c>
      <c r="B1249" s="218">
        <v>200</v>
      </c>
      <c r="C1249" s="219">
        <v>10.13595947821133</v>
      </c>
      <c r="D1249" s="218"/>
      <c r="E1249" s="218" t="s">
        <v>207</v>
      </c>
      <c r="F1249" s="218">
        <v>1901</v>
      </c>
    </row>
    <row r="1250" spans="1:6" x14ac:dyDescent="0.45">
      <c r="A1250" s="218">
        <v>12782</v>
      </c>
      <c r="B1250" s="218">
        <v>200</v>
      </c>
      <c r="C1250" s="219">
        <v>33.765729667726113</v>
      </c>
      <c r="D1250" s="218"/>
      <c r="E1250" s="218" t="s">
        <v>205</v>
      </c>
      <c r="F1250" s="218">
        <v>1901</v>
      </c>
    </row>
    <row r="1251" spans="1:6" x14ac:dyDescent="0.45">
      <c r="A1251" s="218">
        <v>12780</v>
      </c>
      <c r="B1251" s="218">
        <v>200</v>
      </c>
      <c r="C1251" s="219">
        <v>38.136607704954777</v>
      </c>
      <c r="D1251" s="218"/>
      <c r="E1251" s="218" t="s">
        <v>111</v>
      </c>
      <c r="F1251" s="218">
        <v>1988</v>
      </c>
    </row>
    <row r="1252" spans="1:6" x14ac:dyDescent="0.45">
      <c r="A1252" s="218">
        <v>12780</v>
      </c>
      <c r="B1252" s="218">
        <v>200</v>
      </c>
      <c r="C1252" s="219">
        <v>6.0716799861279496</v>
      </c>
      <c r="D1252" s="218"/>
      <c r="E1252" s="218" t="s">
        <v>111</v>
      </c>
      <c r="F1252" s="218">
        <v>1988</v>
      </c>
    </row>
    <row r="1253" spans="1:6" x14ac:dyDescent="0.45">
      <c r="A1253" s="218">
        <v>12780</v>
      </c>
      <c r="B1253" s="218">
        <v>200</v>
      </c>
      <c r="C1253" s="219">
        <v>13.34876033208273</v>
      </c>
      <c r="D1253" s="218"/>
      <c r="E1253" s="218" t="s">
        <v>111</v>
      </c>
      <c r="F1253" s="218">
        <v>1988</v>
      </c>
    </row>
    <row r="1254" spans="1:6" x14ac:dyDescent="0.45">
      <c r="A1254" s="218">
        <v>12780</v>
      </c>
      <c r="B1254" s="218">
        <v>200</v>
      </c>
      <c r="C1254" s="219">
        <v>13.64449948848563</v>
      </c>
      <c r="D1254" s="218"/>
      <c r="E1254" s="218" t="s">
        <v>111</v>
      </c>
      <c r="F1254" s="218">
        <v>1988</v>
      </c>
    </row>
    <row r="1255" spans="1:6" x14ac:dyDescent="0.45">
      <c r="A1255" s="218">
        <v>12780</v>
      </c>
      <c r="B1255" s="218">
        <v>200</v>
      </c>
      <c r="C1255" s="219">
        <v>11.597353567039059</v>
      </c>
      <c r="D1255" s="218"/>
      <c r="E1255" s="218" t="s">
        <v>111</v>
      </c>
      <c r="F1255" s="218">
        <v>1988</v>
      </c>
    </row>
    <row r="1256" spans="1:6" x14ac:dyDescent="0.45">
      <c r="A1256" s="218">
        <v>12780</v>
      </c>
      <c r="B1256" s="218">
        <v>200</v>
      </c>
      <c r="C1256" s="219">
        <v>12.613468067330951</v>
      </c>
      <c r="D1256" s="218"/>
      <c r="E1256" s="218" t="s">
        <v>111</v>
      </c>
      <c r="F1256" s="218">
        <v>1988</v>
      </c>
    </row>
    <row r="1257" spans="1:6" x14ac:dyDescent="0.45">
      <c r="A1257" s="218">
        <v>12780</v>
      </c>
      <c r="B1257" s="218">
        <v>200</v>
      </c>
      <c r="C1257" s="219">
        <v>7.2776594047458456</v>
      </c>
      <c r="D1257" s="218"/>
      <c r="E1257" s="218" t="s">
        <v>111</v>
      </c>
      <c r="F1257" s="218">
        <v>1988</v>
      </c>
    </row>
    <row r="1258" spans="1:6" x14ac:dyDescent="0.45">
      <c r="A1258" s="218">
        <v>12780</v>
      </c>
      <c r="B1258" s="218">
        <v>200</v>
      </c>
      <c r="C1258" s="219">
        <v>9.8613025976988844</v>
      </c>
      <c r="D1258" s="218"/>
      <c r="E1258" s="218" t="s">
        <v>111</v>
      </c>
      <c r="F1258" s="218">
        <v>1988</v>
      </c>
    </row>
    <row r="1259" spans="1:6" x14ac:dyDescent="0.45">
      <c r="A1259" s="218">
        <v>12780</v>
      </c>
      <c r="B1259" s="218">
        <v>200</v>
      </c>
      <c r="C1259" s="219">
        <v>12.323081761189661</v>
      </c>
      <c r="D1259" s="218"/>
      <c r="E1259" s="218" t="s">
        <v>111</v>
      </c>
      <c r="F1259" s="218">
        <v>1988</v>
      </c>
    </row>
    <row r="1260" spans="1:6" x14ac:dyDescent="0.45">
      <c r="A1260" s="218">
        <v>12780</v>
      </c>
      <c r="B1260" s="218">
        <v>200</v>
      </c>
      <c r="C1260" s="219">
        <v>13.135196977218801</v>
      </c>
      <c r="D1260" s="218"/>
      <c r="E1260" s="218" t="s">
        <v>111</v>
      </c>
      <c r="F1260" s="218">
        <v>1988</v>
      </c>
    </row>
    <row r="1261" spans="1:6" x14ac:dyDescent="0.45">
      <c r="A1261" s="218">
        <v>12780</v>
      </c>
      <c r="B1261" s="218">
        <v>200</v>
      </c>
      <c r="C1261" s="219">
        <v>13.44692972022715</v>
      </c>
      <c r="D1261" s="218"/>
      <c r="E1261" s="218" t="s">
        <v>111</v>
      </c>
      <c r="F1261" s="218">
        <v>1988</v>
      </c>
    </row>
    <row r="1262" spans="1:6" x14ac:dyDescent="0.45">
      <c r="A1262" s="218">
        <v>12780</v>
      </c>
      <c r="B1262" s="218">
        <v>200</v>
      </c>
      <c r="C1262" s="219">
        <v>7.4263224808350756</v>
      </c>
      <c r="D1262" s="218"/>
      <c r="E1262" s="218" t="s">
        <v>111</v>
      </c>
      <c r="F1262" s="218">
        <v>1988</v>
      </c>
    </row>
    <row r="1263" spans="1:6" x14ac:dyDescent="0.45">
      <c r="A1263" s="218">
        <v>12780</v>
      </c>
      <c r="B1263" s="218">
        <v>200</v>
      </c>
      <c r="C1263" s="219">
        <v>9.9453974847166648</v>
      </c>
      <c r="D1263" s="218"/>
      <c r="E1263" s="218" t="s">
        <v>111</v>
      </c>
      <c r="F1263" s="218">
        <v>1988</v>
      </c>
    </row>
    <row r="1264" spans="1:6" x14ac:dyDescent="0.45">
      <c r="A1264" s="218">
        <v>12780</v>
      </c>
      <c r="B1264" s="218">
        <v>200</v>
      </c>
      <c r="C1264" s="219">
        <v>7.6469039631354701</v>
      </c>
      <c r="D1264" s="218"/>
      <c r="E1264" s="218" t="s">
        <v>111</v>
      </c>
      <c r="F1264" s="218">
        <v>1988</v>
      </c>
    </row>
    <row r="1265" spans="1:6" x14ac:dyDescent="0.45">
      <c r="A1265" s="218">
        <v>12780</v>
      </c>
      <c r="B1265" s="218">
        <v>200</v>
      </c>
      <c r="C1265" s="219">
        <v>11.627953646670329</v>
      </c>
      <c r="D1265" s="218"/>
      <c r="E1265" s="218" t="s">
        <v>111</v>
      </c>
      <c r="F1265" s="218">
        <v>1988</v>
      </c>
    </row>
    <row r="1266" spans="1:6" x14ac:dyDescent="0.45">
      <c r="A1266" s="218">
        <v>12780</v>
      </c>
      <c r="B1266" s="218">
        <v>200</v>
      </c>
      <c r="C1266" s="219">
        <v>11.75879025877075</v>
      </c>
      <c r="D1266" s="218"/>
      <c r="E1266" s="218" t="s">
        <v>205</v>
      </c>
      <c r="F1266" s="218">
        <v>1988</v>
      </c>
    </row>
    <row r="1267" spans="1:6" x14ac:dyDescent="0.45">
      <c r="A1267" s="218">
        <v>12778</v>
      </c>
      <c r="B1267" s="218">
        <v>250</v>
      </c>
      <c r="C1267" s="219">
        <v>15.547649195578289</v>
      </c>
      <c r="D1267" s="218"/>
      <c r="E1267" s="218" t="s">
        <v>111</v>
      </c>
      <c r="F1267" s="218">
        <v>1988</v>
      </c>
    </row>
    <row r="1268" spans="1:6" x14ac:dyDescent="0.45">
      <c r="A1268" s="218">
        <v>12776</v>
      </c>
      <c r="B1268" s="218">
        <v>200</v>
      </c>
      <c r="C1268" s="219">
        <v>12.80063859433567</v>
      </c>
      <c r="D1268" s="218"/>
      <c r="E1268" s="218" t="s">
        <v>109</v>
      </c>
      <c r="F1268" s="218">
        <v>1988</v>
      </c>
    </row>
    <row r="1269" spans="1:6" x14ac:dyDescent="0.45">
      <c r="A1269" s="218">
        <v>12776</v>
      </c>
      <c r="B1269" s="218">
        <v>200</v>
      </c>
      <c r="C1269" s="219">
        <v>14.75162383474383</v>
      </c>
      <c r="D1269" s="218"/>
      <c r="E1269" s="218" t="s">
        <v>109</v>
      </c>
      <c r="F1269" s="218">
        <v>1988</v>
      </c>
    </row>
    <row r="1270" spans="1:6" x14ac:dyDescent="0.45">
      <c r="A1270" s="218">
        <v>12776</v>
      </c>
      <c r="B1270" s="218">
        <v>200</v>
      </c>
      <c r="C1270" s="219">
        <v>10.704039942659129</v>
      </c>
      <c r="D1270" s="218"/>
      <c r="E1270" s="218" t="s">
        <v>109</v>
      </c>
      <c r="F1270" s="218">
        <v>1988</v>
      </c>
    </row>
    <row r="1271" spans="1:6" x14ac:dyDescent="0.45">
      <c r="A1271" s="218">
        <v>12776</v>
      </c>
      <c r="B1271" s="218">
        <v>200</v>
      </c>
      <c r="C1271" s="219">
        <v>13.50903985439427</v>
      </c>
      <c r="D1271" s="218"/>
      <c r="E1271" s="218" t="s">
        <v>109</v>
      </c>
      <c r="F1271" s="218">
        <v>1988</v>
      </c>
    </row>
    <row r="1272" spans="1:6" x14ac:dyDescent="0.45">
      <c r="A1272" s="218">
        <v>12776</v>
      </c>
      <c r="B1272" s="218">
        <v>200</v>
      </c>
      <c r="C1272" s="219">
        <v>9.611267928408024</v>
      </c>
      <c r="D1272" s="218"/>
      <c r="E1272" s="218" t="s">
        <v>109</v>
      </c>
      <c r="F1272" s="218">
        <v>1988</v>
      </c>
    </row>
    <row r="1273" spans="1:6" x14ac:dyDescent="0.45">
      <c r="A1273" s="218">
        <v>12776</v>
      </c>
      <c r="B1273" s="218">
        <v>200</v>
      </c>
      <c r="C1273" s="219">
        <v>7.9470517424337617</v>
      </c>
      <c r="D1273" s="218"/>
      <c r="E1273" s="218" t="s">
        <v>109</v>
      </c>
      <c r="F1273" s="218">
        <v>1988</v>
      </c>
    </row>
    <row r="1274" spans="1:6" x14ac:dyDescent="0.45">
      <c r="A1274" s="218">
        <v>12776</v>
      </c>
      <c r="B1274" s="218">
        <v>200</v>
      </c>
      <c r="C1274" s="219">
        <v>13.075586723528071</v>
      </c>
      <c r="D1274" s="218"/>
      <c r="E1274" s="218" t="s">
        <v>109</v>
      </c>
      <c r="F1274" s="218">
        <v>1988</v>
      </c>
    </row>
    <row r="1275" spans="1:6" x14ac:dyDescent="0.45">
      <c r="A1275" s="218">
        <v>12776</v>
      </c>
      <c r="B1275" s="218">
        <v>200</v>
      </c>
      <c r="C1275" s="219">
        <v>11.718041645257969</v>
      </c>
      <c r="D1275" s="218"/>
      <c r="E1275" s="218" t="s">
        <v>109</v>
      </c>
      <c r="F1275" s="218">
        <v>1988</v>
      </c>
    </row>
    <row r="1276" spans="1:6" x14ac:dyDescent="0.45">
      <c r="A1276" s="218">
        <v>12776</v>
      </c>
      <c r="B1276" s="218">
        <v>200</v>
      </c>
      <c r="C1276" s="219">
        <v>12.534028631413889</v>
      </c>
      <c r="D1276" s="218"/>
      <c r="E1276" s="218" t="s">
        <v>109</v>
      </c>
      <c r="F1276" s="218">
        <v>1988</v>
      </c>
    </row>
    <row r="1277" spans="1:6" x14ac:dyDescent="0.45">
      <c r="A1277" s="218">
        <v>12776</v>
      </c>
      <c r="B1277" s="218">
        <v>200</v>
      </c>
      <c r="C1277" s="219">
        <v>13.76500240505457</v>
      </c>
      <c r="D1277" s="218"/>
      <c r="E1277" s="218" t="s">
        <v>109</v>
      </c>
      <c r="F1277" s="218">
        <v>1988</v>
      </c>
    </row>
    <row r="1278" spans="1:6" x14ac:dyDescent="0.45">
      <c r="A1278" s="218">
        <v>12776</v>
      </c>
      <c r="B1278" s="218">
        <v>200</v>
      </c>
      <c r="C1278" s="219">
        <v>11.14367791063335</v>
      </c>
      <c r="D1278" s="218"/>
      <c r="E1278" s="218" t="s">
        <v>109</v>
      </c>
      <c r="F1278" s="218">
        <v>1988</v>
      </c>
    </row>
    <row r="1279" spans="1:6" x14ac:dyDescent="0.45">
      <c r="A1279" s="218">
        <v>12776</v>
      </c>
      <c r="B1279" s="218">
        <v>200</v>
      </c>
      <c r="C1279" s="219">
        <v>13.11458142241707</v>
      </c>
      <c r="D1279" s="218"/>
      <c r="E1279" s="218" t="s">
        <v>109</v>
      </c>
      <c r="F1279" s="218">
        <v>1988</v>
      </c>
    </row>
    <row r="1280" spans="1:6" x14ac:dyDescent="0.45">
      <c r="A1280" s="218">
        <v>12776</v>
      </c>
      <c r="B1280" s="218">
        <v>200</v>
      </c>
      <c r="C1280" s="219">
        <v>7.3030069967104998</v>
      </c>
      <c r="D1280" s="218"/>
      <c r="E1280" s="218" t="s">
        <v>109</v>
      </c>
      <c r="F1280" s="218">
        <v>1988</v>
      </c>
    </row>
    <row r="1281" spans="1:6" x14ac:dyDescent="0.45">
      <c r="A1281" s="218">
        <v>12776</v>
      </c>
      <c r="B1281" s="218">
        <v>200</v>
      </c>
      <c r="C1281" s="219">
        <v>8.6710193583497759</v>
      </c>
      <c r="D1281" s="218"/>
      <c r="E1281" s="218" t="s">
        <v>109</v>
      </c>
      <c r="F1281" s="218">
        <v>1988</v>
      </c>
    </row>
    <row r="1282" spans="1:6" x14ac:dyDescent="0.45">
      <c r="A1282" s="218">
        <v>12774</v>
      </c>
      <c r="B1282" s="218">
        <v>200</v>
      </c>
      <c r="C1282" s="219">
        <v>8.217932730279486</v>
      </c>
      <c r="D1282" s="218"/>
      <c r="E1282" s="218" t="s">
        <v>205</v>
      </c>
      <c r="F1282" s="218">
        <v>1978</v>
      </c>
    </row>
    <row r="1283" spans="1:6" x14ac:dyDescent="0.45">
      <c r="A1283" s="218">
        <v>12774</v>
      </c>
      <c r="B1283" s="218">
        <v>200</v>
      </c>
      <c r="C1283" s="219">
        <v>27.396334489445149</v>
      </c>
      <c r="D1283" s="218"/>
      <c r="E1283" s="218" t="s">
        <v>111</v>
      </c>
      <c r="F1283" s="218">
        <v>1901</v>
      </c>
    </row>
    <row r="1284" spans="1:6" x14ac:dyDescent="0.45">
      <c r="A1284" s="218">
        <v>12774</v>
      </c>
      <c r="B1284" s="218">
        <v>200</v>
      </c>
      <c r="C1284" s="219">
        <v>5.4083255620350599</v>
      </c>
      <c r="D1284" s="218"/>
      <c r="E1284" s="218" t="s">
        <v>111</v>
      </c>
      <c r="F1284" s="218">
        <v>1901</v>
      </c>
    </row>
    <row r="1285" spans="1:6" x14ac:dyDescent="0.45">
      <c r="A1285" s="218">
        <v>12772</v>
      </c>
      <c r="B1285" s="218">
        <v>300</v>
      </c>
      <c r="C1285" s="219">
        <v>26.633536096487351</v>
      </c>
      <c r="D1285" s="218"/>
      <c r="E1285" s="218" t="s">
        <v>112</v>
      </c>
      <c r="F1285" s="218">
        <v>1972</v>
      </c>
    </row>
    <row r="1286" spans="1:6" x14ac:dyDescent="0.45">
      <c r="A1286" s="218">
        <v>12772</v>
      </c>
      <c r="B1286" s="218">
        <v>300</v>
      </c>
      <c r="C1286" s="219">
        <v>21.625260943856691</v>
      </c>
      <c r="D1286" s="218"/>
      <c r="E1286" s="218" t="s">
        <v>112</v>
      </c>
      <c r="F1286" s="218">
        <v>1972</v>
      </c>
    </row>
    <row r="1287" spans="1:6" x14ac:dyDescent="0.45">
      <c r="A1287" s="218">
        <v>12772</v>
      </c>
      <c r="B1287" s="218">
        <v>300</v>
      </c>
      <c r="C1287" s="219">
        <v>49.715066526569792</v>
      </c>
      <c r="D1287" s="218"/>
      <c r="E1287" s="218" t="s">
        <v>112</v>
      </c>
      <c r="F1287" s="218">
        <v>1971</v>
      </c>
    </row>
    <row r="1288" spans="1:6" x14ac:dyDescent="0.45">
      <c r="A1288" s="218">
        <v>12772</v>
      </c>
      <c r="B1288" s="218">
        <v>300</v>
      </c>
      <c r="C1288" s="219">
        <v>26.3938868058286</v>
      </c>
      <c r="D1288" s="218"/>
      <c r="E1288" s="218" t="s">
        <v>112</v>
      </c>
      <c r="F1288" s="218">
        <v>1972</v>
      </c>
    </row>
    <row r="1289" spans="1:6" x14ac:dyDescent="0.45">
      <c r="A1289" s="218">
        <v>12772</v>
      </c>
      <c r="B1289" s="218">
        <v>300</v>
      </c>
      <c r="C1289" s="219">
        <v>50.764763417216571</v>
      </c>
      <c r="D1289" s="218"/>
      <c r="E1289" s="218" t="s">
        <v>112</v>
      </c>
      <c r="F1289" s="218">
        <v>1971</v>
      </c>
    </row>
    <row r="1290" spans="1:6" x14ac:dyDescent="0.45">
      <c r="A1290" s="218">
        <v>12772</v>
      </c>
      <c r="B1290" s="218">
        <v>300</v>
      </c>
      <c r="C1290" s="219">
        <v>13.366196040188891</v>
      </c>
      <c r="D1290" s="218"/>
      <c r="E1290" s="218" t="s">
        <v>112</v>
      </c>
      <c r="F1290" s="218">
        <v>1972</v>
      </c>
    </row>
    <row r="1291" spans="1:6" x14ac:dyDescent="0.45">
      <c r="A1291" s="218">
        <v>12772</v>
      </c>
      <c r="B1291" s="218">
        <v>300</v>
      </c>
      <c r="C1291" s="219">
        <v>21.865353589586931</v>
      </c>
      <c r="D1291" s="218"/>
      <c r="E1291" s="218" t="s">
        <v>112</v>
      </c>
      <c r="F1291" s="218">
        <v>1972</v>
      </c>
    </row>
    <row r="1292" spans="1:6" x14ac:dyDescent="0.45">
      <c r="A1292" s="218">
        <v>12772</v>
      </c>
      <c r="B1292" s="218">
        <v>300</v>
      </c>
      <c r="C1292" s="219">
        <v>30.790995938893371</v>
      </c>
      <c r="D1292" s="218"/>
      <c r="E1292" s="218" t="s">
        <v>112</v>
      </c>
      <c r="F1292" s="218">
        <v>1971</v>
      </c>
    </row>
    <row r="1293" spans="1:6" x14ac:dyDescent="0.45">
      <c r="A1293" s="218">
        <v>12770</v>
      </c>
      <c r="B1293" s="218">
        <v>200</v>
      </c>
      <c r="C1293" s="219">
        <v>18.546338603266101</v>
      </c>
      <c r="D1293" s="218"/>
      <c r="E1293" s="218"/>
      <c r="F1293" s="218">
        <v>1901</v>
      </c>
    </row>
    <row r="1294" spans="1:6" x14ac:dyDescent="0.45">
      <c r="A1294" s="218">
        <v>12770</v>
      </c>
      <c r="B1294" s="218">
        <v>200</v>
      </c>
      <c r="C1294" s="219">
        <v>14.2586604919134</v>
      </c>
      <c r="D1294" s="218"/>
      <c r="E1294" s="218"/>
      <c r="F1294" s="218">
        <v>1901</v>
      </c>
    </row>
    <row r="1295" spans="1:6" x14ac:dyDescent="0.45">
      <c r="A1295" s="218">
        <v>12770</v>
      </c>
      <c r="B1295" s="218">
        <v>200</v>
      </c>
      <c r="C1295" s="219">
        <v>13.766713361603429</v>
      </c>
      <c r="D1295" s="218"/>
      <c r="E1295" s="218"/>
      <c r="F1295" s="218">
        <v>1901</v>
      </c>
    </row>
    <row r="1296" spans="1:6" x14ac:dyDescent="0.45">
      <c r="A1296" s="218">
        <v>12770</v>
      </c>
      <c r="B1296" s="218">
        <v>200</v>
      </c>
      <c r="C1296" s="219">
        <v>14.474567998781421</v>
      </c>
      <c r="D1296" s="218"/>
      <c r="E1296" s="218"/>
      <c r="F1296" s="218">
        <v>1901</v>
      </c>
    </row>
    <row r="1297" spans="1:6" x14ac:dyDescent="0.45">
      <c r="A1297" s="218">
        <v>12770</v>
      </c>
      <c r="B1297" s="218">
        <v>200</v>
      </c>
      <c r="C1297" s="219">
        <v>14.201270959854989</v>
      </c>
      <c r="D1297" s="218"/>
      <c r="E1297" s="218"/>
      <c r="F1297" s="218">
        <v>1901</v>
      </c>
    </row>
    <row r="1298" spans="1:6" x14ac:dyDescent="0.45">
      <c r="A1298" s="218">
        <v>12770</v>
      </c>
      <c r="B1298" s="218">
        <v>200</v>
      </c>
      <c r="C1298" s="219">
        <v>13.83411756629383</v>
      </c>
      <c r="D1298" s="218"/>
      <c r="E1298" s="218"/>
      <c r="F1298" s="218">
        <v>1901</v>
      </c>
    </row>
    <row r="1299" spans="1:6" x14ac:dyDescent="0.45">
      <c r="A1299" s="218">
        <v>12770</v>
      </c>
      <c r="B1299" s="218">
        <v>200</v>
      </c>
      <c r="C1299" s="219">
        <v>14.018626006080179</v>
      </c>
      <c r="D1299" s="218"/>
      <c r="E1299" s="218"/>
      <c r="F1299" s="218">
        <v>1901</v>
      </c>
    </row>
    <row r="1300" spans="1:6" x14ac:dyDescent="0.45">
      <c r="A1300" s="218">
        <v>12768</v>
      </c>
      <c r="B1300" s="218">
        <v>250</v>
      </c>
      <c r="C1300" s="219">
        <v>38.472474370470273</v>
      </c>
      <c r="D1300" s="218"/>
      <c r="E1300" s="218" t="s">
        <v>114</v>
      </c>
      <c r="F1300" s="218">
        <v>1901</v>
      </c>
    </row>
    <row r="1301" spans="1:6" x14ac:dyDescent="0.45">
      <c r="A1301" s="218">
        <v>12766</v>
      </c>
      <c r="B1301" s="218">
        <v>600</v>
      </c>
      <c r="C1301" s="219">
        <v>25.677767080995761</v>
      </c>
      <c r="D1301" s="218"/>
      <c r="E1301" s="218" t="s">
        <v>203</v>
      </c>
      <c r="F1301" s="218">
        <v>1987</v>
      </c>
    </row>
    <row r="1302" spans="1:6" x14ac:dyDescent="0.45">
      <c r="A1302" s="218">
        <v>12766</v>
      </c>
      <c r="B1302" s="218">
        <v>600</v>
      </c>
      <c r="C1302" s="219">
        <v>5.3061537942263923</v>
      </c>
      <c r="D1302" s="218"/>
      <c r="E1302" s="218" t="s">
        <v>203</v>
      </c>
      <c r="F1302" s="218">
        <v>1987</v>
      </c>
    </row>
    <row r="1303" spans="1:6" x14ac:dyDescent="0.45">
      <c r="A1303" s="218">
        <v>12754</v>
      </c>
      <c r="B1303" s="218">
        <v>200</v>
      </c>
      <c r="C1303" s="219">
        <v>36.630711875990777</v>
      </c>
      <c r="D1303" s="218"/>
      <c r="E1303" s="218" t="s">
        <v>204</v>
      </c>
      <c r="F1303" s="218">
        <v>1901</v>
      </c>
    </row>
    <row r="1304" spans="1:6" x14ac:dyDescent="0.45">
      <c r="A1304" s="218">
        <v>12746</v>
      </c>
      <c r="B1304" s="218">
        <v>300</v>
      </c>
      <c r="C1304" s="219">
        <v>11.09885496982044</v>
      </c>
      <c r="D1304" s="218"/>
      <c r="E1304" s="218" t="s">
        <v>207</v>
      </c>
      <c r="F1304" s="218">
        <v>1989</v>
      </c>
    </row>
    <row r="1305" spans="1:6" x14ac:dyDescent="0.45">
      <c r="A1305" s="218">
        <v>12746</v>
      </c>
      <c r="B1305" s="218">
        <v>300</v>
      </c>
      <c r="C1305" s="219">
        <v>13.168703539527041</v>
      </c>
      <c r="D1305" s="218"/>
      <c r="E1305" s="218" t="s">
        <v>207</v>
      </c>
      <c r="F1305" s="218">
        <v>1989</v>
      </c>
    </row>
    <row r="1306" spans="1:6" x14ac:dyDescent="0.45">
      <c r="A1306" s="218">
        <v>12746</v>
      </c>
      <c r="B1306" s="218">
        <v>300</v>
      </c>
      <c r="C1306" s="219">
        <v>22.459181898978969</v>
      </c>
      <c r="D1306" s="218"/>
      <c r="E1306" s="218" t="s">
        <v>207</v>
      </c>
      <c r="F1306" s="218">
        <v>1989</v>
      </c>
    </row>
    <row r="1307" spans="1:6" x14ac:dyDescent="0.45">
      <c r="A1307" s="218">
        <v>12746</v>
      </c>
      <c r="B1307" s="218">
        <v>300</v>
      </c>
      <c r="C1307" s="219">
        <v>24.38427131076951</v>
      </c>
      <c r="D1307" s="218"/>
      <c r="E1307" s="218" t="s">
        <v>207</v>
      </c>
      <c r="F1307" s="218">
        <v>1989</v>
      </c>
    </row>
    <row r="1308" spans="1:6" x14ac:dyDescent="0.45">
      <c r="A1308" s="218">
        <v>12746</v>
      </c>
      <c r="B1308" s="218">
        <v>300</v>
      </c>
      <c r="C1308" s="219">
        <v>8.2816886823900884</v>
      </c>
      <c r="D1308" s="218"/>
      <c r="E1308" s="218" t="s">
        <v>207</v>
      </c>
      <c r="F1308" s="218">
        <v>1989</v>
      </c>
    </row>
    <row r="1309" spans="1:6" x14ac:dyDescent="0.45">
      <c r="A1309" s="218">
        <v>12746</v>
      </c>
      <c r="B1309" s="218">
        <v>300</v>
      </c>
      <c r="C1309" s="219">
        <v>12.112866363659791</v>
      </c>
      <c r="D1309" s="218"/>
      <c r="E1309" s="218" t="s">
        <v>207</v>
      </c>
      <c r="F1309" s="218">
        <v>1989</v>
      </c>
    </row>
    <row r="1310" spans="1:6" x14ac:dyDescent="0.45">
      <c r="A1310" s="218">
        <v>12742</v>
      </c>
      <c r="B1310" s="218">
        <v>315</v>
      </c>
      <c r="C1310" s="219">
        <v>22.18194835149102</v>
      </c>
      <c r="D1310" s="218"/>
      <c r="E1310" s="218" t="s">
        <v>111</v>
      </c>
      <c r="F1310" s="218">
        <v>1901</v>
      </c>
    </row>
    <row r="1311" spans="1:6" x14ac:dyDescent="0.45">
      <c r="A1311" s="218">
        <v>12562</v>
      </c>
      <c r="B1311" s="218">
        <v>300</v>
      </c>
      <c r="C1311" s="219">
        <v>6.7976673727257078</v>
      </c>
      <c r="D1311" s="218"/>
      <c r="E1311" s="218" t="s">
        <v>111</v>
      </c>
      <c r="F1311" s="218">
        <v>1901</v>
      </c>
    </row>
    <row r="1312" spans="1:6" x14ac:dyDescent="0.45">
      <c r="A1312" s="218">
        <v>12562</v>
      </c>
      <c r="B1312" s="218">
        <v>300</v>
      </c>
      <c r="C1312" s="219">
        <v>25.436605050903641</v>
      </c>
      <c r="D1312" s="218"/>
      <c r="E1312" s="218" t="s">
        <v>111</v>
      </c>
      <c r="F1312" s="218">
        <v>1901</v>
      </c>
    </row>
    <row r="1313" spans="1:6" x14ac:dyDescent="0.45">
      <c r="A1313" s="218">
        <v>12558</v>
      </c>
      <c r="B1313" s="218">
        <v>400</v>
      </c>
      <c r="C1313" s="219">
        <v>19.420255418265121</v>
      </c>
      <c r="D1313" s="218"/>
      <c r="E1313" s="218" t="s">
        <v>114</v>
      </c>
      <c r="F1313" s="218">
        <v>1901</v>
      </c>
    </row>
    <row r="1314" spans="1:6" x14ac:dyDescent="0.45">
      <c r="A1314" s="218">
        <v>12558</v>
      </c>
      <c r="B1314" s="218">
        <v>400</v>
      </c>
      <c r="C1314" s="219">
        <v>12.775636634155131</v>
      </c>
      <c r="D1314" s="218"/>
      <c r="E1314" s="218" t="s">
        <v>114</v>
      </c>
      <c r="F1314" s="218">
        <v>1901</v>
      </c>
    </row>
    <row r="1315" spans="1:6" x14ac:dyDescent="0.45">
      <c r="A1315" s="218">
        <v>12558</v>
      </c>
      <c r="B1315" s="218">
        <v>400</v>
      </c>
      <c r="C1315" s="219">
        <v>20.59147453408589</v>
      </c>
      <c r="D1315" s="218"/>
      <c r="E1315" s="218" t="s">
        <v>114</v>
      </c>
      <c r="F1315" s="218">
        <v>1901</v>
      </c>
    </row>
    <row r="1316" spans="1:6" x14ac:dyDescent="0.45">
      <c r="A1316" s="218">
        <v>12558</v>
      </c>
      <c r="B1316" s="218">
        <v>400</v>
      </c>
      <c r="C1316" s="219">
        <v>8.0136495617346544</v>
      </c>
      <c r="D1316" s="218"/>
      <c r="E1316" s="218" t="s">
        <v>114</v>
      </c>
      <c r="F1316" s="218">
        <v>1901</v>
      </c>
    </row>
    <row r="1317" spans="1:6" x14ac:dyDescent="0.45">
      <c r="A1317" s="218">
        <v>12558</v>
      </c>
      <c r="B1317" s="218">
        <v>400</v>
      </c>
      <c r="C1317" s="219">
        <v>19.98915935452786</v>
      </c>
      <c r="D1317" s="218"/>
      <c r="E1317" s="218" t="s">
        <v>114</v>
      </c>
      <c r="F1317" s="218">
        <v>1901</v>
      </c>
    </row>
    <row r="1318" spans="1:6" x14ac:dyDescent="0.45">
      <c r="A1318" s="218">
        <v>12558</v>
      </c>
      <c r="B1318" s="218">
        <v>400</v>
      </c>
      <c r="C1318" s="219">
        <v>25.616394564975451</v>
      </c>
      <c r="D1318" s="218"/>
      <c r="E1318" s="218" t="s">
        <v>114</v>
      </c>
      <c r="F1318" s="218">
        <v>1901</v>
      </c>
    </row>
    <row r="1319" spans="1:6" x14ac:dyDescent="0.45">
      <c r="A1319" s="218">
        <v>12558</v>
      </c>
      <c r="B1319" s="218">
        <v>400</v>
      </c>
      <c r="C1319" s="219">
        <v>8.3312682177082618</v>
      </c>
      <c r="D1319" s="218"/>
      <c r="E1319" s="218" t="s">
        <v>114</v>
      </c>
      <c r="F1319" s="218">
        <v>1901</v>
      </c>
    </row>
    <row r="1320" spans="1:6" x14ac:dyDescent="0.45">
      <c r="A1320" s="218">
        <v>12550</v>
      </c>
      <c r="B1320" s="218">
        <v>250</v>
      </c>
      <c r="C1320" s="219">
        <v>0.50008426269163997</v>
      </c>
      <c r="D1320" s="218"/>
      <c r="E1320" s="218"/>
      <c r="F1320" s="218">
        <v>1901</v>
      </c>
    </row>
    <row r="1321" spans="1:6" x14ac:dyDescent="0.45">
      <c r="A1321" s="218">
        <v>12520</v>
      </c>
      <c r="B1321" s="218">
        <v>250</v>
      </c>
      <c r="C1321" s="219">
        <v>10.003575879249601</v>
      </c>
      <c r="D1321" s="218"/>
      <c r="E1321" s="218" t="s">
        <v>205</v>
      </c>
      <c r="F1321" s="218">
        <v>1990</v>
      </c>
    </row>
    <row r="1322" spans="1:6" x14ac:dyDescent="0.45">
      <c r="A1322" s="218">
        <v>12520</v>
      </c>
      <c r="B1322" s="218">
        <v>250</v>
      </c>
      <c r="C1322" s="219">
        <v>27.05318844726537</v>
      </c>
      <c r="D1322" s="218"/>
      <c r="E1322" s="218" t="s">
        <v>205</v>
      </c>
      <c r="F1322" s="218">
        <v>1990</v>
      </c>
    </row>
    <row r="1323" spans="1:6" x14ac:dyDescent="0.45">
      <c r="A1323" s="218">
        <v>12520</v>
      </c>
      <c r="B1323" s="218">
        <v>250</v>
      </c>
      <c r="C1323" s="219">
        <v>19.108717468943119</v>
      </c>
      <c r="D1323" s="218"/>
      <c r="E1323" s="218" t="s">
        <v>205</v>
      </c>
      <c r="F1323" s="218">
        <v>1990</v>
      </c>
    </row>
    <row r="1324" spans="1:6" x14ac:dyDescent="0.45">
      <c r="A1324" s="218">
        <v>12520</v>
      </c>
      <c r="B1324" s="218">
        <v>250</v>
      </c>
      <c r="C1324" s="219">
        <v>26.243051837792901</v>
      </c>
      <c r="D1324" s="218"/>
      <c r="E1324" s="218" t="s">
        <v>205</v>
      </c>
      <c r="F1324" s="218">
        <v>1990</v>
      </c>
    </row>
    <row r="1325" spans="1:6" x14ac:dyDescent="0.45">
      <c r="A1325" s="218">
        <v>12520</v>
      </c>
      <c r="B1325" s="218">
        <v>250</v>
      </c>
      <c r="C1325" s="219">
        <v>29.997075215522528</v>
      </c>
      <c r="D1325" s="218"/>
      <c r="E1325" s="218" t="s">
        <v>205</v>
      </c>
      <c r="F1325" s="218">
        <v>1990</v>
      </c>
    </row>
    <row r="1326" spans="1:6" x14ac:dyDescent="0.45">
      <c r="A1326" s="218">
        <v>12520</v>
      </c>
      <c r="B1326" s="218">
        <v>250</v>
      </c>
      <c r="C1326" s="219">
        <v>8.8864274685670264</v>
      </c>
      <c r="D1326" s="218"/>
      <c r="E1326" s="218" t="s">
        <v>205</v>
      </c>
      <c r="F1326" s="218">
        <v>1990</v>
      </c>
    </row>
    <row r="1327" spans="1:6" x14ac:dyDescent="0.45">
      <c r="A1327" s="218">
        <v>12520</v>
      </c>
      <c r="B1327" s="218">
        <v>250</v>
      </c>
      <c r="C1327" s="219">
        <v>16.22556372717624</v>
      </c>
      <c r="D1327" s="218"/>
      <c r="E1327" s="218" t="s">
        <v>205</v>
      </c>
      <c r="F1327" s="218">
        <v>1990</v>
      </c>
    </row>
    <row r="1328" spans="1:6" x14ac:dyDescent="0.45">
      <c r="A1328" s="218">
        <v>12520</v>
      </c>
      <c r="B1328" s="218">
        <v>250</v>
      </c>
      <c r="C1328" s="219">
        <v>19.847608635673929</v>
      </c>
      <c r="D1328" s="218"/>
      <c r="E1328" s="218" t="s">
        <v>205</v>
      </c>
      <c r="F1328" s="218">
        <v>1990</v>
      </c>
    </row>
    <row r="1329" spans="1:6" x14ac:dyDescent="0.45">
      <c r="A1329" s="218">
        <v>12520</v>
      </c>
      <c r="B1329" s="218">
        <v>250</v>
      </c>
      <c r="C1329" s="219">
        <v>17.044863555656701</v>
      </c>
      <c r="D1329" s="218"/>
      <c r="E1329" s="218" t="s">
        <v>205</v>
      </c>
      <c r="F1329" s="218">
        <v>1990</v>
      </c>
    </row>
    <row r="1330" spans="1:6" x14ac:dyDescent="0.45">
      <c r="A1330" s="218">
        <v>12520</v>
      </c>
      <c r="B1330" s="218">
        <v>250</v>
      </c>
      <c r="C1330" s="219">
        <v>30.444504481310229</v>
      </c>
      <c r="D1330" s="218"/>
      <c r="E1330" s="218" t="s">
        <v>205</v>
      </c>
      <c r="F1330" s="218">
        <v>1990</v>
      </c>
    </row>
    <row r="1331" spans="1:6" x14ac:dyDescent="0.45">
      <c r="A1331" s="218">
        <v>12520</v>
      </c>
      <c r="B1331" s="218">
        <v>250</v>
      </c>
      <c r="C1331" s="219">
        <v>25.529586663249258</v>
      </c>
      <c r="D1331" s="218"/>
      <c r="E1331" s="218" t="s">
        <v>205</v>
      </c>
      <c r="F1331" s="218">
        <v>1990</v>
      </c>
    </row>
    <row r="1332" spans="1:6" x14ac:dyDescent="0.45">
      <c r="A1332" s="218">
        <v>12518</v>
      </c>
      <c r="B1332" s="218">
        <v>1000</v>
      </c>
      <c r="C1332" s="219">
        <v>25.40367054960879</v>
      </c>
      <c r="D1332" s="218"/>
      <c r="E1332" s="218" t="s">
        <v>203</v>
      </c>
      <c r="F1332" s="218">
        <v>1901</v>
      </c>
    </row>
    <row r="1333" spans="1:6" x14ac:dyDescent="0.45">
      <c r="A1333" s="218">
        <v>12518</v>
      </c>
      <c r="B1333" s="218">
        <v>1000</v>
      </c>
      <c r="C1333" s="219">
        <v>67.930589491573926</v>
      </c>
      <c r="D1333" s="218"/>
      <c r="E1333" s="218" t="s">
        <v>203</v>
      </c>
      <c r="F1333" s="218">
        <v>1987</v>
      </c>
    </row>
    <row r="1334" spans="1:6" x14ac:dyDescent="0.45">
      <c r="A1334" s="218">
        <v>12518</v>
      </c>
      <c r="B1334" s="218">
        <v>1000</v>
      </c>
      <c r="C1334" s="219">
        <v>100.1767270677035</v>
      </c>
      <c r="D1334" s="218"/>
      <c r="E1334" s="218" t="s">
        <v>203</v>
      </c>
      <c r="F1334" s="218">
        <v>1987</v>
      </c>
    </row>
    <row r="1335" spans="1:6" x14ac:dyDescent="0.45">
      <c r="A1335" s="218">
        <v>12518</v>
      </c>
      <c r="B1335" s="218">
        <v>1000</v>
      </c>
      <c r="C1335" s="219">
        <v>37.027572840243401</v>
      </c>
      <c r="D1335" s="218"/>
      <c r="E1335" s="218" t="s">
        <v>203</v>
      </c>
      <c r="F1335" s="218">
        <v>1987</v>
      </c>
    </row>
    <row r="1336" spans="1:6" x14ac:dyDescent="0.45">
      <c r="A1336" s="218">
        <v>12518</v>
      </c>
      <c r="B1336" s="218">
        <v>1000</v>
      </c>
      <c r="C1336" s="219">
        <v>62.438403794140491</v>
      </c>
      <c r="D1336" s="218"/>
      <c r="E1336" s="218" t="s">
        <v>203</v>
      </c>
      <c r="F1336" s="218">
        <v>1987</v>
      </c>
    </row>
    <row r="1337" spans="1:6" x14ac:dyDescent="0.45">
      <c r="A1337" s="218">
        <v>12518</v>
      </c>
      <c r="B1337" s="218">
        <v>1000</v>
      </c>
      <c r="C1337" s="219">
        <v>26.930942757982059</v>
      </c>
      <c r="D1337" s="218"/>
      <c r="E1337" s="218" t="s">
        <v>203</v>
      </c>
      <c r="F1337" s="218">
        <v>1987</v>
      </c>
    </row>
    <row r="1338" spans="1:6" x14ac:dyDescent="0.45">
      <c r="A1338" s="218">
        <v>12518</v>
      </c>
      <c r="B1338" s="218">
        <v>1000</v>
      </c>
      <c r="C1338" s="219">
        <v>29.90881943153332</v>
      </c>
      <c r="D1338" s="218"/>
      <c r="E1338" s="218" t="s">
        <v>203</v>
      </c>
      <c r="F1338" s="218">
        <v>1987</v>
      </c>
    </row>
    <row r="1339" spans="1:6" x14ac:dyDescent="0.45">
      <c r="A1339" s="218">
        <v>12518</v>
      </c>
      <c r="B1339" s="218">
        <v>1000</v>
      </c>
      <c r="C1339" s="219">
        <v>26.125728697972189</v>
      </c>
      <c r="D1339" s="218"/>
      <c r="E1339" s="218" t="s">
        <v>203</v>
      </c>
      <c r="F1339" s="218">
        <v>1987</v>
      </c>
    </row>
    <row r="1340" spans="1:6" x14ac:dyDescent="0.45">
      <c r="A1340" s="218">
        <v>12518</v>
      </c>
      <c r="B1340" s="218">
        <v>1000</v>
      </c>
      <c r="C1340" s="219">
        <v>18.84375963805871</v>
      </c>
      <c r="D1340" s="218"/>
      <c r="E1340" s="218" t="s">
        <v>203</v>
      </c>
      <c r="F1340" s="218">
        <v>1987</v>
      </c>
    </row>
    <row r="1341" spans="1:6" x14ac:dyDescent="0.45">
      <c r="A1341" s="218">
        <v>12518</v>
      </c>
      <c r="B1341" s="218">
        <v>1000</v>
      </c>
      <c r="C1341" s="219">
        <v>3.5151310070323678</v>
      </c>
      <c r="D1341" s="218"/>
      <c r="E1341" s="218" t="s">
        <v>203</v>
      </c>
      <c r="F1341" s="218">
        <v>1987</v>
      </c>
    </row>
    <row r="1342" spans="1:6" x14ac:dyDescent="0.45">
      <c r="A1342" s="218">
        <v>12518</v>
      </c>
      <c r="B1342" s="218">
        <v>1000</v>
      </c>
      <c r="C1342" s="219">
        <v>25.031910685923389</v>
      </c>
      <c r="D1342" s="218"/>
      <c r="E1342" s="218" t="s">
        <v>203</v>
      </c>
      <c r="F1342" s="218">
        <v>1987</v>
      </c>
    </row>
    <row r="1343" spans="1:6" x14ac:dyDescent="0.45">
      <c r="A1343" s="218">
        <v>12518</v>
      </c>
      <c r="B1343" s="218">
        <v>1000</v>
      </c>
      <c r="C1343" s="219">
        <v>48.330616661558459</v>
      </c>
      <c r="D1343" s="218"/>
      <c r="E1343" s="218" t="s">
        <v>203</v>
      </c>
      <c r="F1343" s="218">
        <v>1990</v>
      </c>
    </row>
    <row r="1344" spans="1:6" x14ac:dyDescent="0.45">
      <c r="A1344" s="218">
        <v>12518</v>
      </c>
      <c r="B1344" s="218">
        <v>1000</v>
      </c>
      <c r="C1344" s="219">
        <v>50.547481883922103</v>
      </c>
      <c r="D1344" s="218"/>
      <c r="E1344" s="218" t="s">
        <v>203</v>
      </c>
      <c r="F1344" s="218">
        <v>1990</v>
      </c>
    </row>
    <row r="1345" spans="1:6" x14ac:dyDescent="0.45">
      <c r="A1345" s="218">
        <v>12274</v>
      </c>
      <c r="B1345" s="218">
        <v>600</v>
      </c>
      <c r="C1345" s="219">
        <v>1.0009765625E-2</v>
      </c>
      <c r="D1345" s="218"/>
      <c r="E1345" s="218" t="s">
        <v>114</v>
      </c>
      <c r="F1345" s="218">
        <v>1901</v>
      </c>
    </row>
    <row r="1346" spans="1:6" x14ac:dyDescent="0.45">
      <c r="A1346" s="218">
        <v>12274</v>
      </c>
      <c r="B1346" s="218">
        <v>600</v>
      </c>
      <c r="C1346" s="219">
        <v>31.728763684905449</v>
      </c>
      <c r="D1346" s="218"/>
      <c r="E1346" s="218" t="s">
        <v>203</v>
      </c>
      <c r="F1346" s="218">
        <v>1901</v>
      </c>
    </row>
    <row r="1347" spans="1:6" x14ac:dyDescent="0.45">
      <c r="A1347" s="218">
        <v>12274</v>
      </c>
      <c r="B1347" s="218">
        <v>600</v>
      </c>
      <c r="C1347" s="219">
        <v>39.893348109543012</v>
      </c>
      <c r="D1347" s="218"/>
      <c r="E1347" s="218" t="s">
        <v>203</v>
      </c>
      <c r="F1347" s="218">
        <v>1901</v>
      </c>
    </row>
    <row r="1348" spans="1:6" x14ac:dyDescent="0.45">
      <c r="A1348" s="218">
        <v>12274</v>
      </c>
      <c r="B1348" s="218">
        <v>600</v>
      </c>
      <c r="C1348" s="219">
        <v>31.893124061524301</v>
      </c>
      <c r="D1348" s="218"/>
      <c r="E1348" s="218" t="s">
        <v>203</v>
      </c>
      <c r="F1348" s="218">
        <v>1901</v>
      </c>
    </row>
    <row r="1349" spans="1:6" x14ac:dyDescent="0.45">
      <c r="A1349" s="218">
        <v>12274</v>
      </c>
      <c r="B1349" s="218">
        <v>600</v>
      </c>
      <c r="C1349" s="219">
        <v>30.60904421972046</v>
      </c>
      <c r="D1349" s="218"/>
      <c r="E1349" s="218" t="s">
        <v>203</v>
      </c>
      <c r="F1349" s="218">
        <v>1901</v>
      </c>
    </row>
    <row r="1350" spans="1:6" x14ac:dyDescent="0.45">
      <c r="A1350" s="218">
        <v>12274</v>
      </c>
      <c r="B1350" s="218">
        <v>600</v>
      </c>
      <c r="C1350" s="219">
        <v>76.119721054539355</v>
      </c>
      <c r="D1350" s="218"/>
      <c r="E1350" s="218" t="s">
        <v>203</v>
      </c>
      <c r="F1350" s="218">
        <v>1901</v>
      </c>
    </row>
    <row r="1351" spans="1:6" x14ac:dyDescent="0.45">
      <c r="A1351" s="218">
        <v>12274</v>
      </c>
      <c r="B1351" s="218">
        <v>600</v>
      </c>
      <c r="C1351" s="219">
        <v>85.971205641011025</v>
      </c>
      <c r="D1351" s="218"/>
      <c r="E1351" s="218" t="s">
        <v>203</v>
      </c>
      <c r="F1351" s="218">
        <v>1901</v>
      </c>
    </row>
    <row r="1352" spans="1:6" x14ac:dyDescent="0.45">
      <c r="A1352" s="218">
        <v>12272</v>
      </c>
      <c r="B1352" s="218">
        <v>200</v>
      </c>
      <c r="C1352" s="219">
        <v>28.066289702726309</v>
      </c>
      <c r="D1352" s="218"/>
      <c r="E1352" s="218" t="s">
        <v>114</v>
      </c>
      <c r="F1352" s="218">
        <v>1901</v>
      </c>
    </row>
    <row r="1353" spans="1:6" x14ac:dyDescent="0.45">
      <c r="A1353" s="218">
        <v>12262</v>
      </c>
      <c r="B1353" s="218">
        <v>600</v>
      </c>
      <c r="C1353" s="219">
        <v>46.860464988932208</v>
      </c>
      <c r="D1353" s="218"/>
      <c r="E1353" s="218" t="s">
        <v>203</v>
      </c>
      <c r="F1353" s="218">
        <v>1901</v>
      </c>
    </row>
    <row r="1354" spans="1:6" x14ac:dyDescent="0.45">
      <c r="A1354" s="218">
        <v>12262</v>
      </c>
      <c r="B1354" s="218">
        <v>600</v>
      </c>
      <c r="C1354" s="219">
        <v>46.334400489826614</v>
      </c>
      <c r="D1354" s="218"/>
      <c r="E1354" s="218" t="s">
        <v>203</v>
      </c>
      <c r="F1354" s="218">
        <v>1901</v>
      </c>
    </row>
    <row r="1355" spans="1:6" x14ac:dyDescent="0.45">
      <c r="A1355" s="218">
        <v>12262</v>
      </c>
      <c r="B1355" s="218">
        <v>600</v>
      </c>
      <c r="C1355" s="219">
        <v>17.924709432874121</v>
      </c>
      <c r="D1355" s="218"/>
      <c r="E1355" s="218" t="s">
        <v>203</v>
      </c>
      <c r="F1355" s="218">
        <v>1901</v>
      </c>
    </row>
    <row r="1356" spans="1:6" x14ac:dyDescent="0.45">
      <c r="A1356" s="218">
        <v>12262</v>
      </c>
      <c r="B1356" s="218">
        <v>600</v>
      </c>
      <c r="C1356" s="219">
        <v>21.283255501867231</v>
      </c>
      <c r="D1356" s="218"/>
      <c r="E1356" s="218" t="s">
        <v>203</v>
      </c>
      <c r="F1356" s="218">
        <v>1901</v>
      </c>
    </row>
    <row r="1357" spans="1:6" x14ac:dyDescent="0.45">
      <c r="A1357" s="218">
        <v>12262</v>
      </c>
      <c r="B1357" s="218">
        <v>600</v>
      </c>
      <c r="C1357" s="219">
        <v>38.274142885069367</v>
      </c>
      <c r="D1357" s="218"/>
      <c r="E1357" s="218" t="s">
        <v>203</v>
      </c>
      <c r="F1357" s="218">
        <v>1901</v>
      </c>
    </row>
    <row r="1358" spans="1:6" x14ac:dyDescent="0.45">
      <c r="A1358" s="218">
        <v>12262</v>
      </c>
      <c r="B1358" s="218">
        <v>600</v>
      </c>
      <c r="C1358" s="219">
        <v>17.767397669865101</v>
      </c>
      <c r="D1358" s="218"/>
      <c r="E1358" s="218" t="s">
        <v>203</v>
      </c>
      <c r="F1358" s="218">
        <v>1901</v>
      </c>
    </row>
    <row r="1359" spans="1:6" x14ac:dyDescent="0.45">
      <c r="A1359" s="218">
        <v>12262</v>
      </c>
      <c r="B1359" s="218">
        <v>600</v>
      </c>
      <c r="C1359" s="219">
        <v>13.631184910183929</v>
      </c>
      <c r="D1359" s="218"/>
      <c r="E1359" s="218" t="s">
        <v>203</v>
      </c>
      <c r="F1359" s="218">
        <v>1901</v>
      </c>
    </row>
    <row r="1360" spans="1:6" x14ac:dyDescent="0.45">
      <c r="A1360" s="218">
        <v>12262</v>
      </c>
      <c r="B1360" s="218">
        <v>600</v>
      </c>
      <c r="C1360" s="219">
        <v>12.800369741836301</v>
      </c>
      <c r="D1360" s="218"/>
      <c r="E1360" s="218" t="s">
        <v>203</v>
      </c>
      <c r="F1360" s="218">
        <v>1901</v>
      </c>
    </row>
    <row r="1361" spans="1:6" x14ac:dyDescent="0.45">
      <c r="A1361" s="218">
        <v>12258</v>
      </c>
      <c r="B1361" s="218">
        <v>560</v>
      </c>
      <c r="C1361" s="219">
        <v>10.134804207108459</v>
      </c>
      <c r="D1361" s="218"/>
      <c r="E1361" s="218" t="s">
        <v>203</v>
      </c>
      <c r="F1361" s="218">
        <v>1901</v>
      </c>
    </row>
    <row r="1362" spans="1:6" x14ac:dyDescent="0.45">
      <c r="A1362" s="218">
        <v>12246</v>
      </c>
      <c r="B1362" s="218">
        <v>200</v>
      </c>
      <c r="C1362" s="219">
        <v>38.061620255274342</v>
      </c>
      <c r="D1362" s="218"/>
      <c r="E1362" s="218" t="s">
        <v>207</v>
      </c>
      <c r="F1362" s="218">
        <v>1991</v>
      </c>
    </row>
    <row r="1363" spans="1:6" x14ac:dyDescent="0.45">
      <c r="A1363" s="218">
        <v>12240</v>
      </c>
      <c r="B1363" s="218">
        <v>500</v>
      </c>
      <c r="C1363" s="219">
        <v>37.590510203548398</v>
      </c>
      <c r="D1363" s="218"/>
      <c r="E1363" s="218" t="s">
        <v>203</v>
      </c>
      <c r="F1363" s="218">
        <v>1901</v>
      </c>
    </row>
    <row r="1364" spans="1:6" x14ac:dyDescent="0.45">
      <c r="A1364" s="218">
        <v>12240</v>
      </c>
      <c r="B1364" s="218">
        <v>500</v>
      </c>
      <c r="C1364" s="219">
        <v>4.3958083543904634</v>
      </c>
      <c r="D1364" s="218"/>
      <c r="E1364" s="218" t="s">
        <v>203</v>
      </c>
      <c r="F1364" s="218">
        <v>1901</v>
      </c>
    </row>
    <row r="1365" spans="1:6" x14ac:dyDescent="0.45">
      <c r="A1365" s="218">
        <v>12240</v>
      </c>
      <c r="B1365" s="218">
        <v>500</v>
      </c>
      <c r="C1365" s="219">
        <v>18.9366925731542</v>
      </c>
      <c r="D1365" s="218"/>
      <c r="E1365" s="218" t="s">
        <v>203</v>
      </c>
      <c r="F1365" s="218">
        <v>1901</v>
      </c>
    </row>
    <row r="1366" spans="1:6" x14ac:dyDescent="0.45">
      <c r="A1366" s="218">
        <v>12240</v>
      </c>
      <c r="B1366" s="218">
        <v>500</v>
      </c>
      <c r="C1366" s="219">
        <v>54.477417297272517</v>
      </c>
      <c r="D1366" s="218"/>
      <c r="E1366" s="218" t="s">
        <v>203</v>
      </c>
      <c r="F1366" s="218">
        <v>1901</v>
      </c>
    </row>
    <row r="1367" spans="1:6" x14ac:dyDescent="0.45">
      <c r="A1367" s="218">
        <v>12240</v>
      </c>
      <c r="B1367" s="218">
        <v>500</v>
      </c>
      <c r="C1367" s="219">
        <v>29.70300544262453</v>
      </c>
      <c r="D1367" s="218"/>
      <c r="E1367" s="218" t="s">
        <v>203</v>
      </c>
      <c r="F1367" s="218">
        <v>1901</v>
      </c>
    </row>
    <row r="1368" spans="1:6" x14ac:dyDescent="0.45">
      <c r="A1368" s="218">
        <v>12240</v>
      </c>
      <c r="B1368" s="218">
        <v>500</v>
      </c>
      <c r="C1368" s="219">
        <v>26.611689286921958</v>
      </c>
      <c r="D1368" s="218"/>
      <c r="E1368" s="218" t="s">
        <v>203</v>
      </c>
      <c r="F1368" s="218">
        <v>1901</v>
      </c>
    </row>
    <row r="1369" spans="1:6" x14ac:dyDescent="0.45">
      <c r="A1369" s="218">
        <v>12240</v>
      </c>
      <c r="B1369" s="218">
        <v>500</v>
      </c>
      <c r="C1369" s="219">
        <v>18.225970995029151</v>
      </c>
      <c r="D1369" s="218"/>
      <c r="E1369" s="218" t="s">
        <v>203</v>
      </c>
      <c r="F1369" s="218">
        <v>1901</v>
      </c>
    </row>
    <row r="1370" spans="1:6" x14ac:dyDescent="0.45">
      <c r="A1370" s="218">
        <v>12240</v>
      </c>
      <c r="B1370" s="218">
        <v>500</v>
      </c>
      <c r="C1370" s="219">
        <v>2.2520550947105429</v>
      </c>
      <c r="D1370" s="218"/>
      <c r="E1370" s="218" t="s">
        <v>203</v>
      </c>
      <c r="F1370" s="218">
        <v>1901</v>
      </c>
    </row>
    <row r="1371" spans="1:6" x14ac:dyDescent="0.45">
      <c r="A1371" s="218">
        <v>12240</v>
      </c>
      <c r="B1371" s="218">
        <v>500</v>
      </c>
      <c r="C1371" s="219">
        <v>5.0765284593113282</v>
      </c>
      <c r="D1371" s="218"/>
      <c r="E1371" s="218" t="s">
        <v>203</v>
      </c>
      <c r="F1371" s="218">
        <v>1901</v>
      </c>
    </row>
    <row r="1372" spans="1:6" x14ac:dyDescent="0.45">
      <c r="A1372" s="218">
        <v>12240</v>
      </c>
      <c r="B1372" s="218">
        <v>500</v>
      </c>
      <c r="C1372" s="219">
        <v>36.862622761715137</v>
      </c>
      <c r="D1372" s="218"/>
      <c r="E1372" s="218" t="s">
        <v>203</v>
      </c>
      <c r="F1372" s="218">
        <v>1901</v>
      </c>
    </row>
    <row r="1373" spans="1:6" x14ac:dyDescent="0.45">
      <c r="A1373" s="218">
        <v>12240</v>
      </c>
      <c r="B1373" s="218">
        <v>500</v>
      </c>
      <c r="C1373" s="219">
        <v>21.444652105213841</v>
      </c>
      <c r="D1373" s="218"/>
      <c r="E1373" s="218" t="s">
        <v>203</v>
      </c>
      <c r="F1373" s="218">
        <v>1901</v>
      </c>
    </row>
    <row r="1374" spans="1:6" x14ac:dyDescent="0.45">
      <c r="A1374" s="218">
        <v>12240</v>
      </c>
      <c r="B1374" s="218">
        <v>500</v>
      </c>
      <c r="C1374" s="219">
        <v>17.0102668877119</v>
      </c>
      <c r="D1374" s="218"/>
      <c r="E1374" s="218" t="s">
        <v>203</v>
      </c>
      <c r="F1374" s="218">
        <v>1901</v>
      </c>
    </row>
    <row r="1375" spans="1:6" x14ac:dyDescent="0.45">
      <c r="A1375" s="218">
        <v>12240</v>
      </c>
      <c r="B1375" s="218">
        <v>500</v>
      </c>
      <c r="C1375" s="219">
        <v>2.7018132113853088</v>
      </c>
      <c r="D1375" s="218"/>
      <c r="E1375" s="218" t="s">
        <v>203</v>
      </c>
      <c r="F1375" s="218">
        <v>1901</v>
      </c>
    </row>
    <row r="1376" spans="1:6" x14ac:dyDescent="0.45">
      <c r="A1376" s="218">
        <v>12240</v>
      </c>
      <c r="B1376" s="218">
        <v>500</v>
      </c>
      <c r="C1376" s="219">
        <v>32.816523298400767</v>
      </c>
      <c r="D1376" s="218"/>
      <c r="E1376" s="218" t="s">
        <v>203</v>
      </c>
      <c r="F1376" s="218">
        <v>1901</v>
      </c>
    </row>
    <row r="1377" spans="1:6" x14ac:dyDescent="0.45">
      <c r="A1377" s="218">
        <v>12240</v>
      </c>
      <c r="B1377" s="218">
        <v>500</v>
      </c>
      <c r="C1377" s="219">
        <v>5.6225291235656156</v>
      </c>
      <c r="D1377" s="218"/>
      <c r="E1377" s="218" t="s">
        <v>203</v>
      </c>
      <c r="F1377" s="218">
        <v>1901</v>
      </c>
    </row>
    <row r="1378" spans="1:6" x14ac:dyDescent="0.45">
      <c r="A1378" s="218">
        <v>12240</v>
      </c>
      <c r="B1378" s="218">
        <v>500</v>
      </c>
      <c r="C1378" s="219">
        <v>35.580487872534178</v>
      </c>
      <c r="D1378" s="218"/>
      <c r="E1378" s="218" t="s">
        <v>203</v>
      </c>
      <c r="F1378" s="218">
        <v>1901</v>
      </c>
    </row>
    <row r="1379" spans="1:6" x14ac:dyDescent="0.45">
      <c r="A1379" s="218">
        <v>12240</v>
      </c>
      <c r="B1379" s="218">
        <v>500</v>
      </c>
      <c r="C1379" s="219">
        <v>31.099010669774369</v>
      </c>
      <c r="D1379" s="218"/>
      <c r="E1379" s="218" t="s">
        <v>203</v>
      </c>
      <c r="F1379" s="218">
        <v>1901</v>
      </c>
    </row>
    <row r="1380" spans="1:6" x14ac:dyDescent="0.45">
      <c r="A1380" s="218">
        <v>12240</v>
      </c>
      <c r="B1380" s="218">
        <v>500</v>
      </c>
      <c r="C1380" s="219">
        <v>16.492546309403469</v>
      </c>
      <c r="D1380" s="218"/>
      <c r="E1380" s="218" t="s">
        <v>203</v>
      </c>
      <c r="F1380" s="218">
        <v>1901</v>
      </c>
    </row>
    <row r="1381" spans="1:6" x14ac:dyDescent="0.45">
      <c r="A1381" s="218">
        <v>12240</v>
      </c>
      <c r="B1381" s="218">
        <v>500</v>
      </c>
      <c r="C1381" s="219">
        <v>15.867935291864651</v>
      </c>
      <c r="D1381" s="218"/>
      <c r="E1381" s="218" t="s">
        <v>203</v>
      </c>
      <c r="F1381" s="218">
        <v>1901</v>
      </c>
    </row>
    <row r="1382" spans="1:6" x14ac:dyDescent="0.45">
      <c r="A1382" s="218">
        <v>12234</v>
      </c>
      <c r="B1382" s="218">
        <v>270</v>
      </c>
      <c r="C1382" s="219">
        <v>9.0716198064109097</v>
      </c>
      <c r="D1382" s="218"/>
      <c r="E1382" s="218" t="s">
        <v>211</v>
      </c>
      <c r="F1382" s="218">
        <v>1901</v>
      </c>
    </row>
    <row r="1383" spans="1:6" x14ac:dyDescent="0.45">
      <c r="A1383" s="218">
        <v>12234</v>
      </c>
      <c r="B1383" s="218">
        <v>270</v>
      </c>
      <c r="C1383" s="219">
        <v>15.395105737815999</v>
      </c>
      <c r="D1383" s="218"/>
      <c r="E1383" s="218" t="s">
        <v>211</v>
      </c>
      <c r="F1383" s="218">
        <v>1901</v>
      </c>
    </row>
    <row r="1384" spans="1:6" x14ac:dyDescent="0.45">
      <c r="A1384" s="218">
        <v>12234</v>
      </c>
      <c r="B1384" s="218">
        <v>270</v>
      </c>
      <c r="C1384" s="219">
        <v>9.0034732480472233</v>
      </c>
      <c r="D1384" s="218"/>
      <c r="E1384" s="218" t="s">
        <v>109</v>
      </c>
      <c r="F1384" s="218">
        <v>1901</v>
      </c>
    </row>
    <row r="1385" spans="1:6" x14ac:dyDescent="0.45">
      <c r="A1385" s="218">
        <v>12234</v>
      </c>
      <c r="B1385" s="218">
        <v>270</v>
      </c>
      <c r="C1385" s="219">
        <v>14.74932387891557</v>
      </c>
      <c r="D1385" s="218"/>
      <c r="E1385" s="218" t="s">
        <v>109</v>
      </c>
      <c r="F1385" s="218">
        <v>1901</v>
      </c>
    </row>
    <row r="1386" spans="1:6" x14ac:dyDescent="0.45">
      <c r="A1386" s="218">
        <v>12234</v>
      </c>
      <c r="B1386" s="218">
        <v>270</v>
      </c>
      <c r="C1386" s="219">
        <v>12.21567435119826</v>
      </c>
      <c r="D1386" s="218"/>
      <c r="E1386" s="218" t="s">
        <v>109</v>
      </c>
      <c r="F1386" s="218">
        <v>1901</v>
      </c>
    </row>
    <row r="1387" spans="1:6" x14ac:dyDescent="0.45">
      <c r="A1387" s="218">
        <v>12234</v>
      </c>
      <c r="B1387" s="218">
        <v>270</v>
      </c>
      <c r="C1387" s="219">
        <v>17.326091153822539</v>
      </c>
      <c r="D1387" s="218"/>
      <c r="E1387" s="218" t="s">
        <v>109</v>
      </c>
      <c r="F1387" s="218">
        <v>1901</v>
      </c>
    </row>
    <row r="1388" spans="1:6" x14ac:dyDescent="0.45">
      <c r="A1388" s="218">
        <v>12234</v>
      </c>
      <c r="B1388" s="218">
        <v>270</v>
      </c>
      <c r="C1388" s="219">
        <v>18.15697022946836</v>
      </c>
      <c r="D1388" s="218"/>
      <c r="E1388" s="218" t="s">
        <v>109</v>
      </c>
      <c r="F1388" s="218">
        <v>1901</v>
      </c>
    </row>
    <row r="1389" spans="1:6" x14ac:dyDescent="0.45">
      <c r="A1389" s="218">
        <v>12234</v>
      </c>
      <c r="B1389" s="218">
        <v>270</v>
      </c>
      <c r="C1389" s="219">
        <v>5.0091741487367596</v>
      </c>
      <c r="D1389" s="218"/>
      <c r="E1389" s="218" t="s">
        <v>109</v>
      </c>
      <c r="F1389" s="218">
        <v>1901</v>
      </c>
    </row>
    <row r="1390" spans="1:6" x14ac:dyDescent="0.45">
      <c r="A1390" s="218">
        <v>12234</v>
      </c>
      <c r="B1390" s="218">
        <v>270</v>
      </c>
      <c r="C1390" s="219">
        <v>6.9819462290062004</v>
      </c>
      <c r="D1390" s="218"/>
      <c r="E1390" s="218" t="s">
        <v>109</v>
      </c>
      <c r="F1390" s="218">
        <v>1901</v>
      </c>
    </row>
    <row r="1391" spans="1:6" x14ac:dyDescent="0.45">
      <c r="A1391" s="218">
        <v>12234</v>
      </c>
      <c r="B1391" s="218">
        <v>270</v>
      </c>
      <c r="C1391" s="219">
        <v>4.8224980613865016</v>
      </c>
      <c r="D1391" s="218"/>
      <c r="E1391" s="218" t="s">
        <v>109</v>
      </c>
      <c r="F1391" s="218">
        <v>1901</v>
      </c>
    </row>
    <row r="1392" spans="1:6" x14ac:dyDescent="0.45">
      <c r="A1392" s="218">
        <v>12234</v>
      </c>
      <c r="B1392" s="218">
        <v>270</v>
      </c>
      <c r="C1392" s="219">
        <v>5.3713071003935564</v>
      </c>
      <c r="D1392" s="218"/>
      <c r="E1392" s="218" t="s">
        <v>109</v>
      </c>
      <c r="F1392" s="218">
        <v>1901</v>
      </c>
    </row>
    <row r="1393" spans="1:6" x14ac:dyDescent="0.45">
      <c r="A1393" s="218">
        <v>12234</v>
      </c>
      <c r="B1393" s="218">
        <v>270</v>
      </c>
      <c r="C1393" s="219">
        <v>7.3925720376074064</v>
      </c>
      <c r="D1393" s="218"/>
      <c r="E1393" s="218" t="s">
        <v>109</v>
      </c>
      <c r="F1393" s="218">
        <v>1901</v>
      </c>
    </row>
    <row r="1394" spans="1:6" x14ac:dyDescent="0.45">
      <c r="A1394" s="218">
        <v>12234</v>
      </c>
      <c r="B1394" s="218">
        <v>270</v>
      </c>
      <c r="C1394" s="219">
        <v>14.57668506938492</v>
      </c>
      <c r="D1394" s="218"/>
      <c r="E1394" s="218" t="s">
        <v>109</v>
      </c>
      <c r="F1394" s="218">
        <v>1901</v>
      </c>
    </row>
    <row r="1395" spans="1:6" x14ac:dyDescent="0.45">
      <c r="A1395" s="218">
        <v>12234</v>
      </c>
      <c r="B1395" s="218">
        <v>270</v>
      </c>
      <c r="C1395" s="219">
        <v>11.015459203148749</v>
      </c>
      <c r="D1395" s="218"/>
      <c r="E1395" s="218" t="s">
        <v>109</v>
      </c>
      <c r="F1395" s="218">
        <v>1901</v>
      </c>
    </row>
    <row r="1396" spans="1:6" x14ac:dyDescent="0.45">
      <c r="A1396" s="218">
        <v>12234</v>
      </c>
      <c r="B1396" s="218">
        <v>270</v>
      </c>
      <c r="C1396" s="219">
        <v>17.66018577415765</v>
      </c>
      <c r="D1396" s="218"/>
      <c r="E1396" s="218" t="s">
        <v>211</v>
      </c>
      <c r="F1396" s="218">
        <v>1901</v>
      </c>
    </row>
    <row r="1397" spans="1:6" x14ac:dyDescent="0.45">
      <c r="A1397" s="218">
        <v>12234</v>
      </c>
      <c r="B1397" s="218">
        <v>270</v>
      </c>
      <c r="C1397" s="219">
        <v>21.946012059482939</v>
      </c>
      <c r="D1397" s="218"/>
      <c r="E1397" s="218" t="s">
        <v>211</v>
      </c>
      <c r="F1397" s="218">
        <v>1901</v>
      </c>
    </row>
    <row r="1398" spans="1:6" x14ac:dyDescent="0.45">
      <c r="A1398" s="218">
        <v>12020</v>
      </c>
      <c r="B1398" s="218">
        <v>250</v>
      </c>
      <c r="C1398" s="219">
        <v>6.9732974591371697</v>
      </c>
      <c r="D1398" s="218"/>
      <c r="E1398" s="218" t="s">
        <v>203</v>
      </c>
      <c r="F1398" s="218">
        <v>1901</v>
      </c>
    </row>
    <row r="1399" spans="1:6" x14ac:dyDescent="0.45">
      <c r="A1399" s="218">
        <v>12004</v>
      </c>
      <c r="B1399" s="218">
        <v>400</v>
      </c>
      <c r="C1399" s="219">
        <v>24.743926783592709</v>
      </c>
      <c r="D1399" s="218"/>
      <c r="E1399" s="218" t="s">
        <v>203</v>
      </c>
      <c r="F1399" s="218">
        <v>1901</v>
      </c>
    </row>
    <row r="1400" spans="1:6" x14ac:dyDescent="0.45">
      <c r="A1400" s="218">
        <v>12004</v>
      </c>
      <c r="B1400" s="218">
        <v>400</v>
      </c>
      <c r="C1400" s="219">
        <v>15.52864175637376</v>
      </c>
      <c r="D1400" s="218"/>
      <c r="E1400" s="218" t="s">
        <v>203</v>
      </c>
      <c r="F1400" s="218">
        <v>1901</v>
      </c>
    </row>
    <row r="1401" spans="1:6" x14ac:dyDescent="0.45">
      <c r="A1401" s="218">
        <v>12004</v>
      </c>
      <c r="B1401" s="218">
        <v>400</v>
      </c>
      <c r="C1401" s="219">
        <v>17.143747415286331</v>
      </c>
      <c r="D1401" s="218"/>
      <c r="E1401" s="218" t="s">
        <v>203</v>
      </c>
      <c r="F1401" s="218">
        <v>1901</v>
      </c>
    </row>
    <row r="1402" spans="1:6" x14ac:dyDescent="0.45">
      <c r="A1402" s="218">
        <v>12002</v>
      </c>
      <c r="B1402" s="218">
        <v>117</v>
      </c>
      <c r="C1402" s="219">
        <v>9.4068691730530372</v>
      </c>
      <c r="D1402" s="218"/>
      <c r="E1402" s="218" t="s">
        <v>203</v>
      </c>
      <c r="F1402" s="218">
        <v>1901</v>
      </c>
    </row>
    <row r="1403" spans="1:6" x14ac:dyDescent="0.45">
      <c r="A1403" s="218">
        <v>12002</v>
      </c>
      <c r="B1403" s="218">
        <v>117</v>
      </c>
      <c r="C1403" s="219">
        <v>11.969019409028521</v>
      </c>
      <c r="D1403" s="218"/>
      <c r="E1403" s="218" t="s">
        <v>109</v>
      </c>
      <c r="F1403" s="218">
        <v>1901</v>
      </c>
    </row>
    <row r="1404" spans="1:6" x14ac:dyDescent="0.45">
      <c r="A1404" s="218">
        <v>12002</v>
      </c>
      <c r="B1404" s="218">
        <v>117</v>
      </c>
      <c r="C1404" s="219">
        <v>9.1188853416651572</v>
      </c>
      <c r="D1404" s="218"/>
      <c r="E1404" s="218" t="s">
        <v>109</v>
      </c>
      <c r="F1404" s="218">
        <v>1901</v>
      </c>
    </row>
    <row r="1405" spans="1:6" x14ac:dyDescent="0.45">
      <c r="A1405" s="218">
        <v>11998</v>
      </c>
      <c r="B1405" s="218">
        <v>150</v>
      </c>
      <c r="C1405" s="219">
        <v>10.68582780639894</v>
      </c>
      <c r="D1405" s="218"/>
      <c r="E1405" s="218" t="s">
        <v>205</v>
      </c>
      <c r="F1405" s="218">
        <v>1901</v>
      </c>
    </row>
    <row r="1406" spans="1:6" x14ac:dyDescent="0.45">
      <c r="A1406" s="218">
        <v>11998</v>
      </c>
      <c r="B1406" s="218">
        <v>150</v>
      </c>
      <c r="C1406" s="219">
        <v>2.9248852936809202</v>
      </c>
      <c r="D1406" s="218"/>
      <c r="E1406" s="218" t="s">
        <v>205</v>
      </c>
      <c r="F1406" s="218">
        <v>1901</v>
      </c>
    </row>
    <row r="1407" spans="1:6" x14ac:dyDescent="0.45">
      <c r="A1407" s="218">
        <v>11988</v>
      </c>
      <c r="B1407" s="218">
        <v>350</v>
      </c>
      <c r="C1407" s="219">
        <v>10.55070726212649</v>
      </c>
      <c r="D1407" s="218"/>
      <c r="E1407" s="218" t="s">
        <v>111</v>
      </c>
      <c r="F1407" s="218">
        <v>1901</v>
      </c>
    </row>
    <row r="1408" spans="1:6" x14ac:dyDescent="0.45">
      <c r="A1408" s="218">
        <v>11986</v>
      </c>
      <c r="B1408" s="218">
        <v>200</v>
      </c>
      <c r="C1408" s="219">
        <v>7.5469674447265582</v>
      </c>
      <c r="D1408" s="218"/>
      <c r="E1408" s="218" t="s">
        <v>114</v>
      </c>
      <c r="F1408" s="218">
        <v>1901</v>
      </c>
    </row>
    <row r="1409" spans="1:6" x14ac:dyDescent="0.45">
      <c r="A1409" s="218">
        <v>11972</v>
      </c>
      <c r="B1409" s="218">
        <v>250</v>
      </c>
      <c r="C1409" s="219">
        <v>18.65093684427783</v>
      </c>
      <c r="D1409" s="218"/>
      <c r="E1409" s="218" t="s">
        <v>205</v>
      </c>
      <c r="F1409" s="218">
        <v>1901</v>
      </c>
    </row>
    <row r="1410" spans="1:6" x14ac:dyDescent="0.45">
      <c r="A1410" s="218">
        <v>11968</v>
      </c>
      <c r="B1410" s="218">
        <v>150</v>
      </c>
      <c r="C1410" s="219">
        <v>9.3415524827043317</v>
      </c>
      <c r="D1410" s="218"/>
      <c r="E1410" s="218" t="s">
        <v>203</v>
      </c>
      <c r="F1410" s="218">
        <v>1901</v>
      </c>
    </row>
    <row r="1411" spans="1:6" x14ac:dyDescent="0.45">
      <c r="A1411" s="218">
        <v>11968</v>
      </c>
      <c r="B1411" s="218">
        <v>150</v>
      </c>
      <c r="C1411" s="219">
        <v>8.9031484525996945</v>
      </c>
      <c r="D1411" s="218"/>
      <c r="E1411" s="218" t="s">
        <v>203</v>
      </c>
      <c r="F1411" s="218">
        <v>1901</v>
      </c>
    </row>
    <row r="1412" spans="1:6" x14ac:dyDescent="0.45">
      <c r="A1412" s="218">
        <v>11968</v>
      </c>
      <c r="B1412" s="218">
        <v>150</v>
      </c>
      <c r="C1412" s="219">
        <v>8.5998552214071733</v>
      </c>
      <c r="D1412" s="218"/>
      <c r="E1412" s="218" t="s">
        <v>203</v>
      </c>
      <c r="F1412" s="218">
        <v>1901</v>
      </c>
    </row>
    <row r="1413" spans="1:6" x14ac:dyDescent="0.45">
      <c r="A1413" s="218">
        <v>11968</v>
      </c>
      <c r="B1413" s="218">
        <v>150</v>
      </c>
      <c r="C1413" s="219">
        <v>17.013725510578041</v>
      </c>
      <c r="D1413" s="218"/>
      <c r="E1413" s="218" t="s">
        <v>203</v>
      </c>
      <c r="F1413" s="218">
        <v>1901</v>
      </c>
    </row>
    <row r="1414" spans="1:6" x14ac:dyDescent="0.45">
      <c r="A1414" s="218">
        <v>11938</v>
      </c>
      <c r="B1414" s="218">
        <v>315</v>
      </c>
      <c r="C1414" s="219">
        <v>19.17955701913754</v>
      </c>
      <c r="D1414" s="218"/>
      <c r="E1414" s="218" t="s">
        <v>204</v>
      </c>
      <c r="F1414" s="218">
        <v>1901</v>
      </c>
    </row>
    <row r="1415" spans="1:6" x14ac:dyDescent="0.45">
      <c r="A1415" s="218">
        <v>12362</v>
      </c>
      <c r="B1415" s="218">
        <v>150</v>
      </c>
      <c r="C1415" s="219">
        <v>6.4601710629325462</v>
      </c>
      <c r="D1415" s="218"/>
      <c r="E1415" s="218" t="s">
        <v>205</v>
      </c>
      <c r="F1415" s="218">
        <v>1976</v>
      </c>
    </row>
    <row r="1416" spans="1:6" x14ac:dyDescent="0.45">
      <c r="A1416" s="218">
        <v>12362</v>
      </c>
      <c r="B1416" s="218">
        <v>150</v>
      </c>
      <c r="C1416" s="219">
        <v>14.09723152441228</v>
      </c>
      <c r="D1416" s="218"/>
      <c r="E1416" s="218" t="s">
        <v>205</v>
      </c>
      <c r="F1416" s="218">
        <v>1976</v>
      </c>
    </row>
    <row r="1417" spans="1:6" x14ac:dyDescent="0.45">
      <c r="A1417" s="218">
        <v>12362</v>
      </c>
      <c r="B1417" s="218">
        <v>150</v>
      </c>
      <c r="C1417" s="219">
        <v>5.2968456304771223</v>
      </c>
      <c r="D1417" s="218"/>
      <c r="E1417" s="218" t="s">
        <v>205</v>
      </c>
      <c r="F1417" s="218">
        <v>1976</v>
      </c>
    </row>
    <row r="1418" spans="1:6" x14ac:dyDescent="0.45">
      <c r="A1418" s="218">
        <v>12362</v>
      </c>
      <c r="B1418" s="218">
        <v>150</v>
      </c>
      <c r="C1418" s="219">
        <v>13.59442818100125</v>
      </c>
      <c r="D1418" s="218"/>
      <c r="E1418" s="218" t="s">
        <v>205</v>
      </c>
      <c r="F1418" s="218">
        <v>1976</v>
      </c>
    </row>
    <row r="1419" spans="1:6" x14ac:dyDescent="0.45">
      <c r="A1419" s="218">
        <v>12362</v>
      </c>
      <c r="B1419" s="218">
        <v>150</v>
      </c>
      <c r="C1419" s="219">
        <v>5.6285946413628301</v>
      </c>
      <c r="D1419" s="218"/>
      <c r="E1419" s="218" t="s">
        <v>205</v>
      </c>
      <c r="F1419" s="218">
        <v>1976</v>
      </c>
    </row>
    <row r="1420" spans="1:6" x14ac:dyDescent="0.45">
      <c r="A1420" s="218">
        <v>12362</v>
      </c>
      <c r="B1420" s="218">
        <v>150</v>
      </c>
      <c r="C1420" s="219">
        <v>18.22225624512248</v>
      </c>
      <c r="D1420" s="218"/>
      <c r="E1420" s="218" t="s">
        <v>205</v>
      </c>
      <c r="F1420" s="218">
        <v>1976</v>
      </c>
    </row>
    <row r="1421" spans="1:6" x14ac:dyDescent="0.45">
      <c r="A1421" s="218">
        <v>12362</v>
      </c>
      <c r="B1421" s="218">
        <v>150</v>
      </c>
      <c r="C1421" s="219">
        <v>9.5196925164564554</v>
      </c>
      <c r="D1421" s="218"/>
      <c r="E1421" s="218" t="s">
        <v>205</v>
      </c>
      <c r="F1421" s="218">
        <v>1976</v>
      </c>
    </row>
    <row r="1422" spans="1:6" x14ac:dyDescent="0.45">
      <c r="A1422" s="218">
        <v>12360</v>
      </c>
      <c r="B1422" s="218">
        <v>250</v>
      </c>
      <c r="C1422" s="219">
        <v>7.1021202435445403</v>
      </c>
      <c r="D1422" s="218"/>
      <c r="E1422" s="218" t="s">
        <v>114</v>
      </c>
      <c r="F1422" s="218">
        <v>1901</v>
      </c>
    </row>
    <row r="1423" spans="1:6" x14ac:dyDescent="0.45">
      <c r="A1423" s="218">
        <v>12216</v>
      </c>
      <c r="B1423" s="218">
        <v>500</v>
      </c>
      <c r="C1423" s="219">
        <v>19.63568520666939</v>
      </c>
      <c r="D1423" s="218"/>
      <c r="E1423" s="218" t="s">
        <v>203</v>
      </c>
      <c r="F1423" s="218">
        <v>1901</v>
      </c>
    </row>
    <row r="1424" spans="1:6" x14ac:dyDescent="0.45">
      <c r="A1424" s="218">
        <v>12216</v>
      </c>
      <c r="B1424" s="218">
        <v>500</v>
      </c>
      <c r="C1424" s="219">
        <v>23.843765807954259</v>
      </c>
      <c r="D1424" s="218"/>
      <c r="E1424" s="218" t="s">
        <v>203</v>
      </c>
      <c r="F1424" s="218">
        <v>1901</v>
      </c>
    </row>
    <row r="1425" spans="1:6" x14ac:dyDescent="0.45">
      <c r="A1425" s="218">
        <v>12216</v>
      </c>
      <c r="B1425" s="218">
        <v>500</v>
      </c>
      <c r="C1425" s="219">
        <v>22.155849612686811</v>
      </c>
      <c r="D1425" s="218"/>
      <c r="E1425" s="218" t="s">
        <v>203</v>
      </c>
      <c r="F1425" s="218">
        <v>1901</v>
      </c>
    </row>
    <row r="1426" spans="1:6" x14ac:dyDescent="0.45">
      <c r="A1426" s="218">
        <v>12212</v>
      </c>
      <c r="B1426" s="218">
        <v>500</v>
      </c>
      <c r="C1426" s="219">
        <v>10.001372012717351</v>
      </c>
      <c r="D1426" s="218"/>
      <c r="E1426" s="218" t="s">
        <v>203</v>
      </c>
      <c r="F1426" s="218">
        <v>1983</v>
      </c>
    </row>
    <row r="1427" spans="1:6" x14ac:dyDescent="0.45">
      <c r="A1427" s="218">
        <v>12212</v>
      </c>
      <c r="B1427" s="218">
        <v>500</v>
      </c>
      <c r="C1427" s="219">
        <v>2.717271167247588</v>
      </c>
      <c r="D1427" s="218"/>
      <c r="E1427" s="218" t="s">
        <v>203</v>
      </c>
      <c r="F1427" s="218">
        <v>1901</v>
      </c>
    </row>
    <row r="1428" spans="1:6" x14ac:dyDescent="0.45">
      <c r="A1428" s="218">
        <v>12212</v>
      </c>
      <c r="B1428" s="218">
        <v>500</v>
      </c>
      <c r="C1428" s="219">
        <v>31.714299682827949</v>
      </c>
      <c r="D1428" s="218"/>
      <c r="E1428" s="218" t="s">
        <v>203</v>
      </c>
      <c r="F1428" s="218">
        <v>1983</v>
      </c>
    </row>
    <row r="1429" spans="1:6" x14ac:dyDescent="0.45">
      <c r="A1429" s="218">
        <v>12212</v>
      </c>
      <c r="B1429" s="218">
        <v>500</v>
      </c>
      <c r="C1429" s="219">
        <v>10.61510132650959</v>
      </c>
      <c r="D1429" s="218"/>
      <c r="E1429" s="218" t="s">
        <v>203</v>
      </c>
      <c r="F1429" s="218">
        <v>1983</v>
      </c>
    </row>
    <row r="1430" spans="1:6" x14ac:dyDescent="0.45">
      <c r="A1430" s="218">
        <v>12212</v>
      </c>
      <c r="B1430" s="218">
        <v>500</v>
      </c>
      <c r="C1430" s="219">
        <v>23.174268109098922</v>
      </c>
      <c r="D1430" s="218"/>
      <c r="E1430" s="218" t="s">
        <v>203</v>
      </c>
      <c r="F1430" s="218">
        <v>1983</v>
      </c>
    </row>
    <row r="1431" spans="1:6" x14ac:dyDescent="0.45">
      <c r="A1431" s="218">
        <v>12212</v>
      </c>
      <c r="B1431" s="218">
        <v>500</v>
      </c>
      <c r="C1431" s="219">
        <v>38.709489812110583</v>
      </c>
      <c r="D1431" s="218"/>
      <c r="E1431" s="218" t="s">
        <v>203</v>
      </c>
      <c r="F1431" s="218">
        <v>1983</v>
      </c>
    </row>
    <row r="1432" spans="1:6" x14ac:dyDescent="0.45">
      <c r="A1432" s="218">
        <v>12212</v>
      </c>
      <c r="B1432" s="218">
        <v>500</v>
      </c>
      <c r="C1432" s="219">
        <v>9.4694368694393027</v>
      </c>
      <c r="D1432" s="218"/>
      <c r="E1432" s="218" t="s">
        <v>203</v>
      </c>
      <c r="F1432" s="218">
        <v>1983</v>
      </c>
    </row>
    <row r="1433" spans="1:6" x14ac:dyDescent="0.45">
      <c r="A1433" s="218">
        <v>12212</v>
      </c>
      <c r="B1433" s="218">
        <v>500</v>
      </c>
      <c r="C1433" s="219">
        <v>39.239306508854469</v>
      </c>
      <c r="D1433" s="218"/>
      <c r="E1433" s="218" t="s">
        <v>203</v>
      </c>
      <c r="F1433" s="218">
        <v>1983</v>
      </c>
    </row>
    <row r="1434" spans="1:6" x14ac:dyDescent="0.45">
      <c r="A1434" s="218">
        <v>12212</v>
      </c>
      <c r="B1434" s="218">
        <v>500</v>
      </c>
      <c r="C1434" s="219">
        <v>9.4749498432514692</v>
      </c>
      <c r="D1434" s="218"/>
      <c r="E1434" s="218" t="s">
        <v>203</v>
      </c>
      <c r="F1434" s="218">
        <v>1983</v>
      </c>
    </row>
    <row r="1435" spans="1:6" x14ac:dyDescent="0.45">
      <c r="A1435" s="218">
        <v>12208</v>
      </c>
      <c r="B1435" s="218">
        <v>500</v>
      </c>
      <c r="C1435" s="219">
        <v>32.412509085228749</v>
      </c>
      <c r="D1435" s="218"/>
      <c r="E1435" s="218" t="s">
        <v>203</v>
      </c>
      <c r="F1435" s="218">
        <v>1901</v>
      </c>
    </row>
    <row r="1436" spans="1:6" x14ac:dyDescent="0.45">
      <c r="A1436" s="218">
        <v>12208</v>
      </c>
      <c r="B1436" s="218">
        <v>500</v>
      </c>
      <c r="C1436" s="219">
        <v>36.539527550805239</v>
      </c>
      <c r="D1436" s="218"/>
      <c r="E1436" s="218" t="s">
        <v>203</v>
      </c>
      <c r="F1436" s="218">
        <v>1901</v>
      </c>
    </row>
    <row r="1437" spans="1:6" x14ac:dyDescent="0.45">
      <c r="A1437" s="218">
        <v>12208</v>
      </c>
      <c r="B1437" s="218">
        <v>500</v>
      </c>
      <c r="C1437" s="219">
        <v>23.590202288553709</v>
      </c>
      <c r="D1437" s="218"/>
      <c r="E1437" s="218" t="s">
        <v>203</v>
      </c>
      <c r="F1437" s="218">
        <v>1901</v>
      </c>
    </row>
    <row r="1438" spans="1:6" x14ac:dyDescent="0.45">
      <c r="A1438" s="218">
        <v>12208</v>
      </c>
      <c r="B1438" s="218">
        <v>500</v>
      </c>
      <c r="C1438" s="219">
        <v>28.08241154936805</v>
      </c>
      <c r="D1438" s="218"/>
      <c r="E1438" s="218" t="s">
        <v>203</v>
      </c>
      <c r="F1438" s="218">
        <v>1901</v>
      </c>
    </row>
    <row r="1439" spans="1:6" x14ac:dyDescent="0.45">
      <c r="A1439" s="218">
        <v>12208</v>
      </c>
      <c r="B1439" s="218">
        <v>500</v>
      </c>
      <c r="C1439" s="219">
        <v>13.16758173105346</v>
      </c>
      <c r="D1439" s="218"/>
      <c r="E1439" s="218" t="s">
        <v>203</v>
      </c>
      <c r="F1439" s="218">
        <v>1901</v>
      </c>
    </row>
    <row r="1440" spans="1:6" x14ac:dyDescent="0.45">
      <c r="A1440" s="218">
        <v>12208</v>
      </c>
      <c r="B1440" s="218">
        <v>500</v>
      </c>
      <c r="C1440" s="219">
        <v>34.362620427744773</v>
      </c>
      <c r="D1440" s="218"/>
      <c r="E1440" s="218" t="s">
        <v>203</v>
      </c>
      <c r="F1440" s="218">
        <v>1901</v>
      </c>
    </row>
    <row r="1441" spans="1:6" x14ac:dyDescent="0.45">
      <c r="A1441" s="218">
        <v>12208</v>
      </c>
      <c r="B1441" s="218">
        <v>500</v>
      </c>
      <c r="C1441" s="219">
        <v>14.70070165042225</v>
      </c>
      <c r="D1441" s="218"/>
      <c r="E1441" s="218" t="s">
        <v>203</v>
      </c>
      <c r="F1441" s="218">
        <v>1901</v>
      </c>
    </row>
    <row r="1442" spans="1:6" x14ac:dyDescent="0.45">
      <c r="A1442" s="218">
        <v>12208</v>
      </c>
      <c r="B1442" s="218">
        <v>500</v>
      </c>
      <c r="C1442" s="219">
        <v>50.840869919955047</v>
      </c>
      <c r="D1442" s="218"/>
      <c r="E1442" s="218" t="s">
        <v>203</v>
      </c>
      <c r="F1442" s="218">
        <v>1901</v>
      </c>
    </row>
    <row r="1443" spans="1:6" x14ac:dyDescent="0.45">
      <c r="A1443" s="218">
        <v>12208</v>
      </c>
      <c r="B1443" s="218">
        <v>500</v>
      </c>
      <c r="C1443" s="219">
        <v>32.435619842804179</v>
      </c>
      <c r="D1443" s="218"/>
      <c r="E1443" s="218" t="s">
        <v>203</v>
      </c>
      <c r="F1443" s="218">
        <v>1901</v>
      </c>
    </row>
    <row r="1444" spans="1:6" x14ac:dyDescent="0.45">
      <c r="A1444" s="218">
        <v>12208</v>
      </c>
      <c r="B1444" s="218">
        <v>500</v>
      </c>
      <c r="C1444" s="219">
        <v>16.61409090189559</v>
      </c>
      <c r="D1444" s="218"/>
      <c r="E1444" s="218" t="s">
        <v>203</v>
      </c>
      <c r="F1444" s="218">
        <v>1901</v>
      </c>
    </row>
    <row r="1445" spans="1:6" x14ac:dyDescent="0.45">
      <c r="A1445" s="218">
        <v>12208</v>
      </c>
      <c r="B1445" s="218">
        <v>500</v>
      </c>
      <c r="C1445" s="219">
        <v>30.502939625573731</v>
      </c>
      <c r="D1445" s="218"/>
      <c r="E1445" s="218" t="s">
        <v>203</v>
      </c>
      <c r="F1445" s="218">
        <v>1901</v>
      </c>
    </row>
    <row r="1446" spans="1:6" x14ac:dyDescent="0.45">
      <c r="A1446" s="218">
        <v>12206</v>
      </c>
      <c r="B1446" s="218">
        <v>400</v>
      </c>
      <c r="C1446" s="219">
        <v>9.7078140888475435</v>
      </c>
      <c r="D1446" s="218"/>
      <c r="E1446" s="218" t="s">
        <v>205</v>
      </c>
      <c r="F1446" s="218">
        <v>1901</v>
      </c>
    </row>
    <row r="1447" spans="1:6" x14ac:dyDescent="0.45">
      <c r="A1447" s="218">
        <v>12206</v>
      </c>
      <c r="B1447" s="218">
        <v>400</v>
      </c>
      <c r="C1447" s="219">
        <v>11.56626537701524</v>
      </c>
      <c r="D1447" s="218"/>
      <c r="E1447" s="218" t="s">
        <v>205</v>
      </c>
      <c r="F1447" s="218">
        <v>1901</v>
      </c>
    </row>
    <row r="1448" spans="1:6" x14ac:dyDescent="0.45">
      <c r="A1448" s="218">
        <v>12206</v>
      </c>
      <c r="B1448" s="218">
        <v>400</v>
      </c>
      <c r="C1448" s="219">
        <v>31.883175797359929</v>
      </c>
      <c r="D1448" s="218"/>
      <c r="E1448" s="218" t="s">
        <v>203</v>
      </c>
      <c r="F1448" s="218">
        <v>1901</v>
      </c>
    </row>
    <row r="1449" spans="1:6" x14ac:dyDescent="0.45">
      <c r="A1449" s="218">
        <v>12206</v>
      </c>
      <c r="B1449" s="218">
        <v>400</v>
      </c>
      <c r="C1449" s="219">
        <v>42.996499940850413</v>
      </c>
      <c r="D1449" s="218"/>
      <c r="E1449" s="218" t="s">
        <v>203</v>
      </c>
      <c r="F1449" s="218">
        <v>1901</v>
      </c>
    </row>
    <row r="1450" spans="1:6" x14ac:dyDescent="0.45">
      <c r="A1450" s="218">
        <v>12206</v>
      </c>
      <c r="B1450" s="218">
        <v>400</v>
      </c>
      <c r="C1450" s="219">
        <v>27.357757204805829</v>
      </c>
      <c r="D1450" s="218"/>
      <c r="E1450" s="218" t="s">
        <v>203</v>
      </c>
      <c r="F1450" s="218">
        <v>1901</v>
      </c>
    </row>
    <row r="1451" spans="1:6" x14ac:dyDescent="0.45">
      <c r="A1451" s="218">
        <v>12206</v>
      </c>
      <c r="B1451" s="218">
        <v>400</v>
      </c>
      <c r="C1451" s="219">
        <v>18.920671636997429</v>
      </c>
      <c r="D1451" s="218"/>
      <c r="E1451" s="218" t="s">
        <v>203</v>
      </c>
      <c r="F1451" s="218">
        <v>1901</v>
      </c>
    </row>
    <row r="1452" spans="1:6" x14ac:dyDescent="0.45">
      <c r="A1452" s="218">
        <v>12206</v>
      </c>
      <c r="B1452" s="218">
        <v>400</v>
      </c>
      <c r="C1452" s="219">
        <v>47.558044271865683</v>
      </c>
      <c r="D1452" s="218"/>
      <c r="E1452" s="218" t="s">
        <v>203</v>
      </c>
      <c r="F1452" s="218">
        <v>1901</v>
      </c>
    </row>
    <row r="1453" spans="1:6" x14ac:dyDescent="0.45">
      <c r="A1453" s="218">
        <v>12206</v>
      </c>
      <c r="B1453" s="218">
        <v>400</v>
      </c>
      <c r="C1453" s="219">
        <v>25.386054300164091</v>
      </c>
      <c r="D1453" s="218"/>
      <c r="E1453" s="218" t="s">
        <v>203</v>
      </c>
      <c r="F1453" s="218">
        <v>1901</v>
      </c>
    </row>
    <row r="1454" spans="1:6" x14ac:dyDescent="0.45">
      <c r="A1454" s="218">
        <v>12206</v>
      </c>
      <c r="B1454" s="218">
        <v>400</v>
      </c>
      <c r="C1454" s="219">
        <v>24.02768697177218</v>
      </c>
      <c r="D1454" s="218"/>
      <c r="E1454" s="218" t="s">
        <v>203</v>
      </c>
      <c r="F1454" s="218">
        <v>1901</v>
      </c>
    </row>
    <row r="1455" spans="1:6" x14ac:dyDescent="0.45">
      <c r="A1455" s="218">
        <v>12206</v>
      </c>
      <c r="B1455" s="218">
        <v>400</v>
      </c>
      <c r="C1455" s="219">
        <v>25.310383863135371</v>
      </c>
      <c r="D1455" s="218"/>
      <c r="E1455" s="218" t="s">
        <v>203</v>
      </c>
      <c r="F1455" s="218">
        <v>1901</v>
      </c>
    </row>
    <row r="1456" spans="1:6" x14ac:dyDescent="0.45">
      <c r="A1456" s="218">
        <v>12206</v>
      </c>
      <c r="B1456" s="218">
        <v>400</v>
      </c>
      <c r="C1456" s="219">
        <v>15.94126279379838</v>
      </c>
      <c r="D1456" s="218"/>
      <c r="E1456" s="218" t="s">
        <v>203</v>
      </c>
      <c r="F1456" s="218">
        <v>1901</v>
      </c>
    </row>
    <row r="1457" spans="1:6" x14ac:dyDescent="0.45">
      <c r="A1457" s="218">
        <v>12206</v>
      </c>
      <c r="B1457" s="218">
        <v>400</v>
      </c>
      <c r="C1457" s="219">
        <v>16.96793800062704</v>
      </c>
      <c r="D1457" s="218"/>
      <c r="E1457" s="218" t="s">
        <v>203</v>
      </c>
      <c r="F1457" s="218">
        <v>1901</v>
      </c>
    </row>
    <row r="1458" spans="1:6" x14ac:dyDescent="0.45">
      <c r="A1458" s="218">
        <v>12206</v>
      </c>
      <c r="B1458" s="218">
        <v>400</v>
      </c>
      <c r="C1458" s="219">
        <v>53.732569637509037</v>
      </c>
      <c r="D1458" s="218"/>
      <c r="E1458" s="218" t="s">
        <v>203</v>
      </c>
      <c r="F1458" s="218">
        <v>1901</v>
      </c>
    </row>
    <row r="1459" spans="1:6" x14ac:dyDescent="0.45">
      <c r="A1459" s="218">
        <v>12206</v>
      </c>
      <c r="B1459" s="218">
        <v>400</v>
      </c>
      <c r="C1459" s="219">
        <v>56.604851122068453</v>
      </c>
      <c r="D1459" s="218"/>
      <c r="E1459" s="218" t="s">
        <v>203</v>
      </c>
      <c r="F1459" s="218">
        <v>1901</v>
      </c>
    </row>
    <row r="1460" spans="1:6" x14ac:dyDescent="0.45">
      <c r="A1460" s="218">
        <v>12206</v>
      </c>
      <c r="B1460" s="218">
        <v>400</v>
      </c>
      <c r="C1460" s="219">
        <v>35.729874159039298</v>
      </c>
      <c r="D1460" s="218"/>
      <c r="E1460" s="218" t="s">
        <v>205</v>
      </c>
      <c r="F1460" s="218">
        <v>1901</v>
      </c>
    </row>
    <row r="1461" spans="1:6" x14ac:dyDescent="0.45">
      <c r="A1461" s="218">
        <v>12206</v>
      </c>
      <c r="B1461" s="218">
        <v>400</v>
      </c>
      <c r="C1461" s="219">
        <v>15.20529858117588</v>
      </c>
      <c r="D1461" s="218"/>
      <c r="E1461" s="218" t="s">
        <v>205</v>
      </c>
      <c r="F1461" s="218">
        <v>1901</v>
      </c>
    </row>
    <row r="1462" spans="1:6" x14ac:dyDescent="0.45">
      <c r="A1462" s="218">
        <v>12204</v>
      </c>
      <c r="B1462" s="218">
        <v>300</v>
      </c>
      <c r="C1462" s="219">
        <v>11.359989761576481</v>
      </c>
      <c r="D1462" s="218"/>
      <c r="E1462" s="218" t="s">
        <v>205</v>
      </c>
      <c r="F1462" s="218">
        <v>1901</v>
      </c>
    </row>
    <row r="1463" spans="1:6" x14ac:dyDescent="0.45">
      <c r="A1463" s="218">
        <v>12190</v>
      </c>
      <c r="B1463" s="218">
        <v>0</v>
      </c>
      <c r="C1463" s="219">
        <v>39.727152660838122</v>
      </c>
      <c r="D1463" s="218"/>
      <c r="E1463" s="218"/>
      <c r="F1463" s="218">
        <v>0</v>
      </c>
    </row>
    <row r="1464" spans="1:6" x14ac:dyDescent="0.45">
      <c r="A1464" s="218">
        <v>12190</v>
      </c>
      <c r="B1464" s="218">
        <v>0</v>
      </c>
      <c r="C1464" s="219">
        <v>35.680014888426911</v>
      </c>
      <c r="D1464" s="218"/>
      <c r="E1464" s="218"/>
      <c r="F1464" s="218">
        <v>0</v>
      </c>
    </row>
    <row r="1465" spans="1:6" x14ac:dyDescent="0.45">
      <c r="A1465" s="218">
        <v>12186</v>
      </c>
      <c r="B1465" s="218">
        <v>250</v>
      </c>
      <c r="C1465" s="219">
        <v>27.10497254241664</v>
      </c>
      <c r="D1465" s="218"/>
      <c r="E1465" s="218" t="s">
        <v>111</v>
      </c>
      <c r="F1465" s="218">
        <v>1901</v>
      </c>
    </row>
    <row r="1466" spans="1:6" x14ac:dyDescent="0.45">
      <c r="A1466" s="218">
        <v>12186</v>
      </c>
      <c r="B1466" s="218">
        <v>250</v>
      </c>
      <c r="C1466" s="219">
        <v>9.0291057143954472</v>
      </c>
      <c r="D1466" s="218"/>
      <c r="E1466" s="218" t="s">
        <v>114</v>
      </c>
      <c r="F1466" s="218">
        <v>1901</v>
      </c>
    </row>
    <row r="1467" spans="1:6" x14ac:dyDescent="0.45">
      <c r="A1467" s="218">
        <v>12186</v>
      </c>
      <c r="B1467" s="218">
        <v>250</v>
      </c>
      <c r="C1467" s="219">
        <v>5.0871882391318124</v>
      </c>
      <c r="D1467" s="218"/>
      <c r="E1467" s="218" t="s">
        <v>114</v>
      </c>
      <c r="F1467" s="218">
        <v>1901</v>
      </c>
    </row>
    <row r="1468" spans="1:6" x14ac:dyDescent="0.45">
      <c r="A1468" s="218">
        <v>12174</v>
      </c>
      <c r="B1468" s="218">
        <v>270</v>
      </c>
      <c r="C1468" s="219">
        <v>5.4204421874476942</v>
      </c>
      <c r="D1468" s="218"/>
      <c r="E1468" s="218" t="s">
        <v>111</v>
      </c>
      <c r="F1468" s="218">
        <v>1989</v>
      </c>
    </row>
    <row r="1469" spans="1:6" x14ac:dyDescent="0.45">
      <c r="A1469" s="218">
        <v>12174</v>
      </c>
      <c r="B1469" s="218">
        <v>270</v>
      </c>
      <c r="C1469" s="219">
        <v>15.226644724706571</v>
      </c>
      <c r="D1469" s="218"/>
      <c r="E1469" s="218" t="s">
        <v>111</v>
      </c>
      <c r="F1469" s="218">
        <v>1989</v>
      </c>
    </row>
    <row r="1470" spans="1:6" x14ac:dyDescent="0.45">
      <c r="A1470" s="218">
        <v>12174</v>
      </c>
      <c r="B1470" s="218">
        <v>270</v>
      </c>
      <c r="C1470" s="219">
        <v>6.0062599726579338</v>
      </c>
      <c r="D1470" s="218"/>
      <c r="E1470" s="218" t="s">
        <v>111</v>
      </c>
      <c r="F1470" s="218">
        <v>1989</v>
      </c>
    </row>
    <row r="1471" spans="1:6" x14ac:dyDescent="0.45">
      <c r="A1471" s="218">
        <v>12174</v>
      </c>
      <c r="B1471" s="218">
        <v>270</v>
      </c>
      <c r="C1471" s="219">
        <v>8.3140444201452244</v>
      </c>
      <c r="D1471" s="218"/>
      <c r="E1471" s="218"/>
      <c r="F1471" s="218">
        <v>1989</v>
      </c>
    </row>
    <row r="1472" spans="1:6" x14ac:dyDescent="0.45">
      <c r="A1472" s="218">
        <v>12174</v>
      </c>
      <c r="B1472" s="218">
        <v>270</v>
      </c>
      <c r="C1472" s="219">
        <v>4.6116779736753903</v>
      </c>
      <c r="D1472" s="218"/>
      <c r="E1472" s="218" t="s">
        <v>111</v>
      </c>
      <c r="F1472" s="218">
        <v>1989</v>
      </c>
    </row>
    <row r="1473" spans="1:6" x14ac:dyDescent="0.45">
      <c r="A1473" s="218">
        <v>12166</v>
      </c>
      <c r="B1473" s="218">
        <v>1000</v>
      </c>
      <c r="C1473" s="219">
        <v>67.661230592091229</v>
      </c>
      <c r="D1473" s="218"/>
      <c r="E1473" s="218" t="s">
        <v>203</v>
      </c>
      <c r="F1473" s="218">
        <v>1901</v>
      </c>
    </row>
    <row r="1474" spans="1:6" x14ac:dyDescent="0.45">
      <c r="A1474" s="218">
        <v>12166</v>
      </c>
      <c r="B1474" s="218">
        <v>1000</v>
      </c>
      <c r="C1474" s="219">
        <v>18.050283758870279</v>
      </c>
      <c r="D1474" s="218"/>
      <c r="E1474" s="218" t="s">
        <v>203</v>
      </c>
      <c r="F1474" s="218">
        <v>1901</v>
      </c>
    </row>
    <row r="1475" spans="1:6" x14ac:dyDescent="0.45">
      <c r="A1475" s="218">
        <v>12166</v>
      </c>
      <c r="B1475" s="218">
        <v>1000</v>
      </c>
      <c r="C1475" s="219">
        <v>81.228001329534067</v>
      </c>
      <c r="D1475" s="218"/>
      <c r="E1475" s="218" t="s">
        <v>203</v>
      </c>
      <c r="F1475" s="218">
        <v>1901</v>
      </c>
    </row>
    <row r="1476" spans="1:6" x14ac:dyDescent="0.45">
      <c r="A1476" s="218">
        <v>12166</v>
      </c>
      <c r="B1476" s="218">
        <v>1000</v>
      </c>
      <c r="C1476" s="219">
        <v>19.850842164071629</v>
      </c>
      <c r="D1476" s="218"/>
      <c r="E1476" s="218" t="s">
        <v>203</v>
      </c>
      <c r="F1476" s="218">
        <v>1901</v>
      </c>
    </row>
    <row r="1477" spans="1:6" x14ac:dyDescent="0.45">
      <c r="A1477" s="218">
        <v>12166</v>
      </c>
      <c r="B1477" s="218">
        <v>1000</v>
      </c>
      <c r="C1477" s="219">
        <v>31.70037023381537</v>
      </c>
      <c r="D1477" s="218"/>
      <c r="E1477" s="218" t="s">
        <v>203</v>
      </c>
      <c r="F1477" s="218">
        <v>1901</v>
      </c>
    </row>
    <row r="1478" spans="1:6" x14ac:dyDescent="0.45">
      <c r="A1478" s="218">
        <v>12166</v>
      </c>
      <c r="B1478" s="218">
        <v>1000</v>
      </c>
      <c r="C1478" s="219">
        <v>20.362818679407319</v>
      </c>
      <c r="D1478" s="218"/>
      <c r="E1478" s="218" t="s">
        <v>203</v>
      </c>
      <c r="F1478" s="218">
        <v>1901</v>
      </c>
    </row>
    <row r="1479" spans="1:6" x14ac:dyDescent="0.45">
      <c r="A1479" s="218">
        <v>12166</v>
      </c>
      <c r="B1479" s="218">
        <v>1000</v>
      </c>
      <c r="C1479" s="219">
        <v>32.73565906001167</v>
      </c>
      <c r="D1479" s="218"/>
      <c r="E1479" s="218" t="s">
        <v>203</v>
      </c>
      <c r="F1479" s="218">
        <v>1901</v>
      </c>
    </row>
    <row r="1480" spans="1:6" x14ac:dyDescent="0.45">
      <c r="A1480" s="218">
        <v>12166</v>
      </c>
      <c r="B1480" s="218">
        <v>1000</v>
      </c>
      <c r="C1480" s="219">
        <v>21.20066549451095</v>
      </c>
      <c r="D1480" s="218"/>
      <c r="E1480" s="218" t="s">
        <v>203</v>
      </c>
      <c r="F1480" s="218">
        <v>1901</v>
      </c>
    </row>
    <row r="1481" spans="1:6" x14ac:dyDescent="0.45">
      <c r="A1481" s="218">
        <v>12158</v>
      </c>
      <c r="B1481" s="218">
        <v>300</v>
      </c>
      <c r="C1481" s="219">
        <v>7.4441637494419197</v>
      </c>
      <c r="D1481" s="218"/>
      <c r="E1481" s="218" t="s">
        <v>205</v>
      </c>
      <c r="F1481" s="218">
        <v>1988</v>
      </c>
    </row>
    <row r="1482" spans="1:6" x14ac:dyDescent="0.45">
      <c r="A1482" s="218">
        <v>12158</v>
      </c>
      <c r="B1482" s="218">
        <v>300</v>
      </c>
      <c r="C1482" s="219">
        <v>26.655098572559009</v>
      </c>
      <c r="D1482" s="218"/>
      <c r="E1482" s="218" t="s">
        <v>205</v>
      </c>
      <c r="F1482" s="218">
        <v>1901</v>
      </c>
    </row>
    <row r="1483" spans="1:6" x14ac:dyDescent="0.45">
      <c r="A1483" s="218">
        <v>12158</v>
      </c>
      <c r="B1483" s="218">
        <v>300</v>
      </c>
      <c r="C1483" s="219">
        <v>14.191830165946101</v>
      </c>
      <c r="D1483" s="218"/>
      <c r="E1483" s="218" t="s">
        <v>205</v>
      </c>
      <c r="F1483" s="218">
        <v>1988</v>
      </c>
    </row>
    <row r="1484" spans="1:6" x14ac:dyDescent="0.45">
      <c r="A1484" s="218">
        <v>12158</v>
      </c>
      <c r="B1484" s="218">
        <v>300</v>
      </c>
      <c r="C1484" s="219">
        <v>9.676735903855354</v>
      </c>
      <c r="D1484" s="218"/>
      <c r="E1484" s="218" t="s">
        <v>205</v>
      </c>
      <c r="F1484" s="218">
        <v>1988</v>
      </c>
    </row>
    <row r="1485" spans="1:6" x14ac:dyDescent="0.45">
      <c r="A1485" s="218">
        <v>12158</v>
      </c>
      <c r="B1485" s="218">
        <v>300</v>
      </c>
      <c r="C1485" s="219">
        <v>19.690737538049412</v>
      </c>
      <c r="D1485" s="218"/>
      <c r="E1485" s="218" t="s">
        <v>111</v>
      </c>
      <c r="F1485" s="218">
        <v>1988</v>
      </c>
    </row>
    <row r="1486" spans="1:6" x14ac:dyDescent="0.45">
      <c r="A1486" s="218">
        <v>12158</v>
      </c>
      <c r="B1486" s="218">
        <v>300</v>
      </c>
      <c r="C1486" s="219">
        <v>15.25478134881002</v>
      </c>
      <c r="D1486" s="218"/>
      <c r="E1486" s="218" t="s">
        <v>111</v>
      </c>
      <c r="F1486" s="218">
        <v>1988</v>
      </c>
    </row>
    <row r="1487" spans="1:6" x14ac:dyDescent="0.45">
      <c r="A1487" s="218">
        <v>12158</v>
      </c>
      <c r="B1487" s="218">
        <v>300</v>
      </c>
      <c r="C1487" s="219">
        <v>12.466266853442241</v>
      </c>
      <c r="D1487" s="218"/>
      <c r="E1487" s="218" t="s">
        <v>111</v>
      </c>
      <c r="F1487" s="218">
        <v>1988</v>
      </c>
    </row>
    <row r="1488" spans="1:6" x14ac:dyDescent="0.45">
      <c r="A1488" s="218">
        <v>12158</v>
      </c>
      <c r="B1488" s="218">
        <v>300</v>
      </c>
      <c r="C1488" s="219">
        <v>2.8142050197610131</v>
      </c>
      <c r="D1488" s="218"/>
      <c r="E1488" s="218" t="s">
        <v>111</v>
      </c>
      <c r="F1488" s="218">
        <v>1988</v>
      </c>
    </row>
    <row r="1489" spans="1:6" x14ac:dyDescent="0.45">
      <c r="A1489" s="218">
        <v>12158</v>
      </c>
      <c r="B1489" s="218">
        <v>300</v>
      </c>
      <c r="C1489" s="219">
        <v>11.191912260731529</v>
      </c>
      <c r="D1489" s="218"/>
      <c r="E1489" s="218" t="s">
        <v>111</v>
      </c>
      <c r="F1489" s="218">
        <v>1988</v>
      </c>
    </row>
    <row r="1490" spans="1:6" x14ac:dyDescent="0.45">
      <c r="A1490" s="218">
        <v>12158</v>
      </c>
      <c r="B1490" s="218">
        <v>300</v>
      </c>
      <c r="C1490" s="219">
        <v>21.362316642911221</v>
      </c>
      <c r="D1490" s="218"/>
      <c r="E1490" s="218" t="s">
        <v>205</v>
      </c>
      <c r="F1490" s="218">
        <v>1988</v>
      </c>
    </row>
    <row r="1491" spans="1:6" x14ac:dyDescent="0.45">
      <c r="A1491" s="218">
        <v>12158</v>
      </c>
      <c r="B1491" s="218">
        <v>300</v>
      </c>
      <c r="C1491" s="219">
        <v>9.9798998540149828</v>
      </c>
      <c r="D1491" s="218"/>
      <c r="E1491" s="218" t="s">
        <v>111</v>
      </c>
      <c r="F1491" s="218">
        <v>1988</v>
      </c>
    </row>
    <row r="1492" spans="1:6" x14ac:dyDescent="0.45">
      <c r="A1492" s="218">
        <v>12318</v>
      </c>
      <c r="B1492" s="218">
        <v>250</v>
      </c>
      <c r="C1492" s="219">
        <v>13.712768266314249</v>
      </c>
      <c r="D1492" s="218"/>
      <c r="E1492" s="218" t="s">
        <v>205</v>
      </c>
      <c r="F1492" s="218">
        <v>1901</v>
      </c>
    </row>
    <row r="1493" spans="1:6" x14ac:dyDescent="0.45">
      <c r="A1493" s="218">
        <v>12312</v>
      </c>
      <c r="B1493" s="218">
        <v>300</v>
      </c>
      <c r="C1493" s="219">
        <v>46.269130798556198</v>
      </c>
      <c r="D1493" s="218"/>
      <c r="E1493" s="218" t="s">
        <v>203</v>
      </c>
      <c r="F1493" s="218">
        <v>1974</v>
      </c>
    </row>
    <row r="1494" spans="1:6" x14ac:dyDescent="0.45">
      <c r="A1494" s="218">
        <v>12310</v>
      </c>
      <c r="B1494" s="218">
        <v>150</v>
      </c>
      <c r="C1494" s="219">
        <v>17.661412796729561</v>
      </c>
      <c r="D1494" s="218"/>
      <c r="E1494" s="218" t="s">
        <v>112</v>
      </c>
      <c r="F1494" s="218">
        <v>1901</v>
      </c>
    </row>
    <row r="1495" spans="1:6" x14ac:dyDescent="0.45">
      <c r="A1495" s="218">
        <v>12310</v>
      </c>
      <c r="B1495" s="218">
        <v>150</v>
      </c>
      <c r="C1495" s="219">
        <v>21.248126716649601</v>
      </c>
      <c r="D1495" s="218"/>
      <c r="E1495" s="218" t="s">
        <v>112</v>
      </c>
      <c r="F1495" s="218">
        <v>1901</v>
      </c>
    </row>
    <row r="1496" spans="1:6" x14ac:dyDescent="0.45">
      <c r="A1496" s="218">
        <v>12276</v>
      </c>
      <c r="B1496" s="218">
        <v>0</v>
      </c>
      <c r="C1496" s="219">
        <v>38.699509005614672</v>
      </c>
      <c r="D1496" s="218"/>
      <c r="E1496" s="218"/>
      <c r="F1496" s="218">
        <v>1901</v>
      </c>
    </row>
    <row r="1497" spans="1:6" x14ac:dyDescent="0.45">
      <c r="A1497" s="218">
        <v>12156</v>
      </c>
      <c r="B1497" s="218">
        <v>500</v>
      </c>
      <c r="C1497" s="219">
        <v>20.1445801852499</v>
      </c>
      <c r="D1497" s="218"/>
      <c r="E1497" s="218" t="s">
        <v>203</v>
      </c>
      <c r="F1497" s="218">
        <v>1901</v>
      </c>
    </row>
    <row r="1498" spans="1:6" x14ac:dyDescent="0.45">
      <c r="A1498" s="218">
        <v>12156</v>
      </c>
      <c r="B1498" s="218">
        <v>500</v>
      </c>
      <c r="C1498" s="219">
        <v>18.117874035877989</v>
      </c>
      <c r="D1498" s="218"/>
      <c r="E1498" s="218" t="s">
        <v>203</v>
      </c>
      <c r="F1498" s="218">
        <v>1901</v>
      </c>
    </row>
    <row r="1499" spans="1:6" x14ac:dyDescent="0.45">
      <c r="A1499" s="218">
        <v>12156</v>
      </c>
      <c r="B1499" s="218">
        <v>500</v>
      </c>
      <c r="C1499" s="219">
        <v>48.950382558145819</v>
      </c>
      <c r="D1499" s="218"/>
      <c r="E1499" s="218" t="s">
        <v>203</v>
      </c>
      <c r="F1499" s="218">
        <v>1901</v>
      </c>
    </row>
    <row r="1500" spans="1:6" x14ac:dyDescent="0.45">
      <c r="A1500" s="218">
        <v>12156</v>
      </c>
      <c r="B1500" s="218">
        <v>500</v>
      </c>
      <c r="C1500" s="219">
        <v>17.67808549140533</v>
      </c>
      <c r="D1500" s="218"/>
      <c r="E1500" s="218" t="s">
        <v>203</v>
      </c>
      <c r="F1500" s="218">
        <v>1901</v>
      </c>
    </row>
    <row r="1501" spans="1:6" x14ac:dyDescent="0.45">
      <c r="A1501" s="218">
        <v>12156</v>
      </c>
      <c r="B1501" s="218">
        <v>500</v>
      </c>
      <c r="C1501" s="219">
        <v>40.377412690347619</v>
      </c>
      <c r="D1501" s="218"/>
      <c r="E1501" s="218" t="s">
        <v>203</v>
      </c>
      <c r="F1501" s="218">
        <v>1901</v>
      </c>
    </row>
    <row r="1502" spans="1:6" x14ac:dyDescent="0.45">
      <c r="A1502" s="218">
        <v>12156</v>
      </c>
      <c r="B1502" s="218">
        <v>500</v>
      </c>
      <c r="C1502" s="219">
        <v>34.43907503245989</v>
      </c>
      <c r="D1502" s="218"/>
      <c r="E1502" s="218" t="s">
        <v>203</v>
      </c>
      <c r="F1502" s="218">
        <v>1901</v>
      </c>
    </row>
    <row r="1503" spans="1:6" x14ac:dyDescent="0.45">
      <c r="A1503" s="218">
        <v>12156</v>
      </c>
      <c r="B1503" s="218">
        <v>500</v>
      </c>
      <c r="C1503" s="219">
        <v>9.5075614807121251</v>
      </c>
      <c r="D1503" s="218"/>
      <c r="E1503" s="218" t="s">
        <v>203</v>
      </c>
      <c r="F1503" s="218">
        <v>1901</v>
      </c>
    </row>
    <row r="1504" spans="1:6" x14ac:dyDescent="0.45">
      <c r="A1504" s="218">
        <v>12156</v>
      </c>
      <c r="B1504" s="218">
        <v>500</v>
      </c>
      <c r="C1504" s="219">
        <v>3.4831562826931401</v>
      </c>
      <c r="D1504" s="218"/>
      <c r="E1504" s="218" t="s">
        <v>203</v>
      </c>
      <c r="F1504" s="218">
        <v>1901</v>
      </c>
    </row>
    <row r="1505" spans="1:6" x14ac:dyDescent="0.45">
      <c r="A1505" s="218">
        <v>12156</v>
      </c>
      <c r="B1505" s="218">
        <v>500</v>
      </c>
      <c r="C1505" s="219">
        <v>27.18868484120587</v>
      </c>
      <c r="D1505" s="218"/>
      <c r="E1505" s="218" t="s">
        <v>203</v>
      </c>
      <c r="F1505" s="218">
        <v>1901</v>
      </c>
    </row>
    <row r="1506" spans="1:6" x14ac:dyDescent="0.45">
      <c r="A1506" s="218">
        <v>12156</v>
      </c>
      <c r="B1506" s="218">
        <v>500</v>
      </c>
      <c r="C1506" s="219">
        <v>19.925395109283979</v>
      </c>
      <c r="D1506" s="218"/>
      <c r="E1506" s="218" t="s">
        <v>203</v>
      </c>
      <c r="F1506" s="218">
        <v>1901</v>
      </c>
    </row>
    <row r="1507" spans="1:6" x14ac:dyDescent="0.45">
      <c r="A1507" s="218">
        <v>12156</v>
      </c>
      <c r="B1507" s="218">
        <v>500</v>
      </c>
      <c r="C1507" s="219">
        <v>32.384635057970407</v>
      </c>
      <c r="D1507" s="218"/>
      <c r="E1507" s="218" t="s">
        <v>203</v>
      </c>
      <c r="F1507" s="218">
        <v>1901</v>
      </c>
    </row>
    <row r="1508" spans="1:6" x14ac:dyDescent="0.45">
      <c r="A1508" s="218">
        <v>12150</v>
      </c>
      <c r="B1508" s="218">
        <v>300</v>
      </c>
      <c r="C1508" s="219">
        <v>26.208602473305589</v>
      </c>
      <c r="D1508" s="218"/>
      <c r="E1508" s="218" t="s">
        <v>207</v>
      </c>
      <c r="F1508" s="218">
        <v>1901</v>
      </c>
    </row>
    <row r="1509" spans="1:6" x14ac:dyDescent="0.45">
      <c r="A1509" s="218">
        <v>12150</v>
      </c>
      <c r="B1509" s="218">
        <v>300</v>
      </c>
      <c r="C1509" s="219">
        <v>22.682690307805469</v>
      </c>
      <c r="D1509" s="218"/>
      <c r="E1509" s="218" t="s">
        <v>207</v>
      </c>
      <c r="F1509" s="218">
        <v>1901</v>
      </c>
    </row>
    <row r="1510" spans="1:6" x14ac:dyDescent="0.45">
      <c r="A1510" s="218">
        <v>12150</v>
      </c>
      <c r="B1510" s="218">
        <v>300</v>
      </c>
      <c r="C1510" s="219">
        <v>19.757851225493351</v>
      </c>
      <c r="D1510" s="218"/>
      <c r="E1510" s="218" t="s">
        <v>207</v>
      </c>
      <c r="F1510" s="218">
        <v>1901</v>
      </c>
    </row>
    <row r="1511" spans="1:6" x14ac:dyDescent="0.45">
      <c r="A1511" s="218">
        <v>12144</v>
      </c>
      <c r="B1511" s="218">
        <v>250</v>
      </c>
      <c r="C1511" s="219">
        <v>28.282872879571759</v>
      </c>
      <c r="D1511" s="218"/>
      <c r="E1511" s="218" t="s">
        <v>207</v>
      </c>
      <c r="F1511" s="218">
        <v>1901</v>
      </c>
    </row>
    <row r="1512" spans="1:6" x14ac:dyDescent="0.45">
      <c r="A1512" s="218">
        <v>12144</v>
      </c>
      <c r="B1512" s="218">
        <v>250</v>
      </c>
      <c r="C1512" s="219">
        <v>17.182754155507681</v>
      </c>
      <c r="D1512" s="218"/>
      <c r="E1512" s="218" t="s">
        <v>114</v>
      </c>
      <c r="F1512" s="218">
        <v>1901</v>
      </c>
    </row>
    <row r="1513" spans="1:6" x14ac:dyDescent="0.45">
      <c r="A1513" s="218">
        <v>12144</v>
      </c>
      <c r="B1513" s="218">
        <v>250</v>
      </c>
      <c r="C1513" s="219">
        <v>19.105533121835489</v>
      </c>
      <c r="D1513" s="218"/>
      <c r="E1513" s="218" t="s">
        <v>207</v>
      </c>
      <c r="F1513" s="218">
        <v>1901</v>
      </c>
    </row>
    <row r="1514" spans="1:6" x14ac:dyDescent="0.45">
      <c r="A1514" s="218">
        <v>12130</v>
      </c>
      <c r="B1514" s="218">
        <v>315</v>
      </c>
      <c r="C1514" s="219">
        <v>21.316848193248759</v>
      </c>
      <c r="D1514" s="218"/>
      <c r="E1514" s="218" t="s">
        <v>114</v>
      </c>
      <c r="F1514" s="218">
        <v>1901</v>
      </c>
    </row>
    <row r="1515" spans="1:6" x14ac:dyDescent="0.45">
      <c r="A1515" s="218">
        <v>12128</v>
      </c>
      <c r="B1515" s="218">
        <v>0</v>
      </c>
      <c r="C1515" s="219">
        <v>20.80312363030545</v>
      </c>
      <c r="D1515" s="218"/>
      <c r="E1515" s="218"/>
      <c r="F1515" s="218">
        <v>1901</v>
      </c>
    </row>
    <row r="1516" spans="1:6" x14ac:dyDescent="0.45">
      <c r="A1516" s="218">
        <v>12124</v>
      </c>
      <c r="B1516" s="218">
        <v>400</v>
      </c>
      <c r="C1516" s="219">
        <v>12.73175782898873</v>
      </c>
      <c r="D1516" s="218"/>
      <c r="E1516" s="218" t="s">
        <v>205</v>
      </c>
      <c r="F1516" s="218">
        <v>1901</v>
      </c>
    </row>
    <row r="1517" spans="1:6" x14ac:dyDescent="0.45">
      <c r="A1517" s="218">
        <v>12124</v>
      </c>
      <c r="B1517" s="218">
        <v>400</v>
      </c>
      <c r="C1517" s="219">
        <v>16.473298603276639</v>
      </c>
      <c r="D1517" s="218"/>
      <c r="E1517" s="218" t="s">
        <v>205</v>
      </c>
      <c r="F1517" s="218">
        <v>1901</v>
      </c>
    </row>
    <row r="1518" spans="1:6" x14ac:dyDescent="0.45">
      <c r="A1518" s="218">
        <v>12122</v>
      </c>
      <c r="B1518" s="218">
        <v>0</v>
      </c>
      <c r="C1518" s="219">
        <v>45.187272658656667</v>
      </c>
      <c r="D1518" s="218"/>
      <c r="E1518" s="218"/>
      <c r="F1518" s="218">
        <v>1901</v>
      </c>
    </row>
    <row r="1519" spans="1:6" x14ac:dyDescent="0.45">
      <c r="A1519" s="218">
        <v>12122</v>
      </c>
      <c r="B1519" s="218">
        <v>0</v>
      </c>
      <c r="C1519" s="219">
        <v>46.917261733192049</v>
      </c>
      <c r="D1519" s="218"/>
      <c r="E1519" s="218"/>
      <c r="F1519" s="218">
        <v>1901</v>
      </c>
    </row>
    <row r="1520" spans="1:6" x14ac:dyDescent="0.45">
      <c r="A1520" s="218">
        <v>12120</v>
      </c>
      <c r="B1520" s="218">
        <v>400</v>
      </c>
      <c r="C1520" s="219">
        <v>12.09564907265783</v>
      </c>
      <c r="D1520" s="218"/>
      <c r="E1520" s="218" t="s">
        <v>114</v>
      </c>
      <c r="F1520" s="218">
        <v>1901</v>
      </c>
    </row>
    <row r="1521" spans="1:6" x14ac:dyDescent="0.45">
      <c r="A1521" s="218">
        <v>12120</v>
      </c>
      <c r="B1521" s="218">
        <v>400</v>
      </c>
      <c r="C1521" s="219">
        <v>36.522965063007689</v>
      </c>
      <c r="D1521" s="218"/>
      <c r="E1521" s="218" t="s">
        <v>114</v>
      </c>
      <c r="F1521" s="218">
        <v>1901</v>
      </c>
    </row>
    <row r="1522" spans="1:6" x14ac:dyDescent="0.45">
      <c r="A1522" s="218">
        <v>12114</v>
      </c>
      <c r="B1522" s="218">
        <v>0</v>
      </c>
      <c r="C1522" s="219">
        <v>43.496886984182993</v>
      </c>
      <c r="D1522" s="218"/>
      <c r="E1522" s="218"/>
      <c r="F1522" s="218">
        <v>1901</v>
      </c>
    </row>
    <row r="1523" spans="1:6" x14ac:dyDescent="0.45">
      <c r="A1523" s="218">
        <v>12094</v>
      </c>
      <c r="B1523" s="218">
        <v>0</v>
      </c>
      <c r="C1523" s="219">
        <v>12.98880096270557</v>
      </c>
      <c r="D1523" s="218"/>
      <c r="E1523" s="218"/>
      <c r="F1523" s="218">
        <v>1901</v>
      </c>
    </row>
    <row r="1524" spans="1:6" x14ac:dyDescent="0.45">
      <c r="A1524" s="218">
        <v>12094</v>
      </c>
      <c r="B1524" s="218">
        <v>0</v>
      </c>
      <c r="C1524" s="219">
        <v>8.323425105885752</v>
      </c>
      <c r="D1524" s="218"/>
      <c r="E1524" s="218"/>
      <c r="F1524" s="218">
        <v>1901</v>
      </c>
    </row>
    <row r="1525" spans="1:6" x14ac:dyDescent="0.45">
      <c r="A1525" s="218">
        <v>12094</v>
      </c>
      <c r="B1525" s="218">
        <v>0</v>
      </c>
      <c r="C1525" s="219">
        <v>28.667988753178609</v>
      </c>
      <c r="D1525" s="218"/>
      <c r="E1525" s="218"/>
      <c r="F1525" s="218">
        <v>1901</v>
      </c>
    </row>
    <row r="1526" spans="1:6" x14ac:dyDescent="0.45">
      <c r="A1526" s="218">
        <v>12094</v>
      </c>
      <c r="B1526" s="218">
        <v>0</v>
      </c>
      <c r="C1526" s="219">
        <v>26.266637816068879</v>
      </c>
      <c r="D1526" s="218"/>
      <c r="E1526" s="218"/>
      <c r="F1526" s="218">
        <v>1901</v>
      </c>
    </row>
    <row r="1527" spans="1:6" x14ac:dyDescent="0.45">
      <c r="A1527" s="218">
        <v>12094</v>
      </c>
      <c r="B1527" s="218">
        <v>0</v>
      </c>
      <c r="C1527" s="219">
        <v>20.72226813237824</v>
      </c>
      <c r="D1527" s="218"/>
      <c r="E1527" s="218"/>
      <c r="F1527" s="218">
        <v>1901</v>
      </c>
    </row>
    <row r="1528" spans="1:6" x14ac:dyDescent="0.45">
      <c r="A1528" s="218">
        <v>12094</v>
      </c>
      <c r="B1528" s="218">
        <v>0</v>
      </c>
      <c r="C1528" s="219">
        <v>10.407953065870201</v>
      </c>
      <c r="D1528" s="218"/>
      <c r="E1528" s="218"/>
      <c r="F1528" s="218">
        <v>1901</v>
      </c>
    </row>
    <row r="1529" spans="1:6" x14ac:dyDescent="0.45">
      <c r="A1529" s="218">
        <v>12094</v>
      </c>
      <c r="B1529" s="218">
        <v>0</v>
      </c>
      <c r="C1529" s="219">
        <v>27.468360771520711</v>
      </c>
      <c r="D1529" s="218"/>
      <c r="E1529" s="218"/>
      <c r="F1529" s="218">
        <v>1901</v>
      </c>
    </row>
    <row r="1530" spans="1:6" x14ac:dyDescent="0.45">
      <c r="A1530" s="218">
        <v>12094</v>
      </c>
      <c r="B1530" s="218">
        <v>0</v>
      </c>
      <c r="C1530" s="219">
        <v>23.97216980776113</v>
      </c>
      <c r="D1530" s="218"/>
      <c r="E1530" s="218"/>
      <c r="F1530" s="218">
        <v>1901</v>
      </c>
    </row>
    <row r="1531" spans="1:6" x14ac:dyDescent="0.45">
      <c r="A1531" s="218">
        <v>12094</v>
      </c>
      <c r="B1531" s="218">
        <v>0</v>
      </c>
      <c r="C1531" s="219">
        <v>21.42501972274362</v>
      </c>
      <c r="D1531" s="218"/>
      <c r="E1531" s="218"/>
      <c r="F1531" s="218">
        <v>1901</v>
      </c>
    </row>
    <row r="1532" spans="1:6" x14ac:dyDescent="0.45">
      <c r="A1532" s="218">
        <v>12094</v>
      </c>
      <c r="B1532" s="218">
        <v>0</v>
      </c>
      <c r="C1532" s="219">
        <v>27.65996968294375</v>
      </c>
      <c r="D1532" s="218"/>
      <c r="E1532" s="218"/>
      <c r="F1532" s="218">
        <v>1901</v>
      </c>
    </row>
    <row r="1533" spans="1:6" x14ac:dyDescent="0.45">
      <c r="A1533" s="218">
        <v>12094</v>
      </c>
      <c r="B1533" s="218">
        <v>0</v>
      </c>
      <c r="C1533" s="219">
        <v>23.281929074054862</v>
      </c>
      <c r="D1533" s="218"/>
      <c r="E1533" s="218"/>
      <c r="F1533" s="218">
        <v>1901</v>
      </c>
    </row>
    <row r="1534" spans="1:6" x14ac:dyDescent="0.45">
      <c r="A1534" s="218">
        <v>12094</v>
      </c>
      <c r="B1534" s="218">
        <v>0</v>
      </c>
      <c r="C1534" s="219">
        <v>26.620472370404752</v>
      </c>
      <c r="D1534" s="218"/>
      <c r="E1534" s="218"/>
      <c r="F1534" s="218">
        <v>1901</v>
      </c>
    </row>
    <row r="1535" spans="1:6" x14ac:dyDescent="0.45">
      <c r="A1535" s="218">
        <v>12092</v>
      </c>
      <c r="B1535" s="218">
        <v>160</v>
      </c>
      <c r="C1535" s="219">
        <v>27.936122053414131</v>
      </c>
      <c r="D1535" s="218"/>
      <c r="E1535" s="218" t="s">
        <v>114</v>
      </c>
      <c r="F1535" s="218">
        <v>1901</v>
      </c>
    </row>
    <row r="1536" spans="1:6" x14ac:dyDescent="0.45">
      <c r="A1536" s="218">
        <v>12090</v>
      </c>
      <c r="B1536" s="218">
        <v>0</v>
      </c>
      <c r="C1536" s="219">
        <v>11.58895326571</v>
      </c>
      <c r="D1536" s="218"/>
      <c r="E1536" s="218"/>
      <c r="F1536" s="218">
        <v>1901</v>
      </c>
    </row>
    <row r="1537" spans="1:6" x14ac:dyDescent="0.45">
      <c r="A1537" s="218">
        <v>12090</v>
      </c>
      <c r="B1537" s="218">
        <v>0</v>
      </c>
      <c r="C1537" s="219">
        <v>45.990823762808233</v>
      </c>
      <c r="D1537" s="218"/>
      <c r="E1537" s="218"/>
      <c r="F1537" s="218">
        <v>1901</v>
      </c>
    </row>
    <row r="1538" spans="1:6" x14ac:dyDescent="0.45">
      <c r="A1538" s="218">
        <v>12088</v>
      </c>
      <c r="B1538" s="218">
        <v>250</v>
      </c>
      <c r="C1538" s="219">
        <v>30.851090069828238</v>
      </c>
      <c r="D1538" s="218"/>
      <c r="E1538" s="218" t="s">
        <v>204</v>
      </c>
      <c r="F1538" s="218">
        <v>1901</v>
      </c>
    </row>
    <row r="1539" spans="1:6" x14ac:dyDescent="0.45">
      <c r="A1539" s="218">
        <v>12084</v>
      </c>
      <c r="B1539" s="218">
        <v>200</v>
      </c>
      <c r="C1539" s="219">
        <v>21.672896542294261</v>
      </c>
      <c r="D1539" s="218"/>
      <c r="E1539" s="218" t="s">
        <v>205</v>
      </c>
      <c r="F1539" s="218">
        <v>1901</v>
      </c>
    </row>
    <row r="1540" spans="1:6" x14ac:dyDescent="0.45">
      <c r="A1540" s="218">
        <v>12074</v>
      </c>
      <c r="B1540" s="218">
        <v>200</v>
      </c>
      <c r="C1540" s="219">
        <v>13.401013271442361</v>
      </c>
      <c r="D1540" s="218"/>
      <c r="E1540" s="218" t="s">
        <v>207</v>
      </c>
      <c r="F1540" s="218">
        <v>1901</v>
      </c>
    </row>
    <row r="1541" spans="1:6" x14ac:dyDescent="0.45">
      <c r="A1541" s="218">
        <v>12060</v>
      </c>
      <c r="B1541" s="218">
        <v>200</v>
      </c>
      <c r="C1541" s="219">
        <v>19.158775838983981</v>
      </c>
      <c r="D1541" s="218"/>
      <c r="E1541" s="218" t="s">
        <v>205</v>
      </c>
      <c r="F1541" s="218">
        <v>1901</v>
      </c>
    </row>
    <row r="1542" spans="1:6" x14ac:dyDescent="0.45">
      <c r="A1542" s="218">
        <v>12048</v>
      </c>
      <c r="B1542" s="218">
        <v>500</v>
      </c>
      <c r="C1542" s="219">
        <v>4.0921048820031212</v>
      </c>
      <c r="D1542" s="218"/>
      <c r="E1542" s="218" t="s">
        <v>203</v>
      </c>
      <c r="F1542" s="218">
        <v>1901</v>
      </c>
    </row>
    <row r="1543" spans="1:6" x14ac:dyDescent="0.45">
      <c r="A1543" s="218">
        <v>12048</v>
      </c>
      <c r="B1543" s="218">
        <v>500</v>
      </c>
      <c r="C1543" s="219">
        <v>30.71123473890399</v>
      </c>
      <c r="D1543" s="218"/>
      <c r="E1543" s="218" t="s">
        <v>203</v>
      </c>
      <c r="F1543" s="218">
        <v>1901</v>
      </c>
    </row>
    <row r="1544" spans="1:6" x14ac:dyDescent="0.45">
      <c r="A1544" s="218">
        <v>12044</v>
      </c>
      <c r="B1544" s="218">
        <v>300</v>
      </c>
      <c r="C1544" s="219">
        <v>19.776429368843161</v>
      </c>
      <c r="D1544" s="218"/>
      <c r="E1544" s="218" t="s">
        <v>205</v>
      </c>
      <c r="F1544" s="218">
        <v>1985</v>
      </c>
    </row>
    <row r="1545" spans="1:6" x14ac:dyDescent="0.45">
      <c r="A1545" s="218">
        <v>12044</v>
      </c>
      <c r="B1545" s="218">
        <v>300</v>
      </c>
      <c r="C1545" s="219">
        <v>3.4128777938484558</v>
      </c>
      <c r="D1545" s="218"/>
      <c r="E1545" s="218" t="s">
        <v>205</v>
      </c>
      <c r="F1545" s="218">
        <v>1985</v>
      </c>
    </row>
    <row r="1546" spans="1:6" x14ac:dyDescent="0.45">
      <c r="A1546" s="218">
        <v>12044</v>
      </c>
      <c r="B1546" s="218">
        <v>300</v>
      </c>
      <c r="C1546" s="219">
        <v>10.56243292269485</v>
      </c>
      <c r="D1546" s="218"/>
      <c r="E1546" s="218" t="s">
        <v>205</v>
      </c>
      <c r="F1546" s="218">
        <v>1985</v>
      </c>
    </row>
    <row r="1547" spans="1:6" x14ac:dyDescent="0.45">
      <c r="A1547" s="218">
        <v>11842</v>
      </c>
      <c r="B1547" s="218">
        <v>250</v>
      </c>
      <c r="C1547" s="219">
        <v>25.549240472100831</v>
      </c>
      <c r="D1547" s="218"/>
      <c r="E1547" s="218" t="s">
        <v>205</v>
      </c>
      <c r="F1547" s="218">
        <v>1974</v>
      </c>
    </row>
    <row r="1548" spans="1:6" x14ac:dyDescent="0.45">
      <c r="A1548" s="218">
        <v>11842</v>
      </c>
      <c r="B1548" s="218">
        <v>250</v>
      </c>
      <c r="C1548" s="219">
        <v>18.847733404861419</v>
      </c>
      <c r="D1548" s="218"/>
      <c r="E1548" s="218" t="s">
        <v>205</v>
      </c>
      <c r="F1548" s="218">
        <v>1974</v>
      </c>
    </row>
    <row r="1549" spans="1:6" x14ac:dyDescent="0.45">
      <c r="A1549" s="218">
        <v>11830</v>
      </c>
      <c r="B1549" s="218">
        <v>300</v>
      </c>
      <c r="C1549" s="219">
        <v>12.890345197733151</v>
      </c>
      <c r="D1549" s="218"/>
      <c r="E1549" s="218" t="s">
        <v>203</v>
      </c>
      <c r="F1549" s="218">
        <v>1901</v>
      </c>
    </row>
    <row r="1550" spans="1:6" x14ac:dyDescent="0.45">
      <c r="A1550" s="218">
        <v>11830</v>
      </c>
      <c r="B1550" s="218">
        <v>300</v>
      </c>
      <c r="C1550" s="219">
        <v>15.81642284983289</v>
      </c>
      <c r="D1550" s="218"/>
      <c r="E1550" s="218" t="s">
        <v>203</v>
      </c>
      <c r="F1550" s="218">
        <v>1901</v>
      </c>
    </row>
    <row r="1551" spans="1:6" x14ac:dyDescent="0.45">
      <c r="A1551" s="218">
        <v>11830</v>
      </c>
      <c r="B1551" s="218">
        <v>300</v>
      </c>
      <c r="C1551" s="219">
        <v>26.966777455387898</v>
      </c>
      <c r="D1551" s="218"/>
      <c r="E1551" s="218" t="s">
        <v>203</v>
      </c>
      <c r="F1551" s="218">
        <v>1901</v>
      </c>
    </row>
    <row r="1552" spans="1:6" x14ac:dyDescent="0.45">
      <c r="A1552" s="218">
        <v>11824</v>
      </c>
      <c r="B1552" s="218">
        <v>500</v>
      </c>
      <c r="C1552" s="219">
        <v>10.35813962227469</v>
      </c>
      <c r="D1552" s="218"/>
      <c r="E1552" s="218" t="s">
        <v>203</v>
      </c>
      <c r="F1552" s="218">
        <v>1901</v>
      </c>
    </row>
    <row r="1553" spans="1:6" x14ac:dyDescent="0.45">
      <c r="A1553" s="218">
        <v>11824</v>
      </c>
      <c r="B1553" s="218">
        <v>500</v>
      </c>
      <c r="C1553" s="219">
        <v>8.9949985397959527</v>
      </c>
      <c r="D1553" s="218"/>
      <c r="E1553" s="218" t="s">
        <v>203</v>
      </c>
      <c r="F1553" s="218">
        <v>1984</v>
      </c>
    </row>
    <row r="1554" spans="1:6" x14ac:dyDescent="0.45">
      <c r="A1554" s="218">
        <v>11824</v>
      </c>
      <c r="B1554" s="218">
        <v>500</v>
      </c>
      <c r="C1554" s="219">
        <v>23.63487366838493</v>
      </c>
      <c r="D1554" s="218"/>
      <c r="E1554" s="218" t="s">
        <v>203</v>
      </c>
      <c r="F1554" s="218">
        <v>1901</v>
      </c>
    </row>
    <row r="1555" spans="1:6" x14ac:dyDescent="0.45">
      <c r="A1555" s="218">
        <v>11824</v>
      </c>
      <c r="B1555" s="218">
        <v>500</v>
      </c>
      <c r="C1555" s="219">
        <v>20.570959347563679</v>
      </c>
      <c r="D1555" s="218"/>
      <c r="E1555" s="218" t="s">
        <v>203</v>
      </c>
      <c r="F1555" s="218">
        <v>1901</v>
      </c>
    </row>
    <row r="1556" spans="1:6" x14ac:dyDescent="0.45">
      <c r="A1556" s="218">
        <v>11824</v>
      </c>
      <c r="B1556" s="218">
        <v>500</v>
      </c>
      <c r="C1556" s="219">
        <v>34.078001712907088</v>
      </c>
      <c r="D1556" s="218"/>
      <c r="E1556" s="218" t="s">
        <v>203</v>
      </c>
      <c r="F1556" s="218">
        <v>1901</v>
      </c>
    </row>
    <row r="1557" spans="1:6" x14ac:dyDescent="0.45">
      <c r="A1557" s="218">
        <v>11824</v>
      </c>
      <c r="B1557" s="218">
        <v>500</v>
      </c>
      <c r="C1557" s="219">
        <v>35.898424306539617</v>
      </c>
      <c r="D1557" s="218"/>
      <c r="E1557" s="218" t="s">
        <v>203</v>
      </c>
      <c r="F1557" s="218">
        <v>1901</v>
      </c>
    </row>
    <row r="1558" spans="1:6" x14ac:dyDescent="0.45">
      <c r="A1558" s="218">
        <v>11824</v>
      </c>
      <c r="B1558" s="218">
        <v>500</v>
      </c>
      <c r="C1558" s="219">
        <v>25.18951029871312</v>
      </c>
      <c r="D1558" s="218"/>
      <c r="E1558" s="218" t="s">
        <v>203</v>
      </c>
      <c r="F1558" s="218">
        <v>1901</v>
      </c>
    </row>
    <row r="1559" spans="1:6" x14ac:dyDescent="0.45">
      <c r="A1559" s="218">
        <v>11824</v>
      </c>
      <c r="B1559" s="218">
        <v>500</v>
      </c>
      <c r="C1559" s="219">
        <v>25.408783584434829</v>
      </c>
      <c r="D1559" s="218"/>
      <c r="E1559" s="218" t="s">
        <v>203</v>
      </c>
      <c r="F1559" s="218">
        <v>1984</v>
      </c>
    </row>
    <row r="1560" spans="1:6" x14ac:dyDescent="0.45">
      <c r="A1560" s="218">
        <v>11824</v>
      </c>
      <c r="B1560" s="218">
        <v>500</v>
      </c>
      <c r="C1560" s="219">
        <v>17.56421759605163</v>
      </c>
      <c r="D1560" s="218"/>
      <c r="E1560" s="218"/>
      <c r="F1560" s="218">
        <v>1901</v>
      </c>
    </row>
    <row r="1561" spans="1:6" x14ac:dyDescent="0.45">
      <c r="A1561" s="218">
        <v>11824</v>
      </c>
      <c r="B1561" s="218">
        <v>500</v>
      </c>
      <c r="C1561" s="219">
        <v>29.370676608091021</v>
      </c>
      <c r="D1561" s="218"/>
      <c r="E1561" s="218"/>
      <c r="F1561" s="218">
        <v>1901</v>
      </c>
    </row>
    <row r="1562" spans="1:6" x14ac:dyDescent="0.45">
      <c r="A1562" s="218">
        <v>11824</v>
      </c>
      <c r="B1562" s="218">
        <v>500</v>
      </c>
      <c r="C1562" s="219">
        <v>26.474458038311919</v>
      </c>
      <c r="D1562" s="218"/>
      <c r="E1562" s="218" t="s">
        <v>203</v>
      </c>
      <c r="F1562" s="218">
        <v>1901</v>
      </c>
    </row>
    <row r="1563" spans="1:6" x14ac:dyDescent="0.45">
      <c r="A1563" s="218">
        <v>11824</v>
      </c>
      <c r="B1563" s="218">
        <v>500</v>
      </c>
      <c r="C1563" s="219">
        <v>25.102411935436521</v>
      </c>
      <c r="D1563" s="218"/>
      <c r="E1563" s="218" t="s">
        <v>203</v>
      </c>
      <c r="F1563" s="218">
        <v>1901</v>
      </c>
    </row>
    <row r="1564" spans="1:6" x14ac:dyDescent="0.45">
      <c r="A1564" s="218">
        <v>11824</v>
      </c>
      <c r="B1564" s="218">
        <v>500</v>
      </c>
      <c r="C1564" s="219">
        <v>40.379322793565002</v>
      </c>
      <c r="D1564" s="218"/>
      <c r="E1564" s="218" t="s">
        <v>203</v>
      </c>
      <c r="F1564" s="218">
        <v>1984</v>
      </c>
    </row>
    <row r="1565" spans="1:6" x14ac:dyDescent="0.45">
      <c r="A1565" s="218">
        <v>11824</v>
      </c>
      <c r="B1565" s="218">
        <v>500</v>
      </c>
      <c r="C1565" s="219">
        <v>38.358408724283571</v>
      </c>
      <c r="D1565" s="218"/>
      <c r="E1565" s="218" t="s">
        <v>207</v>
      </c>
      <c r="F1565" s="218">
        <v>1984</v>
      </c>
    </row>
    <row r="1566" spans="1:6" x14ac:dyDescent="0.45">
      <c r="A1566" s="218">
        <v>11824</v>
      </c>
      <c r="B1566" s="218">
        <v>500</v>
      </c>
      <c r="C1566" s="219">
        <v>15.70575817257332</v>
      </c>
      <c r="D1566" s="218"/>
      <c r="E1566" s="218" t="s">
        <v>203</v>
      </c>
      <c r="F1566" s="218">
        <v>1901</v>
      </c>
    </row>
    <row r="1567" spans="1:6" x14ac:dyDescent="0.45">
      <c r="A1567" s="218">
        <v>11820</v>
      </c>
      <c r="B1567" s="218">
        <v>0</v>
      </c>
      <c r="C1567" s="219">
        <v>12.56059332942662</v>
      </c>
      <c r="D1567" s="218"/>
      <c r="E1567" s="218"/>
      <c r="F1567" s="218">
        <v>1901</v>
      </c>
    </row>
    <row r="1568" spans="1:6" x14ac:dyDescent="0.45">
      <c r="A1568" s="218">
        <v>11812</v>
      </c>
      <c r="B1568" s="218">
        <v>0</v>
      </c>
      <c r="C1568" s="219">
        <v>27.484857584380009</v>
      </c>
      <c r="D1568" s="218"/>
      <c r="E1568" s="218"/>
      <c r="F1568" s="218">
        <v>1901</v>
      </c>
    </row>
    <row r="1569" spans="1:6" x14ac:dyDescent="0.45">
      <c r="A1569" s="218">
        <v>11898</v>
      </c>
      <c r="B1569" s="218">
        <v>1200</v>
      </c>
      <c r="C1569" s="219">
        <v>6.2849831115697583</v>
      </c>
      <c r="D1569" s="218"/>
      <c r="E1569" s="218" t="s">
        <v>203</v>
      </c>
      <c r="F1569" s="218">
        <v>1901</v>
      </c>
    </row>
    <row r="1570" spans="1:6" x14ac:dyDescent="0.45">
      <c r="A1570" s="218">
        <v>11898</v>
      </c>
      <c r="B1570" s="218">
        <v>1200</v>
      </c>
      <c r="C1570" s="219">
        <v>5.8095170725737724</v>
      </c>
      <c r="D1570" s="218"/>
      <c r="E1570" s="218" t="s">
        <v>203</v>
      </c>
      <c r="F1570" s="218">
        <v>1901</v>
      </c>
    </row>
    <row r="1571" spans="1:6" x14ac:dyDescent="0.45">
      <c r="A1571" s="218">
        <v>11896</v>
      </c>
      <c r="B1571" s="218">
        <v>500</v>
      </c>
      <c r="C1571" s="219">
        <v>23.804213439410699</v>
      </c>
      <c r="D1571" s="218"/>
      <c r="E1571" s="218" t="s">
        <v>203</v>
      </c>
      <c r="F1571" s="218">
        <v>1989</v>
      </c>
    </row>
    <row r="1572" spans="1:6" x14ac:dyDescent="0.45">
      <c r="A1572" s="218">
        <v>11896</v>
      </c>
      <c r="B1572" s="218">
        <v>500</v>
      </c>
      <c r="C1572" s="219">
        <v>28.838142940155048</v>
      </c>
      <c r="D1572" s="218"/>
      <c r="E1572" s="218" t="s">
        <v>203</v>
      </c>
      <c r="F1572" s="218">
        <v>1989</v>
      </c>
    </row>
    <row r="1573" spans="1:6" x14ac:dyDescent="0.45">
      <c r="A1573" s="218">
        <v>11896</v>
      </c>
      <c r="B1573" s="218">
        <v>500</v>
      </c>
      <c r="C1573" s="219">
        <v>35.473125493411899</v>
      </c>
      <c r="D1573" s="218"/>
      <c r="E1573" s="218" t="s">
        <v>203</v>
      </c>
      <c r="F1573" s="218">
        <v>1989</v>
      </c>
    </row>
    <row r="1574" spans="1:6" x14ac:dyDescent="0.45">
      <c r="A1574" s="218">
        <v>11896</v>
      </c>
      <c r="B1574" s="218">
        <v>500</v>
      </c>
      <c r="C1574" s="219">
        <v>18.359207406192159</v>
      </c>
      <c r="D1574" s="218"/>
      <c r="E1574" s="218" t="s">
        <v>203</v>
      </c>
      <c r="F1574" s="218">
        <v>1989</v>
      </c>
    </row>
    <row r="1575" spans="1:6" x14ac:dyDescent="0.45">
      <c r="A1575" s="218">
        <v>11896</v>
      </c>
      <c r="B1575" s="218">
        <v>500</v>
      </c>
      <c r="C1575" s="219">
        <v>27.35416536638806</v>
      </c>
      <c r="D1575" s="218"/>
      <c r="E1575" s="218" t="s">
        <v>203</v>
      </c>
      <c r="F1575" s="218">
        <v>1989</v>
      </c>
    </row>
    <row r="1576" spans="1:6" x14ac:dyDescent="0.45">
      <c r="A1576" s="218">
        <v>11896</v>
      </c>
      <c r="B1576" s="218">
        <v>500</v>
      </c>
      <c r="C1576" s="219">
        <v>21.45234888720908</v>
      </c>
      <c r="D1576" s="218"/>
      <c r="E1576" s="218" t="s">
        <v>203</v>
      </c>
      <c r="F1576" s="218">
        <v>1989</v>
      </c>
    </row>
    <row r="1577" spans="1:6" x14ac:dyDescent="0.45">
      <c r="A1577" s="218">
        <v>11896</v>
      </c>
      <c r="B1577" s="218">
        <v>500</v>
      </c>
      <c r="C1577" s="219">
        <v>35.403527741698802</v>
      </c>
      <c r="D1577" s="218"/>
      <c r="E1577" s="218" t="s">
        <v>203</v>
      </c>
      <c r="F1577" s="218">
        <v>1989</v>
      </c>
    </row>
    <row r="1578" spans="1:6" x14ac:dyDescent="0.45">
      <c r="A1578" s="218">
        <v>11896</v>
      </c>
      <c r="B1578" s="218">
        <v>500</v>
      </c>
      <c r="C1578" s="219">
        <v>6.9247476580521097</v>
      </c>
      <c r="D1578" s="218"/>
      <c r="E1578" s="218" t="s">
        <v>203</v>
      </c>
      <c r="F1578" s="218">
        <v>1989</v>
      </c>
    </row>
    <row r="1579" spans="1:6" x14ac:dyDescent="0.45">
      <c r="A1579" s="218">
        <v>11896</v>
      </c>
      <c r="B1579" s="218">
        <v>500</v>
      </c>
      <c r="C1579" s="219">
        <v>5.8619447493097097</v>
      </c>
      <c r="D1579" s="218"/>
      <c r="E1579" s="218" t="s">
        <v>203</v>
      </c>
      <c r="F1579" s="218">
        <v>1989</v>
      </c>
    </row>
    <row r="1580" spans="1:6" x14ac:dyDescent="0.45">
      <c r="A1580" s="218">
        <v>11896</v>
      </c>
      <c r="B1580" s="218">
        <v>500</v>
      </c>
      <c r="C1580" s="219">
        <v>16.30611167270953</v>
      </c>
      <c r="D1580" s="218"/>
      <c r="E1580" s="218" t="s">
        <v>203</v>
      </c>
      <c r="F1580" s="218">
        <v>1989</v>
      </c>
    </row>
    <row r="1581" spans="1:6" x14ac:dyDescent="0.45">
      <c r="A1581" s="218">
        <v>11896</v>
      </c>
      <c r="B1581" s="218">
        <v>500</v>
      </c>
      <c r="C1581" s="219">
        <v>47.004779150545403</v>
      </c>
      <c r="D1581" s="218"/>
      <c r="E1581" s="218" t="s">
        <v>203</v>
      </c>
      <c r="F1581" s="218">
        <v>1989</v>
      </c>
    </row>
    <row r="1582" spans="1:6" x14ac:dyDescent="0.45">
      <c r="A1582" s="218">
        <v>11896</v>
      </c>
      <c r="B1582" s="218">
        <v>500</v>
      </c>
      <c r="C1582" s="219">
        <v>20.589886548419919</v>
      </c>
      <c r="D1582" s="218"/>
      <c r="E1582" s="218"/>
      <c r="F1582" s="218">
        <v>1989</v>
      </c>
    </row>
    <row r="1583" spans="1:6" x14ac:dyDescent="0.45">
      <c r="A1583" s="218">
        <v>11896</v>
      </c>
      <c r="B1583" s="218">
        <v>500</v>
      </c>
      <c r="C1583" s="219">
        <v>31.337088144654501</v>
      </c>
      <c r="D1583" s="218"/>
      <c r="E1583" s="218" t="s">
        <v>203</v>
      </c>
      <c r="F1583" s="218">
        <v>1989</v>
      </c>
    </row>
    <row r="1584" spans="1:6" x14ac:dyDescent="0.45">
      <c r="A1584" s="218">
        <v>11896</v>
      </c>
      <c r="B1584" s="218">
        <v>500</v>
      </c>
      <c r="C1584" s="219">
        <v>19.932239558703191</v>
      </c>
      <c r="D1584" s="218"/>
      <c r="E1584" s="218" t="s">
        <v>203</v>
      </c>
      <c r="F1584" s="218">
        <v>1989</v>
      </c>
    </row>
    <row r="1585" spans="1:6" x14ac:dyDescent="0.45">
      <c r="A1585" s="218">
        <v>11890</v>
      </c>
      <c r="B1585" s="218">
        <v>300</v>
      </c>
      <c r="C1585" s="219">
        <v>18.05490483832434</v>
      </c>
      <c r="D1585" s="218"/>
      <c r="E1585" s="218" t="s">
        <v>205</v>
      </c>
      <c r="F1585" s="218">
        <v>1977</v>
      </c>
    </row>
    <row r="1586" spans="1:6" x14ac:dyDescent="0.45">
      <c r="A1586" s="218">
        <v>11890</v>
      </c>
      <c r="B1586" s="218">
        <v>300</v>
      </c>
      <c r="C1586" s="219">
        <v>26.743147994380159</v>
      </c>
      <c r="D1586" s="218"/>
      <c r="E1586" s="218" t="s">
        <v>205</v>
      </c>
      <c r="F1586" s="218">
        <v>1977</v>
      </c>
    </row>
    <row r="1587" spans="1:6" x14ac:dyDescent="0.45">
      <c r="A1587" s="218">
        <v>11890</v>
      </c>
      <c r="B1587" s="218">
        <v>300</v>
      </c>
      <c r="C1587" s="219">
        <v>20.124501357376111</v>
      </c>
      <c r="D1587" s="218"/>
      <c r="E1587" s="218" t="s">
        <v>205</v>
      </c>
      <c r="F1587" s="218">
        <v>1977</v>
      </c>
    </row>
    <row r="1588" spans="1:6" x14ac:dyDescent="0.45">
      <c r="A1588" s="218">
        <v>11890</v>
      </c>
      <c r="B1588" s="218">
        <v>300</v>
      </c>
      <c r="C1588" s="219">
        <v>9.1331884359400934</v>
      </c>
      <c r="D1588" s="218"/>
      <c r="E1588" s="218" t="s">
        <v>205</v>
      </c>
      <c r="F1588" s="218">
        <v>1977</v>
      </c>
    </row>
    <row r="1589" spans="1:6" x14ac:dyDescent="0.45">
      <c r="A1589" s="218">
        <v>11890</v>
      </c>
      <c r="B1589" s="218">
        <v>300</v>
      </c>
      <c r="C1589" s="219">
        <v>28.529971534898319</v>
      </c>
      <c r="D1589" s="218"/>
      <c r="E1589" s="218" t="s">
        <v>205</v>
      </c>
      <c r="F1589" s="218">
        <v>1977</v>
      </c>
    </row>
    <row r="1590" spans="1:6" x14ac:dyDescent="0.45">
      <c r="A1590" s="218">
        <v>11890</v>
      </c>
      <c r="B1590" s="218">
        <v>300</v>
      </c>
      <c r="C1590" s="219">
        <v>19.055459975592139</v>
      </c>
      <c r="D1590" s="218"/>
      <c r="E1590" s="218" t="s">
        <v>205</v>
      </c>
      <c r="F1590" s="218">
        <v>1977</v>
      </c>
    </row>
    <row r="1591" spans="1:6" x14ac:dyDescent="0.45">
      <c r="A1591" s="218">
        <v>11888</v>
      </c>
      <c r="B1591" s="218">
        <v>300</v>
      </c>
      <c r="C1591" s="219">
        <v>19.700176134527059</v>
      </c>
      <c r="D1591" s="218"/>
      <c r="E1591" s="218" t="s">
        <v>205</v>
      </c>
      <c r="F1591" s="218">
        <v>1989</v>
      </c>
    </row>
    <row r="1592" spans="1:6" x14ac:dyDescent="0.45">
      <c r="A1592" s="218">
        <v>11888</v>
      </c>
      <c r="B1592" s="218">
        <v>300</v>
      </c>
      <c r="C1592" s="219">
        <v>7.6053290226938657</v>
      </c>
      <c r="D1592" s="218"/>
      <c r="E1592" s="218" t="s">
        <v>205</v>
      </c>
      <c r="F1592" s="218">
        <v>1989</v>
      </c>
    </row>
    <row r="1593" spans="1:6" x14ac:dyDescent="0.45">
      <c r="A1593" s="218">
        <v>11888</v>
      </c>
      <c r="B1593" s="218">
        <v>300</v>
      </c>
      <c r="C1593" s="219">
        <v>16.403782898033558</v>
      </c>
      <c r="D1593" s="218"/>
      <c r="E1593" s="218" t="s">
        <v>205</v>
      </c>
      <c r="F1593" s="218">
        <v>1989</v>
      </c>
    </row>
    <row r="1594" spans="1:6" x14ac:dyDescent="0.45">
      <c r="A1594" s="218">
        <v>11888</v>
      </c>
      <c r="B1594" s="218">
        <v>300</v>
      </c>
      <c r="C1594" s="219">
        <v>48.214904856239393</v>
      </c>
      <c r="D1594" s="218"/>
      <c r="E1594" s="218" t="s">
        <v>205</v>
      </c>
      <c r="F1594" s="218">
        <v>1989</v>
      </c>
    </row>
    <row r="1595" spans="1:6" x14ac:dyDescent="0.45">
      <c r="A1595" s="218">
        <v>11888</v>
      </c>
      <c r="B1595" s="218">
        <v>300</v>
      </c>
      <c r="C1595" s="219">
        <v>28.427697203561738</v>
      </c>
      <c r="D1595" s="218"/>
      <c r="E1595" s="218" t="s">
        <v>205</v>
      </c>
      <c r="F1595" s="218">
        <v>1989</v>
      </c>
    </row>
    <row r="1596" spans="1:6" x14ac:dyDescent="0.45">
      <c r="A1596" s="218">
        <v>11888</v>
      </c>
      <c r="B1596" s="218">
        <v>300</v>
      </c>
      <c r="C1596" s="219">
        <v>33.341975193464137</v>
      </c>
      <c r="D1596" s="218"/>
      <c r="E1596" s="218" t="s">
        <v>205</v>
      </c>
      <c r="F1596" s="218">
        <v>1989</v>
      </c>
    </row>
    <row r="1597" spans="1:6" x14ac:dyDescent="0.45">
      <c r="A1597" s="218">
        <v>11888</v>
      </c>
      <c r="B1597" s="218">
        <v>300</v>
      </c>
      <c r="C1597" s="219">
        <v>34.247568315872179</v>
      </c>
      <c r="D1597" s="218"/>
      <c r="E1597" s="218" t="s">
        <v>205</v>
      </c>
      <c r="F1597" s="218">
        <v>1989</v>
      </c>
    </row>
    <row r="1598" spans="1:6" x14ac:dyDescent="0.45">
      <c r="A1598" s="218">
        <v>11884</v>
      </c>
      <c r="B1598" s="218">
        <v>250</v>
      </c>
      <c r="C1598" s="219">
        <v>25.042226145258049</v>
      </c>
      <c r="D1598" s="218"/>
      <c r="E1598" s="218" t="s">
        <v>203</v>
      </c>
      <c r="F1598" s="218">
        <v>1959</v>
      </c>
    </row>
    <row r="1599" spans="1:6" x14ac:dyDescent="0.45">
      <c r="A1599" s="218">
        <v>11884</v>
      </c>
      <c r="B1599" s="218">
        <v>250</v>
      </c>
      <c r="C1599" s="219">
        <v>13.886982915138921</v>
      </c>
      <c r="D1599" s="218"/>
      <c r="E1599" s="218" t="s">
        <v>203</v>
      </c>
      <c r="F1599" s="218">
        <v>1959</v>
      </c>
    </row>
    <row r="1600" spans="1:6" x14ac:dyDescent="0.45">
      <c r="A1600" s="218">
        <v>11884</v>
      </c>
      <c r="B1600" s="218">
        <v>250</v>
      </c>
      <c r="C1600" s="219">
        <v>18.82100315259828</v>
      </c>
      <c r="D1600" s="218"/>
      <c r="E1600" s="218" t="s">
        <v>203</v>
      </c>
      <c r="F1600" s="218">
        <v>1959</v>
      </c>
    </row>
    <row r="1601" spans="1:6" x14ac:dyDescent="0.45">
      <c r="A1601" s="218">
        <v>11884</v>
      </c>
      <c r="B1601" s="218">
        <v>250</v>
      </c>
      <c r="C1601" s="219">
        <v>32.362240480022983</v>
      </c>
      <c r="D1601" s="218"/>
      <c r="E1601" s="218" t="s">
        <v>203</v>
      </c>
      <c r="F1601" s="218">
        <v>1959</v>
      </c>
    </row>
    <row r="1602" spans="1:6" x14ac:dyDescent="0.45">
      <c r="A1602" s="218">
        <v>11884</v>
      </c>
      <c r="B1602" s="218">
        <v>250</v>
      </c>
      <c r="C1602" s="219">
        <v>51.025287123762233</v>
      </c>
      <c r="D1602" s="218"/>
      <c r="E1602" s="218" t="s">
        <v>203</v>
      </c>
      <c r="F1602" s="218">
        <v>1959</v>
      </c>
    </row>
    <row r="1603" spans="1:6" x14ac:dyDescent="0.45">
      <c r="A1603" s="218">
        <v>11878</v>
      </c>
      <c r="B1603" s="218">
        <v>450</v>
      </c>
      <c r="C1603" s="219">
        <v>8.7731618423925504</v>
      </c>
      <c r="D1603" s="218"/>
      <c r="E1603" s="218" t="s">
        <v>204</v>
      </c>
      <c r="F1603" s="218">
        <v>1901</v>
      </c>
    </row>
    <row r="1604" spans="1:6" x14ac:dyDescent="0.45">
      <c r="A1604" s="218">
        <v>11878</v>
      </c>
      <c r="B1604" s="218">
        <v>450</v>
      </c>
      <c r="C1604" s="219">
        <v>27.552060324390961</v>
      </c>
      <c r="D1604" s="218"/>
      <c r="E1604" s="218" t="s">
        <v>114</v>
      </c>
      <c r="F1604" s="218">
        <v>1901</v>
      </c>
    </row>
    <row r="1605" spans="1:6" x14ac:dyDescent="0.45">
      <c r="A1605" s="218">
        <v>11878</v>
      </c>
      <c r="B1605" s="218">
        <v>450</v>
      </c>
      <c r="C1605" s="219">
        <v>46.979372732578653</v>
      </c>
      <c r="D1605" s="218"/>
      <c r="E1605" s="218"/>
      <c r="F1605" s="218">
        <v>1901</v>
      </c>
    </row>
    <row r="1606" spans="1:6" x14ac:dyDescent="0.45">
      <c r="A1606" s="218">
        <v>11868</v>
      </c>
      <c r="B1606" s="218">
        <v>500</v>
      </c>
      <c r="C1606" s="219">
        <v>11.2881611997162</v>
      </c>
      <c r="D1606" s="218"/>
      <c r="E1606" s="218" t="s">
        <v>203</v>
      </c>
      <c r="F1606" s="218">
        <v>1986</v>
      </c>
    </row>
    <row r="1607" spans="1:6" x14ac:dyDescent="0.45">
      <c r="A1607" s="218">
        <v>11868</v>
      </c>
      <c r="B1607" s="218">
        <v>500</v>
      </c>
      <c r="C1607" s="219">
        <v>19.814830682897831</v>
      </c>
      <c r="D1607" s="218"/>
      <c r="E1607" s="218" t="s">
        <v>203</v>
      </c>
      <c r="F1607" s="218">
        <v>1986</v>
      </c>
    </row>
    <row r="1608" spans="1:6" x14ac:dyDescent="0.45">
      <c r="A1608" s="218">
        <v>11372</v>
      </c>
      <c r="B1608" s="218">
        <v>500</v>
      </c>
      <c r="C1608" s="219">
        <v>2.4773050633339571</v>
      </c>
      <c r="D1608" s="218"/>
      <c r="E1608" s="218" t="s">
        <v>203</v>
      </c>
      <c r="F1608" s="218">
        <v>1901</v>
      </c>
    </row>
    <row r="1609" spans="1:6" x14ac:dyDescent="0.45">
      <c r="A1609" s="218">
        <v>11372</v>
      </c>
      <c r="B1609" s="218">
        <v>500</v>
      </c>
      <c r="C1609" s="219">
        <v>22.073065642967499</v>
      </c>
      <c r="D1609" s="218"/>
      <c r="E1609" s="218" t="s">
        <v>203</v>
      </c>
      <c r="F1609" s="218">
        <v>1973</v>
      </c>
    </row>
    <row r="1610" spans="1:6" x14ac:dyDescent="0.45">
      <c r="A1610" s="218">
        <v>11372</v>
      </c>
      <c r="B1610" s="218">
        <v>500</v>
      </c>
      <c r="C1610" s="219">
        <v>46.080992708942873</v>
      </c>
      <c r="D1610" s="218"/>
      <c r="E1610" s="218" t="s">
        <v>203</v>
      </c>
      <c r="F1610" s="218">
        <v>1973</v>
      </c>
    </row>
    <row r="1611" spans="1:6" x14ac:dyDescent="0.45">
      <c r="A1611" s="218">
        <v>11372</v>
      </c>
      <c r="B1611" s="218">
        <v>500</v>
      </c>
      <c r="C1611" s="219">
        <v>28.83233792049257</v>
      </c>
      <c r="D1611" s="218"/>
      <c r="E1611" s="218" t="s">
        <v>203</v>
      </c>
      <c r="F1611" s="218">
        <v>1973</v>
      </c>
    </row>
    <row r="1612" spans="1:6" x14ac:dyDescent="0.45">
      <c r="A1612" s="218">
        <v>11372</v>
      </c>
      <c r="B1612" s="218">
        <v>500</v>
      </c>
      <c r="C1612" s="219">
        <v>24.032554381867271</v>
      </c>
      <c r="D1612" s="218"/>
      <c r="E1612" s="218" t="s">
        <v>203</v>
      </c>
      <c r="F1612" s="218">
        <v>1973</v>
      </c>
    </row>
    <row r="1613" spans="1:6" x14ac:dyDescent="0.45">
      <c r="A1613" s="218">
        <v>11372</v>
      </c>
      <c r="B1613" s="218">
        <v>500</v>
      </c>
      <c r="C1613" s="219">
        <v>34.53270234559249</v>
      </c>
      <c r="D1613" s="218"/>
      <c r="E1613" s="218" t="s">
        <v>203</v>
      </c>
      <c r="F1613" s="218">
        <v>1973</v>
      </c>
    </row>
    <row r="1614" spans="1:6" x14ac:dyDescent="0.45">
      <c r="A1614" s="218">
        <v>11372</v>
      </c>
      <c r="B1614" s="218">
        <v>500</v>
      </c>
      <c r="C1614" s="219">
        <v>54.799680192675623</v>
      </c>
      <c r="D1614" s="218"/>
      <c r="E1614" s="218" t="s">
        <v>203</v>
      </c>
      <c r="F1614" s="218">
        <v>1973</v>
      </c>
    </row>
    <row r="1615" spans="1:6" x14ac:dyDescent="0.45">
      <c r="A1615" s="218">
        <v>11372</v>
      </c>
      <c r="B1615" s="218">
        <v>500</v>
      </c>
      <c r="C1615" s="219">
        <v>61.217255512408109</v>
      </c>
      <c r="D1615" s="218"/>
      <c r="E1615" s="218" t="s">
        <v>203</v>
      </c>
      <c r="F1615" s="218">
        <v>1973</v>
      </c>
    </row>
    <row r="1616" spans="1:6" x14ac:dyDescent="0.45">
      <c r="A1616" s="218">
        <v>11372</v>
      </c>
      <c r="B1616" s="218">
        <v>500</v>
      </c>
      <c r="C1616" s="219">
        <v>23.42241841540573</v>
      </c>
      <c r="D1616" s="218"/>
      <c r="E1616" s="218" t="s">
        <v>203</v>
      </c>
      <c r="F1616" s="218">
        <v>1901</v>
      </c>
    </row>
    <row r="1617" spans="1:6" x14ac:dyDescent="0.45">
      <c r="A1617" s="218">
        <v>11372</v>
      </c>
      <c r="B1617" s="218">
        <v>500</v>
      </c>
      <c r="C1617" s="219">
        <v>34.278244153067462</v>
      </c>
      <c r="D1617" s="218"/>
      <c r="E1617" s="218" t="s">
        <v>203</v>
      </c>
      <c r="F1617" s="218">
        <v>1979</v>
      </c>
    </row>
    <row r="1618" spans="1:6" x14ac:dyDescent="0.45">
      <c r="A1618" s="218">
        <v>11352</v>
      </c>
      <c r="B1618" s="218">
        <v>500</v>
      </c>
      <c r="C1618" s="219">
        <v>8.5899716524296466</v>
      </c>
      <c r="D1618" s="218"/>
      <c r="E1618" s="218" t="s">
        <v>203</v>
      </c>
      <c r="F1618" s="218">
        <v>1901</v>
      </c>
    </row>
    <row r="1619" spans="1:6" x14ac:dyDescent="0.45">
      <c r="A1619" s="218">
        <v>11352</v>
      </c>
      <c r="B1619" s="218">
        <v>500</v>
      </c>
      <c r="C1619" s="219">
        <v>135.93192761137959</v>
      </c>
      <c r="D1619" s="218"/>
      <c r="E1619" s="218" t="s">
        <v>203</v>
      </c>
      <c r="F1619" s="218">
        <v>1901</v>
      </c>
    </row>
    <row r="1620" spans="1:6" x14ac:dyDescent="0.45">
      <c r="A1620" s="218">
        <v>11352</v>
      </c>
      <c r="B1620" s="218">
        <v>500</v>
      </c>
      <c r="C1620" s="219">
        <v>31.73939842846028</v>
      </c>
      <c r="D1620" s="218"/>
      <c r="E1620" s="218" t="s">
        <v>203</v>
      </c>
      <c r="F1620" s="218">
        <v>1901</v>
      </c>
    </row>
    <row r="1621" spans="1:6" x14ac:dyDescent="0.45">
      <c r="A1621" s="218">
        <v>11342</v>
      </c>
      <c r="B1621" s="218">
        <v>0</v>
      </c>
      <c r="C1621" s="219">
        <v>31.21776644635376</v>
      </c>
      <c r="D1621" s="218"/>
      <c r="E1621" s="218"/>
      <c r="F1621" s="218">
        <v>1901</v>
      </c>
    </row>
    <row r="1622" spans="1:6" x14ac:dyDescent="0.45">
      <c r="A1622" s="218">
        <v>11340</v>
      </c>
      <c r="B1622" s="218">
        <v>150</v>
      </c>
      <c r="C1622" s="219">
        <v>17.848622945975531</v>
      </c>
      <c r="D1622" s="218"/>
      <c r="E1622" s="218" t="s">
        <v>205</v>
      </c>
      <c r="F1622" s="218">
        <v>1979</v>
      </c>
    </row>
    <row r="1623" spans="1:6" x14ac:dyDescent="0.45">
      <c r="A1623" s="218">
        <v>11340</v>
      </c>
      <c r="B1623" s="218">
        <v>150</v>
      </c>
      <c r="C1623" s="219">
        <v>10.906637478342249</v>
      </c>
      <c r="D1623" s="218"/>
      <c r="E1623" s="218" t="s">
        <v>205</v>
      </c>
      <c r="F1623" s="218">
        <v>1979</v>
      </c>
    </row>
    <row r="1624" spans="1:6" x14ac:dyDescent="0.45">
      <c r="A1624" s="218">
        <v>11340</v>
      </c>
      <c r="B1624" s="218">
        <v>150</v>
      </c>
      <c r="C1624" s="219">
        <v>19.996842205716359</v>
      </c>
      <c r="D1624" s="218"/>
      <c r="E1624" s="218" t="s">
        <v>205</v>
      </c>
      <c r="F1624" s="218">
        <v>1979</v>
      </c>
    </row>
    <row r="1625" spans="1:6" x14ac:dyDescent="0.45">
      <c r="A1625" s="218">
        <v>11340</v>
      </c>
      <c r="B1625" s="218">
        <v>150</v>
      </c>
      <c r="C1625" s="219">
        <v>20.496096050093879</v>
      </c>
      <c r="D1625" s="218"/>
      <c r="E1625" s="218" t="s">
        <v>205</v>
      </c>
      <c r="F1625" s="218">
        <v>1978</v>
      </c>
    </row>
    <row r="1626" spans="1:6" x14ac:dyDescent="0.45">
      <c r="A1626" s="218">
        <v>11340</v>
      </c>
      <c r="B1626" s="218">
        <v>150</v>
      </c>
      <c r="C1626" s="219">
        <v>27.06750210881864</v>
      </c>
      <c r="D1626" s="218"/>
      <c r="E1626" s="218" t="s">
        <v>205</v>
      </c>
      <c r="F1626" s="218">
        <v>1978</v>
      </c>
    </row>
    <row r="1627" spans="1:6" x14ac:dyDescent="0.45">
      <c r="A1627" s="218">
        <v>11340</v>
      </c>
      <c r="B1627" s="218">
        <v>150</v>
      </c>
      <c r="C1627" s="219">
        <v>18.699297213006261</v>
      </c>
      <c r="D1627" s="218"/>
      <c r="E1627" s="218" t="s">
        <v>205</v>
      </c>
      <c r="F1627" s="218">
        <v>1979</v>
      </c>
    </row>
    <row r="1628" spans="1:6" x14ac:dyDescent="0.45">
      <c r="A1628" s="218">
        <v>11460</v>
      </c>
      <c r="B1628" s="218">
        <v>400</v>
      </c>
      <c r="C1628" s="219">
        <v>37.099580932964258</v>
      </c>
      <c r="D1628" s="218"/>
      <c r="E1628" s="218" t="s">
        <v>205</v>
      </c>
      <c r="F1628" s="218">
        <v>1972</v>
      </c>
    </row>
    <row r="1629" spans="1:6" x14ac:dyDescent="0.45">
      <c r="A1629" s="218">
        <v>11460</v>
      </c>
      <c r="B1629" s="218">
        <v>400</v>
      </c>
      <c r="C1629" s="219">
        <v>55.982356521503881</v>
      </c>
      <c r="D1629" s="218"/>
      <c r="E1629" s="218" t="s">
        <v>203</v>
      </c>
      <c r="F1629" s="218">
        <v>1972</v>
      </c>
    </row>
    <row r="1630" spans="1:6" x14ac:dyDescent="0.45">
      <c r="A1630" s="218">
        <v>11460</v>
      </c>
      <c r="B1630" s="218">
        <v>400</v>
      </c>
      <c r="C1630" s="219">
        <v>12.258066847285511</v>
      </c>
      <c r="D1630" s="218"/>
      <c r="E1630" s="218" t="s">
        <v>205</v>
      </c>
      <c r="F1630" s="218">
        <v>1901</v>
      </c>
    </row>
    <row r="1631" spans="1:6" x14ac:dyDescent="0.45">
      <c r="A1631" s="218">
        <v>11458</v>
      </c>
      <c r="B1631" s="218">
        <v>500</v>
      </c>
      <c r="C1631" s="219">
        <v>30.700387142562661</v>
      </c>
      <c r="D1631" s="218"/>
      <c r="E1631" s="218" t="s">
        <v>203</v>
      </c>
      <c r="F1631" s="218">
        <v>1983</v>
      </c>
    </row>
    <row r="1632" spans="1:6" x14ac:dyDescent="0.45">
      <c r="A1632" s="218">
        <v>11458</v>
      </c>
      <c r="B1632" s="218">
        <v>500</v>
      </c>
      <c r="C1632" s="219">
        <v>43.234937721096593</v>
      </c>
      <c r="D1632" s="218"/>
      <c r="E1632" s="218" t="s">
        <v>203</v>
      </c>
      <c r="F1632" s="218">
        <v>1983</v>
      </c>
    </row>
    <row r="1633" spans="1:6" x14ac:dyDescent="0.45">
      <c r="A1633" s="218">
        <v>11458</v>
      </c>
      <c r="B1633" s="218">
        <v>500</v>
      </c>
      <c r="C1633" s="219">
        <v>11.03802963589421</v>
      </c>
      <c r="D1633" s="218"/>
      <c r="E1633" s="218" t="s">
        <v>203</v>
      </c>
      <c r="F1633" s="218">
        <v>1983</v>
      </c>
    </row>
    <row r="1634" spans="1:6" x14ac:dyDescent="0.45">
      <c r="A1634" s="218">
        <v>11458</v>
      </c>
      <c r="B1634" s="218">
        <v>500</v>
      </c>
      <c r="C1634" s="219">
        <v>23.68084528265852</v>
      </c>
      <c r="D1634" s="218"/>
      <c r="E1634" s="218" t="s">
        <v>203</v>
      </c>
      <c r="F1634" s="218">
        <v>1983</v>
      </c>
    </row>
    <row r="1635" spans="1:6" x14ac:dyDescent="0.45">
      <c r="A1635" s="218">
        <v>11458</v>
      </c>
      <c r="B1635" s="218">
        <v>500</v>
      </c>
      <c r="C1635" s="219">
        <v>40.210692338852041</v>
      </c>
      <c r="D1635" s="218"/>
      <c r="E1635" s="218" t="s">
        <v>203</v>
      </c>
      <c r="F1635" s="218">
        <v>1901</v>
      </c>
    </row>
    <row r="1636" spans="1:6" x14ac:dyDescent="0.45">
      <c r="A1636" s="218">
        <v>11456</v>
      </c>
      <c r="B1636" s="218">
        <v>300</v>
      </c>
      <c r="C1636" s="219">
        <v>28.067564078853561</v>
      </c>
      <c r="D1636" s="218"/>
      <c r="E1636" s="218" t="s">
        <v>205</v>
      </c>
      <c r="F1636" s="218">
        <v>1901</v>
      </c>
    </row>
    <row r="1637" spans="1:6" x14ac:dyDescent="0.45">
      <c r="A1637" s="218">
        <v>11456</v>
      </c>
      <c r="B1637" s="218">
        <v>300</v>
      </c>
      <c r="C1637" s="219">
        <v>50.255621942891267</v>
      </c>
      <c r="D1637" s="218"/>
      <c r="E1637" s="218"/>
      <c r="F1637" s="218">
        <v>1901</v>
      </c>
    </row>
    <row r="1638" spans="1:6" x14ac:dyDescent="0.45">
      <c r="A1638" s="218">
        <v>11456</v>
      </c>
      <c r="B1638" s="218">
        <v>300</v>
      </c>
      <c r="C1638" s="219">
        <v>20.305778126728079</v>
      </c>
      <c r="D1638" s="218"/>
      <c r="E1638" s="218"/>
      <c r="F1638" s="218">
        <v>1984</v>
      </c>
    </row>
    <row r="1639" spans="1:6" x14ac:dyDescent="0.45">
      <c r="A1639" s="218">
        <v>11804</v>
      </c>
      <c r="B1639" s="218">
        <v>0</v>
      </c>
      <c r="C1639" s="219">
        <v>24.554009158822961</v>
      </c>
      <c r="D1639" s="218"/>
      <c r="E1639" s="218"/>
      <c r="F1639" s="218">
        <v>1901</v>
      </c>
    </row>
    <row r="1640" spans="1:6" x14ac:dyDescent="0.45">
      <c r="A1640" s="218">
        <v>11800</v>
      </c>
      <c r="B1640" s="218">
        <v>400</v>
      </c>
      <c r="C1640" s="219">
        <v>45.119657477314121</v>
      </c>
      <c r="D1640" s="218"/>
      <c r="E1640" s="218" t="s">
        <v>203</v>
      </c>
      <c r="F1640" s="218">
        <v>1901</v>
      </c>
    </row>
    <row r="1641" spans="1:6" x14ac:dyDescent="0.45">
      <c r="A1641" s="218">
        <v>11796</v>
      </c>
      <c r="B1641" s="218">
        <v>600</v>
      </c>
      <c r="C1641" s="219">
        <v>22.303540044955209</v>
      </c>
      <c r="D1641" s="218"/>
      <c r="E1641" s="218" t="s">
        <v>203</v>
      </c>
      <c r="F1641" s="218">
        <v>1901</v>
      </c>
    </row>
    <row r="1642" spans="1:6" x14ac:dyDescent="0.45">
      <c r="A1642" s="218">
        <v>11794</v>
      </c>
      <c r="B1642" s="218">
        <v>200</v>
      </c>
      <c r="C1642" s="219">
        <v>26.874891533258481</v>
      </c>
      <c r="D1642" s="218"/>
      <c r="E1642" s="218" t="s">
        <v>205</v>
      </c>
      <c r="F1642" s="218">
        <v>1901</v>
      </c>
    </row>
    <row r="1643" spans="1:6" x14ac:dyDescent="0.45">
      <c r="A1643" s="218">
        <v>11794</v>
      </c>
      <c r="B1643" s="218">
        <v>200</v>
      </c>
      <c r="C1643" s="219">
        <v>26.004041761796191</v>
      </c>
      <c r="D1643" s="218"/>
      <c r="E1643" s="218" t="s">
        <v>205</v>
      </c>
      <c r="F1643" s="218">
        <v>1901</v>
      </c>
    </row>
    <row r="1644" spans="1:6" x14ac:dyDescent="0.45">
      <c r="A1644" s="218">
        <v>11794</v>
      </c>
      <c r="B1644" s="218">
        <v>200</v>
      </c>
      <c r="C1644" s="219">
        <v>26.299912249603789</v>
      </c>
      <c r="D1644" s="218"/>
      <c r="E1644" s="218" t="s">
        <v>205</v>
      </c>
      <c r="F1644" s="218">
        <v>1901</v>
      </c>
    </row>
    <row r="1645" spans="1:6" x14ac:dyDescent="0.45">
      <c r="A1645" s="218">
        <v>11778</v>
      </c>
      <c r="B1645" s="218">
        <v>250</v>
      </c>
      <c r="C1645" s="219">
        <v>4.7636214641110577</v>
      </c>
      <c r="D1645" s="218"/>
      <c r="E1645" s="218" t="s">
        <v>114</v>
      </c>
      <c r="F1645" s="218">
        <v>0</v>
      </c>
    </row>
    <row r="1646" spans="1:6" x14ac:dyDescent="0.45">
      <c r="A1646" s="218">
        <v>11764</v>
      </c>
      <c r="B1646" s="218">
        <v>400</v>
      </c>
      <c r="C1646" s="219">
        <v>8.8962657304898478</v>
      </c>
      <c r="D1646" s="218"/>
      <c r="E1646" s="218" t="s">
        <v>111</v>
      </c>
      <c r="F1646" s="218">
        <v>1901</v>
      </c>
    </row>
    <row r="1647" spans="1:6" x14ac:dyDescent="0.45">
      <c r="A1647" s="218">
        <v>11764</v>
      </c>
      <c r="B1647" s="218">
        <v>400</v>
      </c>
      <c r="C1647" s="219">
        <v>20.295420101626348</v>
      </c>
      <c r="D1647" s="218"/>
      <c r="E1647" s="218" t="s">
        <v>111</v>
      </c>
      <c r="F1647" s="218">
        <v>1901</v>
      </c>
    </row>
    <row r="1648" spans="1:6" x14ac:dyDescent="0.45">
      <c r="A1648" s="218">
        <v>11764</v>
      </c>
      <c r="B1648" s="218">
        <v>400</v>
      </c>
      <c r="C1648" s="219">
        <v>32.449178240112353</v>
      </c>
      <c r="D1648" s="218"/>
      <c r="E1648" s="218" t="s">
        <v>111</v>
      </c>
      <c r="F1648" s="218">
        <v>1901</v>
      </c>
    </row>
    <row r="1649" spans="1:6" x14ac:dyDescent="0.45">
      <c r="A1649" s="218">
        <v>11764</v>
      </c>
      <c r="B1649" s="218">
        <v>400</v>
      </c>
      <c r="C1649" s="219">
        <v>7.8906573514464</v>
      </c>
      <c r="D1649" s="218"/>
      <c r="E1649" s="218" t="s">
        <v>111</v>
      </c>
      <c r="F1649" s="218">
        <v>1901</v>
      </c>
    </row>
    <row r="1650" spans="1:6" x14ac:dyDescent="0.45">
      <c r="A1650" s="218">
        <v>11762</v>
      </c>
      <c r="B1650" s="218">
        <v>500</v>
      </c>
      <c r="C1650" s="219">
        <v>3.832954243571137</v>
      </c>
      <c r="D1650" s="218"/>
      <c r="E1650" s="218" t="s">
        <v>111</v>
      </c>
      <c r="F1650" s="218">
        <v>1901</v>
      </c>
    </row>
    <row r="1651" spans="1:6" x14ac:dyDescent="0.45">
      <c r="A1651" s="218">
        <v>11758</v>
      </c>
      <c r="B1651" s="218">
        <v>0</v>
      </c>
      <c r="C1651" s="219">
        <v>26.494344543195339</v>
      </c>
      <c r="D1651" s="218"/>
      <c r="E1651" s="218"/>
      <c r="F1651" s="218">
        <v>1901</v>
      </c>
    </row>
    <row r="1652" spans="1:6" x14ac:dyDescent="0.45">
      <c r="A1652" s="218">
        <v>11628</v>
      </c>
      <c r="B1652" s="218">
        <v>250</v>
      </c>
      <c r="C1652" s="219">
        <v>19.877337266775282</v>
      </c>
      <c r="D1652" s="218"/>
      <c r="E1652" s="218" t="s">
        <v>205</v>
      </c>
      <c r="F1652" s="218">
        <v>1991</v>
      </c>
    </row>
    <row r="1653" spans="1:6" x14ac:dyDescent="0.45">
      <c r="A1653" s="218">
        <v>11628</v>
      </c>
      <c r="B1653" s="218">
        <v>250</v>
      </c>
      <c r="C1653" s="219">
        <v>27.466731647817369</v>
      </c>
      <c r="D1653" s="218"/>
      <c r="E1653" s="218" t="s">
        <v>205</v>
      </c>
      <c r="F1653" s="218">
        <v>1991</v>
      </c>
    </row>
    <row r="1654" spans="1:6" x14ac:dyDescent="0.45">
      <c r="A1654" s="218">
        <v>11628</v>
      </c>
      <c r="B1654" s="218">
        <v>250</v>
      </c>
      <c r="C1654" s="219">
        <v>23.405298802031819</v>
      </c>
      <c r="D1654" s="218"/>
      <c r="E1654" s="218" t="s">
        <v>205</v>
      </c>
      <c r="F1654" s="218">
        <v>1991</v>
      </c>
    </row>
    <row r="1655" spans="1:6" x14ac:dyDescent="0.45">
      <c r="A1655" s="218">
        <v>11628</v>
      </c>
      <c r="B1655" s="218">
        <v>250</v>
      </c>
      <c r="C1655" s="219">
        <v>25.994193922434331</v>
      </c>
      <c r="D1655" s="218"/>
      <c r="E1655" s="218" t="s">
        <v>205</v>
      </c>
      <c r="F1655" s="218">
        <v>1991</v>
      </c>
    </row>
    <row r="1656" spans="1:6" x14ac:dyDescent="0.45">
      <c r="A1656" s="218">
        <v>11628</v>
      </c>
      <c r="B1656" s="218">
        <v>250</v>
      </c>
      <c r="C1656" s="219">
        <v>24.657326941380472</v>
      </c>
      <c r="D1656" s="218"/>
      <c r="E1656" s="218" t="s">
        <v>205</v>
      </c>
      <c r="F1656" s="218">
        <v>1991</v>
      </c>
    </row>
    <row r="1657" spans="1:6" x14ac:dyDescent="0.45">
      <c r="A1657" s="218">
        <v>11628</v>
      </c>
      <c r="B1657" s="218">
        <v>250</v>
      </c>
      <c r="C1657" s="219">
        <v>24.451429248853579</v>
      </c>
      <c r="D1657" s="218"/>
      <c r="E1657" s="218" t="s">
        <v>205</v>
      </c>
      <c r="F1657" s="218">
        <v>1991</v>
      </c>
    </row>
    <row r="1658" spans="1:6" x14ac:dyDescent="0.45">
      <c r="A1658" s="218">
        <v>11628</v>
      </c>
      <c r="B1658" s="218">
        <v>250</v>
      </c>
      <c r="C1658" s="219">
        <v>30.30805761489556</v>
      </c>
      <c r="D1658" s="218"/>
      <c r="E1658" s="218" t="s">
        <v>205</v>
      </c>
      <c r="F1658" s="218">
        <v>1991</v>
      </c>
    </row>
    <row r="1659" spans="1:6" x14ac:dyDescent="0.45">
      <c r="A1659" s="218">
        <v>11628</v>
      </c>
      <c r="B1659" s="218">
        <v>250</v>
      </c>
      <c r="C1659" s="219">
        <v>12.68079121246458</v>
      </c>
      <c r="D1659" s="218"/>
      <c r="E1659" s="218" t="s">
        <v>205</v>
      </c>
      <c r="F1659" s="218">
        <v>1991</v>
      </c>
    </row>
    <row r="1660" spans="1:6" x14ac:dyDescent="0.45">
      <c r="A1660" s="218">
        <v>11628</v>
      </c>
      <c r="B1660" s="218">
        <v>250</v>
      </c>
      <c r="C1660" s="219">
        <v>22.94830221519106</v>
      </c>
      <c r="D1660" s="218"/>
      <c r="E1660" s="218"/>
      <c r="F1660" s="218">
        <v>1991</v>
      </c>
    </row>
    <row r="1661" spans="1:6" x14ac:dyDescent="0.45">
      <c r="A1661" s="218">
        <v>11628</v>
      </c>
      <c r="B1661" s="218">
        <v>250</v>
      </c>
      <c r="C1661" s="219">
        <v>35.433667792572074</v>
      </c>
      <c r="D1661" s="218"/>
      <c r="E1661" s="218" t="s">
        <v>205</v>
      </c>
      <c r="F1661" s="218">
        <v>1991</v>
      </c>
    </row>
    <row r="1662" spans="1:6" x14ac:dyDescent="0.45">
      <c r="A1662" s="218">
        <v>11624</v>
      </c>
      <c r="B1662" s="218">
        <v>250</v>
      </c>
      <c r="C1662" s="219">
        <v>17.849946123536569</v>
      </c>
      <c r="D1662" s="218"/>
      <c r="E1662" s="218" t="s">
        <v>205</v>
      </c>
      <c r="F1662" s="218">
        <v>1979</v>
      </c>
    </row>
    <row r="1663" spans="1:6" x14ac:dyDescent="0.45">
      <c r="A1663" s="218">
        <v>11622</v>
      </c>
      <c r="B1663" s="218">
        <v>250</v>
      </c>
      <c r="C1663" s="219">
        <v>28.464934705937321</v>
      </c>
      <c r="D1663" s="218"/>
      <c r="E1663" s="218" t="s">
        <v>204</v>
      </c>
      <c r="F1663" s="218">
        <v>1901</v>
      </c>
    </row>
    <row r="1664" spans="1:6" x14ac:dyDescent="0.45">
      <c r="A1664" s="218">
        <v>11622</v>
      </c>
      <c r="B1664" s="218">
        <v>250</v>
      </c>
      <c r="C1664" s="219">
        <v>38.219166306252241</v>
      </c>
      <c r="D1664" s="218"/>
      <c r="E1664" s="218" t="s">
        <v>204</v>
      </c>
      <c r="F1664" s="218">
        <v>1901</v>
      </c>
    </row>
    <row r="1665" spans="1:6" x14ac:dyDescent="0.45">
      <c r="A1665" s="218">
        <v>11576</v>
      </c>
      <c r="B1665" s="218">
        <v>300</v>
      </c>
      <c r="C1665" s="219">
        <v>3.0388581900091598</v>
      </c>
      <c r="D1665" s="218"/>
      <c r="E1665" s="218" t="s">
        <v>205</v>
      </c>
      <c r="F1665" s="218">
        <v>1901</v>
      </c>
    </row>
    <row r="1666" spans="1:6" x14ac:dyDescent="0.45">
      <c r="A1666" s="218">
        <v>11574</v>
      </c>
      <c r="B1666" s="218">
        <v>200</v>
      </c>
      <c r="C1666" s="219">
        <v>15.2422270297736</v>
      </c>
      <c r="D1666" s="218"/>
      <c r="E1666" s="218" t="s">
        <v>114</v>
      </c>
      <c r="F1666" s="218">
        <v>1901</v>
      </c>
    </row>
    <row r="1667" spans="1:6" x14ac:dyDescent="0.45">
      <c r="A1667" s="218">
        <v>11574</v>
      </c>
      <c r="B1667" s="218">
        <v>200</v>
      </c>
      <c r="C1667" s="219">
        <v>19.250038543750051</v>
      </c>
      <c r="D1667" s="218"/>
      <c r="E1667" s="218" t="s">
        <v>114</v>
      </c>
      <c r="F1667" s="218">
        <v>1901</v>
      </c>
    </row>
    <row r="1668" spans="1:6" x14ac:dyDescent="0.45">
      <c r="A1668" s="218">
        <v>11572</v>
      </c>
      <c r="B1668" s="218">
        <v>0</v>
      </c>
      <c r="C1668" s="219">
        <v>32.438425941151017</v>
      </c>
      <c r="D1668" s="218"/>
      <c r="E1668" s="218"/>
      <c r="F1668" s="218">
        <v>1901</v>
      </c>
    </row>
    <row r="1669" spans="1:6" x14ac:dyDescent="0.45">
      <c r="A1669" s="218">
        <v>11428</v>
      </c>
      <c r="B1669" s="218">
        <v>0</v>
      </c>
      <c r="C1669" s="219">
        <v>19.008217851751429</v>
      </c>
      <c r="D1669" s="218"/>
      <c r="E1669" s="218"/>
      <c r="F1669" s="218">
        <v>1901</v>
      </c>
    </row>
    <row r="1670" spans="1:6" x14ac:dyDescent="0.45">
      <c r="A1670" s="218">
        <v>11428</v>
      </c>
      <c r="B1670" s="218">
        <v>0</v>
      </c>
      <c r="C1670" s="219">
        <v>45.972551073475387</v>
      </c>
      <c r="D1670" s="218"/>
      <c r="E1670" s="218"/>
      <c r="F1670" s="218">
        <v>1901</v>
      </c>
    </row>
    <row r="1671" spans="1:6" x14ac:dyDescent="0.45">
      <c r="A1671" s="218">
        <v>11428</v>
      </c>
      <c r="B1671" s="218">
        <v>0</v>
      </c>
      <c r="C1671" s="219">
        <v>6.8686645371029256</v>
      </c>
      <c r="D1671" s="218"/>
      <c r="E1671" s="218"/>
      <c r="F1671" s="218">
        <v>1901</v>
      </c>
    </row>
    <row r="1672" spans="1:6" x14ac:dyDescent="0.45">
      <c r="A1672" s="218">
        <v>11422</v>
      </c>
      <c r="B1672" s="218">
        <v>0</v>
      </c>
      <c r="C1672" s="219">
        <v>30.673146193890201</v>
      </c>
      <c r="D1672" s="218"/>
      <c r="E1672" s="218"/>
      <c r="F1672" s="218">
        <v>1901</v>
      </c>
    </row>
    <row r="1673" spans="1:6" x14ac:dyDescent="0.45">
      <c r="A1673" s="218">
        <v>11422</v>
      </c>
      <c r="B1673" s="218">
        <v>0</v>
      </c>
      <c r="C1673" s="219">
        <v>35.740584687998393</v>
      </c>
      <c r="D1673" s="218"/>
      <c r="E1673" s="218"/>
      <c r="F1673" s="218">
        <v>1901</v>
      </c>
    </row>
    <row r="1674" spans="1:6" x14ac:dyDescent="0.45">
      <c r="A1674" s="218">
        <v>11422</v>
      </c>
      <c r="B1674" s="218">
        <v>0</v>
      </c>
      <c r="C1674" s="219">
        <v>12.9150299621723</v>
      </c>
      <c r="D1674" s="218"/>
      <c r="E1674" s="218"/>
      <c r="F1674" s="218">
        <v>1901</v>
      </c>
    </row>
    <row r="1675" spans="1:6" x14ac:dyDescent="0.45">
      <c r="A1675" s="218">
        <v>11422</v>
      </c>
      <c r="B1675" s="218">
        <v>0</v>
      </c>
      <c r="C1675" s="219">
        <v>18.526334690557938</v>
      </c>
      <c r="D1675" s="218"/>
      <c r="E1675" s="218"/>
      <c r="F1675" s="218">
        <v>1901</v>
      </c>
    </row>
    <row r="1676" spans="1:6" x14ac:dyDescent="0.45">
      <c r="A1676" s="218">
        <v>11422</v>
      </c>
      <c r="B1676" s="218">
        <v>0</v>
      </c>
      <c r="C1676" s="219">
        <v>17.093333473853701</v>
      </c>
      <c r="D1676" s="218"/>
      <c r="E1676" s="218"/>
      <c r="F1676" s="218">
        <v>1901</v>
      </c>
    </row>
    <row r="1677" spans="1:6" x14ac:dyDescent="0.45">
      <c r="A1677" s="218">
        <v>11422</v>
      </c>
      <c r="B1677" s="218">
        <v>0</v>
      </c>
      <c r="C1677" s="219">
        <v>31.180486612024978</v>
      </c>
      <c r="D1677" s="218"/>
      <c r="E1677" s="218"/>
      <c r="F1677" s="218">
        <v>1901</v>
      </c>
    </row>
    <row r="1678" spans="1:6" x14ac:dyDescent="0.45">
      <c r="A1678" s="218">
        <v>11420</v>
      </c>
      <c r="B1678" s="218">
        <v>300</v>
      </c>
      <c r="C1678" s="219">
        <v>2.7526607321151468</v>
      </c>
      <c r="D1678" s="218"/>
      <c r="E1678" s="218" t="s">
        <v>205</v>
      </c>
      <c r="F1678" s="218">
        <v>1901</v>
      </c>
    </row>
    <row r="1679" spans="1:6" x14ac:dyDescent="0.45">
      <c r="A1679" s="218">
        <v>11420</v>
      </c>
      <c r="B1679" s="218">
        <v>300</v>
      </c>
      <c r="C1679" s="219">
        <v>10.43755329322641</v>
      </c>
      <c r="D1679" s="218"/>
      <c r="E1679" s="218" t="s">
        <v>205</v>
      </c>
      <c r="F1679" s="218">
        <v>1901</v>
      </c>
    </row>
    <row r="1680" spans="1:6" x14ac:dyDescent="0.45">
      <c r="A1680" s="218">
        <v>11332</v>
      </c>
      <c r="B1680" s="218">
        <v>400</v>
      </c>
      <c r="C1680" s="219">
        <v>15.12298888846051</v>
      </c>
      <c r="D1680" s="218"/>
      <c r="E1680" s="218" t="s">
        <v>203</v>
      </c>
      <c r="F1680" s="218">
        <v>1901</v>
      </c>
    </row>
    <row r="1681" spans="1:6" x14ac:dyDescent="0.45">
      <c r="A1681" s="218">
        <v>11332</v>
      </c>
      <c r="B1681" s="218">
        <v>400</v>
      </c>
      <c r="C1681" s="219">
        <v>2.6025309385419808</v>
      </c>
      <c r="D1681" s="218"/>
      <c r="E1681" s="218" t="s">
        <v>203</v>
      </c>
      <c r="F1681" s="218">
        <v>1901</v>
      </c>
    </row>
    <row r="1682" spans="1:6" x14ac:dyDescent="0.45">
      <c r="A1682" s="218">
        <v>11332</v>
      </c>
      <c r="B1682" s="218">
        <v>400</v>
      </c>
      <c r="C1682" s="219">
        <v>18.07241276842219</v>
      </c>
      <c r="D1682" s="218"/>
      <c r="E1682" s="218" t="s">
        <v>203</v>
      </c>
      <c r="F1682" s="218">
        <v>1901</v>
      </c>
    </row>
    <row r="1683" spans="1:6" x14ac:dyDescent="0.45">
      <c r="A1683" s="218">
        <v>11332</v>
      </c>
      <c r="B1683" s="218">
        <v>400</v>
      </c>
      <c r="C1683" s="219">
        <v>29.635942943363009</v>
      </c>
      <c r="D1683" s="218"/>
      <c r="E1683" s="218" t="s">
        <v>203</v>
      </c>
      <c r="F1683" s="218">
        <v>1901</v>
      </c>
    </row>
    <row r="1684" spans="1:6" x14ac:dyDescent="0.45">
      <c r="A1684" s="218">
        <v>11332</v>
      </c>
      <c r="B1684" s="218">
        <v>400</v>
      </c>
      <c r="C1684" s="219">
        <v>39.451906009824569</v>
      </c>
      <c r="D1684" s="218"/>
      <c r="E1684" s="218" t="s">
        <v>203</v>
      </c>
      <c r="F1684" s="218">
        <v>1901</v>
      </c>
    </row>
    <row r="1685" spans="1:6" x14ac:dyDescent="0.45">
      <c r="A1685" s="218">
        <v>11332</v>
      </c>
      <c r="B1685" s="218">
        <v>400</v>
      </c>
      <c r="C1685" s="219">
        <v>50.399078049561481</v>
      </c>
      <c r="D1685" s="218"/>
      <c r="E1685" s="218" t="s">
        <v>203</v>
      </c>
      <c r="F1685" s="218">
        <v>1901</v>
      </c>
    </row>
    <row r="1686" spans="1:6" x14ac:dyDescent="0.45">
      <c r="A1686" s="218">
        <v>11332</v>
      </c>
      <c r="B1686" s="218">
        <v>400</v>
      </c>
      <c r="C1686" s="219">
        <v>24.390192157628469</v>
      </c>
      <c r="D1686" s="218"/>
      <c r="E1686" s="218" t="s">
        <v>203</v>
      </c>
      <c r="F1686" s="218">
        <v>1901</v>
      </c>
    </row>
    <row r="1687" spans="1:6" x14ac:dyDescent="0.45">
      <c r="A1687" s="218">
        <v>11332</v>
      </c>
      <c r="B1687" s="218">
        <v>400</v>
      </c>
      <c r="C1687" s="219">
        <v>34.133472069649599</v>
      </c>
      <c r="D1687" s="218"/>
      <c r="E1687" s="218" t="s">
        <v>203</v>
      </c>
      <c r="F1687" s="218">
        <v>1901</v>
      </c>
    </row>
    <row r="1688" spans="1:6" x14ac:dyDescent="0.45">
      <c r="A1688" s="218">
        <v>11324</v>
      </c>
      <c r="B1688" s="218">
        <v>1000</v>
      </c>
      <c r="C1688" s="219">
        <v>8.1877258586761901</v>
      </c>
      <c r="D1688" s="218"/>
      <c r="E1688" s="218" t="s">
        <v>203</v>
      </c>
      <c r="F1688" s="218">
        <v>1987</v>
      </c>
    </row>
    <row r="1689" spans="1:6" x14ac:dyDescent="0.45">
      <c r="A1689" s="218">
        <v>11324</v>
      </c>
      <c r="B1689" s="218">
        <v>1000</v>
      </c>
      <c r="C1689" s="219">
        <v>46.356941072989358</v>
      </c>
      <c r="D1689" s="218"/>
      <c r="E1689" s="218" t="s">
        <v>203</v>
      </c>
      <c r="F1689" s="218">
        <v>1987</v>
      </c>
    </row>
    <row r="1690" spans="1:6" x14ac:dyDescent="0.45">
      <c r="A1690" s="218">
        <v>11324</v>
      </c>
      <c r="B1690" s="218">
        <v>1000</v>
      </c>
      <c r="C1690" s="219">
        <v>18.580508369289198</v>
      </c>
      <c r="D1690" s="218"/>
      <c r="E1690" s="218" t="s">
        <v>203</v>
      </c>
      <c r="F1690" s="218">
        <v>1987</v>
      </c>
    </row>
    <row r="1691" spans="1:6" x14ac:dyDescent="0.45">
      <c r="A1691" s="218">
        <v>11324</v>
      </c>
      <c r="B1691" s="218">
        <v>1000</v>
      </c>
      <c r="C1691" s="219">
        <v>19.064424115242829</v>
      </c>
      <c r="D1691" s="218"/>
      <c r="E1691" s="218" t="s">
        <v>203</v>
      </c>
      <c r="F1691" s="218">
        <v>1987</v>
      </c>
    </row>
    <row r="1692" spans="1:6" x14ac:dyDescent="0.45">
      <c r="A1692" s="218">
        <v>11324</v>
      </c>
      <c r="B1692" s="218">
        <v>1000</v>
      </c>
      <c r="C1692" s="219">
        <v>20.900581875974019</v>
      </c>
      <c r="D1692" s="218"/>
      <c r="E1692" s="218" t="s">
        <v>203</v>
      </c>
      <c r="F1692" s="218">
        <v>1987</v>
      </c>
    </row>
    <row r="1693" spans="1:6" x14ac:dyDescent="0.45">
      <c r="A1693" s="218">
        <v>11324</v>
      </c>
      <c r="B1693" s="218">
        <v>1000</v>
      </c>
      <c r="C1693" s="219">
        <v>31.651770328733061</v>
      </c>
      <c r="D1693" s="218"/>
      <c r="E1693" s="218" t="s">
        <v>203</v>
      </c>
      <c r="F1693" s="218">
        <v>1987</v>
      </c>
    </row>
    <row r="1694" spans="1:6" x14ac:dyDescent="0.45">
      <c r="A1694" s="218">
        <v>11324</v>
      </c>
      <c r="B1694" s="218">
        <v>1000</v>
      </c>
      <c r="C1694" s="219">
        <v>30.282036615839051</v>
      </c>
      <c r="D1694" s="218"/>
      <c r="E1694" s="218" t="s">
        <v>203</v>
      </c>
      <c r="F1694" s="218">
        <v>1987</v>
      </c>
    </row>
    <row r="1695" spans="1:6" x14ac:dyDescent="0.45">
      <c r="A1695" s="218">
        <v>11324</v>
      </c>
      <c r="B1695" s="218">
        <v>1000</v>
      </c>
      <c r="C1695" s="219">
        <v>41.925032770473393</v>
      </c>
      <c r="D1695" s="218"/>
      <c r="E1695" s="218" t="s">
        <v>203</v>
      </c>
      <c r="F1695" s="218">
        <v>1987</v>
      </c>
    </row>
    <row r="1696" spans="1:6" x14ac:dyDescent="0.45">
      <c r="A1696" s="218">
        <v>11324</v>
      </c>
      <c r="B1696" s="218">
        <v>1000</v>
      </c>
      <c r="C1696" s="219">
        <v>19.72296301323054</v>
      </c>
      <c r="D1696" s="218"/>
      <c r="E1696" s="218" t="s">
        <v>203</v>
      </c>
      <c r="F1696" s="218">
        <v>1987</v>
      </c>
    </row>
    <row r="1697" spans="1:6" x14ac:dyDescent="0.45">
      <c r="A1697" s="218">
        <v>11324</v>
      </c>
      <c r="B1697" s="218">
        <v>1000</v>
      </c>
      <c r="C1697" s="219">
        <v>20.88598641944693</v>
      </c>
      <c r="D1697" s="218"/>
      <c r="E1697" s="218" t="s">
        <v>203</v>
      </c>
      <c r="F1697" s="218">
        <v>1987</v>
      </c>
    </row>
    <row r="1698" spans="1:6" x14ac:dyDescent="0.45">
      <c r="A1698" s="218">
        <v>11324</v>
      </c>
      <c r="B1698" s="218">
        <v>1000</v>
      </c>
      <c r="C1698" s="219">
        <v>21.9134903601894</v>
      </c>
      <c r="D1698" s="218"/>
      <c r="E1698" s="218" t="s">
        <v>203</v>
      </c>
      <c r="F1698" s="218">
        <v>1987</v>
      </c>
    </row>
    <row r="1699" spans="1:6" x14ac:dyDescent="0.45">
      <c r="A1699" s="218">
        <v>11324</v>
      </c>
      <c r="B1699" s="218">
        <v>1000</v>
      </c>
      <c r="C1699" s="219">
        <v>28.476119412728231</v>
      </c>
      <c r="D1699" s="218"/>
      <c r="E1699" s="218" t="s">
        <v>203</v>
      </c>
      <c r="F1699" s="218">
        <v>1987</v>
      </c>
    </row>
    <row r="1700" spans="1:6" x14ac:dyDescent="0.45">
      <c r="A1700" s="218">
        <v>11324</v>
      </c>
      <c r="B1700" s="218">
        <v>1000</v>
      </c>
      <c r="C1700" s="219">
        <v>27.866018234931509</v>
      </c>
      <c r="D1700" s="218"/>
      <c r="E1700" s="218" t="s">
        <v>203</v>
      </c>
      <c r="F1700" s="218">
        <v>1987</v>
      </c>
    </row>
    <row r="1701" spans="1:6" x14ac:dyDescent="0.45">
      <c r="A1701" s="218">
        <v>11324</v>
      </c>
      <c r="B1701" s="218">
        <v>1000</v>
      </c>
      <c r="C1701" s="219">
        <v>26.507382815926199</v>
      </c>
      <c r="D1701" s="218"/>
      <c r="E1701" s="218" t="s">
        <v>203</v>
      </c>
      <c r="F1701" s="218">
        <v>1987</v>
      </c>
    </row>
    <row r="1702" spans="1:6" x14ac:dyDescent="0.45">
      <c r="A1702" s="218">
        <v>11324</v>
      </c>
      <c r="B1702" s="218">
        <v>1000</v>
      </c>
      <c r="C1702" s="219">
        <v>18.81633667272731</v>
      </c>
      <c r="D1702" s="218"/>
      <c r="E1702" s="218" t="s">
        <v>203</v>
      </c>
      <c r="F1702" s="218">
        <v>1987</v>
      </c>
    </row>
    <row r="1703" spans="1:6" x14ac:dyDescent="0.45">
      <c r="A1703" s="218">
        <v>11324</v>
      </c>
      <c r="B1703" s="218">
        <v>1000</v>
      </c>
      <c r="C1703" s="219">
        <v>26.074165045365021</v>
      </c>
      <c r="D1703" s="218"/>
      <c r="E1703" s="218" t="s">
        <v>203</v>
      </c>
      <c r="F1703" s="218">
        <v>1987</v>
      </c>
    </row>
    <row r="1704" spans="1:6" x14ac:dyDescent="0.45">
      <c r="A1704" s="218">
        <v>11324</v>
      </c>
      <c r="B1704" s="218">
        <v>1000</v>
      </c>
      <c r="C1704" s="219">
        <v>22.519910853843211</v>
      </c>
      <c r="D1704" s="218"/>
      <c r="E1704" s="218" t="s">
        <v>203</v>
      </c>
      <c r="F1704" s="218">
        <v>1987</v>
      </c>
    </row>
    <row r="1705" spans="1:6" x14ac:dyDescent="0.45">
      <c r="A1705" s="218">
        <v>11324</v>
      </c>
      <c r="B1705" s="218">
        <v>1000</v>
      </c>
      <c r="C1705" s="219">
        <v>19.08042190309218</v>
      </c>
      <c r="D1705" s="218"/>
      <c r="E1705" s="218" t="s">
        <v>203</v>
      </c>
      <c r="F1705" s="218">
        <v>1987</v>
      </c>
    </row>
    <row r="1706" spans="1:6" x14ac:dyDescent="0.45">
      <c r="A1706" s="218">
        <v>11324</v>
      </c>
      <c r="B1706" s="218">
        <v>1000</v>
      </c>
      <c r="C1706" s="219">
        <v>42.86766485995993</v>
      </c>
      <c r="D1706" s="218"/>
      <c r="E1706" s="218" t="s">
        <v>203</v>
      </c>
      <c r="F1706" s="218">
        <v>1987</v>
      </c>
    </row>
    <row r="1707" spans="1:6" x14ac:dyDescent="0.45">
      <c r="A1707" s="218">
        <v>11324</v>
      </c>
      <c r="B1707" s="218">
        <v>1000</v>
      </c>
      <c r="C1707" s="219">
        <v>15.75228399229074</v>
      </c>
      <c r="D1707" s="218"/>
      <c r="E1707" s="218" t="s">
        <v>203</v>
      </c>
      <c r="F1707" s="218">
        <v>1987</v>
      </c>
    </row>
    <row r="1708" spans="1:6" x14ac:dyDescent="0.45">
      <c r="A1708" s="218">
        <v>11324</v>
      </c>
      <c r="B1708" s="218">
        <v>1000</v>
      </c>
      <c r="C1708" s="219">
        <v>12.447208394981949</v>
      </c>
      <c r="D1708" s="218"/>
      <c r="E1708" s="218" t="s">
        <v>203</v>
      </c>
      <c r="F1708" s="218">
        <v>1987</v>
      </c>
    </row>
    <row r="1709" spans="1:6" x14ac:dyDescent="0.45">
      <c r="A1709" s="218">
        <v>11324</v>
      </c>
      <c r="B1709" s="218">
        <v>1000</v>
      </c>
      <c r="C1709" s="219">
        <v>23.03147287249616</v>
      </c>
      <c r="D1709" s="218"/>
      <c r="E1709" s="218" t="s">
        <v>203</v>
      </c>
      <c r="F1709" s="218">
        <v>1987</v>
      </c>
    </row>
    <row r="1710" spans="1:6" x14ac:dyDescent="0.45">
      <c r="A1710" s="218">
        <v>11324</v>
      </c>
      <c r="B1710" s="218">
        <v>1000</v>
      </c>
      <c r="C1710" s="219">
        <v>11.345594704238501</v>
      </c>
      <c r="D1710" s="218"/>
      <c r="E1710" s="218" t="s">
        <v>203</v>
      </c>
      <c r="F1710" s="218">
        <v>1987</v>
      </c>
    </row>
    <row r="1711" spans="1:6" x14ac:dyDescent="0.45">
      <c r="A1711" s="218">
        <v>11324</v>
      </c>
      <c r="B1711" s="218">
        <v>1000</v>
      </c>
      <c r="C1711" s="219">
        <v>42.632852354768538</v>
      </c>
      <c r="D1711" s="218"/>
      <c r="E1711" s="218" t="s">
        <v>203</v>
      </c>
      <c r="F1711" s="218">
        <v>1987</v>
      </c>
    </row>
    <row r="1712" spans="1:6" x14ac:dyDescent="0.45">
      <c r="A1712" s="218">
        <v>11324</v>
      </c>
      <c r="B1712" s="218">
        <v>1000</v>
      </c>
      <c r="C1712" s="219">
        <v>32.06013655555379</v>
      </c>
      <c r="D1712" s="218"/>
      <c r="E1712" s="218" t="s">
        <v>203</v>
      </c>
      <c r="F1712" s="218">
        <v>1987</v>
      </c>
    </row>
    <row r="1713" spans="1:6" x14ac:dyDescent="0.45">
      <c r="A1713" s="218">
        <v>11324</v>
      </c>
      <c r="B1713" s="218">
        <v>1000</v>
      </c>
      <c r="C1713" s="219">
        <v>32.354604842921411</v>
      </c>
      <c r="D1713" s="218"/>
      <c r="E1713" s="218" t="s">
        <v>203</v>
      </c>
      <c r="F1713" s="218">
        <v>1987</v>
      </c>
    </row>
    <row r="1714" spans="1:6" x14ac:dyDescent="0.45">
      <c r="A1714" s="218">
        <v>11324</v>
      </c>
      <c r="B1714" s="218">
        <v>1000</v>
      </c>
      <c r="C1714" s="219">
        <v>39.611284421478437</v>
      </c>
      <c r="D1714" s="218"/>
      <c r="E1714" s="218" t="s">
        <v>203</v>
      </c>
      <c r="F1714" s="218">
        <v>1987</v>
      </c>
    </row>
    <row r="1715" spans="1:6" x14ac:dyDescent="0.45">
      <c r="A1715" s="218">
        <v>11324</v>
      </c>
      <c r="B1715" s="218">
        <v>1000</v>
      </c>
      <c r="C1715" s="219">
        <v>12.0042829774632</v>
      </c>
      <c r="D1715" s="218"/>
      <c r="E1715" s="218" t="s">
        <v>203</v>
      </c>
      <c r="F1715" s="218">
        <v>1987</v>
      </c>
    </row>
    <row r="1716" spans="1:6" x14ac:dyDescent="0.45">
      <c r="A1716" s="218">
        <v>11324</v>
      </c>
      <c r="B1716" s="218">
        <v>1000</v>
      </c>
      <c r="C1716" s="219">
        <v>20.404761981601791</v>
      </c>
      <c r="D1716" s="218"/>
      <c r="E1716" s="218" t="s">
        <v>203</v>
      </c>
      <c r="F1716" s="218">
        <v>1987</v>
      </c>
    </row>
    <row r="1717" spans="1:6" x14ac:dyDescent="0.45">
      <c r="A1717" s="218">
        <v>11324</v>
      </c>
      <c r="B1717" s="218">
        <v>1000</v>
      </c>
      <c r="C1717" s="219">
        <v>33.001340911601822</v>
      </c>
      <c r="D1717" s="218"/>
      <c r="E1717" s="218" t="s">
        <v>203</v>
      </c>
      <c r="F1717" s="218">
        <v>1987</v>
      </c>
    </row>
    <row r="1718" spans="1:6" x14ac:dyDescent="0.45">
      <c r="A1718" s="218">
        <v>11322</v>
      </c>
      <c r="B1718" s="218">
        <v>250</v>
      </c>
      <c r="C1718" s="219">
        <v>9.6658550429479959</v>
      </c>
      <c r="D1718" s="218"/>
      <c r="E1718" s="218" t="s">
        <v>205</v>
      </c>
      <c r="F1718" s="218">
        <v>1988</v>
      </c>
    </row>
    <row r="1719" spans="1:6" x14ac:dyDescent="0.45">
      <c r="A1719" s="218">
        <v>11322</v>
      </c>
      <c r="B1719" s="218">
        <v>250</v>
      </c>
      <c r="C1719" s="219">
        <v>8.6700587907427042</v>
      </c>
      <c r="D1719" s="218"/>
      <c r="E1719" s="218" t="s">
        <v>205</v>
      </c>
      <c r="F1719" s="218">
        <v>1988</v>
      </c>
    </row>
    <row r="1720" spans="1:6" x14ac:dyDescent="0.45">
      <c r="A1720" s="218">
        <v>11322</v>
      </c>
      <c r="B1720" s="218">
        <v>250</v>
      </c>
      <c r="C1720" s="219">
        <v>15.151341721700501</v>
      </c>
      <c r="D1720" s="218"/>
      <c r="E1720" s="218" t="s">
        <v>205</v>
      </c>
      <c r="F1720" s="218">
        <v>1988</v>
      </c>
    </row>
    <row r="1721" spans="1:6" x14ac:dyDescent="0.45">
      <c r="A1721" s="218">
        <v>11322</v>
      </c>
      <c r="B1721" s="218">
        <v>250</v>
      </c>
      <c r="C1721" s="219">
        <v>10.816950870426259</v>
      </c>
      <c r="D1721" s="218"/>
      <c r="E1721" s="218" t="s">
        <v>205</v>
      </c>
      <c r="F1721" s="218">
        <v>1988</v>
      </c>
    </row>
    <row r="1722" spans="1:6" x14ac:dyDescent="0.45">
      <c r="A1722" s="218">
        <v>11322</v>
      </c>
      <c r="B1722" s="218">
        <v>250</v>
      </c>
      <c r="C1722" s="219">
        <v>26.231571943854309</v>
      </c>
      <c r="D1722" s="218"/>
      <c r="E1722" s="218" t="s">
        <v>205</v>
      </c>
      <c r="F1722" s="218">
        <v>1988</v>
      </c>
    </row>
    <row r="1723" spans="1:6" x14ac:dyDescent="0.45">
      <c r="A1723" s="218">
        <v>11322</v>
      </c>
      <c r="B1723" s="218">
        <v>250</v>
      </c>
      <c r="C1723" s="219">
        <v>5.8985761616684043</v>
      </c>
      <c r="D1723" s="218"/>
      <c r="E1723" s="218" t="s">
        <v>205</v>
      </c>
      <c r="F1723" s="218">
        <v>1988</v>
      </c>
    </row>
    <row r="1724" spans="1:6" x14ac:dyDescent="0.45">
      <c r="A1724" s="218">
        <v>11322</v>
      </c>
      <c r="B1724" s="218">
        <v>250</v>
      </c>
      <c r="C1724" s="219">
        <v>17.601883943511989</v>
      </c>
      <c r="D1724" s="218"/>
      <c r="E1724" s="218" t="s">
        <v>205</v>
      </c>
      <c r="F1724" s="218">
        <v>1988</v>
      </c>
    </row>
    <row r="1725" spans="1:6" x14ac:dyDescent="0.45">
      <c r="A1725" s="218">
        <v>11322</v>
      </c>
      <c r="B1725" s="218">
        <v>250</v>
      </c>
      <c r="C1725" s="219">
        <v>25.87950371718334</v>
      </c>
      <c r="D1725" s="218"/>
      <c r="E1725" s="218" t="s">
        <v>205</v>
      </c>
      <c r="F1725" s="218">
        <v>1988</v>
      </c>
    </row>
    <row r="1726" spans="1:6" x14ac:dyDescent="0.45">
      <c r="A1726" s="218">
        <v>11322</v>
      </c>
      <c r="B1726" s="218">
        <v>250</v>
      </c>
      <c r="C1726" s="219">
        <v>9.8412618383774646</v>
      </c>
      <c r="D1726" s="218"/>
      <c r="E1726" s="218" t="s">
        <v>205</v>
      </c>
      <c r="F1726" s="218">
        <v>1988</v>
      </c>
    </row>
    <row r="1727" spans="1:6" x14ac:dyDescent="0.45">
      <c r="A1727" s="218">
        <v>11322</v>
      </c>
      <c r="B1727" s="218">
        <v>250</v>
      </c>
      <c r="C1727" s="219">
        <v>15.744004584977461</v>
      </c>
      <c r="D1727" s="218"/>
      <c r="E1727" s="218" t="s">
        <v>205</v>
      </c>
      <c r="F1727" s="218">
        <v>1988</v>
      </c>
    </row>
    <row r="1728" spans="1:6" x14ac:dyDescent="0.45">
      <c r="A1728" s="218">
        <v>11322</v>
      </c>
      <c r="B1728" s="218">
        <v>250</v>
      </c>
      <c r="C1728" s="219">
        <v>9.3862703766336839</v>
      </c>
      <c r="D1728" s="218"/>
      <c r="E1728" s="218" t="s">
        <v>205</v>
      </c>
      <c r="F1728" s="218">
        <v>1988</v>
      </c>
    </row>
    <row r="1729" spans="1:6" x14ac:dyDescent="0.45">
      <c r="A1729" s="218">
        <v>11322</v>
      </c>
      <c r="B1729" s="218">
        <v>250</v>
      </c>
      <c r="C1729" s="219">
        <v>13.45369818980498</v>
      </c>
      <c r="D1729" s="218"/>
      <c r="E1729" s="218" t="s">
        <v>205</v>
      </c>
      <c r="F1729" s="218">
        <v>1988</v>
      </c>
    </row>
    <row r="1730" spans="1:6" x14ac:dyDescent="0.45">
      <c r="A1730" s="218">
        <v>11322</v>
      </c>
      <c r="B1730" s="218">
        <v>250</v>
      </c>
      <c r="C1730" s="219">
        <v>33.912735926317247</v>
      </c>
      <c r="D1730" s="218"/>
      <c r="E1730" s="218" t="s">
        <v>205</v>
      </c>
      <c r="F1730" s="218">
        <v>1988</v>
      </c>
    </row>
    <row r="1731" spans="1:6" x14ac:dyDescent="0.45">
      <c r="A1731" s="218">
        <v>11322</v>
      </c>
      <c r="B1731" s="218">
        <v>250</v>
      </c>
      <c r="C1731" s="219">
        <v>9.7950040228109714</v>
      </c>
      <c r="D1731" s="218"/>
      <c r="E1731" s="218" t="s">
        <v>205</v>
      </c>
      <c r="F1731" s="218">
        <v>1988</v>
      </c>
    </row>
    <row r="1732" spans="1:6" x14ac:dyDescent="0.45">
      <c r="A1732" s="218">
        <v>11322</v>
      </c>
      <c r="B1732" s="218">
        <v>250</v>
      </c>
      <c r="C1732" s="219">
        <v>32.836485795827677</v>
      </c>
      <c r="D1732" s="218"/>
      <c r="E1732" s="218" t="s">
        <v>205</v>
      </c>
      <c r="F1732" s="218">
        <v>1991</v>
      </c>
    </row>
    <row r="1733" spans="1:6" x14ac:dyDescent="0.45">
      <c r="A1733" s="218">
        <v>11322</v>
      </c>
      <c r="B1733" s="218">
        <v>250</v>
      </c>
      <c r="C1733" s="219">
        <v>8.4837552561282781</v>
      </c>
      <c r="D1733" s="218"/>
      <c r="E1733" s="218" t="s">
        <v>205</v>
      </c>
      <c r="F1733" s="218">
        <v>1901</v>
      </c>
    </row>
    <row r="1734" spans="1:6" x14ac:dyDescent="0.45">
      <c r="A1734" s="218">
        <v>11322</v>
      </c>
      <c r="B1734" s="218">
        <v>250</v>
      </c>
      <c r="C1734" s="219">
        <v>24.043705531373689</v>
      </c>
      <c r="D1734" s="218"/>
      <c r="E1734" s="218" t="s">
        <v>205</v>
      </c>
      <c r="F1734" s="218">
        <v>1901</v>
      </c>
    </row>
    <row r="1735" spans="1:6" x14ac:dyDescent="0.45">
      <c r="A1735" s="218">
        <v>11320</v>
      </c>
      <c r="B1735" s="218">
        <v>300</v>
      </c>
      <c r="C1735" s="219">
        <v>19.353521985233812</v>
      </c>
      <c r="D1735" s="218"/>
      <c r="E1735" s="218" t="s">
        <v>109</v>
      </c>
      <c r="F1735" s="218">
        <v>1989</v>
      </c>
    </row>
    <row r="1736" spans="1:6" x14ac:dyDescent="0.45">
      <c r="A1736" s="218">
        <v>11320</v>
      </c>
      <c r="B1736" s="218">
        <v>300</v>
      </c>
      <c r="C1736" s="219">
        <v>23.67871150529157</v>
      </c>
      <c r="D1736" s="218"/>
      <c r="E1736" s="218" t="s">
        <v>205</v>
      </c>
      <c r="F1736" s="218">
        <v>1989</v>
      </c>
    </row>
    <row r="1737" spans="1:6" x14ac:dyDescent="0.45">
      <c r="A1737" s="218">
        <v>11320</v>
      </c>
      <c r="B1737" s="218">
        <v>300</v>
      </c>
      <c r="C1737" s="219">
        <v>22.692859793296488</v>
      </c>
      <c r="D1737" s="218"/>
      <c r="E1737" s="218" t="s">
        <v>205</v>
      </c>
      <c r="F1737" s="218">
        <v>1989</v>
      </c>
    </row>
    <row r="1738" spans="1:6" x14ac:dyDescent="0.45">
      <c r="A1738" s="218">
        <v>11320</v>
      </c>
      <c r="B1738" s="218">
        <v>300</v>
      </c>
      <c r="C1738" s="219">
        <v>38.917703374403771</v>
      </c>
      <c r="D1738" s="218"/>
      <c r="E1738" s="218" t="s">
        <v>205</v>
      </c>
      <c r="F1738" s="218">
        <v>1989</v>
      </c>
    </row>
    <row r="1739" spans="1:6" x14ac:dyDescent="0.45">
      <c r="A1739" s="218">
        <v>11320</v>
      </c>
      <c r="B1739" s="218">
        <v>300</v>
      </c>
      <c r="C1739" s="219">
        <v>23.720876195487449</v>
      </c>
      <c r="D1739" s="218"/>
      <c r="E1739" s="218" t="s">
        <v>205</v>
      </c>
      <c r="F1739" s="218">
        <v>1989</v>
      </c>
    </row>
    <row r="1740" spans="1:6" x14ac:dyDescent="0.45">
      <c r="A1740" s="218">
        <v>11320</v>
      </c>
      <c r="B1740" s="218">
        <v>300</v>
      </c>
      <c r="C1740" s="219">
        <v>5.8898244068371062</v>
      </c>
      <c r="D1740" s="218"/>
      <c r="E1740" s="218" t="s">
        <v>109</v>
      </c>
      <c r="F1740" s="218">
        <v>1989</v>
      </c>
    </row>
    <row r="1741" spans="1:6" x14ac:dyDescent="0.45">
      <c r="A1741" s="218">
        <v>11320</v>
      </c>
      <c r="B1741" s="218">
        <v>300</v>
      </c>
      <c r="C1741" s="219">
        <v>21.403624088488112</v>
      </c>
      <c r="D1741" s="218"/>
      <c r="E1741" s="218" t="s">
        <v>109</v>
      </c>
      <c r="F1741" s="218">
        <v>1989</v>
      </c>
    </row>
    <row r="1742" spans="1:6" x14ac:dyDescent="0.45">
      <c r="A1742" s="218">
        <v>11316</v>
      </c>
      <c r="B1742" s="218">
        <v>200</v>
      </c>
      <c r="C1742" s="219">
        <v>11.06545150121091</v>
      </c>
      <c r="D1742" s="218"/>
      <c r="E1742" s="218" t="s">
        <v>111</v>
      </c>
      <c r="F1742" s="218">
        <v>1991</v>
      </c>
    </row>
    <row r="1743" spans="1:6" x14ac:dyDescent="0.45">
      <c r="A1743" s="218">
        <v>11316</v>
      </c>
      <c r="B1743" s="218">
        <v>200</v>
      </c>
      <c r="C1743" s="219">
        <v>9.4968500132371663</v>
      </c>
      <c r="D1743" s="218"/>
      <c r="E1743" s="218" t="s">
        <v>111</v>
      </c>
      <c r="F1743" s="218">
        <v>1991</v>
      </c>
    </row>
    <row r="1744" spans="1:6" x14ac:dyDescent="0.45">
      <c r="A1744" s="218">
        <v>11316</v>
      </c>
      <c r="B1744" s="218">
        <v>200</v>
      </c>
      <c r="C1744" s="219">
        <v>3.4596701905490561</v>
      </c>
      <c r="D1744" s="218"/>
      <c r="E1744" s="218" t="s">
        <v>111</v>
      </c>
      <c r="F1744" s="218">
        <v>1991</v>
      </c>
    </row>
    <row r="1745" spans="1:6" x14ac:dyDescent="0.45">
      <c r="A1745" s="218">
        <v>11316</v>
      </c>
      <c r="B1745" s="218">
        <v>200</v>
      </c>
      <c r="C1745" s="219">
        <v>12.460739561828751</v>
      </c>
      <c r="D1745" s="218"/>
      <c r="E1745" s="218" t="s">
        <v>111</v>
      </c>
      <c r="F1745" s="218">
        <v>1991</v>
      </c>
    </row>
    <row r="1746" spans="1:6" x14ac:dyDescent="0.45">
      <c r="A1746" s="218">
        <v>11316</v>
      </c>
      <c r="B1746" s="218">
        <v>200</v>
      </c>
      <c r="C1746" s="219">
        <v>9.9943137576024519</v>
      </c>
      <c r="D1746" s="218"/>
      <c r="E1746" s="218" t="s">
        <v>111</v>
      </c>
      <c r="F1746" s="218">
        <v>1991</v>
      </c>
    </row>
    <row r="1747" spans="1:6" x14ac:dyDescent="0.45">
      <c r="A1747" s="218">
        <v>11316</v>
      </c>
      <c r="B1747" s="218">
        <v>200</v>
      </c>
      <c r="C1747" s="219">
        <v>6.808121175117928</v>
      </c>
      <c r="D1747" s="218"/>
      <c r="E1747" s="218" t="s">
        <v>111</v>
      </c>
      <c r="F1747" s="218">
        <v>1991</v>
      </c>
    </row>
    <row r="1748" spans="1:6" x14ac:dyDescent="0.45">
      <c r="A1748" s="218">
        <v>11316</v>
      </c>
      <c r="B1748" s="218">
        <v>200</v>
      </c>
      <c r="C1748" s="219">
        <v>5.9003241461702602</v>
      </c>
      <c r="D1748" s="218"/>
      <c r="E1748" s="218" t="s">
        <v>111</v>
      </c>
      <c r="F1748" s="218">
        <v>1991</v>
      </c>
    </row>
    <row r="1749" spans="1:6" x14ac:dyDescent="0.45">
      <c r="A1749" s="218">
        <v>11314</v>
      </c>
      <c r="B1749" s="218">
        <v>250</v>
      </c>
      <c r="C1749" s="219">
        <v>3.2806167082228468</v>
      </c>
      <c r="D1749" s="218"/>
      <c r="E1749" s="218" t="s">
        <v>111</v>
      </c>
      <c r="F1749" s="218">
        <v>1991</v>
      </c>
    </row>
    <row r="1750" spans="1:6" x14ac:dyDescent="0.45">
      <c r="A1750" s="218">
        <v>11314</v>
      </c>
      <c r="B1750" s="218">
        <v>250</v>
      </c>
      <c r="C1750" s="219">
        <v>8.5991719059046439</v>
      </c>
      <c r="D1750" s="218"/>
      <c r="E1750" s="218" t="s">
        <v>111</v>
      </c>
      <c r="F1750" s="218">
        <v>1991</v>
      </c>
    </row>
    <row r="1751" spans="1:6" x14ac:dyDescent="0.45">
      <c r="A1751" s="218">
        <v>11314</v>
      </c>
      <c r="B1751" s="218">
        <v>250</v>
      </c>
      <c r="C1751" s="219">
        <v>28.514299722471009</v>
      </c>
      <c r="D1751" s="218"/>
      <c r="E1751" s="218" t="s">
        <v>111</v>
      </c>
      <c r="F1751" s="218">
        <v>1991</v>
      </c>
    </row>
    <row r="1752" spans="1:6" x14ac:dyDescent="0.45">
      <c r="A1752" s="218">
        <v>11314</v>
      </c>
      <c r="B1752" s="218">
        <v>250</v>
      </c>
      <c r="C1752" s="219">
        <v>17.64575648798915</v>
      </c>
      <c r="D1752" s="218"/>
      <c r="E1752" s="218" t="s">
        <v>111</v>
      </c>
      <c r="F1752" s="218">
        <v>1991</v>
      </c>
    </row>
    <row r="1753" spans="1:6" x14ac:dyDescent="0.45">
      <c r="A1753" s="218">
        <v>11314</v>
      </c>
      <c r="B1753" s="218">
        <v>250</v>
      </c>
      <c r="C1753" s="219">
        <v>12.83791723151376</v>
      </c>
      <c r="D1753" s="218"/>
      <c r="E1753" s="218" t="s">
        <v>111</v>
      </c>
      <c r="F1753" s="218">
        <v>1991</v>
      </c>
    </row>
    <row r="1754" spans="1:6" x14ac:dyDescent="0.45">
      <c r="A1754" s="218">
        <v>11314</v>
      </c>
      <c r="B1754" s="218">
        <v>250</v>
      </c>
      <c r="C1754" s="219">
        <v>10.02634674501922</v>
      </c>
      <c r="D1754" s="218"/>
      <c r="E1754" s="218" t="s">
        <v>111</v>
      </c>
      <c r="F1754" s="218">
        <v>1991</v>
      </c>
    </row>
    <row r="1755" spans="1:6" x14ac:dyDescent="0.45">
      <c r="A1755" s="218">
        <v>11314</v>
      </c>
      <c r="B1755" s="218">
        <v>250</v>
      </c>
      <c r="C1755" s="219">
        <v>2.861295735693397</v>
      </c>
      <c r="D1755" s="218"/>
      <c r="E1755" s="218" t="s">
        <v>111</v>
      </c>
      <c r="F1755" s="218">
        <v>1991</v>
      </c>
    </row>
    <row r="1756" spans="1:6" x14ac:dyDescent="0.45">
      <c r="A1756" s="218">
        <v>11314</v>
      </c>
      <c r="B1756" s="218">
        <v>250</v>
      </c>
      <c r="C1756" s="219">
        <v>6.0768115446636699</v>
      </c>
      <c r="D1756" s="218"/>
      <c r="E1756" s="218" t="s">
        <v>111</v>
      </c>
      <c r="F1756" s="218">
        <v>1991</v>
      </c>
    </row>
    <row r="1757" spans="1:6" x14ac:dyDescent="0.45">
      <c r="A1757" s="218">
        <v>11314</v>
      </c>
      <c r="B1757" s="218">
        <v>250</v>
      </c>
      <c r="C1757" s="219">
        <v>10.21617655419667</v>
      </c>
      <c r="D1757" s="218"/>
      <c r="E1757" s="218" t="s">
        <v>111</v>
      </c>
      <c r="F1757" s="218">
        <v>1991</v>
      </c>
    </row>
    <row r="1758" spans="1:6" x14ac:dyDescent="0.45">
      <c r="A1758" s="218">
        <v>11314</v>
      </c>
      <c r="B1758" s="218">
        <v>250</v>
      </c>
      <c r="C1758" s="219">
        <v>2.7567579303641052</v>
      </c>
      <c r="D1758" s="218"/>
      <c r="E1758" s="218" t="s">
        <v>111</v>
      </c>
      <c r="F1758" s="218">
        <v>1991</v>
      </c>
    </row>
    <row r="1759" spans="1:6" x14ac:dyDescent="0.45">
      <c r="A1759" s="218">
        <v>11314</v>
      </c>
      <c r="B1759" s="218">
        <v>250</v>
      </c>
      <c r="C1759" s="219">
        <v>15.353252255891469</v>
      </c>
      <c r="D1759" s="218"/>
      <c r="E1759" s="218" t="s">
        <v>111</v>
      </c>
      <c r="F1759" s="218">
        <v>1991</v>
      </c>
    </row>
    <row r="1760" spans="1:6" x14ac:dyDescent="0.45">
      <c r="A1760" s="218">
        <v>11314</v>
      </c>
      <c r="B1760" s="218">
        <v>250</v>
      </c>
      <c r="C1760" s="219">
        <v>34.852784713056423</v>
      </c>
      <c r="D1760" s="218"/>
      <c r="E1760" s="218" t="s">
        <v>111</v>
      </c>
      <c r="F1760" s="218">
        <v>1991</v>
      </c>
    </row>
    <row r="1761" spans="1:6" x14ac:dyDescent="0.45">
      <c r="A1761" s="218">
        <v>11312</v>
      </c>
      <c r="B1761" s="218">
        <v>1000</v>
      </c>
      <c r="C1761" s="219">
        <v>32.449577052291879</v>
      </c>
      <c r="D1761" s="218"/>
      <c r="E1761" s="218" t="s">
        <v>203</v>
      </c>
      <c r="F1761" s="218">
        <v>1901</v>
      </c>
    </row>
    <row r="1762" spans="1:6" x14ac:dyDescent="0.45">
      <c r="A1762" s="218">
        <v>11312</v>
      </c>
      <c r="B1762" s="218">
        <v>1000</v>
      </c>
      <c r="C1762" s="219">
        <v>50.112845751902263</v>
      </c>
      <c r="D1762" s="218"/>
      <c r="E1762" s="218" t="s">
        <v>203</v>
      </c>
      <c r="F1762" s="218">
        <v>1901</v>
      </c>
    </row>
    <row r="1763" spans="1:6" x14ac:dyDescent="0.45">
      <c r="A1763" s="218">
        <v>11312</v>
      </c>
      <c r="B1763" s="218">
        <v>1000</v>
      </c>
      <c r="C1763" s="219">
        <v>50.867125372020418</v>
      </c>
      <c r="D1763" s="218"/>
      <c r="E1763" s="218" t="s">
        <v>203</v>
      </c>
      <c r="F1763" s="218">
        <v>1901</v>
      </c>
    </row>
    <row r="1764" spans="1:6" x14ac:dyDescent="0.45">
      <c r="A1764" s="218">
        <v>11312</v>
      </c>
      <c r="B1764" s="218">
        <v>1000</v>
      </c>
      <c r="C1764" s="219">
        <v>52.933108307025073</v>
      </c>
      <c r="D1764" s="218"/>
      <c r="E1764" s="218" t="s">
        <v>203</v>
      </c>
      <c r="F1764" s="218">
        <v>1901</v>
      </c>
    </row>
    <row r="1765" spans="1:6" x14ac:dyDescent="0.45">
      <c r="A1765" s="218">
        <v>11312</v>
      </c>
      <c r="B1765" s="218">
        <v>1000</v>
      </c>
      <c r="C1765" s="219">
        <v>48.042970264524293</v>
      </c>
      <c r="D1765" s="218"/>
      <c r="E1765" s="218" t="s">
        <v>203</v>
      </c>
      <c r="F1765" s="218">
        <v>1901</v>
      </c>
    </row>
    <row r="1766" spans="1:6" x14ac:dyDescent="0.45">
      <c r="A1766" s="218">
        <v>11312</v>
      </c>
      <c r="B1766" s="218">
        <v>1000</v>
      </c>
      <c r="C1766" s="219">
        <v>49.384010657449409</v>
      </c>
      <c r="D1766" s="218"/>
      <c r="E1766" s="218" t="s">
        <v>203</v>
      </c>
      <c r="F1766" s="218">
        <v>1901</v>
      </c>
    </row>
    <row r="1767" spans="1:6" x14ac:dyDescent="0.45">
      <c r="A1767" s="218">
        <v>11312</v>
      </c>
      <c r="B1767" s="218">
        <v>1000</v>
      </c>
      <c r="C1767" s="219">
        <v>52.156517700093417</v>
      </c>
      <c r="D1767" s="218"/>
      <c r="E1767" s="218" t="s">
        <v>203</v>
      </c>
      <c r="F1767" s="218">
        <v>1901</v>
      </c>
    </row>
    <row r="1768" spans="1:6" x14ac:dyDescent="0.45">
      <c r="A1768" s="218">
        <v>11312</v>
      </c>
      <c r="B1768" s="218">
        <v>1000</v>
      </c>
      <c r="C1768" s="219">
        <v>33.235765674266247</v>
      </c>
      <c r="D1768" s="218"/>
      <c r="E1768" s="218" t="s">
        <v>203</v>
      </c>
      <c r="F1768" s="218">
        <v>1901</v>
      </c>
    </row>
    <row r="1769" spans="1:6" x14ac:dyDescent="0.45">
      <c r="A1769" s="218">
        <v>11312</v>
      </c>
      <c r="B1769" s="218">
        <v>1000</v>
      </c>
      <c r="C1769" s="219">
        <v>13.74831086493433</v>
      </c>
      <c r="D1769" s="218"/>
      <c r="E1769" s="218" t="s">
        <v>203</v>
      </c>
      <c r="F1769" s="218">
        <v>1901</v>
      </c>
    </row>
    <row r="1770" spans="1:6" x14ac:dyDescent="0.45">
      <c r="A1770" s="218">
        <v>11310</v>
      </c>
      <c r="B1770" s="218">
        <v>200</v>
      </c>
      <c r="C1770" s="219">
        <v>12.105032953922001</v>
      </c>
      <c r="D1770" s="218"/>
      <c r="E1770" s="218" t="s">
        <v>111</v>
      </c>
      <c r="F1770" s="218">
        <v>1991</v>
      </c>
    </row>
    <row r="1771" spans="1:6" x14ac:dyDescent="0.45">
      <c r="A1771" s="218">
        <v>11310</v>
      </c>
      <c r="B1771" s="218">
        <v>200</v>
      </c>
      <c r="C1771" s="219">
        <v>17.076618008227118</v>
      </c>
      <c r="D1771" s="218"/>
      <c r="E1771" s="218" t="s">
        <v>111</v>
      </c>
      <c r="F1771" s="218">
        <v>1991</v>
      </c>
    </row>
    <row r="1772" spans="1:6" x14ac:dyDescent="0.45">
      <c r="A1772" s="218">
        <v>11306</v>
      </c>
      <c r="B1772" s="218">
        <v>250</v>
      </c>
      <c r="C1772" s="219">
        <v>14.007845375130961</v>
      </c>
      <c r="D1772" s="218"/>
      <c r="E1772" s="218" t="s">
        <v>205</v>
      </c>
      <c r="F1772" s="218">
        <v>1901</v>
      </c>
    </row>
    <row r="1773" spans="1:6" x14ac:dyDescent="0.45">
      <c r="A1773" s="218">
        <v>11282</v>
      </c>
      <c r="B1773" s="218">
        <v>200</v>
      </c>
      <c r="C1773" s="219">
        <v>15.841575256791961</v>
      </c>
      <c r="D1773" s="218"/>
      <c r="E1773" s="218" t="s">
        <v>114</v>
      </c>
      <c r="F1773" s="218">
        <v>1901</v>
      </c>
    </row>
    <row r="1774" spans="1:6" x14ac:dyDescent="0.45">
      <c r="A1774" s="218">
        <v>11280</v>
      </c>
      <c r="B1774" s="218">
        <v>450</v>
      </c>
      <c r="C1774" s="219">
        <v>2.9275265117907892</v>
      </c>
      <c r="D1774" s="218"/>
      <c r="E1774" s="218" t="s">
        <v>204</v>
      </c>
      <c r="F1774" s="218">
        <v>1901</v>
      </c>
    </row>
    <row r="1775" spans="1:6" x14ac:dyDescent="0.45">
      <c r="A1775" s="218">
        <v>11278</v>
      </c>
      <c r="B1775" s="218">
        <v>450</v>
      </c>
      <c r="C1775" s="219">
        <v>18.059417689000352</v>
      </c>
      <c r="D1775" s="218"/>
      <c r="E1775" s="218" t="s">
        <v>203</v>
      </c>
      <c r="F1775" s="218">
        <v>1960</v>
      </c>
    </row>
    <row r="1776" spans="1:6" x14ac:dyDescent="0.45">
      <c r="A1776" s="218">
        <v>11278</v>
      </c>
      <c r="B1776" s="218">
        <v>450</v>
      </c>
      <c r="C1776" s="219">
        <v>13.60838785174519</v>
      </c>
      <c r="D1776" s="218"/>
      <c r="E1776" s="218" t="s">
        <v>203</v>
      </c>
      <c r="F1776" s="218">
        <v>1960</v>
      </c>
    </row>
    <row r="1777" spans="1:6" x14ac:dyDescent="0.45">
      <c r="A1777" s="218">
        <v>11278</v>
      </c>
      <c r="B1777" s="218">
        <v>450</v>
      </c>
      <c r="C1777" s="219">
        <v>20.411315017928182</v>
      </c>
      <c r="D1777" s="218"/>
      <c r="E1777" s="218" t="s">
        <v>203</v>
      </c>
      <c r="F1777" s="218">
        <v>1960</v>
      </c>
    </row>
    <row r="1778" spans="1:6" x14ac:dyDescent="0.45">
      <c r="A1778" s="218">
        <v>11562</v>
      </c>
      <c r="B1778" s="218">
        <v>250</v>
      </c>
      <c r="C1778" s="219">
        <v>32.379362939549033</v>
      </c>
      <c r="D1778" s="218"/>
      <c r="E1778" s="218" t="s">
        <v>205</v>
      </c>
      <c r="F1778" s="218">
        <v>1901</v>
      </c>
    </row>
    <row r="1779" spans="1:6" x14ac:dyDescent="0.45">
      <c r="A1779" s="218">
        <v>11562</v>
      </c>
      <c r="B1779" s="218">
        <v>250</v>
      </c>
      <c r="C1779" s="219">
        <v>24.768967250725009</v>
      </c>
      <c r="D1779" s="218"/>
      <c r="E1779" s="218" t="s">
        <v>205</v>
      </c>
      <c r="F1779" s="218">
        <v>1901</v>
      </c>
    </row>
    <row r="1780" spans="1:6" x14ac:dyDescent="0.45">
      <c r="A1780" s="218">
        <v>11562</v>
      </c>
      <c r="B1780" s="218">
        <v>250</v>
      </c>
      <c r="C1780" s="219">
        <v>16.525242489330129</v>
      </c>
      <c r="D1780" s="218"/>
      <c r="E1780" s="218" t="s">
        <v>205</v>
      </c>
      <c r="F1780" s="218">
        <v>1901</v>
      </c>
    </row>
    <row r="1781" spans="1:6" x14ac:dyDescent="0.45">
      <c r="A1781" s="218">
        <v>11562</v>
      </c>
      <c r="B1781" s="218">
        <v>250</v>
      </c>
      <c r="C1781" s="219">
        <v>12.75142726494607</v>
      </c>
      <c r="D1781" s="218"/>
      <c r="E1781" s="218" t="s">
        <v>205</v>
      </c>
      <c r="F1781" s="218">
        <v>1901</v>
      </c>
    </row>
    <row r="1782" spans="1:6" x14ac:dyDescent="0.45">
      <c r="A1782" s="218">
        <v>11562</v>
      </c>
      <c r="B1782" s="218">
        <v>250</v>
      </c>
      <c r="C1782" s="219">
        <v>19.305247765013771</v>
      </c>
      <c r="D1782" s="218"/>
      <c r="E1782" s="218" t="s">
        <v>205</v>
      </c>
      <c r="F1782" s="218">
        <v>1901</v>
      </c>
    </row>
    <row r="1783" spans="1:6" x14ac:dyDescent="0.45">
      <c r="A1783" s="218">
        <v>11562</v>
      </c>
      <c r="B1783" s="218">
        <v>250</v>
      </c>
      <c r="C1783" s="219">
        <v>20.090753645430869</v>
      </c>
      <c r="D1783" s="218"/>
      <c r="E1783" s="218" t="s">
        <v>205</v>
      </c>
      <c r="F1783" s="218">
        <v>1901</v>
      </c>
    </row>
    <row r="1784" spans="1:6" x14ac:dyDescent="0.45">
      <c r="A1784" s="218">
        <v>11562</v>
      </c>
      <c r="B1784" s="218">
        <v>250</v>
      </c>
      <c r="C1784" s="219">
        <v>19.22255316532485</v>
      </c>
      <c r="D1784" s="218"/>
      <c r="E1784" s="218" t="s">
        <v>205</v>
      </c>
      <c r="F1784" s="218">
        <v>1901</v>
      </c>
    </row>
    <row r="1785" spans="1:6" x14ac:dyDescent="0.45">
      <c r="A1785" s="218">
        <v>11562</v>
      </c>
      <c r="B1785" s="218">
        <v>250</v>
      </c>
      <c r="C1785" s="219">
        <v>8.7853277388135798</v>
      </c>
      <c r="D1785" s="218"/>
      <c r="E1785" s="218" t="s">
        <v>114</v>
      </c>
      <c r="F1785" s="218">
        <v>1986</v>
      </c>
    </row>
    <row r="1786" spans="1:6" x14ac:dyDescent="0.45">
      <c r="A1786" s="218">
        <v>11554</v>
      </c>
      <c r="B1786" s="218">
        <v>0</v>
      </c>
      <c r="C1786" s="219">
        <v>20.953673104965791</v>
      </c>
      <c r="D1786" s="218"/>
      <c r="E1786" s="218"/>
      <c r="F1786" s="218">
        <v>1901</v>
      </c>
    </row>
    <row r="1787" spans="1:6" x14ac:dyDescent="0.45">
      <c r="A1787" s="218">
        <v>11550</v>
      </c>
      <c r="B1787" s="218">
        <v>300</v>
      </c>
      <c r="C1787" s="219">
        <v>31.309585216777219</v>
      </c>
      <c r="D1787" s="218"/>
      <c r="E1787" s="218" t="s">
        <v>203</v>
      </c>
      <c r="F1787" s="218">
        <v>1901</v>
      </c>
    </row>
    <row r="1788" spans="1:6" x14ac:dyDescent="0.45">
      <c r="A1788" s="218">
        <v>11548</v>
      </c>
      <c r="B1788" s="218">
        <v>250</v>
      </c>
      <c r="C1788" s="219">
        <v>21.794455525662951</v>
      </c>
      <c r="D1788" s="218"/>
      <c r="E1788" s="218" t="s">
        <v>203</v>
      </c>
      <c r="F1788" s="218">
        <v>1901</v>
      </c>
    </row>
    <row r="1789" spans="1:6" x14ac:dyDescent="0.45">
      <c r="A1789" s="218">
        <v>11548</v>
      </c>
      <c r="B1789" s="218">
        <v>250</v>
      </c>
      <c r="C1789" s="219">
        <v>37.845150281358201</v>
      </c>
      <c r="D1789" s="218"/>
      <c r="E1789" s="218" t="s">
        <v>203</v>
      </c>
      <c r="F1789" s="218">
        <v>1901</v>
      </c>
    </row>
    <row r="1790" spans="1:6" x14ac:dyDescent="0.45">
      <c r="A1790" s="218">
        <v>11548</v>
      </c>
      <c r="B1790" s="218">
        <v>250</v>
      </c>
      <c r="C1790" s="219">
        <v>18.81714096618698</v>
      </c>
      <c r="D1790" s="218"/>
      <c r="E1790" s="218" t="s">
        <v>203</v>
      </c>
      <c r="F1790" s="218">
        <v>1901</v>
      </c>
    </row>
    <row r="1791" spans="1:6" x14ac:dyDescent="0.45">
      <c r="A1791" s="218">
        <v>11546</v>
      </c>
      <c r="B1791" s="218">
        <v>160</v>
      </c>
      <c r="C1791" s="219">
        <v>31.079847634853081</v>
      </c>
      <c r="D1791" s="218"/>
      <c r="E1791" s="218"/>
      <c r="F1791" s="218">
        <v>1901</v>
      </c>
    </row>
    <row r="1792" spans="1:6" x14ac:dyDescent="0.45">
      <c r="A1792" s="218">
        <v>11544</v>
      </c>
      <c r="B1792" s="218">
        <v>250</v>
      </c>
      <c r="C1792" s="219">
        <v>32.763238271524557</v>
      </c>
      <c r="D1792" s="218"/>
      <c r="E1792" s="218" t="s">
        <v>205</v>
      </c>
      <c r="F1792" s="218">
        <v>1901</v>
      </c>
    </row>
    <row r="1793" spans="1:6" x14ac:dyDescent="0.45">
      <c r="A1793" s="218">
        <v>11540</v>
      </c>
      <c r="B1793" s="218">
        <v>315</v>
      </c>
      <c r="C1793" s="219">
        <v>16.077542676785889</v>
      </c>
      <c r="D1793" s="218"/>
      <c r="E1793" s="218" t="s">
        <v>204</v>
      </c>
      <c r="F1793" s="218">
        <v>1901</v>
      </c>
    </row>
    <row r="1794" spans="1:6" x14ac:dyDescent="0.45">
      <c r="A1794" s="218">
        <v>11532</v>
      </c>
      <c r="B1794" s="218">
        <v>250</v>
      </c>
      <c r="C1794" s="219">
        <v>8.8407103779129841</v>
      </c>
      <c r="D1794" s="218"/>
      <c r="E1794" s="218" t="s">
        <v>111</v>
      </c>
      <c r="F1794" s="218">
        <v>1901</v>
      </c>
    </row>
    <row r="1795" spans="1:6" x14ac:dyDescent="0.45">
      <c r="A1795" s="218">
        <v>11530</v>
      </c>
      <c r="B1795" s="218">
        <v>500</v>
      </c>
      <c r="C1795" s="219">
        <v>12.74487457782927</v>
      </c>
      <c r="D1795" s="218"/>
      <c r="E1795" s="218" t="s">
        <v>203</v>
      </c>
      <c r="F1795" s="218">
        <v>1901</v>
      </c>
    </row>
    <row r="1796" spans="1:6" x14ac:dyDescent="0.45">
      <c r="A1796" s="218">
        <v>11530</v>
      </c>
      <c r="B1796" s="218">
        <v>500</v>
      </c>
      <c r="C1796" s="219">
        <v>83.504204641131892</v>
      </c>
      <c r="D1796" s="218"/>
      <c r="E1796" s="218" t="s">
        <v>203</v>
      </c>
      <c r="F1796" s="218">
        <v>1959</v>
      </c>
    </row>
    <row r="1797" spans="1:6" x14ac:dyDescent="0.45">
      <c r="A1797" s="218">
        <v>11528</v>
      </c>
      <c r="B1797" s="218">
        <v>300</v>
      </c>
      <c r="C1797" s="219">
        <v>19.716585606968859</v>
      </c>
      <c r="D1797" s="218"/>
      <c r="E1797" s="218" t="s">
        <v>205</v>
      </c>
      <c r="F1797" s="218">
        <v>1901</v>
      </c>
    </row>
    <row r="1798" spans="1:6" x14ac:dyDescent="0.45">
      <c r="A1798" s="218">
        <v>11514</v>
      </c>
      <c r="B1798" s="218">
        <v>500</v>
      </c>
      <c r="C1798" s="219">
        <v>13.30325948661654</v>
      </c>
      <c r="D1798" s="218"/>
      <c r="E1798" s="218" t="s">
        <v>111</v>
      </c>
      <c r="F1798" s="218">
        <v>1901</v>
      </c>
    </row>
    <row r="1799" spans="1:6" x14ac:dyDescent="0.45">
      <c r="A1799" s="218">
        <v>11512</v>
      </c>
      <c r="B1799" s="218">
        <v>300</v>
      </c>
      <c r="C1799" s="219">
        <v>29.659338796256129</v>
      </c>
      <c r="D1799" s="218"/>
      <c r="E1799" s="218" t="s">
        <v>203</v>
      </c>
      <c r="F1799" s="218">
        <v>1963</v>
      </c>
    </row>
    <row r="1800" spans="1:6" x14ac:dyDescent="0.45">
      <c r="A1800" s="218">
        <v>11512</v>
      </c>
      <c r="B1800" s="218">
        <v>300</v>
      </c>
      <c r="C1800" s="219">
        <v>37.890069324312194</v>
      </c>
      <c r="D1800" s="218"/>
      <c r="E1800" s="218" t="s">
        <v>203</v>
      </c>
      <c r="F1800" s="218">
        <v>1963</v>
      </c>
    </row>
    <row r="1801" spans="1:6" x14ac:dyDescent="0.45">
      <c r="A1801" s="218">
        <v>11510</v>
      </c>
      <c r="B1801" s="218">
        <v>300</v>
      </c>
      <c r="C1801" s="219">
        <v>21.678647253923401</v>
      </c>
      <c r="D1801" s="218"/>
      <c r="E1801" s="218" t="s">
        <v>203</v>
      </c>
      <c r="F1801" s="218">
        <v>1963</v>
      </c>
    </row>
    <row r="1802" spans="1:6" x14ac:dyDescent="0.45">
      <c r="A1802" s="218">
        <v>11510</v>
      </c>
      <c r="B1802" s="218">
        <v>300</v>
      </c>
      <c r="C1802" s="219">
        <v>45.088300002083948</v>
      </c>
      <c r="D1802" s="218"/>
      <c r="E1802" s="218" t="s">
        <v>203</v>
      </c>
      <c r="F1802" s="218">
        <v>1963</v>
      </c>
    </row>
    <row r="1803" spans="1:6" x14ac:dyDescent="0.45">
      <c r="A1803" s="218">
        <v>11510</v>
      </c>
      <c r="B1803" s="218">
        <v>300</v>
      </c>
      <c r="C1803" s="219">
        <v>25.27329800551064</v>
      </c>
      <c r="D1803" s="218"/>
      <c r="E1803" s="218" t="s">
        <v>205</v>
      </c>
      <c r="F1803" s="218">
        <v>1963</v>
      </c>
    </row>
    <row r="1804" spans="1:6" x14ac:dyDescent="0.45">
      <c r="A1804" s="218">
        <v>11744</v>
      </c>
      <c r="B1804" s="218">
        <v>250</v>
      </c>
      <c r="C1804" s="219">
        <v>10.713842218235889</v>
      </c>
      <c r="D1804" s="218"/>
      <c r="E1804" s="218" t="s">
        <v>203</v>
      </c>
      <c r="F1804" s="218">
        <v>1963</v>
      </c>
    </row>
    <row r="1805" spans="1:6" x14ac:dyDescent="0.45">
      <c r="A1805" s="218">
        <v>11744</v>
      </c>
      <c r="B1805" s="218">
        <v>250</v>
      </c>
      <c r="C1805" s="219">
        <v>30.887326902618881</v>
      </c>
      <c r="D1805" s="218"/>
      <c r="E1805" s="218" t="s">
        <v>203</v>
      </c>
      <c r="F1805" s="218">
        <v>1963</v>
      </c>
    </row>
    <row r="1806" spans="1:6" x14ac:dyDescent="0.45">
      <c r="A1806" s="218">
        <v>11744</v>
      </c>
      <c r="B1806" s="218">
        <v>250</v>
      </c>
      <c r="C1806" s="219">
        <v>30.011578581829109</v>
      </c>
      <c r="D1806" s="218"/>
      <c r="E1806" s="218" t="s">
        <v>203</v>
      </c>
      <c r="F1806" s="218">
        <v>1963</v>
      </c>
    </row>
    <row r="1807" spans="1:6" x14ac:dyDescent="0.45">
      <c r="A1807" s="218">
        <v>11722</v>
      </c>
      <c r="B1807" s="218">
        <v>250</v>
      </c>
      <c r="C1807" s="219">
        <v>11.204321970401329</v>
      </c>
      <c r="D1807" s="218"/>
      <c r="E1807" s="218" t="s">
        <v>205</v>
      </c>
      <c r="F1807" s="218">
        <v>0</v>
      </c>
    </row>
    <row r="1808" spans="1:6" x14ac:dyDescent="0.45">
      <c r="A1808" s="218">
        <v>11720</v>
      </c>
      <c r="B1808" s="218">
        <v>250</v>
      </c>
      <c r="C1808" s="219">
        <v>26.578983199189629</v>
      </c>
      <c r="D1808" s="218"/>
      <c r="E1808" s="218" t="s">
        <v>205</v>
      </c>
      <c r="F1808" s="218">
        <v>1989</v>
      </c>
    </row>
    <row r="1809" spans="1:6" x14ac:dyDescent="0.45">
      <c r="A1809" s="218">
        <v>11720</v>
      </c>
      <c r="B1809" s="218">
        <v>250</v>
      </c>
      <c r="C1809" s="219">
        <v>18.828363788740649</v>
      </c>
      <c r="D1809" s="218"/>
      <c r="E1809" s="218" t="s">
        <v>205</v>
      </c>
      <c r="F1809" s="218">
        <v>1989</v>
      </c>
    </row>
    <row r="1810" spans="1:6" x14ac:dyDescent="0.45">
      <c r="A1810" s="218">
        <v>11720</v>
      </c>
      <c r="B1810" s="218">
        <v>250</v>
      </c>
      <c r="C1810" s="219">
        <v>19.848894401787831</v>
      </c>
      <c r="D1810" s="218"/>
      <c r="E1810" s="218" t="s">
        <v>205</v>
      </c>
      <c r="F1810" s="218">
        <v>1989</v>
      </c>
    </row>
    <row r="1811" spans="1:6" x14ac:dyDescent="0.45">
      <c r="A1811" s="218">
        <v>11720</v>
      </c>
      <c r="B1811" s="218">
        <v>250</v>
      </c>
      <c r="C1811" s="219">
        <v>34.09816760318764</v>
      </c>
      <c r="D1811" s="218"/>
      <c r="E1811" s="218" t="s">
        <v>205</v>
      </c>
      <c r="F1811" s="218">
        <v>1989</v>
      </c>
    </row>
    <row r="1812" spans="1:6" x14ac:dyDescent="0.45">
      <c r="A1812" s="218">
        <v>11708</v>
      </c>
      <c r="B1812" s="218">
        <v>0</v>
      </c>
      <c r="C1812" s="219">
        <v>37.092591299996741</v>
      </c>
      <c r="D1812" s="218"/>
      <c r="E1812" s="218"/>
      <c r="F1812" s="218">
        <v>1901</v>
      </c>
    </row>
    <row r="1813" spans="1:6" x14ac:dyDescent="0.45">
      <c r="A1813" s="218">
        <v>11704</v>
      </c>
      <c r="B1813" s="218">
        <v>500</v>
      </c>
      <c r="C1813" s="219">
        <v>31.88435246531429</v>
      </c>
      <c r="D1813" s="218"/>
      <c r="E1813" s="218" t="s">
        <v>203</v>
      </c>
      <c r="F1813" s="218">
        <v>1974</v>
      </c>
    </row>
    <row r="1814" spans="1:6" x14ac:dyDescent="0.45">
      <c r="A1814" s="218">
        <v>11704</v>
      </c>
      <c r="B1814" s="218">
        <v>500</v>
      </c>
      <c r="C1814" s="219">
        <v>23.84784158865838</v>
      </c>
      <c r="D1814" s="218"/>
      <c r="E1814" s="218" t="s">
        <v>203</v>
      </c>
      <c r="F1814" s="218">
        <v>1974</v>
      </c>
    </row>
    <row r="1815" spans="1:6" x14ac:dyDescent="0.45">
      <c r="A1815" s="218">
        <v>11704</v>
      </c>
      <c r="B1815" s="218">
        <v>500</v>
      </c>
      <c r="C1815" s="219">
        <v>29.666166660658469</v>
      </c>
      <c r="D1815" s="218"/>
      <c r="E1815" s="218" t="s">
        <v>203</v>
      </c>
      <c r="F1815" s="218">
        <v>1974</v>
      </c>
    </row>
    <row r="1816" spans="1:6" x14ac:dyDescent="0.45">
      <c r="A1816" s="218">
        <v>11704</v>
      </c>
      <c r="B1816" s="218">
        <v>500</v>
      </c>
      <c r="C1816" s="219">
        <v>10.173241648006719</v>
      </c>
      <c r="D1816" s="218"/>
      <c r="E1816" s="218" t="s">
        <v>203</v>
      </c>
      <c r="F1816" s="218">
        <v>1974</v>
      </c>
    </row>
    <row r="1817" spans="1:6" x14ac:dyDescent="0.45">
      <c r="A1817" s="218">
        <v>11704</v>
      </c>
      <c r="B1817" s="218">
        <v>500</v>
      </c>
      <c r="C1817" s="219">
        <v>28.597680474763319</v>
      </c>
      <c r="D1817" s="218"/>
      <c r="E1817" s="218" t="s">
        <v>203</v>
      </c>
      <c r="F1817" s="218">
        <v>1974</v>
      </c>
    </row>
    <row r="1818" spans="1:6" x14ac:dyDescent="0.45">
      <c r="A1818" s="218">
        <v>11704</v>
      </c>
      <c r="B1818" s="218">
        <v>500</v>
      </c>
      <c r="C1818" s="219">
        <v>40.241463143398562</v>
      </c>
      <c r="D1818" s="218"/>
      <c r="E1818" s="218" t="s">
        <v>203</v>
      </c>
      <c r="F1818" s="218">
        <v>1974</v>
      </c>
    </row>
    <row r="1819" spans="1:6" x14ac:dyDescent="0.45">
      <c r="A1819" s="218">
        <v>11704</v>
      </c>
      <c r="B1819" s="218">
        <v>500</v>
      </c>
      <c r="C1819" s="219">
        <v>13.08461969857213</v>
      </c>
      <c r="D1819" s="218"/>
      <c r="E1819" s="218" t="s">
        <v>203</v>
      </c>
      <c r="F1819" s="218">
        <v>1974</v>
      </c>
    </row>
    <row r="1820" spans="1:6" x14ac:dyDescent="0.45">
      <c r="A1820" s="218">
        <v>11704</v>
      </c>
      <c r="B1820" s="218">
        <v>500</v>
      </c>
      <c r="C1820" s="219">
        <v>35.902557851408147</v>
      </c>
      <c r="D1820" s="218"/>
      <c r="E1820" s="218" t="s">
        <v>203</v>
      </c>
      <c r="F1820" s="218">
        <v>1974</v>
      </c>
    </row>
    <row r="1821" spans="1:6" x14ac:dyDescent="0.45">
      <c r="A1821" s="218">
        <v>11704</v>
      </c>
      <c r="B1821" s="218">
        <v>500</v>
      </c>
      <c r="C1821" s="219">
        <v>34.400278077710041</v>
      </c>
      <c r="D1821" s="218"/>
      <c r="E1821" s="218" t="s">
        <v>203</v>
      </c>
      <c r="F1821" s="218">
        <v>1974</v>
      </c>
    </row>
    <row r="1822" spans="1:6" x14ac:dyDescent="0.45">
      <c r="A1822" s="218">
        <v>11704</v>
      </c>
      <c r="B1822" s="218">
        <v>500</v>
      </c>
      <c r="C1822" s="219">
        <v>17.634347390494298</v>
      </c>
      <c r="D1822" s="218"/>
      <c r="E1822" s="218" t="s">
        <v>203</v>
      </c>
      <c r="F1822" s="218">
        <v>1974</v>
      </c>
    </row>
    <row r="1823" spans="1:6" x14ac:dyDescent="0.45">
      <c r="A1823" s="218">
        <v>11704</v>
      </c>
      <c r="B1823" s="218">
        <v>500</v>
      </c>
      <c r="C1823" s="219">
        <v>34.89175282619869</v>
      </c>
      <c r="D1823" s="218"/>
      <c r="E1823" s="218" t="s">
        <v>203</v>
      </c>
      <c r="F1823" s="218">
        <v>1974</v>
      </c>
    </row>
    <row r="1824" spans="1:6" x14ac:dyDescent="0.45">
      <c r="A1824" s="218">
        <v>11704</v>
      </c>
      <c r="B1824" s="218">
        <v>500</v>
      </c>
      <c r="C1824" s="219">
        <v>8.7035640037821604</v>
      </c>
      <c r="D1824" s="218"/>
      <c r="E1824" s="218" t="s">
        <v>203</v>
      </c>
      <c r="F1824" s="218">
        <v>1974</v>
      </c>
    </row>
    <row r="1825" spans="1:6" x14ac:dyDescent="0.45">
      <c r="A1825" s="218">
        <v>11704</v>
      </c>
      <c r="B1825" s="218">
        <v>500</v>
      </c>
      <c r="C1825" s="219">
        <v>14.68738264584834</v>
      </c>
      <c r="D1825" s="218"/>
      <c r="E1825" s="218" t="s">
        <v>203</v>
      </c>
      <c r="F1825" s="218">
        <v>1974</v>
      </c>
    </row>
    <row r="1826" spans="1:6" x14ac:dyDescent="0.45">
      <c r="A1826" s="218">
        <v>11704</v>
      </c>
      <c r="B1826" s="218">
        <v>500</v>
      </c>
      <c r="C1826" s="219">
        <v>19.756587248257041</v>
      </c>
      <c r="D1826" s="218"/>
      <c r="E1826" s="218" t="s">
        <v>203</v>
      </c>
      <c r="F1826" s="218">
        <v>1974</v>
      </c>
    </row>
    <row r="1827" spans="1:6" x14ac:dyDescent="0.45">
      <c r="A1827" s="218">
        <v>11704</v>
      </c>
      <c r="B1827" s="218">
        <v>500</v>
      </c>
      <c r="C1827" s="219">
        <v>8.0570365755290503</v>
      </c>
      <c r="D1827" s="218"/>
      <c r="E1827" s="218" t="s">
        <v>203</v>
      </c>
      <c r="F1827" s="218">
        <v>1974</v>
      </c>
    </row>
    <row r="1828" spans="1:6" x14ac:dyDescent="0.45">
      <c r="A1828" s="218">
        <v>11700</v>
      </c>
      <c r="B1828" s="218">
        <v>0</v>
      </c>
      <c r="C1828" s="219">
        <v>32.975275601462123</v>
      </c>
      <c r="D1828" s="218"/>
      <c r="E1828" s="218"/>
      <c r="F1828" s="218">
        <v>1901</v>
      </c>
    </row>
    <row r="1829" spans="1:6" x14ac:dyDescent="0.45">
      <c r="A1829" s="218">
        <v>11700</v>
      </c>
      <c r="B1829" s="218">
        <v>0</v>
      </c>
      <c r="C1829" s="219">
        <v>23.833703312240178</v>
      </c>
      <c r="D1829" s="218"/>
      <c r="E1829" s="218"/>
      <c r="F1829" s="218">
        <v>1901</v>
      </c>
    </row>
    <row r="1830" spans="1:6" x14ac:dyDescent="0.45">
      <c r="A1830" s="218">
        <v>11700</v>
      </c>
      <c r="B1830" s="218">
        <v>0</v>
      </c>
      <c r="C1830" s="219">
        <v>27.527376444716442</v>
      </c>
      <c r="D1830" s="218"/>
      <c r="E1830" s="218"/>
      <c r="F1830" s="218">
        <v>1901</v>
      </c>
    </row>
    <row r="1831" spans="1:6" x14ac:dyDescent="0.45">
      <c r="A1831" s="218">
        <v>11700</v>
      </c>
      <c r="B1831" s="218">
        <v>0</v>
      </c>
      <c r="C1831" s="219">
        <v>27.46421394632879</v>
      </c>
      <c r="D1831" s="218"/>
      <c r="E1831" s="218"/>
      <c r="F1831" s="218">
        <v>1901</v>
      </c>
    </row>
    <row r="1832" spans="1:6" x14ac:dyDescent="0.45">
      <c r="A1832" s="218">
        <v>11696</v>
      </c>
      <c r="B1832" s="218">
        <v>0</v>
      </c>
      <c r="C1832" s="219">
        <v>2.5280305144544708</v>
      </c>
      <c r="D1832" s="218"/>
      <c r="E1832" s="218"/>
      <c r="F1832" s="218">
        <v>1901</v>
      </c>
    </row>
    <row r="1833" spans="1:6" x14ac:dyDescent="0.45">
      <c r="A1833" s="218">
        <v>11694</v>
      </c>
      <c r="B1833" s="218">
        <v>0</v>
      </c>
      <c r="C1833" s="219">
        <v>12.743923972031171</v>
      </c>
      <c r="D1833" s="218"/>
      <c r="E1833" s="218"/>
      <c r="F1833" s="218">
        <v>1901</v>
      </c>
    </row>
    <row r="1834" spans="1:6" x14ac:dyDescent="0.45">
      <c r="A1834" s="218">
        <v>11694</v>
      </c>
      <c r="B1834" s="218">
        <v>0</v>
      </c>
      <c r="C1834" s="219">
        <v>12.75055222653576</v>
      </c>
      <c r="D1834" s="218"/>
      <c r="E1834" s="218"/>
      <c r="F1834" s="218">
        <v>1901</v>
      </c>
    </row>
    <row r="1835" spans="1:6" x14ac:dyDescent="0.45">
      <c r="A1835" s="218">
        <v>11694</v>
      </c>
      <c r="B1835" s="218">
        <v>0</v>
      </c>
      <c r="C1835" s="219">
        <v>19.07984939994159</v>
      </c>
      <c r="D1835" s="218"/>
      <c r="E1835" s="218"/>
      <c r="F1835" s="218">
        <v>1901</v>
      </c>
    </row>
    <row r="1836" spans="1:6" x14ac:dyDescent="0.45">
      <c r="A1836" s="218">
        <v>11682</v>
      </c>
      <c r="B1836" s="218">
        <v>1000</v>
      </c>
      <c r="C1836" s="219">
        <v>43.587584561774499</v>
      </c>
      <c r="D1836" s="218"/>
      <c r="E1836" s="218" t="s">
        <v>203</v>
      </c>
      <c r="F1836" s="218">
        <v>1968</v>
      </c>
    </row>
    <row r="1837" spans="1:6" x14ac:dyDescent="0.45">
      <c r="A1837" s="218">
        <v>11682</v>
      </c>
      <c r="B1837" s="218">
        <v>1000</v>
      </c>
      <c r="C1837" s="219">
        <v>5.1972869914180864</v>
      </c>
      <c r="D1837" s="218"/>
      <c r="E1837" s="218" t="s">
        <v>203</v>
      </c>
      <c r="F1837" s="218">
        <v>1982</v>
      </c>
    </row>
    <row r="1838" spans="1:6" x14ac:dyDescent="0.45">
      <c r="A1838" s="218">
        <v>11682</v>
      </c>
      <c r="B1838" s="218">
        <v>1000</v>
      </c>
      <c r="C1838" s="219">
        <v>4.9776234345510399</v>
      </c>
      <c r="D1838" s="218"/>
      <c r="E1838" s="218" t="s">
        <v>203</v>
      </c>
      <c r="F1838" s="218">
        <v>1982</v>
      </c>
    </row>
    <row r="1839" spans="1:6" x14ac:dyDescent="0.45">
      <c r="A1839" s="218">
        <v>11682</v>
      </c>
      <c r="B1839" s="218">
        <v>1000</v>
      </c>
      <c r="C1839" s="219">
        <v>4.5408960589183023</v>
      </c>
      <c r="D1839" s="218"/>
      <c r="E1839" s="218" t="s">
        <v>203</v>
      </c>
      <c r="F1839" s="218">
        <v>1982</v>
      </c>
    </row>
    <row r="1840" spans="1:6" x14ac:dyDescent="0.45">
      <c r="A1840" s="218">
        <v>11682</v>
      </c>
      <c r="B1840" s="218">
        <v>1000</v>
      </c>
      <c r="C1840" s="219">
        <v>25.21877102019333</v>
      </c>
      <c r="D1840" s="218"/>
      <c r="E1840" s="218" t="s">
        <v>203</v>
      </c>
      <c r="F1840" s="218">
        <v>1982</v>
      </c>
    </row>
    <row r="1841" spans="1:6" x14ac:dyDescent="0.45">
      <c r="A1841" s="218">
        <v>11682</v>
      </c>
      <c r="B1841" s="218">
        <v>1000</v>
      </c>
      <c r="C1841" s="219">
        <v>43.597604631973233</v>
      </c>
      <c r="D1841" s="218"/>
      <c r="E1841" s="218" t="s">
        <v>203</v>
      </c>
      <c r="F1841" s="218">
        <v>1968</v>
      </c>
    </row>
    <row r="1842" spans="1:6" x14ac:dyDescent="0.45">
      <c r="A1842" s="218">
        <v>11682</v>
      </c>
      <c r="B1842" s="218">
        <v>1000</v>
      </c>
      <c r="C1842" s="219">
        <v>40.422396822417411</v>
      </c>
      <c r="D1842" s="218"/>
      <c r="E1842" s="218" t="s">
        <v>203</v>
      </c>
      <c r="F1842" s="218">
        <v>1968</v>
      </c>
    </row>
    <row r="1843" spans="1:6" x14ac:dyDescent="0.45">
      <c r="A1843" s="218">
        <v>11682</v>
      </c>
      <c r="B1843" s="218">
        <v>1000</v>
      </c>
      <c r="C1843" s="219">
        <v>51.230386481508091</v>
      </c>
      <c r="D1843" s="218"/>
      <c r="E1843" s="218" t="s">
        <v>203</v>
      </c>
      <c r="F1843" s="218">
        <v>1968</v>
      </c>
    </row>
    <row r="1844" spans="1:6" x14ac:dyDescent="0.45">
      <c r="A1844" s="218">
        <v>11682</v>
      </c>
      <c r="B1844" s="218">
        <v>1000</v>
      </c>
      <c r="C1844" s="219">
        <v>47.990505592052067</v>
      </c>
      <c r="D1844" s="218"/>
      <c r="E1844" s="218" t="s">
        <v>203</v>
      </c>
      <c r="F1844" s="218">
        <v>1968</v>
      </c>
    </row>
    <row r="1845" spans="1:6" x14ac:dyDescent="0.45">
      <c r="A1845" s="218">
        <v>11682</v>
      </c>
      <c r="B1845" s="218">
        <v>1000</v>
      </c>
      <c r="C1845" s="219">
        <v>14.501823713450889</v>
      </c>
      <c r="D1845" s="218"/>
      <c r="E1845" s="218" t="s">
        <v>203</v>
      </c>
      <c r="F1845" s="218">
        <v>1982</v>
      </c>
    </row>
    <row r="1846" spans="1:6" x14ac:dyDescent="0.45">
      <c r="A1846" s="218">
        <v>11680</v>
      </c>
      <c r="B1846" s="218">
        <v>0</v>
      </c>
      <c r="C1846" s="219">
        <v>5.9566793031379257</v>
      </c>
      <c r="D1846" s="218"/>
      <c r="E1846" s="218"/>
      <c r="F1846" s="218">
        <v>1901</v>
      </c>
    </row>
    <row r="1847" spans="1:6" x14ac:dyDescent="0.45">
      <c r="A1847" s="218">
        <v>11678</v>
      </c>
      <c r="B1847" s="218">
        <v>150</v>
      </c>
      <c r="C1847" s="219">
        <v>29.537927469301469</v>
      </c>
      <c r="D1847" s="218"/>
      <c r="E1847" s="218" t="s">
        <v>205</v>
      </c>
      <c r="F1847" s="218">
        <v>1901</v>
      </c>
    </row>
    <row r="1848" spans="1:6" x14ac:dyDescent="0.45">
      <c r="A1848" s="218">
        <v>11664</v>
      </c>
      <c r="B1848" s="218">
        <v>1000</v>
      </c>
      <c r="C1848" s="219">
        <v>36.659685255692033</v>
      </c>
      <c r="D1848" s="218"/>
      <c r="E1848" s="218" t="s">
        <v>203</v>
      </c>
      <c r="F1848" s="218">
        <v>1901</v>
      </c>
    </row>
    <row r="1849" spans="1:6" x14ac:dyDescent="0.45">
      <c r="A1849" s="218">
        <v>11648</v>
      </c>
      <c r="B1849" s="218">
        <v>500</v>
      </c>
      <c r="C1849" s="219">
        <v>26.14730026074648</v>
      </c>
      <c r="D1849" s="218"/>
      <c r="E1849" s="218" t="s">
        <v>203</v>
      </c>
      <c r="F1849" s="218">
        <v>1901</v>
      </c>
    </row>
    <row r="1850" spans="1:6" x14ac:dyDescent="0.45">
      <c r="A1850" s="218">
        <v>11644</v>
      </c>
      <c r="B1850" s="218">
        <v>300</v>
      </c>
      <c r="C1850" s="219">
        <v>30.433122106412281</v>
      </c>
      <c r="D1850" s="218"/>
      <c r="E1850" s="218" t="s">
        <v>205</v>
      </c>
      <c r="F1850" s="218">
        <v>1901</v>
      </c>
    </row>
    <row r="1851" spans="1:6" x14ac:dyDescent="0.45">
      <c r="A1851" s="218">
        <v>11644</v>
      </c>
      <c r="B1851" s="218">
        <v>300</v>
      </c>
      <c r="C1851" s="219">
        <v>1.758533185935325</v>
      </c>
      <c r="D1851" s="218"/>
      <c r="E1851" s="218" t="s">
        <v>205</v>
      </c>
      <c r="F1851" s="218">
        <v>1901</v>
      </c>
    </row>
    <row r="1852" spans="1:6" x14ac:dyDescent="0.45">
      <c r="A1852" s="218">
        <v>11640</v>
      </c>
      <c r="B1852" s="218">
        <v>250</v>
      </c>
      <c r="C1852" s="219">
        <v>12.929570136589231</v>
      </c>
      <c r="D1852" s="218"/>
      <c r="E1852" s="218" t="s">
        <v>205</v>
      </c>
      <c r="F1852" s="218">
        <v>1901</v>
      </c>
    </row>
    <row r="1853" spans="1:6" x14ac:dyDescent="0.45">
      <c r="A1853" s="218">
        <v>11640</v>
      </c>
      <c r="B1853" s="218">
        <v>250</v>
      </c>
      <c r="C1853" s="219">
        <v>18.061449557109711</v>
      </c>
      <c r="D1853" s="218"/>
      <c r="E1853" s="218" t="s">
        <v>205</v>
      </c>
      <c r="F1853" s="218">
        <v>1901</v>
      </c>
    </row>
    <row r="1854" spans="1:6" x14ac:dyDescent="0.45">
      <c r="A1854" s="218">
        <v>11640</v>
      </c>
      <c r="B1854" s="218">
        <v>250</v>
      </c>
      <c r="C1854" s="219">
        <v>5.0453692753622557</v>
      </c>
      <c r="D1854" s="218"/>
      <c r="E1854" s="218" t="s">
        <v>114</v>
      </c>
      <c r="F1854" s="218">
        <v>1901</v>
      </c>
    </row>
    <row r="1855" spans="1:6" x14ac:dyDescent="0.45">
      <c r="A1855" s="218">
        <v>11640</v>
      </c>
      <c r="B1855" s="218">
        <v>250</v>
      </c>
      <c r="C1855" s="219">
        <v>10.67706225051969</v>
      </c>
      <c r="D1855" s="218"/>
      <c r="E1855" s="218" t="s">
        <v>205</v>
      </c>
      <c r="F1855" s="218">
        <v>1901</v>
      </c>
    </row>
    <row r="1856" spans="1:6" x14ac:dyDescent="0.45">
      <c r="A1856" s="218">
        <v>11640</v>
      </c>
      <c r="B1856" s="218">
        <v>250</v>
      </c>
      <c r="C1856" s="219">
        <v>28.6815708571934</v>
      </c>
      <c r="D1856" s="218"/>
      <c r="E1856" s="218" t="s">
        <v>205</v>
      </c>
      <c r="F1856" s="218">
        <v>1901</v>
      </c>
    </row>
    <row r="1857" spans="1:6" x14ac:dyDescent="0.45">
      <c r="A1857" s="218">
        <v>11640</v>
      </c>
      <c r="B1857" s="218">
        <v>250</v>
      </c>
      <c r="C1857" s="219">
        <v>29.036576538255311</v>
      </c>
      <c r="D1857" s="218"/>
      <c r="E1857" s="218" t="s">
        <v>205</v>
      </c>
      <c r="F1857" s="218">
        <v>1960</v>
      </c>
    </row>
    <row r="1858" spans="1:6" x14ac:dyDescent="0.45">
      <c r="A1858" s="218">
        <v>11636</v>
      </c>
      <c r="B1858" s="218">
        <v>250</v>
      </c>
      <c r="C1858" s="219">
        <v>15.327941590876129</v>
      </c>
      <c r="D1858" s="218"/>
      <c r="E1858" s="218" t="s">
        <v>114</v>
      </c>
      <c r="F1858" s="218">
        <v>1901</v>
      </c>
    </row>
    <row r="1859" spans="1:6" x14ac:dyDescent="0.45">
      <c r="A1859" s="218">
        <v>11636</v>
      </c>
      <c r="B1859" s="218">
        <v>250</v>
      </c>
      <c r="C1859" s="219">
        <v>8.3561863428350325</v>
      </c>
      <c r="D1859" s="218"/>
      <c r="E1859" s="218" t="s">
        <v>209</v>
      </c>
      <c r="F1859" s="218">
        <v>1901</v>
      </c>
    </row>
    <row r="1860" spans="1:6" x14ac:dyDescent="0.45">
      <c r="A1860" s="218">
        <v>11636</v>
      </c>
      <c r="B1860" s="218">
        <v>250</v>
      </c>
      <c r="C1860" s="219">
        <v>25.45293986744641</v>
      </c>
      <c r="D1860" s="218"/>
      <c r="E1860" s="218" t="s">
        <v>209</v>
      </c>
      <c r="F1860" s="218">
        <v>1901</v>
      </c>
    </row>
    <row r="1861" spans="1:6" x14ac:dyDescent="0.45">
      <c r="A1861" s="218">
        <v>11212</v>
      </c>
      <c r="B1861" s="218">
        <v>250</v>
      </c>
      <c r="C1861" s="219">
        <v>5.3445174923694498</v>
      </c>
      <c r="D1861" s="218"/>
      <c r="E1861" s="218" t="s">
        <v>114</v>
      </c>
      <c r="F1861" s="218">
        <v>1901</v>
      </c>
    </row>
    <row r="1862" spans="1:6" x14ac:dyDescent="0.45">
      <c r="A1862" s="218">
        <v>11194</v>
      </c>
      <c r="B1862" s="218">
        <v>500</v>
      </c>
      <c r="C1862" s="219">
        <v>26.690847161892801</v>
      </c>
      <c r="D1862" s="218"/>
      <c r="E1862" s="218" t="s">
        <v>203</v>
      </c>
      <c r="F1862" s="218">
        <v>1901</v>
      </c>
    </row>
    <row r="1863" spans="1:6" x14ac:dyDescent="0.45">
      <c r="A1863" s="218">
        <v>11194</v>
      </c>
      <c r="B1863" s="218">
        <v>500</v>
      </c>
      <c r="C1863" s="219">
        <v>34.683147712612303</v>
      </c>
      <c r="D1863" s="218"/>
      <c r="E1863" s="218" t="s">
        <v>203</v>
      </c>
      <c r="F1863" s="218">
        <v>1901</v>
      </c>
    </row>
    <row r="1864" spans="1:6" x14ac:dyDescent="0.45">
      <c r="A1864" s="218">
        <v>11194</v>
      </c>
      <c r="B1864" s="218">
        <v>500</v>
      </c>
      <c r="C1864" s="219">
        <v>45.272924345677779</v>
      </c>
      <c r="D1864" s="218"/>
      <c r="E1864" s="218" t="s">
        <v>203</v>
      </c>
      <c r="F1864" s="218">
        <v>1901</v>
      </c>
    </row>
    <row r="1865" spans="1:6" x14ac:dyDescent="0.45">
      <c r="A1865" s="218">
        <v>11192</v>
      </c>
      <c r="B1865" s="218">
        <v>160</v>
      </c>
      <c r="C1865" s="219">
        <v>19.8333815309763</v>
      </c>
      <c r="D1865" s="218"/>
      <c r="E1865" s="218"/>
      <c r="F1865" s="218">
        <v>1901</v>
      </c>
    </row>
    <row r="1866" spans="1:6" x14ac:dyDescent="0.45">
      <c r="A1866" s="218">
        <v>11192</v>
      </c>
      <c r="B1866" s="218">
        <v>160</v>
      </c>
      <c r="C1866" s="219">
        <v>8.9928531791827293</v>
      </c>
      <c r="D1866" s="218"/>
      <c r="E1866" s="218"/>
      <c r="F1866" s="218">
        <v>1901</v>
      </c>
    </row>
    <row r="1867" spans="1:6" x14ac:dyDescent="0.45">
      <c r="A1867" s="218">
        <v>11190</v>
      </c>
      <c r="B1867" s="218">
        <v>250</v>
      </c>
      <c r="C1867" s="219">
        <v>19.174367077765911</v>
      </c>
      <c r="D1867" s="218"/>
      <c r="E1867" s="218" t="s">
        <v>205</v>
      </c>
      <c r="F1867" s="218">
        <v>1901</v>
      </c>
    </row>
    <row r="1868" spans="1:6" x14ac:dyDescent="0.45">
      <c r="A1868" s="218">
        <v>11184</v>
      </c>
      <c r="B1868" s="218">
        <v>160</v>
      </c>
      <c r="C1868" s="219">
        <v>15.337181820212679</v>
      </c>
      <c r="D1868" s="218"/>
      <c r="E1868" s="218" t="s">
        <v>111</v>
      </c>
      <c r="F1868" s="218">
        <v>1901</v>
      </c>
    </row>
    <row r="1869" spans="1:6" x14ac:dyDescent="0.45">
      <c r="A1869" s="218">
        <v>11180</v>
      </c>
      <c r="B1869" s="218">
        <v>250</v>
      </c>
      <c r="C1869" s="219">
        <v>23.46771970006748</v>
      </c>
      <c r="D1869" s="218"/>
      <c r="E1869" s="218" t="s">
        <v>114</v>
      </c>
      <c r="F1869" s="218">
        <v>1901</v>
      </c>
    </row>
    <row r="1870" spans="1:6" x14ac:dyDescent="0.45">
      <c r="A1870" s="218">
        <v>11168</v>
      </c>
      <c r="B1870" s="218">
        <v>0</v>
      </c>
      <c r="C1870" s="219">
        <v>32.264599171072668</v>
      </c>
      <c r="D1870" s="218"/>
      <c r="E1870" s="218"/>
      <c r="F1870" s="218">
        <v>1901</v>
      </c>
    </row>
    <row r="1871" spans="1:6" x14ac:dyDescent="0.45">
      <c r="A1871" s="218">
        <v>11158</v>
      </c>
      <c r="B1871" s="218">
        <v>300</v>
      </c>
      <c r="C1871" s="219">
        <v>20.729309570037181</v>
      </c>
      <c r="D1871" s="218"/>
      <c r="E1871" s="218" t="s">
        <v>203</v>
      </c>
      <c r="F1871" s="218">
        <v>1963</v>
      </c>
    </row>
    <row r="1872" spans="1:6" x14ac:dyDescent="0.45">
      <c r="A1872" s="218">
        <v>11272</v>
      </c>
      <c r="B1872" s="218">
        <v>250</v>
      </c>
      <c r="C1872" s="219">
        <v>4.5825544304146302</v>
      </c>
      <c r="D1872" s="218"/>
      <c r="E1872" s="218" t="s">
        <v>114</v>
      </c>
      <c r="F1872" s="218">
        <v>1901</v>
      </c>
    </row>
    <row r="1873" spans="1:6" x14ac:dyDescent="0.45">
      <c r="A1873" s="218">
        <v>11272</v>
      </c>
      <c r="B1873" s="218">
        <v>250</v>
      </c>
      <c r="C1873" s="219">
        <v>29.578564274972418</v>
      </c>
      <c r="D1873" s="218"/>
      <c r="E1873" s="218" t="s">
        <v>205</v>
      </c>
      <c r="F1873" s="218">
        <v>1901</v>
      </c>
    </row>
    <row r="1874" spans="1:6" x14ac:dyDescent="0.45">
      <c r="A1874" s="218">
        <v>11270</v>
      </c>
      <c r="B1874" s="218">
        <v>0</v>
      </c>
      <c r="C1874" s="219">
        <v>9.8120363323185362</v>
      </c>
      <c r="D1874" s="218"/>
      <c r="E1874" s="218"/>
      <c r="F1874" s="218">
        <v>1901</v>
      </c>
    </row>
    <row r="1875" spans="1:6" x14ac:dyDescent="0.45">
      <c r="A1875" s="218">
        <v>11264</v>
      </c>
      <c r="B1875" s="218">
        <v>0</v>
      </c>
      <c r="C1875" s="219">
        <v>19.746226886070271</v>
      </c>
      <c r="D1875" s="218"/>
      <c r="E1875" s="218"/>
      <c r="F1875" s="218">
        <v>1901</v>
      </c>
    </row>
    <row r="1876" spans="1:6" x14ac:dyDescent="0.45">
      <c r="A1876" s="218">
        <v>11262</v>
      </c>
      <c r="B1876" s="218">
        <v>200</v>
      </c>
      <c r="C1876" s="219">
        <v>35.769652789835163</v>
      </c>
      <c r="D1876" s="218"/>
      <c r="E1876" s="218" t="s">
        <v>109</v>
      </c>
      <c r="F1876" s="218">
        <v>1901</v>
      </c>
    </row>
    <row r="1877" spans="1:6" x14ac:dyDescent="0.45">
      <c r="A1877" s="218">
        <v>11262</v>
      </c>
      <c r="B1877" s="218">
        <v>200</v>
      </c>
      <c r="C1877" s="219">
        <v>13.672727234163901</v>
      </c>
      <c r="D1877" s="218"/>
      <c r="E1877" s="218" t="s">
        <v>109</v>
      </c>
      <c r="F1877" s="218">
        <v>1901</v>
      </c>
    </row>
    <row r="1878" spans="1:6" x14ac:dyDescent="0.45">
      <c r="A1878" s="218">
        <v>11262</v>
      </c>
      <c r="B1878" s="218">
        <v>200</v>
      </c>
      <c r="C1878" s="219">
        <v>86.741099463139108</v>
      </c>
      <c r="D1878" s="218"/>
      <c r="E1878" s="218" t="s">
        <v>109</v>
      </c>
      <c r="F1878" s="218">
        <v>1901</v>
      </c>
    </row>
    <row r="1879" spans="1:6" x14ac:dyDescent="0.45">
      <c r="A1879" s="218">
        <v>11260</v>
      </c>
      <c r="B1879" s="218">
        <v>500</v>
      </c>
      <c r="C1879" s="219">
        <v>18.40067699838357</v>
      </c>
      <c r="D1879" s="218"/>
      <c r="E1879" s="218" t="s">
        <v>203</v>
      </c>
      <c r="F1879" s="218">
        <v>1901</v>
      </c>
    </row>
    <row r="1880" spans="1:6" x14ac:dyDescent="0.45">
      <c r="A1880" s="218">
        <v>11260</v>
      </c>
      <c r="B1880" s="218">
        <v>500</v>
      </c>
      <c r="C1880" s="219">
        <v>26.568934532257511</v>
      </c>
      <c r="D1880" s="218"/>
      <c r="E1880" s="218" t="s">
        <v>205</v>
      </c>
      <c r="F1880" s="218">
        <v>1989</v>
      </c>
    </row>
    <row r="1881" spans="1:6" x14ac:dyDescent="0.45">
      <c r="A1881" s="218">
        <v>11260</v>
      </c>
      <c r="B1881" s="218">
        <v>500</v>
      </c>
      <c r="C1881" s="219">
        <v>25.137895696529039</v>
      </c>
      <c r="D1881" s="218"/>
      <c r="E1881" s="218" t="s">
        <v>203</v>
      </c>
      <c r="F1881" s="218">
        <v>1989</v>
      </c>
    </row>
    <row r="1882" spans="1:6" x14ac:dyDescent="0.45">
      <c r="A1882" s="218">
        <v>11260</v>
      </c>
      <c r="B1882" s="218">
        <v>500</v>
      </c>
      <c r="C1882" s="219">
        <v>11.673582240855181</v>
      </c>
      <c r="D1882" s="218"/>
      <c r="E1882" s="218" t="s">
        <v>203</v>
      </c>
      <c r="F1882" s="218">
        <v>1901</v>
      </c>
    </row>
    <row r="1883" spans="1:6" x14ac:dyDescent="0.45">
      <c r="A1883" s="218">
        <v>11260</v>
      </c>
      <c r="B1883" s="218">
        <v>500</v>
      </c>
      <c r="C1883" s="219">
        <v>17.100324660546779</v>
      </c>
      <c r="D1883" s="218"/>
      <c r="E1883" s="218" t="s">
        <v>203</v>
      </c>
      <c r="F1883" s="218">
        <v>1901</v>
      </c>
    </row>
    <row r="1884" spans="1:6" x14ac:dyDescent="0.45">
      <c r="A1884" s="218">
        <v>11260</v>
      </c>
      <c r="B1884" s="218">
        <v>500</v>
      </c>
      <c r="C1884" s="219">
        <v>7.9290799056136398</v>
      </c>
      <c r="D1884" s="218"/>
      <c r="E1884" s="218" t="s">
        <v>203</v>
      </c>
      <c r="F1884" s="218">
        <v>1901</v>
      </c>
    </row>
    <row r="1885" spans="1:6" x14ac:dyDescent="0.45">
      <c r="A1885" s="218">
        <v>11260</v>
      </c>
      <c r="B1885" s="218">
        <v>500</v>
      </c>
      <c r="C1885" s="219">
        <v>18.89525787493406</v>
      </c>
      <c r="D1885" s="218"/>
      <c r="E1885" s="218" t="s">
        <v>203</v>
      </c>
      <c r="F1885" s="218">
        <v>1901</v>
      </c>
    </row>
    <row r="1886" spans="1:6" x14ac:dyDescent="0.45">
      <c r="A1886" s="218">
        <v>11260</v>
      </c>
      <c r="B1886" s="218">
        <v>500</v>
      </c>
      <c r="C1886" s="219">
        <v>16.29397452743056</v>
      </c>
      <c r="D1886" s="218"/>
      <c r="E1886" s="218" t="s">
        <v>203</v>
      </c>
      <c r="F1886" s="218">
        <v>1901</v>
      </c>
    </row>
    <row r="1887" spans="1:6" x14ac:dyDescent="0.45">
      <c r="A1887" s="218">
        <v>11260</v>
      </c>
      <c r="B1887" s="218">
        <v>500</v>
      </c>
      <c r="C1887" s="219">
        <v>21.800895233561398</v>
      </c>
      <c r="D1887" s="218"/>
      <c r="E1887" s="218" t="s">
        <v>203</v>
      </c>
      <c r="F1887" s="218">
        <v>1901</v>
      </c>
    </row>
    <row r="1888" spans="1:6" x14ac:dyDescent="0.45">
      <c r="A1888" s="218">
        <v>11260</v>
      </c>
      <c r="B1888" s="218">
        <v>500</v>
      </c>
      <c r="C1888" s="219">
        <v>13.34277087459164</v>
      </c>
      <c r="D1888" s="218"/>
      <c r="E1888" s="218" t="s">
        <v>203</v>
      </c>
      <c r="F1888" s="218">
        <v>1901</v>
      </c>
    </row>
    <row r="1889" spans="1:6" x14ac:dyDescent="0.45">
      <c r="A1889" s="218">
        <v>11260</v>
      </c>
      <c r="B1889" s="218">
        <v>500</v>
      </c>
      <c r="C1889" s="219">
        <v>21.931902254208531</v>
      </c>
      <c r="D1889" s="218"/>
      <c r="E1889" s="218" t="s">
        <v>203</v>
      </c>
      <c r="F1889" s="218">
        <v>1901</v>
      </c>
    </row>
    <row r="1890" spans="1:6" x14ac:dyDescent="0.45">
      <c r="A1890" s="218">
        <v>11260</v>
      </c>
      <c r="B1890" s="218">
        <v>500</v>
      </c>
      <c r="C1890" s="219">
        <v>22.741129323193931</v>
      </c>
      <c r="D1890" s="218"/>
      <c r="E1890" s="218" t="s">
        <v>203</v>
      </c>
      <c r="F1890" s="218">
        <v>1901</v>
      </c>
    </row>
    <row r="1891" spans="1:6" x14ac:dyDescent="0.45">
      <c r="A1891" s="218">
        <v>11260</v>
      </c>
      <c r="B1891" s="218">
        <v>500</v>
      </c>
      <c r="C1891" s="219">
        <v>21.94360099569478</v>
      </c>
      <c r="D1891" s="218"/>
      <c r="E1891" s="218" t="s">
        <v>203</v>
      </c>
      <c r="F1891" s="218">
        <v>1901</v>
      </c>
    </row>
    <row r="1892" spans="1:6" x14ac:dyDescent="0.45">
      <c r="A1892" s="218">
        <v>11234</v>
      </c>
      <c r="B1892" s="218">
        <v>300</v>
      </c>
      <c r="C1892" s="219">
        <v>24.874168706600429</v>
      </c>
      <c r="D1892" s="218"/>
      <c r="E1892" s="218" t="s">
        <v>114</v>
      </c>
      <c r="F1892" s="218">
        <v>1901</v>
      </c>
    </row>
    <row r="1893" spans="1:6" x14ac:dyDescent="0.45">
      <c r="A1893" s="218">
        <v>10730</v>
      </c>
      <c r="B1893" s="218">
        <v>300</v>
      </c>
      <c r="C1893" s="219">
        <v>55.414256614631242</v>
      </c>
      <c r="D1893" s="218"/>
      <c r="E1893" s="218" t="s">
        <v>203</v>
      </c>
      <c r="F1893" s="218">
        <v>1901</v>
      </c>
    </row>
    <row r="1894" spans="1:6" x14ac:dyDescent="0.45">
      <c r="A1894" s="218">
        <v>10728</v>
      </c>
      <c r="B1894" s="218">
        <v>150</v>
      </c>
      <c r="C1894" s="219">
        <v>18.948629522772329</v>
      </c>
      <c r="D1894" s="218"/>
      <c r="E1894" s="218" t="s">
        <v>205</v>
      </c>
      <c r="F1894" s="218">
        <v>1984</v>
      </c>
    </row>
    <row r="1895" spans="1:6" x14ac:dyDescent="0.45">
      <c r="A1895" s="218">
        <v>10728</v>
      </c>
      <c r="B1895" s="218">
        <v>150</v>
      </c>
      <c r="C1895" s="219">
        <v>17.615936693439799</v>
      </c>
      <c r="D1895" s="218"/>
      <c r="E1895" s="218" t="s">
        <v>205</v>
      </c>
      <c r="F1895" s="218">
        <v>1983</v>
      </c>
    </row>
    <row r="1896" spans="1:6" x14ac:dyDescent="0.45">
      <c r="A1896" s="218">
        <v>10728</v>
      </c>
      <c r="B1896" s="218">
        <v>150</v>
      </c>
      <c r="C1896" s="219">
        <v>9.8155953096613562</v>
      </c>
      <c r="D1896" s="218"/>
      <c r="E1896" s="218" t="s">
        <v>205</v>
      </c>
      <c r="F1896" s="218">
        <v>1984</v>
      </c>
    </row>
    <row r="1897" spans="1:6" x14ac:dyDescent="0.45">
      <c r="A1897" s="218">
        <v>10712</v>
      </c>
      <c r="B1897" s="218">
        <v>250</v>
      </c>
      <c r="C1897" s="219">
        <v>7.5928244517289958</v>
      </c>
      <c r="D1897" s="218"/>
      <c r="E1897" s="218" t="s">
        <v>203</v>
      </c>
      <c r="F1897" s="218">
        <v>1901</v>
      </c>
    </row>
    <row r="1898" spans="1:6" x14ac:dyDescent="0.45">
      <c r="A1898" s="218">
        <v>10700</v>
      </c>
      <c r="B1898" s="218">
        <v>225</v>
      </c>
      <c r="C1898" s="219">
        <v>32.113151007693389</v>
      </c>
      <c r="D1898" s="218"/>
      <c r="E1898" s="218" t="s">
        <v>109</v>
      </c>
      <c r="F1898" s="218">
        <v>1901</v>
      </c>
    </row>
    <row r="1899" spans="1:6" x14ac:dyDescent="0.45">
      <c r="A1899" s="218">
        <v>10700</v>
      </c>
      <c r="B1899" s="218">
        <v>225</v>
      </c>
      <c r="C1899" s="219">
        <v>11.138250535403669</v>
      </c>
      <c r="D1899" s="218"/>
      <c r="E1899" s="218" t="s">
        <v>109</v>
      </c>
      <c r="F1899" s="218">
        <v>1901</v>
      </c>
    </row>
    <row r="1900" spans="1:6" x14ac:dyDescent="0.45">
      <c r="A1900" s="218">
        <v>10700</v>
      </c>
      <c r="B1900" s="218">
        <v>225</v>
      </c>
      <c r="C1900" s="219">
        <v>37.800083548711541</v>
      </c>
      <c r="D1900" s="218"/>
      <c r="E1900" s="218" t="s">
        <v>109</v>
      </c>
      <c r="F1900" s="218">
        <v>1901</v>
      </c>
    </row>
    <row r="1901" spans="1:6" x14ac:dyDescent="0.45">
      <c r="A1901" s="218">
        <v>10700</v>
      </c>
      <c r="B1901" s="218">
        <v>225</v>
      </c>
      <c r="C1901" s="219">
        <v>14.768217259530321</v>
      </c>
      <c r="D1901" s="218"/>
      <c r="E1901" s="218" t="s">
        <v>109</v>
      </c>
      <c r="F1901" s="218">
        <v>1901</v>
      </c>
    </row>
    <row r="1902" spans="1:6" x14ac:dyDescent="0.45">
      <c r="A1902" s="218">
        <v>10700</v>
      </c>
      <c r="B1902" s="218">
        <v>225</v>
      </c>
      <c r="C1902" s="219">
        <v>26.388242400701891</v>
      </c>
      <c r="D1902" s="218"/>
      <c r="E1902" s="218" t="s">
        <v>109</v>
      </c>
      <c r="F1902" s="218">
        <v>1901</v>
      </c>
    </row>
    <row r="1903" spans="1:6" x14ac:dyDescent="0.45">
      <c r="A1903" s="218">
        <v>10700</v>
      </c>
      <c r="B1903" s="218">
        <v>225</v>
      </c>
      <c r="C1903" s="219">
        <v>47.12066300649613</v>
      </c>
      <c r="D1903" s="218"/>
      <c r="E1903" s="218" t="s">
        <v>109</v>
      </c>
      <c r="F1903" s="218">
        <v>1901</v>
      </c>
    </row>
    <row r="1904" spans="1:6" x14ac:dyDescent="0.45">
      <c r="A1904" s="218">
        <v>10694</v>
      </c>
      <c r="B1904" s="218">
        <v>150</v>
      </c>
      <c r="C1904" s="219">
        <v>7.1528935501868061</v>
      </c>
      <c r="D1904" s="218"/>
      <c r="E1904" s="218" t="s">
        <v>205</v>
      </c>
      <c r="F1904" s="218">
        <v>1901</v>
      </c>
    </row>
    <row r="1905" spans="1:6" x14ac:dyDescent="0.45">
      <c r="A1905" s="218">
        <v>10694</v>
      </c>
      <c r="B1905" s="218">
        <v>150</v>
      </c>
      <c r="C1905" s="219">
        <v>8.3454509663116276</v>
      </c>
      <c r="D1905" s="218"/>
      <c r="E1905" s="218" t="s">
        <v>205</v>
      </c>
      <c r="F1905" s="218">
        <v>1901</v>
      </c>
    </row>
    <row r="1906" spans="1:6" x14ac:dyDescent="0.45">
      <c r="A1906" s="218">
        <v>10692</v>
      </c>
      <c r="B1906" s="218">
        <v>400</v>
      </c>
      <c r="C1906" s="219">
        <v>2.4398091028241011</v>
      </c>
      <c r="D1906" s="218"/>
      <c r="E1906" s="218" t="s">
        <v>109</v>
      </c>
      <c r="F1906" s="218">
        <v>1901</v>
      </c>
    </row>
    <row r="1907" spans="1:6" x14ac:dyDescent="0.45">
      <c r="A1907" s="218">
        <v>10692</v>
      </c>
      <c r="B1907" s="218">
        <v>400</v>
      </c>
      <c r="C1907" s="219">
        <v>44.453552622070532</v>
      </c>
      <c r="D1907" s="218"/>
      <c r="E1907" s="218" t="s">
        <v>109</v>
      </c>
      <c r="F1907" s="218">
        <v>1901</v>
      </c>
    </row>
    <row r="1908" spans="1:6" x14ac:dyDescent="0.45">
      <c r="A1908" s="218">
        <v>10690</v>
      </c>
      <c r="B1908" s="218">
        <v>0</v>
      </c>
      <c r="C1908" s="219">
        <v>23.749223829749671</v>
      </c>
      <c r="D1908" s="218"/>
      <c r="E1908" s="218"/>
      <c r="F1908" s="218">
        <v>1901</v>
      </c>
    </row>
    <row r="1909" spans="1:6" x14ac:dyDescent="0.45">
      <c r="A1909" s="218">
        <v>10688</v>
      </c>
      <c r="B1909" s="218">
        <v>250</v>
      </c>
      <c r="C1909" s="219">
        <v>19.008993677526959</v>
      </c>
      <c r="D1909" s="218"/>
      <c r="E1909" s="218" t="s">
        <v>205</v>
      </c>
      <c r="F1909" s="218">
        <v>1901</v>
      </c>
    </row>
    <row r="1910" spans="1:6" x14ac:dyDescent="0.45">
      <c r="A1910" s="218">
        <v>11092</v>
      </c>
      <c r="B1910" s="218">
        <v>0</v>
      </c>
      <c r="C1910" s="219">
        <v>10.95956261956877</v>
      </c>
      <c r="D1910" s="218"/>
      <c r="E1910" s="218"/>
      <c r="F1910" s="218">
        <v>1901</v>
      </c>
    </row>
    <row r="1911" spans="1:6" x14ac:dyDescent="0.45">
      <c r="A1911" s="218">
        <v>11092</v>
      </c>
      <c r="B1911" s="218">
        <v>0</v>
      </c>
      <c r="C1911" s="219">
        <v>19.313815459156</v>
      </c>
      <c r="D1911" s="218"/>
      <c r="E1911" s="218"/>
      <c r="F1911" s="218">
        <v>1901</v>
      </c>
    </row>
    <row r="1912" spans="1:6" x14ac:dyDescent="0.45">
      <c r="A1912" s="218">
        <v>11090</v>
      </c>
      <c r="B1912" s="218">
        <v>200</v>
      </c>
      <c r="C1912" s="219">
        <v>20.816922605176739</v>
      </c>
      <c r="D1912" s="218"/>
      <c r="E1912" s="218" t="s">
        <v>205</v>
      </c>
      <c r="F1912" s="218">
        <v>1973</v>
      </c>
    </row>
    <row r="1913" spans="1:6" x14ac:dyDescent="0.45">
      <c r="A1913" s="218">
        <v>11090</v>
      </c>
      <c r="B1913" s="218">
        <v>200</v>
      </c>
      <c r="C1913" s="219">
        <v>9.5517421999582304</v>
      </c>
      <c r="D1913" s="218"/>
      <c r="E1913" s="218" t="s">
        <v>205</v>
      </c>
      <c r="F1913" s="218">
        <v>1973</v>
      </c>
    </row>
    <row r="1914" spans="1:6" x14ac:dyDescent="0.45">
      <c r="A1914" s="218">
        <v>11090</v>
      </c>
      <c r="B1914" s="218">
        <v>200</v>
      </c>
      <c r="C1914" s="219">
        <v>19.43245587185411</v>
      </c>
      <c r="D1914" s="218"/>
      <c r="E1914" s="218" t="s">
        <v>205</v>
      </c>
      <c r="F1914" s="218">
        <v>1973</v>
      </c>
    </row>
    <row r="1915" spans="1:6" x14ac:dyDescent="0.45">
      <c r="A1915" s="218">
        <v>11090</v>
      </c>
      <c r="B1915" s="218">
        <v>200</v>
      </c>
      <c r="C1915" s="219">
        <v>10.85082838144503</v>
      </c>
      <c r="D1915" s="218"/>
      <c r="E1915" s="218" t="s">
        <v>205</v>
      </c>
      <c r="F1915" s="218">
        <v>1973</v>
      </c>
    </row>
    <row r="1916" spans="1:6" x14ac:dyDescent="0.45">
      <c r="A1916" s="218">
        <v>11090</v>
      </c>
      <c r="B1916" s="218">
        <v>200</v>
      </c>
      <c r="C1916" s="219">
        <v>53.695559507381653</v>
      </c>
      <c r="D1916" s="218"/>
      <c r="E1916" s="218" t="s">
        <v>205</v>
      </c>
      <c r="F1916" s="218">
        <v>1973</v>
      </c>
    </row>
    <row r="1917" spans="1:6" x14ac:dyDescent="0.45">
      <c r="A1917" s="218">
        <v>11090</v>
      </c>
      <c r="B1917" s="218">
        <v>200</v>
      </c>
      <c r="C1917" s="219">
        <v>17.790893584421319</v>
      </c>
      <c r="D1917" s="218"/>
      <c r="E1917" s="218" t="s">
        <v>205</v>
      </c>
      <c r="F1917" s="218">
        <v>1973</v>
      </c>
    </row>
    <row r="1918" spans="1:6" x14ac:dyDescent="0.45">
      <c r="A1918" s="218">
        <v>11086</v>
      </c>
      <c r="B1918" s="218">
        <v>0</v>
      </c>
      <c r="C1918" s="219">
        <v>30.906042940403129</v>
      </c>
      <c r="D1918" s="218"/>
      <c r="E1918" s="218"/>
      <c r="F1918" s="218">
        <v>1901</v>
      </c>
    </row>
    <row r="1919" spans="1:6" x14ac:dyDescent="0.45">
      <c r="A1919" s="218">
        <v>11086</v>
      </c>
      <c r="B1919" s="218">
        <v>0</v>
      </c>
      <c r="C1919" s="219">
        <v>6.602249572765178</v>
      </c>
      <c r="D1919" s="218"/>
      <c r="E1919" s="218"/>
      <c r="F1919" s="218">
        <v>1901</v>
      </c>
    </row>
    <row r="1920" spans="1:6" x14ac:dyDescent="0.45">
      <c r="A1920" s="218">
        <v>11086</v>
      </c>
      <c r="B1920" s="218">
        <v>0</v>
      </c>
      <c r="C1920" s="219">
        <v>24.572069826415589</v>
      </c>
      <c r="D1920" s="218"/>
      <c r="E1920" s="218"/>
      <c r="F1920" s="218">
        <v>1901</v>
      </c>
    </row>
    <row r="1921" spans="1:6" x14ac:dyDescent="0.45">
      <c r="A1921" s="218">
        <v>11086</v>
      </c>
      <c r="B1921" s="218">
        <v>0</v>
      </c>
      <c r="C1921" s="219">
        <v>4.2230645762203043</v>
      </c>
      <c r="D1921" s="218"/>
      <c r="E1921" s="218"/>
      <c r="F1921" s="218">
        <v>1901</v>
      </c>
    </row>
    <row r="1922" spans="1:6" x14ac:dyDescent="0.45">
      <c r="A1922" s="218">
        <v>11076</v>
      </c>
      <c r="B1922" s="218">
        <v>750</v>
      </c>
      <c r="C1922" s="219">
        <v>11.29199465799705</v>
      </c>
      <c r="D1922" s="218"/>
      <c r="E1922" s="218" t="s">
        <v>208</v>
      </c>
      <c r="F1922" s="218">
        <v>1959</v>
      </c>
    </row>
    <row r="1923" spans="1:6" x14ac:dyDescent="0.45">
      <c r="A1923" s="218">
        <v>11076</v>
      </c>
      <c r="B1923" s="218">
        <v>750</v>
      </c>
      <c r="C1923" s="219">
        <v>53.88431596023927</v>
      </c>
      <c r="D1923" s="218"/>
      <c r="E1923" s="218" t="s">
        <v>208</v>
      </c>
      <c r="F1923" s="218">
        <v>1959</v>
      </c>
    </row>
    <row r="1924" spans="1:6" x14ac:dyDescent="0.45">
      <c r="A1924" s="218">
        <v>11076</v>
      </c>
      <c r="B1924" s="218">
        <v>750</v>
      </c>
      <c r="C1924" s="219">
        <v>62.642773750021</v>
      </c>
      <c r="D1924" s="218"/>
      <c r="E1924" s="218" t="s">
        <v>208</v>
      </c>
      <c r="F1924" s="218">
        <v>1959</v>
      </c>
    </row>
    <row r="1925" spans="1:6" x14ac:dyDescent="0.45">
      <c r="A1925" s="218">
        <v>11076</v>
      </c>
      <c r="B1925" s="218">
        <v>750</v>
      </c>
      <c r="C1925" s="219">
        <v>32.352147641149642</v>
      </c>
      <c r="D1925" s="218"/>
      <c r="E1925" s="218" t="s">
        <v>208</v>
      </c>
      <c r="F1925" s="218">
        <v>1959</v>
      </c>
    </row>
    <row r="1926" spans="1:6" x14ac:dyDescent="0.45">
      <c r="A1926" s="218">
        <v>11076</v>
      </c>
      <c r="B1926" s="218">
        <v>750</v>
      </c>
      <c r="C1926" s="219">
        <v>5.5529956108764296</v>
      </c>
      <c r="D1926" s="218"/>
      <c r="E1926" s="218" t="s">
        <v>203</v>
      </c>
      <c r="F1926" s="218">
        <v>1959</v>
      </c>
    </row>
    <row r="1927" spans="1:6" x14ac:dyDescent="0.45">
      <c r="A1927" s="218">
        <v>11076</v>
      </c>
      <c r="B1927" s="218">
        <v>750</v>
      </c>
      <c r="C1927" s="219">
        <v>15.859683214443621</v>
      </c>
      <c r="D1927" s="218"/>
      <c r="E1927" s="218" t="s">
        <v>203</v>
      </c>
      <c r="F1927" s="218">
        <v>1959</v>
      </c>
    </row>
    <row r="1928" spans="1:6" x14ac:dyDescent="0.45">
      <c r="A1928" s="218">
        <v>11076</v>
      </c>
      <c r="B1928" s="218">
        <v>750</v>
      </c>
      <c r="C1928" s="219">
        <v>27.06130732614217</v>
      </c>
      <c r="D1928" s="218"/>
      <c r="E1928" s="218" t="s">
        <v>208</v>
      </c>
      <c r="F1928" s="218">
        <v>1959</v>
      </c>
    </row>
    <row r="1929" spans="1:6" x14ac:dyDescent="0.45">
      <c r="A1929" s="218">
        <v>11076</v>
      </c>
      <c r="B1929" s="218">
        <v>750</v>
      </c>
      <c r="C1929" s="219">
        <v>32.972191867895688</v>
      </c>
      <c r="D1929" s="218"/>
      <c r="E1929" s="218" t="s">
        <v>208</v>
      </c>
      <c r="F1929" s="218">
        <v>1959</v>
      </c>
    </row>
    <row r="1930" spans="1:6" x14ac:dyDescent="0.45">
      <c r="A1930" s="218">
        <v>11068</v>
      </c>
      <c r="B1930" s="218">
        <v>600</v>
      </c>
      <c r="C1930" s="219">
        <v>51.108244659995727</v>
      </c>
      <c r="D1930" s="218"/>
      <c r="E1930" s="218" t="s">
        <v>203</v>
      </c>
      <c r="F1930" s="218">
        <v>1990</v>
      </c>
    </row>
    <row r="1931" spans="1:6" x14ac:dyDescent="0.45">
      <c r="A1931" s="218">
        <v>11068</v>
      </c>
      <c r="B1931" s="218">
        <v>600</v>
      </c>
      <c r="C1931" s="219">
        <v>47.449607382379327</v>
      </c>
      <c r="D1931" s="218"/>
      <c r="E1931" s="218" t="s">
        <v>203</v>
      </c>
      <c r="F1931" s="218">
        <v>1990</v>
      </c>
    </row>
    <row r="1932" spans="1:6" x14ac:dyDescent="0.45">
      <c r="A1932" s="218">
        <v>11068</v>
      </c>
      <c r="B1932" s="218">
        <v>600</v>
      </c>
      <c r="C1932" s="219">
        <v>50.643023308615597</v>
      </c>
      <c r="D1932" s="218"/>
      <c r="E1932" s="218" t="s">
        <v>203</v>
      </c>
      <c r="F1932" s="218">
        <v>1990</v>
      </c>
    </row>
    <row r="1933" spans="1:6" x14ac:dyDescent="0.45">
      <c r="A1933" s="218">
        <v>11068</v>
      </c>
      <c r="B1933" s="218">
        <v>600</v>
      </c>
      <c r="C1933" s="219">
        <v>49.716307564648297</v>
      </c>
      <c r="D1933" s="218"/>
      <c r="E1933" s="218" t="s">
        <v>203</v>
      </c>
      <c r="F1933" s="218">
        <v>1990</v>
      </c>
    </row>
    <row r="1934" spans="1:6" x14ac:dyDescent="0.45">
      <c r="A1934" s="218">
        <v>11068</v>
      </c>
      <c r="B1934" s="218">
        <v>600</v>
      </c>
      <c r="C1934" s="219">
        <v>52.095937005977063</v>
      </c>
      <c r="D1934" s="218"/>
      <c r="E1934" s="218" t="s">
        <v>203</v>
      </c>
      <c r="F1934" s="218">
        <v>1990</v>
      </c>
    </row>
    <row r="1935" spans="1:6" x14ac:dyDescent="0.45">
      <c r="A1935" s="218">
        <v>11068</v>
      </c>
      <c r="B1935" s="218">
        <v>600</v>
      </c>
      <c r="C1935" s="219">
        <v>48.487439702978818</v>
      </c>
      <c r="D1935" s="218"/>
      <c r="E1935" s="218" t="s">
        <v>203</v>
      </c>
      <c r="F1935" s="218">
        <v>1990</v>
      </c>
    </row>
    <row r="1936" spans="1:6" x14ac:dyDescent="0.45">
      <c r="A1936" s="218">
        <v>11068</v>
      </c>
      <c r="B1936" s="218">
        <v>600</v>
      </c>
      <c r="C1936" s="219">
        <v>51.832203796161913</v>
      </c>
      <c r="D1936" s="218"/>
      <c r="E1936" s="218" t="s">
        <v>203</v>
      </c>
      <c r="F1936" s="218">
        <v>1990</v>
      </c>
    </row>
    <row r="1937" spans="1:6" x14ac:dyDescent="0.45">
      <c r="A1937" s="218">
        <v>11068</v>
      </c>
      <c r="B1937" s="218">
        <v>600</v>
      </c>
      <c r="C1937" s="219">
        <v>48.408688192648043</v>
      </c>
      <c r="D1937" s="218"/>
      <c r="E1937" s="218" t="s">
        <v>203</v>
      </c>
      <c r="F1937" s="218">
        <v>1990</v>
      </c>
    </row>
    <row r="1938" spans="1:6" x14ac:dyDescent="0.45">
      <c r="A1938" s="218">
        <v>11068</v>
      </c>
      <c r="B1938" s="218">
        <v>600</v>
      </c>
      <c r="C1938" s="219">
        <v>53.627279187886828</v>
      </c>
      <c r="D1938" s="218"/>
      <c r="E1938" s="218" t="s">
        <v>203</v>
      </c>
      <c r="F1938" s="218">
        <v>1990</v>
      </c>
    </row>
    <row r="1939" spans="1:6" x14ac:dyDescent="0.45">
      <c r="A1939" s="218">
        <v>11068</v>
      </c>
      <c r="B1939" s="218">
        <v>600</v>
      </c>
      <c r="C1939" s="219">
        <v>51.956848066235182</v>
      </c>
      <c r="D1939" s="218"/>
      <c r="E1939" s="218" t="s">
        <v>203</v>
      </c>
      <c r="F1939" s="218">
        <v>1990</v>
      </c>
    </row>
    <row r="1940" spans="1:6" x14ac:dyDescent="0.45">
      <c r="A1940" s="218">
        <v>11068</v>
      </c>
      <c r="B1940" s="218">
        <v>600</v>
      </c>
      <c r="C1940" s="219">
        <v>52.024125576338292</v>
      </c>
      <c r="D1940" s="218"/>
      <c r="E1940" s="218" t="s">
        <v>203</v>
      </c>
      <c r="F1940" s="218">
        <v>1990</v>
      </c>
    </row>
    <row r="1941" spans="1:6" x14ac:dyDescent="0.45">
      <c r="A1941" s="218">
        <v>11068</v>
      </c>
      <c r="B1941" s="218">
        <v>600</v>
      </c>
      <c r="C1941" s="219">
        <v>45.176325600762937</v>
      </c>
      <c r="D1941" s="218"/>
      <c r="E1941" s="218" t="s">
        <v>203</v>
      </c>
      <c r="F1941" s="218">
        <v>1990</v>
      </c>
    </row>
    <row r="1942" spans="1:6" x14ac:dyDescent="0.45">
      <c r="A1942" s="218">
        <v>11068</v>
      </c>
      <c r="B1942" s="218">
        <v>600</v>
      </c>
      <c r="C1942" s="219">
        <v>76.105192316010729</v>
      </c>
      <c r="D1942" s="218"/>
      <c r="E1942" s="218" t="s">
        <v>203</v>
      </c>
      <c r="F1942" s="218">
        <v>1990</v>
      </c>
    </row>
    <row r="1943" spans="1:6" x14ac:dyDescent="0.45">
      <c r="A1943" s="218">
        <v>11068</v>
      </c>
      <c r="B1943" s="218">
        <v>600</v>
      </c>
      <c r="C1943" s="219">
        <v>51.156903640821639</v>
      </c>
      <c r="D1943" s="218"/>
      <c r="E1943" s="218" t="s">
        <v>203</v>
      </c>
      <c r="F1943" s="218">
        <v>1990</v>
      </c>
    </row>
    <row r="1944" spans="1:6" x14ac:dyDescent="0.45">
      <c r="A1944" s="218">
        <v>11068</v>
      </c>
      <c r="B1944" s="218">
        <v>600</v>
      </c>
      <c r="C1944" s="219">
        <v>49.386202834467753</v>
      </c>
      <c r="D1944" s="218"/>
      <c r="E1944" s="218" t="s">
        <v>203</v>
      </c>
      <c r="F1944" s="218">
        <v>1990</v>
      </c>
    </row>
    <row r="1945" spans="1:6" x14ac:dyDescent="0.45">
      <c r="A1945" s="218">
        <v>11068</v>
      </c>
      <c r="B1945" s="218">
        <v>600</v>
      </c>
      <c r="C1945" s="219">
        <v>49.522914812894058</v>
      </c>
      <c r="D1945" s="218"/>
      <c r="E1945" s="218" t="s">
        <v>203</v>
      </c>
      <c r="F1945" s="218">
        <v>1990</v>
      </c>
    </row>
    <row r="1946" spans="1:6" x14ac:dyDescent="0.45">
      <c r="A1946" s="218">
        <v>11068</v>
      </c>
      <c r="B1946" s="218">
        <v>600</v>
      </c>
      <c r="C1946" s="219">
        <v>43.799544792478429</v>
      </c>
      <c r="D1946" s="218"/>
      <c r="E1946" s="218" t="s">
        <v>203</v>
      </c>
      <c r="F1946" s="218">
        <v>1990</v>
      </c>
    </row>
    <row r="1947" spans="1:6" x14ac:dyDescent="0.45">
      <c r="A1947" s="218">
        <v>11068</v>
      </c>
      <c r="B1947" s="218">
        <v>600</v>
      </c>
      <c r="C1947" s="219">
        <v>31.134236718293529</v>
      </c>
      <c r="D1947" s="218"/>
      <c r="E1947" s="218" t="s">
        <v>203</v>
      </c>
      <c r="F1947" s="218">
        <v>1990</v>
      </c>
    </row>
    <row r="1948" spans="1:6" x14ac:dyDescent="0.45">
      <c r="A1948" s="218">
        <v>11066</v>
      </c>
      <c r="B1948" s="218">
        <v>300</v>
      </c>
      <c r="C1948" s="219">
        <v>12.779352022851061</v>
      </c>
      <c r="D1948" s="218"/>
      <c r="E1948" s="218" t="s">
        <v>205</v>
      </c>
      <c r="F1948" s="218">
        <v>1991</v>
      </c>
    </row>
    <row r="1949" spans="1:6" x14ac:dyDescent="0.45">
      <c r="A1949" s="218">
        <v>11066</v>
      </c>
      <c r="B1949" s="218">
        <v>300</v>
      </c>
      <c r="C1949" s="219">
        <v>24.50042552055411</v>
      </c>
      <c r="D1949" s="218"/>
      <c r="E1949" s="218" t="s">
        <v>205</v>
      </c>
      <c r="F1949" s="218">
        <v>1991</v>
      </c>
    </row>
    <row r="1950" spans="1:6" x14ac:dyDescent="0.45">
      <c r="A1950" s="218">
        <v>11060</v>
      </c>
      <c r="B1950" s="218">
        <v>300</v>
      </c>
      <c r="C1950" s="219">
        <v>2.7364636489068461</v>
      </c>
      <c r="D1950" s="218"/>
      <c r="E1950" s="218" t="s">
        <v>203</v>
      </c>
      <c r="F1950" s="218">
        <v>1972</v>
      </c>
    </row>
    <row r="1951" spans="1:6" x14ac:dyDescent="0.45">
      <c r="A1951" s="218">
        <v>11060</v>
      </c>
      <c r="B1951" s="218">
        <v>300</v>
      </c>
      <c r="C1951" s="219">
        <v>22.25467438747906</v>
      </c>
      <c r="D1951" s="218"/>
      <c r="E1951" s="218" t="s">
        <v>203</v>
      </c>
      <c r="F1951" s="218">
        <v>1972</v>
      </c>
    </row>
    <row r="1952" spans="1:6" x14ac:dyDescent="0.45">
      <c r="A1952" s="218">
        <v>11058</v>
      </c>
      <c r="B1952" s="218">
        <v>250</v>
      </c>
      <c r="C1952" s="219">
        <v>11.85747154356133</v>
      </c>
      <c r="D1952" s="218"/>
      <c r="E1952" s="218" t="s">
        <v>205</v>
      </c>
      <c r="F1952" s="218">
        <v>1979</v>
      </c>
    </row>
    <row r="1953" spans="1:6" x14ac:dyDescent="0.45">
      <c r="A1953" s="218">
        <v>11058</v>
      </c>
      <c r="B1953" s="218">
        <v>250</v>
      </c>
      <c r="C1953" s="219">
        <v>35.186374155907153</v>
      </c>
      <c r="D1953" s="218"/>
      <c r="E1953" s="218" t="s">
        <v>205</v>
      </c>
      <c r="F1953" s="218">
        <v>1979</v>
      </c>
    </row>
    <row r="1954" spans="1:6" x14ac:dyDescent="0.45">
      <c r="A1954" s="218">
        <v>11058</v>
      </c>
      <c r="B1954" s="218">
        <v>250</v>
      </c>
      <c r="C1954" s="219">
        <v>35.458809832383643</v>
      </c>
      <c r="D1954" s="218"/>
      <c r="E1954" s="218" t="s">
        <v>205</v>
      </c>
      <c r="F1954" s="218">
        <v>1979</v>
      </c>
    </row>
    <row r="1955" spans="1:6" x14ac:dyDescent="0.45">
      <c r="A1955" s="218">
        <v>11058</v>
      </c>
      <c r="B1955" s="218">
        <v>250</v>
      </c>
      <c r="C1955" s="219">
        <v>41.949310880408241</v>
      </c>
      <c r="D1955" s="218"/>
      <c r="E1955" s="218" t="s">
        <v>205</v>
      </c>
      <c r="F1955" s="218">
        <v>1979</v>
      </c>
    </row>
    <row r="1956" spans="1:6" x14ac:dyDescent="0.45">
      <c r="A1956" s="218">
        <v>11058</v>
      </c>
      <c r="B1956" s="218">
        <v>250</v>
      </c>
      <c r="C1956" s="219">
        <v>17.646446484059041</v>
      </c>
      <c r="D1956" s="218"/>
      <c r="E1956" s="218" t="s">
        <v>205</v>
      </c>
      <c r="F1956" s="218">
        <v>1979</v>
      </c>
    </row>
    <row r="1957" spans="1:6" x14ac:dyDescent="0.45">
      <c r="A1957" s="218">
        <v>11056</v>
      </c>
      <c r="B1957" s="218">
        <v>0</v>
      </c>
      <c r="C1957" s="219">
        <v>26.471508689663288</v>
      </c>
      <c r="D1957" s="218"/>
      <c r="E1957" s="218"/>
      <c r="F1957" s="218">
        <v>1901</v>
      </c>
    </row>
    <row r="1958" spans="1:6" x14ac:dyDescent="0.45">
      <c r="A1958" s="218">
        <v>11056</v>
      </c>
      <c r="B1958" s="218">
        <v>0</v>
      </c>
      <c r="C1958" s="219">
        <v>19.049777648538161</v>
      </c>
      <c r="D1958" s="218"/>
      <c r="E1958" s="218"/>
      <c r="F1958" s="218">
        <v>1901</v>
      </c>
    </row>
    <row r="1959" spans="1:6" x14ac:dyDescent="0.45">
      <c r="A1959" s="218">
        <v>11054</v>
      </c>
      <c r="B1959" s="218">
        <v>0</v>
      </c>
      <c r="C1959" s="219">
        <v>22.07954336418916</v>
      </c>
      <c r="D1959" s="218"/>
      <c r="E1959" s="218"/>
      <c r="F1959" s="218">
        <v>1901</v>
      </c>
    </row>
    <row r="1960" spans="1:6" x14ac:dyDescent="0.45">
      <c r="A1960" s="218">
        <v>11052</v>
      </c>
      <c r="B1960" s="218">
        <v>150</v>
      </c>
      <c r="C1960" s="219">
        <v>31.1246641536667</v>
      </c>
      <c r="D1960" s="218"/>
      <c r="E1960" s="218" t="s">
        <v>205</v>
      </c>
      <c r="F1960" s="218">
        <v>1901</v>
      </c>
    </row>
    <row r="1961" spans="1:6" x14ac:dyDescent="0.45">
      <c r="A1961" s="218">
        <v>11050</v>
      </c>
      <c r="B1961" s="218">
        <v>150</v>
      </c>
      <c r="C1961" s="219">
        <v>44.965792668858882</v>
      </c>
      <c r="D1961" s="218"/>
      <c r="E1961" s="218" t="s">
        <v>205</v>
      </c>
      <c r="F1961" s="218">
        <v>1901</v>
      </c>
    </row>
    <row r="1962" spans="1:6" x14ac:dyDescent="0.45">
      <c r="A1962" s="218">
        <v>11046</v>
      </c>
      <c r="B1962" s="218">
        <v>200</v>
      </c>
      <c r="C1962" s="219">
        <v>44.891224907381662</v>
      </c>
      <c r="D1962" s="218"/>
      <c r="E1962" s="218" t="s">
        <v>205</v>
      </c>
      <c r="F1962" s="218">
        <v>1972</v>
      </c>
    </row>
    <row r="1963" spans="1:6" x14ac:dyDescent="0.45">
      <c r="A1963" s="218">
        <v>11046</v>
      </c>
      <c r="B1963" s="218">
        <v>200</v>
      </c>
      <c r="C1963" s="219">
        <v>19.426990429593879</v>
      </c>
      <c r="D1963" s="218"/>
      <c r="E1963" s="218" t="s">
        <v>205</v>
      </c>
      <c r="F1963" s="218">
        <v>1972</v>
      </c>
    </row>
    <row r="1964" spans="1:6" x14ac:dyDescent="0.45">
      <c r="A1964" s="218">
        <v>11046</v>
      </c>
      <c r="B1964" s="218">
        <v>200</v>
      </c>
      <c r="C1964" s="219">
        <v>36.662602356121923</v>
      </c>
      <c r="D1964" s="218"/>
      <c r="E1964" s="218" t="s">
        <v>205</v>
      </c>
      <c r="F1964" s="218">
        <v>1972</v>
      </c>
    </row>
    <row r="1965" spans="1:6" x14ac:dyDescent="0.45">
      <c r="A1965" s="218">
        <v>11046</v>
      </c>
      <c r="B1965" s="218">
        <v>200</v>
      </c>
      <c r="C1965" s="219">
        <v>34.993989401714238</v>
      </c>
      <c r="D1965" s="218"/>
      <c r="E1965" s="218" t="s">
        <v>205</v>
      </c>
      <c r="F1965" s="218">
        <v>1972</v>
      </c>
    </row>
    <row r="1966" spans="1:6" x14ac:dyDescent="0.45">
      <c r="A1966" s="218">
        <v>11042</v>
      </c>
      <c r="B1966" s="218">
        <v>150</v>
      </c>
      <c r="C1966" s="219">
        <v>22.299921930705281</v>
      </c>
      <c r="D1966" s="218"/>
      <c r="E1966" s="218" t="s">
        <v>205</v>
      </c>
      <c r="F1966" s="218">
        <v>1901</v>
      </c>
    </row>
    <row r="1967" spans="1:6" x14ac:dyDescent="0.45">
      <c r="A1967" s="218">
        <v>11040</v>
      </c>
      <c r="B1967" s="218">
        <v>200</v>
      </c>
      <c r="C1967" s="219">
        <v>23.889125873149268</v>
      </c>
      <c r="D1967" s="218"/>
      <c r="E1967" s="218" t="s">
        <v>111</v>
      </c>
      <c r="F1967" s="218">
        <v>1901</v>
      </c>
    </row>
    <row r="1968" spans="1:6" x14ac:dyDescent="0.45">
      <c r="A1968" s="218">
        <v>11038</v>
      </c>
      <c r="B1968" s="218">
        <v>250</v>
      </c>
      <c r="C1968" s="219">
        <v>32.039783015110693</v>
      </c>
      <c r="D1968" s="218"/>
      <c r="E1968" s="218" t="s">
        <v>205</v>
      </c>
      <c r="F1968" s="218">
        <v>1981</v>
      </c>
    </row>
    <row r="1969" spans="1:6" x14ac:dyDescent="0.45">
      <c r="A1969" s="218">
        <v>11038</v>
      </c>
      <c r="B1969" s="218">
        <v>250</v>
      </c>
      <c r="C1969" s="219">
        <v>18.224395832466008</v>
      </c>
      <c r="D1969" s="218"/>
      <c r="E1969" s="218" t="s">
        <v>205</v>
      </c>
      <c r="F1969" s="218">
        <v>1981</v>
      </c>
    </row>
    <row r="1970" spans="1:6" x14ac:dyDescent="0.45">
      <c r="A1970" s="218">
        <v>11038</v>
      </c>
      <c r="B1970" s="218">
        <v>250</v>
      </c>
      <c r="C1970" s="219">
        <v>19.119924120447251</v>
      </c>
      <c r="D1970" s="218"/>
      <c r="E1970" s="218" t="s">
        <v>205</v>
      </c>
      <c r="F1970" s="218">
        <v>1981</v>
      </c>
    </row>
    <row r="1971" spans="1:6" x14ac:dyDescent="0.45">
      <c r="A1971" s="218">
        <v>11038</v>
      </c>
      <c r="B1971" s="218">
        <v>250</v>
      </c>
      <c r="C1971" s="219">
        <v>17.892194019983869</v>
      </c>
      <c r="D1971" s="218"/>
      <c r="E1971" s="218" t="s">
        <v>205</v>
      </c>
      <c r="F1971" s="218">
        <v>1981</v>
      </c>
    </row>
    <row r="1972" spans="1:6" x14ac:dyDescent="0.45">
      <c r="A1972" s="218">
        <v>10802</v>
      </c>
      <c r="B1972" s="218">
        <v>0</v>
      </c>
      <c r="C1972" s="219">
        <v>18.053502928310909</v>
      </c>
      <c r="D1972" s="218"/>
      <c r="E1972" s="218"/>
      <c r="F1972" s="218">
        <v>1901</v>
      </c>
    </row>
    <row r="1973" spans="1:6" x14ac:dyDescent="0.45">
      <c r="A1973" s="218">
        <v>10802</v>
      </c>
      <c r="B1973" s="218">
        <v>0</v>
      </c>
      <c r="C1973" s="219">
        <v>8.6147249246730819</v>
      </c>
      <c r="D1973" s="218"/>
      <c r="E1973" s="218"/>
      <c r="F1973" s="218">
        <v>1901</v>
      </c>
    </row>
    <row r="1974" spans="1:6" x14ac:dyDescent="0.45">
      <c r="A1974" s="218">
        <v>10800</v>
      </c>
      <c r="B1974" s="218">
        <v>250</v>
      </c>
      <c r="C1974" s="219">
        <v>29.412524815209569</v>
      </c>
      <c r="D1974" s="218"/>
      <c r="E1974" s="218" t="s">
        <v>205</v>
      </c>
      <c r="F1974" s="218">
        <v>1901</v>
      </c>
    </row>
    <row r="1975" spans="1:6" x14ac:dyDescent="0.45">
      <c r="A1975" s="218">
        <v>10800</v>
      </c>
      <c r="B1975" s="218">
        <v>250</v>
      </c>
      <c r="C1975" s="219">
        <v>14.41796636180915</v>
      </c>
      <c r="D1975" s="218"/>
      <c r="E1975" s="218" t="s">
        <v>205</v>
      </c>
      <c r="F1975" s="218">
        <v>1901</v>
      </c>
    </row>
    <row r="1976" spans="1:6" x14ac:dyDescent="0.45">
      <c r="A1976" s="218">
        <v>10800</v>
      </c>
      <c r="B1976" s="218">
        <v>250</v>
      </c>
      <c r="C1976" s="219">
        <v>27.57313782780459</v>
      </c>
      <c r="D1976" s="218"/>
      <c r="E1976" s="218" t="s">
        <v>205</v>
      </c>
      <c r="F1976" s="218">
        <v>1901</v>
      </c>
    </row>
    <row r="1977" spans="1:6" x14ac:dyDescent="0.45">
      <c r="A1977" s="218">
        <v>10800</v>
      </c>
      <c r="B1977" s="218">
        <v>250</v>
      </c>
      <c r="C1977" s="219">
        <v>12.03500452784828</v>
      </c>
      <c r="D1977" s="218"/>
      <c r="E1977" s="218" t="s">
        <v>205</v>
      </c>
      <c r="F1977" s="218">
        <v>1901</v>
      </c>
    </row>
    <row r="1978" spans="1:6" x14ac:dyDescent="0.45">
      <c r="A1978" s="218">
        <v>10800</v>
      </c>
      <c r="B1978" s="218">
        <v>250</v>
      </c>
      <c r="C1978" s="219">
        <v>21.893206760148789</v>
      </c>
      <c r="D1978" s="218"/>
      <c r="E1978" s="218" t="s">
        <v>205</v>
      </c>
      <c r="F1978" s="218">
        <v>1901</v>
      </c>
    </row>
    <row r="1979" spans="1:6" x14ac:dyDescent="0.45">
      <c r="A1979" s="218">
        <v>10800</v>
      </c>
      <c r="B1979" s="218">
        <v>250</v>
      </c>
      <c r="C1979" s="219">
        <v>32.900130036623338</v>
      </c>
      <c r="D1979" s="218"/>
      <c r="E1979" s="218"/>
      <c r="F1979" s="218">
        <v>1901</v>
      </c>
    </row>
    <row r="1980" spans="1:6" x14ac:dyDescent="0.45">
      <c r="A1980" s="218">
        <v>10800</v>
      </c>
      <c r="B1980" s="218">
        <v>250</v>
      </c>
      <c r="C1980" s="219">
        <v>7.5899684859330963</v>
      </c>
      <c r="D1980" s="218"/>
      <c r="E1980" s="218"/>
      <c r="F1980" s="218">
        <v>1901</v>
      </c>
    </row>
    <row r="1981" spans="1:6" x14ac:dyDescent="0.45">
      <c r="A1981" s="218">
        <v>10800</v>
      </c>
      <c r="B1981" s="218">
        <v>250</v>
      </c>
      <c r="C1981" s="219">
        <v>18.50703920177693</v>
      </c>
      <c r="D1981" s="218"/>
      <c r="E1981" s="218" t="s">
        <v>205</v>
      </c>
      <c r="F1981" s="218">
        <v>1983</v>
      </c>
    </row>
    <row r="1982" spans="1:6" x14ac:dyDescent="0.45">
      <c r="A1982" s="218">
        <v>10800</v>
      </c>
      <c r="B1982" s="218">
        <v>250</v>
      </c>
      <c r="C1982" s="219">
        <v>25.826940966076631</v>
      </c>
      <c r="D1982" s="218"/>
      <c r="E1982" s="218" t="s">
        <v>205</v>
      </c>
      <c r="F1982" s="218">
        <v>1983</v>
      </c>
    </row>
    <row r="1983" spans="1:6" x14ac:dyDescent="0.45">
      <c r="A1983" s="218">
        <v>10800</v>
      </c>
      <c r="B1983" s="218">
        <v>250</v>
      </c>
      <c r="C1983" s="219">
        <v>16.73620906152664</v>
      </c>
      <c r="D1983" s="218"/>
      <c r="E1983" s="218"/>
      <c r="F1983" s="218">
        <v>1901</v>
      </c>
    </row>
    <row r="1984" spans="1:6" x14ac:dyDescent="0.45">
      <c r="A1984" s="218">
        <v>10800</v>
      </c>
      <c r="B1984" s="218">
        <v>250</v>
      </c>
      <c r="C1984" s="219">
        <v>28.59270329447228</v>
      </c>
      <c r="D1984" s="218"/>
      <c r="E1984" s="218" t="s">
        <v>205</v>
      </c>
      <c r="F1984" s="218">
        <v>1901</v>
      </c>
    </row>
    <row r="1985" spans="1:6" x14ac:dyDescent="0.45">
      <c r="A1985" s="218">
        <v>10798</v>
      </c>
      <c r="B1985" s="218">
        <v>0</v>
      </c>
      <c r="C1985" s="219">
        <v>17.91033533447737</v>
      </c>
      <c r="D1985" s="218"/>
      <c r="E1985" s="218"/>
      <c r="F1985" s="218">
        <v>1901</v>
      </c>
    </row>
    <row r="1986" spans="1:6" x14ac:dyDescent="0.45">
      <c r="A1986" s="218">
        <v>10796</v>
      </c>
      <c r="B1986" s="218">
        <v>300</v>
      </c>
      <c r="C1986" s="219">
        <v>56.423351801770757</v>
      </c>
      <c r="D1986" s="218"/>
      <c r="E1986" s="218" t="s">
        <v>112</v>
      </c>
      <c r="F1986" s="218">
        <v>1990</v>
      </c>
    </row>
    <row r="1987" spans="1:6" x14ac:dyDescent="0.45">
      <c r="A1987" s="218">
        <v>10796</v>
      </c>
      <c r="B1987" s="218">
        <v>300</v>
      </c>
      <c r="C1987" s="219">
        <v>5.5830084880486419</v>
      </c>
      <c r="D1987" s="218"/>
      <c r="E1987" s="218" t="s">
        <v>205</v>
      </c>
      <c r="F1987" s="218">
        <v>1990</v>
      </c>
    </row>
    <row r="1988" spans="1:6" x14ac:dyDescent="0.45">
      <c r="A1988" s="218">
        <v>10796</v>
      </c>
      <c r="B1988" s="218">
        <v>300</v>
      </c>
      <c r="C1988" s="219">
        <v>46.250092351062499</v>
      </c>
      <c r="D1988" s="218"/>
      <c r="E1988" s="218" t="s">
        <v>205</v>
      </c>
      <c r="F1988" s="218">
        <v>1990</v>
      </c>
    </row>
    <row r="1989" spans="1:6" x14ac:dyDescent="0.45">
      <c r="A1989" s="218">
        <v>10796</v>
      </c>
      <c r="B1989" s="218">
        <v>300</v>
      </c>
      <c r="C1989" s="219">
        <v>52.10422042115637</v>
      </c>
      <c r="D1989" s="218"/>
      <c r="E1989" s="218" t="s">
        <v>112</v>
      </c>
      <c r="F1989" s="218">
        <v>1990</v>
      </c>
    </row>
    <row r="1990" spans="1:6" x14ac:dyDescent="0.45">
      <c r="A1990" s="218">
        <v>10790</v>
      </c>
      <c r="B1990" s="218">
        <v>500</v>
      </c>
      <c r="C1990" s="219">
        <v>7.8694955466930017</v>
      </c>
      <c r="D1990" s="218"/>
      <c r="E1990" s="218" t="s">
        <v>203</v>
      </c>
      <c r="F1990" s="218">
        <v>1901</v>
      </c>
    </row>
    <row r="1991" spans="1:6" x14ac:dyDescent="0.45">
      <c r="A1991" s="218">
        <v>10784</v>
      </c>
      <c r="B1991" s="218">
        <v>300</v>
      </c>
      <c r="C1991" s="219">
        <v>16.605605502991182</v>
      </c>
      <c r="D1991" s="218"/>
      <c r="E1991" s="218" t="s">
        <v>205</v>
      </c>
      <c r="F1991" s="218">
        <v>1976</v>
      </c>
    </row>
    <row r="1992" spans="1:6" x14ac:dyDescent="0.45">
      <c r="A1992" s="218">
        <v>10782</v>
      </c>
      <c r="B1992" s="218">
        <v>200</v>
      </c>
      <c r="C1992" s="219">
        <v>17.215484130500808</v>
      </c>
      <c r="D1992" s="218"/>
      <c r="E1992" s="218" t="s">
        <v>205</v>
      </c>
      <c r="F1992" s="218">
        <v>1976</v>
      </c>
    </row>
    <row r="1993" spans="1:6" x14ac:dyDescent="0.45">
      <c r="A1993" s="218">
        <v>10782</v>
      </c>
      <c r="B1993" s="218">
        <v>200</v>
      </c>
      <c r="C1993" s="219">
        <v>11.731385373681899</v>
      </c>
      <c r="D1993" s="218"/>
      <c r="E1993" s="218" t="s">
        <v>205</v>
      </c>
      <c r="F1993" s="218">
        <v>1976</v>
      </c>
    </row>
    <row r="1994" spans="1:6" x14ac:dyDescent="0.45">
      <c r="A1994" s="218">
        <v>10782</v>
      </c>
      <c r="B1994" s="218">
        <v>200</v>
      </c>
      <c r="C1994" s="219">
        <v>30.068569363377751</v>
      </c>
      <c r="D1994" s="218"/>
      <c r="E1994" s="218" t="s">
        <v>205</v>
      </c>
      <c r="F1994" s="218">
        <v>1976</v>
      </c>
    </row>
    <row r="1995" spans="1:6" x14ac:dyDescent="0.45">
      <c r="A1995" s="218">
        <v>10782</v>
      </c>
      <c r="B1995" s="218">
        <v>200</v>
      </c>
      <c r="C1995" s="219">
        <v>36.223255644518147</v>
      </c>
      <c r="D1995" s="218"/>
      <c r="E1995" s="218" t="s">
        <v>205</v>
      </c>
      <c r="F1995" s="218">
        <v>1976</v>
      </c>
    </row>
    <row r="1996" spans="1:6" x14ac:dyDescent="0.45">
      <c r="A1996" s="218">
        <v>10780</v>
      </c>
      <c r="B1996" s="218">
        <v>250</v>
      </c>
      <c r="C1996" s="219">
        <v>19.874379335108792</v>
      </c>
      <c r="D1996" s="218"/>
      <c r="E1996" s="218" t="s">
        <v>205</v>
      </c>
      <c r="F1996" s="218">
        <v>1989</v>
      </c>
    </row>
    <row r="1997" spans="1:6" x14ac:dyDescent="0.45">
      <c r="A1997" s="218">
        <v>10780</v>
      </c>
      <c r="B1997" s="218">
        <v>250</v>
      </c>
      <c r="C1997" s="219">
        <v>24.440615310601171</v>
      </c>
      <c r="D1997" s="218"/>
      <c r="E1997" s="218" t="s">
        <v>205</v>
      </c>
      <c r="F1997" s="218">
        <v>1989</v>
      </c>
    </row>
    <row r="1998" spans="1:6" x14ac:dyDescent="0.45">
      <c r="A1998" s="218">
        <v>10778</v>
      </c>
      <c r="B1998" s="218">
        <v>250</v>
      </c>
      <c r="C1998" s="219">
        <v>21.036170375396061</v>
      </c>
      <c r="D1998" s="218"/>
      <c r="E1998" s="218" t="s">
        <v>205</v>
      </c>
      <c r="F1998" s="218">
        <v>1989</v>
      </c>
    </row>
    <row r="1999" spans="1:6" x14ac:dyDescent="0.45">
      <c r="A1999" s="218">
        <v>10778</v>
      </c>
      <c r="B1999" s="218">
        <v>250</v>
      </c>
      <c r="C1999" s="219">
        <v>12.01545462747981</v>
      </c>
      <c r="D1999" s="218"/>
      <c r="E1999" s="218" t="s">
        <v>205</v>
      </c>
      <c r="F1999" s="218">
        <v>1989</v>
      </c>
    </row>
    <row r="2000" spans="1:6" x14ac:dyDescent="0.45">
      <c r="A2000" s="218">
        <v>10774</v>
      </c>
      <c r="B2000" s="218">
        <v>200</v>
      </c>
      <c r="C2000" s="219">
        <v>4.9916533261226617</v>
      </c>
      <c r="D2000" s="218"/>
      <c r="E2000" s="218" t="s">
        <v>205</v>
      </c>
      <c r="F2000" s="218">
        <v>1901</v>
      </c>
    </row>
    <row r="2001" spans="1:6" x14ac:dyDescent="0.45">
      <c r="A2001" s="218">
        <v>10774</v>
      </c>
      <c r="B2001" s="218">
        <v>200</v>
      </c>
      <c r="C2001" s="219">
        <v>26.698558183185089</v>
      </c>
      <c r="D2001" s="218"/>
      <c r="E2001" s="218" t="s">
        <v>205</v>
      </c>
      <c r="F2001" s="218">
        <v>1901</v>
      </c>
    </row>
    <row r="2002" spans="1:6" x14ac:dyDescent="0.45">
      <c r="A2002" s="218">
        <v>10774</v>
      </c>
      <c r="B2002" s="218">
        <v>200</v>
      </c>
      <c r="C2002" s="219">
        <v>13.223045102519629</v>
      </c>
      <c r="D2002" s="218"/>
      <c r="E2002" s="218" t="s">
        <v>205</v>
      </c>
      <c r="F2002" s="218">
        <v>1901</v>
      </c>
    </row>
    <row r="2003" spans="1:6" x14ac:dyDescent="0.45">
      <c r="A2003" s="218">
        <v>10772</v>
      </c>
      <c r="B2003" s="218">
        <v>0</v>
      </c>
      <c r="C2003" s="219">
        <v>21.742299753825229</v>
      </c>
      <c r="D2003" s="218"/>
      <c r="E2003" s="218"/>
      <c r="F2003" s="218">
        <v>1901</v>
      </c>
    </row>
    <row r="2004" spans="1:6" x14ac:dyDescent="0.45">
      <c r="A2004" s="218">
        <v>10770</v>
      </c>
      <c r="B2004" s="218">
        <v>200</v>
      </c>
      <c r="C2004" s="219">
        <v>22.89234992882519</v>
      </c>
      <c r="D2004" s="218"/>
      <c r="E2004" s="218" t="s">
        <v>205</v>
      </c>
      <c r="F2004" s="218">
        <v>1901</v>
      </c>
    </row>
    <row r="2005" spans="1:6" x14ac:dyDescent="0.45">
      <c r="A2005" s="218">
        <v>10770</v>
      </c>
      <c r="B2005" s="218">
        <v>200</v>
      </c>
      <c r="C2005" s="219">
        <v>12.34909376654441</v>
      </c>
      <c r="D2005" s="218"/>
      <c r="E2005" s="218" t="s">
        <v>205</v>
      </c>
      <c r="F2005" s="218">
        <v>1901</v>
      </c>
    </row>
    <row r="2006" spans="1:6" x14ac:dyDescent="0.45">
      <c r="A2006" s="218">
        <v>10770</v>
      </c>
      <c r="B2006" s="218">
        <v>200</v>
      </c>
      <c r="C2006" s="219">
        <v>26.5068991439353</v>
      </c>
      <c r="D2006" s="218"/>
      <c r="E2006" s="218" t="s">
        <v>205</v>
      </c>
      <c r="F2006" s="218">
        <v>1901</v>
      </c>
    </row>
    <row r="2007" spans="1:6" x14ac:dyDescent="0.45">
      <c r="A2007" s="218">
        <v>10770</v>
      </c>
      <c r="B2007" s="218">
        <v>200</v>
      </c>
      <c r="C2007" s="219">
        <v>1.5075433742908411</v>
      </c>
      <c r="D2007" s="218"/>
      <c r="E2007" s="218" t="s">
        <v>205</v>
      </c>
      <c r="F2007" s="218">
        <v>1901</v>
      </c>
    </row>
    <row r="2008" spans="1:6" x14ac:dyDescent="0.45">
      <c r="A2008" s="218">
        <v>10770</v>
      </c>
      <c r="B2008" s="218">
        <v>200</v>
      </c>
      <c r="C2008" s="219">
        <v>30.009949767494</v>
      </c>
      <c r="D2008" s="218"/>
      <c r="E2008" s="218" t="s">
        <v>205</v>
      </c>
      <c r="F2008" s="218">
        <v>1901</v>
      </c>
    </row>
    <row r="2009" spans="1:6" x14ac:dyDescent="0.45">
      <c r="A2009" s="218">
        <v>10768</v>
      </c>
      <c r="B2009" s="218">
        <v>315</v>
      </c>
      <c r="C2009" s="219">
        <v>8.4940383505436703</v>
      </c>
      <c r="D2009" s="218"/>
      <c r="E2009" s="218" t="s">
        <v>114</v>
      </c>
      <c r="F2009" s="218">
        <v>1901</v>
      </c>
    </row>
    <row r="2010" spans="1:6" x14ac:dyDescent="0.45">
      <c r="A2010" s="218">
        <v>10766</v>
      </c>
      <c r="B2010" s="218">
        <v>150</v>
      </c>
      <c r="C2010" s="219">
        <v>18.537020828772182</v>
      </c>
      <c r="D2010" s="218"/>
      <c r="E2010" s="218" t="s">
        <v>205</v>
      </c>
      <c r="F2010" s="218">
        <v>1979</v>
      </c>
    </row>
    <row r="2011" spans="1:6" x14ac:dyDescent="0.45">
      <c r="A2011" s="218">
        <v>10766</v>
      </c>
      <c r="B2011" s="218">
        <v>150</v>
      </c>
      <c r="C2011" s="219">
        <v>19.224829945347839</v>
      </c>
      <c r="D2011" s="218"/>
      <c r="E2011" s="218" t="s">
        <v>205</v>
      </c>
      <c r="F2011" s="218">
        <v>1979</v>
      </c>
    </row>
    <row r="2012" spans="1:6" x14ac:dyDescent="0.45">
      <c r="A2012" s="218">
        <v>10766</v>
      </c>
      <c r="B2012" s="218">
        <v>150</v>
      </c>
      <c r="C2012" s="219">
        <v>19.932592562680401</v>
      </c>
      <c r="D2012" s="218"/>
      <c r="E2012" s="218" t="s">
        <v>205</v>
      </c>
      <c r="F2012" s="218">
        <v>1979</v>
      </c>
    </row>
    <row r="2013" spans="1:6" x14ac:dyDescent="0.45">
      <c r="A2013" s="218">
        <v>10766</v>
      </c>
      <c r="B2013" s="218">
        <v>150</v>
      </c>
      <c r="C2013" s="219">
        <v>19.515407571066241</v>
      </c>
      <c r="D2013" s="218"/>
      <c r="E2013" s="218" t="s">
        <v>205</v>
      </c>
      <c r="F2013" s="218">
        <v>1979</v>
      </c>
    </row>
    <row r="2014" spans="1:6" x14ac:dyDescent="0.45">
      <c r="A2014" s="218">
        <v>10766</v>
      </c>
      <c r="B2014" s="218">
        <v>150</v>
      </c>
      <c r="C2014" s="219">
        <v>19.08300652134762</v>
      </c>
      <c r="D2014" s="218"/>
      <c r="E2014" s="218" t="s">
        <v>205</v>
      </c>
      <c r="F2014" s="218">
        <v>1979</v>
      </c>
    </row>
    <row r="2015" spans="1:6" x14ac:dyDescent="0.45">
      <c r="A2015" s="218">
        <v>10766</v>
      </c>
      <c r="B2015" s="218">
        <v>150</v>
      </c>
      <c r="C2015" s="219">
        <v>9.6014059333746609</v>
      </c>
      <c r="D2015" s="218"/>
      <c r="E2015" s="218" t="s">
        <v>205</v>
      </c>
      <c r="F2015" s="218">
        <v>1979</v>
      </c>
    </row>
    <row r="2016" spans="1:6" x14ac:dyDescent="0.45">
      <c r="A2016" s="218">
        <v>10766</v>
      </c>
      <c r="B2016" s="218">
        <v>150</v>
      </c>
      <c r="C2016" s="219">
        <v>7.9374584692991164</v>
      </c>
      <c r="D2016" s="218"/>
      <c r="E2016" s="218" t="s">
        <v>205</v>
      </c>
      <c r="F2016" s="218">
        <v>1979</v>
      </c>
    </row>
    <row r="2017" spans="1:6" x14ac:dyDescent="0.45">
      <c r="A2017" s="218">
        <v>10766</v>
      </c>
      <c r="B2017" s="218">
        <v>150</v>
      </c>
      <c r="C2017" s="219">
        <v>7.9910922945462559</v>
      </c>
      <c r="D2017" s="218"/>
      <c r="E2017" s="218" t="s">
        <v>205</v>
      </c>
      <c r="F2017" s="218">
        <v>1979</v>
      </c>
    </row>
    <row r="2018" spans="1:6" x14ac:dyDescent="0.45">
      <c r="A2018" s="218">
        <v>10766</v>
      </c>
      <c r="B2018" s="218">
        <v>150</v>
      </c>
      <c r="C2018" s="219">
        <v>11.30993663476864</v>
      </c>
      <c r="D2018" s="218"/>
      <c r="E2018" s="218" t="s">
        <v>205</v>
      </c>
      <c r="F2018" s="218">
        <v>1979</v>
      </c>
    </row>
    <row r="2019" spans="1:6" x14ac:dyDescent="0.45">
      <c r="A2019" s="218">
        <v>10766</v>
      </c>
      <c r="B2019" s="218">
        <v>150</v>
      </c>
      <c r="C2019" s="219">
        <v>19.746030546760711</v>
      </c>
      <c r="D2019" s="218"/>
      <c r="E2019" s="218" t="s">
        <v>205</v>
      </c>
      <c r="F2019" s="218">
        <v>1979</v>
      </c>
    </row>
    <row r="2020" spans="1:6" x14ac:dyDescent="0.45">
      <c r="A2020" s="218">
        <v>10766</v>
      </c>
      <c r="B2020" s="218">
        <v>150</v>
      </c>
      <c r="C2020" s="219">
        <v>8.7150658759137674</v>
      </c>
      <c r="D2020" s="218"/>
      <c r="E2020" s="218" t="s">
        <v>205</v>
      </c>
      <c r="F2020" s="218">
        <v>1979</v>
      </c>
    </row>
    <row r="2021" spans="1:6" x14ac:dyDescent="0.45">
      <c r="A2021" s="218">
        <v>10766</v>
      </c>
      <c r="B2021" s="218">
        <v>150</v>
      </c>
      <c r="C2021" s="219">
        <v>5.0957244815576264</v>
      </c>
      <c r="D2021" s="218"/>
      <c r="E2021" s="218" t="s">
        <v>205</v>
      </c>
      <c r="F2021" s="218">
        <v>1979</v>
      </c>
    </row>
    <row r="2022" spans="1:6" x14ac:dyDescent="0.45">
      <c r="A2022" s="218">
        <v>10766</v>
      </c>
      <c r="B2022" s="218">
        <v>150</v>
      </c>
      <c r="C2022" s="219">
        <v>1.6734733839933791</v>
      </c>
      <c r="D2022" s="218"/>
      <c r="E2022" s="218" t="s">
        <v>205</v>
      </c>
      <c r="F2022" s="218">
        <v>1979</v>
      </c>
    </row>
    <row r="2023" spans="1:6" x14ac:dyDescent="0.45">
      <c r="A2023" s="218">
        <v>10766</v>
      </c>
      <c r="B2023" s="218">
        <v>150</v>
      </c>
      <c r="C2023" s="219">
        <v>10.35123117636418</v>
      </c>
      <c r="D2023" s="218"/>
      <c r="E2023" s="218" t="s">
        <v>205</v>
      </c>
      <c r="F2023" s="218">
        <v>1979</v>
      </c>
    </row>
    <row r="2024" spans="1:6" x14ac:dyDescent="0.45">
      <c r="A2024" s="218">
        <v>10766</v>
      </c>
      <c r="B2024" s="218">
        <v>150</v>
      </c>
      <c r="C2024" s="219">
        <v>13.563782361599021</v>
      </c>
      <c r="D2024" s="218"/>
      <c r="E2024" s="218" t="s">
        <v>205</v>
      </c>
      <c r="F2024" s="218">
        <v>1979</v>
      </c>
    </row>
    <row r="2025" spans="1:6" x14ac:dyDescent="0.45">
      <c r="A2025" s="218">
        <v>10766</v>
      </c>
      <c r="B2025" s="218">
        <v>150</v>
      </c>
      <c r="C2025" s="219">
        <v>10.52153983914995</v>
      </c>
      <c r="D2025" s="218"/>
      <c r="E2025" s="218" t="s">
        <v>205</v>
      </c>
      <c r="F2025" s="218">
        <v>1979</v>
      </c>
    </row>
    <row r="2026" spans="1:6" x14ac:dyDescent="0.45">
      <c r="A2026" s="218">
        <v>10766</v>
      </c>
      <c r="B2026" s="218">
        <v>150</v>
      </c>
      <c r="C2026" s="219">
        <v>18.333770669837829</v>
      </c>
      <c r="D2026" s="218"/>
      <c r="E2026" s="218" t="s">
        <v>205</v>
      </c>
      <c r="F2026" s="218">
        <v>1979</v>
      </c>
    </row>
    <row r="2027" spans="1:6" x14ac:dyDescent="0.45">
      <c r="A2027" s="218">
        <v>10766</v>
      </c>
      <c r="B2027" s="218">
        <v>150</v>
      </c>
      <c r="C2027" s="219">
        <v>12.358212247822779</v>
      </c>
      <c r="D2027" s="218"/>
      <c r="E2027" s="218" t="s">
        <v>205</v>
      </c>
      <c r="F2027" s="218">
        <v>1979</v>
      </c>
    </row>
    <row r="2028" spans="1:6" x14ac:dyDescent="0.45">
      <c r="A2028" s="218">
        <v>10766</v>
      </c>
      <c r="B2028" s="218">
        <v>150</v>
      </c>
      <c r="C2028" s="219">
        <v>20.53266827130243</v>
      </c>
      <c r="D2028" s="218"/>
      <c r="E2028" s="218" t="s">
        <v>205</v>
      </c>
      <c r="F2028" s="218">
        <v>1979</v>
      </c>
    </row>
    <row r="2029" spans="1:6" x14ac:dyDescent="0.45">
      <c r="A2029" s="218">
        <v>10766</v>
      </c>
      <c r="B2029" s="218">
        <v>150</v>
      </c>
      <c r="C2029" s="219">
        <v>10.21977136058074</v>
      </c>
      <c r="D2029" s="218"/>
      <c r="E2029" s="218" t="s">
        <v>205</v>
      </c>
      <c r="F2029" s="218">
        <v>1979</v>
      </c>
    </row>
    <row r="2030" spans="1:6" x14ac:dyDescent="0.45">
      <c r="A2030" s="218">
        <v>10766</v>
      </c>
      <c r="B2030" s="218">
        <v>150</v>
      </c>
      <c r="C2030" s="219">
        <v>18.633941789709599</v>
      </c>
      <c r="D2030" s="218"/>
      <c r="E2030" s="218" t="s">
        <v>205</v>
      </c>
      <c r="F2030" s="218">
        <v>1979</v>
      </c>
    </row>
    <row r="2031" spans="1:6" x14ac:dyDescent="0.45">
      <c r="A2031" s="218">
        <v>10758</v>
      </c>
      <c r="B2031" s="218">
        <v>300</v>
      </c>
      <c r="C2031" s="219">
        <v>2.6103286485276378</v>
      </c>
      <c r="D2031" s="218"/>
      <c r="E2031" s="218" t="s">
        <v>111</v>
      </c>
      <c r="F2031" s="218">
        <v>1990</v>
      </c>
    </row>
    <row r="2032" spans="1:6" x14ac:dyDescent="0.45">
      <c r="A2032" s="218">
        <v>10758</v>
      </c>
      <c r="B2032" s="218">
        <v>300</v>
      </c>
      <c r="C2032" s="219">
        <v>10.531565568261099</v>
      </c>
      <c r="D2032" s="218"/>
      <c r="E2032" s="218" t="s">
        <v>111</v>
      </c>
      <c r="F2032" s="218">
        <v>1990</v>
      </c>
    </row>
    <row r="2033" spans="1:6" x14ac:dyDescent="0.45">
      <c r="A2033" s="218">
        <v>10758</v>
      </c>
      <c r="B2033" s="218">
        <v>300</v>
      </c>
      <c r="C2033" s="219">
        <v>12.623755387914301</v>
      </c>
      <c r="D2033" s="218"/>
      <c r="E2033" s="218" t="s">
        <v>111</v>
      </c>
      <c r="F2033" s="218">
        <v>1990</v>
      </c>
    </row>
    <row r="2034" spans="1:6" x14ac:dyDescent="0.45">
      <c r="A2034" s="218">
        <v>10758</v>
      </c>
      <c r="B2034" s="218">
        <v>300</v>
      </c>
      <c r="C2034" s="219">
        <v>6.30664520080391</v>
      </c>
      <c r="D2034" s="218"/>
      <c r="E2034" s="218" t="s">
        <v>111</v>
      </c>
      <c r="F2034" s="218">
        <v>1990</v>
      </c>
    </row>
    <row r="2035" spans="1:6" x14ac:dyDescent="0.45">
      <c r="A2035" s="218">
        <v>10758</v>
      </c>
      <c r="B2035" s="218">
        <v>300</v>
      </c>
      <c r="C2035" s="219">
        <v>6.0011046607776262</v>
      </c>
      <c r="D2035" s="218"/>
      <c r="E2035" s="218" t="s">
        <v>111</v>
      </c>
      <c r="F2035" s="218">
        <v>1990</v>
      </c>
    </row>
    <row r="2036" spans="1:6" x14ac:dyDescent="0.45">
      <c r="A2036" s="218">
        <v>10758</v>
      </c>
      <c r="B2036" s="218">
        <v>300</v>
      </c>
      <c r="C2036" s="219">
        <v>3.0034549117355112</v>
      </c>
      <c r="D2036" s="218"/>
      <c r="E2036" s="218" t="s">
        <v>111</v>
      </c>
      <c r="F2036" s="218">
        <v>1990</v>
      </c>
    </row>
    <row r="2037" spans="1:6" x14ac:dyDescent="0.45">
      <c r="A2037" s="218">
        <v>10758</v>
      </c>
      <c r="B2037" s="218">
        <v>300</v>
      </c>
      <c r="C2037" s="219">
        <v>9.5381980433222147</v>
      </c>
      <c r="D2037" s="218"/>
      <c r="E2037" s="218" t="s">
        <v>111</v>
      </c>
      <c r="F2037" s="218">
        <v>1990</v>
      </c>
    </row>
    <row r="2038" spans="1:6" x14ac:dyDescent="0.45">
      <c r="A2038" s="218">
        <v>10758</v>
      </c>
      <c r="B2038" s="218">
        <v>300</v>
      </c>
      <c r="C2038" s="219">
        <v>12.700823922240181</v>
      </c>
      <c r="D2038" s="218"/>
      <c r="E2038" s="218" t="s">
        <v>111</v>
      </c>
      <c r="F2038" s="218">
        <v>1990</v>
      </c>
    </row>
    <row r="2039" spans="1:6" x14ac:dyDescent="0.45">
      <c r="A2039" s="218">
        <v>10758</v>
      </c>
      <c r="B2039" s="218">
        <v>300</v>
      </c>
      <c r="C2039" s="219">
        <v>17.652893267412342</v>
      </c>
      <c r="D2039" s="218"/>
      <c r="E2039" s="218" t="s">
        <v>111</v>
      </c>
      <c r="F2039" s="218">
        <v>1990</v>
      </c>
    </row>
    <row r="2040" spans="1:6" x14ac:dyDescent="0.45">
      <c r="A2040" s="218">
        <v>10756</v>
      </c>
      <c r="B2040" s="218">
        <v>250</v>
      </c>
      <c r="C2040" s="219">
        <v>18.390588045860941</v>
      </c>
      <c r="D2040" s="218"/>
      <c r="E2040" s="218" t="s">
        <v>205</v>
      </c>
      <c r="F2040" s="218">
        <v>1901</v>
      </c>
    </row>
    <row r="2041" spans="1:6" x14ac:dyDescent="0.45">
      <c r="A2041" s="218">
        <v>10756</v>
      </c>
      <c r="B2041" s="218">
        <v>250</v>
      </c>
      <c r="C2041" s="219">
        <v>20.98042793111464</v>
      </c>
      <c r="D2041" s="218"/>
      <c r="E2041" s="218" t="s">
        <v>205</v>
      </c>
      <c r="F2041" s="218">
        <v>1901</v>
      </c>
    </row>
    <row r="2042" spans="1:6" x14ac:dyDescent="0.45">
      <c r="A2042" s="218">
        <v>10754</v>
      </c>
      <c r="B2042" s="218">
        <v>200</v>
      </c>
      <c r="C2042" s="219">
        <v>21.077492956902631</v>
      </c>
      <c r="D2042" s="218"/>
      <c r="E2042" s="218" t="s">
        <v>205</v>
      </c>
      <c r="F2042" s="218">
        <v>1901</v>
      </c>
    </row>
    <row r="2043" spans="1:6" x14ac:dyDescent="0.45">
      <c r="A2043" s="218">
        <v>10752</v>
      </c>
      <c r="B2043" s="218">
        <v>0</v>
      </c>
      <c r="C2043" s="219">
        <v>12.88975782580432</v>
      </c>
      <c r="D2043" s="218"/>
      <c r="E2043" s="218"/>
      <c r="F2043" s="218">
        <v>1901</v>
      </c>
    </row>
    <row r="2044" spans="1:6" x14ac:dyDescent="0.45">
      <c r="A2044" s="218">
        <v>10748</v>
      </c>
      <c r="B2044" s="218">
        <v>250</v>
      </c>
      <c r="C2044" s="219">
        <v>26.951189941658949</v>
      </c>
      <c r="D2044" s="218"/>
      <c r="E2044" s="218" t="s">
        <v>205</v>
      </c>
      <c r="F2044" s="218">
        <v>1901</v>
      </c>
    </row>
    <row r="2045" spans="1:6" x14ac:dyDescent="0.45">
      <c r="A2045" s="218">
        <v>10748</v>
      </c>
      <c r="B2045" s="218">
        <v>250</v>
      </c>
      <c r="C2045" s="219">
        <v>9.5395169186980784</v>
      </c>
      <c r="D2045" s="218"/>
      <c r="E2045" s="218" t="s">
        <v>205</v>
      </c>
      <c r="F2045" s="218">
        <v>1901</v>
      </c>
    </row>
    <row r="2046" spans="1:6" x14ac:dyDescent="0.45">
      <c r="A2046" s="218">
        <v>11034</v>
      </c>
      <c r="B2046" s="218">
        <v>150</v>
      </c>
      <c r="C2046" s="219">
        <v>35.693773223210293</v>
      </c>
      <c r="D2046" s="218"/>
      <c r="E2046" s="218" t="s">
        <v>205</v>
      </c>
      <c r="F2046" s="218">
        <v>1971</v>
      </c>
    </row>
    <row r="2047" spans="1:6" x14ac:dyDescent="0.45">
      <c r="A2047" s="218">
        <v>11030</v>
      </c>
      <c r="B2047" s="218">
        <v>250</v>
      </c>
      <c r="C2047" s="219">
        <v>34.651822645651023</v>
      </c>
      <c r="D2047" s="218"/>
      <c r="E2047" s="218" t="s">
        <v>114</v>
      </c>
      <c r="F2047" s="218">
        <v>1901</v>
      </c>
    </row>
    <row r="2048" spans="1:6" x14ac:dyDescent="0.45">
      <c r="A2048" s="218">
        <v>11022</v>
      </c>
      <c r="B2048" s="218">
        <v>150</v>
      </c>
      <c r="C2048" s="219">
        <v>10.42107858041738</v>
      </c>
      <c r="D2048" s="218"/>
      <c r="E2048" s="218" t="s">
        <v>205</v>
      </c>
      <c r="F2048" s="218">
        <v>1977</v>
      </c>
    </row>
    <row r="2049" spans="1:6" x14ac:dyDescent="0.45">
      <c r="A2049" s="218">
        <v>11022</v>
      </c>
      <c r="B2049" s="218">
        <v>150</v>
      </c>
      <c r="C2049" s="219">
        <v>9.5733160954950662</v>
      </c>
      <c r="D2049" s="218"/>
      <c r="E2049" s="218" t="s">
        <v>205</v>
      </c>
      <c r="F2049" s="218">
        <v>1977</v>
      </c>
    </row>
    <row r="2050" spans="1:6" x14ac:dyDescent="0.45">
      <c r="A2050" s="218">
        <v>11022</v>
      </c>
      <c r="B2050" s="218">
        <v>150</v>
      </c>
      <c r="C2050" s="219">
        <v>19.443633572508151</v>
      </c>
      <c r="D2050" s="218"/>
      <c r="E2050" s="218" t="s">
        <v>205</v>
      </c>
      <c r="F2050" s="218">
        <v>1977</v>
      </c>
    </row>
    <row r="2051" spans="1:6" x14ac:dyDescent="0.45">
      <c r="A2051" s="218">
        <v>11022</v>
      </c>
      <c r="B2051" s="218">
        <v>150</v>
      </c>
      <c r="C2051" s="219">
        <v>19.367550329963379</v>
      </c>
      <c r="D2051" s="218"/>
      <c r="E2051" s="218" t="s">
        <v>205</v>
      </c>
      <c r="F2051" s="218">
        <v>1977</v>
      </c>
    </row>
    <row r="2052" spans="1:6" x14ac:dyDescent="0.45">
      <c r="A2052" s="218">
        <v>11022</v>
      </c>
      <c r="B2052" s="218">
        <v>150</v>
      </c>
      <c r="C2052" s="219">
        <v>9.0564959960603897</v>
      </c>
      <c r="D2052" s="218"/>
      <c r="E2052" s="218" t="s">
        <v>205</v>
      </c>
      <c r="F2052" s="218">
        <v>1977</v>
      </c>
    </row>
    <row r="2053" spans="1:6" x14ac:dyDescent="0.45">
      <c r="A2053" s="218">
        <v>11022</v>
      </c>
      <c r="B2053" s="218">
        <v>150</v>
      </c>
      <c r="C2053" s="219">
        <v>14.52570112813903</v>
      </c>
      <c r="D2053" s="218"/>
      <c r="E2053" s="218" t="s">
        <v>205</v>
      </c>
      <c r="F2053" s="218">
        <v>1977</v>
      </c>
    </row>
    <row r="2054" spans="1:6" x14ac:dyDescent="0.45">
      <c r="A2054" s="218">
        <v>11022</v>
      </c>
      <c r="B2054" s="218">
        <v>150</v>
      </c>
      <c r="C2054" s="219">
        <v>10.917858703618259</v>
      </c>
      <c r="D2054" s="218"/>
      <c r="E2054" s="218" t="s">
        <v>205</v>
      </c>
      <c r="F2054" s="218">
        <v>1977</v>
      </c>
    </row>
    <row r="2055" spans="1:6" x14ac:dyDescent="0.45">
      <c r="A2055" s="218">
        <v>11022</v>
      </c>
      <c r="B2055" s="218">
        <v>150</v>
      </c>
      <c r="C2055" s="219">
        <v>19.02616046093631</v>
      </c>
      <c r="D2055" s="218"/>
      <c r="E2055" s="218" t="s">
        <v>205</v>
      </c>
      <c r="F2055" s="218">
        <v>1977</v>
      </c>
    </row>
    <row r="2056" spans="1:6" x14ac:dyDescent="0.45">
      <c r="A2056" s="218">
        <v>11022</v>
      </c>
      <c r="B2056" s="218">
        <v>150</v>
      </c>
      <c r="C2056" s="219">
        <v>19.184324803459891</v>
      </c>
      <c r="D2056" s="218"/>
      <c r="E2056" s="218" t="s">
        <v>205</v>
      </c>
      <c r="F2056" s="218">
        <v>1977</v>
      </c>
    </row>
    <row r="2057" spans="1:6" x14ac:dyDescent="0.45">
      <c r="A2057" s="218">
        <v>11022</v>
      </c>
      <c r="B2057" s="218">
        <v>150</v>
      </c>
      <c r="C2057" s="219">
        <v>17.449686965570049</v>
      </c>
      <c r="D2057" s="218"/>
      <c r="E2057" s="218" t="s">
        <v>205</v>
      </c>
      <c r="F2057" s="218">
        <v>1977</v>
      </c>
    </row>
    <row r="2058" spans="1:6" x14ac:dyDescent="0.45">
      <c r="A2058" s="218">
        <v>11022</v>
      </c>
      <c r="B2058" s="218">
        <v>150</v>
      </c>
      <c r="C2058" s="219">
        <v>11.868599444937781</v>
      </c>
      <c r="D2058" s="218"/>
      <c r="E2058" s="218" t="s">
        <v>205</v>
      </c>
      <c r="F2058" s="218">
        <v>1977</v>
      </c>
    </row>
    <row r="2059" spans="1:6" x14ac:dyDescent="0.45">
      <c r="A2059" s="218">
        <v>11022</v>
      </c>
      <c r="B2059" s="218">
        <v>150</v>
      </c>
      <c r="C2059" s="219">
        <v>19.227695936223441</v>
      </c>
      <c r="D2059" s="218"/>
      <c r="E2059" s="218" t="s">
        <v>205</v>
      </c>
      <c r="F2059" s="218">
        <v>1977</v>
      </c>
    </row>
    <row r="2060" spans="1:6" x14ac:dyDescent="0.45">
      <c r="A2060" s="218">
        <v>11022</v>
      </c>
      <c r="B2060" s="218">
        <v>150</v>
      </c>
      <c r="C2060" s="219">
        <v>34.789010591969188</v>
      </c>
      <c r="D2060" s="218"/>
      <c r="E2060" s="218" t="s">
        <v>205</v>
      </c>
      <c r="F2060" s="218">
        <v>1989</v>
      </c>
    </row>
    <row r="2061" spans="1:6" x14ac:dyDescent="0.45">
      <c r="A2061" s="218">
        <v>11022</v>
      </c>
      <c r="B2061" s="218">
        <v>150</v>
      </c>
      <c r="C2061" s="219">
        <v>13.628657083428591</v>
      </c>
      <c r="D2061" s="218"/>
      <c r="E2061" s="218" t="s">
        <v>205</v>
      </c>
      <c r="F2061" s="218">
        <v>1989</v>
      </c>
    </row>
    <row r="2062" spans="1:6" x14ac:dyDescent="0.45">
      <c r="A2062" s="218">
        <v>11022</v>
      </c>
      <c r="B2062" s="218">
        <v>150</v>
      </c>
      <c r="C2062" s="219">
        <v>18.193603715673799</v>
      </c>
      <c r="D2062" s="218"/>
      <c r="E2062" s="218" t="s">
        <v>205</v>
      </c>
      <c r="F2062" s="218">
        <v>1977</v>
      </c>
    </row>
    <row r="2063" spans="1:6" x14ac:dyDescent="0.45">
      <c r="A2063" s="218">
        <v>11020</v>
      </c>
      <c r="B2063" s="218">
        <v>1050</v>
      </c>
      <c r="C2063" s="219">
        <v>28.355867108091481</v>
      </c>
      <c r="D2063" s="218"/>
      <c r="E2063" s="218" t="s">
        <v>208</v>
      </c>
      <c r="F2063" s="218">
        <v>1901</v>
      </c>
    </row>
    <row r="2064" spans="1:6" x14ac:dyDescent="0.45">
      <c r="A2064" s="218">
        <v>11020</v>
      </c>
      <c r="B2064" s="218">
        <v>1050</v>
      </c>
      <c r="C2064" s="219">
        <v>50.98918053948816</v>
      </c>
      <c r="D2064" s="218"/>
      <c r="E2064" s="218" t="s">
        <v>208</v>
      </c>
      <c r="F2064" s="218">
        <v>1901</v>
      </c>
    </row>
    <row r="2065" spans="1:6" x14ac:dyDescent="0.45">
      <c r="A2065" s="218">
        <v>11020</v>
      </c>
      <c r="B2065" s="218">
        <v>1050</v>
      </c>
      <c r="C2065" s="219">
        <v>30.067380432975771</v>
      </c>
      <c r="D2065" s="218"/>
      <c r="E2065" s="218" t="s">
        <v>203</v>
      </c>
      <c r="F2065" s="218">
        <v>1901</v>
      </c>
    </row>
    <row r="2066" spans="1:6" x14ac:dyDescent="0.45">
      <c r="A2066" s="218">
        <v>11020</v>
      </c>
      <c r="B2066" s="218">
        <v>1050</v>
      </c>
      <c r="C2066" s="219">
        <v>97.498506987221617</v>
      </c>
      <c r="D2066" s="218"/>
      <c r="E2066" s="218" t="s">
        <v>208</v>
      </c>
      <c r="F2066" s="218">
        <v>1901</v>
      </c>
    </row>
    <row r="2067" spans="1:6" x14ac:dyDescent="0.45">
      <c r="A2067" s="218">
        <v>11020</v>
      </c>
      <c r="B2067" s="218">
        <v>1050</v>
      </c>
      <c r="C2067" s="219">
        <v>49.298286479746203</v>
      </c>
      <c r="D2067" s="218"/>
      <c r="E2067" s="218" t="s">
        <v>203</v>
      </c>
      <c r="F2067" s="218">
        <v>1901</v>
      </c>
    </row>
    <row r="2068" spans="1:6" x14ac:dyDescent="0.45">
      <c r="A2068" s="218">
        <v>11020</v>
      </c>
      <c r="B2068" s="218">
        <v>1050</v>
      </c>
      <c r="C2068" s="219">
        <v>22.9117172768266</v>
      </c>
      <c r="D2068" s="218"/>
      <c r="E2068" s="218" t="s">
        <v>203</v>
      </c>
      <c r="F2068" s="218">
        <v>1901</v>
      </c>
    </row>
    <row r="2069" spans="1:6" x14ac:dyDescent="0.45">
      <c r="A2069" s="218">
        <v>11020</v>
      </c>
      <c r="B2069" s="218">
        <v>1050</v>
      </c>
      <c r="C2069" s="219">
        <v>47.293216459106553</v>
      </c>
      <c r="D2069" s="218"/>
      <c r="E2069" s="218" t="s">
        <v>203</v>
      </c>
      <c r="F2069" s="218">
        <v>1901</v>
      </c>
    </row>
    <row r="2070" spans="1:6" x14ac:dyDescent="0.45">
      <c r="A2070" s="218">
        <v>11020</v>
      </c>
      <c r="B2070" s="218">
        <v>1050</v>
      </c>
      <c r="C2070" s="219">
        <v>21.594770538257009</v>
      </c>
      <c r="D2070" s="218"/>
      <c r="E2070" s="218" t="s">
        <v>203</v>
      </c>
      <c r="F2070" s="218">
        <v>1901</v>
      </c>
    </row>
    <row r="2071" spans="1:6" x14ac:dyDescent="0.45">
      <c r="A2071" s="218">
        <v>11018</v>
      </c>
      <c r="B2071" s="218">
        <v>250</v>
      </c>
      <c r="C2071" s="219">
        <v>19.23514237653011</v>
      </c>
      <c r="D2071" s="218"/>
      <c r="E2071" s="218" t="s">
        <v>112</v>
      </c>
      <c r="F2071" s="218">
        <v>1989</v>
      </c>
    </row>
    <row r="2072" spans="1:6" x14ac:dyDescent="0.45">
      <c r="A2072" s="218">
        <v>11018</v>
      </c>
      <c r="B2072" s="218">
        <v>250</v>
      </c>
      <c r="C2072" s="219">
        <v>9.2275523486919404</v>
      </c>
      <c r="D2072" s="218"/>
      <c r="E2072" s="218" t="s">
        <v>112</v>
      </c>
      <c r="F2072" s="218">
        <v>1989</v>
      </c>
    </row>
    <row r="2073" spans="1:6" x14ac:dyDescent="0.45">
      <c r="A2073" s="218">
        <v>11018</v>
      </c>
      <c r="B2073" s="218">
        <v>250</v>
      </c>
      <c r="C2073" s="219">
        <v>25.563286580631129</v>
      </c>
      <c r="D2073" s="218"/>
      <c r="E2073" s="218" t="s">
        <v>112</v>
      </c>
      <c r="F2073" s="218">
        <v>1989</v>
      </c>
    </row>
    <row r="2074" spans="1:6" x14ac:dyDescent="0.45">
      <c r="A2074" s="218">
        <v>11018</v>
      </c>
      <c r="B2074" s="218">
        <v>250</v>
      </c>
      <c r="C2074" s="219">
        <v>8.9974244361796352</v>
      </c>
      <c r="D2074" s="218"/>
      <c r="E2074" s="218" t="s">
        <v>112</v>
      </c>
      <c r="F2074" s="218">
        <v>1989</v>
      </c>
    </row>
    <row r="2075" spans="1:6" x14ac:dyDescent="0.45">
      <c r="A2075" s="218">
        <v>11018</v>
      </c>
      <c r="B2075" s="218">
        <v>250</v>
      </c>
      <c r="C2075" s="219">
        <v>11.95391302144723</v>
      </c>
      <c r="D2075" s="218"/>
      <c r="E2075" s="218" t="s">
        <v>112</v>
      </c>
      <c r="F2075" s="218">
        <v>1989</v>
      </c>
    </row>
    <row r="2076" spans="1:6" x14ac:dyDescent="0.45">
      <c r="A2076" s="218">
        <v>11018</v>
      </c>
      <c r="B2076" s="218">
        <v>250</v>
      </c>
      <c r="C2076" s="219">
        <v>31.25751223213565</v>
      </c>
      <c r="D2076" s="218"/>
      <c r="E2076" s="218" t="s">
        <v>112</v>
      </c>
      <c r="F2076" s="218">
        <v>1989</v>
      </c>
    </row>
    <row r="2077" spans="1:6" x14ac:dyDescent="0.45">
      <c r="A2077" s="218">
        <v>11018</v>
      </c>
      <c r="B2077" s="218">
        <v>250</v>
      </c>
      <c r="C2077" s="219">
        <v>6.0943067455274162</v>
      </c>
      <c r="D2077" s="218"/>
      <c r="E2077" s="218" t="s">
        <v>112</v>
      </c>
      <c r="F2077" s="218">
        <v>1989</v>
      </c>
    </row>
    <row r="2078" spans="1:6" x14ac:dyDescent="0.45">
      <c r="A2078" s="218">
        <v>11018</v>
      </c>
      <c r="B2078" s="218">
        <v>250</v>
      </c>
      <c r="C2078" s="219">
        <v>17.397437855836099</v>
      </c>
      <c r="D2078" s="218"/>
      <c r="E2078" s="218" t="s">
        <v>112</v>
      </c>
      <c r="F2078" s="218">
        <v>1989</v>
      </c>
    </row>
    <row r="2079" spans="1:6" x14ac:dyDescent="0.45">
      <c r="A2079" s="218">
        <v>11018</v>
      </c>
      <c r="B2079" s="218">
        <v>250</v>
      </c>
      <c r="C2079" s="219">
        <v>11.76304827374733</v>
      </c>
      <c r="D2079" s="218"/>
      <c r="E2079" s="218" t="s">
        <v>112</v>
      </c>
      <c r="F2079" s="218">
        <v>1989</v>
      </c>
    </row>
    <row r="2080" spans="1:6" x14ac:dyDescent="0.45">
      <c r="A2080" s="218">
        <v>11018</v>
      </c>
      <c r="B2080" s="218">
        <v>250</v>
      </c>
      <c r="C2080" s="219">
        <v>11.63621146616045</v>
      </c>
      <c r="D2080" s="218"/>
      <c r="E2080" s="218" t="s">
        <v>112</v>
      </c>
      <c r="F2080" s="218">
        <v>1989</v>
      </c>
    </row>
    <row r="2081" spans="1:6" x14ac:dyDescent="0.45">
      <c r="A2081" s="218">
        <v>11018</v>
      </c>
      <c r="B2081" s="218">
        <v>250</v>
      </c>
      <c r="C2081" s="219">
        <v>23.0725409714058</v>
      </c>
      <c r="D2081" s="218"/>
      <c r="E2081" s="218" t="s">
        <v>112</v>
      </c>
      <c r="F2081" s="218">
        <v>1989</v>
      </c>
    </row>
    <row r="2082" spans="1:6" x14ac:dyDescent="0.45">
      <c r="A2082" s="218">
        <v>11018</v>
      </c>
      <c r="B2082" s="218">
        <v>250</v>
      </c>
      <c r="C2082" s="219">
        <v>6.2628925580326484</v>
      </c>
      <c r="D2082" s="218"/>
      <c r="E2082" s="218" t="s">
        <v>112</v>
      </c>
      <c r="F2082" s="218">
        <v>1989</v>
      </c>
    </row>
    <row r="2083" spans="1:6" x14ac:dyDescent="0.45">
      <c r="A2083" s="218">
        <v>11018</v>
      </c>
      <c r="B2083" s="218">
        <v>250</v>
      </c>
      <c r="C2083" s="219">
        <v>37.125578192862797</v>
      </c>
      <c r="D2083" s="218"/>
      <c r="E2083" s="218" t="s">
        <v>112</v>
      </c>
      <c r="F2083" s="218">
        <v>1989</v>
      </c>
    </row>
    <row r="2084" spans="1:6" x14ac:dyDescent="0.45">
      <c r="A2084" s="218">
        <v>11018</v>
      </c>
      <c r="B2084" s="218">
        <v>250</v>
      </c>
      <c r="C2084" s="219">
        <v>11.981131601544581</v>
      </c>
      <c r="D2084" s="218"/>
      <c r="E2084" s="218" t="s">
        <v>112</v>
      </c>
      <c r="F2084" s="218">
        <v>1901</v>
      </c>
    </row>
    <row r="2085" spans="1:6" x14ac:dyDescent="0.45">
      <c r="A2085" s="218">
        <v>11018</v>
      </c>
      <c r="B2085" s="218">
        <v>250</v>
      </c>
      <c r="C2085" s="219">
        <v>22.517774500566709</v>
      </c>
      <c r="D2085" s="218"/>
      <c r="E2085" s="218" t="s">
        <v>112</v>
      </c>
      <c r="F2085" s="218">
        <v>1989</v>
      </c>
    </row>
    <row r="2086" spans="1:6" x14ac:dyDescent="0.45">
      <c r="A2086" s="218">
        <v>11008</v>
      </c>
      <c r="B2086" s="218">
        <v>150</v>
      </c>
      <c r="C2086" s="219">
        <v>22.14556489418904</v>
      </c>
      <c r="D2086" s="218"/>
      <c r="E2086" s="218" t="s">
        <v>205</v>
      </c>
      <c r="F2086" s="218">
        <v>1982</v>
      </c>
    </row>
    <row r="2087" spans="1:6" x14ac:dyDescent="0.45">
      <c r="A2087" s="218">
        <v>11008</v>
      </c>
      <c r="B2087" s="218">
        <v>150</v>
      </c>
      <c r="C2087" s="219">
        <v>8.6192587432270944</v>
      </c>
      <c r="D2087" s="218"/>
      <c r="E2087" s="218" t="s">
        <v>205</v>
      </c>
      <c r="F2087" s="218">
        <v>1982</v>
      </c>
    </row>
    <row r="2088" spans="1:6" x14ac:dyDescent="0.45">
      <c r="A2088" s="218">
        <v>11004</v>
      </c>
      <c r="B2088" s="218">
        <v>200</v>
      </c>
      <c r="C2088" s="219">
        <v>16.72999048551431</v>
      </c>
      <c r="D2088" s="218"/>
      <c r="E2088" s="218" t="s">
        <v>204</v>
      </c>
      <c r="F2088" s="218">
        <v>1901</v>
      </c>
    </row>
    <row r="2089" spans="1:6" x14ac:dyDescent="0.45">
      <c r="A2089" s="218">
        <v>11000</v>
      </c>
      <c r="B2089" s="218">
        <v>300</v>
      </c>
      <c r="C2089" s="219">
        <v>36.142931500758351</v>
      </c>
      <c r="D2089" s="218"/>
      <c r="E2089" s="218" t="s">
        <v>205</v>
      </c>
      <c r="F2089" s="218">
        <v>1980</v>
      </c>
    </row>
    <row r="2090" spans="1:6" x14ac:dyDescent="0.45">
      <c r="A2090" s="218">
        <v>11000</v>
      </c>
      <c r="B2090" s="218">
        <v>300</v>
      </c>
      <c r="C2090" s="219">
        <v>11.739298284841841</v>
      </c>
      <c r="D2090" s="218"/>
      <c r="E2090" s="218" t="s">
        <v>205</v>
      </c>
      <c r="F2090" s="218">
        <v>1980</v>
      </c>
    </row>
    <row r="2091" spans="1:6" x14ac:dyDescent="0.45">
      <c r="A2091" s="218">
        <v>11000</v>
      </c>
      <c r="B2091" s="218">
        <v>300</v>
      </c>
      <c r="C2091" s="219">
        <v>13.09281157886876</v>
      </c>
      <c r="D2091" s="218"/>
      <c r="E2091" s="218" t="s">
        <v>205</v>
      </c>
      <c r="F2091" s="218">
        <v>1980</v>
      </c>
    </row>
    <row r="2092" spans="1:6" x14ac:dyDescent="0.45">
      <c r="A2092" s="218">
        <v>11000</v>
      </c>
      <c r="B2092" s="218">
        <v>300</v>
      </c>
      <c r="C2092" s="219">
        <v>5.2148395484735941</v>
      </c>
      <c r="D2092" s="218"/>
      <c r="E2092" s="218" t="s">
        <v>205</v>
      </c>
      <c r="F2092" s="218">
        <v>1980</v>
      </c>
    </row>
    <row r="2093" spans="1:6" x14ac:dyDescent="0.45">
      <c r="A2093" s="218">
        <v>11000</v>
      </c>
      <c r="B2093" s="218">
        <v>300</v>
      </c>
      <c r="C2093" s="219">
        <v>3.7610859185107528</v>
      </c>
      <c r="D2093" s="218"/>
      <c r="E2093" s="218" t="s">
        <v>205</v>
      </c>
      <c r="F2093" s="218">
        <v>1980</v>
      </c>
    </row>
    <row r="2094" spans="1:6" x14ac:dyDescent="0.45">
      <c r="A2094" s="218">
        <v>11000</v>
      </c>
      <c r="B2094" s="218">
        <v>300</v>
      </c>
      <c r="C2094" s="219">
        <v>15.230453174697571</v>
      </c>
      <c r="D2094" s="218"/>
      <c r="E2094" s="218" t="s">
        <v>205</v>
      </c>
      <c r="F2094" s="218">
        <v>1980</v>
      </c>
    </row>
    <row r="2095" spans="1:6" x14ac:dyDescent="0.45">
      <c r="A2095" s="218">
        <v>11000</v>
      </c>
      <c r="B2095" s="218">
        <v>300</v>
      </c>
      <c r="C2095" s="219">
        <v>3.7903875649254668</v>
      </c>
      <c r="D2095" s="218"/>
      <c r="E2095" s="218" t="s">
        <v>205</v>
      </c>
      <c r="F2095" s="218">
        <v>1980</v>
      </c>
    </row>
    <row r="2096" spans="1:6" x14ac:dyDescent="0.45">
      <c r="A2096" s="218">
        <v>11000</v>
      </c>
      <c r="B2096" s="218">
        <v>300</v>
      </c>
      <c r="C2096" s="219">
        <v>14.432046521485971</v>
      </c>
      <c r="D2096" s="218"/>
      <c r="E2096" s="218" t="s">
        <v>205</v>
      </c>
      <c r="F2096" s="218">
        <v>1980</v>
      </c>
    </row>
    <row r="2097" spans="1:6" x14ac:dyDescent="0.45">
      <c r="A2097" s="218">
        <v>11000</v>
      </c>
      <c r="B2097" s="218">
        <v>300</v>
      </c>
      <c r="C2097" s="219">
        <v>4.4559541891997263</v>
      </c>
      <c r="D2097" s="218"/>
      <c r="E2097" s="218" t="s">
        <v>205</v>
      </c>
      <c r="F2097" s="218">
        <v>1980</v>
      </c>
    </row>
    <row r="2098" spans="1:6" x14ac:dyDescent="0.45">
      <c r="A2098" s="218">
        <v>11000</v>
      </c>
      <c r="B2098" s="218">
        <v>300</v>
      </c>
      <c r="C2098" s="219">
        <v>15.460168010849459</v>
      </c>
      <c r="D2098" s="218"/>
      <c r="E2098" s="218" t="s">
        <v>205</v>
      </c>
      <c r="F2098" s="218">
        <v>1980</v>
      </c>
    </row>
    <row r="2099" spans="1:6" x14ac:dyDescent="0.45">
      <c r="A2099" s="218">
        <v>11000</v>
      </c>
      <c r="B2099" s="218">
        <v>300</v>
      </c>
      <c r="C2099" s="219">
        <v>4.334183766994574</v>
      </c>
      <c r="D2099" s="218"/>
      <c r="E2099" s="218" t="s">
        <v>205</v>
      </c>
      <c r="F2099" s="218">
        <v>1980</v>
      </c>
    </row>
    <row r="2100" spans="1:6" x14ac:dyDescent="0.45">
      <c r="A2100" s="218">
        <v>11000</v>
      </c>
      <c r="B2100" s="218">
        <v>300</v>
      </c>
      <c r="C2100" s="219">
        <v>7.8204166951321703</v>
      </c>
      <c r="D2100" s="218"/>
      <c r="E2100" s="218" t="s">
        <v>205</v>
      </c>
      <c r="F2100" s="218">
        <v>1980</v>
      </c>
    </row>
    <row r="2101" spans="1:6" x14ac:dyDescent="0.45">
      <c r="A2101" s="218">
        <v>11000</v>
      </c>
      <c r="B2101" s="218">
        <v>300</v>
      </c>
      <c r="C2101" s="219">
        <v>3.729757710544316</v>
      </c>
      <c r="D2101" s="218"/>
      <c r="E2101" s="218" t="s">
        <v>205</v>
      </c>
      <c r="F2101" s="218">
        <v>1980</v>
      </c>
    </row>
    <row r="2102" spans="1:6" x14ac:dyDescent="0.45">
      <c r="A2102" s="218">
        <v>11000</v>
      </c>
      <c r="B2102" s="218">
        <v>300</v>
      </c>
      <c r="C2102" s="219">
        <v>15.943416806114881</v>
      </c>
      <c r="D2102" s="218"/>
      <c r="E2102" s="218" t="s">
        <v>205</v>
      </c>
      <c r="F2102" s="218">
        <v>1980</v>
      </c>
    </row>
    <row r="2103" spans="1:6" x14ac:dyDescent="0.45">
      <c r="A2103" s="218">
        <v>11000</v>
      </c>
      <c r="B2103" s="218">
        <v>300</v>
      </c>
      <c r="C2103" s="219">
        <v>11.2487118707086</v>
      </c>
      <c r="D2103" s="218"/>
      <c r="E2103" s="218" t="s">
        <v>205</v>
      </c>
      <c r="F2103" s="218">
        <v>1980</v>
      </c>
    </row>
    <row r="2104" spans="1:6" x14ac:dyDescent="0.45">
      <c r="A2104" s="218">
        <v>10998</v>
      </c>
      <c r="B2104" s="218">
        <v>250</v>
      </c>
      <c r="C2104" s="219">
        <v>4.9099832237244998</v>
      </c>
      <c r="D2104" s="218"/>
      <c r="E2104" s="218"/>
      <c r="F2104" s="218">
        <v>1979</v>
      </c>
    </row>
    <row r="2105" spans="1:6" x14ac:dyDescent="0.45">
      <c r="A2105" s="218">
        <v>10998</v>
      </c>
      <c r="B2105" s="218">
        <v>250</v>
      </c>
      <c r="C2105" s="219">
        <v>14.578993819581759</v>
      </c>
      <c r="D2105" s="218"/>
      <c r="E2105" s="218" t="s">
        <v>205</v>
      </c>
      <c r="F2105" s="218">
        <v>1979</v>
      </c>
    </row>
    <row r="2106" spans="1:6" x14ac:dyDescent="0.45">
      <c r="A2106" s="218">
        <v>10998</v>
      </c>
      <c r="B2106" s="218">
        <v>250</v>
      </c>
      <c r="C2106" s="219">
        <v>4.5124852677055918</v>
      </c>
      <c r="D2106" s="218"/>
      <c r="E2106" s="218" t="s">
        <v>205</v>
      </c>
      <c r="F2106" s="218">
        <v>1979</v>
      </c>
    </row>
    <row r="2107" spans="1:6" x14ac:dyDescent="0.45">
      <c r="A2107" s="218">
        <v>10998</v>
      </c>
      <c r="B2107" s="218">
        <v>250</v>
      </c>
      <c r="C2107" s="219">
        <v>14.70001220703125</v>
      </c>
      <c r="D2107" s="218"/>
      <c r="E2107" s="218" t="s">
        <v>205</v>
      </c>
      <c r="F2107" s="218">
        <v>1979</v>
      </c>
    </row>
    <row r="2108" spans="1:6" x14ac:dyDescent="0.45">
      <c r="A2108" s="218">
        <v>10998</v>
      </c>
      <c r="B2108" s="218">
        <v>250</v>
      </c>
      <c r="C2108" s="219">
        <v>4.4106990228481822</v>
      </c>
      <c r="D2108" s="218"/>
      <c r="E2108" s="218" t="s">
        <v>205</v>
      </c>
      <c r="F2108" s="218">
        <v>1979</v>
      </c>
    </row>
    <row r="2109" spans="1:6" x14ac:dyDescent="0.45">
      <c r="A2109" s="218">
        <v>10998</v>
      </c>
      <c r="B2109" s="218">
        <v>250</v>
      </c>
      <c r="C2109" s="219">
        <v>4.8029966689967836</v>
      </c>
      <c r="D2109" s="218"/>
      <c r="E2109" s="218" t="s">
        <v>205</v>
      </c>
      <c r="F2109" s="218">
        <v>1979</v>
      </c>
    </row>
    <row r="2110" spans="1:6" x14ac:dyDescent="0.45">
      <c r="A2110" s="218">
        <v>10998</v>
      </c>
      <c r="B2110" s="218">
        <v>250</v>
      </c>
      <c r="C2110" s="219">
        <v>14.550327341181269</v>
      </c>
      <c r="D2110" s="218"/>
      <c r="E2110" s="218" t="s">
        <v>205</v>
      </c>
      <c r="F2110" s="218">
        <v>1979</v>
      </c>
    </row>
    <row r="2111" spans="1:6" x14ac:dyDescent="0.45">
      <c r="A2111" s="218">
        <v>10998</v>
      </c>
      <c r="B2111" s="218">
        <v>250</v>
      </c>
      <c r="C2111" s="219">
        <v>14.68097748463394</v>
      </c>
      <c r="D2111" s="218"/>
      <c r="E2111" s="218" t="s">
        <v>205</v>
      </c>
      <c r="F2111" s="218">
        <v>1979</v>
      </c>
    </row>
    <row r="2112" spans="1:6" x14ac:dyDescent="0.45">
      <c r="A2112" s="218">
        <v>10998</v>
      </c>
      <c r="B2112" s="218">
        <v>250</v>
      </c>
      <c r="C2112" s="219">
        <v>4.8030598263733539</v>
      </c>
      <c r="D2112" s="218"/>
      <c r="E2112" s="218" t="s">
        <v>205</v>
      </c>
      <c r="F2112" s="218">
        <v>1979</v>
      </c>
    </row>
    <row r="2113" spans="1:6" x14ac:dyDescent="0.45">
      <c r="A2113" s="218">
        <v>10998</v>
      </c>
      <c r="B2113" s="218">
        <v>250</v>
      </c>
      <c r="C2113" s="219">
        <v>6.2708028130736464</v>
      </c>
      <c r="D2113" s="218"/>
      <c r="E2113" s="218" t="s">
        <v>205</v>
      </c>
      <c r="F2113" s="218">
        <v>1979</v>
      </c>
    </row>
    <row r="2114" spans="1:6" x14ac:dyDescent="0.45">
      <c r="A2114" s="218">
        <v>10998</v>
      </c>
      <c r="B2114" s="218">
        <v>250</v>
      </c>
      <c r="C2114" s="219">
        <v>4.1099853515625</v>
      </c>
      <c r="D2114" s="218"/>
      <c r="E2114" s="218" t="s">
        <v>205</v>
      </c>
      <c r="F2114" s="218">
        <v>1979</v>
      </c>
    </row>
    <row r="2115" spans="1:6" x14ac:dyDescent="0.45">
      <c r="A2115" s="218">
        <v>10998</v>
      </c>
      <c r="B2115" s="218">
        <v>250</v>
      </c>
      <c r="C2115" s="219">
        <v>5.2807665644538364</v>
      </c>
      <c r="D2115" s="218"/>
      <c r="E2115" s="218" t="s">
        <v>205</v>
      </c>
      <c r="F2115" s="218">
        <v>1979</v>
      </c>
    </row>
    <row r="2116" spans="1:6" x14ac:dyDescent="0.45">
      <c r="A2116" s="218">
        <v>10998</v>
      </c>
      <c r="B2116" s="218">
        <v>250</v>
      </c>
      <c r="C2116" s="219">
        <v>5.0912149990892583</v>
      </c>
      <c r="D2116" s="218"/>
      <c r="E2116" s="218" t="s">
        <v>205</v>
      </c>
      <c r="F2116" s="218">
        <v>1979</v>
      </c>
    </row>
    <row r="2117" spans="1:6" x14ac:dyDescent="0.45">
      <c r="A2117" s="218">
        <v>10998</v>
      </c>
      <c r="B2117" s="218">
        <v>250</v>
      </c>
      <c r="C2117" s="219">
        <v>14.412317626550699</v>
      </c>
      <c r="D2117" s="218"/>
      <c r="E2117" s="218" t="s">
        <v>205</v>
      </c>
      <c r="F2117" s="218">
        <v>1979</v>
      </c>
    </row>
    <row r="2118" spans="1:6" x14ac:dyDescent="0.45">
      <c r="A2118" s="218">
        <v>10998</v>
      </c>
      <c r="B2118" s="218">
        <v>250</v>
      </c>
      <c r="C2118" s="219">
        <v>24.637752858582761</v>
      </c>
      <c r="D2118" s="218"/>
      <c r="E2118" s="218"/>
      <c r="F2118" s="218">
        <v>1979</v>
      </c>
    </row>
    <row r="2119" spans="1:6" x14ac:dyDescent="0.45">
      <c r="A2119" s="218">
        <v>10998</v>
      </c>
      <c r="B2119" s="218">
        <v>250</v>
      </c>
      <c r="C2119" s="219">
        <v>9.2607872066914059</v>
      </c>
      <c r="D2119" s="218"/>
      <c r="E2119" s="218" t="s">
        <v>205</v>
      </c>
      <c r="F2119" s="218">
        <v>1979</v>
      </c>
    </row>
    <row r="2120" spans="1:6" x14ac:dyDescent="0.45">
      <c r="A2120" s="218">
        <v>10998</v>
      </c>
      <c r="B2120" s="218">
        <v>250</v>
      </c>
      <c r="C2120" s="219">
        <v>4.29599198891838</v>
      </c>
      <c r="D2120" s="218"/>
      <c r="E2120" s="218" t="s">
        <v>205</v>
      </c>
      <c r="F2120" s="218">
        <v>1979</v>
      </c>
    </row>
    <row r="2121" spans="1:6" x14ac:dyDescent="0.45">
      <c r="A2121" s="218">
        <v>10998</v>
      </c>
      <c r="B2121" s="218">
        <v>250</v>
      </c>
      <c r="C2121" s="219">
        <v>14.206223410739049</v>
      </c>
      <c r="D2121" s="218"/>
      <c r="E2121" s="218" t="s">
        <v>205</v>
      </c>
      <c r="F2121" s="218">
        <v>1979</v>
      </c>
    </row>
    <row r="2122" spans="1:6" x14ac:dyDescent="0.45">
      <c r="A2122" s="218">
        <v>10998</v>
      </c>
      <c r="B2122" s="218">
        <v>250</v>
      </c>
      <c r="C2122" s="219">
        <v>5.3401769580841938</v>
      </c>
      <c r="D2122" s="218"/>
      <c r="E2122" s="218" t="s">
        <v>205</v>
      </c>
      <c r="F2122" s="218">
        <v>1980</v>
      </c>
    </row>
    <row r="2123" spans="1:6" x14ac:dyDescent="0.45">
      <c r="A2123" s="218">
        <v>10998</v>
      </c>
      <c r="B2123" s="218">
        <v>250</v>
      </c>
      <c r="C2123" s="219">
        <v>14.14335132392884</v>
      </c>
      <c r="D2123" s="218"/>
      <c r="E2123" s="218" t="s">
        <v>205</v>
      </c>
      <c r="F2123" s="218">
        <v>1980</v>
      </c>
    </row>
    <row r="2124" spans="1:6" x14ac:dyDescent="0.45">
      <c r="A2124" s="218">
        <v>10998</v>
      </c>
      <c r="B2124" s="218">
        <v>250</v>
      </c>
      <c r="C2124" s="219">
        <v>5.5</v>
      </c>
      <c r="D2124" s="218"/>
      <c r="E2124" s="218" t="s">
        <v>205</v>
      </c>
      <c r="F2124" s="218">
        <v>1980</v>
      </c>
    </row>
    <row r="2125" spans="1:6" x14ac:dyDescent="0.45">
      <c r="A2125" s="218">
        <v>10998</v>
      </c>
      <c r="B2125" s="218">
        <v>250</v>
      </c>
      <c r="C2125" s="219">
        <v>6.3432729346724042</v>
      </c>
      <c r="D2125" s="218"/>
      <c r="E2125" s="218" t="s">
        <v>205</v>
      </c>
      <c r="F2125" s="218">
        <v>1980</v>
      </c>
    </row>
    <row r="2126" spans="1:6" x14ac:dyDescent="0.45">
      <c r="A2126" s="218">
        <v>10998</v>
      </c>
      <c r="B2126" s="218">
        <v>250</v>
      </c>
      <c r="C2126" s="219">
        <v>9.8920369302419129</v>
      </c>
      <c r="D2126" s="218"/>
      <c r="E2126" s="218" t="s">
        <v>205</v>
      </c>
      <c r="F2126" s="218">
        <v>1980</v>
      </c>
    </row>
    <row r="2127" spans="1:6" x14ac:dyDescent="0.45">
      <c r="A2127" s="218">
        <v>10998</v>
      </c>
      <c r="B2127" s="218">
        <v>250</v>
      </c>
      <c r="C2127" s="219">
        <v>25.48321286053687</v>
      </c>
      <c r="D2127" s="218"/>
      <c r="E2127" s="218" t="s">
        <v>205</v>
      </c>
      <c r="F2127" s="218">
        <v>1979</v>
      </c>
    </row>
    <row r="2128" spans="1:6" x14ac:dyDescent="0.45">
      <c r="A2128" s="218">
        <v>10998</v>
      </c>
      <c r="B2128" s="218">
        <v>250</v>
      </c>
      <c r="C2128" s="219">
        <v>4.651032311820618</v>
      </c>
      <c r="D2128" s="218"/>
      <c r="E2128" s="218" t="s">
        <v>205</v>
      </c>
      <c r="F2128" s="218">
        <v>1979</v>
      </c>
    </row>
    <row r="2129" spans="1:6" x14ac:dyDescent="0.45">
      <c r="A2129" s="218">
        <v>10996</v>
      </c>
      <c r="B2129" s="218">
        <v>200</v>
      </c>
      <c r="C2129" s="219">
        <v>4.8608179832438259</v>
      </c>
      <c r="D2129" s="218"/>
      <c r="E2129" s="218" t="s">
        <v>205</v>
      </c>
      <c r="F2129" s="218">
        <v>1979</v>
      </c>
    </row>
    <row r="2130" spans="1:6" x14ac:dyDescent="0.45">
      <c r="A2130" s="218">
        <v>10994</v>
      </c>
      <c r="B2130" s="218">
        <v>150</v>
      </c>
      <c r="C2130" s="219">
        <v>23.928856596748389</v>
      </c>
      <c r="D2130" s="218"/>
      <c r="E2130" s="218" t="s">
        <v>205</v>
      </c>
      <c r="F2130" s="218">
        <v>1901</v>
      </c>
    </row>
    <row r="2131" spans="1:6" x14ac:dyDescent="0.45">
      <c r="A2131" s="218">
        <v>10984</v>
      </c>
      <c r="B2131" s="218">
        <v>150</v>
      </c>
      <c r="C2131" s="219">
        <v>15.905592626799759</v>
      </c>
      <c r="D2131" s="218"/>
      <c r="E2131" s="218" t="s">
        <v>205</v>
      </c>
      <c r="F2131" s="218">
        <v>1901</v>
      </c>
    </row>
    <row r="2132" spans="1:6" x14ac:dyDescent="0.45">
      <c r="A2132" s="218">
        <v>10984</v>
      </c>
      <c r="B2132" s="218">
        <v>150</v>
      </c>
      <c r="C2132" s="219">
        <v>30.695344595603089</v>
      </c>
      <c r="D2132" s="218"/>
      <c r="E2132" s="218" t="s">
        <v>205</v>
      </c>
      <c r="F2132" s="218">
        <v>1901</v>
      </c>
    </row>
    <row r="2133" spans="1:6" x14ac:dyDescent="0.45">
      <c r="A2133" s="218">
        <v>10982</v>
      </c>
      <c r="B2133" s="218">
        <v>250</v>
      </c>
      <c r="C2133" s="219">
        <v>20.846416071435119</v>
      </c>
      <c r="D2133" s="218"/>
      <c r="E2133" s="218" t="s">
        <v>205</v>
      </c>
      <c r="F2133" s="218">
        <v>1901</v>
      </c>
    </row>
    <row r="2134" spans="1:6" x14ac:dyDescent="0.45">
      <c r="A2134" s="218">
        <v>10980</v>
      </c>
      <c r="B2134" s="218">
        <v>0</v>
      </c>
      <c r="C2134" s="219">
        <v>11.690552466189679</v>
      </c>
      <c r="D2134" s="218"/>
      <c r="E2134" s="218"/>
      <c r="F2134" s="218">
        <v>1901</v>
      </c>
    </row>
    <row r="2135" spans="1:6" x14ac:dyDescent="0.45">
      <c r="A2135" s="218">
        <v>10980</v>
      </c>
      <c r="B2135" s="218">
        <v>0</v>
      </c>
      <c r="C2135" s="219">
        <v>43.976205489282897</v>
      </c>
      <c r="D2135" s="218"/>
      <c r="E2135" s="218" t="s">
        <v>205</v>
      </c>
      <c r="F2135" s="218">
        <v>1901</v>
      </c>
    </row>
    <row r="2136" spans="1:6" x14ac:dyDescent="0.45">
      <c r="A2136" s="218">
        <v>10970</v>
      </c>
      <c r="B2136" s="218">
        <v>200</v>
      </c>
      <c r="C2136" s="219">
        <v>15.13925982873408</v>
      </c>
      <c r="D2136" s="218"/>
      <c r="E2136" s="218" t="s">
        <v>114</v>
      </c>
      <c r="F2136" s="218">
        <v>1901</v>
      </c>
    </row>
    <row r="2137" spans="1:6" x14ac:dyDescent="0.45">
      <c r="A2137" s="218">
        <v>10970</v>
      </c>
      <c r="B2137" s="218">
        <v>200</v>
      </c>
      <c r="C2137" s="219">
        <v>24.513805910667539</v>
      </c>
      <c r="D2137" s="218"/>
      <c r="E2137" s="218" t="s">
        <v>114</v>
      </c>
      <c r="F2137" s="218">
        <v>1901</v>
      </c>
    </row>
    <row r="2138" spans="1:6" x14ac:dyDescent="0.45">
      <c r="A2138" s="218">
        <v>10970</v>
      </c>
      <c r="B2138" s="218">
        <v>200</v>
      </c>
      <c r="C2138" s="219">
        <v>15.9630179476564</v>
      </c>
      <c r="D2138" s="218"/>
      <c r="E2138" s="218" t="s">
        <v>114</v>
      </c>
      <c r="F2138" s="218">
        <v>1901</v>
      </c>
    </row>
    <row r="2139" spans="1:6" x14ac:dyDescent="0.45">
      <c r="A2139" s="218">
        <v>10960</v>
      </c>
      <c r="B2139" s="218">
        <v>200</v>
      </c>
      <c r="C2139" s="219">
        <v>15.183768495153281</v>
      </c>
      <c r="D2139" s="218"/>
      <c r="E2139" s="218" t="s">
        <v>205</v>
      </c>
      <c r="F2139" s="218">
        <v>1978</v>
      </c>
    </row>
    <row r="2140" spans="1:6" x14ac:dyDescent="0.45">
      <c r="A2140" s="218">
        <v>10960</v>
      </c>
      <c r="B2140" s="218">
        <v>200</v>
      </c>
      <c r="C2140" s="219">
        <v>24.53703355841996</v>
      </c>
      <c r="D2140" s="218"/>
      <c r="E2140" s="218" t="s">
        <v>205</v>
      </c>
      <c r="F2140" s="218">
        <v>1978</v>
      </c>
    </row>
    <row r="2141" spans="1:6" x14ac:dyDescent="0.45">
      <c r="A2141" s="218">
        <v>10960</v>
      </c>
      <c r="B2141" s="218">
        <v>200</v>
      </c>
      <c r="C2141" s="219">
        <v>26.627321334897481</v>
      </c>
      <c r="D2141" s="218"/>
      <c r="E2141" s="218" t="s">
        <v>205</v>
      </c>
      <c r="F2141" s="218">
        <v>1978</v>
      </c>
    </row>
    <row r="2142" spans="1:6" x14ac:dyDescent="0.45">
      <c r="A2142" s="218">
        <v>10960</v>
      </c>
      <c r="B2142" s="218">
        <v>200</v>
      </c>
      <c r="C2142" s="219">
        <v>12.814144091403939</v>
      </c>
      <c r="D2142" s="218"/>
      <c r="E2142" s="218" t="s">
        <v>205</v>
      </c>
      <c r="F2142" s="218">
        <v>1978</v>
      </c>
    </row>
    <row r="2143" spans="1:6" x14ac:dyDescent="0.45">
      <c r="A2143" s="218">
        <v>10960</v>
      </c>
      <c r="B2143" s="218">
        <v>200</v>
      </c>
      <c r="C2143" s="219">
        <v>17.428201617208781</v>
      </c>
      <c r="D2143" s="218"/>
      <c r="E2143" s="218" t="s">
        <v>205</v>
      </c>
      <c r="F2143" s="218">
        <v>1978</v>
      </c>
    </row>
    <row r="2144" spans="1:6" x14ac:dyDescent="0.45">
      <c r="A2144" s="218">
        <v>10960</v>
      </c>
      <c r="B2144" s="218">
        <v>200</v>
      </c>
      <c r="C2144" s="219">
        <v>13.80657244069311</v>
      </c>
      <c r="D2144" s="218"/>
      <c r="E2144" s="218" t="s">
        <v>205</v>
      </c>
      <c r="F2144" s="218">
        <v>1978</v>
      </c>
    </row>
    <row r="2145" spans="1:6" x14ac:dyDescent="0.45">
      <c r="A2145" s="218">
        <v>10960</v>
      </c>
      <c r="B2145" s="218">
        <v>200</v>
      </c>
      <c r="C2145" s="219">
        <v>23.388657856660281</v>
      </c>
      <c r="D2145" s="218"/>
      <c r="E2145" s="218" t="s">
        <v>205</v>
      </c>
      <c r="F2145" s="218">
        <v>1978</v>
      </c>
    </row>
    <row r="2146" spans="1:6" x14ac:dyDescent="0.45">
      <c r="A2146" s="218">
        <v>10960</v>
      </c>
      <c r="B2146" s="218">
        <v>200</v>
      </c>
      <c r="C2146" s="219">
        <v>18.44902802152097</v>
      </c>
      <c r="D2146" s="218"/>
      <c r="E2146" s="218" t="s">
        <v>205</v>
      </c>
      <c r="F2146" s="218">
        <v>1978</v>
      </c>
    </row>
    <row r="2147" spans="1:6" x14ac:dyDescent="0.45">
      <c r="A2147" s="218">
        <v>10960</v>
      </c>
      <c r="B2147" s="218">
        <v>200</v>
      </c>
      <c r="C2147" s="219">
        <v>22.69760247771821</v>
      </c>
      <c r="D2147" s="218"/>
      <c r="E2147" s="218" t="s">
        <v>205</v>
      </c>
      <c r="F2147" s="218">
        <v>1978</v>
      </c>
    </row>
    <row r="2148" spans="1:6" x14ac:dyDescent="0.45">
      <c r="A2148" s="218">
        <v>10934</v>
      </c>
      <c r="B2148" s="218">
        <v>200</v>
      </c>
      <c r="C2148" s="219">
        <v>2.6881028576233632</v>
      </c>
      <c r="D2148" s="218"/>
      <c r="E2148" s="218" t="s">
        <v>111</v>
      </c>
      <c r="F2148" s="218">
        <v>1991</v>
      </c>
    </row>
    <row r="2149" spans="1:6" x14ac:dyDescent="0.45">
      <c r="A2149" s="218">
        <v>10934</v>
      </c>
      <c r="B2149" s="218">
        <v>200</v>
      </c>
      <c r="C2149" s="219">
        <v>11.454273902161811</v>
      </c>
      <c r="D2149" s="218"/>
      <c r="E2149" s="218" t="s">
        <v>111</v>
      </c>
      <c r="F2149" s="218">
        <v>1991</v>
      </c>
    </row>
    <row r="2150" spans="1:6" x14ac:dyDescent="0.45">
      <c r="A2150" s="218">
        <v>10934</v>
      </c>
      <c r="B2150" s="218">
        <v>200</v>
      </c>
      <c r="C2150" s="219">
        <v>11.420850805873959</v>
      </c>
      <c r="D2150" s="218"/>
      <c r="E2150" s="218" t="s">
        <v>111</v>
      </c>
      <c r="F2150" s="218">
        <v>1991</v>
      </c>
    </row>
    <row r="2151" spans="1:6" x14ac:dyDescent="0.45">
      <c r="A2151" s="218">
        <v>10934</v>
      </c>
      <c r="B2151" s="218">
        <v>200</v>
      </c>
      <c r="C2151" s="219">
        <v>3.1352519065186359</v>
      </c>
      <c r="D2151" s="218"/>
      <c r="E2151" s="218" t="s">
        <v>111</v>
      </c>
      <c r="F2151" s="218">
        <v>1991</v>
      </c>
    </row>
    <row r="2152" spans="1:6" x14ac:dyDescent="0.45">
      <c r="A2152" s="218">
        <v>10934</v>
      </c>
      <c r="B2152" s="218">
        <v>200</v>
      </c>
      <c r="C2152" s="219">
        <v>6.0421540910834484</v>
      </c>
      <c r="D2152" s="218"/>
      <c r="E2152" s="218" t="s">
        <v>111</v>
      </c>
      <c r="F2152" s="218">
        <v>1991</v>
      </c>
    </row>
    <row r="2153" spans="1:6" x14ac:dyDescent="0.45">
      <c r="A2153" s="218">
        <v>10934</v>
      </c>
      <c r="B2153" s="218">
        <v>200</v>
      </c>
      <c r="C2153" s="219">
        <v>9.0203359929672065</v>
      </c>
      <c r="D2153" s="218"/>
      <c r="E2153" s="218" t="s">
        <v>111</v>
      </c>
      <c r="F2153" s="218">
        <v>1991</v>
      </c>
    </row>
    <row r="2154" spans="1:6" x14ac:dyDescent="0.45">
      <c r="A2154" s="218">
        <v>10932</v>
      </c>
      <c r="B2154" s="218">
        <v>280</v>
      </c>
      <c r="C2154" s="219">
        <v>33.241426137885838</v>
      </c>
      <c r="D2154" s="218"/>
      <c r="E2154" s="218" t="s">
        <v>203</v>
      </c>
      <c r="F2154" s="218">
        <v>1958</v>
      </c>
    </row>
    <row r="2155" spans="1:6" x14ac:dyDescent="0.45">
      <c r="A2155" s="218">
        <v>10932</v>
      </c>
      <c r="B2155" s="218">
        <v>280</v>
      </c>
      <c r="C2155" s="219">
        <v>32.383915816643643</v>
      </c>
      <c r="D2155" s="218"/>
      <c r="E2155" s="218" t="s">
        <v>203</v>
      </c>
      <c r="F2155" s="218">
        <v>1958</v>
      </c>
    </row>
    <row r="2156" spans="1:6" x14ac:dyDescent="0.45">
      <c r="A2156" s="218">
        <v>10922</v>
      </c>
      <c r="B2156" s="218">
        <v>250</v>
      </c>
      <c r="C2156" s="219">
        <v>42.11859935078374</v>
      </c>
      <c r="D2156" s="218"/>
      <c r="E2156" s="218" t="s">
        <v>205</v>
      </c>
      <c r="F2156" s="218">
        <v>1975</v>
      </c>
    </row>
    <row r="2157" spans="1:6" x14ac:dyDescent="0.45">
      <c r="A2157" s="218">
        <v>10922</v>
      </c>
      <c r="B2157" s="218">
        <v>250</v>
      </c>
      <c r="C2157" s="219">
        <v>13.106143133745791</v>
      </c>
      <c r="D2157" s="218"/>
      <c r="E2157" s="218" t="s">
        <v>205</v>
      </c>
      <c r="F2157" s="218">
        <v>1975</v>
      </c>
    </row>
    <row r="2158" spans="1:6" x14ac:dyDescent="0.45">
      <c r="A2158" s="218">
        <v>10922</v>
      </c>
      <c r="B2158" s="218">
        <v>250</v>
      </c>
      <c r="C2158" s="219">
        <v>9.0464733585168862</v>
      </c>
      <c r="D2158" s="218"/>
      <c r="E2158" s="218" t="s">
        <v>205</v>
      </c>
      <c r="F2158" s="218">
        <v>1975</v>
      </c>
    </row>
    <row r="2159" spans="1:6" x14ac:dyDescent="0.45">
      <c r="A2159" s="218">
        <v>10922</v>
      </c>
      <c r="B2159" s="218">
        <v>250</v>
      </c>
      <c r="C2159" s="219">
        <v>26.078211798646311</v>
      </c>
      <c r="D2159" s="218"/>
      <c r="E2159" s="218" t="s">
        <v>205</v>
      </c>
      <c r="F2159" s="218">
        <v>1975</v>
      </c>
    </row>
    <row r="2160" spans="1:6" x14ac:dyDescent="0.45">
      <c r="A2160" s="218">
        <v>10922</v>
      </c>
      <c r="B2160" s="218">
        <v>250</v>
      </c>
      <c r="C2160" s="219">
        <v>31.979967338314111</v>
      </c>
      <c r="D2160" s="218"/>
      <c r="E2160" s="218" t="s">
        <v>205</v>
      </c>
      <c r="F2160" s="218">
        <v>1975</v>
      </c>
    </row>
    <row r="2161" spans="1:6" x14ac:dyDescent="0.45">
      <c r="A2161" s="218">
        <v>10920</v>
      </c>
      <c r="B2161" s="218">
        <v>200</v>
      </c>
      <c r="C2161" s="219">
        <v>36.271351647078973</v>
      </c>
      <c r="D2161" s="218"/>
      <c r="E2161" s="218" t="s">
        <v>205</v>
      </c>
      <c r="F2161" s="218">
        <v>1901</v>
      </c>
    </row>
    <row r="2162" spans="1:6" x14ac:dyDescent="0.45">
      <c r="A2162" s="218">
        <v>11128</v>
      </c>
      <c r="B2162" s="218">
        <v>0</v>
      </c>
      <c r="C2162" s="219">
        <v>2.0705969523778589</v>
      </c>
      <c r="D2162" s="218"/>
      <c r="E2162" s="218"/>
      <c r="F2162" s="218">
        <v>1901</v>
      </c>
    </row>
    <row r="2163" spans="1:6" x14ac:dyDescent="0.45">
      <c r="A2163" s="218">
        <v>11128</v>
      </c>
      <c r="B2163" s="218">
        <v>0</v>
      </c>
      <c r="C2163" s="219">
        <v>12.7130895545728</v>
      </c>
      <c r="D2163" s="218"/>
      <c r="E2163" s="218"/>
      <c r="F2163" s="218">
        <v>1901</v>
      </c>
    </row>
    <row r="2164" spans="1:6" x14ac:dyDescent="0.45">
      <c r="A2164" s="218">
        <v>11128</v>
      </c>
      <c r="B2164" s="218">
        <v>0</v>
      </c>
      <c r="C2164" s="219">
        <v>27.911566325966909</v>
      </c>
      <c r="D2164" s="218"/>
      <c r="E2164" s="218"/>
      <c r="F2164" s="218">
        <v>1901</v>
      </c>
    </row>
    <row r="2165" spans="1:6" x14ac:dyDescent="0.45">
      <c r="A2165" s="218">
        <v>11126</v>
      </c>
      <c r="B2165" s="218">
        <v>160</v>
      </c>
      <c r="C2165" s="219">
        <v>20.346813381809511</v>
      </c>
      <c r="D2165" s="218"/>
      <c r="E2165" s="218" t="s">
        <v>114</v>
      </c>
      <c r="F2165" s="218">
        <v>1901</v>
      </c>
    </row>
    <row r="2166" spans="1:6" x14ac:dyDescent="0.45">
      <c r="A2166" s="218">
        <v>11124</v>
      </c>
      <c r="B2166" s="218">
        <v>200</v>
      </c>
      <c r="C2166" s="219">
        <v>11.111433630482789</v>
      </c>
      <c r="D2166" s="218"/>
      <c r="E2166" s="218" t="s">
        <v>109</v>
      </c>
      <c r="F2166" s="218">
        <v>1987</v>
      </c>
    </row>
    <row r="2167" spans="1:6" x14ac:dyDescent="0.45">
      <c r="A2167" s="218">
        <v>11124</v>
      </c>
      <c r="B2167" s="218">
        <v>200</v>
      </c>
      <c r="C2167" s="219">
        <v>15.19727670592917</v>
      </c>
      <c r="D2167" s="218"/>
      <c r="E2167" s="218" t="s">
        <v>109</v>
      </c>
      <c r="F2167" s="218">
        <v>1986</v>
      </c>
    </row>
    <row r="2168" spans="1:6" x14ac:dyDescent="0.45">
      <c r="A2168" s="218">
        <v>11124</v>
      </c>
      <c r="B2168" s="218">
        <v>200</v>
      </c>
      <c r="C2168" s="219">
        <v>14.07027543863693</v>
      </c>
      <c r="D2168" s="218"/>
      <c r="E2168" s="218" t="s">
        <v>109</v>
      </c>
      <c r="F2168" s="218">
        <v>1987</v>
      </c>
    </row>
    <row r="2169" spans="1:6" x14ac:dyDescent="0.45">
      <c r="A2169" s="218">
        <v>11124</v>
      </c>
      <c r="B2169" s="218">
        <v>200</v>
      </c>
      <c r="C2169" s="219">
        <v>11.58741826030661</v>
      </c>
      <c r="D2169" s="218"/>
      <c r="E2169" s="218" t="s">
        <v>109</v>
      </c>
      <c r="F2169" s="218">
        <v>1987</v>
      </c>
    </row>
    <row r="2170" spans="1:6" x14ac:dyDescent="0.45">
      <c r="A2170" s="218">
        <v>11124</v>
      </c>
      <c r="B2170" s="218">
        <v>200</v>
      </c>
      <c r="C2170" s="219">
        <v>15.33468561654723</v>
      </c>
      <c r="D2170" s="218"/>
      <c r="E2170" s="218" t="s">
        <v>109</v>
      </c>
      <c r="F2170" s="218">
        <v>1987</v>
      </c>
    </row>
    <row r="2171" spans="1:6" x14ac:dyDescent="0.45">
      <c r="A2171" s="218">
        <v>11124</v>
      </c>
      <c r="B2171" s="218">
        <v>200</v>
      </c>
      <c r="C2171" s="219">
        <v>9.6635090608565175</v>
      </c>
      <c r="D2171" s="218"/>
      <c r="E2171" s="218" t="s">
        <v>109</v>
      </c>
      <c r="F2171" s="218">
        <v>1987</v>
      </c>
    </row>
    <row r="2172" spans="1:6" x14ac:dyDescent="0.45">
      <c r="A2172" s="218">
        <v>11124</v>
      </c>
      <c r="B2172" s="218">
        <v>200</v>
      </c>
      <c r="C2172" s="219">
        <v>13.797065996260709</v>
      </c>
      <c r="D2172" s="218"/>
      <c r="E2172" s="218" t="s">
        <v>109</v>
      </c>
      <c r="F2172" s="218">
        <v>1987</v>
      </c>
    </row>
    <row r="2173" spans="1:6" x14ac:dyDescent="0.45">
      <c r="A2173" s="218">
        <v>11106</v>
      </c>
      <c r="B2173" s="218">
        <v>0</v>
      </c>
      <c r="C2173" s="219">
        <v>1.5403306173469129</v>
      </c>
      <c r="D2173" s="218"/>
      <c r="E2173" s="218"/>
      <c r="F2173" s="218">
        <v>1901</v>
      </c>
    </row>
    <row r="2174" spans="1:6" x14ac:dyDescent="0.45">
      <c r="A2174" s="218">
        <v>11104</v>
      </c>
      <c r="B2174" s="218">
        <v>500</v>
      </c>
      <c r="C2174" s="219">
        <v>34.976021606392543</v>
      </c>
      <c r="D2174" s="218"/>
      <c r="E2174" s="218" t="s">
        <v>203</v>
      </c>
      <c r="F2174" s="218">
        <v>1981</v>
      </c>
    </row>
    <row r="2175" spans="1:6" x14ac:dyDescent="0.45">
      <c r="A2175" s="218">
        <v>11104</v>
      </c>
      <c r="B2175" s="218">
        <v>500</v>
      </c>
      <c r="C2175" s="219">
        <v>40.668083188604299</v>
      </c>
      <c r="D2175" s="218"/>
      <c r="E2175" s="218" t="s">
        <v>203</v>
      </c>
      <c r="F2175" s="218">
        <v>1981</v>
      </c>
    </row>
    <row r="2176" spans="1:6" x14ac:dyDescent="0.45">
      <c r="A2176" s="218">
        <v>11104</v>
      </c>
      <c r="B2176" s="218">
        <v>500</v>
      </c>
      <c r="C2176" s="219">
        <v>27.41462790189334</v>
      </c>
      <c r="D2176" s="218"/>
      <c r="E2176" s="218" t="s">
        <v>203</v>
      </c>
      <c r="F2176" s="218">
        <v>1981</v>
      </c>
    </row>
    <row r="2177" spans="1:6" x14ac:dyDescent="0.45">
      <c r="A2177" s="218">
        <v>11104</v>
      </c>
      <c r="B2177" s="218">
        <v>500</v>
      </c>
      <c r="C2177" s="219">
        <v>40.511525157145527</v>
      </c>
      <c r="D2177" s="218"/>
      <c r="E2177" s="218" t="s">
        <v>203</v>
      </c>
      <c r="F2177" s="218">
        <v>1981</v>
      </c>
    </row>
    <row r="2178" spans="1:6" x14ac:dyDescent="0.45">
      <c r="A2178" s="218">
        <v>11104</v>
      </c>
      <c r="B2178" s="218">
        <v>500</v>
      </c>
      <c r="C2178" s="219">
        <v>40.625267826077803</v>
      </c>
      <c r="D2178" s="218"/>
      <c r="E2178" s="218" t="s">
        <v>203</v>
      </c>
      <c r="F2178" s="218">
        <v>1981</v>
      </c>
    </row>
    <row r="2179" spans="1:6" x14ac:dyDescent="0.45">
      <c r="A2179" s="218">
        <v>11104</v>
      </c>
      <c r="B2179" s="218">
        <v>500</v>
      </c>
      <c r="C2179" s="219">
        <v>18.36609865581141</v>
      </c>
      <c r="D2179" s="218"/>
      <c r="E2179" s="218" t="s">
        <v>203</v>
      </c>
      <c r="F2179" s="218">
        <v>1981</v>
      </c>
    </row>
    <row r="2180" spans="1:6" x14ac:dyDescent="0.45">
      <c r="A2180" s="218">
        <v>11104</v>
      </c>
      <c r="B2180" s="218">
        <v>500</v>
      </c>
      <c r="C2180" s="219">
        <v>12.754968117181219</v>
      </c>
      <c r="D2180" s="218"/>
      <c r="E2180" s="218" t="s">
        <v>203</v>
      </c>
      <c r="F2180" s="218">
        <v>1981</v>
      </c>
    </row>
    <row r="2181" spans="1:6" x14ac:dyDescent="0.45">
      <c r="A2181" s="218">
        <v>11104</v>
      </c>
      <c r="B2181" s="218">
        <v>500</v>
      </c>
      <c r="C2181" s="219">
        <v>11.87800360451747</v>
      </c>
      <c r="D2181" s="218"/>
      <c r="E2181" s="218" t="s">
        <v>203</v>
      </c>
      <c r="F2181" s="218">
        <v>1981</v>
      </c>
    </row>
    <row r="2182" spans="1:6" x14ac:dyDescent="0.45">
      <c r="A2182" s="218">
        <v>11104</v>
      </c>
      <c r="B2182" s="218">
        <v>500</v>
      </c>
      <c r="C2182" s="219">
        <v>44.8949180536328</v>
      </c>
      <c r="D2182" s="218"/>
      <c r="E2182" s="218" t="s">
        <v>203</v>
      </c>
      <c r="F2182" s="218">
        <v>1981</v>
      </c>
    </row>
    <row r="2183" spans="1:6" x14ac:dyDescent="0.45">
      <c r="A2183" s="218">
        <v>11104</v>
      </c>
      <c r="B2183" s="218">
        <v>500</v>
      </c>
      <c r="C2183" s="219">
        <v>27.725556885134139</v>
      </c>
      <c r="D2183" s="218"/>
      <c r="E2183" s="218" t="s">
        <v>203</v>
      </c>
      <c r="F2183" s="218">
        <v>1981</v>
      </c>
    </row>
    <row r="2184" spans="1:6" x14ac:dyDescent="0.45">
      <c r="A2184" s="218">
        <v>11104</v>
      </c>
      <c r="B2184" s="218">
        <v>500</v>
      </c>
      <c r="C2184" s="219">
        <v>23.042394241362771</v>
      </c>
      <c r="D2184" s="218"/>
      <c r="E2184" s="218" t="s">
        <v>203</v>
      </c>
      <c r="F2184" s="218">
        <v>1981</v>
      </c>
    </row>
    <row r="2185" spans="1:6" x14ac:dyDescent="0.45">
      <c r="A2185" s="218">
        <v>11104</v>
      </c>
      <c r="B2185" s="218">
        <v>500</v>
      </c>
      <c r="C2185" s="219">
        <v>49.916949745308678</v>
      </c>
      <c r="D2185" s="218"/>
      <c r="E2185" s="218" t="s">
        <v>203</v>
      </c>
      <c r="F2185" s="218">
        <v>1981</v>
      </c>
    </row>
    <row r="2186" spans="1:6" x14ac:dyDescent="0.45">
      <c r="A2186" s="218">
        <v>11104</v>
      </c>
      <c r="B2186" s="218">
        <v>500</v>
      </c>
      <c r="C2186" s="219">
        <v>30.45605480712593</v>
      </c>
      <c r="D2186" s="218"/>
      <c r="E2186" s="218" t="s">
        <v>203</v>
      </c>
      <c r="F2186" s="218">
        <v>1981</v>
      </c>
    </row>
    <row r="2187" spans="1:6" x14ac:dyDescent="0.45">
      <c r="A2187" s="218">
        <v>11104</v>
      </c>
      <c r="B2187" s="218">
        <v>500</v>
      </c>
      <c r="C2187" s="219">
        <v>15.387468094723911</v>
      </c>
      <c r="D2187" s="218"/>
      <c r="E2187" s="218" t="s">
        <v>203</v>
      </c>
      <c r="F2187" s="218">
        <v>1981</v>
      </c>
    </row>
    <row r="2188" spans="1:6" x14ac:dyDescent="0.45">
      <c r="A2188" s="218">
        <v>11104</v>
      </c>
      <c r="B2188" s="218">
        <v>500</v>
      </c>
      <c r="C2188" s="219">
        <v>8.8674833210573727</v>
      </c>
      <c r="D2188" s="218"/>
      <c r="E2188" s="218" t="s">
        <v>203</v>
      </c>
      <c r="F2188" s="218">
        <v>1981</v>
      </c>
    </row>
    <row r="2189" spans="1:6" x14ac:dyDescent="0.45">
      <c r="A2189" s="218">
        <v>11104</v>
      </c>
      <c r="B2189" s="218">
        <v>500</v>
      </c>
      <c r="C2189" s="219">
        <v>35.610095237354443</v>
      </c>
      <c r="D2189" s="218"/>
      <c r="E2189" s="218" t="s">
        <v>203</v>
      </c>
      <c r="F2189" s="218">
        <v>1981</v>
      </c>
    </row>
    <row r="2190" spans="1:6" x14ac:dyDescent="0.45">
      <c r="A2190" s="218">
        <v>11104</v>
      </c>
      <c r="B2190" s="218">
        <v>500</v>
      </c>
      <c r="C2190" s="219">
        <v>45.160694492047121</v>
      </c>
      <c r="D2190" s="218"/>
      <c r="E2190" s="218" t="s">
        <v>203</v>
      </c>
      <c r="F2190" s="218">
        <v>1981</v>
      </c>
    </row>
    <row r="2191" spans="1:6" x14ac:dyDescent="0.45">
      <c r="A2191" s="218">
        <v>11104</v>
      </c>
      <c r="B2191" s="218">
        <v>500</v>
      </c>
      <c r="C2191" s="219">
        <v>49.360146664909998</v>
      </c>
      <c r="D2191" s="218"/>
      <c r="E2191" s="218" t="s">
        <v>203</v>
      </c>
      <c r="F2191" s="218">
        <v>1981</v>
      </c>
    </row>
    <row r="2192" spans="1:6" x14ac:dyDescent="0.45">
      <c r="A2192" s="218">
        <v>11104</v>
      </c>
      <c r="B2192" s="218">
        <v>500</v>
      </c>
      <c r="C2192" s="219">
        <v>49.251831445469158</v>
      </c>
      <c r="D2192" s="218"/>
      <c r="E2192" s="218" t="s">
        <v>203</v>
      </c>
      <c r="F2192" s="218">
        <v>1981</v>
      </c>
    </row>
    <row r="2193" spans="1:6" x14ac:dyDescent="0.45">
      <c r="A2193" s="218">
        <v>11104</v>
      </c>
      <c r="B2193" s="218">
        <v>500</v>
      </c>
      <c r="C2193" s="219">
        <v>21.775765331269881</v>
      </c>
      <c r="D2193" s="218"/>
      <c r="E2193" s="218" t="s">
        <v>203</v>
      </c>
      <c r="F2193" s="218">
        <v>1981</v>
      </c>
    </row>
    <row r="2194" spans="1:6" x14ac:dyDescent="0.45">
      <c r="A2194" s="218">
        <v>11104</v>
      </c>
      <c r="B2194" s="218">
        <v>500</v>
      </c>
      <c r="C2194" s="219">
        <v>22.62116812988711</v>
      </c>
      <c r="D2194" s="218"/>
      <c r="E2194" s="218" t="s">
        <v>203</v>
      </c>
      <c r="F2194" s="218">
        <v>1981</v>
      </c>
    </row>
    <row r="2195" spans="1:6" x14ac:dyDescent="0.45">
      <c r="A2195" s="218">
        <v>11104</v>
      </c>
      <c r="B2195" s="218">
        <v>500</v>
      </c>
      <c r="C2195" s="219">
        <v>31.31836661120748</v>
      </c>
      <c r="D2195" s="218"/>
      <c r="E2195" s="218" t="s">
        <v>203</v>
      </c>
      <c r="F2195" s="218">
        <v>1981</v>
      </c>
    </row>
    <row r="2196" spans="1:6" x14ac:dyDescent="0.45">
      <c r="A2196" s="218">
        <v>11104</v>
      </c>
      <c r="B2196" s="218">
        <v>500</v>
      </c>
      <c r="C2196" s="219">
        <v>24.925039030890339</v>
      </c>
      <c r="D2196" s="218"/>
      <c r="E2196" s="218" t="s">
        <v>203</v>
      </c>
      <c r="F2196" s="218">
        <v>1981</v>
      </c>
    </row>
    <row r="2197" spans="1:6" x14ac:dyDescent="0.45">
      <c r="A2197" s="218">
        <v>11104</v>
      </c>
      <c r="B2197" s="218">
        <v>500</v>
      </c>
      <c r="C2197" s="219">
        <v>11.9944586926757</v>
      </c>
      <c r="D2197" s="218"/>
      <c r="E2197" s="218" t="s">
        <v>203</v>
      </c>
      <c r="F2197" s="218">
        <v>1981</v>
      </c>
    </row>
    <row r="2198" spans="1:6" x14ac:dyDescent="0.45">
      <c r="A2198" s="218">
        <v>10860</v>
      </c>
      <c r="B2198" s="218">
        <v>300</v>
      </c>
      <c r="C2198" s="219">
        <v>21.971819828050581</v>
      </c>
      <c r="D2198" s="218"/>
      <c r="E2198" s="218" t="s">
        <v>207</v>
      </c>
      <c r="F2198" s="218">
        <v>1901</v>
      </c>
    </row>
    <row r="2199" spans="1:6" x14ac:dyDescent="0.45">
      <c r="A2199" s="218">
        <v>10860</v>
      </c>
      <c r="B2199" s="218">
        <v>300</v>
      </c>
      <c r="C2199" s="219">
        <v>27.967403713315829</v>
      </c>
      <c r="D2199" s="218"/>
      <c r="E2199" s="218" t="s">
        <v>207</v>
      </c>
      <c r="F2199" s="218">
        <v>1901</v>
      </c>
    </row>
    <row r="2200" spans="1:6" x14ac:dyDescent="0.45">
      <c r="A2200" s="218">
        <v>10858</v>
      </c>
      <c r="B2200" s="218">
        <v>250</v>
      </c>
      <c r="C2200" s="219">
        <v>17.238593314350279</v>
      </c>
      <c r="D2200" s="218"/>
      <c r="E2200" s="218" t="s">
        <v>207</v>
      </c>
      <c r="F2200" s="218">
        <v>1901</v>
      </c>
    </row>
    <row r="2201" spans="1:6" x14ac:dyDescent="0.45">
      <c r="A2201" s="218">
        <v>10848</v>
      </c>
      <c r="B2201" s="218">
        <v>200</v>
      </c>
      <c r="C2201" s="219">
        <v>12.539900672980179</v>
      </c>
      <c r="D2201" s="218"/>
      <c r="E2201" s="218" t="s">
        <v>205</v>
      </c>
      <c r="F2201" s="218">
        <v>1988</v>
      </c>
    </row>
    <row r="2202" spans="1:6" x14ac:dyDescent="0.45">
      <c r="A2202" s="218">
        <v>10848</v>
      </c>
      <c r="B2202" s="218">
        <v>200</v>
      </c>
      <c r="C2202" s="219">
        <v>9.4264222935705373</v>
      </c>
      <c r="D2202" s="218"/>
      <c r="E2202" s="218" t="s">
        <v>205</v>
      </c>
      <c r="F2202" s="218">
        <v>1988</v>
      </c>
    </row>
    <row r="2203" spans="1:6" x14ac:dyDescent="0.45">
      <c r="A2203" s="218">
        <v>10848</v>
      </c>
      <c r="B2203" s="218">
        <v>200</v>
      </c>
      <c r="C2203" s="219">
        <v>3.416315782576127</v>
      </c>
      <c r="D2203" s="218"/>
      <c r="E2203" s="218" t="s">
        <v>205</v>
      </c>
      <c r="F2203" s="218">
        <v>1988</v>
      </c>
    </row>
    <row r="2204" spans="1:6" x14ac:dyDescent="0.45">
      <c r="A2204" s="218">
        <v>10848</v>
      </c>
      <c r="B2204" s="218">
        <v>200</v>
      </c>
      <c r="C2204" s="219">
        <v>3.9891905093731479</v>
      </c>
      <c r="D2204" s="218"/>
      <c r="E2204" s="218" t="s">
        <v>205</v>
      </c>
      <c r="F2204" s="218">
        <v>1988</v>
      </c>
    </row>
    <row r="2205" spans="1:6" x14ac:dyDescent="0.45">
      <c r="A2205" s="218">
        <v>10848</v>
      </c>
      <c r="B2205" s="218">
        <v>200</v>
      </c>
      <c r="C2205" s="219">
        <v>9.8497361610523377</v>
      </c>
      <c r="D2205" s="218"/>
      <c r="E2205" s="218" t="s">
        <v>205</v>
      </c>
      <c r="F2205" s="218">
        <v>1988</v>
      </c>
    </row>
    <row r="2206" spans="1:6" x14ac:dyDescent="0.45">
      <c r="A2206" s="218">
        <v>10848</v>
      </c>
      <c r="B2206" s="218">
        <v>200</v>
      </c>
      <c r="C2206" s="219">
        <v>2.9463525606569889</v>
      </c>
      <c r="D2206" s="218"/>
      <c r="E2206" s="218" t="s">
        <v>205</v>
      </c>
      <c r="F2206" s="218">
        <v>1988</v>
      </c>
    </row>
    <row r="2207" spans="1:6" x14ac:dyDescent="0.45">
      <c r="A2207" s="218">
        <v>10848</v>
      </c>
      <c r="B2207" s="218">
        <v>200</v>
      </c>
      <c r="C2207" s="219">
        <v>11.914394052769961</v>
      </c>
      <c r="D2207" s="218"/>
      <c r="E2207" s="218" t="s">
        <v>205</v>
      </c>
      <c r="F2207" s="218">
        <v>1988</v>
      </c>
    </row>
    <row r="2208" spans="1:6" x14ac:dyDescent="0.45">
      <c r="A2208" s="218">
        <v>10848</v>
      </c>
      <c r="B2208" s="218">
        <v>200</v>
      </c>
      <c r="C2208" s="219">
        <v>11.485721689855581</v>
      </c>
      <c r="D2208" s="218"/>
      <c r="E2208" s="218" t="s">
        <v>205</v>
      </c>
      <c r="F2208" s="218">
        <v>1988</v>
      </c>
    </row>
    <row r="2209" spans="1:6" x14ac:dyDescent="0.45">
      <c r="A2209" s="218">
        <v>10848</v>
      </c>
      <c r="B2209" s="218">
        <v>200</v>
      </c>
      <c r="C2209" s="219">
        <v>11.19884544531423</v>
      </c>
      <c r="D2209" s="218"/>
      <c r="E2209" s="218" t="s">
        <v>205</v>
      </c>
      <c r="F2209" s="218">
        <v>1988</v>
      </c>
    </row>
    <row r="2210" spans="1:6" x14ac:dyDescent="0.45">
      <c r="A2210" s="218">
        <v>10846</v>
      </c>
      <c r="B2210" s="218">
        <v>200</v>
      </c>
      <c r="C2210" s="219">
        <v>3.2669349945000952</v>
      </c>
      <c r="D2210" s="218"/>
      <c r="E2210" s="218" t="s">
        <v>111</v>
      </c>
      <c r="F2210" s="218">
        <v>1989</v>
      </c>
    </row>
    <row r="2211" spans="1:6" x14ac:dyDescent="0.45">
      <c r="A2211" s="218">
        <v>10846</v>
      </c>
      <c r="B2211" s="218">
        <v>200</v>
      </c>
      <c r="C2211" s="219">
        <v>11.42036178848063</v>
      </c>
      <c r="D2211" s="218"/>
      <c r="E2211" s="218" t="s">
        <v>111</v>
      </c>
      <c r="F2211" s="218">
        <v>1989</v>
      </c>
    </row>
    <row r="2212" spans="1:6" x14ac:dyDescent="0.45">
      <c r="A2212" s="218">
        <v>10846</v>
      </c>
      <c r="B2212" s="218">
        <v>200</v>
      </c>
      <c r="C2212" s="219">
        <v>10.740344282844561</v>
      </c>
      <c r="D2212" s="218"/>
      <c r="E2212" s="218" t="s">
        <v>111</v>
      </c>
      <c r="F2212" s="218">
        <v>1989</v>
      </c>
    </row>
    <row r="2213" spans="1:6" x14ac:dyDescent="0.45">
      <c r="A2213" s="218">
        <v>10846</v>
      </c>
      <c r="B2213" s="218">
        <v>200</v>
      </c>
      <c r="C2213" s="219">
        <v>3.5871651901959072</v>
      </c>
      <c r="D2213" s="218"/>
      <c r="E2213" s="218" t="s">
        <v>111</v>
      </c>
      <c r="F2213" s="218">
        <v>1989</v>
      </c>
    </row>
    <row r="2214" spans="1:6" x14ac:dyDescent="0.45">
      <c r="A2214" s="218">
        <v>10846</v>
      </c>
      <c r="B2214" s="218">
        <v>200</v>
      </c>
      <c r="C2214" s="219">
        <v>13.1800201592525</v>
      </c>
      <c r="D2214" s="218"/>
      <c r="E2214" s="218" t="s">
        <v>111</v>
      </c>
      <c r="F2214" s="218">
        <v>1989</v>
      </c>
    </row>
    <row r="2215" spans="1:6" x14ac:dyDescent="0.45">
      <c r="A2215" s="218">
        <v>10846</v>
      </c>
      <c r="B2215" s="218">
        <v>200</v>
      </c>
      <c r="C2215" s="219">
        <v>8.2585740514189592</v>
      </c>
      <c r="D2215" s="218"/>
      <c r="E2215" s="218" t="s">
        <v>111</v>
      </c>
      <c r="F2215" s="218">
        <v>1989</v>
      </c>
    </row>
    <row r="2216" spans="1:6" x14ac:dyDescent="0.45">
      <c r="A2216" s="218">
        <v>10846</v>
      </c>
      <c r="B2216" s="218">
        <v>200</v>
      </c>
      <c r="C2216" s="219">
        <v>3.1814570938951681</v>
      </c>
      <c r="D2216" s="218"/>
      <c r="E2216" s="218" t="s">
        <v>111</v>
      </c>
      <c r="F2216" s="218">
        <v>1989</v>
      </c>
    </row>
    <row r="2217" spans="1:6" x14ac:dyDescent="0.45">
      <c r="A2217" s="218">
        <v>10846</v>
      </c>
      <c r="B2217" s="218">
        <v>200</v>
      </c>
      <c r="C2217" s="219">
        <v>11.80929564053519</v>
      </c>
      <c r="D2217" s="218"/>
      <c r="E2217" s="218" t="s">
        <v>111</v>
      </c>
      <c r="F2217" s="218">
        <v>1989</v>
      </c>
    </row>
    <row r="2218" spans="1:6" x14ac:dyDescent="0.45">
      <c r="A2218" s="218">
        <v>10846</v>
      </c>
      <c r="B2218" s="218">
        <v>200</v>
      </c>
      <c r="C2218" s="219">
        <v>10.50149553386432</v>
      </c>
      <c r="D2218" s="218"/>
      <c r="E2218" s="218" t="s">
        <v>111</v>
      </c>
      <c r="F2218" s="218">
        <v>1989</v>
      </c>
    </row>
    <row r="2219" spans="1:6" x14ac:dyDescent="0.45">
      <c r="A2219" s="218">
        <v>10844</v>
      </c>
      <c r="B2219" s="218">
        <v>315</v>
      </c>
      <c r="C2219" s="219">
        <v>48.434633335946202</v>
      </c>
      <c r="D2219" s="218"/>
      <c r="E2219" s="218" t="s">
        <v>111</v>
      </c>
      <c r="F2219" s="218">
        <v>1989</v>
      </c>
    </row>
    <row r="2220" spans="1:6" x14ac:dyDescent="0.45">
      <c r="A2220" s="218">
        <v>10844</v>
      </c>
      <c r="B2220" s="218">
        <v>315</v>
      </c>
      <c r="C2220" s="219">
        <v>22.88251325089939</v>
      </c>
      <c r="D2220" s="218"/>
      <c r="E2220" s="218" t="s">
        <v>111</v>
      </c>
      <c r="F2220" s="218">
        <v>1989</v>
      </c>
    </row>
    <row r="2221" spans="1:6" x14ac:dyDescent="0.45">
      <c r="A2221" s="218">
        <v>10842</v>
      </c>
      <c r="B2221" s="218">
        <v>400</v>
      </c>
      <c r="C2221" s="219">
        <v>7.1755035749004437</v>
      </c>
      <c r="D2221" s="218"/>
      <c r="E2221" s="218" t="s">
        <v>209</v>
      </c>
      <c r="F2221" s="218">
        <v>1960</v>
      </c>
    </row>
    <row r="2222" spans="1:6" x14ac:dyDescent="0.45">
      <c r="A2222" s="218">
        <v>10842</v>
      </c>
      <c r="B2222" s="218">
        <v>400</v>
      </c>
      <c r="C2222" s="219">
        <v>19.708284521638738</v>
      </c>
      <c r="D2222" s="218"/>
      <c r="E2222" s="218" t="s">
        <v>209</v>
      </c>
      <c r="F2222" s="218">
        <v>1960</v>
      </c>
    </row>
    <row r="2223" spans="1:6" x14ac:dyDescent="0.45">
      <c r="A2223" s="218">
        <v>10842</v>
      </c>
      <c r="B2223" s="218">
        <v>400</v>
      </c>
      <c r="C2223" s="219">
        <v>20.515223400468571</v>
      </c>
      <c r="D2223" s="218"/>
      <c r="E2223" s="218" t="s">
        <v>209</v>
      </c>
      <c r="F2223" s="218">
        <v>1960</v>
      </c>
    </row>
    <row r="2224" spans="1:6" x14ac:dyDescent="0.45">
      <c r="A2224" s="218">
        <v>10842</v>
      </c>
      <c r="B2224" s="218">
        <v>400</v>
      </c>
      <c r="C2224" s="219">
        <v>36.244967790686573</v>
      </c>
      <c r="D2224" s="218"/>
      <c r="E2224" s="218" t="s">
        <v>209</v>
      </c>
      <c r="F2224" s="218">
        <v>1960</v>
      </c>
    </row>
    <row r="2225" spans="1:6" x14ac:dyDescent="0.45">
      <c r="A2225" s="218">
        <v>10842</v>
      </c>
      <c r="B2225" s="218">
        <v>400</v>
      </c>
      <c r="C2225" s="219">
        <v>20.87466204820829</v>
      </c>
      <c r="D2225" s="218"/>
      <c r="E2225" s="218" t="s">
        <v>209</v>
      </c>
      <c r="F2225" s="218">
        <v>1960</v>
      </c>
    </row>
    <row r="2226" spans="1:6" x14ac:dyDescent="0.45">
      <c r="A2226" s="218">
        <v>10842</v>
      </c>
      <c r="B2226" s="218">
        <v>400</v>
      </c>
      <c r="C2226" s="219">
        <v>15.480477468669591</v>
      </c>
      <c r="D2226" s="218"/>
      <c r="E2226" s="218" t="s">
        <v>209</v>
      </c>
      <c r="F2226" s="218">
        <v>1960</v>
      </c>
    </row>
    <row r="2227" spans="1:6" x14ac:dyDescent="0.45">
      <c r="A2227" s="218">
        <v>10840</v>
      </c>
      <c r="B2227" s="218">
        <v>150</v>
      </c>
      <c r="C2227" s="219">
        <v>9.5323210780832852</v>
      </c>
      <c r="D2227" s="218"/>
      <c r="E2227" s="218" t="s">
        <v>205</v>
      </c>
      <c r="F2227" s="218">
        <v>1981</v>
      </c>
    </row>
    <row r="2228" spans="1:6" x14ac:dyDescent="0.45">
      <c r="A2228" s="218">
        <v>10840</v>
      </c>
      <c r="B2228" s="218">
        <v>150</v>
      </c>
      <c r="C2228" s="219">
        <v>19.068063207543911</v>
      </c>
      <c r="D2228" s="218"/>
      <c r="E2228" s="218" t="s">
        <v>205</v>
      </c>
      <c r="F2228" s="218">
        <v>1981</v>
      </c>
    </row>
    <row r="2229" spans="1:6" x14ac:dyDescent="0.45">
      <c r="A2229" s="218">
        <v>10840</v>
      </c>
      <c r="B2229" s="218">
        <v>150</v>
      </c>
      <c r="C2229" s="219">
        <v>18.640899132286069</v>
      </c>
      <c r="D2229" s="218"/>
      <c r="E2229" s="218" t="s">
        <v>205</v>
      </c>
      <c r="F2229" s="218">
        <v>1981</v>
      </c>
    </row>
    <row r="2230" spans="1:6" x14ac:dyDescent="0.45">
      <c r="A2230" s="218">
        <v>10834</v>
      </c>
      <c r="B2230" s="218">
        <v>250</v>
      </c>
      <c r="C2230" s="219">
        <v>48.50838149509589</v>
      </c>
      <c r="D2230" s="218"/>
      <c r="E2230" s="218" t="s">
        <v>205</v>
      </c>
      <c r="F2230" s="218">
        <v>1901</v>
      </c>
    </row>
    <row r="2231" spans="1:6" x14ac:dyDescent="0.45">
      <c r="A2231" s="218">
        <v>10832</v>
      </c>
      <c r="B2231" s="218">
        <v>250</v>
      </c>
      <c r="C2231" s="219">
        <v>27.298761876501761</v>
      </c>
      <c r="D2231" s="218"/>
      <c r="E2231" s="218" t="s">
        <v>205</v>
      </c>
      <c r="F2231" s="218">
        <v>1901</v>
      </c>
    </row>
    <row r="2232" spans="1:6" x14ac:dyDescent="0.45">
      <c r="A2232" s="218">
        <v>10832</v>
      </c>
      <c r="B2232" s="218">
        <v>250</v>
      </c>
      <c r="C2232" s="219">
        <v>12.702310091704341</v>
      </c>
      <c r="D2232" s="218"/>
      <c r="E2232" s="218" t="s">
        <v>205</v>
      </c>
      <c r="F2232" s="218">
        <v>1901</v>
      </c>
    </row>
    <row r="2233" spans="1:6" x14ac:dyDescent="0.45">
      <c r="A2233" s="218">
        <v>10830</v>
      </c>
      <c r="B2233" s="218">
        <v>0</v>
      </c>
      <c r="C2233" s="219">
        <v>20.637408464424151</v>
      </c>
      <c r="D2233" s="218"/>
      <c r="E2233" s="218" t="s">
        <v>109</v>
      </c>
      <c r="F2233" s="218">
        <v>1901</v>
      </c>
    </row>
    <row r="2234" spans="1:6" x14ac:dyDescent="0.45">
      <c r="A2234" s="218">
        <v>10828</v>
      </c>
      <c r="B2234" s="218">
        <v>250</v>
      </c>
      <c r="C2234" s="219">
        <v>20.153437555457021</v>
      </c>
      <c r="D2234" s="218"/>
      <c r="E2234" s="218" t="s">
        <v>205</v>
      </c>
      <c r="F2234" s="218">
        <v>1991</v>
      </c>
    </row>
    <row r="2235" spans="1:6" x14ac:dyDescent="0.45">
      <c r="A2235" s="218">
        <v>10828</v>
      </c>
      <c r="B2235" s="218">
        <v>250</v>
      </c>
      <c r="C2235" s="219">
        <v>21.465054967255831</v>
      </c>
      <c r="D2235" s="218"/>
      <c r="E2235" s="218" t="s">
        <v>205</v>
      </c>
      <c r="F2235" s="218">
        <v>1991</v>
      </c>
    </row>
    <row r="2236" spans="1:6" x14ac:dyDescent="0.45">
      <c r="A2236" s="218">
        <v>10828</v>
      </c>
      <c r="B2236" s="218">
        <v>250</v>
      </c>
      <c r="C2236" s="219">
        <v>11.588981702108111</v>
      </c>
      <c r="D2236" s="218"/>
      <c r="E2236" s="218" t="s">
        <v>205</v>
      </c>
      <c r="F2236" s="218">
        <v>1991</v>
      </c>
    </row>
    <row r="2237" spans="1:6" x14ac:dyDescent="0.45">
      <c r="A2237" s="218">
        <v>10828</v>
      </c>
      <c r="B2237" s="218">
        <v>250</v>
      </c>
      <c r="C2237" s="219">
        <v>11.274242416172219</v>
      </c>
      <c r="D2237" s="218"/>
      <c r="E2237" s="218" t="s">
        <v>205</v>
      </c>
      <c r="F2237" s="218">
        <v>1991</v>
      </c>
    </row>
    <row r="2238" spans="1:6" x14ac:dyDescent="0.45">
      <c r="A2238" s="218">
        <v>10828</v>
      </c>
      <c r="B2238" s="218">
        <v>250</v>
      </c>
      <c r="C2238" s="219">
        <v>22.32605256619485</v>
      </c>
      <c r="D2238" s="218"/>
      <c r="E2238" s="218" t="s">
        <v>205</v>
      </c>
      <c r="F2238" s="218">
        <v>1991</v>
      </c>
    </row>
    <row r="2239" spans="1:6" x14ac:dyDescent="0.45">
      <c r="A2239" s="218">
        <v>10826</v>
      </c>
      <c r="B2239" s="218">
        <v>250</v>
      </c>
      <c r="C2239" s="219">
        <v>38.541405350387997</v>
      </c>
      <c r="D2239" s="218"/>
      <c r="E2239" s="218" t="s">
        <v>111</v>
      </c>
      <c r="F2239" s="218">
        <v>1990</v>
      </c>
    </row>
    <row r="2240" spans="1:6" x14ac:dyDescent="0.45">
      <c r="A2240" s="218">
        <v>10826</v>
      </c>
      <c r="B2240" s="218">
        <v>250</v>
      </c>
      <c r="C2240" s="219">
        <v>35.311622397417239</v>
      </c>
      <c r="D2240" s="218"/>
      <c r="E2240" s="218" t="s">
        <v>111</v>
      </c>
      <c r="F2240" s="218">
        <v>1901</v>
      </c>
    </row>
    <row r="2241" spans="1:6" x14ac:dyDescent="0.45">
      <c r="A2241" s="218">
        <v>10824</v>
      </c>
      <c r="B2241" s="218">
        <v>200</v>
      </c>
      <c r="C2241" s="219">
        <v>30.071129440828951</v>
      </c>
      <c r="D2241" s="218"/>
      <c r="E2241" s="218" t="s">
        <v>205</v>
      </c>
      <c r="F2241" s="218">
        <v>1901</v>
      </c>
    </row>
    <row r="2242" spans="1:6" x14ac:dyDescent="0.45">
      <c r="A2242" s="218">
        <v>10824</v>
      </c>
      <c r="B2242" s="218">
        <v>200</v>
      </c>
      <c r="C2242" s="219">
        <v>28.981830782227071</v>
      </c>
      <c r="D2242" s="218"/>
      <c r="E2242" s="218" t="s">
        <v>205</v>
      </c>
      <c r="F2242" s="218">
        <v>1901</v>
      </c>
    </row>
    <row r="2243" spans="1:6" x14ac:dyDescent="0.45">
      <c r="A2243" s="218">
        <v>10822</v>
      </c>
      <c r="B2243" s="218">
        <v>0</v>
      </c>
      <c r="C2243" s="219">
        <v>16.04839715610213</v>
      </c>
      <c r="D2243" s="218"/>
      <c r="E2243" s="218"/>
      <c r="F2243" s="218">
        <v>1901</v>
      </c>
    </row>
    <row r="2244" spans="1:6" x14ac:dyDescent="0.45">
      <c r="A2244" s="218">
        <v>10822</v>
      </c>
      <c r="B2244" s="218">
        <v>0</v>
      </c>
      <c r="C2244" s="219">
        <v>25.69487560645409</v>
      </c>
      <c r="D2244" s="218"/>
      <c r="E2244" s="218"/>
      <c r="F2244" s="218">
        <v>1901</v>
      </c>
    </row>
    <row r="2245" spans="1:6" x14ac:dyDescent="0.45">
      <c r="A2245" s="218">
        <v>10818</v>
      </c>
      <c r="B2245" s="218">
        <v>250</v>
      </c>
      <c r="C2245" s="219">
        <v>34.841495678019612</v>
      </c>
      <c r="D2245" s="218"/>
      <c r="E2245" s="218" t="s">
        <v>203</v>
      </c>
      <c r="F2245" s="218">
        <v>1958</v>
      </c>
    </row>
    <row r="2246" spans="1:6" x14ac:dyDescent="0.45">
      <c r="A2246" s="218">
        <v>10568</v>
      </c>
      <c r="B2246" s="218">
        <v>0</v>
      </c>
      <c r="C2246" s="219">
        <v>22.6903625303407</v>
      </c>
      <c r="D2246" s="218"/>
      <c r="E2246" s="218"/>
      <c r="F2246" s="218">
        <v>1901</v>
      </c>
    </row>
    <row r="2247" spans="1:6" x14ac:dyDescent="0.45">
      <c r="A2247" s="218">
        <v>10566</v>
      </c>
      <c r="B2247" s="218">
        <v>400</v>
      </c>
      <c r="C2247" s="219">
        <v>4.7679194340318922</v>
      </c>
      <c r="D2247" s="218"/>
      <c r="E2247" s="218" t="s">
        <v>205</v>
      </c>
      <c r="F2247" s="218">
        <v>1901</v>
      </c>
    </row>
    <row r="2248" spans="1:6" x14ac:dyDescent="0.45">
      <c r="A2248" s="218">
        <v>10564</v>
      </c>
      <c r="B2248" s="218">
        <v>200</v>
      </c>
      <c r="C2248" s="219">
        <v>9.4828417984592672</v>
      </c>
      <c r="D2248" s="218"/>
      <c r="E2248" s="218" t="s">
        <v>207</v>
      </c>
      <c r="F2248" s="218">
        <v>1975</v>
      </c>
    </row>
    <row r="2249" spans="1:6" x14ac:dyDescent="0.45">
      <c r="A2249" s="218">
        <v>10564</v>
      </c>
      <c r="B2249" s="218">
        <v>200</v>
      </c>
      <c r="C2249" s="219">
        <v>30.506659734587029</v>
      </c>
      <c r="D2249" s="218"/>
      <c r="E2249" s="218" t="s">
        <v>207</v>
      </c>
      <c r="F2249" s="218">
        <v>1975</v>
      </c>
    </row>
    <row r="2250" spans="1:6" x14ac:dyDescent="0.45">
      <c r="A2250" s="218">
        <v>10564</v>
      </c>
      <c r="B2250" s="218">
        <v>200</v>
      </c>
      <c r="C2250" s="219">
        <v>13.22667879086163</v>
      </c>
      <c r="D2250" s="218"/>
      <c r="E2250" s="218" t="s">
        <v>207</v>
      </c>
      <c r="F2250" s="218">
        <v>1975</v>
      </c>
    </row>
    <row r="2251" spans="1:6" x14ac:dyDescent="0.45">
      <c r="A2251" s="218">
        <v>10564</v>
      </c>
      <c r="B2251" s="218">
        <v>200</v>
      </c>
      <c r="C2251" s="219">
        <v>25.75505565995665</v>
      </c>
      <c r="D2251" s="218"/>
      <c r="E2251" s="218" t="s">
        <v>207</v>
      </c>
      <c r="F2251" s="218">
        <v>1975</v>
      </c>
    </row>
    <row r="2252" spans="1:6" x14ac:dyDescent="0.45">
      <c r="A2252" s="218">
        <v>10560</v>
      </c>
      <c r="B2252" s="218">
        <v>450</v>
      </c>
      <c r="C2252" s="219">
        <v>21.185183940126869</v>
      </c>
      <c r="D2252" s="218"/>
      <c r="E2252" s="218" t="s">
        <v>205</v>
      </c>
      <c r="F2252" s="218">
        <v>1901</v>
      </c>
    </row>
    <row r="2253" spans="1:6" x14ac:dyDescent="0.45">
      <c r="A2253" s="218">
        <v>10560</v>
      </c>
      <c r="B2253" s="218">
        <v>450</v>
      </c>
      <c r="C2253" s="219">
        <v>14.46966019853552</v>
      </c>
      <c r="D2253" s="218"/>
      <c r="E2253" s="218" t="s">
        <v>205</v>
      </c>
      <c r="F2253" s="218">
        <v>1901</v>
      </c>
    </row>
    <row r="2254" spans="1:6" x14ac:dyDescent="0.45">
      <c r="A2254" s="218">
        <v>10560</v>
      </c>
      <c r="B2254" s="218">
        <v>450</v>
      </c>
      <c r="C2254" s="219">
        <v>19.984388027828171</v>
      </c>
      <c r="D2254" s="218"/>
      <c r="E2254" s="218" t="s">
        <v>205</v>
      </c>
      <c r="F2254" s="218">
        <v>1901</v>
      </c>
    </row>
    <row r="2255" spans="1:6" x14ac:dyDescent="0.45">
      <c r="A2255" s="218">
        <v>10554</v>
      </c>
      <c r="B2255" s="218">
        <v>600</v>
      </c>
      <c r="C2255" s="219">
        <v>20.98689323650806</v>
      </c>
      <c r="D2255" s="218"/>
      <c r="E2255" s="218"/>
      <c r="F2255" s="218">
        <v>1901</v>
      </c>
    </row>
    <row r="2256" spans="1:6" x14ac:dyDescent="0.45">
      <c r="A2256" s="218">
        <v>10554</v>
      </c>
      <c r="B2256" s="218">
        <v>600</v>
      </c>
      <c r="C2256" s="219">
        <v>13.445388315093449</v>
      </c>
      <c r="D2256" s="218"/>
      <c r="E2256" s="218" t="s">
        <v>208</v>
      </c>
      <c r="F2256" s="218">
        <v>1901</v>
      </c>
    </row>
    <row r="2257" spans="1:6" x14ac:dyDescent="0.45">
      <c r="A2257" s="218">
        <v>10554</v>
      </c>
      <c r="B2257" s="218">
        <v>600</v>
      </c>
      <c r="C2257" s="219">
        <v>14.927965051475081</v>
      </c>
      <c r="D2257" s="218"/>
      <c r="E2257" s="218" t="s">
        <v>208</v>
      </c>
      <c r="F2257" s="218">
        <v>1901</v>
      </c>
    </row>
    <row r="2258" spans="1:6" x14ac:dyDescent="0.45">
      <c r="A2258" s="218">
        <v>10554</v>
      </c>
      <c r="B2258" s="218">
        <v>600</v>
      </c>
      <c r="C2258" s="219">
        <v>7.6454810235722004</v>
      </c>
      <c r="D2258" s="218"/>
      <c r="E2258" s="218" t="s">
        <v>208</v>
      </c>
      <c r="F2258" s="218">
        <v>1901</v>
      </c>
    </row>
    <row r="2259" spans="1:6" x14ac:dyDescent="0.45">
      <c r="A2259" s="218">
        <v>10554</v>
      </c>
      <c r="B2259" s="218">
        <v>600</v>
      </c>
      <c r="C2259" s="219">
        <v>22.314345599443399</v>
      </c>
      <c r="D2259" s="218"/>
      <c r="E2259" s="218" t="s">
        <v>208</v>
      </c>
      <c r="F2259" s="218">
        <v>1960</v>
      </c>
    </row>
    <row r="2260" spans="1:6" x14ac:dyDescent="0.45">
      <c r="A2260" s="218">
        <v>10554</v>
      </c>
      <c r="B2260" s="218">
        <v>600</v>
      </c>
      <c r="C2260" s="219">
        <v>28.549073164747469</v>
      </c>
      <c r="D2260" s="218"/>
      <c r="E2260" s="218" t="s">
        <v>208</v>
      </c>
      <c r="F2260" s="218">
        <v>1960</v>
      </c>
    </row>
    <row r="2261" spans="1:6" x14ac:dyDescent="0.45">
      <c r="A2261" s="218">
        <v>10554</v>
      </c>
      <c r="B2261" s="218">
        <v>600</v>
      </c>
      <c r="C2261" s="219">
        <v>26.471242492591589</v>
      </c>
      <c r="D2261" s="218"/>
      <c r="E2261" s="218" t="s">
        <v>208</v>
      </c>
      <c r="F2261" s="218">
        <v>1960</v>
      </c>
    </row>
    <row r="2262" spans="1:6" x14ac:dyDescent="0.45">
      <c r="A2262" s="218">
        <v>10552</v>
      </c>
      <c r="B2262" s="218">
        <v>500</v>
      </c>
      <c r="C2262" s="219">
        <v>4.6032431197727739</v>
      </c>
      <c r="D2262" s="218"/>
      <c r="E2262" s="218" t="s">
        <v>208</v>
      </c>
      <c r="F2262" s="218">
        <v>1901</v>
      </c>
    </row>
    <row r="2263" spans="1:6" x14ac:dyDescent="0.45">
      <c r="A2263" s="218">
        <v>10550</v>
      </c>
      <c r="B2263" s="218">
        <v>0</v>
      </c>
      <c r="C2263" s="219">
        <v>45.603665734439907</v>
      </c>
      <c r="D2263" s="218"/>
      <c r="E2263" s="218"/>
      <c r="F2263" s="218">
        <v>1901</v>
      </c>
    </row>
    <row r="2264" spans="1:6" x14ac:dyDescent="0.45">
      <c r="A2264" s="218">
        <v>10548</v>
      </c>
      <c r="B2264" s="218">
        <v>500</v>
      </c>
      <c r="C2264" s="219">
        <v>41.903493873773449</v>
      </c>
      <c r="D2264" s="218"/>
      <c r="E2264" s="218" t="s">
        <v>203</v>
      </c>
      <c r="F2264" s="218">
        <v>1901</v>
      </c>
    </row>
    <row r="2265" spans="1:6" x14ac:dyDescent="0.45">
      <c r="A2265" s="218">
        <v>10546</v>
      </c>
      <c r="B2265" s="218">
        <v>400</v>
      </c>
      <c r="C2265" s="219">
        <v>28.51667880697773</v>
      </c>
      <c r="D2265" s="218"/>
      <c r="E2265" s="218" t="s">
        <v>203</v>
      </c>
      <c r="F2265" s="218">
        <v>1901</v>
      </c>
    </row>
    <row r="2266" spans="1:6" x14ac:dyDescent="0.45">
      <c r="A2266" s="218">
        <v>10544</v>
      </c>
      <c r="B2266" s="218">
        <v>1500</v>
      </c>
      <c r="C2266" s="219">
        <v>27.36429919697045</v>
      </c>
      <c r="D2266" s="218"/>
      <c r="E2266" s="218" t="s">
        <v>203</v>
      </c>
      <c r="F2266" s="218">
        <v>1988</v>
      </c>
    </row>
    <row r="2267" spans="1:6" x14ac:dyDescent="0.45">
      <c r="A2267" s="218">
        <v>10544</v>
      </c>
      <c r="B2267" s="218">
        <v>1500</v>
      </c>
      <c r="C2267" s="219">
        <v>61.280802119001628</v>
      </c>
      <c r="D2267" s="218"/>
      <c r="E2267" s="218" t="s">
        <v>203</v>
      </c>
      <c r="F2267" s="218">
        <v>1988</v>
      </c>
    </row>
    <row r="2268" spans="1:6" x14ac:dyDescent="0.45">
      <c r="A2268" s="218">
        <v>10544</v>
      </c>
      <c r="B2268" s="218">
        <v>1500</v>
      </c>
      <c r="C2268" s="219">
        <v>51.995883494765863</v>
      </c>
      <c r="D2268" s="218"/>
      <c r="E2268" s="218" t="s">
        <v>203</v>
      </c>
      <c r="F2268" s="218">
        <v>1988</v>
      </c>
    </row>
    <row r="2269" spans="1:6" x14ac:dyDescent="0.45">
      <c r="A2269" s="218">
        <v>10544</v>
      </c>
      <c r="B2269" s="218">
        <v>1500</v>
      </c>
      <c r="C2269" s="219">
        <v>51.999868636104338</v>
      </c>
      <c r="D2269" s="218"/>
      <c r="E2269" s="218" t="s">
        <v>203</v>
      </c>
      <c r="F2269" s="218">
        <v>1988</v>
      </c>
    </row>
    <row r="2270" spans="1:6" x14ac:dyDescent="0.45">
      <c r="A2270" s="218">
        <v>10544</v>
      </c>
      <c r="B2270" s="218">
        <v>1500</v>
      </c>
      <c r="C2270" s="219">
        <v>51.990231950526884</v>
      </c>
      <c r="D2270" s="218"/>
      <c r="E2270" s="218" t="s">
        <v>203</v>
      </c>
      <c r="F2270" s="218">
        <v>1988</v>
      </c>
    </row>
    <row r="2271" spans="1:6" x14ac:dyDescent="0.45">
      <c r="A2271" s="218">
        <v>10544</v>
      </c>
      <c r="B2271" s="218">
        <v>1500</v>
      </c>
      <c r="C2271" s="219">
        <v>51.999731760245872</v>
      </c>
      <c r="D2271" s="218"/>
      <c r="E2271" s="218" t="s">
        <v>203</v>
      </c>
      <c r="F2271" s="218">
        <v>1988</v>
      </c>
    </row>
    <row r="2272" spans="1:6" x14ac:dyDescent="0.45">
      <c r="A2272" s="218">
        <v>10544</v>
      </c>
      <c r="B2272" s="218">
        <v>1500</v>
      </c>
      <c r="C2272" s="219">
        <v>51.996104597139691</v>
      </c>
      <c r="D2272" s="218"/>
      <c r="E2272" s="218" t="s">
        <v>203</v>
      </c>
      <c r="F2272" s="218">
        <v>1988</v>
      </c>
    </row>
    <row r="2273" spans="1:6" x14ac:dyDescent="0.45">
      <c r="A2273" s="218">
        <v>10544</v>
      </c>
      <c r="B2273" s="218">
        <v>1500</v>
      </c>
      <c r="C2273" s="219">
        <v>51.995810669661523</v>
      </c>
      <c r="D2273" s="218"/>
      <c r="E2273" s="218" t="s">
        <v>203</v>
      </c>
      <c r="F2273" s="218">
        <v>1988</v>
      </c>
    </row>
    <row r="2274" spans="1:6" x14ac:dyDescent="0.45">
      <c r="A2274" s="218">
        <v>10544</v>
      </c>
      <c r="B2274" s="218">
        <v>1500</v>
      </c>
      <c r="C2274" s="219">
        <v>52.000982185934717</v>
      </c>
      <c r="D2274" s="218"/>
      <c r="E2274" s="218" t="s">
        <v>203</v>
      </c>
      <c r="F2274" s="218">
        <v>1988</v>
      </c>
    </row>
    <row r="2275" spans="1:6" x14ac:dyDescent="0.45">
      <c r="A2275" s="218">
        <v>10544</v>
      </c>
      <c r="B2275" s="218">
        <v>1500</v>
      </c>
      <c r="C2275" s="219">
        <v>52.00346946565115</v>
      </c>
      <c r="D2275" s="218"/>
      <c r="E2275" s="218" t="s">
        <v>203</v>
      </c>
      <c r="F2275" s="218">
        <v>1988</v>
      </c>
    </row>
    <row r="2276" spans="1:6" x14ac:dyDescent="0.45">
      <c r="A2276" s="218">
        <v>10544</v>
      </c>
      <c r="B2276" s="218">
        <v>1500</v>
      </c>
      <c r="C2276" s="219">
        <v>52.005132990544382</v>
      </c>
      <c r="D2276" s="218"/>
      <c r="E2276" s="218" t="s">
        <v>203</v>
      </c>
      <c r="F2276" s="218">
        <v>1988</v>
      </c>
    </row>
    <row r="2277" spans="1:6" x14ac:dyDescent="0.45">
      <c r="A2277" s="218">
        <v>10544</v>
      </c>
      <c r="B2277" s="218">
        <v>1500</v>
      </c>
      <c r="C2277" s="219">
        <v>52.000078304575958</v>
      </c>
      <c r="D2277" s="218"/>
      <c r="E2277" s="218" t="s">
        <v>203</v>
      </c>
      <c r="F2277" s="218">
        <v>1988</v>
      </c>
    </row>
    <row r="2278" spans="1:6" x14ac:dyDescent="0.45">
      <c r="A2278" s="218">
        <v>10544</v>
      </c>
      <c r="B2278" s="218">
        <v>1500</v>
      </c>
      <c r="C2278" s="219">
        <v>62.119135268741417</v>
      </c>
      <c r="D2278" s="218"/>
      <c r="E2278" s="218" t="s">
        <v>203</v>
      </c>
      <c r="F2278" s="218">
        <v>1988</v>
      </c>
    </row>
    <row r="2279" spans="1:6" x14ac:dyDescent="0.45">
      <c r="A2279" s="218">
        <v>10544</v>
      </c>
      <c r="B2279" s="218">
        <v>1500</v>
      </c>
      <c r="C2279" s="219">
        <v>13.35323355481307</v>
      </c>
      <c r="D2279" s="218"/>
      <c r="E2279" s="218" t="s">
        <v>203</v>
      </c>
      <c r="F2279" s="218">
        <v>1988</v>
      </c>
    </row>
    <row r="2280" spans="1:6" x14ac:dyDescent="0.45">
      <c r="A2280" s="218">
        <v>10542</v>
      </c>
      <c r="B2280" s="218">
        <v>1000</v>
      </c>
      <c r="C2280" s="219">
        <v>79.348226291178719</v>
      </c>
      <c r="D2280" s="218"/>
      <c r="E2280" s="218" t="s">
        <v>203</v>
      </c>
      <c r="F2280" s="218">
        <v>1901</v>
      </c>
    </row>
    <row r="2281" spans="1:6" x14ac:dyDescent="0.45">
      <c r="A2281" s="218">
        <v>10542</v>
      </c>
      <c r="B2281" s="218">
        <v>1000</v>
      </c>
      <c r="C2281" s="219">
        <v>28.987027548797951</v>
      </c>
      <c r="D2281" s="218"/>
      <c r="E2281" s="218" t="s">
        <v>203</v>
      </c>
      <c r="F2281" s="218">
        <v>1901</v>
      </c>
    </row>
    <row r="2282" spans="1:6" x14ac:dyDescent="0.45">
      <c r="A2282" s="218">
        <v>10542</v>
      </c>
      <c r="B2282" s="218">
        <v>1000</v>
      </c>
      <c r="C2282" s="219">
        <v>54.050176188401657</v>
      </c>
      <c r="D2282" s="218"/>
      <c r="E2282" s="218" t="s">
        <v>203</v>
      </c>
      <c r="F2282" s="218">
        <v>1901</v>
      </c>
    </row>
    <row r="2283" spans="1:6" x14ac:dyDescent="0.45">
      <c r="A2283" s="218">
        <v>10542</v>
      </c>
      <c r="B2283" s="218">
        <v>1000</v>
      </c>
      <c r="C2283" s="219">
        <v>70.539713912967386</v>
      </c>
      <c r="D2283" s="218"/>
      <c r="E2283" s="218" t="s">
        <v>203</v>
      </c>
      <c r="F2283" s="218">
        <v>1901</v>
      </c>
    </row>
    <row r="2284" spans="1:6" x14ac:dyDescent="0.45">
      <c r="A2284" s="218">
        <v>10538</v>
      </c>
      <c r="B2284" s="218">
        <v>0</v>
      </c>
      <c r="C2284" s="219">
        <v>32.593093005953229</v>
      </c>
      <c r="D2284" s="218"/>
      <c r="E2284" s="218"/>
      <c r="F2284" s="218">
        <v>1990</v>
      </c>
    </row>
    <row r="2285" spans="1:6" x14ac:dyDescent="0.45">
      <c r="A2285" s="218">
        <v>10536</v>
      </c>
      <c r="B2285" s="218">
        <v>1000</v>
      </c>
      <c r="C2285" s="219">
        <v>14.74119407473418</v>
      </c>
      <c r="D2285" s="218"/>
      <c r="E2285" s="218" t="s">
        <v>203</v>
      </c>
      <c r="F2285" s="218">
        <v>1990</v>
      </c>
    </row>
    <row r="2286" spans="1:6" x14ac:dyDescent="0.45">
      <c r="A2286" s="218">
        <v>10536</v>
      </c>
      <c r="B2286" s="218">
        <v>1000</v>
      </c>
      <c r="C2286" s="219">
        <v>14.019701338469879</v>
      </c>
      <c r="D2286" s="218"/>
      <c r="E2286" s="218" t="s">
        <v>203</v>
      </c>
      <c r="F2286" s="218">
        <v>1990</v>
      </c>
    </row>
    <row r="2287" spans="1:6" x14ac:dyDescent="0.45">
      <c r="A2287" s="218">
        <v>10534</v>
      </c>
      <c r="B2287" s="218">
        <v>1000</v>
      </c>
      <c r="C2287" s="219">
        <v>49.337165359129209</v>
      </c>
      <c r="D2287" s="218"/>
      <c r="E2287" s="218" t="s">
        <v>203</v>
      </c>
      <c r="F2287" s="218">
        <v>1990</v>
      </c>
    </row>
    <row r="2288" spans="1:6" x14ac:dyDescent="0.45">
      <c r="A2288" s="218">
        <v>10534</v>
      </c>
      <c r="B2288" s="218">
        <v>1000</v>
      </c>
      <c r="C2288" s="219">
        <v>48.565275036415123</v>
      </c>
      <c r="D2288" s="218"/>
      <c r="E2288" s="218" t="s">
        <v>203</v>
      </c>
      <c r="F2288" s="218">
        <v>1990</v>
      </c>
    </row>
    <row r="2289" spans="1:6" x14ac:dyDescent="0.45">
      <c r="A2289" s="218">
        <v>10534</v>
      </c>
      <c r="B2289" s="218">
        <v>1000</v>
      </c>
      <c r="C2289" s="219">
        <v>50.385758165234407</v>
      </c>
      <c r="D2289" s="218"/>
      <c r="E2289" s="218" t="s">
        <v>203</v>
      </c>
      <c r="F2289" s="218">
        <v>1990</v>
      </c>
    </row>
    <row r="2290" spans="1:6" x14ac:dyDescent="0.45">
      <c r="A2290" s="218">
        <v>10534</v>
      </c>
      <c r="B2290" s="218">
        <v>1000</v>
      </c>
      <c r="C2290" s="219">
        <v>46.936385542178073</v>
      </c>
      <c r="D2290" s="218"/>
      <c r="E2290" s="218" t="s">
        <v>203</v>
      </c>
      <c r="F2290" s="218">
        <v>1990</v>
      </c>
    </row>
    <row r="2291" spans="1:6" x14ac:dyDescent="0.45">
      <c r="A2291" s="218">
        <v>10534</v>
      </c>
      <c r="B2291" s="218">
        <v>1000</v>
      </c>
      <c r="C2291" s="219">
        <v>51.115239007583632</v>
      </c>
      <c r="D2291" s="218"/>
      <c r="E2291" s="218" t="s">
        <v>203</v>
      </c>
      <c r="F2291" s="218">
        <v>1990</v>
      </c>
    </row>
    <row r="2292" spans="1:6" x14ac:dyDescent="0.45">
      <c r="A2292" s="218">
        <v>10532</v>
      </c>
      <c r="B2292" s="218">
        <v>200</v>
      </c>
      <c r="C2292" s="219">
        <v>4.5226091213574637</v>
      </c>
      <c r="D2292" s="218"/>
      <c r="E2292" s="218" t="s">
        <v>204</v>
      </c>
      <c r="F2292" s="218">
        <v>1901</v>
      </c>
    </row>
    <row r="2293" spans="1:6" x14ac:dyDescent="0.45">
      <c r="A2293" s="218">
        <v>10530</v>
      </c>
      <c r="B2293" s="218">
        <v>0</v>
      </c>
      <c r="C2293" s="219">
        <v>9.0808999848041303</v>
      </c>
      <c r="D2293" s="218"/>
      <c r="E2293" s="218"/>
      <c r="F2293" s="218">
        <v>1901</v>
      </c>
    </row>
    <row r="2294" spans="1:6" x14ac:dyDescent="0.45">
      <c r="A2294" s="218">
        <v>10524</v>
      </c>
      <c r="B2294" s="218">
        <v>300</v>
      </c>
      <c r="C2294" s="219">
        <v>31.667062598449071</v>
      </c>
      <c r="D2294" s="218"/>
      <c r="E2294" s="218" t="s">
        <v>203</v>
      </c>
      <c r="F2294" s="218">
        <v>1985</v>
      </c>
    </row>
    <row r="2295" spans="1:6" x14ac:dyDescent="0.45">
      <c r="A2295" s="218">
        <v>10524</v>
      </c>
      <c r="B2295" s="218">
        <v>300</v>
      </c>
      <c r="C2295" s="219">
        <v>20.538188095985049</v>
      </c>
      <c r="D2295" s="218"/>
      <c r="E2295" s="218" t="s">
        <v>203</v>
      </c>
      <c r="F2295" s="218">
        <v>1985</v>
      </c>
    </row>
    <row r="2296" spans="1:6" x14ac:dyDescent="0.45">
      <c r="A2296" s="218">
        <v>10524</v>
      </c>
      <c r="B2296" s="218">
        <v>300</v>
      </c>
      <c r="C2296" s="219">
        <v>4.7069843594601677</v>
      </c>
      <c r="D2296" s="218"/>
      <c r="E2296" s="218" t="s">
        <v>203</v>
      </c>
      <c r="F2296" s="218">
        <v>1985</v>
      </c>
    </row>
    <row r="2297" spans="1:6" x14ac:dyDescent="0.45">
      <c r="A2297" s="218">
        <v>10524</v>
      </c>
      <c r="B2297" s="218">
        <v>300</v>
      </c>
      <c r="C2297" s="219">
        <v>21.26072980948625</v>
      </c>
      <c r="D2297" s="218"/>
      <c r="E2297" s="218" t="s">
        <v>203</v>
      </c>
      <c r="F2297" s="218">
        <v>1985</v>
      </c>
    </row>
    <row r="2298" spans="1:6" x14ac:dyDescent="0.45">
      <c r="A2298" s="218">
        <v>10522</v>
      </c>
      <c r="B2298" s="218">
        <v>400</v>
      </c>
      <c r="C2298" s="219">
        <v>24.12540139881359</v>
      </c>
      <c r="D2298" s="218"/>
      <c r="E2298" s="218" t="s">
        <v>209</v>
      </c>
      <c r="F2298" s="218">
        <v>1901</v>
      </c>
    </row>
    <row r="2299" spans="1:6" x14ac:dyDescent="0.45">
      <c r="A2299" s="218">
        <v>10602</v>
      </c>
      <c r="B2299" s="218">
        <v>0</v>
      </c>
      <c r="C2299" s="219">
        <v>24.4972325271549</v>
      </c>
      <c r="D2299" s="218"/>
      <c r="E2299" s="218"/>
      <c r="F2299" s="218">
        <v>1901</v>
      </c>
    </row>
    <row r="2300" spans="1:6" x14ac:dyDescent="0.45">
      <c r="A2300" s="218">
        <v>10598</v>
      </c>
      <c r="B2300" s="218">
        <v>300</v>
      </c>
      <c r="C2300" s="219">
        <v>4.6496754804967724</v>
      </c>
      <c r="D2300" s="218"/>
      <c r="E2300" s="218" t="s">
        <v>114</v>
      </c>
      <c r="F2300" s="218">
        <v>1901</v>
      </c>
    </row>
    <row r="2301" spans="1:6" x14ac:dyDescent="0.45">
      <c r="A2301" s="218">
        <v>10598</v>
      </c>
      <c r="B2301" s="218">
        <v>300</v>
      </c>
      <c r="C2301" s="219">
        <v>3.9364634035870578</v>
      </c>
      <c r="D2301" s="218"/>
      <c r="E2301" s="218" t="s">
        <v>204</v>
      </c>
      <c r="F2301" s="218">
        <v>1901</v>
      </c>
    </row>
    <row r="2302" spans="1:6" x14ac:dyDescent="0.45">
      <c r="A2302" s="218">
        <v>10596</v>
      </c>
      <c r="B2302" s="218">
        <v>300</v>
      </c>
      <c r="C2302" s="219">
        <v>60.779594811008103</v>
      </c>
      <c r="D2302" s="218"/>
      <c r="E2302" s="218" t="s">
        <v>205</v>
      </c>
      <c r="F2302" s="218">
        <v>1967</v>
      </c>
    </row>
    <row r="2303" spans="1:6" x14ac:dyDescent="0.45">
      <c r="A2303" s="218">
        <v>10596</v>
      </c>
      <c r="B2303" s="218">
        <v>300</v>
      </c>
      <c r="C2303" s="219">
        <v>42.707693947802419</v>
      </c>
      <c r="D2303" s="218"/>
      <c r="E2303" s="218" t="s">
        <v>203</v>
      </c>
      <c r="F2303" s="218">
        <v>1967</v>
      </c>
    </row>
    <row r="2304" spans="1:6" x14ac:dyDescent="0.45">
      <c r="A2304" s="218">
        <v>10592</v>
      </c>
      <c r="B2304" s="218">
        <v>0</v>
      </c>
      <c r="C2304" s="219">
        <v>2.9701163472981968</v>
      </c>
      <c r="D2304" s="218"/>
      <c r="E2304" s="218"/>
      <c r="F2304" s="218">
        <v>1901</v>
      </c>
    </row>
    <row r="2305" spans="1:6" x14ac:dyDescent="0.45">
      <c r="A2305" s="218">
        <v>10590</v>
      </c>
      <c r="B2305" s="218">
        <v>100</v>
      </c>
      <c r="C2305" s="219">
        <v>13.787937555136789</v>
      </c>
      <c r="D2305" s="218"/>
      <c r="E2305" s="218" t="s">
        <v>112</v>
      </c>
      <c r="F2305" s="218">
        <v>1901</v>
      </c>
    </row>
    <row r="2306" spans="1:6" x14ac:dyDescent="0.45">
      <c r="A2306" s="218">
        <v>10590</v>
      </c>
      <c r="B2306" s="218">
        <v>100</v>
      </c>
      <c r="C2306" s="219">
        <v>9.5778603792852426</v>
      </c>
      <c r="D2306" s="218"/>
      <c r="E2306" s="218" t="s">
        <v>112</v>
      </c>
      <c r="F2306" s="218">
        <v>1901</v>
      </c>
    </row>
    <row r="2307" spans="1:6" x14ac:dyDescent="0.45">
      <c r="A2307" s="218">
        <v>10588</v>
      </c>
      <c r="B2307" s="218">
        <v>200</v>
      </c>
      <c r="C2307" s="219">
        <v>11.53362192415862</v>
      </c>
      <c r="D2307" s="218"/>
      <c r="E2307" s="218" t="s">
        <v>205</v>
      </c>
      <c r="F2307" s="218">
        <v>1901</v>
      </c>
    </row>
    <row r="2308" spans="1:6" x14ac:dyDescent="0.45">
      <c r="A2308" s="218">
        <v>10584</v>
      </c>
      <c r="B2308" s="218">
        <v>315</v>
      </c>
      <c r="C2308" s="219">
        <v>11.416627417683859</v>
      </c>
      <c r="D2308" s="218"/>
      <c r="E2308" s="218" t="s">
        <v>204</v>
      </c>
      <c r="F2308" s="218">
        <v>1901</v>
      </c>
    </row>
    <row r="2309" spans="1:6" x14ac:dyDescent="0.45">
      <c r="A2309" s="218">
        <v>10582</v>
      </c>
      <c r="B2309" s="218">
        <v>600</v>
      </c>
      <c r="C2309" s="219">
        <v>4.5887131767625684</v>
      </c>
      <c r="D2309" s="218"/>
      <c r="E2309" s="218" t="s">
        <v>203</v>
      </c>
      <c r="F2309" s="218">
        <v>1901</v>
      </c>
    </row>
    <row r="2310" spans="1:6" x14ac:dyDescent="0.45">
      <c r="A2310" s="218">
        <v>10574</v>
      </c>
      <c r="B2310" s="218">
        <v>300</v>
      </c>
      <c r="C2310" s="219">
        <v>2.9882800993574339</v>
      </c>
      <c r="D2310" s="218"/>
      <c r="E2310" s="218" t="s">
        <v>205</v>
      </c>
      <c r="F2310" s="218">
        <v>1901</v>
      </c>
    </row>
    <row r="2311" spans="1:6" x14ac:dyDescent="0.45">
      <c r="A2311" s="218">
        <v>10506</v>
      </c>
      <c r="B2311" s="218">
        <v>0</v>
      </c>
      <c r="C2311" s="219">
        <v>7.4657906663304798</v>
      </c>
      <c r="D2311" s="218"/>
      <c r="E2311" s="218"/>
      <c r="F2311" s="218">
        <v>1901</v>
      </c>
    </row>
    <row r="2312" spans="1:6" x14ac:dyDescent="0.45">
      <c r="A2312" s="218">
        <v>10506</v>
      </c>
      <c r="B2312" s="218">
        <v>0</v>
      </c>
      <c r="C2312" s="219">
        <v>17.04073677873231</v>
      </c>
      <c r="D2312" s="218"/>
      <c r="E2312" s="218"/>
      <c r="F2312" s="218">
        <v>1901</v>
      </c>
    </row>
    <row r="2313" spans="1:6" x14ac:dyDescent="0.45">
      <c r="A2313" s="218">
        <v>10502</v>
      </c>
      <c r="B2313" s="218">
        <v>315</v>
      </c>
      <c r="C2313" s="219">
        <v>38.306226573968978</v>
      </c>
      <c r="D2313" s="218"/>
      <c r="E2313" s="218" t="s">
        <v>204</v>
      </c>
      <c r="F2313" s="218">
        <v>1901</v>
      </c>
    </row>
    <row r="2314" spans="1:6" x14ac:dyDescent="0.45">
      <c r="A2314" s="218">
        <v>10502</v>
      </c>
      <c r="B2314" s="218">
        <v>315</v>
      </c>
      <c r="C2314" s="219">
        <v>87.59255022588691</v>
      </c>
      <c r="D2314" s="218"/>
      <c r="E2314" s="218" t="s">
        <v>204</v>
      </c>
      <c r="F2314" s="218">
        <v>1901</v>
      </c>
    </row>
    <row r="2315" spans="1:6" x14ac:dyDescent="0.45">
      <c r="A2315" s="218">
        <v>10502</v>
      </c>
      <c r="B2315" s="218">
        <v>315</v>
      </c>
      <c r="C2315" s="219">
        <v>14.81623830795651</v>
      </c>
      <c r="D2315" s="218"/>
      <c r="E2315" s="218" t="s">
        <v>111</v>
      </c>
      <c r="F2315" s="218">
        <v>1901</v>
      </c>
    </row>
    <row r="2316" spans="1:6" x14ac:dyDescent="0.45">
      <c r="A2316" s="218">
        <v>10500</v>
      </c>
      <c r="B2316" s="218">
        <v>250</v>
      </c>
      <c r="C2316" s="219">
        <v>12.821274228665949</v>
      </c>
      <c r="D2316" s="218"/>
      <c r="E2316" s="218" t="s">
        <v>114</v>
      </c>
      <c r="F2316" s="218">
        <v>1901</v>
      </c>
    </row>
    <row r="2317" spans="1:6" x14ac:dyDescent="0.45">
      <c r="A2317" s="218">
        <v>10496</v>
      </c>
      <c r="B2317" s="218">
        <v>0</v>
      </c>
      <c r="C2317" s="219">
        <v>33.894012909440519</v>
      </c>
      <c r="D2317" s="218"/>
      <c r="E2317" s="218"/>
      <c r="F2317" s="218">
        <v>1901</v>
      </c>
    </row>
    <row r="2318" spans="1:6" x14ac:dyDescent="0.45">
      <c r="A2318" s="218">
        <v>10490</v>
      </c>
      <c r="B2318" s="218">
        <v>800</v>
      </c>
      <c r="C2318" s="219">
        <v>21.22634165038982</v>
      </c>
      <c r="D2318" s="218"/>
      <c r="E2318" s="218" t="s">
        <v>203</v>
      </c>
      <c r="F2318" s="218">
        <v>1974</v>
      </c>
    </row>
    <row r="2319" spans="1:6" x14ac:dyDescent="0.45">
      <c r="A2319" s="218">
        <v>10490</v>
      </c>
      <c r="B2319" s="218">
        <v>800</v>
      </c>
      <c r="C2319" s="219">
        <v>23.417888182654469</v>
      </c>
      <c r="D2319" s="218"/>
      <c r="E2319" s="218" t="s">
        <v>203</v>
      </c>
      <c r="F2319" s="218">
        <v>1974</v>
      </c>
    </row>
    <row r="2320" spans="1:6" x14ac:dyDescent="0.45">
      <c r="A2320" s="218">
        <v>10486</v>
      </c>
      <c r="B2320" s="218">
        <v>1000</v>
      </c>
      <c r="C2320" s="219">
        <v>53.586857142841247</v>
      </c>
      <c r="D2320" s="218"/>
      <c r="E2320" s="218" t="s">
        <v>203</v>
      </c>
      <c r="F2320" s="218">
        <v>1986</v>
      </c>
    </row>
    <row r="2321" spans="1:6" x14ac:dyDescent="0.45">
      <c r="A2321" s="218">
        <v>10482</v>
      </c>
      <c r="B2321" s="218">
        <v>0</v>
      </c>
      <c r="C2321" s="219">
        <v>21.180374707232041</v>
      </c>
      <c r="D2321" s="218"/>
      <c r="E2321" s="218"/>
      <c r="F2321" s="218">
        <v>1901</v>
      </c>
    </row>
    <row r="2322" spans="1:6" x14ac:dyDescent="0.45">
      <c r="A2322" s="218">
        <v>10482</v>
      </c>
      <c r="B2322" s="218">
        <v>0</v>
      </c>
      <c r="C2322" s="219">
        <v>41.752954089465753</v>
      </c>
      <c r="D2322" s="218"/>
      <c r="E2322" s="218"/>
      <c r="F2322" s="218">
        <v>1901</v>
      </c>
    </row>
    <row r="2323" spans="1:6" x14ac:dyDescent="0.45">
      <c r="A2323" s="218">
        <v>10482</v>
      </c>
      <c r="B2323" s="218">
        <v>0</v>
      </c>
      <c r="C2323" s="219">
        <v>23.68617238406026</v>
      </c>
      <c r="D2323" s="218"/>
      <c r="E2323" s="218"/>
      <c r="F2323" s="218">
        <v>1901</v>
      </c>
    </row>
    <row r="2324" spans="1:6" x14ac:dyDescent="0.45">
      <c r="A2324" s="218">
        <v>10470</v>
      </c>
      <c r="B2324" s="218">
        <v>600</v>
      </c>
      <c r="C2324" s="219">
        <v>10.002581949436101</v>
      </c>
      <c r="D2324" s="218"/>
      <c r="E2324" s="218" t="s">
        <v>203</v>
      </c>
      <c r="F2324" s="218">
        <v>1991</v>
      </c>
    </row>
    <row r="2325" spans="1:6" x14ac:dyDescent="0.45">
      <c r="A2325" s="218">
        <v>10470</v>
      </c>
      <c r="B2325" s="218">
        <v>600</v>
      </c>
      <c r="C2325" s="219">
        <v>31.46159636447242</v>
      </c>
      <c r="D2325" s="218"/>
      <c r="E2325" s="218" t="s">
        <v>203</v>
      </c>
      <c r="F2325" s="218">
        <v>1991</v>
      </c>
    </row>
    <row r="2326" spans="1:6" x14ac:dyDescent="0.45">
      <c r="A2326" s="218">
        <v>10470</v>
      </c>
      <c r="B2326" s="218">
        <v>600</v>
      </c>
      <c r="C2326" s="219">
        <v>4.2569729108448104</v>
      </c>
      <c r="D2326" s="218"/>
      <c r="E2326" s="218" t="s">
        <v>203</v>
      </c>
      <c r="F2326" s="218">
        <v>1991</v>
      </c>
    </row>
    <row r="2327" spans="1:6" x14ac:dyDescent="0.45">
      <c r="A2327" s="218">
        <v>10470</v>
      </c>
      <c r="B2327" s="218">
        <v>600</v>
      </c>
      <c r="C2327" s="219">
        <v>1.1608808033833959</v>
      </c>
      <c r="D2327" s="218"/>
      <c r="E2327" s="218" t="s">
        <v>203</v>
      </c>
      <c r="F2327" s="218">
        <v>1991</v>
      </c>
    </row>
    <row r="2328" spans="1:6" x14ac:dyDescent="0.45">
      <c r="A2328" s="218">
        <v>10470</v>
      </c>
      <c r="B2328" s="218">
        <v>600</v>
      </c>
      <c r="C2328" s="219">
        <v>28.758360473424741</v>
      </c>
      <c r="D2328" s="218"/>
      <c r="E2328" s="218" t="s">
        <v>203</v>
      </c>
      <c r="F2328" s="218">
        <v>1991</v>
      </c>
    </row>
    <row r="2329" spans="1:6" x14ac:dyDescent="0.45">
      <c r="A2329" s="218">
        <v>10470</v>
      </c>
      <c r="B2329" s="218">
        <v>600</v>
      </c>
      <c r="C2329" s="219">
        <v>6.7377291516037356</v>
      </c>
      <c r="D2329" s="218"/>
      <c r="E2329" s="218" t="s">
        <v>203</v>
      </c>
      <c r="F2329" s="218">
        <v>1991</v>
      </c>
    </row>
    <row r="2330" spans="1:6" x14ac:dyDescent="0.45">
      <c r="A2330" s="218">
        <v>10470</v>
      </c>
      <c r="B2330" s="218">
        <v>600</v>
      </c>
      <c r="C2330" s="219">
        <v>27.387534231010431</v>
      </c>
      <c r="D2330" s="218"/>
      <c r="E2330" s="218" t="s">
        <v>203</v>
      </c>
      <c r="F2330" s="218">
        <v>1991</v>
      </c>
    </row>
    <row r="2331" spans="1:6" x14ac:dyDescent="0.45">
      <c r="A2331" s="218">
        <v>10470</v>
      </c>
      <c r="B2331" s="218">
        <v>600</v>
      </c>
      <c r="C2331" s="219">
        <v>26.723358625806799</v>
      </c>
      <c r="D2331" s="218"/>
      <c r="E2331" s="218" t="s">
        <v>203</v>
      </c>
      <c r="F2331" s="218">
        <v>1991</v>
      </c>
    </row>
    <row r="2332" spans="1:6" x14ac:dyDescent="0.45">
      <c r="A2332" s="218">
        <v>10470</v>
      </c>
      <c r="B2332" s="218">
        <v>600</v>
      </c>
      <c r="C2332" s="219">
        <v>14.153258241477721</v>
      </c>
      <c r="D2332" s="218"/>
      <c r="E2332" s="218" t="s">
        <v>203</v>
      </c>
      <c r="F2332" s="218">
        <v>1991</v>
      </c>
    </row>
    <row r="2333" spans="1:6" x14ac:dyDescent="0.45">
      <c r="A2333" s="218">
        <v>10470</v>
      </c>
      <c r="B2333" s="218">
        <v>600</v>
      </c>
      <c r="C2333" s="219">
        <v>10.921209162566109</v>
      </c>
      <c r="D2333" s="218"/>
      <c r="E2333" s="218" t="s">
        <v>203</v>
      </c>
      <c r="F2333" s="218">
        <v>1991</v>
      </c>
    </row>
    <row r="2334" spans="1:6" x14ac:dyDescent="0.45">
      <c r="A2334" s="218">
        <v>10470</v>
      </c>
      <c r="B2334" s="218">
        <v>600</v>
      </c>
      <c r="C2334" s="219">
        <v>40.270527060218029</v>
      </c>
      <c r="D2334" s="218"/>
      <c r="E2334" s="218" t="s">
        <v>203</v>
      </c>
      <c r="F2334" s="218">
        <v>1991</v>
      </c>
    </row>
    <row r="2335" spans="1:6" x14ac:dyDescent="0.45">
      <c r="A2335" s="218">
        <v>10470</v>
      </c>
      <c r="B2335" s="218">
        <v>600</v>
      </c>
      <c r="C2335" s="219">
        <v>46.107783315704857</v>
      </c>
      <c r="D2335" s="218"/>
      <c r="E2335" s="218" t="s">
        <v>203</v>
      </c>
      <c r="F2335" s="218">
        <v>1991</v>
      </c>
    </row>
    <row r="2336" spans="1:6" x14ac:dyDescent="0.45">
      <c r="A2336" s="218">
        <v>10470</v>
      </c>
      <c r="B2336" s="218">
        <v>600</v>
      </c>
      <c r="C2336" s="219">
        <v>14.83637684989449</v>
      </c>
      <c r="D2336" s="218"/>
      <c r="E2336" s="218" t="s">
        <v>203</v>
      </c>
      <c r="F2336" s="218">
        <v>1991</v>
      </c>
    </row>
    <row r="2337" spans="1:6" x14ac:dyDescent="0.45">
      <c r="A2337" s="218">
        <v>10470</v>
      </c>
      <c r="B2337" s="218">
        <v>600</v>
      </c>
      <c r="C2337" s="219">
        <v>6.2825644147419197</v>
      </c>
      <c r="D2337" s="218"/>
      <c r="E2337" s="218" t="s">
        <v>203</v>
      </c>
      <c r="F2337" s="218">
        <v>1991</v>
      </c>
    </row>
    <row r="2338" spans="1:6" x14ac:dyDescent="0.45">
      <c r="A2338" s="218">
        <v>10470</v>
      </c>
      <c r="B2338" s="218">
        <v>600</v>
      </c>
      <c r="C2338" s="219">
        <v>9.8160958778021143</v>
      </c>
      <c r="D2338" s="218"/>
      <c r="E2338" s="218" t="s">
        <v>203</v>
      </c>
      <c r="F2338" s="218">
        <v>1991</v>
      </c>
    </row>
    <row r="2339" spans="1:6" x14ac:dyDescent="0.45">
      <c r="A2339" s="218">
        <v>10468</v>
      </c>
      <c r="B2339" s="218">
        <v>800</v>
      </c>
      <c r="C2339" s="219">
        <v>50.973255239213287</v>
      </c>
      <c r="D2339" s="218"/>
      <c r="E2339" s="218" t="s">
        <v>203</v>
      </c>
      <c r="F2339" s="218">
        <v>1901</v>
      </c>
    </row>
    <row r="2340" spans="1:6" x14ac:dyDescent="0.45">
      <c r="A2340" s="218">
        <v>10466</v>
      </c>
      <c r="B2340" s="218">
        <v>700</v>
      </c>
      <c r="C2340" s="219">
        <v>2.1395628059892049</v>
      </c>
      <c r="D2340" s="218"/>
      <c r="E2340" s="218" t="s">
        <v>203</v>
      </c>
      <c r="F2340" s="218">
        <v>1901</v>
      </c>
    </row>
    <row r="2341" spans="1:6" x14ac:dyDescent="0.45">
      <c r="A2341" s="218">
        <v>10674</v>
      </c>
      <c r="B2341" s="218">
        <v>600</v>
      </c>
      <c r="C2341" s="219">
        <v>186.18894246515171</v>
      </c>
      <c r="D2341" s="218"/>
      <c r="E2341" s="218" t="s">
        <v>203</v>
      </c>
      <c r="F2341" s="218">
        <v>1901</v>
      </c>
    </row>
    <row r="2342" spans="1:6" x14ac:dyDescent="0.45">
      <c r="A2342" s="218">
        <v>10672</v>
      </c>
      <c r="B2342" s="218">
        <v>350</v>
      </c>
      <c r="C2342" s="219">
        <v>46.144593220624508</v>
      </c>
      <c r="D2342" s="218"/>
      <c r="E2342" s="218" t="s">
        <v>207</v>
      </c>
      <c r="F2342" s="218">
        <v>1987</v>
      </c>
    </row>
    <row r="2343" spans="1:6" x14ac:dyDescent="0.45">
      <c r="A2343" s="218">
        <v>10672</v>
      </c>
      <c r="B2343" s="218">
        <v>350</v>
      </c>
      <c r="C2343" s="219">
        <v>32.234348610068842</v>
      </c>
      <c r="D2343" s="218"/>
      <c r="E2343" s="218" t="s">
        <v>207</v>
      </c>
      <c r="F2343" s="218">
        <v>1987</v>
      </c>
    </row>
    <row r="2344" spans="1:6" x14ac:dyDescent="0.45">
      <c r="A2344" s="218">
        <v>10658</v>
      </c>
      <c r="B2344" s="218">
        <v>500</v>
      </c>
      <c r="C2344" s="219">
        <v>6.274473727506316</v>
      </c>
      <c r="D2344" s="218"/>
      <c r="E2344" s="218" t="s">
        <v>203</v>
      </c>
      <c r="F2344" s="218">
        <v>1968</v>
      </c>
    </row>
    <row r="2345" spans="1:6" x14ac:dyDescent="0.45">
      <c r="A2345" s="218">
        <v>10658</v>
      </c>
      <c r="B2345" s="218">
        <v>500</v>
      </c>
      <c r="C2345" s="219">
        <v>15.4532638931445</v>
      </c>
      <c r="D2345" s="218"/>
      <c r="E2345" s="218" t="s">
        <v>203</v>
      </c>
      <c r="F2345" s="218">
        <v>1968</v>
      </c>
    </row>
    <row r="2346" spans="1:6" x14ac:dyDescent="0.45">
      <c r="A2346" s="218">
        <v>10658</v>
      </c>
      <c r="B2346" s="218">
        <v>500</v>
      </c>
      <c r="C2346" s="219">
        <v>3.8600211534057931</v>
      </c>
      <c r="D2346" s="218"/>
      <c r="E2346" s="218" t="s">
        <v>203</v>
      </c>
      <c r="F2346" s="218">
        <v>1971</v>
      </c>
    </row>
    <row r="2347" spans="1:6" x14ac:dyDescent="0.45">
      <c r="A2347" s="218">
        <v>10658</v>
      </c>
      <c r="B2347" s="218">
        <v>500</v>
      </c>
      <c r="C2347" s="219">
        <v>4.3096315762928032</v>
      </c>
      <c r="D2347" s="218"/>
      <c r="E2347" s="218" t="s">
        <v>203</v>
      </c>
      <c r="F2347" s="218">
        <v>1968</v>
      </c>
    </row>
    <row r="2348" spans="1:6" x14ac:dyDescent="0.45">
      <c r="A2348" s="218">
        <v>10658</v>
      </c>
      <c r="B2348" s="218">
        <v>500</v>
      </c>
      <c r="C2348" s="219">
        <v>2.6708234431253031</v>
      </c>
      <c r="D2348" s="218"/>
      <c r="E2348" s="218" t="s">
        <v>203</v>
      </c>
      <c r="F2348" s="218">
        <v>1968</v>
      </c>
    </row>
    <row r="2349" spans="1:6" x14ac:dyDescent="0.45">
      <c r="A2349" s="218">
        <v>10658</v>
      </c>
      <c r="B2349" s="218">
        <v>500</v>
      </c>
      <c r="C2349" s="219">
        <v>4.4719478533433126</v>
      </c>
      <c r="D2349" s="218"/>
      <c r="E2349" s="218" t="s">
        <v>203</v>
      </c>
      <c r="F2349" s="218">
        <v>1968</v>
      </c>
    </row>
    <row r="2350" spans="1:6" x14ac:dyDescent="0.45">
      <c r="A2350" s="218">
        <v>10658</v>
      </c>
      <c r="B2350" s="218">
        <v>500</v>
      </c>
      <c r="C2350" s="219">
        <v>2.4688657962827811</v>
      </c>
      <c r="D2350" s="218"/>
      <c r="E2350" s="218" t="s">
        <v>203</v>
      </c>
      <c r="F2350" s="218">
        <v>1968</v>
      </c>
    </row>
    <row r="2351" spans="1:6" x14ac:dyDescent="0.45">
      <c r="A2351" s="218">
        <v>10658</v>
      </c>
      <c r="B2351" s="218">
        <v>500</v>
      </c>
      <c r="C2351" s="219">
        <v>8.5440621177841685</v>
      </c>
      <c r="D2351" s="218"/>
      <c r="E2351" s="218" t="s">
        <v>203</v>
      </c>
      <c r="F2351" s="218">
        <v>1968</v>
      </c>
    </row>
    <row r="2352" spans="1:6" x14ac:dyDescent="0.45">
      <c r="A2352" s="218">
        <v>10658</v>
      </c>
      <c r="B2352" s="218">
        <v>500</v>
      </c>
      <c r="C2352" s="219">
        <v>6.7099127539419117</v>
      </c>
      <c r="D2352" s="218"/>
      <c r="E2352" s="218" t="s">
        <v>203</v>
      </c>
      <c r="F2352" s="218">
        <v>1968</v>
      </c>
    </row>
    <row r="2353" spans="1:6" x14ac:dyDescent="0.45">
      <c r="A2353" s="218">
        <v>10658</v>
      </c>
      <c r="B2353" s="218">
        <v>500</v>
      </c>
      <c r="C2353" s="219">
        <v>7.6378835623929016</v>
      </c>
      <c r="D2353" s="218"/>
      <c r="E2353" s="218" t="s">
        <v>203</v>
      </c>
      <c r="F2353" s="218">
        <v>1968</v>
      </c>
    </row>
    <row r="2354" spans="1:6" x14ac:dyDescent="0.45">
      <c r="A2354" s="218">
        <v>10658</v>
      </c>
      <c r="B2354" s="218">
        <v>500</v>
      </c>
      <c r="C2354" s="219">
        <v>5.3199460446753823</v>
      </c>
      <c r="D2354" s="218"/>
      <c r="E2354" s="218" t="s">
        <v>203</v>
      </c>
      <c r="F2354" s="218">
        <v>1968</v>
      </c>
    </row>
    <row r="2355" spans="1:6" x14ac:dyDescent="0.45">
      <c r="A2355" s="218">
        <v>10656</v>
      </c>
      <c r="B2355" s="218">
        <v>600</v>
      </c>
      <c r="C2355" s="219">
        <v>7.5849438351914404</v>
      </c>
      <c r="D2355" s="218"/>
      <c r="E2355" s="218" t="s">
        <v>203</v>
      </c>
      <c r="F2355" s="218">
        <v>1968</v>
      </c>
    </row>
    <row r="2356" spans="1:6" x14ac:dyDescent="0.45">
      <c r="A2356" s="218">
        <v>10656</v>
      </c>
      <c r="B2356" s="218">
        <v>600</v>
      </c>
      <c r="C2356" s="219">
        <v>10.71573375888398</v>
      </c>
      <c r="D2356" s="218"/>
      <c r="E2356" s="218" t="s">
        <v>203</v>
      </c>
      <c r="F2356" s="218">
        <v>1971</v>
      </c>
    </row>
    <row r="2357" spans="1:6" x14ac:dyDescent="0.45">
      <c r="A2357" s="218">
        <v>10656</v>
      </c>
      <c r="B2357" s="218">
        <v>600</v>
      </c>
      <c r="C2357" s="219">
        <v>4.7693655628071738</v>
      </c>
      <c r="D2357" s="218"/>
      <c r="E2357" s="218" t="s">
        <v>203</v>
      </c>
      <c r="F2357" s="218">
        <v>1968</v>
      </c>
    </row>
    <row r="2358" spans="1:6" x14ac:dyDescent="0.45">
      <c r="A2358" s="218">
        <v>10656</v>
      </c>
      <c r="B2358" s="218">
        <v>600</v>
      </c>
      <c r="C2358" s="219">
        <v>14.73613840237609</v>
      </c>
      <c r="D2358" s="218"/>
      <c r="E2358" s="218" t="s">
        <v>203</v>
      </c>
      <c r="F2358" s="218">
        <v>1968</v>
      </c>
    </row>
    <row r="2359" spans="1:6" x14ac:dyDescent="0.45">
      <c r="A2359" s="218">
        <v>10656</v>
      </c>
      <c r="B2359" s="218">
        <v>600</v>
      </c>
      <c r="C2359" s="219">
        <v>6.134630398199632</v>
      </c>
      <c r="D2359" s="218"/>
      <c r="E2359" s="218" t="s">
        <v>203</v>
      </c>
      <c r="F2359" s="218">
        <v>1968</v>
      </c>
    </row>
    <row r="2360" spans="1:6" x14ac:dyDescent="0.45">
      <c r="A2360" s="218">
        <v>10656</v>
      </c>
      <c r="B2360" s="218">
        <v>600</v>
      </c>
      <c r="C2360" s="219">
        <v>13.204726383053581</v>
      </c>
      <c r="D2360" s="218"/>
      <c r="E2360" s="218" t="s">
        <v>203</v>
      </c>
      <c r="F2360" s="218">
        <v>1968</v>
      </c>
    </row>
    <row r="2361" spans="1:6" x14ac:dyDescent="0.45">
      <c r="A2361" s="218">
        <v>10654</v>
      </c>
      <c r="B2361" s="218">
        <v>200</v>
      </c>
      <c r="C2361" s="219">
        <v>34.752649088890443</v>
      </c>
      <c r="D2361" s="218"/>
      <c r="E2361" s="218" t="s">
        <v>111</v>
      </c>
      <c r="F2361" s="218">
        <v>1978</v>
      </c>
    </row>
    <row r="2362" spans="1:6" x14ac:dyDescent="0.45">
      <c r="A2362" s="218">
        <v>10650</v>
      </c>
      <c r="B2362" s="218">
        <v>400</v>
      </c>
      <c r="C2362" s="219">
        <v>3.6385510993320702</v>
      </c>
      <c r="D2362" s="218"/>
      <c r="E2362" s="218" t="s">
        <v>203</v>
      </c>
      <c r="F2362" s="218">
        <v>1901</v>
      </c>
    </row>
    <row r="2363" spans="1:6" x14ac:dyDescent="0.45">
      <c r="A2363" s="218">
        <v>10648</v>
      </c>
      <c r="B2363" s="218">
        <v>200</v>
      </c>
      <c r="C2363" s="219">
        <v>19.405265375012501</v>
      </c>
      <c r="D2363" s="218"/>
      <c r="E2363" s="218" t="s">
        <v>205</v>
      </c>
      <c r="F2363" s="218">
        <v>1982</v>
      </c>
    </row>
    <row r="2364" spans="1:6" x14ac:dyDescent="0.45">
      <c r="A2364" s="218">
        <v>10646</v>
      </c>
      <c r="B2364" s="218">
        <v>0</v>
      </c>
      <c r="C2364" s="219">
        <v>11.06896309798921</v>
      </c>
      <c r="D2364" s="218"/>
      <c r="E2364" s="218"/>
      <c r="F2364" s="218">
        <v>1901</v>
      </c>
    </row>
    <row r="2365" spans="1:6" x14ac:dyDescent="0.45">
      <c r="A2365" s="218">
        <v>10644</v>
      </c>
      <c r="B2365" s="218">
        <v>400</v>
      </c>
      <c r="C2365" s="219">
        <v>19.9236542697221</v>
      </c>
      <c r="D2365" s="218"/>
      <c r="E2365" s="218" t="s">
        <v>205</v>
      </c>
      <c r="F2365" s="218">
        <v>1901</v>
      </c>
    </row>
    <row r="2366" spans="1:6" x14ac:dyDescent="0.45">
      <c r="A2366" s="218">
        <v>10644</v>
      </c>
      <c r="B2366" s="218">
        <v>400</v>
      </c>
      <c r="C2366" s="219">
        <v>6.9741011546303362</v>
      </c>
      <c r="D2366" s="218"/>
      <c r="E2366" s="218" t="s">
        <v>205</v>
      </c>
      <c r="F2366" s="218">
        <v>1901</v>
      </c>
    </row>
    <row r="2367" spans="1:6" x14ac:dyDescent="0.45">
      <c r="A2367" s="218">
        <v>10644</v>
      </c>
      <c r="B2367" s="218">
        <v>400</v>
      </c>
      <c r="C2367" s="219">
        <v>21.723504540289149</v>
      </c>
      <c r="D2367" s="218"/>
      <c r="E2367" s="218" t="s">
        <v>205</v>
      </c>
      <c r="F2367" s="218">
        <v>1901</v>
      </c>
    </row>
    <row r="2368" spans="1:6" x14ac:dyDescent="0.45">
      <c r="A2368" s="218">
        <v>10644</v>
      </c>
      <c r="B2368" s="218">
        <v>400</v>
      </c>
      <c r="C2368" s="219">
        <v>11.07271064365974</v>
      </c>
      <c r="D2368" s="218"/>
      <c r="E2368" s="218" t="s">
        <v>205</v>
      </c>
      <c r="F2368" s="218">
        <v>1901</v>
      </c>
    </row>
    <row r="2369" spans="1:6" x14ac:dyDescent="0.45">
      <c r="A2369" s="218">
        <v>10644</v>
      </c>
      <c r="B2369" s="218">
        <v>400</v>
      </c>
      <c r="C2369" s="219">
        <v>8.1207812757409314</v>
      </c>
      <c r="D2369" s="218"/>
      <c r="E2369" s="218" t="s">
        <v>205</v>
      </c>
      <c r="F2369" s="218">
        <v>1901</v>
      </c>
    </row>
    <row r="2370" spans="1:6" x14ac:dyDescent="0.45">
      <c r="A2370" s="218">
        <v>10644</v>
      </c>
      <c r="B2370" s="218">
        <v>400</v>
      </c>
      <c r="C2370" s="219">
        <v>20.613921998218231</v>
      </c>
      <c r="D2370" s="218"/>
      <c r="E2370" s="218" t="s">
        <v>205</v>
      </c>
      <c r="F2370" s="218">
        <v>1901</v>
      </c>
    </row>
    <row r="2371" spans="1:6" x14ac:dyDescent="0.45">
      <c r="A2371" s="218">
        <v>10644</v>
      </c>
      <c r="B2371" s="218">
        <v>400</v>
      </c>
      <c r="C2371" s="219">
        <v>7.3432967687815758</v>
      </c>
      <c r="D2371" s="218"/>
      <c r="E2371" s="218" t="s">
        <v>205</v>
      </c>
      <c r="F2371" s="218">
        <v>1901</v>
      </c>
    </row>
    <row r="2372" spans="1:6" x14ac:dyDescent="0.45">
      <c r="A2372" s="218">
        <v>10636</v>
      </c>
      <c r="B2372" s="218">
        <v>0</v>
      </c>
      <c r="C2372" s="219">
        <v>4.7441072207610144</v>
      </c>
      <c r="D2372" s="218"/>
      <c r="E2372" s="218"/>
      <c r="F2372" s="218">
        <v>1901</v>
      </c>
    </row>
    <row r="2373" spans="1:6" x14ac:dyDescent="0.45">
      <c r="A2373" s="218">
        <v>10634</v>
      </c>
      <c r="B2373" s="218">
        <v>500</v>
      </c>
      <c r="C2373" s="219">
        <v>64.773576918758948</v>
      </c>
      <c r="D2373" s="218"/>
      <c r="E2373" s="218" t="s">
        <v>203</v>
      </c>
      <c r="F2373" s="218">
        <v>1901</v>
      </c>
    </row>
    <row r="2374" spans="1:6" x14ac:dyDescent="0.45">
      <c r="A2374" s="218">
        <v>10634</v>
      </c>
      <c r="B2374" s="218">
        <v>500</v>
      </c>
      <c r="C2374" s="219">
        <v>6.6513528956717716</v>
      </c>
      <c r="D2374" s="218"/>
      <c r="E2374" s="218" t="s">
        <v>203</v>
      </c>
      <c r="F2374" s="218">
        <v>1901</v>
      </c>
    </row>
    <row r="2375" spans="1:6" x14ac:dyDescent="0.45">
      <c r="A2375" s="218">
        <v>10634</v>
      </c>
      <c r="B2375" s="218">
        <v>500</v>
      </c>
      <c r="C2375" s="219">
        <v>12.444325977912079</v>
      </c>
      <c r="D2375" s="218"/>
      <c r="E2375" s="218" t="s">
        <v>203</v>
      </c>
      <c r="F2375" s="218">
        <v>1901</v>
      </c>
    </row>
    <row r="2376" spans="1:6" x14ac:dyDescent="0.45">
      <c r="A2376" s="218">
        <v>10634</v>
      </c>
      <c r="B2376" s="218">
        <v>500</v>
      </c>
      <c r="C2376" s="219">
        <v>14.37101959288186</v>
      </c>
      <c r="D2376" s="218"/>
      <c r="E2376" s="218" t="s">
        <v>203</v>
      </c>
      <c r="F2376" s="218">
        <v>1901</v>
      </c>
    </row>
    <row r="2377" spans="1:6" x14ac:dyDescent="0.45">
      <c r="A2377" s="218">
        <v>10634</v>
      </c>
      <c r="B2377" s="218">
        <v>500</v>
      </c>
      <c r="C2377" s="219">
        <v>17.07968176005048</v>
      </c>
      <c r="D2377" s="218"/>
      <c r="E2377" s="218" t="s">
        <v>203</v>
      </c>
      <c r="F2377" s="218">
        <v>1901</v>
      </c>
    </row>
    <row r="2378" spans="1:6" x14ac:dyDescent="0.45">
      <c r="A2378" s="218">
        <v>10634</v>
      </c>
      <c r="B2378" s="218">
        <v>500</v>
      </c>
      <c r="C2378" s="219">
        <v>15.88640981009876</v>
      </c>
      <c r="D2378" s="218"/>
      <c r="E2378" s="218" t="s">
        <v>203</v>
      </c>
      <c r="F2378" s="218">
        <v>1901</v>
      </c>
    </row>
    <row r="2379" spans="1:6" x14ac:dyDescent="0.45">
      <c r="A2379" s="218">
        <v>10634</v>
      </c>
      <c r="B2379" s="218">
        <v>500</v>
      </c>
      <c r="C2379" s="219">
        <v>19.065875812327299</v>
      </c>
      <c r="D2379" s="218"/>
      <c r="E2379" s="218" t="s">
        <v>203</v>
      </c>
      <c r="F2379" s="218">
        <v>1901</v>
      </c>
    </row>
    <row r="2380" spans="1:6" x14ac:dyDescent="0.45">
      <c r="A2380" s="218">
        <v>10634</v>
      </c>
      <c r="B2380" s="218">
        <v>500</v>
      </c>
      <c r="C2380" s="219">
        <v>4.9448660039544121</v>
      </c>
      <c r="D2380" s="218"/>
      <c r="E2380" s="218" t="s">
        <v>203</v>
      </c>
      <c r="F2380" s="218">
        <v>1901</v>
      </c>
    </row>
    <row r="2381" spans="1:6" x14ac:dyDescent="0.45">
      <c r="A2381" s="218">
        <v>10634</v>
      </c>
      <c r="B2381" s="218">
        <v>500</v>
      </c>
      <c r="C2381" s="219">
        <v>9.2002370983422388</v>
      </c>
      <c r="D2381" s="218"/>
      <c r="E2381" s="218" t="s">
        <v>203</v>
      </c>
      <c r="F2381" s="218">
        <v>1901</v>
      </c>
    </row>
    <row r="2382" spans="1:6" x14ac:dyDescent="0.45">
      <c r="A2382" s="218">
        <v>10634</v>
      </c>
      <c r="B2382" s="218">
        <v>500</v>
      </c>
      <c r="C2382" s="219">
        <v>5.3499114371538719</v>
      </c>
      <c r="D2382" s="218"/>
      <c r="E2382" s="218" t="s">
        <v>203</v>
      </c>
      <c r="F2382" s="218">
        <v>1901</v>
      </c>
    </row>
    <row r="2383" spans="1:6" x14ac:dyDescent="0.45">
      <c r="A2383" s="218">
        <v>10634</v>
      </c>
      <c r="B2383" s="218">
        <v>500</v>
      </c>
      <c r="C2383" s="219">
        <v>15.626873562065191</v>
      </c>
      <c r="D2383" s="218"/>
      <c r="E2383" s="218" t="s">
        <v>203</v>
      </c>
      <c r="F2383" s="218">
        <v>1901</v>
      </c>
    </row>
    <row r="2384" spans="1:6" x14ac:dyDescent="0.45">
      <c r="A2384" s="218">
        <v>10634</v>
      </c>
      <c r="B2384" s="218">
        <v>500</v>
      </c>
      <c r="C2384" s="219">
        <v>25.925140026132471</v>
      </c>
      <c r="D2384" s="218"/>
      <c r="E2384" s="218" t="s">
        <v>203</v>
      </c>
      <c r="F2384" s="218">
        <v>1901</v>
      </c>
    </row>
    <row r="2385" spans="1:6" x14ac:dyDescent="0.45">
      <c r="A2385" s="218">
        <v>10632</v>
      </c>
      <c r="B2385" s="218">
        <v>450</v>
      </c>
      <c r="C2385" s="219">
        <v>60.990782484199251</v>
      </c>
      <c r="D2385" s="218"/>
      <c r="E2385" s="218" t="s">
        <v>111</v>
      </c>
      <c r="F2385" s="218">
        <v>1901</v>
      </c>
    </row>
    <row r="2386" spans="1:6" x14ac:dyDescent="0.45">
      <c r="A2386" s="218">
        <v>10632</v>
      </c>
      <c r="B2386" s="218">
        <v>450</v>
      </c>
      <c r="C2386" s="219">
        <v>48.852263306197393</v>
      </c>
      <c r="D2386" s="218"/>
      <c r="E2386" s="218" t="s">
        <v>111</v>
      </c>
      <c r="F2386" s="218">
        <v>1901</v>
      </c>
    </row>
    <row r="2387" spans="1:6" x14ac:dyDescent="0.45">
      <c r="A2387" s="218">
        <v>10632</v>
      </c>
      <c r="B2387" s="218">
        <v>450</v>
      </c>
      <c r="C2387" s="219">
        <v>20.587220822693421</v>
      </c>
      <c r="D2387" s="218"/>
      <c r="E2387" s="218" t="s">
        <v>111</v>
      </c>
      <c r="F2387" s="218">
        <v>1901</v>
      </c>
    </row>
    <row r="2388" spans="1:6" x14ac:dyDescent="0.45">
      <c r="A2388" s="218">
        <v>10632</v>
      </c>
      <c r="B2388" s="218">
        <v>450</v>
      </c>
      <c r="C2388" s="219">
        <v>40.603410264152878</v>
      </c>
      <c r="D2388" s="218"/>
      <c r="E2388" s="218" t="s">
        <v>111</v>
      </c>
      <c r="F2388" s="218">
        <v>1901</v>
      </c>
    </row>
    <row r="2389" spans="1:6" x14ac:dyDescent="0.45">
      <c r="A2389" s="218">
        <v>10632</v>
      </c>
      <c r="B2389" s="218">
        <v>450</v>
      </c>
      <c r="C2389" s="219">
        <v>28.518986319652331</v>
      </c>
      <c r="D2389" s="218"/>
      <c r="E2389" s="218" t="s">
        <v>205</v>
      </c>
      <c r="F2389" s="218">
        <v>1901</v>
      </c>
    </row>
    <row r="2390" spans="1:6" x14ac:dyDescent="0.45">
      <c r="A2390" s="218">
        <v>10632</v>
      </c>
      <c r="B2390" s="218">
        <v>450</v>
      </c>
      <c r="C2390" s="219">
        <v>50.112172984984568</v>
      </c>
      <c r="D2390" s="218"/>
      <c r="E2390" s="218" t="s">
        <v>111</v>
      </c>
      <c r="F2390" s="218">
        <v>1901</v>
      </c>
    </row>
    <row r="2391" spans="1:6" x14ac:dyDescent="0.45">
      <c r="A2391" s="218">
        <v>10632</v>
      </c>
      <c r="B2391" s="218">
        <v>450</v>
      </c>
      <c r="C2391" s="219">
        <v>31.04760306498893</v>
      </c>
      <c r="D2391" s="218"/>
      <c r="E2391" s="218" t="s">
        <v>111</v>
      </c>
      <c r="F2391" s="218">
        <v>1901</v>
      </c>
    </row>
    <row r="2392" spans="1:6" x14ac:dyDescent="0.45">
      <c r="A2392" s="218">
        <v>10632</v>
      </c>
      <c r="B2392" s="218">
        <v>450</v>
      </c>
      <c r="C2392" s="219">
        <v>52.183248089281527</v>
      </c>
      <c r="D2392" s="218"/>
      <c r="E2392" s="218" t="s">
        <v>111</v>
      </c>
      <c r="F2392" s="218">
        <v>1901</v>
      </c>
    </row>
    <row r="2393" spans="1:6" x14ac:dyDescent="0.45">
      <c r="A2393" s="218">
        <v>10630</v>
      </c>
      <c r="B2393" s="218">
        <v>300</v>
      </c>
      <c r="C2393" s="219">
        <v>7.3902994113401181</v>
      </c>
      <c r="D2393" s="218"/>
      <c r="E2393" s="218" t="s">
        <v>111</v>
      </c>
      <c r="F2393" s="218">
        <v>1901</v>
      </c>
    </row>
    <row r="2394" spans="1:6" x14ac:dyDescent="0.45">
      <c r="A2394" s="218">
        <v>10630</v>
      </c>
      <c r="B2394" s="218">
        <v>300</v>
      </c>
      <c r="C2394" s="219">
        <v>20.08812994343835</v>
      </c>
      <c r="D2394" s="218"/>
      <c r="E2394" s="218" t="s">
        <v>114</v>
      </c>
      <c r="F2394" s="218">
        <v>1901</v>
      </c>
    </row>
    <row r="2395" spans="1:6" x14ac:dyDescent="0.45">
      <c r="A2395" s="218">
        <v>10630</v>
      </c>
      <c r="B2395" s="218">
        <v>300</v>
      </c>
      <c r="C2395" s="219">
        <v>5.2687572889288896</v>
      </c>
      <c r="D2395" s="218"/>
      <c r="E2395" s="218" t="s">
        <v>114</v>
      </c>
      <c r="F2395" s="218">
        <v>1901</v>
      </c>
    </row>
    <row r="2396" spans="1:6" x14ac:dyDescent="0.45">
      <c r="A2396" s="218">
        <v>10630</v>
      </c>
      <c r="B2396" s="218">
        <v>300</v>
      </c>
      <c r="C2396" s="219">
        <v>28.296577320989702</v>
      </c>
      <c r="D2396" s="218"/>
      <c r="E2396" s="218" t="s">
        <v>114</v>
      </c>
      <c r="F2396" s="218">
        <v>1901</v>
      </c>
    </row>
    <row r="2397" spans="1:6" x14ac:dyDescent="0.45">
      <c r="A2397" s="218">
        <v>10628</v>
      </c>
      <c r="B2397" s="218">
        <v>200</v>
      </c>
      <c r="C2397" s="219">
        <v>13.84878519032655</v>
      </c>
      <c r="D2397" s="218"/>
      <c r="E2397" s="218" t="s">
        <v>209</v>
      </c>
      <c r="F2397" s="218">
        <v>1901</v>
      </c>
    </row>
    <row r="2398" spans="1:6" x14ac:dyDescent="0.45">
      <c r="A2398" s="218">
        <v>10910</v>
      </c>
      <c r="B2398" s="218">
        <v>600</v>
      </c>
      <c r="C2398" s="219">
        <v>20.204137770759221</v>
      </c>
      <c r="D2398" s="218"/>
      <c r="E2398" s="218" t="s">
        <v>203</v>
      </c>
      <c r="F2398" s="218">
        <v>1974</v>
      </c>
    </row>
    <row r="2399" spans="1:6" x14ac:dyDescent="0.45">
      <c r="A2399" s="218">
        <v>10910</v>
      </c>
      <c r="B2399" s="218">
        <v>600</v>
      </c>
      <c r="C2399" s="219">
        <v>30.519606870064891</v>
      </c>
      <c r="D2399" s="218"/>
      <c r="E2399" s="218" t="s">
        <v>203</v>
      </c>
      <c r="F2399" s="218">
        <v>1974</v>
      </c>
    </row>
    <row r="2400" spans="1:6" x14ac:dyDescent="0.45">
      <c r="A2400" s="218">
        <v>10910</v>
      </c>
      <c r="B2400" s="218">
        <v>600</v>
      </c>
      <c r="C2400" s="219">
        <v>14.29603598145701</v>
      </c>
      <c r="D2400" s="218"/>
      <c r="E2400" s="218" t="s">
        <v>203</v>
      </c>
      <c r="F2400" s="218">
        <v>1974</v>
      </c>
    </row>
    <row r="2401" spans="1:6" x14ac:dyDescent="0.45">
      <c r="A2401" s="218">
        <v>10910</v>
      </c>
      <c r="B2401" s="218">
        <v>600</v>
      </c>
      <c r="C2401" s="219">
        <v>17.322443440545829</v>
      </c>
      <c r="D2401" s="218"/>
      <c r="E2401" s="218" t="s">
        <v>203</v>
      </c>
      <c r="F2401" s="218">
        <v>1974</v>
      </c>
    </row>
    <row r="2402" spans="1:6" x14ac:dyDescent="0.45">
      <c r="A2402" s="218">
        <v>10910</v>
      </c>
      <c r="B2402" s="218">
        <v>600</v>
      </c>
      <c r="C2402" s="219">
        <v>28.65607946691954</v>
      </c>
      <c r="D2402" s="218"/>
      <c r="E2402" s="218" t="s">
        <v>203</v>
      </c>
      <c r="F2402" s="218">
        <v>1974</v>
      </c>
    </row>
    <row r="2403" spans="1:6" x14ac:dyDescent="0.45">
      <c r="A2403" s="218">
        <v>10910</v>
      </c>
      <c r="B2403" s="218">
        <v>600</v>
      </c>
      <c r="C2403" s="219">
        <v>11.804693977862559</v>
      </c>
      <c r="D2403" s="218"/>
      <c r="E2403" s="218" t="s">
        <v>203</v>
      </c>
      <c r="F2403" s="218">
        <v>1974</v>
      </c>
    </row>
    <row r="2404" spans="1:6" x14ac:dyDescent="0.45">
      <c r="A2404" s="218">
        <v>10910</v>
      </c>
      <c r="B2404" s="218">
        <v>600</v>
      </c>
      <c r="C2404" s="219">
        <v>6.7870424867695904</v>
      </c>
      <c r="D2404" s="218"/>
      <c r="E2404" s="218" t="s">
        <v>203</v>
      </c>
      <c r="F2404" s="218">
        <v>1974</v>
      </c>
    </row>
    <row r="2405" spans="1:6" x14ac:dyDescent="0.45">
      <c r="A2405" s="218">
        <v>10910</v>
      </c>
      <c r="B2405" s="218">
        <v>600</v>
      </c>
      <c r="C2405" s="219">
        <v>7.3662077433919917</v>
      </c>
      <c r="D2405" s="218"/>
      <c r="E2405" s="218" t="s">
        <v>203</v>
      </c>
      <c r="F2405" s="218">
        <v>1974</v>
      </c>
    </row>
    <row r="2406" spans="1:6" x14ac:dyDescent="0.45">
      <c r="A2406" s="218">
        <v>10910</v>
      </c>
      <c r="B2406" s="218">
        <v>600</v>
      </c>
      <c r="C2406" s="219">
        <v>28.0289290259953</v>
      </c>
      <c r="D2406" s="218"/>
      <c r="E2406" s="218" t="s">
        <v>203</v>
      </c>
      <c r="F2406" s="218">
        <v>1974</v>
      </c>
    </row>
    <row r="2407" spans="1:6" x14ac:dyDescent="0.45">
      <c r="A2407" s="218">
        <v>10910</v>
      </c>
      <c r="B2407" s="218">
        <v>600</v>
      </c>
      <c r="C2407" s="219">
        <v>6.8742944655257396</v>
      </c>
      <c r="D2407" s="218"/>
      <c r="E2407" s="218" t="s">
        <v>203</v>
      </c>
      <c r="F2407" s="218">
        <v>1974</v>
      </c>
    </row>
    <row r="2408" spans="1:6" x14ac:dyDescent="0.45">
      <c r="A2408" s="218">
        <v>10910</v>
      </c>
      <c r="B2408" s="218">
        <v>600</v>
      </c>
      <c r="C2408" s="219">
        <v>31.12030148961092</v>
      </c>
      <c r="D2408" s="218"/>
      <c r="E2408" s="218" t="s">
        <v>203</v>
      </c>
      <c r="F2408" s="218">
        <v>1974</v>
      </c>
    </row>
    <row r="2409" spans="1:6" x14ac:dyDescent="0.45">
      <c r="A2409" s="218">
        <v>10908</v>
      </c>
      <c r="B2409" s="218">
        <v>0</v>
      </c>
      <c r="C2409" s="219">
        <v>40.501279732390827</v>
      </c>
      <c r="D2409" s="218"/>
      <c r="E2409" s="218"/>
      <c r="F2409" s="218">
        <v>1901</v>
      </c>
    </row>
    <row r="2410" spans="1:6" x14ac:dyDescent="0.45">
      <c r="A2410" s="218">
        <v>10908</v>
      </c>
      <c r="B2410" s="218">
        <v>0</v>
      </c>
      <c r="C2410" s="219">
        <v>15.72504874110628</v>
      </c>
      <c r="D2410" s="218"/>
      <c r="E2410" s="218"/>
      <c r="F2410" s="218">
        <v>0</v>
      </c>
    </row>
    <row r="2411" spans="1:6" x14ac:dyDescent="0.45">
      <c r="A2411" s="218">
        <v>10908</v>
      </c>
      <c r="B2411" s="218">
        <v>0</v>
      </c>
      <c r="C2411" s="219">
        <v>47.776269464818007</v>
      </c>
      <c r="D2411" s="218"/>
      <c r="E2411" s="218"/>
      <c r="F2411" s="218">
        <v>0</v>
      </c>
    </row>
    <row r="2412" spans="1:6" x14ac:dyDescent="0.45">
      <c r="A2412" s="218">
        <v>10906</v>
      </c>
      <c r="B2412" s="218">
        <v>0</v>
      </c>
      <c r="C2412" s="219">
        <v>10.349210560657831</v>
      </c>
      <c r="D2412" s="218"/>
      <c r="E2412" s="218"/>
      <c r="F2412" s="218">
        <v>1901</v>
      </c>
    </row>
    <row r="2413" spans="1:6" x14ac:dyDescent="0.45">
      <c r="A2413" s="218">
        <v>10906</v>
      </c>
      <c r="B2413" s="218">
        <v>0</v>
      </c>
      <c r="C2413" s="219">
        <v>10.27281509533789</v>
      </c>
      <c r="D2413" s="218"/>
      <c r="E2413" s="218"/>
      <c r="F2413" s="218">
        <v>1901</v>
      </c>
    </row>
    <row r="2414" spans="1:6" x14ac:dyDescent="0.45">
      <c r="A2414" s="218">
        <v>10906</v>
      </c>
      <c r="B2414" s="218">
        <v>0</v>
      </c>
      <c r="C2414" s="219">
        <v>23.191712415343851</v>
      </c>
      <c r="D2414" s="218"/>
      <c r="E2414" s="218"/>
      <c r="F2414" s="218">
        <v>1901</v>
      </c>
    </row>
    <row r="2415" spans="1:6" x14ac:dyDescent="0.45">
      <c r="A2415" s="218">
        <v>10906</v>
      </c>
      <c r="B2415" s="218">
        <v>0</v>
      </c>
      <c r="C2415" s="219">
        <v>39.217388717661109</v>
      </c>
      <c r="D2415" s="218"/>
      <c r="E2415" s="218"/>
      <c r="F2415" s="218">
        <v>1901</v>
      </c>
    </row>
    <row r="2416" spans="1:6" x14ac:dyDescent="0.45">
      <c r="A2416" s="218">
        <v>10906</v>
      </c>
      <c r="B2416" s="218">
        <v>0</v>
      </c>
      <c r="C2416" s="219">
        <v>8.2689476496493626</v>
      </c>
      <c r="D2416" s="218"/>
      <c r="E2416" s="218"/>
      <c r="F2416" s="218">
        <v>1901</v>
      </c>
    </row>
    <row r="2417" spans="1:6" x14ac:dyDescent="0.45">
      <c r="A2417" s="218">
        <v>10906</v>
      </c>
      <c r="B2417" s="218">
        <v>0</v>
      </c>
      <c r="C2417" s="219">
        <v>17.84087407826858</v>
      </c>
      <c r="D2417" s="218"/>
      <c r="E2417" s="218"/>
      <c r="F2417" s="218">
        <v>1901</v>
      </c>
    </row>
    <row r="2418" spans="1:6" x14ac:dyDescent="0.45">
      <c r="A2418" s="218">
        <v>10906</v>
      </c>
      <c r="B2418" s="218">
        <v>0</v>
      </c>
      <c r="C2418" s="219">
        <v>19.438687091732749</v>
      </c>
      <c r="D2418" s="218"/>
      <c r="E2418" s="218"/>
      <c r="F2418" s="218">
        <v>1901</v>
      </c>
    </row>
    <row r="2419" spans="1:6" x14ac:dyDescent="0.45">
      <c r="A2419" s="218">
        <v>10906</v>
      </c>
      <c r="B2419" s="218">
        <v>0</v>
      </c>
      <c r="C2419" s="219">
        <v>21.795807382029452</v>
      </c>
      <c r="D2419" s="218"/>
      <c r="E2419" s="218"/>
      <c r="F2419" s="218">
        <v>1901</v>
      </c>
    </row>
    <row r="2420" spans="1:6" x14ac:dyDescent="0.45">
      <c r="A2420" s="218">
        <v>10904</v>
      </c>
      <c r="B2420" s="218">
        <v>300</v>
      </c>
      <c r="C2420" s="219">
        <v>43.520695222014339</v>
      </c>
      <c r="D2420" s="218"/>
      <c r="E2420" s="218" t="s">
        <v>205</v>
      </c>
      <c r="F2420" s="218">
        <v>1987</v>
      </c>
    </row>
    <row r="2421" spans="1:6" x14ac:dyDescent="0.45">
      <c r="A2421" s="218">
        <v>10904</v>
      </c>
      <c r="B2421" s="218">
        <v>300</v>
      </c>
      <c r="C2421" s="219">
        <v>38.038491149966823</v>
      </c>
      <c r="D2421" s="218"/>
      <c r="E2421" s="218" t="s">
        <v>205</v>
      </c>
      <c r="F2421" s="218">
        <v>1987</v>
      </c>
    </row>
    <row r="2422" spans="1:6" x14ac:dyDescent="0.45">
      <c r="A2422" s="218">
        <v>10898</v>
      </c>
      <c r="B2422" s="218">
        <v>225</v>
      </c>
      <c r="C2422" s="219">
        <v>10.726639571599989</v>
      </c>
      <c r="D2422" s="218"/>
      <c r="E2422" s="218" t="s">
        <v>109</v>
      </c>
      <c r="F2422" s="218">
        <v>1901</v>
      </c>
    </row>
    <row r="2423" spans="1:6" x14ac:dyDescent="0.45">
      <c r="A2423" s="218">
        <v>10898</v>
      </c>
      <c r="B2423" s="218">
        <v>225</v>
      </c>
      <c r="C2423" s="219">
        <v>13.49001673365132</v>
      </c>
      <c r="D2423" s="218"/>
      <c r="E2423" s="218" t="s">
        <v>109</v>
      </c>
      <c r="F2423" s="218">
        <v>1901</v>
      </c>
    </row>
    <row r="2424" spans="1:6" x14ac:dyDescent="0.45">
      <c r="A2424" s="218">
        <v>10896</v>
      </c>
      <c r="B2424" s="218">
        <v>200</v>
      </c>
      <c r="C2424" s="219">
        <v>12.03556123656954</v>
      </c>
      <c r="D2424" s="218"/>
      <c r="E2424" s="218" t="s">
        <v>109</v>
      </c>
      <c r="F2424" s="218">
        <v>1901</v>
      </c>
    </row>
    <row r="2425" spans="1:6" x14ac:dyDescent="0.45">
      <c r="A2425" s="218">
        <v>10890</v>
      </c>
      <c r="B2425" s="218">
        <v>160</v>
      </c>
      <c r="C2425" s="219">
        <v>22.817122692010759</v>
      </c>
      <c r="D2425" s="218"/>
      <c r="E2425" s="218" t="s">
        <v>111</v>
      </c>
      <c r="F2425" s="218">
        <v>1901</v>
      </c>
    </row>
    <row r="2426" spans="1:6" x14ac:dyDescent="0.45">
      <c r="A2426" s="218">
        <v>10888</v>
      </c>
      <c r="B2426" s="218">
        <v>600</v>
      </c>
      <c r="C2426" s="219">
        <v>19.475707023491712</v>
      </c>
      <c r="D2426" s="218"/>
      <c r="E2426" s="218" t="s">
        <v>203</v>
      </c>
      <c r="F2426" s="218">
        <v>1977</v>
      </c>
    </row>
    <row r="2427" spans="1:6" x14ac:dyDescent="0.45">
      <c r="A2427" s="218">
        <v>10888</v>
      </c>
      <c r="B2427" s="218">
        <v>600</v>
      </c>
      <c r="C2427" s="219">
        <v>11.040406745446671</v>
      </c>
      <c r="D2427" s="218"/>
      <c r="E2427" s="218" t="s">
        <v>203</v>
      </c>
      <c r="F2427" s="218">
        <v>1977</v>
      </c>
    </row>
    <row r="2428" spans="1:6" x14ac:dyDescent="0.45">
      <c r="A2428" s="218">
        <v>10888</v>
      </c>
      <c r="B2428" s="218">
        <v>600</v>
      </c>
      <c r="C2428" s="219">
        <v>119.1830451237926</v>
      </c>
      <c r="D2428" s="218"/>
      <c r="E2428" s="218" t="s">
        <v>203</v>
      </c>
      <c r="F2428" s="218">
        <v>1975</v>
      </c>
    </row>
    <row r="2429" spans="1:6" x14ac:dyDescent="0.45">
      <c r="A2429" s="218">
        <v>10884</v>
      </c>
      <c r="B2429" s="218">
        <v>160</v>
      </c>
      <c r="C2429" s="219">
        <v>18.74878336555382</v>
      </c>
      <c r="D2429" s="218"/>
      <c r="E2429" s="218" t="s">
        <v>111</v>
      </c>
      <c r="F2429" s="218">
        <v>1901</v>
      </c>
    </row>
    <row r="2430" spans="1:6" x14ac:dyDescent="0.45">
      <c r="A2430" s="218">
        <v>10884</v>
      </c>
      <c r="B2430" s="218">
        <v>160</v>
      </c>
      <c r="C2430" s="219">
        <v>19.193587505214971</v>
      </c>
      <c r="D2430" s="218"/>
      <c r="E2430" s="218" t="s">
        <v>111</v>
      </c>
      <c r="F2430" s="218">
        <v>1901</v>
      </c>
    </row>
    <row r="2431" spans="1:6" x14ac:dyDescent="0.45">
      <c r="A2431" s="218">
        <v>10884</v>
      </c>
      <c r="B2431" s="218">
        <v>160</v>
      </c>
      <c r="C2431" s="219">
        <v>11.09055461684531</v>
      </c>
      <c r="D2431" s="218"/>
      <c r="E2431" s="218" t="s">
        <v>111</v>
      </c>
      <c r="F2431" s="218">
        <v>1901</v>
      </c>
    </row>
    <row r="2432" spans="1:6" x14ac:dyDescent="0.45">
      <c r="A2432" s="218">
        <v>10880</v>
      </c>
      <c r="B2432" s="218">
        <v>200</v>
      </c>
      <c r="C2432" s="219">
        <v>11.353567265370639</v>
      </c>
      <c r="D2432" s="218"/>
      <c r="E2432" s="218" t="s">
        <v>205</v>
      </c>
      <c r="F2432" s="218">
        <v>1901</v>
      </c>
    </row>
    <row r="2433" spans="1:6" x14ac:dyDescent="0.45">
      <c r="A2433" s="218">
        <v>10880</v>
      </c>
      <c r="B2433" s="218">
        <v>200</v>
      </c>
      <c r="C2433" s="219">
        <v>5.7759947610784543</v>
      </c>
      <c r="D2433" s="218"/>
      <c r="E2433" s="218" t="s">
        <v>205</v>
      </c>
      <c r="F2433" s="218">
        <v>1901</v>
      </c>
    </row>
    <row r="2434" spans="1:6" x14ac:dyDescent="0.45">
      <c r="A2434" s="218">
        <v>10880</v>
      </c>
      <c r="B2434" s="218">
        <v>200</v>
      </c>
      <c r="C2434" s="219">
        <v>25.585413822900971</v>
      </c>
      <c r="D2434" s="218"/>
      <c r="E2434" s="218" t="s">
        <v>207</v>
      </c>
      <c r="F2434" s="218">
        <v>1901</v>
      </c>
    </row>
    <row r="2435" spans="1:6" x14ac:dyDescent="0.45">
      <c r="A2435" s="218">
        <v>10880</v>
      </c>
      <c r="B2435" s="218">
        <v>200</v>
      </c>
      <c r="C2435" s="219">
        <v>25.560369517632939</v>
      </c>
      <c r="D2435" s="218"/>
      <c r="E2435" s="218" t="s">
        <v>207</v>
      </c>
      <c r="F2435" s="218">
        <v>1901</v>
      </c>
    </row>
    <row r="2436" spans="1:6" x14ac:dyDescent="0.45">
      <c r="A2436" s="218">
        <v>10880</v>
      </c>
      <c r="B2436" s="218">
        <v>200</v>
      </c>
      <c r="C2436" s="219">
        <v>30.19234764994577</v>
      </c>
      <c r="D2436" s="218"/>
      <c r="E2436" s="218" t="s">
        <v>207</v>
      </c>
      <c r="F2436" s="218">
        <v>1901</v>
      </c>
    </row>
    <row r="2437" spans="1:6" x14ac:dyDescent="0.45">
      <c r="A2437" s="218">
        <v>10880</v>
      </c>
      <c r="B2437" s="218">
        <v>200</v>
      </c>
      <c r="C2437" s="219">
        <v>18.274507176713371</v>
      </c>
      <c r="D2437" s="218"/>
      <c r="E2437" s="218" t="s">
        <v>207</v>
      </c>
      <c r="F2437" s="218">
        <v>1901</v>
      </c>
    </row>
    <row r="2438" spans="1:6" x14ac:dyDescent="0.45">
      <c r="A2438" s="218">
        <v>10880</v>
      </c>
      <c r="B2438" s="218">
        <v>200</v>
      </c>
      <c r="C2438" s="219">
        <v>10.51031184500609</v>
      </c>
      <c r="D2438" s="218"/>
      <c r="E2438" s="218" t="s">
        <v>207</v>
      </c>
      <c r="F2438" s="218">
        <v>1901</v>
      </c>
    </row>
    <row r="2439" spans="1:6" x14ac:dyDescent="0.45">
      <c r="A2439" s="218">
        <v>10880</v>
      </c>
      <c r="B2439" s="218">
        <v>200</v>
      </c>
      <c r="C2439" s="219">
        <v>5.2341957292887802</v>
      </c>
      <c r="D2439" s="218"/>
      <c r="E2439" s="218" t="s">
        <v>205</v>
      </c>
      <c r="F2439" s="218">
        <v>1901</v>
      </c>
    </row>
    <row r="2440" spans="1:6" x14ac:dyDescent="0.45">
      <c r="A2440" s="218">
        <v>10880</v>
      </c>
      <c r="B2440" s="218">
        <v>200</v>
      </c>
      <c r="C2440" s="219">
        <v>3.9386135889038649</v>
      </c>
      <c r="D2440" s="218"/>
      <c r="E2440" s="218" t="s">
        <v>205</v>
      </c>
      <c r="F2440" s="218">
        <v>1901</v>
      </c>
    </row>
    <row r="2441" spans="1:6" x14ac:dyDescent="0.45">
      <c r="A2441" s="218">
        <v>10880</v>
      </c>
      <c r="B2441" s="218">
        <v>200</v>
      </c>
      <c r="C2441" s="219">
        <v>26.157658520383141</v>
      </c>
      <c r="D2441" s="218"/>
      <c r="E2441" s="218" t="s">
        <v>207</v>
      </c>
      <c r="F2441" s="218">
        <v>1901</v>
      </c>
    </row>
    <row r="2442" spans="1:6" x14ac:dyDescent="0.45">
      <c r="A2442" s="218">
        <v>10880</v>
      </c>
      <c r="B2442" s="218">
        <v>200</v>
      </c>
      <c r="C2442" s="219">
        <v>8.8746521278828148</v>
      </c>
      <c r="D2442" s="218"/>
      <c r="E2442" s="218" t="s">
        <v>205</v>
      </c>
      <c r="F2442" s="218">
        <v>1901</v>
      </c>
    </row>
    <row r="2443" spans="1:6" x14ac:dyDescent="0.45">
      <c r="A2443" s="218">
        <v>10876</v>
      </c>
      <c r="B2443" s="218">
        <v>200</v>
      </c>
      <c r="C2443" s="219">
        <v>21.74373460839627</v>
      </c>
      <c r="D2443" s="218"/>
      <c r="E2443" s="218" t="s">
        <v>112</v>
      </c>
      <c r="F2443" s="218">
        <v>1901</v>
      </c>
    </row>
    <row r="2444" spans="1:6" x14ac:dyDescent="0.45">
      <c r="A2444" s="218">
        <v>10864</v>
      </c>
      <c r="B2444" s="218">
        <v>250</v>
      </c>
      <c r="C2444" s="219">
        <v>18.767944080275189</v>
      </c>
      <c r="D2444" s="218"/>
      <c r="E2444" s="218" t="s">
        <v>114</v>
      </c>
      <c r="F2444" s="218">
        <v>0</v>
      </c>
    </row>
    <row r="2445" spans="1:6" x14ac:dyDescent="0.45">
      <c r="A2445" s="218">
        <v>10864</v>
      </c>
      <c r="B2445" s="218">
        <v>250</v>
      </c>
      <c r="C2445" s="219">
        <v>7.9346354672368724</v>
      </c>
      <c r="D2445" s="218"/>
      <c r="E2445" s="218" t="s">
        <v>114</v>
      </c>
      <c r="F2445" s="218">
        <v>0</v>
      </c>
    </row>
    <row r="2446" spans="1:6" x14ac:dyDescent="0.45">
      <c r="A2446" s="218">
        <v>10864</v>
      </c>
      <c r="B2446" s="218">
        <v>250</v>
      </c>
      <c r="C2446" s="219">
        <v>23.168930100533711</v>
      </c>
      <c r="D2446" s="218"/>
      <c r="E2446" s="218" t="s">
        <v>114</v>
      </c>
      <c r="F2446" s="218">
        <v>0</v>
      </c>
    </row>
    <row r="2447" spans="1:6" x14ac:dyDescent="0.45">
      <c r="A2447" s="218">
        <v>10862</v>
      </c>
      <c r="B2447" s="218">
        <v>150</v>
      </c>
      <c r="C2447" s="219">
        <v>13.09849030776871</v>
      </c>
      <c r="D2447" s="218"/>
      <c r="E2447" s="218" t="s">
        <v>205</v>
      </c>
      <c r="F2447" s="218">
        <v>1901</v>
      </c>
    </row>
    <row r="2448" spans="1:6" x14ac:dyDescent="0.45">
      <c r="A2448" s="218">
        <v>10862</v>
      </c>
      <c r="B2448" s="218">
        <v>150</v>
      </c>
      <c r="C2448" s="219">
        <v>7.3017934441446419</v>
      </c>
      <c r="D2448" s="218"/>
      <c r="E2448" s="218" t="s">
        <v>205</v>
      </c>
      <c r="F2448" s="218">
        <v>1901</v>
      </c>
    </row>
    <row r="2449" spans="1:6" x14ac:dyDescent="0.45">
      <c r="A2449" s="218">
        <v>10862</v>
      </c>
      <c r="B2449" s="218">
        <v>150</v>
      </c>
      <c r="C2449" s="219">
        <v>25.856594395458949</v>
      </c>
      <c r="D2449" s="218"/>
      <c r="E2449" s="218" t="s">
        <v>205</v>
      </c>
      <c r="F2449" s="218">
        <v>1901</v>
      </c>
    </row>
    <row r="2450" spans="1:6" x14ac:dyDescent="0.45">
      <c r="A2450" s="218">
        <v>10862</v>
      </c>
      <c r="B2450" s="218">
        <v>150</v>
      </c>
      <c r="C2450" s="219">
        <v>31.105967660903161</v>
      </c>
      <c r="D2450" s="218"/>
      <c r="E2450" s="218" t="s">
        <v>205</v>
      </c>
      <c r="F2450" s="218">
        <v>1901</v>
      </c>
    </row>
    <row r="2451" spans="1:6" x14ac:dyDescent="0.45">
      <c r="A2451" s="218">
        <v>10862</v>
      </c>
      <c r="B2451" s="218">
        <v>150</v>
      </c>
      <c r="C2451" s="219">
        <v>38.766871290697743</v>
      </c>
      <c r="D2451" s="218"/>
      <c r="E2451" s="218" t="s">
        <v>205</v>
      </c>
      <c r="F2451" s="218">
        <v>1901</v>
      </c>
    </row>
    <row r="2452" spans="1:6" x14ac:dyDescent="0.45">
      <c r="A2452" s="218">
        <v>10052</v>
      </c>
      <c r="B2452" s="218">
        <v>0</v>
      </c>
      <c r="C2452" s="219">
        <v>26.320845251927739</v>
      </c>
      <c r="D2452" s="218"/>
      <c r="E2452" s="218"/>
      <c r="F2452" s="218">
        <v>1901</v>
      </c>
    </row>
    <row r="2453" spans="1:6" x14ac:dyDescent="0.45">
      <c r="A2453" s="218">
        <v>10028</v>
      </c>
      <c r="B2453" s="218">
        <v>160</v>
      </c>
      <c r="C2453" s="219">
        <v>4.8273929257750403</v>
      </c>
      <c r="D2453" s="218"/>
      <c r="E2453" s="218" t="s">
        <v>114</v>
      </c>
      <c r="F2453" s="218">
        <v>1975</v>
      </c>
    </row>
    <row r="2454" spans="1:6" x14ac:dyDescent="0.45">
      <c r="A2454" s="218">
        <v>10022</v>
      </c>
      <c r="B2454" s="218">
        <v>0</v>
      </c>
      <c r="C2454" s="219">
        <v>17.591546532281271</v>
      </c>
      <c r="D2454" s="218"/>
      <c r="E2454" s="218"/>
      <c r="F2454" s="218">
        <v>1901</v>
      </c>
    </row>
    <row r="2455" spans="1:6" x14ac:dyDescent="0.45">
      <c r="A2455" s="218">
        <v>10020</v>
      </c>
      <c r="B2455" s="218">
        <v>200</v>
      </c>
      <c r="C2455" s="219">
        <v>15.92468300902333</v>
      </c>
      <c r="D2455" s="218"/>
      <c r="E2455" s="218" t="s">
        <v>203</v>
      </c>
      <c r="F2455" s="218">
        <v>1901</v>
      </c>
    </row>
    <row r="2456" spans="1:6" x14ac:dyDescent="0.45">
      <c r="A2456" s="218">
        <v>10016</v>
      </c>
      <c r="B2456" s="218">
        <v>160</v>
      </c>
      <c r="C2456" s="219">
        <v>11.94189463809334</v>
      </c>
      <c r="D2456" s="218"/>
      <c r="E2456" s="218" t="s">
        <v>114</v>
      </c>
      <c r="F2456" s="218">
        <v>1901</v>
      </c>
    </row>
    <row r="2457" spans="1:6" x14ac:dyDescent="0.45">
      <c r="A2457" s="218">
        <v>10012</v>
      </c>
      <c r="B2457" s="218">
        <v>500</v>
      </c>
      <c r="C2457" s="219">
        <v>31.910954466936989</v>
      </c>
      <c r="D2457" s="218"/>
      <c r="E2457" s="218" t="s">
        <v>208</v>
      </c>
      <c r="F2457" s="218">
        <v>1964</v>
      </c>
    </row>
    <row r="2458" spans="1:6" x14ac:dyDescent="0.45">
      <c r="A2458" s="218">
        <v>10000</v>
      </c>
      <c r="B2458" s="218">
        <v>500</v>
      </c>
      <c r="C2458" s="219">
        <v>48.913476824776517</v>
      </c>
      <c r="D2458" s="218"/>
      <c r="E2458" s="218" t="s">
        <v>203</v>
      </c>
      <c r="F2458" s="218">
        <v>1901</v>
      </c>
    </row>
    <row r="2459" spans="1:6" x14ac:dyDescent="0.45">
      <c r="A2459" s="218">
        <v>10452</v>
      </c>
      <c r="B2459" s="218">
        <v>200</v>
      </c>
      <c r="C2459" s="219">
        <v>8.3572955542100136</v>
      </c>
      <c r="D2459" s="218"/>
      <c r="E2459" s="218" t="s">
        <v>207</v>
      </c>
      <c r="F2459" s="218">
        <v>1901</v>
      </c>
    </row>
    <row r="2460" spans="1:6" x14ac:dyDescent="0.45">
      <c r="A2460" s="218">
        <v>10448</v>
      </c>
      <c r="B2460" s="218">
        <v>230</v>
      </c>
      <c r="C2460" s="219">
        <v>12.733834668994421</v>
      </c>
      <c r="D2460" s="218"/>
      <c r="E2460" s="218" t="s">
        <v>207</v>
      </c>
      <c r="F2460" s="218">
        <v>1901</v>
      </c>
    </row>
    <row r="2461" spans="1:6" x14ac:dyDescent="0.45">
      <c r="A2461" s="218">
        <v>10440</v>
      </c>
      <c r="B2461" s="218">
        <v>150</v>
      </c>
      <c r="C2461" s="219">
        <v>19.563430746687651</v>
      </c>
      <c r="D2461" s="218"/>
      <c r="E2461" s="218" t="s">
        <v>205</v>
      </c>
      <c r="F2461" s="218">
        <v>1982</v>
      </c>
    </row>
    <row r="2462" spans="1:6" x14ac:dyDescent="0.45">
      <c r="A2462" s="218">
        <v>10440</v>
      </c>
      <c r="B2462" s="218">
        <v>150</v>
      </c>
      <c r="C2462" s="219">
        <v>9.1844039781402103</v>
      </c>
      <c r="D2462" s="218"/>
      <c r="E2462" s="218" t="s">
        <v>205</v>
      </c>
      <c r="F2462" s="218">
        <v>1982</v>
      </c>
    </row>
    <row r="2463" spans="1:6" x14ac:dyDescent="0.45">
      <c r="A2463" s="218">
        <v>10440</v>
      </c>
      <c r="B2463" s="218">
        <v>150</v>
      </c>
      <c r="C2463" s="219">
        <v>10.728033486572381</v>
      </c>
      <c r="D2463" s="218"/>
      <c r="E2463" s="218" t="s">
        <v>205</v>
      </c>
      <c r="F2463" s="218">
        <v>1982</v>
      </c>
    </row>
    <row r="2464" spans="1:6" x14ac:dyDescent="0.45">
      <c r="A2464" s="218">
        <v>10438</v>
      </c>
      <c r="B2464" s="218">
        <v>250</v>
      </c>
      <c r="C2464" s="219">
        <v>19.036159801380659</v>
      </c>
      <c r="D2464" s="218"/>
      <c r="E2464" s="218" t="s">
        <v>205</v>
      </c>
      <c r="F2464" s="218">
        <v>1982</v>
      </c>
    </row>
    <row r="2465" spans="1:6" x14ac:dyDescent="0.45">
      <c r="A2465" s="218">
        <v>10438</v>
      </c>
      <c r="B2465" s="218">
        <v>250</v>
      </c>
      <c r="C2465" s="219">
        <v>14.807613415565489</v>
      </c>
      <c r="D2465" s="218"/>
      <c r="E2465" s="218" t="s">
        <v>205</v>
      </c>
      <c r="F2465" s="218">
        <v>1982</v>
      </c>
    </row>
    <row r="2466" spans="1:6" x14ac:dyDescent="0.45">
      <c r="A2466" s="218">
        <v>10422</v>
      </c>
      <c r="B2466" s="218">
        <v>150</v>
      </c>
      <c r="C2466" s="219">
        <v>10.71438636352886</v>
      </c>
      <c r="D2466" s="218"/>
      <c r="E2466" s="218" t="s">
        <v>203</v>
      </c>
      <c r="F2466" s="218">
        <v>1984</v>
      </c>
    </row>
    <row r="2467" spans="1:6" x14ac:dyDescent="0.45">
      <c r="A2467" s="218">
        <v>10422</v>
      </c>
      <c r="B2467" s="218">
        <v>150</v>
      </c>
      <c r="C2467" s="219">
        <v>18.597290064802799</v>
      </c>
      <c r="D2467" s="218"/>
      <c r="E2467" s="218" t="s">
        <v>205</v>
      </c>
      <c r="F2467" s="218">
        <v>1984</v>
      </c>
    </row>
    <row r="2468" spans="1:6" x14ac:dyDescent="0.45">
      <c r="A2468" s="218">
        <v>10422</v>
      </c>
      <c r="B2468" s="218">
        <v>150</v>
      </c>
      <c r="C2468" s="219">
        <v>8.6835921629021797</v>
      </c>
      <c r="D2468" s="218"/>
      <c r="E2468" s="218" t="s">
        <v>205</v>
      </c>
      <c r="F2468" s="218">
        <v>1984</v>
      </c>
    </row>
    <row r="2469" spans="1:6" x14ac:dyDescent="0.45">
      <c r="A2469" s="218">
        <v>10422</v>
      </c>
      <c r="B2469" s="218">
        <v>150</v>
      </c>
      <c r="C2469" s="219">
        <v>9.8096261715473467</v>
      </c>
      <c r="D2469" s="218"/>
      <c r="E2469" s="218" t="s">
        <v>205</v>
      </c>
      <c r="F2469" s="218">
        <v>1984</v>
      </c>
    </row>
    <row r="2470" spans="1:6" x14ac:dyDescent="0.45">
      <c r="A2470" s="218">
        <v>10422</v>
      </c>
      <c r="B2470" s="218">
        <v>150</v>
      </c>
      <c r="C2470" s="219">
        <v>7.8419823084245017</v>
      </c>
      <c r="D2470" s="218"/>
      <c r="E2470" s="218" t="s">
        <v>205</v>
      </c>
      <c r="F2470" s="218">
        <v>1984</v>
      </c>
    </row>
    <row r="2471" spans="1:6" x14ac:dyDescent="0.45">
      <c r="A2471" s="218">
        <v>10420</v>
      </c>
      <c r="B2471" s="218">
        <v>150</v>
      </c>
      <c r="C2471" s="219">
        <v>6.1441911674815382</v>
      </c>
      <c r="D2471" s="218"/>
      <c r="E2471" s="218" t="s">
        <v>203</v>
      </c>
      <c r="F2471" s="218">
        <v>1969</v>
      </c>
    </row>
    <row r="2472" spans="1:6" x14ac:dyDescent="0.45">
      <c r="A2472" s="218">
        <v>10420</v>
      </c>
      <c r="B2472" s="218">
        <v>150</v>
      </c>
      <c r="C2472" s="219">
        <v>9.9453086839909819</v>
      </c>
      <c r="D2472" s="218"/>
      <c r="E2472" s="218" t="s">
        <v>203</v>
      </c>
      <c r="F2472" s="218">
        <v>1969</v>
      </c>
    </row>
    <row r="2473" spans="1:6" x14ac:dyDescent="0.45">
      <c r="A2473" s="218">
        <v>10414</v>
      </c>
      <c r="B2473" s="218">
        <v>150</v>
      </c>
      <c r="C2473" s="219">
        <v>18.385904314053011</v>
      </c>
      <c r="D2473" s="218"/>
      <c r="E2473" s="218" t="s">
        <v>205</v>
      </c>
      <c r="F2473" s="218">
        <v>1901</v>
      </c>
    </row>
    <row r="2474" spans="1:6" x14ac:dyDescent="0.45">
      <c r="A2474" s="218">
        <v>10410</v>
      </c>
      <c r="B2474" s="218">
        <v>0</v>
      </c>
      <c r="C2474" s="219">
        <v>7.0804685553401603</v>
      </c>
      <c r="D2474" s="218"/>
      <c r="E2474" s="218"/>
      <c r="F2474" s="218">
        <v>1901</v>
      </c>
    </row>
    <row r="2475" spans="1:6" x14ac:dyDescent="0.45">
      <c r="A2475" s="218">
        <v>10406</v>
      </c>
      <c r="B2475" s="218">
        <v>500</v>
      </c>
      <c r="C2475" s="219">
        <v>10.259596512804301</v>
      </c>
      <c r="D2475" s="218"/>
      <c r="E2475" s="218" t="s">
        <v>203</v>
      </c>
      <c r="F2475" s="218">
        <v>1971</v>
      </c>
    </row>
    <row r="2476" spans="1:6" x14ac:dyDescent="0.45">
      <c r="A2476" s="218">
        <v>10406</v>
      </c>
      <c r="B2476" s="218">
        <v>500</v>
      </c>
      <c r="C2476" s="219">
        <v>36.44077671401535</v>
      </c>
      <c r="D2476" s="218"/>
      <c r="E2476" s="218" t="s">
        <v>203</v>
      </c>
      <c r="F2476" s="218">
        <v>1971</v>
      </c>
    </row>
    <row r="2477" spans="1:6" x14ac:dyDescent="0.45">
      <c r="A2477" s="218">
        <v>10406</v>
      </c>
      <c r="B2477" s="218">
        <v>500</v>
      </c>
      <c r="C2477" s="219">
        <v>16.84000738221928</v>
      </c>
      <c r="D2477" s="218"/>
      <c r="E2477" s="218" t="s">
        <v>203</v>
      </c>
      <c r="F2477" s="218">
        <v>1971</v>
      </c>
    </row>
    <row r="2478" spans="1:6" x14ac:dyDescent="0.45">
      <c r="A2478" s="218">
        <v>10406</v>
      </c>
      <c r="B2478" s="218">
        <v>500</v>
      </c>
      <c r="C2478" s="219">
        <v>14.86973998551538</v>
      </c>
      <c r="D2478" s="218"/>
      <c r="E2478" s="218" t="s">
        <v>203</v>
      </c>
      <c r="F2478" s="218">
        <v>1971</v>
      </c>
    </row>
    <row r="2479" spans="1:6" x14ac:dyDescent="0.45">
      <c r="A2479" s="218">
        <v>10406</v>
      </c>
      <c r="B2479" s="218">
        <v>500</v>
      </c>
      <c r="C2479" s="219">
        <v>41.146819406435483</v>
      </c>
      <c r="D2479" s="218"/>
      <c r="E2479" s="218" t="s">
        <v>203</v>
      </c>
      <c r="F2479" s="218">
        <v>1975</v>
      </c>
    </row>
    <row r="2480" spans="1:6" x14ac:dyDescent="0.45">
      <c r="A2480" s="218">
        <v>10406</v>
      </c>
      <c r="B2480" s="218">
        <v>500</v>
      </c>
      <c r="C2480" s="219">
        <v>44.939097325190922</v>
      </c>
      <c r="D2480" s="218"/>
      <c r="E2480" s="218" t="s">
        <v>203</v>
      </c>
      <c r="F2480" s="218">
        <v>1975</v>
      </c>
    </row>
    <row r="2481" spans="1:6" x14ac:dyDescent="0.45">
      <c r="A2481" s="218">
        <v>10404</v>
      </c>
      <c r="B2481" s="218">
        <v>300</v>
      </c>
      <c r="C2481" s="219">
        <v>49.810221318437968</v>
      </c>
      <c r="D2481" s="218"/>
      <c r="E2481" s="218" t="s">
        <v>205</v>
      </c>
      <c r="F2481" s="218">
        <v>1986</v>
      </c>
    </row>
    <row r="2482" spans="1:6" x14ac:dyDescent="0.45">
      <c r="A2482" s="218">
        <v>10404</v>
      </c>
      <c r="B2482" s="218">
        <v>300</v>
      </c>
      <c r="C2482" s="219">
        <v>47.013680212508163</v>
      </c>
      <c r="D2482" s="218"/>
      <c r="E2482" s="218" t="s">
        <v>205</v>
      </c>
      <c r="F2482" s="218">
        <v>1986</v>
      </c>
    </row>
    <row r="2483" spans="1:6" x14ac:dyDescent="0.45">
      <c r="A2483" s="218">
        <v>10404</v>
      </c>
      <c r="B2483" s="218">
        <v>300</v>
      </c>
      <c r="C2483" s="219">
        <v>48.953955320208983</v>
      </c>
      <c r="D2483" s="218"/>
      <c r="E2483" s="218" t="s">
        <v>205</v>
      </c>
      <c r="F2483" s="218">
        <v>1975</v>
      </c>
    </row>
    <row r="2484" spans="1:6" x14ac:dyDescent="0.45">
      <c r="A2484" s="218">
        <v>10404</v>
      </c>
      <c r="B2484" s="218">
        <v>300</v>
      </c>
      <c r="C2484" s="219">
        <v>36.43922021957745</v>
      </c>
      <c r="D2484" s="218"/>
      <c r="E2484" s="218" t="s">
        <v>205</v>
      </c>
      <c r="F2484" s="218">
        <v>1975</v>
      </c>
    </row>
    <row r="2485" spans="1:6" x14ac:dyDescent="0.45">
      <c r="A2485" s="218">
        <v>10404</v>
      </c>
      <c r="B2485" s="218">
        <v>300</v>
      </c>
      <c r="C2485" s="219">
        <v>26.806491640576759</v>
      </c>
      <c r="D2485" s="218"/>
      <c r="E2485" s="218" t="s">
        <v>205</v>
      </c>
      <c r="F2485" s="218">
        <v>1975</v>
      </c>
    </row>
    <row r="2486" spans="1:6" x14ac:dyDescent="0.45">
      <c r="A2486" s="218">
        <v>10404</v>
      </c>
      <c r="B2486" s="218">
        <v>300</v>
      </c>
      <c r="C2486" s="219">
        <v>42.187439226618899</v>
      </c>
      <c r="D2486" s="218"/>
      <c r="E2486" s="218" t="s">
        <v>205</v>
      </c>
      <c r="F2486" s="218">
        <v>1975</v>
      </c>
    </row>
    <row r="2487" spans="1:6" x14ac:dyDescent="0.45">
      <c r="A2487" s="218">
        <v>10404</v>
      </c>
      <c r="B2487" s="218">
        <v>300</v>
      </c>
      <c r="C2487" s="219">
        <v>42.032373830818649</v>
      </c>
      <c r="D2487" s="218"/>
      <c r="E2487" s="218" t="s">
        <v>205</v>
      </c>
      <c r="F2487" s="218">
        <v>1975</v>
      </c>
    </row>
    <row r="2488" spans="1:6" x14ac:dyDescent="0.45">
      <c r="A2488" s="218">
        <v>10404</v>
      </c>
      <c r="B2488" s="218">
        <v>300</v>
      </c>
      <c r="C2488" s="219">
        <v>20.44651886278433</v>
      </c>
      <c r="D2488" s="218"/>
      <c r="E2488" s="218" t="s">
        <v>205</v>
      </c>
      <c r="F2488" s="218">
        <v>1986</v>
      </c>
    </row>
    <row r="2489" spans="1:6" x14ac:dyDescent="0.45">
      <c r="A2489" s="218">
        <v>10404</v>
      </c>
      <c r="B2489" s="218">
        <v>300</v>
      </c>
      <c r="C2489" s="219">
        <v>17.535257321765599</v>
      </c>
      <c r="D2489" s="218"/>
      <c r="E2489" s="218" t="s">
        <v>205</v>
      </c>
      <c r="F2489" s="218">
        <v>1975</v>
      </c>
    </row>
    <row r="2490" spans="1:6" x14ac:dyDescent="0.45">
      <c r="A2490" s="218">
        <v>10402</v>
      </c>
      <c r="B2490" s="218">
        <v>500</v>
      </c>
      <c r="C2490" s="219">
        <v>14.90243518610456</v>
      </c>
      <c r="D2490" s="218"/>
      <c r="E2490" s="218" t="s">
        <v>203</v>
      </c>
      <c r="F2490" s="218">
        <v>1901</v>
      </c>
    </row>
    <row r="2491" spans="1:6" x14ac:dyDescent="0.45">
      <c r="A2491" s="218">
        <v>10402</v>
      </c>
      <c r="B2491" s="218">
        <v>500</v>
      </c>
      <c r="C2491" s="219">
        <v>25.39049625308504</v>
      </c>
      <c r="D2491" s="218"/>
      <c r="E2491" s="218" t="s">
        <v>203</v>
      </c>
      <c r="F2491" s="218">
        <v>1901</v>
      </c>
    </row>
    <row r="2492" spans="1:6" x14ac:dyDescent="0.45">
      <c r="A2492" s="218">
        <v>10402</v>
      </c>
      <c r="B2492" s="218">
        <v>500</v>
      </c>
      <c r="C2492" s="219">
        <v>23.853285967754019</v>
      </c>
      <c r="D2492" s="218"/>
      <c r="E2492" s="218" t="s">
        <v>203</v>
      </c>
      <c r="F2492" s="218">
        <v>1901</v>
      </c>
    </row>
    <row r="2493" spans="1:6" x14ac:dyDescent="0.45">
      <c r="A2493" s="218">
        <v>10402</v>
      </c>
      <c r="B2493" s="218">
        <v>500</v>
      </c>
      <c r="C2493" s="219">
        <v>18.78854550237228</v>
      </c>
      <c r="D2493" s="218"/>
      <c r="E2493" s="218" t="s">
        <v>203</v>
      </c>
      <c r="F2493" s="218">
        <v>1901</v>
      </c>
    </row>
    <row r="2494" spans="1:6" x14ac:dyDescent="0.45">
      <c r="A2494" s="218">
        <v>10402</v>
      </c>
      <c r="B2494" s="218">
        <v>500</v>
      </c>
      <c r="C2494" s="219">
        <v>39.681415552388238</v>
      </c>
      <c r="D2494" s="218"/>
      <c r="E2494" s="218" t="s">
        <v>203</v>
      </c>
      <c r="F2494" s="218">
        <v>1901</v>
      </c>
    </row>
    <row r="2495" spans="1:6" x14ac:dyDescent="0.45">
      <c r="A2495" s="218">
        <v>10402</v>
      </c>
      <c r="B2495" s="218">
        <v>500</v>
      </c>
      <c r="C2495" s="219">
        <v>27.219346076187229</v>
      </c>
      <c r="D2495" s="218"/>
      <c r="E2495" s="218" t="s">
        <v>203</v>
      </c>
      <c r="F2495" s="218">
        <v>1901</v>
      </c>
    </row>
    <row r="2496" spans="1:6" x14ac:dyDescent="0.45">
      <c r="A2496" s="218">
        <v>10402</v>
      </c>
      <c r="B2496" s="218">
        <v>500</v>
      </c>
      <c r="C2496" s="219">
        <v>13.85677093337034</v>
      </c>
      <c r="D2496" s="218"/>
      <c r="E2496" s="218" t="s">
        <v>203</v>
      </c>
      <c r="F2496" s="218">
        <v>1901</v>
      </c>
    </row>
    <row r="2497" spans="1:6" x14ac:dyDescent="0.45">
      <c r="A2497" s="218">
        <v>10400</v>
      </c>
      <c r="B2497" s="218">
        <v>250</v>
      </c>
      <c r="C2497" s="219">
        <v>21.87373696785129</v>
      </c>
      <c r="D2497" s="218"/>
      <c r="E2497" s="218" t="s">
        <v>205</v>
      </c>
      <c r="F2497" s="218">
        <v>1990</v>
      </c>
    </row>
    <row r="2498" spans="1:6" x14ac:dyDescent="0.45">
      <c r="A2498" s="218">
        <v>10400</v>
      </c>
      <c r="B2498" s="218">
        <v>250</v>
      </c>
      <c r="C2498" s="219">
        <v>33.598252997117747</v>
      </c>
      <c r="D2498" s="218"/>
      <c r="E2498" s="218" t="s">
        <v>205</v>
      </c>
      <c r="F2498" s="218">
        <v>1990</v>
      </c>
    </row>
    <row r="2499" spans="1:6" x14ac:dyDescent="0.45">
      <c r="A2499" s="218">
        <v>10400</v>
      </c>
      <c r="B2499" s="218">
        <v>250</v>
      </c>
      <c r="C2499" s="219">
        <v>10.57526678948356</v>
      </c>
      <c r="D2499" s="218"/>
      <c r="E2499" s="218" t="s">
        <v>205</v>
      </c>
      <c r="F2499" s="218">
        <v>1990</v>
      </c>
    </row>
    <row r="2500" spans="1:6" x14ac:dyDescent="0.45">
      <c r="A2500" s="218">
        <v>10388</v>
      </c>
      <c r="B2500" s="218">
        <v>200</v>
      </c>
      <c r="C2500" s="219">
        <v>14.08005035742663</v>
      </c>
      <c r="D2500" s="218"/>
      <c r="E2500" s="218"/>
      <c r="F2500" s="218">
        <v>1901</v>
      </c>
    </row>
    <row r="2501" spans="1:6" x14ac:dyDescent="0.45">
      <c r="A2501" s="218">
        <v>10388</v>
      </c>
      <c r="B2501" s="218">
        <v>200</v>
      </c>
      <c r="C2501" s="219">
        <v>21.427128914514679</v>
      </c>
      <c r="D2501" s="218"/>
      <c r="E2501" s="218" t="s">
        <v>205</v>
      </c>
      <c r="F2501" s="218">
        <v>1901</v>
      </c>
    </row>
    <row r="2502" spans="1:6" x14ac:dyDescent="0.45">
      <c r="A2502" s="218">
        <v>10386</v>
      </c>
      <c r="B2502" s="218">
        <v>150</v>
      </c>
      <c r="C2502" s="219">
        <v>4.314532796867546</v>
      </c>
      <c r="D2502" s="218"/>
      <c r="E2502" s="218" t="s">
        <v>114</v>
      </c>
      <c r="F2502" s="218">
        <v>1901</v>
      </c>
    </row>
    <row r="2503" spans="1:6" x14ac:dyDescent="0.45">
      <c r="A2503" s="218">
        <v>10384</v>
      </c>
      <c r="B2503" s="218">
        <v>200</v>
      </c>
      <c r="C2503" s="219">
        <v>34.54735700470755</v>
      </c>
      <c r="D2503" s="218"/>
      <c r="E2503" s="218" t="s">
        <v>204</v>
      </c>
      <c r="F2503" s="218">
        <v>1901</v>
      </c>
    </row>
    <row r="2504" spans="1:6" x14ac:dyDescent="0.45">
      <c r="A2504" s="218">
        <v>10382</v>
      </c>
      <c r="B2504" s="218">
        <v>200</v>
      </c>
      <c r="C2504" s="219">
        <v>23.571104393336132</v>
      </c>
      <c r="D2504" s="218"/>
      <c r="E2504" s="218" t="s">
        <v>114</v>
      </c>
      <c r="F2504" s="218">
        <v>1901</v>
      </c>
    </row>
    <row r="2505" spans="1:6" x14ac:dyDescent="0.45">
      <c r="A2505" s="218">
        <v>10382</v>
      </c>
      <c r="B2505" s="218">
        <v>200</v>
      </c>
      <c r="C2505" s="219">
        <v>29.98115340510379</v>
      </c>
      <c r="D2505" s="218"/>
      <c r="E2505" s="218" t="s">
        <v>204</v>
      </c>
      <c r="F2505" s="218">
        <v>1901</v>
      </c>
    </row>
    <row r="2506" spans="1:6" x14ac:dyDescent="0.45">
      <c r="A2506" s="218">
        <v>10382</v>
      </c>
      <c r="B2506" s="218">
        <v>200</v>
      </c>
      <c r="C2506" s="219">
        <v>31.669600718913941</v>
      </c>
      <c r="D2506" s="218"/>
      <c r="E2506" s="218" t="s">
        <v>204</v>
      </c>
      <c r="F2506" s="218">
        <v>1901</v>
      </c>
    </row>
    <row r="2507" spans="1:6" x14ac:dyDescent="0.45">
      <c r="A2507" s="218">
        <v>10374</v>
      </c>
      <c r="B2507" s="218">
        <v>250</v>
      </c>
      <c r="C2507" s="219">
        <v>17.199721304491081</v>
      </c>
      <c r="D2507" s="218"/>
      <c r="E2507" s="218" t="s">
        <v>205</v>
      </c>
      <c r="F2507" s="218">
        <v>1901</v>
      </c>
    </row>
    <row r="2508" spans="1:6" x14ac:dyDescent="0.45">
      <c r="A2508" s="218">
        <v>10374</v>
      </c>
      <c r="B2508" s="218">
        <v>250</v>
      </c>
      <c r="C2508" s="219">
        <v>34.709281872672221</v>
      </c>
      <c r="D2508" s="218"/>
      <c r="E2508" s="218" t="s">
        <v>205</v>
      </c>
      <c r="F2508" s="218">
        <v>1901</v>
      </c>
    </row>
    <row r="2509" spans="1:6" x14ac:dyDescent="0.45">
      <c r="A2509" s="218">
        <v>10372</v>
      </c>
      <c r="B2509" s="218">
        <v>300</v>
      </c>
      <c r="C2509" s="219">
        <v>23.065721682969439</v>
      </c>
      <c r="D2509" s="218"/>
      <c r="E2509" s="218" t="s">
        <v>213</v>
      </c>
      <c r="F2509" s="218">
        <v>1901</v>
      </c>
    </row>
    <row r="2510" spans="1:6" x14ac:dyDescent="0.45">
      <c r="A2510" s="218">
        <v>10370</v>
      </c>
      <c r="B2510" s="218">
        <v>500</v>
      </c>
      <c r="C2510" s="219">
        <v>29.293118908491302</v>
      </c>
      <c r="D2510" s="218"/>
      <c r="E2510" s="218" t="s">
        <v>203</v>
      </c>
      <c r="F2510" s="218">
        <v>1901</v>
      </c>
    </row>
    <row r="2511" spans="1:6" x14ac:dyDescent="0.45">
      <c r="A2511" s="218">
        <v>10368</v>
      </c>
      <c r="B2511" s="218">
        <v>600</v>
      </c>
      <c r="C2511" s="219">
        <v>12.796333022191821</v>
      </c>
      <c r="D2511" s="218"/>
      <c r="E2511" s="218" t="s">
        <v>203</v>
      </c>
      <c r="F2511" s="218">
        <v>1901</v>
      </c>
    </row>
    <row r="2512" spans="1:6" x14ac:dyDescent="0.45">
      <c r="A2512" s="218">
        <v>10366</v>
      </c>
      <c r="B2512" s="218">
        <v>500</v>
      </c>
      <c r="C2512" s="219">
        <v>28.89031608588143</v>
      </c>
      <c r="D2512" s="218"/>
      <c r="E2512" s="218" t="s">
        <v>203</v>
      </c>
      <c r="F2512" s="218">
        <v>1901</v>
      </c>
    </row>
    <row r="2513" spans="1:6" x14ac:dyDescent="0.45">
      <c r="A2513" s="218">
        <v>10364</v>
      </c>
      <c r="B2513" s="218">
        <v>0</v>
      </c>
      <c r="C2513" s="219">
        <v>33.29630178561623</v>
      </c>
      <c r="D2513" s="218"/>
      <c r="E2513" s="218"/>
      <c r="F2513" s="218">
        <v>1901</v>
      </c>
    </row>
    <row r="2514" spans="1:6" x14ac:dyDescent="0.45">
      <c r="A2514" s="218">
        <v>10362</v>
      </c>
      <c r="B2514" s="218">
        <v>0</v>
      </c>
      <c r="C2514" s="219">
        <v>7.9290815189970001</v>
      </c>
      <c r="D2514" s="218"/>
      <c r="E2514" s="218"/>
      <c r="F2514" s="218">
        <v>1901</v>
      </c>
    </row>
    <row r="2515" spans="1:6" x14ac:dyDescent="0.45">
      <c r="A2515" s="218">
        <v>10362</v>
      </c>
      <c r="B2515" s="218">
        <v>0</v>
      </c>
      <c r="C2515" s="219">
        <v>10.92215656444901</v>
      </c>
      <c r="D2515" s="218"/>
      <c r="E2515" s="218"/>
      <c r="F2515" s="218">
        <v>1901</v>
      </c>
    </row>
    <row r="2516" spans="1:6" x14ac:dyDescent="0.45">
      <c r="A2516" s="218">
        <v>10362</v>
      </c>
      <c r="B2516" s="218">
        <v>0</v>
      </c>
      <c r="C2516" s="219">
        <v>2.7122039942146992</v>
      </c>
      <c r="D2516" s="218"/>
      <c r="E2516" s="218"/>
      <c r="F2516" s="218">
        <v>1901</v>
      </c>
    </row>
    <row r="2517" spans="1:6" x14ac:dyDescent="0.45">
      <c r="A2517" s="218">
        <v>10360</v>
      </c>
      <c r="B2517" s="218">
        <v>150</v>
      </c>
      <c r="C2517" s="219">
        <v>12.253281518030359</v>
      </c>
      <c r="D2517" s="218"/>
      <c r="E2517" s="218" t="s">
        <v>209</v>
      </c>
      <c r="F2517" s="218">
        <v>1901</v>
      </c>
    </row>
    <row r="2518" spans="1:6" x14ac:dyDescent="0.45">
      <c r="A2518" s="218">
        <v>10360</v>
      </c>
      <c r="B2518" s="218">
        <v>150</v>
      </c>
      <c r="C2518" s="219">
        <v>48.155741642893886</v>
      </c>
      <c r="D2518" s="218"/>
      <c r="E2518" s="218" t="s">
        <v>209</v>
      </c>
      <c r="F2518" s="218">
        <v>1901</v>
      </c>
    </row>
    <row r="2519" spans="1:6" x14ac:dyDescent="0.45">
      <c r="A2519" s="218">
        <v>10358</v>
      </c>
      <c r="B2519" s="218">
        <v>315</v>
      </c>
      <c r="C2519" s="219">
        <v>11.17501050274017</v>
      </c>
      <c r="D2519" s="218"/>
      <c r="E2519" s="218" t="s">
        <v>204</v>
      </c>
      <c r="F2519" s="218">
        <v>1901</v>
      </c>
    </row>
    <row r="2520" spans="1:6" x14ac:dyDescent="0.45">
      <c r="A2520" s="218">
        <v>10358</v>
      </c>
      <c r="B2520" s="218">
        <v>315</v>
      </c>
      <c r="C2520" s="219">
        <v>5.949970472136326</v>
      </c>
      <c r="D2520" s="218"/>
      <c r="E2520" s="218" t="s">
        <v>204</v>
      </c>
      <c r="F2520" s="218">
        <v>1901</v>
      </c>
    </row>
    <row r="2521" spans="1:6" x14ac:dyDescent="0.45">
      <c r="A2521" s="218">
        <v>10358</v>
      </c>
      <c r="B2521" s="218">
        <v>315</v>
      </c>
      <c r="C2521" s="219">
        <v>12.99401056928985</v>
      </c>
      <c r="D2521" s="218"/>
      <c r="E2521" s="218" t="s">
        <v>204</v>
      </c>
      <c r="F2521" s="218">
        <v>1901</v>
      </c>
    </row>
    <row r="2522" spans="1:6" x14ac:dyDescent="0.45">
      <c r="A2522" s="218">
        <v>10280</v>
      </c>
      <c r="B2522" s="218">
        <v>200</v>
      </c>
      <c r="C2522" s="219">
        <v>22.095128507467159</v>
      </c>
      <c r="D2522" s="218"/>
      <c r="E2522" s="218" t="s">
        <v>205</v>
      </c>
      <c r="F2522" s="218">
        <v>1979</v>
      </c>
    </row>
    <row r="2523" spans="1:6" x14ac:dyDescent="0.45">
      <c r="A2523" s="218">
        <v>10280</v>
      </c>
      <c r="B2523" s="218">
        <v>200</v>
      </c>
      <c r="C2523" s="219">
        <v>14.687565558368391</v>
      </c>
      <c r="D2523" s="218"/>
      <c r="E2523" s="218" t="s">
        <v>205</v>
      </c>
      <c r="F2523" s="218">
        <v>1979</v>
      </c>
    </row>
    <row r="2524" spans="1:6" x14ac:dyDescent="0.45">
      <c r="A2524" s="218">
        <v>10280</v>
      </c>
      <c r="B2524" s="218">
        <v>200</v>
      </c>
      <c r="C2524" s="219">
        <v>19.287216953025851</v>
      </c>
      <c r="D2524" s="218"/>
      <c r="E2524" s="218" t="s">
        <v>205</v>
      </c>
      <c r="F2524" s="218">
        <v>1979</v>
      </c>
    </row>
    <row r="2525" spans="1:6" x14ac:dyDescent="0.45">
      <c r="A2525" s="218">
        <v>10280</v>
      </c>
      <c r="B2525" s="218">
        <v>200</v>
      </c>
      <c r="C2525" s="219">
        <v>19.266268300361791</v>
      </c>
      <c r="D2525" s="218"/>
      <c r="E2525" s="218" t="s">
        <v>209</v>
      </c>
      <c r="F2525" s="218">
        <v>1979</v>
      </c>
    </row>
    <row r="2526" spans="1:6" x14ac:dyDescent="0.45">
      <c r="A2526" s="218">
        <v>10262</v>
      </c>
      <c r="B2526" s="218">
        <v>300</v>
      </c>
      <c r="C2526" s="219">
        <v>6.6520438258559924</v>
      </c>
      <c r="D2526" s="218"/>
      <c r="E2526" s="218" t="s">
        <v>205</v>
      </c>
      <c r="F2526" s="218">
        <v>1901</v>
      </c>
    </row>
    <row r="2527" spans="1:6" x14ac:dyDescent="0.45">
      <c r="A2527" s="218">
        <v>10262</v>
      </c>
      <c r="B2527" s="218">
        <v>300</v>
      </c>
      <c r="C2527" s="219">
        <v>6.4503178670763921</v>
      </c>
      <c r="D2527" s="218"/>
      <c r="E2527" s="218" t="s">
        <v>205</v>
      </c>
      <c r="F2527" s="218">
        <v>1901</v>
      </c>
    </row>
    <row r="2528" spans="1:6" x14ac:dyDescent="0.45">
      <c r="A2528" s="218">
        <v>10262</v>
      </c>
      <c r="B2528" s="218">
        <v>300</v>
      </c>
      <c r="C2528" s="219">
        <v>33.139006254674619</v>
      </c>
      <c r="D2528" s="218"/>
      <c r="E2528" s="218" t="s">
        <v>205</v>
      </c>
      <c r="F2528" s="218">
        <v>1901</v>
      </c>
    </row>
    <row r="2529" spans="1:6" x14ac:dyDescent="0.45">
      <c r="A2529" s="218">
        <v>10262</v>
      </c>
      <c r="B2529" s="218">
        <v>300</v>
      </c>
      <c r="C2529" s="219">
        <v>17.701360406874421</v>
      </c>
      <c r="D2529" s="218"/>
      <c r="E2529" s="218" t="s">
        <v>205</v>
      </c>
      <c r="F2529" s="218">
        <v>1901</v>
      </c>
    </row>
    <row r="2530" spans="1:6" x14ac:dyDescent="0.45">
      <c r="A2530" s="218">
        <v>10262</v>
      </c>
      <c r="B2530" s="218">
        <v>300</v>
      </c>
      <c r="C2530" s="219">
        <v>12.124427177230009</v>
      </c>
      <c r="D2530" s="218"/>
      <c r="E2530" s="218" t="s">
        <v>112</v>
      </c>
      <c r="F2530" s="218">
        <v>1901</v>
      </c>
    </row>
    <row r="2531" spans="1:6" x14ac:dyDescent="0.45">
      <c r="A2531" s="218">
        <v>10262</v>
      </c>
      <c r="B2531" s="218">
        <v>300</v>
      </c>
      <c r="C2531" s="219">
        <v>28.523436618419371</v>
      </c>
      <c r="D2531" s="218"/>
      <c r="E2531" s="218" t="s">
        <v>112</v>
      </c>
      <c r="F2531" s="218">
        <v>1901</v>
      </c>
    </row>
    <row r="2532" spans="1:6" x14ac:dyDescent="0.45">
      <c r="A2532" s="218">
        <v>10262</v>
      </c>
      <c r="B2532" s="218">
        <v>300</v>
      </c>
      <c r="C2532" s="219">
        <v>5.3033008588991084</v>
      </c>
      <c r="D2532" s="218"/>
      <c r="E2532" s="218" t="s">
        <v>112</v>
      </c>
      <c r="F2532" s="218">
        <v>1901</v>
      </c>
    </row>
    <row r="2533" spans="1:6" x14ac:dyDescent="0.45">
      <c r="A2533" s="218">
        <v>10262</v>
      </c>
      <c r="B2533" s="218">
        <v>300</v>
      </c>
      <c r="C2533" s="219">
        <v>3.8302257310980372</v>
      </c>
      <c r="D2533" s="218"/>
      <c r="E2533" s="218" t="s">
        <v>112</v>
      </c>
      <c r="F2533" s="218">
        <v>1901</v>
      </c>
    </row>
    <row r="2534" spans="1:6" x14ac:dyDescent="0.45">
      <c r="A2534" s="218">
        <v>10256</v>
      </c>
      <c r="B2534" s="218">
        <v>150</v>
      </c>
      <c r="C2534" s="219">
        <v>14.35765082415868</v>
      </c>
      <c r="D2534" s="218"/>
      <c r="E2534" s="218" t="s">
        <v>205</v>
      </c>
      <c r="F2534" s="218">
        <v>1977</v>
      </c>
    </row>
    <row r="2535" spans="1:6" x14ac:dyDescent="0.45">
      <c r="A2535" s="218">
        <v>10256</v>
      </c>
      <c r="B2535" s="218">
        <v>150</v>
      </c>
      <c r="C2535" s="219">
        <v>20.191356580646961</v>
      </c>
      <c r="D2535" s="218"/>
      <c r="E2535" s="218" t="s">
        <v>205</v>
      </c>
      <c r="F2535" s="218">
        <v>1977</v>
      </c>
    </row>
    <row r="2536" spans="1:6" x14ac:dyDescent="0.45">
      <c r="A2536" s="218">
        <v>10254</v>
      </c>
      <c r="B2536" s="218">
        <v>200</v>
      </c>
      <c r="C2536" s="219">
        <v>19.882926717253991</v>
      </c>
      <c r="D2536" s="218"/>
      <c r="E2536" s="218" t="s">
        <v>205</v>
      </c>
      <c r="F2536" s="218">
        <v>1901</v>
      </c>
    </row>
    <row r="2537" spans="1:6" x14ac:dyDescent="0.45">
      <c r="A2537" s="218">
        <v>10254</v>
      </c>
      <c r="B2537" s="218">
        <v>200</v>
      </c>
      <c r="C2537" s="219">
        <v>23.030479311017821</v>
      </c>
      <c r="D2537" s="218"/>
      <c r="E2537" s="218" t="s">
        <v>205</v>
      </c>
      <c r="F2537" s="218">
        <v>1901</v>
      </c>
    </row>
    <row r="2538" spans="1:6" x14ac:dyDescent="0.45">
      <c r="A2538" s="218">
        <v>10254</v>
      </c>
      <c r="B2538" s="218">
        <v>200</v>
      </c>
      <c r="C2538" s="219">
        <v>21.609335022356319</v>
      </c>
      <c r="D2538" s="218"/>
      <c r="E2538" s="218" t="s">
        <v>205</v>
      </c>
      <c r="F2538" s="218">
        <v>1901</v>
      </c>
    </row>
    <row r="2539" spans="1:6" x14ac:dyDescent="0.45">
      <c r="A2539" s="218">
        <v>10252</v>
      </c>
      <c r="B2539" s="218">
        <v>150</v>
      </c>
      <c r="C2539" s="219">
        <v>11.28436603218959</v>
      </c>
      <c r="D2539" s="218"/>
      <c r="E2539" s="218" t="s">
        <v>205</v>
      </c>
      <c r="F2539" s="218">
        <v>1901</v>
      </c>
    </row>
    <row r="2540" spans="1:6" x14ac:dyDescent="0.45">
      <c r="A2540" s="218">
        <v>10250</v>
      </c>
      <c r="B2540" s="218">
        <v>200</v>
      </c>
      <c r="C2540" s="219">
        <v>21.184506313923841</v>
      </c>
      <c r="D2540" s="218"/>
      <c r="E2540" s="218" t="s">
        <v>205</v>
      </c>
      <c r="F2540" s="218">
        <v>1901</v>
      </c>
    </row>
    <row r="2541" spans="1:6" x14ac:dyDescent="0.45">
      <c r="A2541" s="218">
        <v>10250</v>
      </c>
      <c r="B2541" s="218">
        <v>200</v>
      </c>
      <c r="C2541" s="219">
        <v>26.16386762771695</v>
      </c>
      <c r="D2541" s="218"/>
      <c r="E2541" s="218" t="s">
        <v>205</v>
      </c>
      <c r="F2541" s="218">
        <v>1901</v>
      </c>
    </row>
    <row r="2542" spans="1:6" x14ac:dyDescent="0.45">
      <c r="A2542" s="218">
        <v>10248</v>
      </c>
      <c r="B2542" s="218">
        <v>300</v>
      </c>
      <c r="C2542" s="219">
        <v>20.893806565209161</v>
      </c>
      <c r="D2542" s="218"/>
      <c r="E2542" s="218" t="s">
        <v>205</v>
      </c>
      <c r="F2542" s="218">
        <v>1901</v>
      </c>
    </row>
    <row r="2543" spans="1:6" x14ac:dyDescent="0.45">
      <c r="A2543" s="218">
        <v>10248</v>
      </c>
      <c r="B2543" s="218">
        <v>300</v>
      </c>
      <c r="C2543" s="219">
        <v>28.42652169959441</v>
      </c>
      <c r="D2543" s="218"/>
      <c r="E2543" s="218" t="s">
        <v>205</v>
      </c>
      <c r="F2543" s="218">
        <v>1901</v>
      </c>
    </row>
    <row r="2544" spans="1:6" x14ac:dyDescent="0.45">
      <c r="A2544" s="218">
        <v>10248</v>
      </c>
      <c r="B2544" s="218">
        <v>300</v>
      </c>
      <c r="C2544" s="219">
        <v>18.596391783199788</v>
      </c>
      <c r="D2544" s="218"/>
      <c r="E2544" s="218" t="s">
        <v>205</v>
      </c>
      <c r="F2544" s="218">
        <v>1901</v>
      </c>
    </row>
    <row r="2545" spans="1:6" x14ac:dyDescent="0.45">
      <c r="A2545" s="218">
        <v>10248</v>
      </c>
      <c r="B2545" s="218">
        <v>300</v>
      </c>
      <c r="C2545" s="219">
        <v>10.652752834504239</v>
      </c>
      <c r="D2545" s="218"/>
      <c r="E2545" s="218" t="s">
        <v>205</v>
      </c>
      <c r="F2545" s="218">
        <v>1901</v>
      </c>
    </row>
    <row r="2546" spans="1:6" x14ac:dyDescent="0.45">
      <c r="A2546" s="218">
        <v>10248</v>
      </c>
      <c r="B2546" s="218">
        <v>300</v>
      </c>
      <c r="C2546" s="219">
        <v>27.139390354590962</v>
      </c>
      <c r="D2546" s="218"/>
      <c r="E2546" s="218" t="s">
        <v>205</v>
      </c>
      <c r="F2546" s="218">
        <v>1901</v>
      </c>
    </row>
    <row r="2547" spans="1:6" x14ac:dyDescent="0.45">
      <c r="A2547" s="218">
        <v>10248</v>
      </c>
      <c r="B2547" s="218">
        <v>300</v>
      </c>
      <c r="C2547" s="219">
        <v>37.595851607670831</v>
      </c>
      <c r="D2547" s="218"/>
      <c r="E2547" s="218" t="s">
        <v>205</v>
      </c>
      <c r="F2547" s="218">
        <v>1901</v>
      </c>
    </row>
    <row r="2548" spans="1:6" x14ac:dyDescent="0.45">
      <c r="A2548" s="218">
        <v>10248</v>
      </c>
      <c r="B2548" s="218">
        <v>300</v>
      </c>
      <c r="C2548" s="219">
        <v>14.3606634249478</v>
      </c>
      <c r="D2548" s="218"/>
      <c r="E2548" s="218" t="s">
        <v>205</v>
      </c>
      <c r="F2548" s="218">
        <v>1901</v>
      </c>
    </row>
    <row r="2549" spans="1:6" x14ac:dyDescent="0.45">
      <c r="A2549" s="218">
        <v>10246</v>
      </c>
      <c r="B2549" s="218">
        <v>0</v>
      </c>
      <c r="C2549" s="219">
        <v>2.1767427447688581</v>
      </c>
      <c r="D2549" s="218"/>
      <c r="E2549" s="218"/>
      <c r="F2549" s="218">
        <v>1901</v>
      </c>
    </row>
    <row r="2550" spans="1:6" x14ac:dyDescent="0.45">
      <c r="A2550" s="218">
        <v>10244</v>
      </c>
      <c r="B2550" s="218">
        <v>250</v>
      </c>
      <c r="C2550" s="219">
        <v>24.648224279037638</v>
      </c>
      <c r="D2550" s="218"/>
      <c r="E2550" s="218" t="s">
        <v>205</v>
      </c>
      <c r="F2550" s="218">
        <v>1901</v>
      </c>
    </row>
    <row r="2551" spans="1:6" x14ac:dyDescent="0.45">
      <c r="A2551" s="218">
        <v>10242</v>
      </c>
      <c r="B2551" s="218">
        <v>0</v>
      </c>
      <c r="C2551" s="219">
        <v>25.647461832311791</v>
      </c>
      <c r="D2551" s="218"/>
      <c r="E2551" s="218"/>
      <c r="F2551" s="218">
        <v>1901</v>
      </c>
    </row>
    <row r="2552" spans="1:6" x14ac:dyDescent="0.45">
      <c r="A2552" s="218">
        <v>10240</v>
      </c>
      <c r="B2552" s="218">
        <v>500</v>
      </c>
      <c r="C2552" s="219">
        <v>11.66244542262621</v>
      </c>
      <c r="D2552" s="218"/>
      <c r="E2552" s="218" t="s">
        <v>203</v>
      </c>
      <c r="F2552" s="218">
        <v>1901</v>
      </c>
    </row>
    <row r="2553" spans="1:6" x14ac:dyDescent="0.45">
      <c r="A2553" s="218">
        <v>10238</v>
      </c>
      <c r="B2553" s="218">
        <v>200</v>
      </c>
      <c r="C2553" s="219">
        <v>14.86318661575668</v>
      </c>
      <c r="D2553" s="218"/>
      <c r="E2553" s="218" t="s">
        <v>205</v>
      </c>
      <c r="F2553" s="218">
        <v>1901</v>
      </c>
    </row>
    <row r="2554" spans="1:6" x14ac:dyDescent="0.45">
      <c r="A2554" s="218">
        <v>10236</v>
      </c>
      <c r="B2554" s="218">
        <v>0</v>
      </c>
      <c r="C2554" s="219">
        <v>30.610551956561309</v>
      </c>
      <c r="D2554" s="218"/>
      <c r="E2554" s="218"/>
      <c r="F2554" s="218">
        <v>1901</v>
      </c>
    </row>
    <row r="2555" spans="1:6" x14ac:dyDescent="0.45">
      <c r="A2555" s="218">
        <v>10236</v>
      </c>
      <c r="B2555" s="218">
        <v>0</v>
      </c>
      <c r="C2555" s="219">
        <v>15.592888608778219</v>
      </c>
      <c r="D2555" s="218"/>
      <c r="E2555" s="218"/>
      <c r="F2555" s="218">
        <v>1901</v>
      </c>
    </row>
    <row r="2556" spans="1:6" x14ac:dyDescent="0.45">
      <c r="A2556" s="218">
        <v>10236</v>
      </c>
      <c r="B2556" s="218">
        <v>0</v>
      </c>
      <c r="C2556" s="219">
        <v>13.074458547439569</v>
      </c>
      <c r="D2556" s="218"/>
      <c r="E2556" s="218"/>
      <c r="F2556" s="218">
        <v>1901</v>
      </c>
    </row>
    <row r="2557" spans="1:6" x14ac:dyDescent="0.45">
      <c r="A2557" s="218">
        <v>10158</v>
      </c>
      <c r="B2557" s="218">
        <v>300</v>
      </c>
      <c r="C2557" s="219">
        <v>26.58899632998493</v>
      </c>
      <c r="D2557" s="218"/>
      <c r="E2557" s="218" t="s">
        <v>207</v>
      </c>
      <c r="F2557" s="218">
        <v>1901</v>
      </c>
    </row>
    <row r="2558" spans="1:6" x14ac:dyDescent="0.45">
      <c r="A2558" s="218">
        <v>10156</v>
      </c>
      <c r="B2558" s="218">
        <v>200</v>
      </c>
      <c r="C2558" s="219">
        <v>29.54992369424199</v>
      </c>
      <c r="D2558" s="218"/>
      <c r="E2558" s="218" t="s">
        <v>205</v>
      </c>
      <c r="F2558" s="218">
        <v>1901</v>
      </c>
    </row>
    <row r="2559" spans="1:6" x14ac:dyDescent="0.45">
      <c r="A2559" s="218">
        <v>10154</v>
      </c>
      <c r="B2559" s="218">
        <v>0</v>
      </c>
      <c r="C2559" s="219">
        <v>15.28853021888095</v>
      </c>
      <c r="D2559" s="218"/>
      <c r="E2559" s="218"/>
      <c r="F2559" s="218">
        <v>1901</v>
      </c>
    </row>
    <row r="2560" spans="1:6" x14ac:dyDescent="0.45">
      <c r="A2560" s="218">
        <v>10154</v>
      </c>
      <c r="B2560" s="218">
        <v>0</v>
      </c>
      <c r="C2560" s="219">
        <v>16.370615213878072</v>
      </c>
      <c r="D2560" s="218"/>
      <c r="E2560" s="218"/>
      <c r="F2560" s="218">
        <v>1901</v>
      </c>
    </row>
    <row r="2561" spans="1:6" x14ac:dyDescent="0.45">
      <c r="A2561" s="218">
        <v>10146</v>
      </c>
      <c r="B2561" s="218">
        <v>600</v>
      </c>
      <c r="C2561" s="219">
        <v>30.885790192135591</v>
      </c>
      <c r="D2561" s="218"/>
      <c r="E2561" s="218" t="s">
        <v>203</v>
      </c>
      <c r="F2561" s="218">
        <v>1970</v>
      </c>
    </row>
    <row r="2562" spans="1:6" x14ac:dyDescent="0.45">
      <c r="A2562" s="218">
        <v>10146</v>
      </c>
      <c r="B2562" s="218">
        <v>600</v>
      </c>
      <c r="C2562" s="219">
        <v>28.796679398624761</v>
      </c>
      <c r="D2562" s="218"/>
      <c r="E2562" s="218" t="s">
        <v>203</v>
      </c>
      <c r="F2562" s="218">
        <v>1970</v>
      </c>
    </row>
    <row r="2563" spans="1:6" x14ac:dyDescent="0.45">
      <c r="A2563" s="218">
        <v>10146</v>
      </c>
      <c r="B2563" s="218">
        <v>600</v>
      </c>
      <c r="C2563" s="219">
        <v>33.460208607554101</v>
      </c>
      <c r="D2563" s="218"/>
      <c r="E2563" s="218" t="s">
        <v>203</v>
      </c>
      <c r="F2563" s="218">
        <v>1970</v>
      </c>
    </row>
    <row r="2564" spans="1:6" x14ac:dyDescent="0.45">
      <c r="A2564" s="218">
        <v>10146</v>
      </c>
      <c r="B2564" s="218">
        <v>600</v>
      </c>
      <c r="C2564" s="219">
        <v>14.16474765305578</v>
      </c>
      <c r="D2564" s="218"/>
      <c r="E2564" s="218" t="s">
        <v>203</v>
      </c>
      <c r="F2564" s="218">
        <v>1970</v>
      </c>
    </row>
    <row r="2565" spans="1:6" x14ac:dyDescent="0.45">
      <c r="A2565" s="218">
        <v>10146</v>
      </c>
      <c r="B2565" s="218">
        <v>600</v>
      </c>
      <c r="C2565" s="219">
        <v>29.82353103540536</v>
      </c>
      <c r="D2565" s="218"/>
      <c r="E2565" s="218" t="s">
        <v>203</v>
      </c>
      <c r="F2565" s="218">
        <v>1970</v>
      </c>
    </row>
    <row r="2566" spans="1:6" x14ac:dyDescent="0.45">
      <c r="A2566" s="218">
        <v>10146</v>
      </c>
      <c r="B2566" s="218">
        <v>600</v>
      </c>
      <c r="C2566" s="219">
        <v>19.02044691845882</v>
      </c>
      <c r="D2566" s="218"/>
      <c r="E2566" s="218" t="s">
        <v>203</v>
      </c>
      <c r="F2566" s="218">
        <v>1970</v>
      </c>
    </row>
    <row r="2567" spans="1:6" x14ac:dyDescent="0.45">
      <c r="A2567" s="218">
        <v>10140</v>
      </c>
      <c r="B2567" s="218">
        <v>0</v>
      </c>
      <c r="C2567" s="219">
        <v>30.96526827371255</v>
      </c>
      <c r="D2567" s="218"/>
      <c r="E2567" s="218"/>
      <c r="F2567" s="218">
        <v>1901</v>
      </c>
    </row>
    <row r="2568" spans="1:6" x14ac:dyDescent="0.45">
      <c r="A2568" s="218">
        <v>10126</v>
      </c>
      <c r="B2568" s="218">
        <v>150</v>
      </c>
      <c r="C2568" s="219">
        <v>16.38038300178253</v>
      </c>
      <c r="D2568" s="218"/>
      <c r="E2568" s="218" t="s">
        <v>208</v>
      </c>
      <c r="F2568" s="218">
        <v>1981</v>
      </c>
    </row>
    <row r="2569" spans="1:6" x14ac:dyDescent="0.45">
      <c r="A2569" s="218">
        <v>10116</v>
      </c>
      <c r="B2569" s="218">
        <v>250</v>
      </c>
      <c r="C2569" s="219">
        <v>43.424559645118279</v>
      </c>
      <c r="D2569" s="218"/>
      <c r="E2569" s="218" t="s">
        <v>205</v>
      </c>
      <c r="F2569" s="218">
        <v>1972</v>
      </c>
    </row>
    <row r="2570" spans="1:6" x14ac:dyDescent="0.45">
      <c r="A2570" s="218">
        <v>10114</v>
      </c>
      <c r="B2570" s="218">
        <v>200</v>
      </c>
      <c r="C2570" s="219">
        <v>10.706929065533441</v>
      </c>
      <c r="D2570" s="218"/>
      <c r="E2570" s="218" t="s">
        <v>111</v>
      </c>
      <c r="F2570" s="218">
        <v>1901</v>
      </c>
    </row>
    <row r="2571" spans="1:6" x14ac:dyDescent="0.45">
      <c r="A2571" s="218">
        <v>10114</v>
      </c>
      <c r="B2571" s="218">
        <v>200</v>
      </c>
      <c r="C2571" s="219">
        <v>8.4881883169908843</v>
      </c>
      <c r="D2571" s="218"/>
      <c r="E2571" s="218" t="s">
        <v>111</v>
      </c>
      <c r="F2571" s="218">
        <v>1901</v>
      </c>
    </row>
    <row r="2572" spans="1:6" x14ac:dyDescent="0.45">
      <c r="A2572" s="218">
        <v>10114</v>
      </c>
      <c r="B2572" s="218">
        <v>200</v>
      </c>
      <c r="C2572" s="219">
        <v>15.00833090578622</v>
      </c>
      <c r="D2572" s="218"/>
      <c r="E2572" s="218" t="s">
        <v>111</v>
      </c>
      <c r="F2572" s="218">
        <v>1901</v>
      </c>
    </row>
    <row r="2573" spans="1:6" x14ac:dyDescent="0.45">
      <c r="A2573" s="218">
        <v>10112</v>
      </c>
      <c r="B2573" s="218">
        <v>0</v>
      </c>
      <c r="C2573" s="219">
        <v>22.547108348374501</v>
      </c>
      <c r="D2573" s="218"/>
      <c r="E2573" s="218"/>
      <c r="F2573" s="218">
        <v>1901</v>
      </c>
    </row>
    <row r="2574" spans="1:6" x14ac:dyDescent="0.45">
      <c r="A2574" s="218">
        <v>10110</v>
      </c>
      <c r="B2574" s="218">
        <v>250</v>
      </c>
      <c r="C2574" s="219">
        <v>44.446778119344827</v>
      </c>
      <c r="D2574" s="218"/>
      <c r="E2574" s="218" t="s">
        <v>205</v>
      </c>
      <c r="F2574" s="218">
        <v>1990</v>
      </c>
    </row>
    <row r="2575" spans="1:6" x14ac:dyDescent="0.45">
      <c r="A2575" s="218">
        <v>10110</v>
      </c>
      <c r="B2575" s="218">
        <v>250</v>
      </c>
      <c r="C2575" s="219">
        <v>31.486933449593231</v>
      </c>
      <c r="D2575" s="218"/>
      <c r="E2575" s="218" t="s">
        <v>205</v>
      </c>
      <c r="F2575" s="218">
        <v>1990</v>
      </c>
    </row>
    <row r="2576" spans="1:6" x14ac:dyDescent="0.45">
      <c r="A2576" s="218">
        <v>10104</v>
      </c>
      <c r="B2576" s="218">
        <v>200</v>
      </c>
      <c r="C2576" s="219">
        <v>30.428440495086861</v>
      </c>
      <c r="D2576" s="218"/>
      <c r="E2576" s="218" t="s">
        <v>205</v>
      </c>
      <c r="F2576" s="218">
        <v>1901</v>
      </c>
    </row>
    <row r="2577" spans="1:6" x14ac:dyDescent="0.45">
      <c r="A2577" s="218">
        <v>10100</v>
      </c>
      <c r="B2577" s="218">
        <v>200</v>
      </c>
      <c r="C2577" s="219">
        <v>2.9804118325639428</v>
      </c>
      <c r="D2577" s="218"/>
      <c r="E2577" s="218" t="s">
        <v>207</v>
      </c>
      <c r="F2577" s="218">
        <v>1982</v>
      </c>
    </row>
    <row r="2578" spans="1:6" x14ac:dyDescent="0.45">
      <c r="A2578" s="218">
        <v>10098</v>
      </c>
      <c r="B2578" s="218">
        <v>300</v>
      </c>
      <c r="C2578" s="219">
        <v>26.394907569220859</v>
      </c>
      <c r="D2578" s="218"/>
      <c r="E2578" s="218" t="s">
        <v>205</v>
      </c>
      <c r="F2578" s="218">
        <v>1990</v>
      </c>
    </row>
    <row r="2579" spans="1:6" x14ac:dyDescent="0.45">
      <c r="A2579" s="218">
        <v>10098</v>
      </c>
      <c r="B2579" s="218">
        <v>300</v>
      </c>
      <c r="C2579" s="219">
        <v>43.158561840138447</v>
      </c>
      <c r="D2579" s="218"/>
      <c r="E2579" s="218" t="s">
        <v>205</v>
      </c>
      <c r="F2579" s="218">
        <v>1901</v>
      </c>
    </row>
    <row r="2580" spans="1:6" x14ac:dyDescent="0.45">
      <c r="A2580" s="218">
        <v>10094</v>
      </c>
      <c r="B2580" s="218">
        <v>200</v>
      </c>
      <c r="C2580" s="219">
        <v>42.337648485135993</v>
      </c>
      <c r="D2580" s="218"/>
      <c r="E2580" s="218" t="s">
        <v>205</v>
      </c>
      <c r="F2580" s="218">
        <v>1901</v>
      </c>
    </row>
    <row r="2581" spans="1:6" x14ac:dyDescent="0.45">
      <c r="A2581" s="218">
        <v>10094</v>
      </c>
      <c r="B2581" s="218">
        <v>200</v>
      </c>
      <c r="C2581" s="219">
        <v>29.750286679992811</v>
      </c>
      <c r="D2581" s="218"/>
      <c r="E2581" s="218" t="s">
        <v>205</v>
      </c>
      <c r="F2581" s="218">
        <v>1901</v>
      </c>
    </row>
    <row r="2582" spans="1:6" x14ac:dyDescent="0.45">
      <c r="A2582" s="218">
        <v>10092</v>
      </c>
      <c r="B2582" s="218">
        <v>160</v>
      </c>
      <c r="C2582" s="219">
        <v>21.4390082787959</v>
      </c>
      <c r="D2582" s="218"/>
      <c r="E2582" s="218" t="s">
        <v>114</v>
      </c>
      <c r="F2582" s="218">
        <v>1901</v>
      </c>
    </row>
    <row r="2583" spans="1:6" x14ac:dyDescent="0.45">
      <c r="A2583" s="218">
        <v>10082</v>
      </c>
      <c r="B2583" s="218">
        <v>200</v>
      </c>
      <c r="C2583" s="219">
        <v>26.53798259089638</v>
      </c>
      <c r="D2583" s="218"/>
      <c r="E2583" s="218" t="s">
        <v>205</v>
      </c>
      <c r="F2583" s="218">
        <v>1991</v>
      </c>
    </row>
    <row r="2584" spans="1:6" x14ac:dyDescent="0.45">
      <c r="A2584" s="218">
        <v>10082</v>
      </c>
      <c r="B2584" s="218">
        <v>200</v>
      </c>
      <c r="C2584" s="219">
        <v>34.038003760348943</v>
      </c>
      <c r="D2584" s="218"/>
      <c r="E2584" s="218" t="s">
        <v>205</v>
      </c>
      <c r="F2584" s="218">
        <v>1991</v>
      </c>
    </row>
    <row r="2585" spans="1:6" x14ac:dyDescent="0.45">
      <c r="A2585" s="218">
        <v>10082</v>
      </c>
      <c r="B2585" s="218">
        <v>200</v>
      </c>
      <c r="C2585" s="219">
        <v>2.9713274420735258</v>
      </c>
      <c r="D2585" s="218"/>
      <c r="E2585" s="218" t="s">
        <v>205</v>
      </c>
      <c r="F2585" s="218">
        <v>1901</v>
      </c>
    </row>
    <row r="2586" spans="1:6" x14ac:dyDescent="0.45">
      <c r="A2586" s="218">
        <v>10082</v>
      </c>
      <c r="B2586" s="218">
        <v>200</v>
      </c>
      <c r="C2586" s="219">
        <v>22.405549512335639</v>
      </c>
      <c r="D2586" s="218"/>
      <c r="E2586" s="218" t="s">
        <v>205</v>
      </c>
      <c r="F2586" s="218">
        <v>1991</v>
      </c>
    </row>
    <row r="2587" spans="1:6" x14ac:dyDescent="0.45">
      <c r="A2587" s="218">
        <v>10080</v>
      </c>
      <c r="B2587" s="218">
        <v>200</v>
      </c>
      <c r="C2587" s="219">
        <v>32.11338440732694</v>
      </c>
      <c r="D2587" s="218"/>
      <c r="E2587" s="218" t="s">
        <v>205</v>
      </c>
      <c r="F2587" s="218">
        <v>1901</v>
      </c>
    </row>
    <row r="2588" spans="1:6" x14ac:dyDescent="0.45">
      <c r="A2588" s="218">
        <v>10078</v>
      </c>
      <c r="B2588" s="218">
        <v>300</v>
      </c>
      <c r="C2588" s="219">
        <v>22.807693889083058</v>
      </c>
      <c r="D2588" s="218"/>
      <c r="E2588" s="218" t="s">
        <v>205</v>
      </c>
      <c r="F2588" s="218">
        <v>1981</v>
      </c>
    </row>
    <row r="2589" spans="1:6" x14ac:dyDescent="0.45">
      <c r="A2589" s="218">
        <v>10078</v>
      </c>
      <c r="B2589" s="218">
        <v>300</v>
      </c>
      <c r="C2589" s="219">
        <v>36.855726640271058</v>
      </c>
      <c r="D2589" s="218"/>
      <c r="E2589" s="218" t="s">
        <v>205</v>
      </c>
      <c r="F2589" s="218">
        <v>1981</v>
      </c>
    </row>
    <row r="2590" spans="1:6" x14ac:dyDescent="0.45">
      <c r="A2590" s="218">
        <v>10078</v>
      </c>
      <c r="B2590" s="218">
        <v>300</v>
      </c>
      <c r="C2590" s="219">
        <v>32.3409320715216</v>
      </c>
      <c r="D2590" s="218"/>
      <c r="E2590" s="218" t="s">
        <v>205</v>
      </c>
      <c r="F2590" s="218">
        <v>1981</v>
      </c>
    </row>
    <row r="2591" spans="1:6" x14ac:dyDescent="0.45">
      <c r="A2591" s="218">
        <v>10078</v>
      </c>
      <c r="B2591" s="218">
        <v>300</v>
      </c>
      <c r="C2591" s="219">
        <v>26.57037893016108</v>
      </c>
      <c r="D2591" s="218"/>
      <c r="E2591" s="218" t="s">
        <v>205</v>
      </c>
      <c r="F2591" s="218">
        <v>1981</v>
      </c>
    </row>
    <row r="2592" spans="1:6" x14ac:dyDescent="0.45">
      <c r="A2592" s="218">
        <v>10078</v>
      </c>
      <c r="B2592" s="218">
        <v>300</v>
      </c>
      <c r="C2592" s="219">
        <v>35.394083420242531</v>
      </c>
      <c r="D2592" s="218"/>
      <c r="E2592" s="218" t="s">
        <v>205</v>
      </c>
      <c r="F2592" s="218">
        <v>1981</v>
      </c>
    </row>
    <row r="2593" spans="1:6" x14ac:dyDescent="0.45">
      <c r="A2593" s="218">
        <v>10078</v>
      </c>
      <c r="B2593" s="218">
        <v>300</v>
      </c>
      <c r="C2593" s="219">
        <v>26.429724100151279</v>
      </c>
      <c r="D2593" s="218"/>
      <c r="E2593" s="218" t="s">
        <v>205</v>
      </c>
      <c r="F2593" s="218">
        <v>1981</v>
      </c>
    </row>
    <row r="2594" spans="1:6" x14ac:dyDescent="0.45">
      <c r="A2594" s="218">
        <v>10078</v>
      </c>
      <c r="B2594" s="218">
        <v>300</v>
      </c>
      <c r="C2594" s="219">
        <v>34.157620401028993</v>
      </c>
      <c r="D2594" s="218"/>
      <c r="E2594" s="218" t="s">
        <v>205</v>
      </c>
      <c r="F2594" s="218">
        <v>1981</v>
      </c>
    </row>
    <row r="2595" spans="1:6" x14ac:dyDescent="0.45">
      <c r="A2595" s="218">
        <v>10078</v>
      </c>
      <c r="B2595" s="218">
        <v>300</v>
      </c>
      <c r="C2595" s="219">
        <v>31.551210325489478</v>
      </c>
      <c r="D2595" s="218"/>
      <c r="E2595" s="218" t="s">
        <v>205</v>
      </c>
      <c r="F2595" s="218">
        <v>1981</v>
      </c>
    </row>
    <row r="2596" spans="1:6" x14ac:dyDescent="0.45">
      <c r="A2596" s="218">
        <v>10078</v>
      </c>
      <c r="B2596" s="218">
        <v>300</v>
      </c>
      <c r="C2596" s="219">
        <v>29.42487236604633</v>
      </c>
      <c r="D2596" s="218"/>
      <c r="E2596" s="218" t="s">
        <v>205</v>
      </c>
      <c r="F2596" s="218">
        <v>1981</v>
      </c>
    </row>
    <row r="2597" spans="1:6" x14ac:dyDescent="0.45">
      <c r="A2597" s="218">
        <v>10078</v>
      </c>
      <c r="B2597" s="218">
        <v>300</v>
      </c>
      <c r="C2597" s="219">
        <v>43.452627884945713</v>
      </c>
      <c r="D2597" s="218"/>
      <c r="E2597" s="218" t="s">
        <v>205</v>
      </c>
      <c r="F2597" s="218">
        <v>1981</v>
      </c>
    </row>
    <row r="2598" spans="1:6" x14ac:dyDescent="0.45">
      <c r="A2598" s="218">
        <v>10078</v>
      </c>
      <c r="B2598" s="218">
        <v>300</v>
      </c>
      <c r="C2598" s="219">
        <v>38.20089497352015</v>
      </c>
      <c r="D2598" s="218"/>
      <c r="E2598" s="218" t="s">
        <v>205</v>
      </c>
      <c r="F2598" s="218">
        <v>1981</v>
      </c>
    </row>
    <row r="2599" spans="1:6" x14ac:dyDescent="0.45">
      <c r="A2599" s="218">
        <v>10078</v>
      </c>
      <c r="B2599" s="218">
        <v>300</v>
      </c>
      <c r="C2599" s="219">
        <v>23.766847857481149</v>
      </c>
      <c r="D2599" s="218"/>
      <c r="E2599" s="218" t="s">
        <v>205</v>
      </c>
      <c r="F2599" s="218">
        <v>1981</v>
      </c>
    </row>
    <row r="2600" spans="1:6" x14ac:dyDescent="0.45">
      <c r="A2600" s="218">
        <v>10076</v>
      </c>
      <c r="B2600" s="218">
        <v>0</v>
      </c>
      <c r="C2600" s="219">
        <v>20.774937515826139</v>
      </c>
      <c r="D2600" s="218"/>
      <c r="E2600" s="218"/>
      <c r="F2600" s="218">
        <v>1901</v>
      </c>
    </row>
    <row r="2601" spans="1:6" x14ac:dyDescent="0.45">
      <c r="A2601" s="218">
        <v>10074</v>
      </c>
      <c r="B2601" s="218">
        <v>150</v>
      </c>
      <c r="C2601" s="219">
        <v>9.1661065343679802</v>
      </c>
      <c r="D2601" s="218"/>
      <c r="E2601" s="218" t="s">
        <v>205</v>
      </c>
      <c r="F2601" s="218">
        <v>1901</v>
      </c>
    </row>
    <row r="2602" spans="1:6" x14ac:dyDescent="0.45">
      <c r="A2602" s="218">
        <v>10074</v>
      </c>
      <c r="B2602" s="218">
        <v>150</v>
      </c>
      <c r="C2602" s="219">
        <v>31.922325667852402</v>
      </c>
      <c r="D2602" s="218"/>
      <c r="E2602" s="218" t="s">
        <v>205</v>
      </c>
      <c r="F2602" s="218">
        <v>1901</v>
      </c>
    </row>
    <row r="2603" spans="1:6" x14ac:dyDescent="0.45">
      <c r="A2603" s="218">
        <v>10060</v>
      </c>
      <c r="B2603" s="218">
        <v>600</v>
      </c>
      <c r="C2603" s="219">
        <v>46.528562801752827</v>
      </c>
      <c r="D2603" s="218"/>
      <c r="E2603" s="218" t="s">
        <v>203</v>
      </c>
      <c r="F2603" s="218">
        <v>1901</v>
      </c>
    </row>
    <row r="2604" spans="1:6" x14ac:dyDescent="0.45">
      <c r="A2604" s="218">
        <v>10058</v>
      </c>
      <c r="B2604" s="218">
        <v>450</v>
      </c>
      <c r="C2604" s="219">
        <v>11.195892753524429</v>
      </c>
      <c r="D2604" s="218"/>
      <c r="E2604" s="218" t="s">
        <v>204</v>
      </c>
      <c r="F2604" s="218">
        <v>1901</v>
      </c>
    </row>
    <row r="2605" spans="1:6" x14ac:dyDescent="0.45">
      <c r="A2605" s="218">
        <v>10058</v>
      </c>
      <c r="B2605" s="218">
        <v>450</v>
      </c>
      <c r="C2605" s="219">
        <v>13.75377396801902</v>
      </c>
      <c r="D2605" s="218"/>
      <c r="E2605" s="218" t="s">
        <v>204</v>
      </c>
      <c r="F2605" s="218">
        <v>1901</v>
      </c>
    </row>
    <row r="2606" spans="1:6" x14ac:dyDescent="0.45">
      <c r="A2606" s="218">
        <v>10058</v>
      </c>
      <c r="B2606" s="218">
        <v>450</v>
      </c>
      <c r="C2606" s="219">
        <v>9.3500982014913241</v>
      </c>
      <c r="D2606" s="218"/>
      <c r="E2606" s="218" t="s">
        <v>204</v>
      </c>
      <c r="F2606" s="218">
        <v>1901</v>
      </c>
    </row>
    <row r="2607" spans="1:6" x14ac:dyDescent="0.45">
      <c r="A2607" s="218">
        <v>10056</v>
      </c>
      <c r="B2607" s="218">
        <v>600</v>
      </c>
      <c r="C2607" s="219">
        <v>26.569364283629071</v>
      </c>
      <c r="D2607" s="218"/>
      <c r="E2607" s="218" t="s">
        <v>203</v>
      </c>
      <c r="F2607" s="218">
        <v>1976</v>
      </c>
    </row>
    <row r="2608" spans="1:6" x14ac:dyDescent="0.45">
      <c r="A2608" s="218">
        <v>10056</v>
      </c>
      <c r="B2608" s="218">
        <v>600</v>
      </c>
      <c r="C2608" s="219">
        <v>14.277705644464509</v>
      </c>
      <c r="D2608" s="218"/>
      <c r="E2608" s="218" t="s">
        <v>203</v>
      </c>
      <c r="F2608" s="218">
        <v>1976</v>
      </c>
    </row>
    <row r="2609" spans="1:6" x14ac:dyDescent="0.45">
      <c r="A2609" s="218">
        <v>10056</v>
      </c>
      <c r="B2609" s="218">
        <v>600</v>
      </c>
      <c r="C2609" s="219">
        <v>15.73683837166609</v>
      </c>
      <c r="D2609" s="218"/>
      <c r="E2609" s="218" t="s">
        <v>203</v>
      </c>
      <c r="F2609" s="218">
        <v>1976</v>
      </c>
    </row>
    <row r="2610" spans="1:6" x14ac:dyDescent="0.45">
      <c r="A2610" s="218">
        <v>10056</v>
      </c>
      <c r="B2610" s="218">
        <v>600</v>
      </c>
      <c r="C2610" s="219">
        <v>15.049123185227691</v>
      </c>
      <c r="D2610" s="218"/>
      <c r="E2610" s="218" t="s">
        <v>203</v>
      </c>
      <c r="F2610" s="218">
        <v>1976</v>
      </c>
    </row>
    <row r="2611" spans="1:6" x14ac:dyDescent="0.45">
      <c r="A2611" s="218">
        <v>10056</v>
      </c>
      <c r="B2611" s="218">
        <v>600</v>
      </c>
      <c r="C2611" s="219">
        <v>16.127113460798469</v>
      </c>
      <c r="D2611" s="218"/>
      <c r="E2611" s="218" t="s">
        <v>203</v>
      </c>
      <c r="F2611" s="218">
        <v>1976</v>
      </c>
    </row>
    <row r="2612" spans="1:6" x14ac:dyDescent="0.45">
      <c r="A2612" s="218">
        <v>10056</v>
      </c>
      <c r="B2612" s="218">
        <v>600</v>
      </c>
      <c r="C2612" s="219">
        <v>19.132542308801469</v>
      </c>
      <c r="D2612" s="218"/>
      <c r="E2612" s="218" t="s">
        <v>203</v>
      </c>
      <c r="F2612" s="218">
        <v>1976</v>
      </c>
    </row>
    <row r="2613" spans="1:6" x14ac:dyDescent="0.45">
      <c r="A2613" s="218">
        <v>10056</v>
      </c>
      <c r="B2613" s="218">
        <v>600</v>
      </c>
      <c r="C2613" s="219">
        <v>16.45709957633332</v>
      </c>
      <c r="D2613" s="218"/>
      <c r="E2613" s="218" t="s">
        <v>203</v>
      </c>
      <c r="F2613" s="218">
        <v>1976</v>
      </c>
    </row>
    <row r="2614" spans="1:6" x14ac:dyDescent="0.45">
      <c r="A2614" s="218">
        <v>10056</v>
      </c>
      <c r="B2614" s="218">
        <v>600</v>
      </c>
      <c r="C2614" s="219">
        <v>15.511339720108509</v>
      </c>
      <c r="D2614" s="218"/>
      <c r="E2614" s="218" t="s">
        <v>203</v>
      </c>
      <c r="F2614" s="218">
        <v>1976</v>
      </c>
    </row>
    <row r="2615" spans="1:6" x14ac:dyDescent="0.45">
      <c r="A2615" s="218">
        <v>10056</v>
      </c>
      <c r="B2615" s="218">
        <v>600</v>
      </c>
      <c r="C2615" s="219">
        <v>24.476658317827049</v>
      </c>
      <c r="D2615" s="218"/>
      <c r="E2615" s="218" t="s">
        <v>203</v>
      </c>
      <c r="F2615" s="218">
        <v>1976</v>
      </c>
    </row>
    <row r="2616" spans="1:6" x14ac:dyDescent="0.45">
      <c r="A2616" s="218">
        <v>10056</v>
      </c>
      <c r="B2616" s="218">
        <v>600</v>
      </c>
      <c r="C2616" s="219">
        <v>42.717171647871098</v>
      </c>
      <c r="D2616" s="218"/>
      <c r="E2616" s="218" t="s">
        <v>203</v>
      </c>
      <c r="F2616" s="218">
        <v>1971</v>
      </c>
    </row>
    <row r="2617" spans="1:6" x14ac:dyDescent="0.45">
      <c r="A2617" s="218">
        <v>10056</v>
      </c>
      <c r="B2617" s="218">
        <v>600</v>
      </c>
      <c r="C2617" s="219">
        <v>16.901503371335149</v>
      </c>
      <c r="D2617" s="218"/>
      <c r="E2617" s="218" t="s">
        <v>203</v>
      </c>
      <c r="F2617" s="218">
        <v>1971</v>
      </c>
    </row>
    <row r="2618" spans="1:6" x14ac:dyDescent="0.45">
      <c r="A2618" s="218">
        <v>10056</v>
      </c>
      <c r="B2618" s="218">
        <v>600</v>
      </c>
      <c r="C2618" s="219">
        <v>14.851357798868809</v>
      </c>
      <c r="D2618" s="218"/>
      <c r="E2618" s="218" t="s">
        <v>203</v>
      </c>
      <c r="F2618" s="218">
        <v>1971</v>
      </c>
    </row>
    <row r="2619" spans="1:6" x14ac:dyDescent="0.45">
      <c r="A2619" s="218">
        <v>10056</v>
      </c>
      <c r="B2619" s="218">
        <v>600</v>
      </c>
      <c r="C2619" s="219">
        <v>16.649428591189629</v>
      </c>
      <c r="D2619" s="218"/>
      <c r="E2619" s="218" t="s">
        <v>203</v>
      </c>
      <c r="F2619" s="218">
        <v>1971</v>
      </c>
    </row>
    <row r="2620" spans="1:6" x14ac:dyDescent="0.45">
      <c r="A2620" s="218">
        <v>10056</v>
      </c>
      <c r="B2620" s="218">
        <v>600</v>
      </c>
      <c r="C2620" s="219">
        <v>16.546713083499831</v>
      </c>
      <c r="D2620" s="218"/>
      <c r="E2620" s="218" t="s">
        <v>203</v>
      </c>
      <c r="F2620" s="218">
        <v>1971</v>
      </c>
    </row>
    <row r="2621" spans="1:6" x14ac:dyDescent="0.45">
      <c r="A2621" s="218">
        <v>10056</v>
      </c>
      <c r="B2621" s="218">
        <v>600</v>
      </c>
      <c r="C2621" s="219">
        <v>16.71447935384699</v>
      </c>
      <c r="D2621" s="218"/>
      <c r="E2621" s="218" t="s">
        <v>203</v>
      </c>
      <c r="F2621" s="218">
        <v>1971</v>
      </c>
    </row>
    <row r="2622" spans="1:6" x14ac:dyDescent="0.45">
      <c r="A2622" s="218">
        <v>10056</v>
      </c>
      <c r="B2622" s="218">
        <v>600</v>
      </c>
      <c r="C2622" s="219">
        <v>17.780666352738709</v>
      </c>
      <c r="D2622" s="218"/>
      <c r="E2622" s="218" t="s">
        <v>203</v>
      </c>
      <c r="F2622" s="218">
        <v>1971</v>
      </c>
    </row>
    <row r="2623" spans="1:6" x14ac:dyDescent="0.45">
      <c r="A2623" s="218">
        <v>10056</v>
      </c>
      <c r="B2623" s="218">
        <v>600</v>
      </c>
      <c r="C2623" s="219">
        <v>18.010421893419849</v>
      </c>
      <c r="D2623" s="218"/>
      <c r="E2623" s="218" t="s">
        <v>203</v>
      </c>
      <c r="F2623" s="218">
        <v>1971</v>
      </c>
    </row>
    <row r="2624" spans="1:6" x14ac:dyDescent="0.45">
      <c r="A2624" s="218">
        <v>10056</v>
      </c>
      <c r="B2624" s="218">
        <v>600</v>
      </c>
      <c r="C2624" s="219">
        <v>10.526980092308779</v>
      </c>
      <c r="D2624" s="218"/>
      <c r="E2624" s="218" t="s">
        <v>203</v>
      </c>
      <c r="F2624" s="218">
        <v>1971</v>
      </c>
    </row>
    <row r="2625" spans="1:6" x14ac:dyDescent="0.45">
      <c r="A2625" s="218">
        <v>10056</v>
      </c>
      <c r="B2625" s="218">
        <v>600</v>
      </c>
      <c r="C2625" s="219">
        <v>36.018845456642822</v>
      </c>
      <c r="D2625" s="218"/>
      <c r="E2625" s="218" t="s">
        <v>203</v>
      </c>
      <c r="F2625" s="218">
        <v>1971</v>
      </c>
    </row>
    <row r="2626" spans="1:6" x14ac:dyDescent="0.45">
      <c r="A2626" s="218">
        <v>10056</v>
      </c>
      <c r="B2626" s="218">
        <v>600</v>
      </c>
      <c r="C2626" s="219">
        <v>13.68411252497356</v>
      </c>
      <c r="D2626" s="218"/>
      <c r="E2626" s="218" t="s">
        <v>203</v>
      </c>
      <c r="F2626" s="218">
        <v>1971</v>
      </c>
    </row>
    <row r="2627" spans="1:6" x14ac:dyDescent="0.45">
      <c r="A2627" s="218">
        <v>10056</v>
      </c>
      <c r="B2627" s="218">
        <v>600</v>
      </c>
      <c r="C2627" s="219">
        <v>17.534096283317261</v>
      </c>
      <c r="D2627" s="218"/>
      <c r="E2627" s="218" t="s">
        <v>203</v>
      </c>
      <c r="F2627" s="218">
        <v>1971</v>
      </c>
    </row>
    <row r="2628" spans="1:6" x14ac:dyDescent="0.45">
      <c r="A2628" s="218">
        <v>10056</v>
      </c>
      <c r="B2628" s="218">
        <v>600</v>
      </c>
      <c r="C2628" s="219">
        <v>15.38974578556005</v>
      </c>
      <c r="D2628" s="218"/>
      <c r="E2628" s="218" t="s">
        <v>203</v>
      </c>
      <c r="F2628" s="218">
        <v>1971</v>
      </c>
    </row>
    <row r="2629" spans="1:6" x14ac:dyDescent="0.45">
      <c r="A2629" s="218">
        <v>10056</v>
      </c>
      <c r="B2629" s="218">
        <v>600</v>
      </c>
      <c r="C2629" s="219">
        <v>16.354965526222639</v>
      </c>
      <c r="D2629" s="218"/>
      <c r="E2629" s="218" t="s">
        <v>203</v>
      </c>
      <c r="F2629" s="218">
        <v>1971</v>
      </c>
    </row>
    <row r="2630" spans="1:6" x14ac:dyDescent="0.45">
      <c r="A2630" s="218">
        <v>10056</v>
      </c>
      <c r="B2630" s="218">
        <v>600</v>
      </c>
      <c r="C2630" s="219">
        <v>15.830103696982491</v>
      </c>
      <c r="D2630" s="218"/>
      <c r="E2630" s="218" t="s">
        <v>203</v>
      </c>
      <c r="F2630" s="218">
        <v>1971</v>
      </c>
    </row>
    <row r="2631" spans="1:6" x14ac:dyDescent="0.45">
      <c r="A2631" s="218">
        <v>10056</v>
      </c>
      <c r="B2631" s="218">
        <v>600</v>
      </c>
      <c r="C2631" s="219">
        <v>15.3821631878661</v>
      </c>
      <c r="D2631" s="218"/>
      <c r="E2631" s="218" t="s">
        <v>203</v>
      </c>
      <c r="F2631" s="218">
        <v>1971</v>
      </c>
    </row>
    <row r="2632" spans="1:6" x14ac:dyDescent="0.45">
      <c r="A2632" s="218">
        <v>10056</v>
      </c>
      <c r="B2632" s="218">
        <v>600</v>
      </c>
      <c r="C2632" s="219">
        <v>18.799957339072431</v>
      </c>
      <c r="D2632" s="218"/>
      <c r="E2632" s="218" t="s">
        <v>203</v>
      </c>
      <c r="F2632" s="218">
        <v>1971</v>
      </c>
    </row>
    <row r="2633" spans="1:6" x14ac:dyDescent="0.45">
      <c r="A2633" s="218">
        <v>10056</v>
      </c>
      <c r="B2633" s="218">
        <v>600</v>
      </c>
      <c r="C2633" s="219">
        <v>45.682265293145221</v>
      </c>
      <c r="D2633" s="218"/>
      <c r="E2633" s="218"/>
      <c r="F2633" s="218">
        <v>1971</v>
      </c>
    </row>
    <row r="2634" spans="1:6" x14ac:dyDescent="0.45">
      <c r="A2634" s="218">
        <v>10056</v>
      </c>
      <c r="B2634" s="218">
        <v>600</v>
      </c>
      <c r="C2634" s="219">
        <v>49.491103362905143</v>
      </c>
      <c r="D2634" s="218"/>
      <c r="E2634" s="218"/>
      <c r="F2634" s="218">
        <v>1971</v>
      </c>
    </row>
    <row r="2635" spans="1:6" x14ac:dyDescent="0.45">
      <c r="A2635" s="218">
        <v>10056</v>
      </c>
      <c r="B2635" s="218">
        <v>600</v>
      </c>
      <c r="C2635" s="219">
        <v>50.620575534088182</v>
      </c>
      <c r="D2635" s="218"/>
      <c r="E2635" s="218"/>
      <c r="F2635" s="218">
        <v>1971</v>
      </c>
    </row>
    <row r="2636" spans="1:6" x14ac:dyDescent="0.45">
      <c r="A2636" s="218">
        <v>10056</v>
      </c>
      <c r="B2636" s="218">
        <v>600</v>
      </c>
      <c r="C2636" s="219">
        <v>50.610782312123341</v>
      </c>
      <c r="D2636" s="218"/>
      <c r="E2636" s="218"/>
      <c r="F2636" s="218">
        <v>1971</v>
      </c>
    </row>
    <row r="2637" spans="1:6" x14ac:dyDescent="0.45">
      <c r="A2637" s="218">
        <v>10056</v>
      </c>
      <c r="B2637" s="218">
        <v>600</v>
      </c>
      <c r="C2637" s="219">
        <v>49.708506029955643</v>
      </c>
      <c r="D2637" s="218"/>
      <c r="E2637" s="218"/>
      <c r="F2637" s="218">
        <v>1971</v>
      </c>
    </row>
    <row r="2638" spans="1:6" x14ac:dyDescent="0.45">
      <c r="A2638" s="218">
        <v>10056</v>
      </c>
      <c r="B2638" s="218">
        <v>600</v>
      </c>
      <c r="C2638" s="219">
        <v>9.0168867389405296</v>
      </c>
      <c r="D2638" s="218"/>
      <c r="E2638" s="218" t="s">
        <v>203</v>
      </c>
      <c r="F2638" s="218">
        <v>1976</v>
      </c>
    </row>
    <row r="2639" spans="1:6" x14ac:dyDescent="0.45">
      <c r="A2639" s="218">
        <v>10056</v>
      </c>
      <c r="B2639" s="218">
        <v>600</v>
      </c>
      <c r="C2639" s="219">
        <v>53.069765250868798</v>
      </c>
      <c r="D2639" s="218"/>
      <c r="E2639" s="218" t="s">
        <v>203</v>
      </c>
      <c r="F2639" s="218">
        <v>1976</v>
      </c>
    </row>
    <row r="2640" spans="1:6" x14ac:dyDescent="0.45">
      <c r="A2640" s="218">
        <v>10056</v>
      </c>
      <c r="B2640" s="218">
        <v>600</v>
      </c>
      <c r="C2640" s="219">
        <v>45.499952104736167</v>
      </c>
      <c r="D2640" s="218"/>
      <c r="E2640" s="218" t="s">
        <v>203</v>
      </c>
      <c r="F2640" s="218">
        <v>1971</v>
      </c>
    </row>
    <row r="2641" spans="1:6" x14ac:dyDescent="0.45">
      <c r="A2641" s="218">
        <v>10056</v>
      </c>
      <c r="B2641" s="218">
        <v>600</v>
      </c>
      <c r="C2641" s="219">
        <v>8.9999358711756052</v>
      </c>
      <c r="D2641" s="218"/>
      <c r="E2641" s="218" t="s">
        <v>203</v>
      </c>
      <c r="F2641" s="218">
        <v>1971</v>
      </c>
    </row>
    <row r="2642" spans="1:6" x14ac:dyDescent="0.45">
      <c r="A2642" s="218">
        <v>10056</v>
      </c>
      <c r="B2642" s="218">
        <v>600</v>
      </c>
      <c r="C2642" s="219">
        <v>47.00000865868352</v>
      </c>
      <c r="D2642" s="218"/>
      <c r="E2642" s="218" t="s">
        <v>203</v>
      </c>
      <c r="F2642" s="218">
        <v>1971</v>
      </c>
    </row>
    <row r="2643" spans="1:6" x14ac:dyDescent="0.45">
      <c r="A2643" s="218">
        <v>10056</v>
      </c>
      <c r="B2643" s="218">
        <v>600</v>
      </c>
      <c r="C2643" s="219">
        <v>49.717683911657389</v>
      </c>
      <c r="D2643" s="218"/>
      <c r="E2643" s="218" t="s">
        <v>203</v>
      </c>
      <c r="F2643" s="218">
        <v>1971</v>
      </c>
    </row>
    <row r="2644" spans="1:6" x14ac:dyDescent="0.45">
      <c r="A2644" s="218">
        <v>10056</v>
      </c>
      <c r="B2644" s="218">
        <v>600</v>
      </c>
      <c r="C2644" s="219">
        <v>27.111181045156901</v>
      </c>
      <c r="D2644" s="218"/>
      <c r="E2644" s="218" t="s">
        <v>203</v>
      </c>
      <c r="F2644" s="218">
        <v>1971</v>
      </c>
    </row>
    <row r="2645" spans="1:6" x14ac:dyDescent="0.45">
      <c r="A2645" s="218">
        <v>10054</v>
      </c>
      <c r="B2645" s="218">
        <v>250</v>
      </c>
      <c r="C2645" s="219">
        <v>18.018514614940379</v>
      </c>
      <c r="D2645" s="218"/>
      <c r="E2645" s="218" t="s">
        <v>205</v>
      </c>
      <c r="F2645" s="218">
        <v>1971</v>
      </c>
    </row>
    <row r="2646" spans="1:6" x14ac:dyDescent="0.45">
      <c r="A2646" s="218">
        <v>9996</v>
      </c>
      <c r="B2646" s="218">
        <v>200</v>
      </c>
      <c r="C2646" s="219">
        <v>7.15912129035791</v>
      </c>
      <c r="D2646" s="218"/>
      <c r="E2646" s="218" t="s">
        <v>111</v>
      </c>
      <c r="F2646" s="218">
        <v>1989</v>
      </c>
    </row>
    <row r="2647" spans="1:6" x14ac:dyDescent="0.45">
      <c r="A2647" s="218">
        <v>9996</v>
      </c>
      <c r="B2647" s="218">
        <v>200</v>
      </c>
      <c r="C2647" s="219">
        <v>9.2524416783226062</v>
      </c>
      <c r="D2647" s="218"/>
      <c r="E2647" s="218" t="s">
        <v>111</v>
      </c>
      <c r="F2647" s="218">
        <v>1989</v>
      </c>
    </row>
    <row r="2648" spans="1:6" x14ac:dyDescent="0.45">
      <c r="A2648" s="218">
        <v>9996</v>
      </c>
      <c r="B2648" s="218">
        <v>200</v>
      </c>
      <c r="C2648" s="219">
        <v>9.6508113986553887</v>
      </c>
      <c r="D2648" s="218"/>
      <c r="E2648" s="218" t="s">
        <v>111</v>
      </c>
      <c r="F2648" s="218">
        <v>1989</v>
      </c>
    </row>
    <row r="2649" spans="1:6" x14ac:dyDescent="0.45">
      <c r="A2649" s="218">
        <v>9996</v>
      </c>
      <c r="B2649" s="218">
        <v>200</v>
      </c>
      <c r="C2649" s="219">
        <v>4.1845998778946152</v>
      </c>
      <c r="D2649" s="218"/>
      <c r="E2649" s="218" t="s">
        <v>111</v>
      </c>
      <c r="F2649" s="218">
        <v>1989</v>
      </c>
    </row>
    <row r="2650" spans="1:6" x14ac:dyDescent="0.45">
      <c r="A2650" s="218">
        <v>9996</v>
      </c>
      <c r="B2650" s="218">
        <v>200</v>
      </c>
      <c r="C2650" s="219">
        <v>5.1435655881077578</v>
      </c>
      <c r="D2650" s="218"/>
      <c r="E2650" s="218" t="s">
        <v>111</v>
      </c>
      <c r="F2650" s="218">
        <v>1989</v>
      </c>
    </row>
    <row r="2651" spans="1:6" x14ac:dyDescent="0.45">
      <c r="A2651" s="218">
        <v>9996</v>
      </c>
      <c r="B2651" s="218">
        <v>200</v>
      </c>
      <c r="C2651" s="219">
        <v>6.6944104557685042</v>
      </c>
      <c r="D2651" s="218"/>
      <c r="E2651" s="218" t="s">
        <v>111</v>
      </c>
      <c r="F2651" s="218">
        <v>1989</v>
      </c>
    </row>
    <row r="2652" spans="1:6" x14ac:dyDescent="0.45">
      <c r="A2652" s="218">
        <v>9996</v>
      </c>
      <c r="B2652" s="218">
        <v>200</v>
      </c>
      <c r="C2652" s="219">
        <v>10.25485885088259</v>
      </c>
      <c r="D2652" s="218"/>
      <c r="E2652" s="218" t="s">
        <v>111</v>
      </c>
      <c r="F2652" s="218">
        <v>1989</v>
      </c>
    </row>
    <row r="2653" spans="1:6" x14ac:dyDescent="0.45">
      <c r="A2653" s="218">
        <v>9996</v>
      </c>
      <c r="B2653" s="218">
        <v>200</v>
      </c>
      <c r="C2653" s="219">
        <v>7.0484182621287141</v>
      </c>
      <c r="D2653" s="218"/>
      <c r="E2653" s="218" t="s">
        <v>111</v>
      </c>
      <c r="F2653" s="218">
        <v>1989</v>
      </c>
    </row>
    <row r="2654" spans="1:6" x14ac:dyDescent="0.45">
      <c r="A2654" s="218">
        <v>9996</v>
      </c>
      <c r="B2654" s="218">
        <v>200</v>
      </c>
      <c r="C2654" s="219">
        <v>3.1191024350795709</v>
      </c>
      <c r="D2654" s="218"/>
      <c r="E2654" s="218" t="s">
        <v>111</v>
      </c>
      <c r="F2654" s="218">
        <v>1989</v>
      </c>
    </row>
    <row r="2655" spans="1:6" x14ac:dyDescent="0.45">
      <c r="A2655" s="218">
        <v>9996</v>
      </c>
      <c r="B2655" s="218">
        <v>200</v>
      </c>
      <c r="C2655" s="219">
        <v>6.2127220408000143</v>
      </c>
      <c r="D2655" s="218"/>
      <c r="E2655" s="218" t="s">
        <v>111</v>
      </c>
      <c r="F2655" s="218">
        <v>1989</v>
      </c>
    </row>
    <row r="2656" spans="1:6" x14ac:dyDescent="0.45">
      <c r="A2656" s="218">
        <v>9996</v>
      </c>
      <c r="B2656" s="218">
        <v>200</v>
      </c>
      <c r="C2656" s="219">
        <v>7.1784231624542363</v>
      </c>
      <c r="D2656" s="218"/>
      <c r="E2656" s="218" t="s">
        <v>111</v>
      </c>
      <c r="F2656" s="218">
        <v>1989</v>
      </c>
    </row>
    <row r="2657" spans="1:6" x14ac:dyDescent="0.45">
      <c r="A2657" s="218">
        <v>9996</v>
      </c>
      <c r="B2657" s="218">
        <v>200</v>
      </c>
      <c r="C2657" s="219">
        <v>18.459647543888771</v>
      </c>
      <c r="D2657" s="218"/>
      <c r="E2657" s="218" t="s">
        <v>111</v>
      </c>
      <c r="F2657" s="218">
        <v>1989</v>
      </c>
    </row>
    <row r="2658" spans="1:6" x14ac:dyDescent="0.45">
      <c r="A2658" s="218">
        <v>9994</v>
      </c>
      <c r="B2658" s="218">
        <v>200</v>
      </c>
      <c r="C2658" s="219">
        <v>12.894325068439789</v>
      </c>
      <c r="D2658" s="218"/>
      <c r="E2658" s="218" t="s">
        <v>111</v>
      </c>
      <c r="F2658" s="218">
        <v>1989</v>
      </c>
    </row>
    <row r="2659" spans="1:6" x14ac:dyDescent="0.45">
      <c r="A2659" s="218">
        <v>9994</v>
      </c>
      <c r="B2659" s="218">
        <v>200</v>
      </c>
      <c r="C2659" s="219">
        <v>9.4866063479752771</v>
      </c>
      <c r="D2659" s="218"/>
      <c r="E2659" s="218" t="s">
        <v>111</v>
      </c>
      <c r="F2659" s="218">
        <v>1989</v>
      </c>
    </row>
    <row r="2660" spans="1:6" x14ac:dyDescent="0.45">
      <c r="A2660" s="218">
        <v>9994</v>
      </c>
      <c r="B2660" s="218">
        <v>200</v>
      </c>
      <c r="C2660" s="219">
        <v>9.6376906702156138</v>
      </c>
      <c r="D2660" s="218"/>
      <c r="E2660" s="218" t="s">
        <v>111</v>
      </c>
      <c r="F2660" s="218">
        <v>1989</v>
      </c>
    </row>
    <row r="2661" spans="1:6" x14ac:dyDescent="0.45">
      <c r="A2661" s="218">
        <v>9994</v>
      </c>
      <c r="B2661" s="218">
        <v>200</v>
      </c>
      <c r="C2661" s="219">
        <v>13.384289297467859</v>
      </c>
      <c r="D2661" s="218"/>
      <c r="E2661" s="218" t="s">
        <v>111</v>
      </c>
      <c r="F2661" s="218">
        <v>1989</v>
      </c>
    </row>
    <row r="2662" spans="1:6" x14ac:dyDescent="0.45">
      <c r="A2662" s="218">
        <v>9992</v>
      </c>
      <c r="B2662" s="218">
        <v>300</v>
      </c>
      <c r="C2662" s="219">
        <v>2.595752035612739</v>
      </c>
      <c r="D2662" s="218"/>
      <c r="E2662" s="218" t="s">
        <v>111</v>
      </c>
      <c r="F2662" s="218">
        <v>1989</v>
      </c>
    </row>
    <row r="2663" spans="1:6" x14ac:dyDescent="0.45">
      <c r="A2663" s="218">
        <v>9992</v>
      </c>
      <c r="B2663" s="218">
        <v>300</v>
      </c>
      <c r="C2663" s="219">
        <v>6.1689762667247061</v>
      </c>
      <c r="D2663" s="218"/>
      <c r="E2663" s="218" t="s">
        <v>111</v>
      </c>
      <c r="F2663" s="218">
        <v>1989</v>
      </c>
    </row>
    <row r="2664" spans="1:6" x14ac:dyDescent="0.45">
      <c r="A2664" s="218">
        <v>9992</v>
      </c>
      <c r="B2664" s="218">
        <v>300</v>
      </c>
      <c r="C2664" s="219">
        <v>9.7939261574103185</v>
      </c>
      <c r="D2664" s="218"/>
      <c r="E2664" s="218" t="s">
        <v>111</v>
      </c>
      <c r="F2664" s="218">
        <v>1989</v>
      </c>
    </row>
    <row r="2665" spans="1:6" x14ac:dyDescent="0.45">
      <c r="A2665" s="218">
        <v>9992</v>
      </c>
      <c r="B2665" s="218">
        <v>300</v>
      </c>
      <c r="C2665" s="219">
        <v>3.6073829935866888</v>
      </c>
      <c r="D2665" s="218"/>
      <c r="E2665" s="218" t="s">
        <v>111</v>
      </c>
      <c r="F2665" s="218">
        <v>1989</v>
      </c>
    </row>
    <row r="2666" spans="1:6" x14ac:dyDescent="0.45">
      <c r="A2666" s="218">
        <v>9986</v>
      </c>
      <c r="B2666" s="218">
        <v>150</v>
      </c>
      <c r="C2666" s="219">
        <v>18.370211340277809</v>
      </c>
      <c r="D2666" s="218"/>
      <c r="E2666" s="218" t="s">
        <v>205</v>
      </c>
      <c r="F2666" s="218">
        <v>1975</v>
      </c>
    </row>
    <row r="2667" spans="1:6" x14ac:dyDescent="0.45">
      <c r="A2667" s="218">
        <v>9986</v>
      </c>
      <c r="B2667" s="218">
        <v>150</v>
      </c>
      <c r="C2667" s="219">
        <v>17.200417933720569</v>
      </c>
      <c r="D2667" s="218"/>
      <c r="E2667" s="218" t="s">
        <v>205</v>
      </c>
      <c r="F2667" s="218">
        <v>1975</v>
      </c>
    </row>
    <row r="2668" spans="1:6" x14ac:dyDescent="0.45">
      <c r="A2668" s="218">
        <v>9986</v>
      </c>
      <c r="B2668" s="218">
        <v>150</v>
      </c>
      <c r="C2668" s="219">
        <v>17.087958147275479</v>
      </c>
      <c r="D2668" s="218"/>
      <c r="E2668" s="218" t="s">
        <v>112</v>
      </c>
      <c r="F2668" s="218">
        <v>1975</v>
      </c>
    </row>
    <row r="2669" spans="1:6" x14ac:dyDescent="0.45">
      <c r="A2669" s="218">
        <v>9986</v>
      </c>
      <c r="B2669" s="218">
        <v>150</v>
      </c>
      <c r="C2669" s="219">
        <v>15.91054678724913</v>
      </c>
      <c r="D2669" s="218"/>
      <c r="E2669" s="218" t="s">
        <v>112</v>
      </c>
      <c r="F2669" s="218">
        <v>1975</v>
      </c>
    </row>
    <row r="2670" spans="1:6" x14ac:dyDescent="0.45">
      <c r="A2670" s="218">
        <v>9984</v>
      </c>
      <c r="B2670" s="218">
        <v>250</v>
      </c>
      <c r="C2670" s="219">
        <v>37.173511570170056</v>
      </c>
      <c r="D2670" s="218"/>
      <c r="E2670" s="218" t="s">
        <v>205</v>
      </c>
      <c r="F2670" s="218">
        <v>1975</v>
      </c>
    </row>
    <row r="2671" spans="1:6" x14ac:dyDescent="0.45">
      <c r="A2671" s="218">
        <v>9984</v>
      </c>
      <c r="B2671" s="218">
        <v>250</v>
      </c>
      <c r="C2671" s="219">
        <v>11.17255748268065</v>
      </c>
      <c r="D2671" s="218"/>
      <c r="E2671" s="218" t="s">
        <v>205</v>
      </c>
      <c r="F2671" s="218">
        <v>1975</v>
      </c>
    </row>
    <row r="2672" spans="1:6" x14ac:dyDescent="0.45">
      <c r="A2672" s="218">
        <v>9982</v>
      </c>
      <c r="B2672" s="218">
        <v>0</v>
      </c>
      <c r="C2672" s="219">
        <v>73.282986966458367</v>
      </c>
      <c r="D2672" s="218"/>
      <c r="E2672" s="218"/>
      <c r="F2672" s="218">
        <v>1901</v>
      </c>
    </row>
    <row r="2673" spans="1:6" x14ac:dyDescent="0.45">
      <c r="A2673" s="218">
        <v>9982</v>
      </c>
      <c r="B2673" s="218">
        <v>0</v>
      </c>
      <c r="C2673" s="219">
        <v>2.1088633799867869</v>
      </c>
      <c r="D2673" s="218"/>
      <c r="E2673" s="218"/>
      <c r="F2673" s="218">
        <v>1901</v>
      </c>
    </row>
    <row r="2674" spans="1:6" x14ac:dyDescent="0.45">
      <c r="A2674" s="218">
        <v>9980</v>
      </c>
      <c r="B2674" s="218">
        <v>200</v>
      </c>
      <c r="C2674" s="219">
        <v>9.9005057775408485</v>
      </c>
      <c r="D2674" s="218"/>
      <c r="E2674" s="218" t="s">
        <v>205</v>
      </c>
      <c r="F2674" s="218">
        <v>1986</v>
      </c>
    </row>
    <row r="2675" spans="1:6" x14ac:dyDescent="0.45">
      <c r="A2675" s="218">
        <v>9980</v>
      </c>
      <c r="B2675" s="218">
        <v>200</v>
      </c>
      <c r="C2675" s="219">
        <v>12.124513033945581</v>
      </c>
      <c r="D2675" s="218"/>
      <c r="E2675" s="218" t="s">
        <v>205</v>
      </c>
      <c r="F2675" s="218">
        <v>1986</v>
      </c>
    </row>
    <row r="2676" spans="1:6" x14ac:dyDescent="0.45">
      <c r="A2676" s="218">
        <v>9980</v>
      </c>
      <c r="B2676" s="218">
        <v>200</v>
      </c>
      <c r="C2676" s="219">
        <v>6.6113392693159438</v>
      </c>
      <c r="D2676" s="218"/>
      <c r="E2676" s="218" t="s">
        <v>205</v>
      </c>
      <c r="F2676" s="218">
        <v>1986</v>
      </c>
    </row>
    <row r="2677" spans="1:6" x14ac:dyDescent="0.45">
      <c r="A2677" s="218">
        <v>9980</v>
      </c>
      <c r="B2677" s="218">
        <v>200</v>
      </c>
      <c r="C2677" s="219">
        <v>10.551376909603469</v>
      </c>
      <c r="D2677" s="218"/>
      <c r="E2677" s="218" t="s">
        <v>205</v>
      </c>
      <c r="F2677" s="218">
        <v>1986</v>
      </c>
    </row>
    <row r="2678" spans="1:6" x14ac:dyDescent="0.45">
      <c r="A2678" s="218">
        <v>9980</v>
      </c>
      <c r="B2678" s="218">
        <v>200</v>
      </c>
      <c r="C2678" s="219">
        <v>19.853121587536691</v>
      </c>
      <c r="D2678" s="218"/>
      <c r="E2678" s="218" t="s">
        <v>205</v>
      </c>
      <c r="F2678" s="218">
        <v>1986</v>
      </c>
    </row>
    <row r="2679" spans="1:6" x14ac:dyDescent="0.45">
      <c r="A2679" s="218">
        <v>9980</v>
      </c>
      <c r="B2679" s="218">
        <v>200</v>
      </c>
      <c r="C2679" s="219">
        <v>18.44102774518268</v>
      </c>
      <c r="D2679" s="218"/>
      <c r="E2679" s="218" t="s">
        <v>205</v>
      </c>
      <c r="F2679" s="218">
        <v>1986</v>
      </c>
    </row>
    <row r="2680" spans="1:6" x14ac:dyDescent="0.45">
      <c r="A2680" s="218">
        <v>9980</v>
      </c>
      <c r="B2680" s="218">
        <v>200</v>
      </c>
      <c r="C2680" s="219">
        <v>26.903658774782699</v>
      </c>
      <c r="D2680" s="218"/>
      <c r="E2680" s="218" t="s">
        <v>205</v>
      </c>
      <c r="F2680" s="218">
        <v>1986</v>
      </c>
    </row>
    <row r="2681" spans="1:6" x14ac:dyDescent="0.45">
      <c r="A2681" s="218">
        <v>9980</v>
      </c>
      <c r="B2681" s="218">
        <v>200</v>
      </c>
      <c r="C2681" s="219">
        <v>13.6875534745156</v>
      </c>
      <c r="D2681" s="218"/>
      <c r="E2681" s="218" t="s">
        <v>205</v>
      </c>
      <c r="F2681" s="218">
        <v>1986</v>
      </c>
    </row>
    <row r="2682" spans="1:6" x14ac:dyDescent="0.45">
      <c r="A2682" s="218">
        <v>9980</v>
      </c>
      <c r="B2682" s="218">
        <v>200</v>
      </c>
      <c r="C2682" s="219">
        <v>12.81121063170403</v>
      </c>
      <c r="D2682" s="218"/>
      <c r="E2682" s="218" t="s">
        <v>205</v>
      </c>
      <c r="F2682" s="218">
        <v>1986</v>
      </c>
    </row>
    <row r="2683" spans="1:6" x14ac:dyDescent="0.45">
      <c r="A2683" s="218">
        <v>9980</v>
      </c>
      <c r="B2683" s="218">
        <v>200</v>
      </c>
      <c r="C2683" s="219">
        <v>6.0779482685862876</v>
      </c>
      <c r="D2683" s="218"/>
      <c r="E2683" s="218" t="s">
        <v>205</v>
      </c>
      <c r="F2683" s="218">
        <v>1986</v>
      </c>
    </row>
    <row r="2684" spans="1:6" x14ac:dyDescent="0.45">
      <c r="A2684" s="218">
        <v>9980</v>
      </c>
      <c r="B2684" s="218">
        <v>200</v>
      </c>
      <c r="C2684" s="219">
        <v>9.8461991512269051</v>
      </c>
      <c r="D2684" s="218"/>
      <c r="E2684" s="218" t="s">
        <v>205</v>
      </c>
      <c r="F2684" s="218">
        <v>1986</v>
      </c>
    </row>
    <row r="2685" spans="1:6" x14ac:dyDescent="0.45">
      <c r="A2685" s="218">
        <v>9980</v>
      </c>
      <c r="B2685" s="218">
        <v>200</v>
      </c>
      <c r="C2685" s="219">
        <v>19.070467481897619</v>
      </c>
      <c r="D2685" s="218"/>
      <c r="E2685" s="218" t="s">
        <v>205</v>
      </c>
      <c r="F2685" s="218">
        <v>1986</v>
      </c>
    </row>
    <row r="2686" spans="1:6" x14ac:dyDescent="0.45">
      <c r="A2686" s="218">
        <v>9980</v>
      </c>
      <c r="B2686" s="218">
        <v>200</v>
      </c>
      <c r="C2686" s="219">
        <v>28.75542677644815</v>
      </c>
      <c r="D2686" s="218"/>
      <c r="E2686" s="218" t="s">
        <v>205</v>
      </c>
      <c r="F2686" s="218">
        <v>1986</v>
      </c>
    </row>
    <row r="2687" spans="1:6" x14ac:dyDescent="0.45">
      <c r="A2687" s="218">
        <v>9980</v>
      </c>
      <c r="B2687" s="218">
        <v>200</v>
      </c>
      <c r="C2687" s="219">
        <v>38.403492086890907</v>
      </c>
      <c r="D2687" s="218"/>
      <c r="E2687" s="218" t="s">
        <v>207</v>
      </c>
      <c r="F2687" s="218">
        <v>1986</v>
      </c>
    </row>
    <row r="2688" spans="1:6" x14ac:dyDescent="0.45">
      <c r="A2688" s="218">
        <v>9978</v>
      </c>
      <c r="B2688" s="218">
        <v>200</v>
      </c>
      <c r="C2688" s="219">
        <v>21.336416996191659</v>
      </c>
      <c r="D2688" s="218"/>
      <c r="E2688" s="218" t="s">
        <v>205</v>
      </c>
      <c r="F2688" s="218">
        <v>1986</v>
      </c>
    </row>
    <row r="2689" spans="1:6" x14ac:dyDescent="0.45">
      <c r="A2689" s="218">
        <v>9978</v>
      </c>
      <c r="B2689" s="218">
        <v>200</v>
      </c>
      <c r="C2689" s="219">
        <v>8.8310272841116433</v>
      </c>
      <c r="D2689" s="218"/>
      <c r="E2689" s="218" t="s">
        <v>205</v>
      </c>
      <c r="F2689" s="218">
        <v>1986</v>
      </c>
    </row>
    <row r="2690" spans="1:6" x14ac:dyDescent="0.45">
      <c r="A2690" s="218">
        <v>9978</v>
      </c>
      <c r="B2690" s="218">
        <v>200</v>
      </c>
      <c r="C2690" s="219">
        <v>19.89150381750153</v>
      </c>
      <c r="D2690" s="218"/>
      <c r="E2690" s="218" t="s">
        <v>205</v>
      </c>
      <c r="F2690" s="218">
        <v>1986</v>
      </c>
    </row>
    <row r="2691" spans="1:6" x14ac:dyDescent="0.45">
      <c r="A2691" s="218">
        <v>9976</v>
      </c>
      <c r="B2691" s="218">
        <v>300</v>
      </c>
      <c r="C2691" s="219">
        <v>7.4883901384682083</v>
      </c>
      <c r="D2691" s="218"/>
      <c r="E2691" s="218" t="s">
        <v>205</v>
      </c>
      <c r="F2691" s="218">
        <v>1986</v>
      </c>
    </row>
    <row r="2692" spans="1:6" x14ac:dyDescent="0.45">
      <c r="A2692" s="218">
        <v>9976</v>
      </c>
      <c r="B2692" s="218">
        <v>300</v>
      </c>
      <c r="C2692" s="219">
        <v>11.57167749157804</v>
      </c>
      <c r="D2692" s="218"/>
      <c r="E2692" s="218" t="s">
        <v>205</v>
      </c>
      <c r="F2692" s="218">
        <v>1986</v>
      </c>
    </row>
    <row r="2693" spans="1:6" x14ac:dyDescent="0.45">
      <c r="A2693" s="218">
        <v>9976</v>
      </c>
      <c r="B2693" s="218">
        <v>300</v>
      </c>
      <c r="C2693" s="219">
        <v>18.993930084120741</v>
      </c>
      <c r="D2693" s="218"/>
      <c r="E2693" s="218" t="s">
        <v>205</v>
      </c>
      <c r="F2693" s="218">
        <v>1986</v>
      </c>
    </row>
    <row r="2694" spans="1:6" x14ac:dyDescent="0.45">
      <c r="A2694" s="218">
        <v>9976</v>
      </c>
      <c r="B2694" s="218">
        <v>300</v>
      </c>
      <c r="C2694" s="219">
        <v>4.0236598064523887</v>
      </c>
      <c r="D2694" s="218"/>
      <c r="E2694" s="218" t="s">
        <v>205</v>
      </c>
      <c r="F2694" s="218">
        <v>1986</v>
      </c>
    </row>
    <row r="2695" spans="1:6" x14ac:dyDescent="0.45">
      <c r="A2695" s="218">
        <v>9974</v>
      </c>
      <c r="B2695" s="218">
        <v>200</v>
      </c>
      <c r="C2695" s="219">
        <v>9.8674622957666251</v>
      </c>
      <c r="D2695" s="218"/>
      <c r="E2695" s="218" t="s">
        <v>205</v>
      </c>
      <c r="F2695" s="218">
        <v>1988</v>
      </c>
    </row>
    <row r="2696" spans="1:6" x14ac:dyDescent="0.45">
      <c r="A2696" s="218">
        <v>9974</v>
      </c>
      <c r="B2696" s="218">
        <v>200</v>
      </c>
      <c r="C2696" s="219">
        <v>10.7764921340993</v>
      </c>
      <c r="D2696" s="218"/>
      <c r="E2696" s="218" t="s">
        <v>205</v>
      </c>
      <c r="F2696" s="218">
        <v>1988</v>
      </c>
    </row>
    <row r="2697" spans="1:6" x14ac:dyDescent="0.45">
      <c r="A2697" s="218">
        <v>9974</v>
      </c>
      <c r="B2697" s="218">
        <v>200</v>
      </c>
      <c r="C2697" s="219">
        <v>13.23012788630264</v>
      </c>
      <c r="D2697" s="218"/>
      <c r="E2697" s="218" t="s">
        <v>205</v>
      </c>
      <c r="F2697" s="218">
        <v>1988</v>
      </c>
    </row>
    <row r="2698" spans="1:6" x14ac:dyDescent="0.45">
      <c r="A2698" s="218">
        <v>9974</v>
      </c>
      <c r="B2698" s="218">
        <v>200</v>
      </c>
      <c r="C2698" s="219">
        <v>6.5098326734242562</v>
      </c>
      <c r="D2698" s="218"/>
      <c r="E2698" s="218" t="s">
        <v>205</v>
      </c>
      <c r="F2698" s="218">
        <v>1988</v>
      </c>
    </row>
    <row r="2699" spans="1:6" x14ac:dyDescent="0.45">
      <c r="A2699" s="218">
        <v>9974</v>
      </c>
      <c r="B2699" s="218">
        <v>200</v>
      </c>
      <c r="C2699" s="219">
        <v>12.251958335621159</v>
      </c>
      <c r="D2699" s="218"/>
      <c r="E2699" s="218" t="s">
        <v>205</v>
      </c>
      <c r="F2699" s="218">
        <v>1988</v>
      </c>
    </row>
    <row r="2700" spans="1:6" x14ac:dyDescent="0.45">
      <c r="A2700" s="218">
        <v>9974</v>
      </c>
      <c r="B2700" s="218">
        <v>200</v>
      </c>
      <c r="C2700" s="219">
        <v>12.614520674061501</v>
      </c>
      <c r="D2700" s="218"/>
      <c r="E2700" s="218" t="s">
        <v>205</v>
      </c>
      <c r="F2700" s="218">
        <v>1988</v>
      </c>
    </row>
    <row r="2701" spans="1:6" x14ac:dyDescent="0.45">
      <c r="A2701" s="218">
        <v>9972</v>
      </c>
      <c r="B2701" s="218">
        <v>250</v>
      </c>
      <c r="C2701" s="219">
        <v>21.293523548273111</v>
      </c>
      <c r="D2701" s="218"/>
      <c r="E2701" s="218" t="s">
        <v>205</v>
      </c>
      <c r="F2701" s="218">
        <v>1991</v>
      </c>
    </row>
    <row r="2702" spans="1:6" x14ac:dyDescent="0.45">
      <c r="A2702" s="218">
        <v>9972</v>
      </c>
      <c r="B2702" s="218">
        <v>250</v>
      </c>
      <c r="C2702" s="219">
        <v>40.2628109558501</v>
      </c>
      <c r="D2702" s="218"/>
      <c r="E2702" s="218" t="s">
        <v>205</v>
      </c>
      <c r="F2702" s="218">
        <v>1991</v>
      </c>
    </row>
    <row r="2703" spans="1:6" x14ac:dyDescent="0.45">
      <c r="A2703" s="218">
        <v>9970</v>
      </c>
      <c r="B2703" s="218">
        <v>500</v>
      </c>
      <c r="C2703" s="219">
        <v>71.261682479759045</v>
      </c>
      <c r="D2703" s="218"/>
      <c r="E2703" s="218" t="s">
        <v>203</v>
      </c>
      <c r="F2703" s="218">
        <v>1990</v>
      </c>
    </row>
    <row r="2704" spans="1:6" x14ac:dyDescent="0.45">
      <c r="A2704" s="218">
        <v>9970</v>
      </c>
      <c r="B2704" s="218">
        <v>500</v>
      </c>
      <c r="C2704" s="219">
        <v>55.384480468481897</v>
      </c>
      <c r="D2704" s="218"/>
      <c r="E2704" s="218" t="s">
        <v>203</v>
      </c>
      <c r="F2704" s="218">
        <v>1990</v>
      </c>
    </row>
    <row r="2705" spans="1:6" x14ac:dyDescent="0.45">
      <c r="A2705" s="218">
        <v>9968</v>
      </c>
      <c r="B2705" s="218">
        <v>500</v>
      </c>
      <c r="C2705" s="219">
        <v>56.041894904108318</v>
      </c>
      <c r="D2705" s="218"/>
      <c r="E2705" s="218" t="s">
        <v>203</v>
      </c>
      <c r="F2705" s="218">
        <v>1990</v>
      </c>
    </row>
    <row r="2706" spans="1:6" x14ac:dyDescent="0.45">
      <c r="A2706" s="218">
        <v>9968</v>
      </c>
      <c r="B2706" s="218">
        <v>500</v>
      </c>
      <c r="C2706" s="219">
        <v>50.372005466734556</v>
      </c>
      <c r="D2706" s="218"/>
      <c r="E2706" s="218" t="s">
        <v>203</v>
      </c>
      <c r="F2706" s="218">
        <v>1990</v>
      </c>
    </row>
    <row r="2707" spans="1:6" x14ac:dyDescent="0.45">
      <c r="A2707" s="218">
        <v>9968</v>
      </c>
      <c r="B2707" s="218">
        <v>500</v>
      </c>
      <c r="C2707" s="219">
        <v>55.265991525860947</v>
      </c>
      <c r="D2707" s="218"/>
      <c r="E2707" s="218" t="s">
        <v>203</v>
      </c>
      <c r="F2707" s="218">
        <v>1990</v>
      </c>
    </row>
    <row r="2708" spans="1:6" x14ac:dyDescent="0.45">
      <c r="A2708" s="218">
        <v>9968</v>
      </c>
      <c r="B2708" s="218">
        <v>500</v>
      </c>
      <c r="C2708" s="219">
        <v>50.488103074399483</v>
      </c>
      <c r="D2708" s="218"/>
      <c r="E2708" s="218" t="s">
        <v>203</v>
      </c>
      <c r="F2708" s="218">
        <v>1990</v>
      </c>
    </row>
    <row r="2709" spans="1:6" x14ac:dyDescent="0.45">
      <c r="A2709" s="218">
        <v>9968</v>
      </c>
      <c r="B2709" s="218">
        <v>500</v>
      </c>
      <c r="C2709" s="219">
        <v>48.575250192499183</v>
      </c>
      <c r="D2709" s="218"/>
      <c r="E2709" s="218" t="s">
        <v>203</v>
      </c>
      <c r="F2709" s="218">
        <v>1990</v>
      </c>
    </row>
    <row r="2710" spans="1:6" x14ac:dyDescent="0.45">
      <c r="A2710" s="218">
        <v>9968</v>
      </c>
      <c r="B2710" s="218">
        <v>500</v>
      </c>
      <c r="C2710" s="219">
        <v>52.490696159425163</v>
      </c>
      <c r="D2710" s="218"/>
      <c r="E2710" s="218" t="s">
        <v>203</v>
      </c>
      <c r="F2710" s="218">
        <v>1990</v>
      </c>
    </row>
    <row r="2711" spans="1:6" x14ac:dyDescent="0.45">
      <c r="A2711" s="218">
        <v>9964</v>
      </c>
      <c r="B2711" s="218">
        <v>250</v>
      </c>
      <c r="C2711" s="219">
        <v>34.374742987712317</v>
      </c>
      <c r="D2711" s="218"/>
      <c r="E2711" s="218" t="s">
        <v>205</v>
      </c>
      <c r="F2711" s="218">
        <v>1901</v>
      </c>
    </row>
    <row r="2712" spans="1:6" x14ac:dyDescent="0.45">
      <c r="A2712" s="218">
        <v>9964</v>
      </c>
      <c r="B2712" s="218">
        <v>250</v>
      </c>
      <c r="C2712" s="219">
        <v>30.572320881033701</v>
      </c>
      <c r="D2712" s="218"/>
      <c r="E2712" s="218" t="s">
        <v>205</v>
      </c>
      <c r="F2712" s="218">
        <v>1989</v>
      </c>
    </row>
    <row r="2713" spans="1:6" x14ac:dyDescent="0.45">
      <c r="A2713" s="218">
        <v>9964</v>
      </c>
      <c r="B2713" s="218">
        <v>250</v>
      </c>
      <c r="C2713" s="219">
        <v>24.139188298200651</v>
      </c>
      <c r="D2713" s="218"/>
      <c r="E2713" s="218" t="s">
        <v>205</v>
      </c>
      <c r="F2713" s="218">
        <v>1989</v>
      </c>
    </row>
    <row r="2714" spans="1:6" x14ac:dyDescent="0.45">
      <c r="A2714" s="218">
        <v>9964</v>
      </c>
      <c r="B2714" s="218">
        <v>250</v>
      </c>
      <c r="C2714" s="219">
        <v>26.338016874062401</v>
      </c>
      <c r="D2714" s="218"/>
      <c r="E2714" s="218" t="s">
        <v>205</v>
      </c>
      <c r="F2714" s="218">
        <v>1989</v>
      </c>
    </row>
    <row r="2715" spans="1:6" x14ac:dyDescent="0.45">
      <c r="A2715" s="218">
        <v>9962</v>
      </c>
      <c r="B2715" s="218">
        <v>300</v>
      </c>
      <c r="C2715" s="219">
        <v>17.051955701639791</v>
      </c>
      <c r="D2715" s="218"/>
      <c r="E2715" s="218" t="s">
        <v>109</v>
      </c>
      <c r="F2715" s="218">
        <v>1989</v>
      </c>
    </row>
    <row r="2716" spans="1:6" x14ac:dyDescent="0.45">
      <c r="A2716" s="218">
        <v>9962</v>
      </c>
      <c r="B2716" s="218">
        <v>300</v>
      </c>
      <c r="C2716" s="219">
        <v>12.300332078004219</v>
      </c>
      <c r="D2716" s="218"/>
      <c r="E2716" s="218" t="s">
        <v>109</v>
      </c>
      <c r="F2716" s="218">
        <v>1989</v>
      </c>
    </row>
    <row r="2717" spans="1:6" x14ac:dyDescent="0.45">
      <c r="A2717" s="218">
        <v>9962</v>
      </c>
      <c r="B2717" s="218">
        <v>300</v>
      </c>
      <c r="C2717" s="219">
        <v>18.00099692071635</v>
      </c>
      <c r="D2717" s="218"/>
      <c r="E2717" s="218" t="s">
        <v>109</v>
      </c>
      <c r="F2717" s="218">
        <v>1989</v>
      </c>
    </row>
    <row r="2718" spans="1:6" x14ac:dyDescent="0.45">
      <c r="A2718" s="218">
        <v>9962</v>
      </c>
      <c r="B2718" s="218">
        <v>300</v>
      </c>
      <c r="C2718" s="219">
        <v>12.569963959656331</v>
      </c>
      <c r="D2718" s="218"/>
      <c r="E2718" s="218" t="s">
        <v>109</v>
      </c>
      <c r="F2718" s="218">
        <v>1989</v>
      </c>
    </row>
    <row r="2719" spans="1:6" x14ac:dyDescent="0.45">
      <c r="A2719" s="218">
        <v>9960</v>
      </c>
      <c r="B2719" s="218">
        <v>200</v>
      </c>
      <c r="C2719" s="219">
        <v>31.12568875995607</v>
      </c>
      <c r="D2719" s="218"/>
      <c r="E2719" s="218" t="s">
        <v>109</v>
      </c>
      <c r="F2719" s="218">
        <v>1901</v>
      </c>
    </row>
    <row r="2720" spans="1:6" x14ac:dyDescent="0.45">
      <c r="A2720" s="218">
        <v>9958</v>
      </c>
      <c r="B2720" s="218">
        <v>0</v>
      </c>
      <c r="C2720" s="219">
        <v>12.666424527181849</v>
      </c>
      <c r="D2720" s="218"/>
      <c r="E2720" s="218"/>
      <c r="F2720" s="218">
        <v>1901</v>
      </c>
    </row>
    <row r="2721" spans="1:6" x14ac:dyDescent="0.45">
      <c r="A2721" s="218">
        <v>9952</v>
      </c>
      <c r="B2721" s="218">
        <v>0</v>
      </c>
      <c r="C2721" s="219">
        <v>11.837968916666361</v>
      </c>
      <c r="D2721" s="218"/>
      <c r="E2721" s="218"/>
      <c r="F2721" s="218">
        <v>1901</v>
      </c>
    </row>
    <row r="2722" spans="1:6" x14ac:dyDescent="0.45">
      <c r="A2722" s="218">
        <v>9950</v>
      </c>
      <c r="B2722" s="218">
        <v>150</v>
      </c>
      <c r="C2722" s="219">
        <v>10.37407040309321</v>
      </c>
      <c r="D2722" s="218"/>
      <c r="E2722" s="218" t="s">
        <v>207</v>
      </c>
      <c r="F2722" s="218">
        <v>1901</v>
      </c>
    </row>
    <row r="2723" spans="1:6" x14ac:dyDescent="0.45">
      <c r="A2723" s="218">
        <v>10336</v>
      </c>
      <c r="B2723" s="218">
        <v>200</v>
      </c>
      <c r="C2723" s="219">
        <v>31.086888660713761</v>
      </c>
      <c r="D2723" s="218"/>
      <c r="E2723" s="218" t="s">
        <v>205</v>
      </c>
      <c r="F2723" s="218">
        <v>1990</v>
      </c>
    </row>
    <row r="2724" spans="1:6" x14ac:dyDescent="0.45">
      <c r="A2724" s="218">
        <v>10336</v>
      </c>
      <c r="B2724" s="218">
        <v>200</v>
      </c>
      <c r="C2724" s="219">
        <v>28.438792042279051</v>
      </c>
      <c r="D2724" s="218"/>
      <c r="E2724" s="218" t="s">
        <v>205</v>
      </c>
      <c r="F2724" s="218">
        <v>1990</v>
      </c>
    </row>
    <row r="2725" spans="1:6" x14ac:dyDescent="0.45">
      <c r="A2725" s="218">
        <v>10334</v>
      </c>
      <c r="B2725" s="218">
        <v>250</v>
      </c>
      <c r="C2725" s="219">
        <v>16.72072563129769</v>
      </c>
      <c r="D2725" s="218"/>
      <c r="E2725" s="218" t="s">
        <v>205</v>
      </c>
      <c r="F2725" s="218">
        <v>1901</v>
      </c>
    </row>
    <row r="2726" spans="1:6" x14ac:dyDescent="0.45">
      <c r="A2726" s="218">
        <v>10334</v>
      </c>
      <c r="B2726" s="218">
        <v>250</v>
      </c>
      <c r="C2726" s="219">
        <v>16.573733253434941</v>
      </c>
      <c r="D2726" s="218"/>
      <c r="E2726" s="218" t="s">
        <v>205</v>
      </c>
      <c r="F2726" s="218">
        <v>1901</v>
      </c>
    </row>
    <row r="2727" spans="1:6" x14ac:dyDescent="0.45">
      <c r="A2727" s="218">
        <v>10322</v>
      </c>
      <c r="B2727" s="218">
        <v>200</v>
      </c>
      <c r="C2727" s="219">
        <v>41.124855567456017</v>
      </c>
      <c r="D2727" s="218"/>
      <c r="E2727" s="218" t="s">
        <v>111</v>
      </c>
      <c r="F2727" s="218">
        <v>1901</v>
      </c>
    </row>
    <row r="2728" spans="1:6" x14ac:dyDescent="0.45">
      <c r="A2728" s="218">
        <v>10318</v>
      </c>
      <c r="B2728" s="218">
        <v>200</v>
      </c>
      <c r="C2728" s="219">
        <v>8.7598746323793435</v>
      </c>
      <c r="D2728" s="218"/>
      <c r="E2728" s="218" t="s">
        <v>205</v>
      </c>
      <c r="F2728" s="218">
        <v>1901</v>
      </c>
    </row>
    <row r="2729" spans="1:6" x14ac:dyDescent="0.45">
      <c r="A2729" s="218">
        <v>10318</v>
      </c>
      <c r="B2729" s="218">
        <v>200</v>
      </c>
      <c r="C2729" s="219">
        <v>29.602375398724</v>
      </c>
      <c r="D2729" s="218"/>
      <c r="E2729" s="218" t="s">
        <v>205</v>
      </c>
      <c r="F2729" s="218">
        <v>1901</v>
      </c>
    </row>
    <row r="2730" spans="1:6" x14ac:dyDescent="0.45">
      <c r="A2730" s="218">
        <v>10314</v>
      </c>
      <c r="B2730" s="218">
        <v>200</v>
      </c>
      <c r="C2730" s="219">
        <v>15.641841929688811</v>
      </c>
      <c r="D2730" s="218"/>
      <c r="E2730" s="218" t="s">
        <v>205</v>
      </c>
      <c r="F2730" s="218">
        <v>1901</v>
      </c>
    </row>
    <row r="2731" spans="1:6" x14ac:dyDescent="0.45">
      <c r="A2731" s="218">
        <v>10302</v>
      </c>
      <c r="B2731" s="218">
        <v>0</v>
      </c>
      <c r="C2731" s="219">
        <v>33.645785121125357</v>
      </c>
      <c r="D2731" s="218"/>
      <c r="E2731" s="218"/>
      <c r="F2731" s="218">
        <v>1901</v>
      </c>
    </row>
    <row r="2732" spans="1:6" x14ac:dyDescent="0.45">
      <c r="A2732" s="218">
        <v>10300</v>
      </c>
      <c r="B2732" s="218">
        <v>300</v>
      </c>
      <c r="C2732" s="219">
        <v>51.079719424746912</v>
      </c>
      <c r="D2732" s="218"/>
      <c r="E2732" s="218" t="s">
        <v>205</v>
      </c>
      <c r="F2732" s="218">
        <v>1971</v>
      </c>
    </row>
    <row r="2733" spans="1:6" x14ac:dyDescent="0.45">
      <c r="A2733" s="218">
        <v>10296</v>
      </c>
      <c r="B2733" s="218">
        <v>600</v>
      </c>
      <c r="C2733" s="219">
        <v>43.576433366887059</v>
      </c>
      <c r="D2733" s="218"/>
      <c r="E2733" s="218" t="s">
        <v>203</v>
      </c>
      <c r="F2733" s="218">
        <v>1901</v>
      </c>
    </row>
    <row r="2734" spans="1:6" x14ac:dyDescent="0.45">
      <c r="A2734" s="218">
        <v>10294</v>
      </c>
      <c r="B2734" s="218">
        <v>0</v>
      </c>
      <c r="C2734" s="219">
        <v>18.488963021475229</v>
      </c>
      <c r="D2734" s="218"/>
      <c r="E2734" s="218"/>
      <c r="F2734" s="218">
        <v>1901</v>
      </c>
    </row>
    <row r="2735" spans="1:6" x14ac:dyDescent="0.45">
      <c r="A2735" s="218">
        <v>10292</v>
      </c>
      <c r="B2735" s="218">
        <v>600</v>
      </c>
      <c r="C2735" s="219">
        <v>53.495640869702733</v>
      </c>
      <c r="D2735" s="218"/>
      <c r="E2735" s="218" t="s">
        <v>203</v>
      </c>
      <c r="F2735" s="218">
        <v>1901</v>
      </c>
    </row>
    <row r="2736" spans="1:6" x14ac:dyDescent="0.45">
      <c r="A2736" s="218">
        <v>10290</v>
      </c>
      <c r="B2736" s="218">
        <v>600</v>
      </c>
      <c r="C2736" s="219">
        <v>59.608139529148943</v>
      </c>
      <c r="D2736" s="218" t="s">
        <v>203</v>
      </c>
      <c r="E2736" s="218" t="s">
        <v>203</v>
      </c>
      <c r="F2736" s="218">
        <v>1901</v>
      </c>
    </row>
    <row r="2737" spans="1:6" x14ac:dyDescent="0.45">
      <c r="A2737" s="218">
        <v>10286</v>
      </c>
      <c r="B2737" s="218">
        <v>450</v>
      </c>
      <c r="C2737" s="219">
        <v>16.91439299974942</v>
      </c>
      <c r="D2737" s="218"/>
      <c r="E2737" s="218" t="s">
        <v>203</v>
      </c>
      <c r="F2737" s="218">
        <v>1960</v>
      </c>
    </row>
    <row r="2738" spans="1:6" x14ac:dyDescent="0.45">
      <c r="A2738" s="218">
        <v>10286</v>
      </c>
      <c r="B2738" s="218">
        <v>450</v>
      </c>
      <c r="C2738" s="219">
        <v>4.8746622092074938</v>
      </c>
      <c r="D2738" s="218"/>
      <c r="E2738" s="218" t="s">
        <v>203</v>
      </c>
      <c r="F2738" s="218">
        <v>1960</v>
      </c>
    </row>
    <row r="2739" spans="1:6" x14ac:dyDescent="0.45">
      <c r="A2739" s="218">
        <v>10286</v>
      </c>
      <c r="B2739" s="218">
        <v>450</v>
      </c>
      <c r="C2739" s="219">
        <v>13.43132215886183</v>
      </c>
      <c r="D2739" s="218"/>
      <c r="E2739" s="218" t="s">
        <v>203</v>
      </c>
      <c r="F2739" s="218">
        <v>1960</v>
      </c>
    </row>
    <row r="2740" spans="1:6" x14ac:dyDescent="0.45">
      <c r="A2740" s="218">
        <v>10286</v>
      </c>
      <c r="B2740" s="218">
        <v>450</v>
      </c>
      <c r="C2740" s="219">
        <v>9.0488347538594613</v>
      </c>
      <c r="D2740" s="218"/>
      <c r="E2740" s="218" t="s">
        <v>203</v>
      </c>
      <c r="F2740" s="218">
        <v>1960</v>
      </c>
    </row>
    <row r="2741" spans="1:6" x14ac:dyDescent="0.45">
      <c r="A2741" s="218">
        <v>10286</v>
      </c>
      <c r="B2741" s="218">
        <v>450</v>
      </c>
      <c r="C2741" s="219">
        <v>9.1415136876511536</v>
      </c>
      <c r="D2741" s="218"/>
      <c r="E2741" s="218" t="s">
        <v>203</v>
      </c>
      <c r="F2741" s="218">
        <v>1960</v>
      </c>
    </row>
    <row r="2742" spans="1:6" x14ac:dyDescent="0.45">
      <c r="A2742" s="218">
        <v>10286</v>
      </c>
      <c r="B2742" s="218">
        <v>450</v>
      </c>
      <c r="C2742" s="219">
        <v>14.501471971530551</v>
      </c>
      <c r="D2742" s="218"/>
      <c r="E2742" s="218" t="s">
        <v>203</v>
      </c>
      <c r="F2742" s="218">
        <v>1960</v>
      </c>
    </row>
    <row r="2743" spans="1:6" x14ac:dyDescent="0.45">
      <c r="A2743" s="218">
        <v>10286</v>
      </c>
      <c r="B2743" s="218">
        <v>450</v>
      </c>
      <c r="C2743" s="219">
        <v>16.295554913691578</v>
      </c>
      <c r="D2743" s="218"/>
      <c r="E2743" s="218" t="s">
        <v>203</v>
      </c>
      <c r="F2743" s="218">
        <v>1960</v>
      </c>
    </row>
    <row r="2744" spans="1:6" x14ac:dyDescent="0.45">
      <c r="A2744" s="218">
        <v>9864</v>
      </c>
      <c r="B2744" s="218">
        <v>200</v>
      </c>
      <c r="C2744" s="219">
        <v>3.9531605251510271</v>
      </c>
      <c r="D2744" s="218"/>
      <c r="E2744" s="218" t="s">
        <v>114</v>
      </c>
      <c r="F2744" s="218">
        <v>1901</v>
      </c>
    </row>
    <row r="2745" spans="1:6" x14ac:dyDescent="0.45">
      <c r="A2745" s="218">
        <v>9852</v>
      </c>
      <c r="B2745" s="218">
        <v>250</v>
      </c>
      <c r="C2745" s="219">
        <v>20.707197295978411</v>
      </c>
      <c r="D2745" s="218"/>
      <c r="E2745" s="218" t="s">
        <v>114</v>
      </c>
      <c r="F2745" s="218">
        <v>1901</v>
      </c>
    </row>
    <row r="2746" spans="1:6" x14ac:dyDescent="0.45">
      <c r="A2746" s="218">
        <v>9852</v>
      </c>
      <c r="B2746" s="218">
        <v>250</v>
      </c>
      <c r="C2746" s="219">
        <v>14.869263623424249</v>
      </c>
      <c r="D2746" s="218"/>
      <c r="E2746" s="218" t="s">
        <v>114</v>
      </c>
      <c r="F2746" s="218">
        <v>1901</v>
      </c>
    </row>
    <row r="2747" spans="1:6" x14ac:dyDescent="0.45">
      <c r="A2747" s="218">
        <v>9852</v>
      </c>
      <c r="B2747" s="218">
        <v>250</v>
      </c>
      <c r="C2747" s="219">
        <v>33.181440447713712</v>
      </c>
      <c r="D2747" s="218"/>
      <c r="E2747" s="218" t="s">
        <v>114</v>
      </c>
      <c r="F2747" s="218">
        <v>1901</v>
      </c>
    </row>
    <row r="2748" spans="1:6" x14ac:dyDescent="0.45">
      <c r="A2748" s="218">
        <v>9852</v>
      </c>
      <c r="B2748" s="218">
        <v>250</v>
      </c>
      <c r="C2748" s="219">
        <v>32.970085755741763</v>
      </c>
      <c r="D2748" s="218"/>
      <c r="E2748" s="218" t="s">
        <v>114</v>
      </c>
      <c r="F2748" s="218">
        <v>1901</v>
      </c>
    </row>
    <row r="2749" spans="1:6" x14ac:dyDescent="0.45">
      <c r="A2749" s="218">
        <v>9852</v>
      </c>
      <c r="B2749" s="218">
        <v>250</v>
      </c>
      <c r="C2749" s="219">
        <v>22.863044970386589</v>
      </c>
      <c r="D2749" s="218"/>
      <c r="E2749" s="218" t="s">
        <v>114</v>
      </c>
      <c r="F2749" s="218">
        <v>1901</v>
      </c>
    </row>
    <row r="2750" spans="1:6" x14ac:dyDescent="0.45">
      <c r="A2750" s="218">
        <v>9852</v>
      </c>
      <c r="B2750" s="218">
        <v>250</v>
      </c>
      <c r="C2750" s="219">
        <v>18.262251369950519</v>
      </c>
      <c r="D2750" s="218"/>
      <c r="E2750" s="218" t="s">
        <v>114</v>
      </c>
      <c r="F2750" s="218">
        <v>1901</v>
      </c>
    </row>
    <row r="2751" spans="1:6" x14ac:dyDescent="0.45">
      <c r="A2751" s="218">
        <v>9848</v>
      </c>
      <c r="B2751" s="218">
        <v>150</v>
      </c>
      <c r="C2751" s="219">
        <v>17.797293371963161</v>
      </c>
      <c r="D2751" s="218"/>
      <c r="E2751" s="218" t="s">
        <v>205</v>
      </c>
      <c r="F2751" s="218">
        <v>1901</v>
      </c>
    </row>
    <row r="2752" spans="1:6" x14ac:dyDescent="0.45">
      <c r="A2752" s="218">
        <v>9846</v>
      </c>
      <c r="B2752" s="218">
        <v>300</v>
      </c>
      <c r="C2752" s="219">
        <v>43.758861923548722</v>
      </c>
      <c r="D2752" s="218"/>
      <c r="E2752" s="218"/>
      <c r="F2752" s="218">
        <v>1901</v>
      </c>
    </row>
    <row r="2753" spans="1:6" x14ac:dyDescent="0.45">
      <c r="A2753" s="218">
        <v>9844</v>
      </c>
      <c r="B2753" s="218">
        <v>0</v>
      </c>
      <c r="C2753" s="219">
        <v>23.157359026047931</v>
      </c>
      <c r="D2753" s="218"/>
      <c r="E2753" s="218"/>
      <c r="F2753" s="218">
        <v>1901</v>
      </c>
    </row>
    <row r="2754" spans="1:6" x14ac:dyDescent="0.45">
      <c r="A2754" s="218">
        <v>9844</v>
      </c>
      <c r="B2754" s="218">
        <v>0</v>
      </c>
      <c r="C2754" s="219">
        <v>33.819048191725983</v>
      </c>
      <c r="D2754" s="218"/>
      <c r="E2754" s="218"/>
      <c r="F2754" s="218">
        <v>1901</v>
      </c>
    </row>
    <row r="2755" spans="1:6" x14ac:dyDescent="0.45">
      <c r="A2755" s="218">
        <v>9844</v>
      </c>
      <c r="B2755" s="218">
        <v>0</v>
      </c>
      <c r="C2755" s="219">
        <v>14.297681196860211</v>
      </c>
      <c r="D2755" s="218"/>
      <c r="E2755" s="218"/>
      <c r="F2755" s="218">
        <v>1901</v>
      </c>
    </row>
    <row r="2756" spans="1:6" x14ac:dyDescent="0.45">
      <c r="A2756" s="218">
        <v>9842</v>
      </c>
      <c r="B2756" s="218">
        <v>250</v>
      </c>
      <c r="C2756" s="219">
        <v>36.399964074635619</v>
      </c>
      <c r="D2756" s="218"/>
      <c r="E2756" s="218" t="s">
        <v>205</v>
      </c>
      <c r="F2756" s="218">
        <v>1901</v>
      </c>
    </row>
    <row r="2757" spans="1:6" x14ac:dyDescent="0.45">
      <c r="A2757" s="218">
        <v>9842</v>
      </c>
      <c r="B2757" s="218">
        <v>250</v>
      </c>
      <c r="C2757" s="219">
        <v>11.951897644315411</v>
      </c>
      <c r="D2757" s="218"/>
      <c r="E2757" s="218" t="s">
        <v>205</v>
      </c>
      <c r="F2757" s="218">
        <v>1901</v>
      </c>
    </row>
    <row r="2758" spans="1:6" x14ac:dyDescent="0.45">
      <c r="A2758" s="218">
        <v>9840</v>
      </c>
      <c r="B2758" s="218">
        <v>150</v>
      </c>
      <c r="C2758" s="219">
        <v>29.640356210488811</v>
      </c>
      <c r="D2758" s="218"/>
      <c r="E2758" s="218" t="s">
        <v>207</v>
      </c>
      <c r="F2758" s="218">
        <v>1901</v>
      </c>
    </row>
    <row r="2759" spans="1:6" x14ac:dyDescent="0.45">
      <c r="A2759" s="218">
        <v>9840</v>
      </c>
      <c r="B2759" s="218">
        <v>150</v>
      </c>
      <c r="C2759" s="219">
        <v>11.45275604472128</v>
      </c>
      <c r="D2759" s="218"/>
      <c r="E2759" s="218" t="s">
        <v>111</v>
      </c>
      <c r="F2759" s="218">
        <v>1991</v>
      </c>
    </row>
    <row r="2760" spans="1:6" x14ac:dyDescent="0.45">
      <c r="A2760" s="218">
        <v>9838</v>
      </c>
      <c r="B2760" s="218">
        <v>315</v>
      </c>
      <c r="C2760" s="219">
        <v>15.062425947724529</v>
      </c>
      <c r="D2760" s="218"/>
      <c r="E2760" s="218" t="s">
        <v>114</v>
      </c>
      <c r="F2760" s="218">
        <v>1976</v>
      </c>
    </row>
    <row r="2761" spans="1:6" x14ac:dyDescent="0.45">
      <c r="A2761" s="218">
        <v>9834</v>
      </c>
      <c r="B2761" s="218">
        <v>200</v>
      </c>
      <c r="C2761" s="219">
        <v>10.575289013999051</v>
      </c>
      <c r="D2761" s="218"/>
      <c r="E2761" s="218" t="s">
        <v>114</v>
      </c>
      <c r="F2761" s="218">
        <v>1901</v>
      </c>
    </row>
    <row r="2762" spans="1:6" x14ac:dyDescent="0.45">
      <c r="A2762" s="218">
        <v>10218</v>
      </c>
      <c r="B2762" s="218">
        <v>230</v>
      </c>
      <c r="C2762" s="219">
        <v>13.24299135792436</v>
      </c>
      <c r="D2762" s="218"/>
      <c r="E2762" s="218" t="s">
        <v>203</v>
      </c>
      <c r="F2762" s="218">
        <v>1901</v>
      </c>
    </row>
    <row r="2763" spans="1:6" x14ac:dyDescent="0.45">
      <c r="A2763" s="218">
        <v>10214</v>
      </c>
      <c r="B2763" s="218">
        <v>250</v>
      </c>
      <c r="C2763" s="219">
        <v>26.148172947426051</v>
      </c>
      <c r="D2763" s="218"/>
      <c r="E2763" s="218" t="s">
        <v>204</v>
      </c>
      <c r="F2763" s="218">
        <v>1901</v>
      </c>
    </row>
    <row r="2764" spans="1:6" x14ac:dyDescent="0.45">
      <c r="A2764" s="218">
        <v>10212</v>
      </c>
      <c r="B2764" s="218">
        <v>0</v>
      </c>
      <c r="C2764" s="219">
        <v>13.521373647489639</v>
      </c>
      <c r="D2764" s="218"/>
      <c r="E2764" s="218"/>
      <c r="F2764" s="218">
        <v>1901</v>
      </c>
    </row>
    <row r="2765" spans="1:6" x14ac:dyDescent="0.45">
      <c r="A2765" s="218">
        <v>10212</v>
      </c>
      <c r="B2765" s="218">
        <v>0</v>
      </c>
      <c r="C2765" s="219">
        <v>26.735306071252381</v>
      </c>
      <c r="D2765" s="218"/>
      <c r="E2765" s="218"/>
      <c r="F2765" s="218">
        <v>1901</v>
      </c>
    </row>
    <row r="2766" spans="1:6" x14ac:dyDescent="0.45">
      <c r="A2766" s="218">
        <v>10210</v>
      </c>
      <c r="B2766" s="218">
        <v>315</v>
      </c>
      <c r="C2766" s="219">
        <v>27.124121152425399</v>
      </c>
      <c r="D2766" s="218"/>
      <c r="E2766" s="218" t="s">
        <v>114</v>
      </c>
      <c r="F2766" s="218">
        <v>1901</v>
      </c>
    </row>
    <row r="2767" spans="1:6" x14ac:dyDescent="0.45">
      <c r="A2767" s="218">
        <v>10210</v>
      </c>
      <c r="B2767" s="218">
        <v>315</v>
      </c>
      <c r="C2767" s="219">
        <v>20.319404289345879</v>
      </c>
      <c r="D2767" s="218"/>
      <c r="E2767" s="218" t="s">
        <v>114</v>
      </c>
      <c r="F2767" s="218">
        <v>1901</v>
      </c>
    </row>
    <row r="2768" spans="1:6" x14ac:dyDescent="0.45">
      <c r="A2768" s="218">
        <v>10204</v>
      </c>
      <c r="B2768" s="218">
        <v>300</v>
      </c>
      <c r="C2768" s="219">
        <v>29.509788458134452</v>
      </c>
      <c r="D2768" s="218"/>
      <c r="E2768" s="218" t="s">
        <v>205</v>
      </c>
      <c r="F2768" s="218">
        <v>1987</v>
      </c>
    </row>
    <row r="2769" spans="1:6" x14ac:dyDescent="0.45">
      <c r="A2769" s="218">
        <v>10204</v>
      </c>
      <c r="B2769" s="218">
        <v>300</v>
      </c>
      <c r="C2769" s="219">
        <v>11.50210476242723</v>
      </c>
      <c r="D2769" s="218"/>
      <c r="E2769" s="218" t="s">
        <v>205</v>
      </c>
      <c r="F2769" s="218">
        <v>1987</v>
      </c>
    </row>
    <row r="2770" spans="1:6" x14ac:dyDescent="0.45">
      <c r="A2770" s="218">
        <v>10204</v>
      </c>
      <c r="B2770" s="218">
        <v>300</v>
      </c>
      <c r="C2770" s="219">
        <v>24.560030195515981</v>
      </c>
      <c r="D2770" s="218"/>
      <c r="E2770" s="218" t="s">
        <v>205</v>
      </c>
      <c r="F2770" s="218">
        <v>1987</v>
      </c>
    </row>
    <row r="2771" spans="1:6" x14ac:dyDescent="0.45">
      <c r="A2771" s="218">
        <v>10204</v>
      </c>
      <c r="B2771" s="218">
        <v>300</v>
      </c>
      <c r="C2771" s="219">
        <v>26.634526514271151</v>
      </c>
      <c r="D2771" s="218"/>
      <c r="E2771" s="218" t="s">
        <v>205</v>
      </c>
      <c r="F2771" s="218">
        <v>1987</v>
      </c>
    </row>
    <row r="2772" spans="1:6" x14ac:dyDescent="0.45">
      <c r="A2772" s="218">
        <v>10204</v>
      </c>
      <c r="B2772" s="218">
        <v>300</v>
      </c>
      <c r="C2772" s="219">
        <v>31.067796938217711</v>
      </c>
      <c r="D2772" s="218"/>
      <c r="E2772" s="218" t="s">
        <v>205</v>
      </c>
      <c r="F2772" s="218">
        <v>1987</v>
      </c>
    </row>
    <row r="2773" spans="1:6" x14ac:dyDescent="0.45">
      <c r="A2773" s="218">
        <v>10204</v>
      </c>
      <c r="B2773" s="218">
        <v>300</v>
      </c>
      <c r="C2773" s="219">
        <v>22.640276557840629</v>
      </c>
      <c r="D2773" s="218"/>
      <c r="E2773" s="218" t="s">
        <v>205</v>
      </c>
      <c r="F2773" s="218">
        <v>1987</v>
      </c>
    </row>
    <row r="2774" spans="1:6" x14ac:dyDescent="0.45">
      <c r="A2774" s="218">
        <v>10204</v>
      </c>
      <c r="B2774" s="218">
        <v>300</v>
      </c>
      <c r="C2774" s="219">
        <v>59.338786226062318</v>
      </c>
      <c r="D2774" s="218"/>
      <c r="E2774" s="218" t="s">
        <v>205</v>
      </c>
      <c r="F2774" s="218">
        <v>1987</v>
      </c>
    </row>
    <row r="2775" spans="1:6" x14ac:dyDescent="0.45">
      <c r="A2775" s="218">
        <v>10204</v>
      </c>
      <c r="B2775" s="218">
        <v>300</v>
      </c>
      <c r="C2775" s="219">
        <v>23.170080353134519</v>
      </c>
      <c r="D2775" s="218"/>
      <c r="E2775" s="218" t="s">
        <v>205</v>
      </c>
      <c r="F2775" s="218">
        <v>1987</v>
      </c>
    </row>
    <row r="2776" spans="1:6" x14ac:dyDescent="0.45">
      <c r="A2776" s="218">
        <v>10202</v>
      </c>
      <c r="B2776" s="218">
        <v>150</v>
      </c>
      <c r="C2776" s="219">
        <v>25.96943736550983</v>
      </c>
      <c r="D2776" s="218"/>
      <c r="E2776" s="218" t="s">
        <v>205</v>
      </c>
      <c r="F2776" s="218">
        <v>1901</v>
      </c>
    </row>
    <row r="2777" spans="1:6" x14ac:dyDescent="0.45">
      <c r="A2777" s="218">
        <v>10202</v>
      </c>
      <c r="B2777" s="218">
        <v>150</v>
      </c>
      <c r="C2777" s="219">
        <v>12.863032472863861</v>
      </c>
      <c r="D2777" s="218"/>
      <c r="E2777" s="218" t="s">
        <v>205</v>
      </c>
      <c r="F2777" s="218">
        <v>1901</v>
      </c>
    </row>
    <row r="2778" spans="1:6" x14ac:dyDescent="0.45">
      <c r="A2778" s="218">
        <v>10200</v>
      </c>
      <c r="B2778" s="218">
        <v>200</v>
      </c>
      <c r="C2778" s="219">
        <v>28.198093907052229</v>
      </c>
      <c r="D2778" s="218"/>
      <c r="E2778" s="218" t="s">
        <v>205</v>
      </c>
      <c r="F2778" s="218">
        <v>1901</v>
      </c>
    </row>
    <row r="2779" spans="1:6" x14ac:dyDescent="0.45">
      <c r="A2779" s="218">
        <v>10200</v>
      </c>
      <c r="B2779" s="218">
        <v>200</v>
      </c>
      <c r="C2779" s="219">
        <v>13.26317081221376</v>
      </c>
      <c r="D2779" s="218"/>
      <c r="E2779" s="218" t="s">
        <v>207</v>
      </c>
      <c r="F2779" s="218">
        <v>1901</v>
      </c>
    </row>
    <row r="2780" spans="1:6" x14ac:dyDescent="0.45">
      <c r="A2780" s="218">
        <v>10192</v>
      </c>
      <c r="B2780" s="218">
        <v>160</v>
      </c>
      <c r="C2780" s="219">
        <v>9.9086490587526921</v>
      </c>
      <c r="D2780" s="218"/>
      <c r="E2780" s="218" t="s">
        <v>209</v>
      </c>
      <c r="F2780" s="218">
        <v>1901</v>
      </c>
    </row>
    <row r="2781" spans="1:6" x14ac:dyDescent="0.45">
      <c r="A2781" s="218">
        <v>10190</v>
      </c>
      <c r="B2781" s="218">
        <v>300</v>
      </c>
      <c r="C2781" s="219">
        <v>20.987059007913981</v>
      </c>
      <c r="D2781" s="218"/>
      <c r="E2781" s="218" t="s">
        <v>203</v>
      </c>
      <c r="F2781" s="218">
        <v>1901</v>
      </c>
    </row>
    <row r="2782" spans="1:6" x14ac:dyDescent="0.45">
      <c r="A2782" s="218">
        <v>10190</v>
      </c>
      <c r="B2782" s="218">
        <v>300</v>
      </c>
      <c r="C2782" s="219">
        <v>20.65513829034694</v>
      </c>
      <c r="D2782" s="218"/>
      <c r="E2782" s="218" t="s">
        <v>203</v>
      </c>
      <c r="F2782" s="218">
        <v>1901</v>
      </c>
    </row>
    <row r="2783" spans="1:6" x14ac:dyDescent="0.45">
      <c r="A2783" s="218">
        <v>10190</v>
      </c>
      <c r="B2783" s="218">
        <v>300</v>
      </c>
      <c r="C2783" s="219">
        <v>15.71872192784622</v>
      </c>
      <c r="D2783" s="218"/>
      <c r="E2783" s="218" t="s">
        <v>203</v>
      </c>
      <c r="F2783" s="218">
        <v>1901</v>
      </c>
    </row>
    <row r="2784" spans="1:6" x14ac:dyDescent="0.45">
      <c r="A2784" s="218">
        <v>10190</v>
      </c>
      <c r="B2784" s="218">
        <v>300</v>
      </c>
      <c r="C2784" s="219">
        <v>7.3120405738528698</v>
      </c>
      <c r="D2784" s="218"/>
      <c r="E2784" s="218" t="s">
        <v>203</v>
      </c>
      <c r="F2784" s="218">
        <v>1901</v>
      </c>
    </row>
    <row r="2785" spans="1:6" x14ac:dyDescent="0.45">
      <c r="A2785" s="218">
        <v>10188</v>
      </c>
      <c r="B2785" s="218">
        <v>315</v>
      </c>
      <c r="C2785" s="219">
        <v>2.2506250475234899</v>
      </c>
      <c r="D2785" s="218"/>
      <c r="E2785" s="218" t="s">
        <v>204</v>
      </c>
      <c r="F2785" s="218">
        <v>1901</v>
      </c>
    </row>
    <row r="2786" spans="1:6" x14ac:dyDescent="0.45">
      <c r="A2786" s="218">
        <v>9916</v>
      </c>
      <c r="B2786" s="218">
        <v>300</v>
      </c>
      <c r="C2786" s="219">
        <v>12.862728071235489</v>
      </c>
      <c r="D2786" s="218"/>
      <c r="E2786" s="218" t="s">
        <v>205</v>
      </c>
      <c r="F2786" s="218">
        <v>1901</v>
      </c>
    </row>
    <row r="2787" spans="1:6" x14ac:dyDescent="0.45">
      <c r="A2787" s="218">
        <v>9912</v>
      </c>
      <c r="B2787" s="218">
        <v>0</v>
      </c>
      <c r="C2787" s="219">
        <v>23.066069541964001</v>
      </c>
      <c r="D2787" s="218"/>
      <c r="E2787" s="218"/>
      <c r="F2787" s="218">
        <v>1901</v>
      </c>
    </row>
    <row r="2788" spans="1:6" x14ac:dyDescent="0.45">
      <c r="A2788" s="218">
        <v>9910</v>
      </c>
      <c r="B2788" s="218">
        <v>150</v>
      </c>
      <c r="C2788" s="219">
        <v>20.35816134628903</v>
      </c>
      <c r="D2788" s="218"/>
      <c r="E2788" s="218" t="s">
        <v>207</v>
      </c>
      <c r="F2788" s="218">
        <v>1901</v>
      </c>
    </row>
    <row r="2789" spans="1:6" x14ac:dyDescent="0.45">
      <c r="A2789" s="218">
        <v>9906</v>
      </c>
      <c r="B2789" s="218">
        <v>450</v>
      </c>
      <c r="C2789" s="219">
        <v>33.094316251719682</v>
      </c>
      <c r="D2789" s="218"/>
      <c r="E2789" s="218" t="s">
        <v>203</v>
      </c>
      <c r="F2789" s="218">
        <v>1958</v>
      </c>
    </row>
    <row r="2790" spans="1:6" x14ac:dyDescent="0.45">
      <c r="A2790" s="218">
        <v>9906</v>
      </c>
      <c r="B2790" s="218">
        <v>450</v>
      </c>
      <c r="C2790" s="219">
        <v>34.462962123097313</v>
      </c>
      <c r="D2790" s="218"/>
      <c r="E2790" s="218" t="s">
        <v>203</v>
      </c>
      <c r="F2790" s="218">
        <v>1958</v>
      </c>
    </row>
    <row r="2791" spans="1:6" x14ac:dyDescent="0.45">
      <c r="A2791" s="218">
        <v>9900</v>
      </c>
      <c r="B2791" s="218">
        <v>0</v>
      </c>
      <c r="C2791" s="219">
        <v>41.209983916120201</v>
      </c>
      <c r="D2791" s="218"/>
      <c r="E2791" s="218"/>
      <c r="F2791" s="218">
        <v>1901</v>
      </c>
    </row>
    <row r="2792" spans="1:6" x14ac:dyDescent="0.45">
      <c r="A2792" s="218">
        <v>9900</v>
      </c>
      <c r="B2792" s="218">
        <v>0</v>
      </c>
      <c r="C2792" s="219">
        <v>35.981000740099162</v>
      </c>
      <c r="D2792" s="218"/>
      <c r="E2792" s="218"/>
      <c r="F2792" s="218">
        <v>1901</v>
      </c>
    </row>
    <row r="2793" spans="1:6" x14ac:dyDescent="0.45">
      <c r="A2793" s="218">
        <v>9898</v>
      </c>
      <c r="B2793" s="218">
        <v>160</v>
      </c>
      <c r="C2793" s="219">
        <v>2.0760460561558221</v>
      </c>
      <c r="D2793" s="218"/>
      <c r="E2793" s="218" t="s">
        <v>114</v>
      </c>
      <c r="F2793" s="218">
        <v>1901</v>
      </c>
    </row>
    <row r="2794" spans="1:6" x14ac:dyDescent="0.45">
      <c r="A2794" s="218">
        <v>9818</v>
      </c>
      <c r="B2794" s="218">
        <v>0</v>
      </c>
      <c r="C2794" s="219">
        <v>11.82540734999046</v>
      </c>
      <c r="D2794" s="218"/>
      <c r="E2794" s="218"/>
      <c r="F2794" s="218">
        <v>1901</v>
      </c>
    </row>
    <row r="2795" spans="1:6" x14ac:dyDescent="0.45">
      <c r="A2795" s="218">
        <v>9816</v>
      </c>
      <c r="B2795" s="218">
        <v>300</v>
      </c>
      <c r="C2795" s="219">
        <v>12.29701614342655</v>
      </c>
      <c r="D2795" s="218"/>
      <c r="E2795" s="218" t="s">
        <v>203</v>
      </c>
      <c r="F2795" s="218">
        <v>1956</v>
      </c>
    </row>
    <row r="2796" spans="1:6" x14ac:dyDescent="0.45">
      <c r="A2796" s="218">
        <v>9814</v>
      </c>
      <c r="B2796" s="218">
        <v>200</v>
      </c>
      <c r="C2796" s="219">
        <v>20.477903835187149</v>
      </c>
      <c r="D2796" s="218"/>
      <c r="E2796" s="218" t="s">
        <v>207</v>
      </c>
      <c r="F2796" s="218">
        <v>1956</v>
      </c>
    </row>
    <row r="2797" spans="1:6" x14ac:dyDescent="0.45">
      <c r="A2797" s="218">
        <v>9814</v>
      </c>
      <c r="B2797" s="218">
        <v>200</v>
      </c>
      <c r="C2797" s="219">
        <v>23.857569421654329</v>
      </c>
      <c r="D2797" s="218"/>
      <c r="E2797" s="218" t="s">
        <v>207</v>
      </c>
      <c r="F2797" s="218">
        <v>1901</v>
      </c>
    </row>
    <row r="2798" spans="1:6" x14ac:dyDescent="0.45">
      <c r="A2798" s="218">
        <v>9812</v>
      </c>
      <c r="B2798" s="218">
        <v>300</v>
      </c>
      <c r="C2798" s="219">
        <v>16.303888086276231</v>
      </c>
      <c r="D2798" s="218"/>
      <c r="E2798" s="218" t="s">
        <v>203</v>
      </c>
      <c r="F2798" s="218">
        <v>1956</v>
      </c>
    </row>
    <row r="2799" spans="1:6" x14ac:dyDescent="0.45">
      <c r="A2799" s="218">
        <v>9810</v>
      </c>
      <c r="B2799" s="218">
        <v>150</v>
      </c>
      <c r="C2799" s="219">
        <v>14.16327234248234</v>
      </c>
      <c r="D2799" s="218"/>
      <c r="E2799" s="218" t="s">
        <v>205</v>
      </c>
      <c r="F2799" s="218">
        <v>1901</v>
      </c>
    </row>
    <row r="2800" spans="1:6" x14ac:dyDescent="0.45">
      <c r="A2800" s="218">
        <v>9808</v>
      </c>
      <c r="B2800" s="218">
        <v>100</v>
      </c>
      <c r="C2800" s="219">
        <v>16.202453827567961</v>
      </c>
      <c r="D2800" s="218"/>
      <c r="E2800" s="218" t="s">
        <v>112</v>
      </c>
      <c r="F2800" s="218">
        <v>1901</v>
      </c>
    </row>
    <row r="2801" spans="1:6" x14ac:dyDescent="0.45">
      <c r="A2801" s="218">
        <v>9806</v>
      </c>
      <c r="B2801" s="218">
        <v>150</v>
      </c>
      <c r="C2801" s="219">
        <v>23.87503158334134</v>
      </c>
      <c r="D2801" s="218"/>
      <c r="E2801" s="218" t="s">
        <v>205</v>
      </c>
      <c r="F2801" s="218">
        <v>1901</v>
      </c>
    </row>
    <row r="2802" spans="1:6" x14ac:dyDescent="0.45">
      <c r="A2802" s="218">
        <v>9806</v>
      </c>
      <c r="B2802" s="218">
        <v>150</v>
      </c>
      <c r="C2802" s="219">
        <v>13.103044878836149</v>
      </c>
      <c r="D2802" s="218"/>
      <c r="E2802" s="218" t="s">
        <v>205</v>
      </c>
      <c r="F2802" s="218">
        <v>1901</v>
      </c>
    </row>
    <row r="2803" spans="1:6" x14ac:dyDescent="0.45">
      <c r="A2803" s="218">
        <v>9806</v>
      </c>
      <c r="B2803" s="218">
        <v>150</v>
      </c>
      <c r="C2803" s="219">
        <v>10.762044585638259</v>
      </c>
      <c r="D2803" s="218"/>
      <c r="E2803" s="218" t="s">
        <v>205</v>
      </c>
      <c r="F2803" s="218">
        <v>1901</v>
      </c>
    </row>
    <row r="2804" spans="1:6" x14ac:dyDescent="0.45">
      <c r="A2804" s="218">
        <v>9804</v>
      </c>
      <c r="B2804" s="218">
        <v>160</v>
      </c>
      <c r="C2804" s="219">
        <v>14.43765562766281</v>
      </c>
      <c r="D2804" s="218"/>
      <c r="E2804" s="218" t="s">
        <v>111</v>
      </c>
      <c r="F2804" s="218">
        <v>1901</v>
      </c>
    </row>
    <row r="2805" spans="1:6" x14ac:dyDescent="0.45">
      <c r="A2805" s="218">
        <v>9802</v>
      </c>
      <c r="B2805" s="218">
        <v>150</v>
      </c>
      <c r="C2805" s="219">
        <v>17.65585054487963</v>
      </c>
      <c r="D2805" s="218"/>
      <c r="E2805" s="218" t="s">
        <v>205</v>
      </c>
      <c r="F2805" s="218">
        <v>1901</v>
      </c>
    </row>
    <row r="2806" spans="1:6" x14ac:dyDescent="0.45">
      <c r="A2806" s="218">
        <v>9798</v>
      </c>
      <c r="B2806" s="218">
        <v>200</v>
      </c>
      <c r="C2806" s="219">
        <v>2.3943726361063158</v>
      </c>
      <c r="D2806" s="218"/>
      <c r="E2806" s="218" t="s">
        <v>205</v>
      </c>
      <c r="F2806" s="218">
        <v>1981</v>
      </c>
    </row>
    <row r="2807" spans="1:6" x14ac:dyDescent="0.45">
      <c r="A2807" s="218">
        <v>9798</v>
      </c>
      <c r="B2807" s="218">
        <v>200</v>
      </c>
      <c r="C2807" s="219">
        <v>8.509123408038878</v>
      </c>
      <c r="D2807" s="218"/>
      <c r="E2807" s="218" t="s">
        <v>205</v>
      </c>
      <c r="F2807" s="218">
        <v>1981</v>
      </c>
    </row>
    <row r="2808" spans="1:6" x14ac:dyDescent="0.45">
      <c r="A2808" s="218">
        <v>9796</v>
      </c>
      <c r="B2808" s="218">
        <v>150</v>
      </c>
      <c r="C2808" s="219">
        <v>29.006214408416991</v>
      </c>
      <c r="D2808" s="218"/>
      <c r="E2808" s="218" t="s">
        <v>205</v>
      </c>
      <c r="F2808" s="218">
        <v>1981</v>
      </c>
    </row>
    <row r="2809" spans="1:6" x14ac:dyDescent="0.45">
      <c r="A2809" s="218">
        <v>9794</v>
      </c>
      <c r="B2809" s="218">
        <v>300</v>
      </c>
      <c r="C2809" s="219">
        <v>31.35105677248</v>
      </c>
      <c r="D2809" s="218"/>
      <c r="E2809" s="218" t="s">
        <v>123</v>
      </c>
      <c r="F2809" s="218">
        <v>1901</v>
      </c>
    </row>
    <row r="2810" spans="1:6" x14ac:dyDescent="0.45">
      <c r="A2810" s="218">
        <v>9792</v>
      </c>
      <c r="B2810" s="218">
        <v>600</v>
      </c>
      <c r="C2810" s="219">
        <v>30.693493138718921</v>
      </c>
      <c r="D2810" s="218"/>
      <c r="E2810" s="218" t="s">
        <v>203</v>
      </c>
      <c r="F2810" s="218">
        <v>1901</v>
      </c>
    </row>
    <row r="2811" spans="1:6" x14ac:dyDescent="0.45">
      <c r="A2811" s="218">
        <v>9788</v>
      </c>
      <c r="B2811" s="218">
        <v>300</v>
      </c>
      <c r="C2811" s="219">
        <v>20.713175870823971</v>
      </c>
      <c r="D2811" s="218"/>
      <c r="E2811" s="218" t="s">
        <v>205</v>
      </c>
      <c r="F2811" s="218">
        <v>1989</v>
      </c>
    </row>
    <row r="2812" spans="1:6" x14ac:dyDescent="0.45">
      <c r="A2812" s="218">
        <v>9788</v>
      </c>
      <c r="B2812" s="218">
        <v>300</v>
      </c>
      <c r="C2812" s="219">
        <v>51.182572082766342</v>
      </c>
      <c r="D2812" s="218"/>
      <c r="E2812" s="218" t="s">
        <v>205</v>
      </c>
      <c r="F2812" s="218">
        <v>1989</v>
      </c>
    </row>
    <row r="2813" spans="1:6" x14ac:dyDescent="0.45">
      <c r="A2813" s="218">
        <v>9788</v>
      </c>
      <c r="B2813" s="218">
        <v>300</v>
      </c>
      <c r="C2813" s="219">
        <v>33.146079788606983</v>
      </c>
      <c r="D2813" s="218"/>
      <c r="E2813" s="218" t="s">
        <v>205</v>
      </c>
      <c r="F2813" s="218">
        <v>1989</v>
      </c>
    </row>
    <row r="2814" spans="1:6" x14ac:dyDescent="0.45">
      <c r="A2814" s="218">
        <v>9788</v>
      </c>
      <c r="B2814" s="218">
        <v>300</v>
      </c>
      <c r="C2814" s="219">
        <v>6.7757800015914942</v>
      </c>
      <c r="D2814" s="218"/>
      <c r="E2814" s="218" t="s">
        <v>205</v>
      </c>
      <c r="F2814" s="218">
        <v>1901</v>
      </c>
    </row>
    <row r="2815" spans="1:6" x14ac:dyDescent="0.45">
      <c r="A2815" s="218">
        <v>9788</v>
      </c>
      <c r="B2815" s="218">
        <v>300</v>
      </c>
      <c r="C2815" s="219">
        <v>15.202960157774919</v>
      </c>
      <c r="D2815" s="218"/>
      <c r="E2815" s="218" t="s">
        <v>205</v>
      </c>
      <c r="F2815" s="218">
        <v>1901</v>
      </c>
    </row>
    <row r="2816" spans="1:6" x14ac:dyDescent="0.45">
      <c r="A2816" s="218">
        <v>9788</v>
      </c>
      <c r="B2816" s="218">
        <v>300</v>
      </c>
      <c r="C2816" s="219">
        <v>5.2269126378512523</v>
      </c>
      <c r="D2816" s="218"/>
      <c r="E2816" s="218" t="s">
        <v>205</v>
      </c>
      <c r="F2816" s="218">
        <v>1901</v>
      </c>
    </row>
    <row r="2817" spans="1:6" x14ac:dyDescent="0.45">
      <c r="A2817" s="218">
        <v>9788</v>
      </c>
      <c r="B2817" s="218">
        <v>300</v>
      </c>
      <c r="C2817" s="219">
        <v>52.285233374507783</v>
      </c>
      <c r="D2817" s="218"/>
      <c r="E2817" s="218" t="s">
        <v>205</v>
      </c>
      <c r="F2817" s="218">
        <v>1989</v>
      </c>
    </row>
    <row r="2818" spans="1:6" x14ac:dyDescent="0.45">
      <c r="A2818" s="218">
        <v>9786</v>
      </c>
      <c r="B2818" s="218">
        <v>500</v>
      </c>
      <c r="C2818" s="219">
        <v>41.292140202234101</v>
      </c>
      <c r="D2818" s="218"/>
      <c r="E2818" s="218" t="s">
        <v>203</v>
      </c>
      <c r="F2818" s="218">
        <v>1976</v>
      </c>
    </row>
    <row r="2819" spans="1:6" x14ac:dyDescent="0.45">
      <c r="A2819" s="218">
        <v>9786</v>
      </c>
      <c r="B2819" s="218">
        <v>500</v>
      </c>
      <c r="C2819" s="219">
        <v>29.89593638417989</v>
      </c>
      <c r="D2819" s="218"/>
      <c r="E2819" s="218" t="s">
        <v>203</v>
      </c>
      <c r="F2819" s="218">
        <v>1976</v>
      </c>
    </row>
    <row r="2820" spans="1:6" x14ac:dyDescent="0.45">
      <c r="A2820" s="218">
        <v>9786</v>
      </c>
      <c r="B2820" s="218">
        <v>500</v>
      </c>
      <c r="C2820" s="219">
        <v>37.381028885429373</v>
      </c>
      <c r="D2820" s="218"/>
      <c r="E2820" s="218" t="s">
        <v>203</v>
      </c>
      <c r="F2820" s="218">
        <v>1976</v>
      </c>
    </row>
    <row r="2821" spans="1:6" x14ac:dyDescent="0.45">
      <c r="A2821" s="218">
        <v>9786</v>
      </c>
      <c r="B2821" s="218">
        <v>500</v>
      </c>
      <c r="C2821" s="219">
        <v>7.6713676019355841</v>
      </c>
      <c r="D2821" s="218"/>
      <c r="E2821" s="218" t="s">
        <v>203</v>
      </c>
      <c r="F2821" s="218">
        <v>1976</v>
      </c>
    </row>
    <row r="2822" spans="1:6" x14ac:dyDescent="0.45">
      <c r="A2822" s="218">
        <v>9786</v>
      </c>
      <c r="B2822" s="218">
        <v>500</v>
      </c>
      <c r="C2822" s="219">
        <v>16.021186899327439</v>
      </c>
      <c r="D2822" s="218"/>
      <c r="E2822" s="218" t="s">
        <v>203</v>
      </c>
      <c r="F2822" s="218">
        <v>1976</v>
      </c>
    </row>
    <row r="2823" spans="1:6" x14ac:dyDescent="0.45">
      <c r="A2823" s="218">
        <v>9786</v>
      </c>
      <c r="B2823" s="218">
        <v>500</v>
      </c>
      <c r="C2823" s="219">
        <v>13.28376957274962</v>
      </c>
      <c r="D2823" s="218"/>
      <c r="E2823" s="218" t="s">
        <v>203</v>
      </c>
      <c r="F2823" s="218">
        <v>1976</v>
      </c>
    </row>
    <row r="2824" spans="1:6" x14ac:dyDescent="0.45">
      <c r="A2824" s="218">
        <v>9768</v>
      </c>
      <c r="B2824" s="218">
        <v>450</v>
      </c>
      <c r="C2824" s="219">
        <v>11.00000000022723</v>
      </c>
      <c r="D2824" s="218"/>
      <c r="E2824" s="218" t="s">
        <v>203</v>
      </c>
      <c r="F2824" s="218">
        <v>1901</v>
      </c>
    </row>
    <row r="2825" spans="1:6" x14ac:dyDescent="0.45">
      <c r="A2825" s="218">
        <v>9768</v>
      </c>
      <c r="B2825" s="218">
        <v>450</v>
      </c>
      <c r="C2825" s="219">
        <v>57.4668020988954</v>
      </c>
      <c r="D2825" s="218"/>
      <c r="E2825" s="218" t="s">
        <v>203</v>
      </c>
      <c r="F2825" s="218">
        <v>1901</v>
      </c>
    </row>
    <row r="2826" spans="1:6" x14ac:dyDescent="0.45">
      <c r="A2826" s="218">
        <v>9768</v>
      </c>
      <c r="B2826" s="218">
        <v>450</v>
      </c>
      <c r="C2826" s="219">
        <v>21.92800317842876</v>
      </c>
      <c r="D2826" s="218"/>
      <c r="E2826" s="218" t="s">
        <v>203</v>
      </c>
      <c r="F2826" s="218">
        <v>1901</v>
      </c>
    </row>
    <row r="2827" spans="1:6" x14ac:dyDescent="0.45">
      <c r="A2827" s="218">
        <v>9762</v>
      </c>
      <c r="B2827" s="218">
        <v>0</v>
      </c>
      <c r="C2827" s="219">
        <v>26.36011466623394</v>
      </c>
      <c r="D2827" s="218"/>
      <c r="E2827" s="218"/>
      <c r="F2827" s="218">
        <v>1901</v>
      </c>
    </row>
    <row r="2828" spans="1:6" x14ac:dyDescent="0.45">
      <c r="A2828" s="218">
        <v>9762</v>
      </c>
      <c r="B2828" s="218">
        <v>0</v>
      </c>
      <c r="C2828" s="219">
        <v>9.1819826148423207</v>
      </c>
      <c r="D2828" s="218"/>
      <c r="E2828" s="218"/>
      <c r="F2828" s="218">
        <v>1901</v>
      </c>
    </row>
    <row r="2829" spans="1:6" x14ac:dyDescent="0.45">
      <c r="A2829" s="218">
        <v>9762</v>
      </c>
      <c r="B2829" s="218">
        <v>0</v>
      </c>
      <c r="C2829" s="219">
        <v>16.833043453446379</v>
      </c>
      <c r="D2829" s="218"/>
      <c r="E2829" s="218"/>
      <c r="F2829" s="218">
        <v>1901</v>
      </c>
    </row>
    <row r="2830" spans="1:6" x14ac:dyDescent="0.45">
      <c r="A2830" s="218">
        <v>9358</v>
      </c>
      <c r="B2830" s="218">
        <v>0</v>
      </c>
      <c r="C2830" s="219">
        <v>18.69326445113316</v>
      </c>
      <c r="D2830" s="218"/>
      <c r="E2830" s="218"/>
      <c r="F2830" s="218">
        <v>1901</v>
      </c>
    </row>
    <row r="2831" spans="1:6" x14ac:dyDescent="0.45">
      <c r="A2831" s="218">
        <v>9358</v>
      </c>
      <c r="B2831" s="218">
        <v>0</v>
      </c>
      <c r="C2831" s="219">
        <v>34.480427609522081</v>
      </c>
      <c r="D2831" s="218"/>
      <c r="E2831" s="218"/>
      <c r="F2831" s="218">
        <v>1901</v>
      </c>
    </row>
    <row r="2832" spans="1:6" x14ac:dyDescent="0.45">
      <c r="A2832" s="218">
        <v>9354</v>
      </c>
      <c r="B2832" s="218">
        <v>500</v>
      </c>
      <c r="C2832" s="219">
        <v>36.645774134021607</v>
      </c>
      <c r="D2832" s="218"/>
      <c r="E2832" s="218" t="s">
        <v>203</v>
      </c>
      <c r="F2832" s="218">
        <v>1901</v>
      </c>
    </row>
    <row r="2833" spans="1:6" x14ac:dyDescent="0.45">
      <c r="A2833" s="218">
        <v>9354</v>
      </c>
      <c r="B2833" s="218">
        <v>500</v>
      </c>
      <c r="C2833" s="219">
        <v>38.945856756201842</v>
      </c>
      <c r="D2833" s="218"/>
      <c r="E2833" s="218" t="s">
        <v>203</v>
      </c>
      <c r="F2833" s="218">
        <v>1901</v>
      </c>
    </row>
    <row r="2834" spans="1:6" x14ac:dyDescent="0.45">
      <c r="A2834" s="218">
        <v>9354</v>
      </c>
      <c r="B2834" s="218">
        <v>500</v>
      </c>
      <c r="C2834" s="219">
        <v>36.772136619230793</v>
      </c>
      <c r="D2834" s="218"/>
      <c r="E2834" s="218" t="s">
        <v>203</v>
      </c>
      <c r="F2834" s="218">
        <v>1901</v>
      </c>
    </row>
    <row r="2835" spans="1:6" x14ac:dyDescent="0.45">
      <c r="A2835" s="218">
        <v>9354</v>
      </c>
      <c r="B2835" s="218">
        <v>500</v>
      </c>
      <c r="C2835" s="219">
        <v>41.634044070155539</v>
      </c>
      <c r="D2835" s="218"/>
      <c r="E2835" s="218" t="s">
        <v>203</v>
      </c>
      <c r="F2835" s="218">
        <v>1901</v>
      </c>
    </row>
    <row r="2836" spans="1:6" x14ac:dyDescent="0.45">
      <c r="A2836" s="218">
        <v>9354</v>
      </c>
      <c r="B2836" s="218">
        <v>500</v>
      </c>
      <c r="C2836" s="219">
        <v>5.4632595566414759</v>
      </c>
      <c r="D2836" s="218"/>
      <c r="E2836" s="218" t="s">
        <v>203</v>
      </c>
      <c r="F2836" s="218">
        <v>1901</v>
      </c>
    </row>
    <row r="2837" spans="1:6" x14ac:dyDescent="0.45">
      <c r="A2837" s="218">
        <v>9338</v>
      </c>
      <c r="B2837" s="218">
        <v>150</v>
      </c>
      <c r="C2837" s="219">
        <v>53.992289289906502</v>
      </c>
      <c r="D2837" s="218" t="s">
        <v>203</v>
      </c>
      <c r="E2837" s="218" t="s">
        <v>203</v>
      </c>
      <c r="F2837" s="218">
        <v>1901</v>
      </c>
    </row>
    <row r="2838" spans="1:6" x14ac:dyDescent="0.45">
      <c r="A2838" s="218">
        <v>9336</v>
      </c>
      <c r="B2838" s="218">
        <v>150</v>
      </c>
      <c r="C2838" s="219">
        <v>11.16727624031669</v>
      </c>
      <c r="D2838" s="218"/>
      <c r="E2838" s="218" t="s">
        <v>203</v>
      </c>
      <c r="F2838" s="218">
        <v>1960</v>
      </c>
    </row>
    <row r="2839" spans="1:6" x14ac:dyDescent="0.45">
      <c r="A2839" s="218">
        <v>9320</v>
      </c>
      <c r="B2839" s="218">
        <v>160</v>
      </c>
      <c r="C2839" s="219">
        <v>10.68543574077203</v>
      </c>
      <c r="D2839" s="218"/>
      <c r="E2839" s="218" t="s">
        <v>114</v>
      </c>
      <c r="F2839" s="218">
        <v>1901</v>
      </c>
    </row>
    <row r="2840" spans="1:6" x14ac:dyDescent="0.45">
      <c r="A2840" s="218">
        <v>9318</v>
      </c>
      <c r="B2840" s="218">
        <v>200</v>
      </c>
      <c r="C2840" s="219">
        <v>31.03912384294545</v>
      </c>
      <c r="D2840" s="218"/>
      <c r="E2840" s="218"/>
      <c r="F2840" s="218">
        <v>1901</v>
      </c>
    </row>
    <row r="2841" spans="1:6" x14ac:dyDescent="0.45">
      <c r="A2841" s="218">
        <v>9316</v>
      </c>
      <c r="B2841" s="218">
        <v>0</v>
      </c>
      <c r="C2841" s="219">
        <v>13.02209699541981</v>
      </c>
      <c r="D2841" s="218"/>
      <c r="E2841" s="218"/>
      <c r="F2841" s="218">
        <v>1901</v>
      </c>
    </row>
    <row r="2842" spans="1:6" x14ac:dyDescent="0.45">
      <c r="A2842" s="218">
        <v>9316</v>
      </c>
      <c r="B2842" s="218">
        <v>0</v>
      </c>
      <c r="C2842" s="219">
        <v>18.426100977104401</v>
      </c>
      <c r="D2842" s="218"/>
      <c r="E2842" s="218"/>
      <c r="F2842" s="218">
        <v>1901</v>
      </c>
    </row>
    <row r="2843" spans="1:6" x14ac:dyDescent="0.45">
      <c r="A2843" s="218">
        <v>9314</v>
      </c>
      <c r="B2843" s="218">
        <v>0</v>
      </c>
      <c r="C2843" s="219">
        <v>16.16306349620422</v>
      </c>
      <c r="D2843" s="218"/>
      <c r="E2843" s="218"/>
      <c r="F2843" s="218">
        <v>1901</v>
      </c>
    </row>
    <row r="2844" spans="1:6" x14ac:dyDescent="0.45">
      <c r="A2844" s="218">
        <v>9314</v>
      </c>
      <c r="B2844" s="218">
        <v>0</v>
      </c>
      <c r="C2844" s="219">
        <v>41.311027410301428</v>
      </c>
      <c r="D2844" s="218"/>
      <c r="E2844" s="218"/>
      <c r="F2844" s="218">
        <v>1901</v>
      </c>
    </row>
    <row r="2845" spans="1:6" x14ac:dyDescent="0.45">
      <c r="A2845" s="218">
        <v>9312</v>
      </c>
      <c r="B2845" s="218">
        <v>200</v>
      </c>
      <c r="C2845" s="219">
        <v>20.856049942182249</v>
      </c>
      <c r="D2845" s="218"/>
      <c r="E2845" s="218" t="s">
        <v>205</v>
      </c>
      <c r="F2845" s="218">
        <v>1901</v>
      </c>
    </row>
    <row r="2846" spans="1:6" x14ac:dyDescent="0.45">
      <c r="A2846" s="218">
        <v>9310</v>
      </c>
      <c r="B2846" s="218">
        <v>200</v>
      </c>
      <c r="C2846" s="219">
        <v>21.344065993823222</v>
      </c>
      <c r="D2846" s="218"/>
      <c r="E2846" s="218" t="s">
        <v>205</v>
      </c>
      <c r="F2846" s="218">
        <v>1901</v>
      </c>
    </row>
    <row r="2847" spans="1:6" x14ac:dyDescent="0.45">
      <c r="A2847" s="218">
        <v>9310</v>
      </c>
      <c r="B2847" s="218">
        <v>200</v>
      </c>
      <c r="C2847" s="219">
        <v>10.34995551681404</v>
      </c>
      <c r="D2847" s="218"/>
      <c r="E2847" s="218" t="s">
        <v>205</v>
      </c>
      <c r="F2847" s="218">
        <v>1901</v>
      </c>
    </row>
    <row r="2848" spans="1:6" x14ac:dyDescent="0.45">
      <c r="A2848" s="218">
        <v>9306</v>
      </c>
      <c r="B2848" s="218">
        <v>0</v>
      </c>
      <c r="C2848" s="219">
        <v>11.84006478170333</v>
      </c>
      <c r="D2848" s="218"/>
      <c r="E2848" s="218"/>
      <c r="F2848" s="218">
        <v>1901</v>
      </c>
    </row>
    <row r="2849" spans="1:6" x14ac:dyDescent="0.45">
      <c r="A2849" s="218">
        <v>9412</v>
      </c>
      <c r="B2849" s="218">
        <v>200</v>
      </c>
      <c r="C2849" s="219">
        <v>30.4123504478756</v>
      </c>
      <c r="D2849" s="218"/>
      <c r="E2849" s="218" t="s">
        <v>205</v>
      </c>
      <c r="F2849" s="218">
        <v>1901</v>
      </c>
    </row>
    <row r="2850" spans="1:6" x14ac:dyDescent="0.45">
      <c r="A2850" s="218">
        <v>9410</v>
      </c>
      <c r="B2850" s="218">
        <v>200</v>
      </c>
      <c r="C2850" s="219">
        <v>17.8821615711643</v>
      </c>
      <c r="D2850" s="218"/>
      <c r="E2850" s="218" t="s">
        <v>205</v>
      </c>
      <c r="F2850" s="218">
        <v>1901</v>
      </c>
    </row>
    <row r="2851" spans="1:6" x14ac:dyDescent="0.45">
      <c r="A2851" s="218">
        <v>9408</v>
      </c>
      <c r="B2851" s="218">
        <v>125</v>
      </c>
      <c r="C2851" s="219">
        <v>3.4114902166036631</v>
      </c>
      <c r="D2851" s="218"/>
      <c r="E2851" s="218" t="s">
        <v>209</v>
      </c>
      <c r="F2851" s="218">
        <v>1901</v>
      </c>
    </row>
    <row r="2852" spans="1:6" x14ac:dyDescent="0.45">
      <c r="A2852" s="218">
        <v>9406</v>
      </c>
      <c r="B2852" s="218">
        <v>200</v>
      </c>
      <c r="C2852" s="219">
        <v>98.497054792499242</v>
      </c>
      <c r="D2852" s="218" t="s">
        <v>207</v>
      </c>
      <c r="E2852" s="218" t="s">
        <v>207</v>
      </c>
      <c r="F2852" s="218">
        <v>1901</v>
      </c>
    </row>
    <row r="2853" spans="1:6" x14ac:dyDescent="0.45">
      <c r="A2853" s="218">
        <v>9402</v>
      </c>
      <c r="B2853" s="218">
        <v>110</v>
      </c>
      <c r="C2853" s="219">
        <v>41.562413455623847</v>
      </c>
      <c r="D2853" s="218"/>
      <c r="E2853" s="218" t="s">
        <v>209</v>
      </c>
      <c r="F2853" s="218">
        <v>1901</v>
      </c>
    </row>
    <row r="2854" spans="1:6" x14ac:dyDescent="0.45">
      <c r="A2854" s="218">
        <v>9400</v>
      </c>
      <c r="B2854" s="218">
        <v>160</v>
      </c>
      <c r="C2854" s="219">
        <v>31.348491680861081</v>
      </c>
      <c r="D2854" s="218"/>
      <c r="E2854" s="218" t="s">
        <v>209</v>
      </c>
      <c r="F2854" s="218">
        <v>1901</v>
      </c>
    </row>
    <row r="2855" spans="1:6" x14ac:dyDescent="0.45">
      <c r="A2855" s="218">
        <v>9398</v>
      </c>
      <c r="B2855" s="218">
        <v>500</v>
      </c>
      <c r="C2855" s="219">
        <v>18.108772269138861</v>
      </c>
      <c r="D2855" s="218"/>
      <c r="E2855" s="218" t="s">
        <v>203</v>
      </c>
      <c r="F2855" s="218">
        <v>1990</v>
      </c>
    </row>
    <row r="2856" spans="1:6" x14ac:dyDescent="0.45">
      <c r="A2856" s="218">
        <v>9398</v>
      </c>
      <c r="B2856" s="218">
        <v>500</v>
      </c>
      <c r="C2856" s="219">
        <v>27.063648733391751</v>
      </c>
      <c r="D2856" s="218"/>
      <c r="E2856" s="218" t="s">
        <v>203</v>
      </c>
      <c r="F2856" s="218">
        <v>1991</v>
      </c>
    </row>
    <row r="2857" spans="1:6" x14ac:dyDescent="0.45">
      <c r="A2857" s="218">
        <v>9398</v>
      </c>
      <c r="B2857" s="218">
        <v>500</v>
      </c>
      <c r="C2857" s="219">
        <v>25.915276823714741</v>
      </c>
      <c r="D2857" s="218"/>
      <c r="E2857" s="218" t="s">
        <v>203</v>
      </c>
      <c r="F2857" s="218">
        <v>1991</v>
      </c>
    </row>
    <row r="2858" spans="1:6" x14ac:dyDescent="0.45">
      <c r="A2858" s="218">
        <v>9398</v>
      </c>
      <c r="B2858" s="218">
        <v>500</v>
      </c>
      <c r="C2858" s="219">
        <v>8.8553144767963126</v>
      </c>
      <c r="D2858" s="218"/>
      <c r="E2858" s="218" t="s">
        <v>203</v>
      </c>
      <c r="F2858" s="218">
        <v>1991</v>
      </c>
    </row>
    <row r="2859" spans="1:6" x14ac:dyDescent="0.45">
      <c r="A2859" s="218">
        <v>9392</v>
      </c>
      <c r="B2859" s="218">
        <v>200</v>
      </c>
      <c r="C2859" s="219">
        <v>1.0000165867174939</v>
      </c>
      <c r="D2859" s="218"/>
      <c r="E2859" s="218" t="s">
        <v>111</v>
      </c>
      <c r="F2859" s="218">
        <v>1901</v>
      </c>
    </row>
    <row r="2860" spans="1:6" x14ac:dyDescent="0.45">
      <c r="A2860" s="218">
        <v>9388</v>
      </c>
      <c r="B2860" s="218">
        <v>300</v>
      </c>
      <c r="C2860" s="219">
        <v>29.428493247992119</v>
      </c>
      <c r="D2860" s="218"/>
      <c r="E2860" s="218" t="s">
        <v>203</v>
      </c>
      <c r="F2860" s="218">
        <v>1967</v>
      </c>
    </row>
    <row r="2861" spans="1:6" x14ac:dyDescent="0.45">
      <c r="A2861" s="218">
        <v>9384</v>
      </c>
      <c r="B2861" s="218">
        <v>250</v>
      </c>
      <c r="C2861" s="219">
        <v>7.1971046390929683</v>
      </c>
      <c r="D2861" s="218"/>
      <c r="E2861" s="218" t="s">
        <v>207</v>
      </c>
      <c r="F2861" s="218">
        <v>1986</v>
      </c>
    </row>
    <row r="2862" spans="1:6" x14ac:dyDescent="0.45">
      <c r="A2862" s="218">
        <v>9376</v>
      </c>
      <c r="B2862" s="218">
        <v>500</v>
      </c>
      <c r="C2862" s="219">
        <v>49.326431937618743</v>
      </c>
      <c r="D2862" s="218"/>
      <c r="E2862" s="218" t="s">
        <v>203</v>
      </c>
      <c r="F2862" s="218">
        <v>1901</v>
      </c>
    </row>
    <row r="2863" spans="1:6" x14ac:dyDescent="0.45">
      <c r="A2863" s="218">
        <v>9376</v>
      </c>
      <c r="B2863" s="218">
        <v>500</v>
      </c>
      <c r="C2863" s="219">
        <v>23.8236909869016</v>
      </c>
      <c r="D2863" s="218"/>
      <c r="E2863" s="218" t="s">
        <v>203</v>
      </c>
      <c r="F2863" s="218">
        <v>1901</v>
      </c>
    </row>
    <row r="2864" spans="1:6" x14ac:dyDescent="0.45">
      <c r="A2864" s="218">
        <v>9376</v>
      </c>
      <c r="B2864" s="218">
        <v>500</v>
      </c>
      <c r="C2864" s="219">
        <v>18.879514366034979</v>
      </c>
      <c r="D2864" s="218"/>
      <c r="E2864" s="218"/>
      <c r="F2864" s="218">
        <v>1901</v>
      </c>
    </row>
    <row r="2865" spans="1:6" x14ac:dyDescent="0.45">
      <c r="A2865" s="218">
        <v>9376</v>
      </c>
      <c r="B2865" s="218">
        <v>500</v>
      </c>
      <c r="C2865" s="219">
        <v>20.19032739892836</v>
      </c>
      <c r="D2865" s="218"/>
      <c r="E2865" s="218" t="s">
        <v>203</v>
      </c>
      <c r="F2865" s="218">
        <v>1901</v>
      </c>
    </row>
    <row r="2866" spans="1:6" x14ac:dyDescent="0.45">
      <c r="A2866" s="218">
        <v>9376</v>
      </c>
      <c r="B2866" s="218">
        <v>500</v>
      </c>
      <c r="C2866" s="219">
        <v>34.408852440349861</v>
      </c>
      <c r="D2866" s="218"/>
      <c r="E2866" s="218" t="s">
        <v>203</v>
      </c>
      <c r="F2866" s="218">
        <v>1901</v>
      </c>
    </row>
    <row r="2867" spans="1:6" x14ac:dyDescent="0.45">
      <c r="A2867" s="218">
        <v>9376</v>
      </c>
      <c r="B2867" s="218">
        <v>500</v>
      </c>
      <c r="C2867" s="219">
        <v>13.85509219318155</v>
      </c>
      <c r="D2867" s="218"/>
      <c r="E2867" s="218" t="s">
        <v>203</v>
      </c>
      <c r="F2867" s="218">
        <v>1901</v>
      </c>
    </row>
    <row r="2868" spans="1:6" x14ac:dyDescent="0.45">
      <c r="A2868" s="218">
        <v>9578</v>
      </c>
      <c r="B2868" s="218">
        <v>315</v>
      </c>
      <c r="C2868" s="219">
        <v>44.773455361289123</v>
      </c>
      <c r="D2868" s="218"/>
      <c r="E2868" s="218" t="s">
        <v>111</v>
      </c>
      <c r="F2868" s="218">
        <v>1989</v>
      </c>
    </row>
    <row r="2869" spans="1:6" x14ac:dyDescent="0.45">
      <c r="A2869" s="218">
        <v>9578</v>
      </c>
      <c r="B2869" s="218">
        <v>315</v>
      </c>
      <c r="C2869" s="219">
        <v>38.748072583995551</v>
      </c>
      <c r="D2869" s="218"/>
      <c r="E2869" s="218" t="s">
        <v>111</v>
      </c>
      <c r="F2869" s="218">
        <v>1989</v>
      </c>
    </row>
    <row r="2870" spans="1:6" x14ac:dyDescent="0.45">
      <c r="A2870" s="218">
        <v>9578</v>
      </c>
      <c r="B2870" s="218">
        <v>315</v>
      </c>
      <c r="C2870" s="219">
        <v>3.279020738199752</v>
      </c>
      <c r="D2870" s="218"/>
      <c r="E2870" s="218" t="s">
        <v>111</v>
      </c>
      <c r="F2870" s="218">
        <v>1989</v>
      </c>
    </row>
    <row r="2871" spans="1:6" x14ac:dyDescent="0.45">
      <c r="A2871" s="218">
        <v>9578</v>
      </c>
      <c r="B2871" s="218">
        <v>315</v>
      </c>
      <c r="C2871" s="219">
        <v>13.581664881351241</v>
      </c>
      <c r="D2871" s="218"/>
      <c r="E2871" s="218" t="s">
        <v>111</v>
      </c>
      <c r="F2871" s="218">
        <v>1989</v>
      </c>
    </row>
    <row r="2872" spans="1:6" x14ac:dyDescent="0.45">
      <c r="A2872" s="218">
        <v>9578</v>
      </c>
      <c r="B2872" s="218">
        <v>315</v>
      </c>
      <c r="C2872" s="219">
        <v>45.377262749585967</v>
      </c>
      <c r="D2872" s="218"/>
      <c r="E2872" s="218" t="s">
        <v>204</v>
      </c>
      <c r="F2872" s="218">
        <v>1901</v>
      </c>
    </row>
    <row r="2873" spans="1:6" x14ac:dyDescent="0.45">
      <c r="A2873" s="218">
        <v>9578</v>
      </c>
      <c r="B2873" s="218">
        <v>315</v>
      </c>
      <c r="C2873" s="219">
        <v>41.520901964982272</v>
      </c>
      <c r="D2873" s="218"/>
      <c r="E2873" s="218" t="s">
        <v>204</v>
      </c>
      <c r="F2873" s="218">
        <v>1901</v>
      </c>
    </row>
    <row r="2874" spans="1:6" x14ac:dyDescent="0.45">
      <c r="A2874" s="218">
        <v>9572</v>
      </c>
      <c r="B2874" s="218">
        <v>500</v>
      </c>
      <c r="C2874" s="219">
        <v>29.798942934320209</v>
      </c>
      <c r="D2874" s="218"/>
      <c r="E2874" s="218" t="s">
        <v>203</v>
      </c>
      <c r="F2874" s="218">
        <v>1989</v>
      </c>
    </row>
    <row r="2875" spans="1:6" x14ac:dyDescent="0.45">
      <c r="A2875" s="218">
        <v>9572</v>
      </c>
      <c r="B2875" s="218">
        <v>500</v>
      </c>
      <c r="C2875" s="219">
        <v>19.541489195398199</v>
      </c>
      <c r="D2875" s="218"/>
      <c r="E2875" s="218" t="s">
        <v>203</v>
      </c>
      <c r="F2875" s="218">
        <v>1989</v>
      </c>
    </row>
    <row r="2876" spans="1:6" x14ac:dyDescent="0.45">
      <c r="A2876" s="218">
        <v>9572</v>
      </c>
      <c r="B2876" s="218">
        <v>500</v>
      </c>
      <c r="C2876" s="219">
        <v>38.594690632686202</v>
      </c>
      <c r="D2876" s="218"/>
      <c r="E2876" s="218" t="s">
        <v>203</v>
      </c>
      <c r="F2876" s="218">
        <v>1989</v>
      </c>
    </row>
    <row r="2877" spans="1:6" x14ac:dyDescent="0.45">
      <c r="A2877" s="218">
        <v>9572</v>
      </c>
      <c r="B2877" s="218">
        <v>500</v>
      </c>
      <c r="C2877" s="219">
        <v>14.12209011720409</v>
      </c>
      <c r="D2877" s="218"/>
      <c r="E2877" s="218" t="s">
        <v>203</v>
      </c>
      <c r="F2877" s="218">
        <v>1989</v>
      </c>
    </row>
    <row r="2878" spans="1:6" x14ac:dyDescent="0.45">
      <c r="A2878" s="218">
        <v>9572</v>
      </c>
      <c r="B2878" s="218">
        <v>500</v>
      </c>
      <c r="C2878" s="219">
        <v>47.827573352813069</v>
      </c>
      <c r="D2878" s="218"/>
      <c r="E2878" s="218" t="s">
        <v>203</v>
      </c>
      <c r="F2878" s="218">
        <v>1989</v>
      </c>
    </row>
    <row r="2879" spans="1:6" x14ac:dyDescent="0.45">
      <c r="A2879" s="218">
        <v>9572</v>
      </c>
      <c r="B2879" s="218">
        <v>500</v>
      </c>
      <c r="C2879" s="219">
        <v>54.995674375578318</v>
      </c>
      <c r="D2879" s="218"/>
      <c r="E2879" s="218" t="s">
        <v>203</v>
      </c>
      <c r="F2879" s="218">
        <v>1989</v>
      </c>
    </row>
    <row r="2880" spans="1:6" x14ac:dyDescent="0.45">
      <c r="A2880" s="218">
        <v>9572</v>
      </c>
      <c r="B2880" s="218">
        <v>500</v>
      </c>
      <c r="C2880" s="219">
        <v>75.18790128707623</v>
      </c>
      <c r="D2880" s="218"/>
      <c r="E2880" s="218" t="s">
        <v>203</v>
      </c>
      <c r="F2880" s="218">
        <v>1989</v>
      </c>
    </row>
    <row r="2881" spans="1:6" x14ac:dyDescent="0.45">
      <c r="A2881" s="218">
        <v>9572</v>
      </c>
      <c r="B2881" s="218">
        <v>500</v>
      </c>
      <c r="C2881" s="219">
        <v>57.670586089305459</v>
      </c>
      <c r="D2881" s="218"/>
      <c r="E2881" s="218" t="s">
        <v>203</v>
      </c>
      <c r="F2881" s="218">
        <v>1989</v>
      </c>
    </row>
    <row r="2882" spans="1:6" x14ac:dyDescent="0.45">
      <c r="A2882" s="218">
        <v>9572</v>
      </c>
      <c r="B2882" s="218">
        <v>500</v>
      </c>
      <c r="C2882" s="219">
        <v>75.082244638474279</v>
      </c>
      <c r="D2882" s="218"/>
      <c r="E2882" s="218" t="s">
        <v>203</v>
      </c>
      <c r="F2882" s="218">
        <v>1989</v>
      </c>
    </row>
    <row r="2883" spans="1:6" x14ac:dyDescent="0.45">
      <c r="A2883" s="218">
        <v>9572</v>
      </c>
      <c r="B2883" s="218">
        <v>500</v>
      </c>
      <c r="C2883" s="219">
        <v>80.207354640898615</v>
      </c>
      <c r="D2883" s="218"/>
      <c r="E2883" s="218" t="s">
        <v>203</v>
      </c>
      <c r="F2883" s="218">
        <v>1989</v>
      </c>
    </row>
    <row r="2884" spans="1:6" x14ac:dyDescent="0.45">
      <c r="A2884" s="218">
        <v>9572</v>
      </c>
      <c r="B2884" s="218">
        <v>500</v>
      </c>
      <c r="C2884" s="219">
        <v>68.757086388766822</v>
      </c>
      <c r="D2884" s="218"/>
      <c r="E2884" s="218" t="s">
        <v>203</v>
      </c>
      <c r="F2884" s="218">
        <v>1989</v>
      </c>
    </row>
    <row r="2885" spans="1:6" x14ac:dyDescent="0.45">
      <c r="A2885" s="218">
        <v>9572</v>
      </c>
      <c r="B2885" s="218">
        <v>500</v>
      </c>
      <c r="C2885" s="219">
        <v>53.041369774885538</v>
      </c>
      <c r="D2885" s="218"/>
      <c r="E2885" s="218" t="s">
        <v>203</v>
      </c>
      <c r="F2885" s="218">
        <v>1989</v>
      </c>
    </row>
    <row r="2886" spans="1:6" x14ac:dyDescent="0.45">
      <c r="A2886" s="218">
        <v>9572</v>
      </c>
      <c r="B2886" s="218">
        <v>500</v>
      </c>
      <c r="C2886" s="219">
        <v>27.648435161988399</v>
      </c>
      <c r="D2886" s="218"/>
      <c r="E2886" s="218" t="s">
        <v>203</v>
      </c>
      <c r="F2886" s="218">
        <v>1989</v>
      </c>
    </row>
    <row r="2887" spans="1:6" x14ac:dyDescent="0.45">
      <c r="A2887" s="218">
        <v>9570</v>
      </c>
      <c r="B2887" s="218">
        <v>300</v>
      </c>
      <c r="C2887" s="219">
        <v>78.539213406501261</v>
      </c>
      <c r="D2887" s="218"/>
      <c r="E2887" s="218" t="s">
        <v>111</v>
      </c>
      <c r="F2887" s="218">
        <v>1901</v>
      </c>
    </row>
    <row r="2888" spans="1:6" x14ac:dyDescent="0.45">
      <c r="A2888" s="218">
        <v>9570</v>
      </c>
      <c r="B2888" s="218">
        <v>300</v>
      </c>
      <c r="C2888" s="219">
        <v>54.37082443116487</v>
      </c>
      <c r="D2888" s="218"/>
      <c r="E2888" s="218" t="s">
        <v>111</v>
      </c>
      <c r="F2888" s="218">
        <v>1901</v>
      </c>
    </row>
    <row r="2889" spans="1:6" x14ac:dyDescent="0.45">
      <c r="A2889" s="218">
        <v>9570</v>
      </c>
      <c r="B2889" s="218">
        <v>300</v>
      </c>
      <c r="C2889" s="219">
        <v>19.03519903646999</v>
      </c>
      <c r="D2889" s="218"/>
      <c r="E2889" s="218" t="s">
        <v>111</v>
      </c>
      <c r="F2889" s="218">
        <v>1901</v>
      </c>
    </row>
    <row r="2890" spans="1:6" x14ac:dyDescent="0.45">
      <c r="A2890" s="218">
        <v>9570</v>
      </c>
      <c r="B2890" s="218">
        <v>300</v>
      </c>
      <c r="C2890" s="219">
        <v>24.643474884360192</v>
      </c>
      <c r="D2890" s="218"/>
      <c r="E2890" s="218" t="s">
        <v>111</v>
      </c>
      <c r="F2890" s="218">
        <v>1901</v>
      </c>
    </row>
    <row r="2891" spans="1:6" x14ac:dyDescent="0.45">
      <c r="A2891" s="218">
        <v>9570</v>
      </c>
      <c r="B2891" s="218">
        <v>300</v>
      </c>
      <c r="C2891" s="219">
        <v>30.216454338184558</v>
      </c>
      <c r="D2891" s="218"/>
      <c r="E2891" s="218" t="s">
        <v>205</v>
      </c>
      <c r="F2891" s="218">
        <v>1901</v>
      </c>
    </row>
    <row r="2892" spans="1:6" x14ac:dyDescent="0.45">
      <c r="A2892" s="218">
        <v>9568</v>
      </c>
      <c r="B2892" s="218">
        <v>200</v>
      </c>
      <c r="C2892" s="219">
        <v>47.821444980393707</v>
      </c>
      <c r="D2892" s="218"/>
      <c r="E2892" s="218" t="s">
        <v>204</v>
      </c>
      <c r="F2892" s="218">
        <v>1901</v>
      </c>
    </row>
    <row r="2893" spans="1:6" x14ac:dyDescent="0.45">
      <c r="A2893" s="218">
        <v>9568</v>
      </c>
      <c r="B2893" s="218">
        <v>200</v>
      </c>
      <c r="C2893" s="219">
        <v>45.674334746704787</v>
      </c>
      <c r="D2893" s="218"/>
      <c r="E2893" s="218" t="s">
        <v>114</v>
      </c>
      <c r="F2893" s="218">
        <v>1901</v>
      </c>
    </row>
    <row r="2894" spans="1:6" x14ac:dyDescent="0.45">
      <c r="A2894" s="218">
        <v>9566</v>
      </c>
      <c r="B2894" s="218">
        <v>200</v>
      </c>
      <c r="C2894" s="219">
        <v>6.2329969171350141</v>
      </c>
      <c r="D2894" s="218"/>
      <c r="E2894" s="218" t="s">
        <v>205</v>
      </c>
      <c r="F2894" s="218">
        <v>1989</v>
      </c>
    </row>
    <row r="2895" spans="1:6" x14ac:dyDescent="0.45">
      <c r="A2895" s="218">
        <v>9566</v>
      </c>
      <c r="B2895" s="218">
        <v>200</v>
      </c>
      <c r="C2895" s="219">
        <v>12.846831804681489</v>
      </c>
      <c r="D2895" s="218"/>
      <c r="E2895" s="218" t="s">
        <v>205</v>
      </c>
      <c r="F2895" s="218">
        <v>1989</v>
      </c>
    </row>
    <row r="2896" spans="1:6" x14ac:dyDescent="0.45">
      <c r="A2896" s="218">
        <v>9566</v>
      </c>
      <c r="B2896" s="218">
        <v>200</v>
      </c>
      <c r="C2896" s="219">
        <v>16.30434789084568</v>
      </c>
      <c r="D2896" s="218"/>
      <c r="E2896" s="218" t="s">
        <v>205</v>
      </c>
      <c r="F2896" s="218">
        <v>1989</v>
      </c>
    </row>
    <row r="2897" spans="1:6" x14ac:dyDescent="0.45">
      <c r="A2897" s="218">
        <v>9566</v>
      </c>
      <c r="B2897" s="218">
        <v>200</v>
      </c>
      <c r="C2897" s="219">
        <v>4.1900877616384156</v>
      </c>
      <c r="D2897" s="218"/>
      <c r="E2897" s="218" t="s">
        <v>205</v>
      </c>
      <c r="F2897" s="218">
        <v>1989</v>
      </c>
    </row>
    <row r="2898" spans="1:6" x14ac:dyDescent="0.45">
      <c r="A2898" s="218">
        <v>9564</v>
      </c>
      <c r="B2898" s="218">
        <v>300</v>
      </c>
      <c r="C2898" s="219">
        <v>36.797717120067063</v>
      </c>
      <c r="D2898" s="218"/>
      <c r="E2898" s="218" t="s">
        <v>205</v>
      </c>
      <c r="F2898" s="218">
        <v>1989</v>
      </c>
    </row>
    <row r="2899" spans="1:6" x14ac:dyDescent="0.45">
      <c r="A2899" s="218">
        <v>9564</v>
      </c>
      <c r="B2899" s="218">
        <v>300</v>
      </c>
      <c r="C2899" s="219">
        <v>28.378174038181271</v>
      </c>
      <c r="D2899" s="218"/>
      <c r="E2899" s="218" t="s">
        <v>205</v>
      </c>
      <c r="F2899" s="218">
        <v>1989</v>
      </c>
    </row>
    <row r="2900" spans="1:6" x14ac:dyDescent="0.45">
      <c r="A2900" s="218">
        <v>9564</v>
      </c>
      <c r="B2900" s="218">
        <v>300</v>
      </c>
      <c r="C2900" s="219">
        <v>37.796080766736857</v>
      </c>
      <c r="D2900" s="218"/>
      <c r="E2900" s="218" t="s">
        <v>205</v>
      </c>
      <c r="F2900" s="218">
        <v>1989</v>
      </c>
    </row>
    <row r="2901" spans="1:6" x14ac:dyDescent="0.45">
      <c r="A2901" s="218">
        <v>9564</v>
      </c>
      <c r="B2901" s="218">
        <v>300</v>
      </c>
      <c r="C2901" s="219">
        <v>39.710011244697142</v>
      </c>
      <c r="D2901" s="218"/>
      <c r="E2901" s="218" t="s">
        <v>205</v>
      </c>
      <c r="F2901" s="218">
        <v>1989</v>
      </c>
    </row>
    <row r="2902" spans="1:6" x14ac:dyDescent="0.45">
      <c r="A2902" s="218">
        <v>9558</v>
      </c>
      <c r="B2902" s="218">
        <v>200</v>
      </c>
      <c r="C2902" s="219">
        <v>51.380086051969492</v>
      </c>
      <c r="D2902" s="218" t="s">
        <v>207</v>
      </c>
      <c r="E2902" s="218" t="s">
        <v>207</v>
      </c>
      <c r="F2902" s="218">
        <v>1901</v>
      </c>
    </row>
    <row r="2903" spans="1:6" x14ac:dyDescent="0.45">
      <c r="A2903" s="218">
        <v>9558</v>
      </c>
      <c r="B2903" s="218">
        <v>200</v>
      </c>
      <c r="C2903" s="219">
        <v>44.028382261583168</v>
      </c>
      <c r="D2903" s="218" t="s">
        <v>207</v>
      </c>
      <c r="E2903" s="218"/>
      <c r="F2903" s="218">
        <v>1901</v>
      </c>
    </row>
    <row r="2904" spans="1:6" x14ac:dyDescent="0.45">
      <c r="A2904" s="218">
        <v>9558</v>
      </c>
      <c r="B2904" s="218">
        <v>200</v>
      </c>
      <c r="C2904" s="219">
        <v>58.068268948217991</v>
      </c>
      <c r="D2904" s="218" t="s">
        <v>207</v>
      </c>
      <c r="E2904" s="218" t="s">
        <v>207</v>
      </c>
      <c r="F2904" s="218">
        <v>1901</v>
      </c>
    </row>
    <row r="2905" spans="1:6" x14ac:dyDescent="0.45">
      <c r="A2905" s="218">
        <v>9558</v>
      </c>
      <c r="B2905" s="218">
        <v>200</v>
      </c>
      <c r="C2905" s="219">
        <v>25.049165215107859</v>
      </c>
      <c r="D2905" s="218" t="s">
        <v>207</v>
      </c>
      <c r="E2905" s="218"/>
      <c r="F2905" s="218">
        <v>1901</v>
      </c>
    </row>
    <row r="2906" spans="1:6" x14ac:dyDescent="0.45">
      <c r="A2906" s="218">
        <v>9558</v>
      </c>
      <c r="B2906" s="218">
        <v>200</v>
      </c>
      <c r="C2906" s="219">
        <v>10.343280608894631</v>
      </c>
      <c r="D2906" s="218" t="s">
        <v>207</v>
      </c>
      <c r="E2906" s="218"/>
      <c r="F2906" s="218">
        <v>1901</v>
      </c>
    </row>
    <row r="2907" spans="1:6" x14ac:dyDescent="0.45">
      <c r="A2907" s="218">
        <v>9558</v>
      </c>
      <c r="B2907" s="218">
        <v>200</v>
      </c>
      <c r="C2907" s="219">
        <v>18.53129487570979</v>
      </c>
      <c r="D2907" s="218" t="s">
        <v>207</v>
      </c>
      <c r="E2907" s="218"/>
      <c r="F2907" s="218">
        <v>1901</v>
      </c>
    </row>
    <row r="2908" spans="1:6" x14ac:dyDescent="0.45">
      <c r="A2908" s="218">
        <v>9558</v>
      </c>
      <c r="B2908" s="218">
        <v>200</v>
      </c>
      <c r="C2908" s="219">
        <v>28.715166346119599</v>
      </c>
      <c r="D2908" s="218" t="s">
        <v>207</v>
      </c>
      <c r="E2908" s="218"/>
      <c r="F2908" s="218">
        <v>1901</v>
      </c>
    </row>
    <row r="2909" spans="1:6" x14ac:dyDescent="0.45">
      <c r="A2909" s="218">
        <v>9558</v>
      </c>
      <c r="B2909" s="218">
        <v>200</v>
      </c>
      <c r="C2909" s="219">
        <v>20.484227684522061</v>
      </c>
      <c r="D2909" s="218" t="s">
        <v>207</v>
      </c>
      <c r="E2909" s="218"/>
      <c r="F2909" s="218">
        <v>1901</v>
      </c>
    </row>
    <row r="2910" spans="1:6" x14ac:dyDescent="0.45">
      <c r="A2910" s="218">
        <v>9558</v>
      </c>
      <c r="B2910" s="218">
        <v>200</v>
      </c>
      <c r="C2910" s="219">
        <v>19.791282291360709</v>
      </c>
      <c r="D2910" s="218" t="s">
        <v>207</v>
      </c>
      <c r="E2910" s="218"/>
      <c r="F2910" s="218">
        <v>1901</v>
      </c>
    </row>
    <row r="2911" spans="1:6" x14ac:dyDescent="0.45">
      <c r="A2911" s="218">
        <v>9558</v>
      </c>
      <c r="B2911" s="218">
        <v>200</v>
      </c>
      <c r="C2911" s="219">
        <v>9.2997582086044375</v>
      </c>
      <c r="D2911" s="218" t="s">
        <v>207</v>
      </c>
      <c r="E2911" s="218"/>
      <c r="F2911" s="218">
        <v>1901</v>
      </c>
    </row>
    <row r="2912" spans="1:6" x14ac:dyDescent="0.45">
      <c r="A2912" s="218">
        <v>9558</v>
      </c>
      <c r="B2912" s="218">
        <v>200</v>
      </c>
      <c r="C2912" s="219">
        <v>7.8217306320840736</v>
      </c>
      <c r="D2912" s="218" t="s">
        <v>207</v>
      </c>
      <c r="E2912" s="218"/>
      <c r="F2912" s="218">
        <v>1901</v>
      </c>
    </row>
    <row r="2913" spans="1:6" x14ac:dyDescent="0.45">
      <c r="A2913" s="218">
        <v>9556</v>
      </c>
      <c r="B2913" s="218">
        <v>150</v>
      </c>
      <c r="C2913" s="219">
        <v>13.53380861853336</v>
      </c>
      <c r="D2913" s="218"/>
      <c r="E2913" s="218" t="s">
        <v>207</v>
      </c>
      <c r="F2913" s="218">
        <v>1901</v>
      </c>
    </row>
    <row r="2914" spans="1:6" x14ac:dyDescent="0.45">
      <c r="A2914" s="218">
        <v>9554</v>
      </c>
      <c r="B2914" s="218">
        <v>300</v>
      </c>
      <c r="C2914" s="219">
        <v>42.675976629137303</v>
      </c>
      <c r="D2914" s="218"/>
      <c r="E2914" s="218" t="s">
        <v>203</v>
      </c>
      <c r="F2914" s="218">
        <v>1901</v>
      </c>
    </row>
    <row r="2915" spans="1:6" x14ac:dyDescent="0.45">
      <c r="A2915" s="218">
        <v>9554</v>
      </c>
      <c r="B2915" s="218">
        <v>300</v>
      </c>
      <c r="C2915" s="219">
        <v>11.432309779114449</v>
      </c>
      <c r="D2915" s="218"/>
      <c r="E2915" s="218" t="s">
        <v>203</v>
      </c>
      <c r="F2915" s="218">
        <v>1901</v>
      </c>
    </row>
    <row r="2916" spans="1:6" x14ac:dyDescent="0.45">
      <c r="A2916" s="218">
        <v>9552</v>
      </c>
      <c r="B2916" s="218">
        <v>400</v>
      </c>
      <c r="C2916" s="219">
        <v>7.172050202272076</v>
      </c>
      <c r="D2916" s="218"/>
      <c r="E2916" s="218" t="s">
        <v>123</v>
      </c>
      <c r="F2916" s="218">
        <v>1901</v>
      </c>
    </row>
    <row r="2917" spans="1:6" x14ac:dyDescent="0.45">
      <c r="A2917" s="218">
        <v>9532</v>
      </c>
      <c r="B2917" s="218">
        <v>250</v>
      </c>
      <c r="C2917" s="219">
        <v>14.132648852045611</v>
      </c>
      <c r="D2917" s="218"/>
      <c r="E2917" s="218" t="s">
        <v>205</v>
      </c>
      <c r="F2917" s="218">
        <v>1901</v>
      </c>
    </row>
    <row r="2918" spans="1:6" x14ac:dyDescent="0.45">
      <c r="A2918" s="218">
        <v>9456</v>
      </c>
      <c r="B2918" s="218">
        <v>200</v>
      </c>
      <c r="C2918" s="219">
        <v>32.582827655492657</v>
      </c>
      <c r="D2918" s="218"/>
      <c r="E2918" s="218" t="s">
        <v>114</v>
      </c>
      <c r="F2918" s="218">
        <v>1901</v>
      </c>
    </row>
    <row r="2919" spans="1:6" x14ac:dyDescent="0.45">
      <c r="A2919" s="218">
        <v>9454</v>
      </c>
      <c r="B2919" s="218">
        <v>250</v>
      </c>
      <c r="C2919" s="219">
        <v>29.390557001700419</v>
      </c>
      <c r="D2919" s="218"/>
      <c r="E2919" s="218" t="s">
        <v>205</v>
      </c>
      <c r="F2919" s="218">
        <v>1901</v>
      </c>
    </row>
    <row r="2920" spans="1:6" x14ac:dyDescent="0.45">
      <c r="A2920" s="218">
        <v>9452</v>
      </c>
      <c r="B2920" s="218">
        <v>200</v>
      </c>
      <c r="C2920" s="219">
        <v>13.742796133777929</v>
      </c>
      <c r="D2920" s="218"/>
      <c r="E2920" s="218" t="s">
        <v>207</v>
      </c>
      <c r="F2920" s="218">
        <v>1901</v>
      </c>
    </row>
    <row r="2921" spans="1:6" x14ac:dyDescent="0.45">
      <c r="A2921" s="218">
        <v>9452</v>
      </c>
      <c r="B2921" s="218">
        <v>200</v>
      </c>
      <c r="C2921" s="219">
        <v>20.248521450968742</v>
      </c>
      <c r="D2921" s="218"/>
      <c r="E2921" s="218" t="s">
        <v>207</v>
      </c>
      <c r="F2921" s="218">
        <v>1901</v>
      </c>
    </row>
    <row r="2922" spans="1:6" x14ac:dyDescent="0.45">
      <c r="A2922" s="218">
        <v>9452</v>
      </c>
      <c r="B2922" s="218">
        <v>200</v>
      </c>
      <c r="C2922" s="219">
        <v>19.806017927474748</v>
      </c>
      <c r="D2922" s="218"/>
      <c r="E2922" s="218" t="s">
        <v>207</v>
      </c>
      <c r="F2922" s="218">
        <v>1901</v>
      </c>
    </row>
    <row r="2923" spans="1:6" x14ac:dyDescent="0.45">
      <c r="A2923" s="218">
        <v>9450</v>
      </c>
      <c r="B2923" s="218">
        <v>300</v>
      </c>
      <c r="C2923" s="219">
        <v>31.247753058954359</v>
      </c>
      <c r="D2923" s="218"/>
      <c r="E2923" s="218" t="s">
        <v>109</v>
      </c>
      <c r="F2923" s="218">
        <v>1989</v>
      </c>
    </row>
    <row r="2924" spans="1:6" x14ac:dyDescent="0.45">
      <c r="A2924" s="218">
        <v>9450</v>
      </c>
      <c r="B2924" s="218">
        <v>300</v>
      </c>
      <c r="C2924" s="219">
        <v>18.900035976339879</v>
      </c>
      <c r="D2924" s="218"/>
      <c r="E2924" s="218" t="s">
        <v>205</v>
      </c>
      <c r="F2924" s="218">
        <v>1989</v>
      </c>
    </row>
    <row r="2925" spans="1:6" x14ac:dyDescent="0.45">
      <c r="A2925" s="218">
        <v>9450</v>
      </c>
      <c r="B2925" s="218">
        <v>300</v>
      </c>
      <c r="C2925" s="219">
        <v>17.719993869324181</v>
      </c>
      <c r="D2925" s="218"/>
      <c r="E2925" s="218" t="s">
        <v>205</v>
      </c>
      <c r="F2925" s="218">
        <v>1989</v>
      </c>
    </row>
    <row r="2926" spans="1:6" x14ac:dyDescent="0.45">
      <c r="A2926" s="218">
        <v>9448</v>
      </c>
      <c r="B2926" s="218">
        <v>200</v>
      </c>
      <c r="C2926" s="219">
        <v>28.626856307535991</v>
      </c>
      <c r="D2926" s="218"/>
      <c r="E2926" s="218" t="s">
        <v>207</v>
      </c>
      <c r="F2926" s="218">
        <v>1971</v>
      </c>
    </row>
    <row r="2927" spans="1:6" x14ac:dyDescent="0.45">
      <c r="A2927" s="218">
        <v>9448</v>
      </c>
      <c r="B2927" s="218">
        <v>200</v>
      </c>
      <c r="C2927" s="219">
        <v>20.140796104648398</v>
      </c>
      <c r="D2927" s="218"/>
      <c r="E2927" s="218" t="s">
        <v>207</v>
      </c>
      <c r="F2927" s="218">
        <v>1901</v>
      </c>
    </row>
    <row r="2928" spans="1:6" x14ac:dyDescent="0.45">
      <c r="A2928" s="218">
        <v>9446</v>
      </c>
      <c r="B2928" s="218">
        <v>250</v>
      </c>
      <c r="C2928" s="219">
        <v>36.465604980878581</v>
      </c>
      <c r="D2928" s="218"/>
      <c r="E2928" s="218" t="s">
        <v>204</v>
      </c>
      <c r="F2928" s="218">
        <v>1990</v>
      </c>
    </row>
    <row r="2929" spans="1:6" x14ac:dyDescent="0.45">
      <c r="A2929" s="218">
        <v>9446</v>
      </c>
      <c r="B2929" s="218">
        <v>250</v>
      </c>
      <c r="C2929" s="219">
        <v>18.14901623556074</v>
      </c>
      <c r="D2929" s="218"/>
      <c r="E2929" s="218" t="s">
        <v>204</v>
      </c>
      <c r="F2929" s="218">
        <v>1990</v>
      </c>
    </row>
    <row r="2930" spans="1:6" x14ac:dyDescent="0.45">
      <c r="A2930" s="218">
        <v>9444</v>
      </c>
      <c r="B2930" s="218">
        <v>150</v>
      </c>
      <c r="C2930" s="219">
        <v>25.419838282212851</v>
      </c>
      <c r="D2930" s="218"/>
      <c r="E2930" s="218" t="s">
        <v>207</v>
      </c>
      <c r="F2930" s="218">
        <v>1901</v>
      </c>
    </row>
    <row r="2931" spans="1:6" x14ac:dyDescent="0.45">
      <c r="A2931" s="218">
        <v>9442</v>
      </c>
      <c r="B2931" s="218">
        <v>500</v>
      </c>
      <c r="C2931" s="219">
        <v>5.6445570031076882</v>
      </c>
      <c r="D2931" s="218"/>
      <c r="E2931" s="218" t="s">
        <v>203</v>
      </c>
      <c r="F2931" s="218">
        <v>1901</v>
      </c>
    </row>
    <row r="2932" spans="1:6" x14ac:dyDescent="0.45">
      <c r="A2932" s="218">
        <v>9442</v>
      </c>
      <c r="B2932" s="218">
        <v>500</v>
      </c>
      <c r="C2932" s="219">
        <v>42.879769953991193</v>
      </c>
      <c r="D2932" s="218"/>
      <c r="E2932" s="218" t="s">
        <v>203</v>
      </c>
      <c r="F2932" s="218">
        <v>1901</v>
      </c>
    </row>
    <row r="2933" spans="1:6" x14ac:dyDescent="0.45">
      <c r="A2933" s="218">
        <v>9442</v>
      </c>
      <c r="B2933" s="218">
        <v>500</v>
      </c>
      <c r="C2933" s="219">
        <v>11.07535560598876</v>
      </c>
      <c r="D2933" s="218"/>
      <c r="E2933" s="218" t="s">
        <v>203</v>
      </c>
      <c r="F2933" s="218">
        <v>1976</v>
      </c>
    </row>
    <row r="2934" spans="1:6" x14ac:dyDescent="0.45">
      <c r="A2934" s="218">
        <v>9440</v>
      </c>
      <c r="B2934" s="218">
        <v>200</v>
      </c>
      <c r="C2934" s="219">
        <v>7.4753808454987896</v>
      </c>
      <c r="D2934" s="218"/>
      <c r="E2934" s="218" t="s">
        <v>205</v>
      </c>
      <c r="F2934" s="218">
        <v>1901</v>
      </c>
    </row>
    <row r="2935" spans="1:6" x14ac:dyDescent="0.45">
      <c r="A2935" s="218">
        <v>9440</v>
      </c>
      <c r="B2935" s="218">
        <v>200</v>
      </c>
      <c r="C2935" s="219">
        <v>4.1351837470255521</v>
      </c>
      <c r="D2935" s="218"/>
      <c r="E2935" s="218" t="s">
        <v>205</v>
      </c>
      <c r="F2935" s="218">
        <v>1901</v>
      </c>
    </row>
    <row r="2936" spans="1:6" x14ac:dyDescent="0.45">
      <c r="A2936" s="218">
        <v>9438</v>
      </c>
      <c r="B2936" s="218">
        <v>200</v>
      </c>
      <c r="C2936" s="219">
        <v>3.8996338704725129</v>
      </c>
      <c r="D2936" s="218"/>
      <c r="E2936" s="218" t="s">
        <v>205</v>
      </c>
      <c r="F2936" s="218">
        <v>1901</v>
      </c>
    </row>
    <row r="2937" spans="1:6" x14ac:dyDescent="0.45">
      <c r="A2937" s="218">
        <v>9436</v>
      </c>
      <c r="B2937" s="218">
        <v>180</v>
      </c>
      <c r="C2937" s="219">
        <v>9.9801659323483047</v>
      </c>
      <c r="D2937" s="218"/>
      <c r="E2937" s="218" t="s">
        <v>209</v>
      </c>
      <c r="F2937" s="218">
        <v>1901</v>
      </c>
    </row>
    <row r="2938" spans="1:6" x14ac:dyDescent="0.45">
      <c r="A2938" s="218">
        <v>9432</v>
      </c>
      <c r="B2938" s="218">
        <v>200</v>
      </c>
      <c r="C2938" s="219">
        <v>6.1609218081797623</v>
      </c>
      <c r="D2938" s="218"/>
      <c r="E2938" s="218" t="s">
        <v>205</v>
      </c>
      <c r="F2938" s="218">
        <v>1976</v>
      </c>
    </row>
    <row r="2939" spans="1:6" x14ac:dyDescent="0.45">
      <c r="A2939" s="218">
        <v>9432</v>
      </c>
      <c r="B2939" s="218">
        <v>200</v>
      </c>
      <c r="C2939" s="219">
        <v>6.6145049493505743</v>
      </c>
      <c r="D2939" s="218"/>
      <c r="E2939" s="218" t="s">
        <v>205</v>
      </c>
      <c r="F2939" s="218">
        <v>1976</v>
      </c>
    </row>
    <row r="2940" spans="1:6" x14ac:dyDescent="0.45">
      <c r="A2940" s="218">
        <v>9432</v>
      </c>
      <c r="B2940" s="218">
        <v>200</v>
      </c>
      <c r="C2940" s="219">
        <v>19.48282940325997</v>
      </c>
      <c r="D2940" s="218"/>
      <c r="E2940" s="218" t="s">
        <v>205</v>
      </c>
      <c r="F2940" s="218">
        <v>1976</v>
      </c>
    </row>
    <row r="2941" spans="1:6" x14ac:dyDescent="0.45">
      <c r="A2941" s="218">
        <v>9432</v>
      </c>
      <c r="B2941" s="218">
        <v>200</v>
      </c>
      <c r="C2941" s="219">
        <v>20.50660959012858</v>
      </c>
      <c r="D2941" s="218"/>
      <c r="E2941" s="218" t="s">
        <v>205</v>
      </c>
      <c r="F2941" s="218">
        <v>1976</v>
      </c>
    </row>
    <row r="2942" spans="1:6" x14ac:dyDescent="0.45">
      <c r="A2942" s="218">
        <v>9432</v>
      </c>
      <c r="B2942" s="218">
        <v>200</v>
      </c>
      <c r="C2942" s="219">
        <v>7.3724140125521238</v>
      </c>
      <c r="D2942" s="218"/>
      <c r="E2942" s="218" t="s">
        <v>205</v>
      </c>
      <c r="F2942" s="218">
        <v>1976</v>
      </c>
    </row>
    <row r="2943" spans="1:6" x14ac:dyDescent="0.45">
      <c r="A2943" s="218">
        <v>9432</v>
      </c>
      <c r="B2943" s="218">
        <v>200</v>
      </c>
      <c r="C2943" s="219">
        <v>5.3855912274726876</v>
      </c>
      <c r="D2943" s="218"/>
      <c r="E2943" s="218" t="s">
        <v>205</v>
      </c>
      <c r="F2943" s="218">
        <v>1976</v>
      </c>
    </row>
    <row r="2944" spans="1:6" x14ac:dyDescent="0.45">
      <c r="A2944" s="218">
        <v>9432</v>
      </c>
      <c r="B2944" s="218">
        <v>200</v>
      </c>
      <c r="C2944" s="219">
        <v>11.521696838713011</v>
      </c>
      <c r="D2944" s="218"/>
      <c r="E2944" s="218" t="s">
        <v>205</v>
      </c>
      <c r="F2944" s="218">
        <v>1976</v>
      </c>
    </row>
    <row r="2945" spans="1:6" x14ac:dyDescent="0.45">
      <c r="A2945" s="218">
        <v>9430</v>
      </c>
      <c r="B2945" s="218">
        <v>500</v>
      </c>
      <c r="C2945" s="219">
        <v>6.5587105169801818</v>
      </c>
      <c r="D2945" s="218"/>
      <c r="E2945" s="218" t="s">
        <v>203</v>
      </c>
      <c r="F2945" s="218">
        <v>1976</v>
      </c>
    </row>
    <row r="2946" spans="1:6" x14ac:dyDescent="0.45">
      <c r="A2946" s="218">
        <v>9428</v>
      </c>
      <c r="B2946" s="218">
        <v>600</v>
      </c>
      <c r="C2946" s="219">
        <v>13.21912821452405</v>
      </c>
      <c r="D2946" s="218"/>
      <c r="E2946" s="218" t="s">
        <v>203</v>
      </c>
      <c r="F2946" s="218">
        <v>1976</v>
      </c>
    </row>
    <row r="2947" spans="1:6" x14ac:dyDescent="0.45">
      <c r="A2947" s="218">
        <v>9426</v>
      </c>
      <c r="B2947" s="218">
        <v>500</v>
      </c>
      <c r="C2947" s="219">
        <v>14.60499471197148</v>
      </c>
      <c r="D2947" s="218"/>
      <c r="E2947" s="218" t="s">
        <v>203</v>
      </c>
      <c r="F2947" s="218">
        <v>1901</v>
      </c>
    </row>
    <row r="2948" spans="1:6" x14ac:dyDescent="0.45">
      <c r="A2948" s="218">
        <v>9426</v>
      </c>
      <c r="B2948" s="218">
        <v>500</v>
      </c>
      <c r="C2948" s="219">
        <v>3.4737193134638469</v>
      </c>
      <c r="D2948" s="218"/>
      <c r="E2948" s="218" t="s">
        <v>203</v>
      </c>
      <c r="F2948" s="218">
        <v>1901</v>
      </c>
    </row>
    <row r="2949" spans="1:6" x14ac:dyDescent="0.45">
      <c r="A2949" s="218">
        <v>9424</v>
      </c>
      <c r="B2949" s="218">
        <v>0</v>
      </c>
      <c r="C2949" s="219">
        <v>3.4917566777215852</v>
      </c>
      <c r="D2949" s="218"/>
      <c r="E2949" s="218"/>
      <c r="F2949" s="218">
        <v>1901</v>
      </c>
    </row>
    <row r="2950" spans="1:6" x14ac:dyDescent="0.45">
      <c r="A2950" s="218">
        <v>9422</v>
      </c>
      <c r="B2950" s="218">
        <v>160</v>
      </c>
      <c r="C2950" s="219">
        <v>14.090750285175609</v>
      </c>
      <c r="D2950" s="218"/>
      <c r="E2950" s="218" t="s">
        <v>114</v>
      </c>
      <c r="F2950" s="218">
        <v>1901</v>
      </c>
    </row>
    <row r="2951" spans="1:6" x14ac:dyDescent="0.45">
      <c r="A2951" s="218">
        <v>9418</v>
      </c>
      <c r="B2951" s="218">
        <v>150</v>
      </c>
      <c r="C2951" s="219">
        <v>9.6852562284390373</v>
      </c>
      <c r="D2951" s="218"/>
      <c r="E2951" s="218" t="s">
        <v>205</v>
      </c>
      <c r="F2951" s="218">
        <v>1901</v>
      </c>
    </row>
    <row r="2952" spans="1:6" x14ac:dyDescent="0.45">
      <c r="A2952" s="218">
        <v>9524</v>
      </c>
      <c r="B2952" s="218">
        <v>200</v>
      </c>
      <c r="C2952" s="219">
        <v>11.351398390202631</v>
      </c>
      <c r="D2952" s="218"/>
      <c r="E2952" s="218" t="s">
        <v>114</v>
      </c>
      <c r="F2952" s="218">
        <v>1901</v>
      </c>
    </row>
    <row r="2953" spans="1:6" x14ac:dyDescent="0.45">
      <c r="A2953" s="218">
        <v>9524</v>
      </c>
      <c r="B2953" s="218">
        <v>200</v>
      </c>
      <c r="C2953" s="219">
        <v>33.80734883610743</v>
      </c>
      <c r="D2953" s="218"/>
      <c r="E2953" s="218" t="s">
        <v>114</v>
      </c>
      <c r="F2953" s="218">
        <v>1961</v>
      </c>
    </row>
    <row r="2954" spans="1:6" x14ac:dyDescent="0.45">
      <c r="A2954" s="218">
        <v>9524</v>
      </c>
      <c r="B2954" s="218">
        <v>200</v>
      </c>
      <c r="C2954" s="219">
        <v>15.290738426796819</v>
      </c>
      <c r="D2954" s="218"/>
      <c r="E2954" s="218" t="s">
        <v>114</v>
      </c>
      <c r="F2954" s="218">
        <v>1961</v>
      </c>
    </row>
    <row r="2955" spans="1:6" x14ac:dyDescent="0.45">
      <c r="A2955" s="218">
        <v>9514</v>
      </c>
      <c r="B2955" s="218">
        <v>500</v>
      </c>
      <c r="C2955" s="219">
        <v>35.884151775308951</v>
      </c>
      <c r="D2955" s="218"/>
      <c r="E2955" s="218" t="s">
        <v>203</v>
      </c>
      <c r="F2955" s="218">
        <v>1901</v>
      </c>
    </row>
    <row r="2956" spans="1:6" x14ac:dyDescent="0.45">
      <c r="A2956" s="218">
        <v>9512</v>
      </c>
      <c r="B2956" s="218">
        <v>300</v>
      </c>
      <c r="C2956" s="219">
        <v>8.6873280064781682</v>
      </c>
      <c r="D2956" s="218"/>
      <c r="E2956" s="218" t="s">
        <v>205</v>
      </c>
      <c r="F2956" s="218">
        <v>1901</v>
      </c>
    </row>
    <row r="2957" spans="1:6" x14ac:dyDescent="0.45">
      <c r="A2957" s="218">
        <v>9512</v>
      </c>
      <c r="B2957" s="218">
        <v>300</v>
      </c>
      <c r="C2957" s="219">
        <v>22.25395234806107</v>
      </c>
      <c r="D2957" s="218"/>
      <c r="E2957" s="218" t="s">
        <v>205</v>
      </c>
      <c r="F2957" s="218">
        <v>1901</v>
      </c>
    </row>
    <row r="2958" spans="1:6" x14ac:dyDescent="0.45">
      <c r="A2958" s="218">
        <v>9510</v>
      </c>
      <c r="B2958" s="218">
        <v>0</v>
      </c>
      <c r="C2958" s="219">
        <v>18.174018766621909</v>
      </c>
      <c r="D2958" s="218"/>
      <c r="E2958" s="218"/>
      <c r="F2958" s="218">
        <v>1901</v>
      </c>
    </row>
    <row r="2959" spans="1:6" x14ac:dyDescent="0.45">
      <c r="A2959" s="218">
        <v>9508</v>
      </c>
      <c r="B2959" s="218">
        <v>300</v>
      </c>
      <c r="C2959" s="219">
        <v>5.0977031259829619</v>
      </c>
      <c r="D2959" s="218"/>
      <c r="E2959" s="218" t="s">
        <v>205</v>
      </c>
      <c r="F2959" s="218">
        <v>1901</v>
      </c>
    </row>
    <row r="2960" spans="1:6" x14ac:dyDescent="0.45">
      <c r="A2960" s="218">
        <v>9508</v>
      </c>
      <c r="B2960" s="218">
        <v>300</v>
      </c>
      <c r="C2960" s="219">
        <v>13.98011853170323</v>
      </c>
      <c r="D2960" s="218"/>
      <c r="E2960" s="218" t="s">
        <v>205</v>
      </c>
      <c r="F2960" s="218">
        <v>1901</v>
      </c>
    </row>
    <row r="2961" spans="1:6" x14ac:dyDescent="0.45">
      <c r="A2961" s="218">
        <v>9506</v>
      </c>
      <c r="B2961" s="218">
        <v>150</v>
      </c>
      <c r="C2961" s="219">
        <v>26.699582955179249</v>
      </c>
      <c r="D2961" s="218"/>
      <c r="E2961" s="218" t="s">
        <v>205</v>
      </c>
      <c r="F2961" s="218">
        <v>1984</v>
      </c>
    </row>
    <row r="2962" spans="1:6" x14ac:dyDescent="0.45">
      <c r="A2962" s="218">
        <v>9504</v>
      </c>
      <c r="B2962" s="218">
        <v>300</v>
      </c>
      <c r="C2962" s="219">
        <v>13.23909400862358</v>
      </c>
      <c r="D2962" s="218"/>
      <c r="E2962" s="218" t="s">
        <v>205</v>
      </c>
      <c r="F2962" s="218">
        <v>1901</v>
      </c>
    </row>
    <row r="2963" spans="1:6" x14ac:dyDescent="0.45">
      <c r="A2963" s="218">
        <v>9504</v>
      </c>
      <c r="B2963" s="218">
        <v>300</v>
      </c>
      <c r="C2963" s="219">
        <v>30.240315617060851</v>
      </c>
      <c r="D2963" s="218"/>
      <c r="E2963" s="218" t="s">
        <v>205</v>
      </c>
      <c r="F2963" s="218">
        <v>1901</v>
      </c>
    </row>
    <row r="2964" spans="1:6" x14ac:dyDescent="0.45">
      <c r="A2964" s="218">
        <v>9502</v>
      </c>
      <c r="B2964" s="218">
        <v>350</v>
      </c>
      <c r="C2964" s="219">
        <v>36.66907309147954</v>
      </c>
      <c r="D2964" s="218"/>
      <c r="E2964" s="218" t="s">
        <v>203</v>
      </c>
      <c r="F2964" s="218">
        <v>1901</v>
      </c>
    </row>
    <row r="2965" spans="1:6" x14ac:dyDescent="0.45">
      <c r="A2965" s="218">
        <v>9502</v>
      </c>
      <c r="B2965" s="218">
        <v>350</v>
      </c>
      <c r="C2965" s="219">
        <v>22.116274340938698</v>
      </c>
      <c r="D2965" s="218"/>
      <c r="E2965" s="218" t="s">
        <v>203</v>
      </c>
      <c r="F2965" s="218">
        <v>1901</v>
      </c>
    </row>
    <row r="2966" spans="1:6" x14ac:dyDescent="0.45">
      <c r="A2966" s="218">
        <v>9500</v>
      </c>
      <c r="B2966" s="218">
        <v>0</v>
      </c>
      <c r="C2966" s="219">
        <v>20.903958830229289</v>
      </c>
      <c r="D2966" s="218"/>
      <c r="E2966" s="218"/>
      <c r="F2966" s="218">
        <v>1901</v>
      </c>
    </row>
    <row r="2967" spans="1:6" x14ac:dyDescent="0.45">
      <c r="A2967" s="218">
        <v>9476</v>
      </c>
      <c r="B2967" s="218">
        <v>0</v>
      </c>
      <c r="C2967" s="219">
        <v>10.57573302442494</v>
      </c>
      <c r="D2967" s="218"/>
      <c r="E2967" s="218"/>
      <c r="F2967" s="218">
        <v>1901</v>
      </c>
    </row>
    <row r="2968" spans="1:6" x14ac:dyDescent="0.45">
      <c r="A2968" s="218">
        <v>9476</v>
      </c>
      <c r="B2968" s="218">
        <v>0</v>
      </c>
      <c r="C2968" s="219">
        <v>11.082949055451991</v>
      </c>
      <c r="D2968" s="218"/>
      <c r="E2968" s="218"/>
      <c r="F2968" s="218">
        <v>1901</v>
      </c>
    </row>
    <row r="2969" spans="1:6" x14ac:dyDescent="0.45">
      <c r="A2969" s="218">
        <v>9472</v>
      </c>
      <c r="B2969" s="218">
        <v>150</v>
      </c>
      <c r="C2969" s="219">
        <v>1.4504843272940731</v>
      </c>
      <c r="D2969" s="218"/>
      <c r="E2969" s="218" t="s">
        <v>205</v>
      </c>
      <c r="F2969" s="218">
        <v>1901</v>
      </c>
    </row>
    <row r="2970" spans="1:6" x14ac:dyDescent="0.45">
      <c r="A2970" s="218">
        <v>9646</v>
      </c>
      <c r="B2970" s="218">
        <v>200</v>
      </c>
      <c r="C2970" s="219">
        <v>22.115989603520191</v>
      </c>
      <c r="D2970" s="218"/>
      <c r="E2970" s="218" t="s">
        <v>207</v>
      </c>
      <c r="F2970" s="218">
        <v>1901</v>
      </c>
    </row>
    <row r="2971" spans="1:6" x14ac:dyDescent="0.45">
      <c r="A2971" s="218">
        <v>9646</v>
      </c>
      <c r="B2971" s="218">
        <v>200</v>
      </c>
      <c r="C2971" s="219">
        <v>15.32037842557399</v>
      </c>
      <c r="D2971" s="218"/>
      <c r="E2971" s="218" t="s">
        <v>207</v>
      </c>
      <c r="F2971" s="218">
        <v>1901</v>
      </c>
    </row>
    <row r="2972" spans="1:6" x14ac:dyDescent="0.45">
      <c r="A2972" s="218">
        <v>9624</v>
      </c>
      <c r="B2972" s="218">
        <v>0</v>
      </c>
      <c r="C2972" s="219">
        <v>33.410715825733391</v>
      </c>
      <c r="D2972" s="218"/>
      <c r="E2972" s="218"/>
      <c r="F2972" s="218">
        <v>1901</v>
      </c>
    </row>
    <row r="2973" spans="1:6" x14ac:dyDescent="0.45">
      <c r="A2973" s="218">
        <v>9624</v>
      </c>
      <c r="B2973" s="218">
        <v>0</v>
      </c>
      <c r="C2973" s="219">
        <v>23.090873022618251</v>
      </c>
      <c r="D2973" s="218"/>
      <c r="E2973" s="218"/>
      <c r="F2973" s="218">
        <v>1901</v>
      </c>
    </row>
    <row r="2974" spans="1:6" x14ac:dyDescent="0.45">
      <c r="A2974" s="218">
        <v>9622</v>
      </c>
      <c r="B2974" s="218">
        <v>200</v>
      </c>
      <c r="C2974" s="219">
        <v>14.59548892508848</v>
      </c>
      <c r="D2974" s="218"/>
      <c r="E2974" s="218" t="s">
        <v>207</v>
      </c>
      <c r="F2974" s="218">
        <v>1901</v>
      </c>
    </row>
    <row r="2975" spans="1:6" x14ac:dyDescent="0.45">
      <c r="A2975" s="218">
        <v>9622</v>
      </c>
      <c r="B2975" s="218">
        <v>200</v>
      </c>
      <c r="C2975" s="219">
        <v>5.1894649152961421</v>
      </c>
      <c r="D2975" s="218"/>
      <c r="E2975" s="218"/>
      <c r="F2975" s="218">
        <v>1901</v>
      </c>
    </row>
    <row r="2976" spans="1:6" x14ac:dyDescent="0.45">
      <c r="A2976" s="218">
        <v>9620</v>
      </c>
      <c r="B2976" s="218">
        <v>200</v>
      </c>
      <c r="C2976" s="219">
        <v>35.240045775489378</v>
      </c>
      <c r="D2976" s="218"/>
      <c r="E2976" s="218" t="s">
        <v>114</v>
      </c>
      <c r="F2976" s="218">
        <v>1901</v>
      </c>
    </row>
    <row r="2977" spans="1:6" x14ac:dyDescent="0.45">
      <c r="A2977" s="218">
        <v>9618</v>
      </c>
      <c r="B2977" s="218">
        <v>150</v>
      </c>
      <c r="C2977" s="219">
        <v>30.775561559833172</v>
      </c>
      <c r="D2977" s="218"/>
      <c r="E2977" s="218" t="s">
        <v>205</v>
      </c>
      <c r="F2977" s="218">
        <v>1901</v>
      </c>
    </row>
    <row r="2978" spans="1:6" x14ac:dyDescent="0.45">
      <c r="A2978" s="218">
        <v>9616</v>
      </c>
      <c r="B2978" s="218">
        <v>200</v>
      </c>
      <c r="C2978" s="219">
        <v>8.5560358280534619</v>
      </c>
      <c r="D2978" s="218"/>
      <c r="E2978" s="218" t="s">
        <v>203</v>
      </c>
      <c r="F2978" s="218">
        <v>1955</v>
      </c>
    </row>
    <row r="2979" spans="1:6" x14ac:dyDescent="0.45">
      <c r="A2979" s="218">
        <v>9608</v>
      </c>
      <c r="B2979" s="218">
        <v>0</v>
      </c>
      <c r="C2979" s="219">
        <v>32.019983453060007</v>
      </c>
      <c r="D2979" s="218"/>
      <c r="E2979" s="218"/>
      <c r="F2979" s="218">
        <v>1901</v>
      </c>
    </row>
    <row r="2980" spans="1:6" x14ac:dyDescent="0.45">
      <c r="A2980" s="218">
        <v>9596</v>
      </c>
      <c r="B2980" s="218">
        <v>150</v>
      </c>
      <c r="C2980" s="219">
        <v>14.94336884679907</v>
      </c>
      <c r="D2980" s="218"/>
      <c r="E2980" s="218" t="s">
        <v>207</v>
      </c>
      <c r="F2980" s="218">
        <v>1901</v>
      </c>
    </row>
    <row r="2981" spans="1:6" x14ac:dyDescent="0.45">
      <c r="A2981" s="218">
        <v>9594</v>
      </c>
      <c r="B2981" s="218">
        <v>200</v>
      </c>
      <c r="C2981" s="219">
        <v>35.46232980859422</v>
      </c>
      <c r="D2981" s="218"/>
      <c r="E2981" s="218" t="s">
        <v>203</v>
      </c>
      <c r="F2981" s="218">
        <v>1901</v>
      </c>
    </row>
    <row r="2982" spans="1:6" x14ac:dyDescent="0.45">
      <c r="A2982" s="218">
        <v>9588</v>
      </c>
      <c r="B2982" s="218">
        <v>500</v>
      </c>
      <c r="C2982" s="219">
        <v>14.463711675869259</v>
      </c>
      <c r="D2982" s="218"/>
      <c r="E2982" s="218" t="s">
        <v>203</v>
      </c>
      <c r="F2982" s="218">
        <v>1901</v>
      </c>
    </row>
    <row r="2983" spans="1:6" x14ac:dyDescent="0.45">
      <c r="A2983" s="218">
        <v>9760</v>
      </c>
      <c r="B2983" s="218">
        <v>0</v>
      </c>
      <c r="C2983" s="219">
        <v>11.09604018121955</v>
      </c>
      <c r="D2983" s="218"/>
      <c r="E2983" s="218"/>
      <c r="F2983" s="218">
        <v>1901</v>
      </c>
    </row>
    <row r="2984" spans="1:6" x14ac:dyDescent="0.45">
      <c r="A2984" s="218">
        <v>9758</v>
      </c>
      <c r="B2984" s="218">
        <v>0</v>
      </c>
      <c r="C2984" s="219">
        <v>13.67022723731518</v>
      </c>
      <c r="D2984" s="218"/>
      <c r="E2984" s="218"/>
      <c r="F2984" s="218">
        <v>1901</v>
      </c>
    </row>
    <row r="2985" spans="1:6" x14ac:dyDescent="0.45">
      <c r="A2985" s="218">
        <v>9756</v>
      </c>
      <c r="B2985" s="218">
        <v>250</v>
      </c>
      <c r="C2985" s="219">
        <v>7.5788357922415237</v>
      </c>
      <c r="D2985" s="218" t="s">
        <v>205</v>
      </c>
      <c r="E2985" s="218"/>
      <c r="F2985" s="218">
        <v>1901</v>
      </c>
    </row>
    <row r="2986" spans="1:6" x14ac:dyDescent="0.45">
      <c r="A2986" s="218">
        <v>9756</v>
      </c>
      <c r="B2986" s="218">
        <v>250</v>
      </c>
      <c r="C2986" s="219">
        <v>121.90526372122569</v>
      </c>
      <c r="D2986" s="218" t="s">
        <v>205</v>
      </c>
      <c r="E2986" s="218" t="s">
        <v>205</v>
      </c>
      <c r="F2986" s="218">
        <v>1901</v>
      </c>
    </row>
    <row r="2987" spans="1:6" x14ac:dyDescent="0.45">
      <c r="A2987" s="218">
        <v>9756</v>
      </c>
      <c r="B2987" s="218">
        <v>250</v>
      </c>
      <c r="C2987" s="219">
        <v>44.500862781970461</v>
      </c>
      <c r="D2987" s="218" t="s">
        <v>205</v>
      </c>
      <c r="E2987" s="218"/>
      <c r="F2987" s="218">
        <v>1901</v>
      </c>
    </row>
    <row r="2988" spans="1:6" x14ac:dyDescent="0.45">
      <c r="A2988" s="218">
        <v>9756</v>
      </c>
      <c r="B2988" s="218">
        <v>250</v>
      </c>
      <c r="C2988" s="219">
        <v>16.138788641916129</v>
      </c>
      <c r="D2988" s="218" t="s">
        <v>205</v>
      </c>
      <c r="E2988" s="218"/>
      <c r="F2988" s="218">
        <v>1901</v>
      </c>
    </row>
    <row r="2989" spans="1:6" x14ac:dyDescent="0.45">
      <c r="A2989" s="218">
        <v>9754</v>
      </c>
      <c r="B2989" s="218">
        <v>500</v>
      </c>
      <c r="C2989" s="219">
        <v>45.340667077119662</v>
      </c>
      <c r="D2989" s="218"/>
      <c r="E2989" s="218"/>
      <c r="F2989" s="218">
        <v>1901</v>
      </c>
    </row>
    <row r="2990" spans="1:6" x14ac:dyDescent="0.45">
      <c r="A2990" s="218">
        <v>9754</v>
      </c>
      <c r="B2990" s="218">
        <v>500</v>
      </c>
      <c r="C2990" s="219">
        <v>45.378571716267203</v>
      </c>
      <c r="D2990" s="218"/>
      <c r="E2990" s="218"/>
      <c r="F2990" s="218">
        <v>1901</v>
      </c>
    </row>
    <row r="2991" spans="1:6" x14ac:dyDescent="0.45">
      <c r="A2991" s="218">
        <v>9752</v>
      </c>
      <c r="B2991" s="218">
        <v>300</v>
      </c>
      <c r="C2991" s="219">
        <v>27.605318624224001</v>
      </c>
      <c r="D2991" s="218"/>
      <c r="E2991" s="218" t="s">
        <v>111</v>
      </c>
      <c r="F2991" s="218">
        <v>1901</v>
      </c>
    </row>
    <row r="2992" spans="1:6" x14ac:dyDescent="0.45">
      <c r="A2992" s="218">
        <v>9750</v>
      </c>
      <c r="B2992" s="218">
        <v>0</v>
      </c>
      <c r="C2992" s="219">
        <v>11.855148905001339</v>
      </c>
      <c r="D2992" s="218"/>
      <c r="E2992" s="218"/>
      <c r="F2992" s="218">
        <v>1901</v>
      </c>
    </row>
    <row r="2993" spans="1:6" x14ac:dyDescent="0.45">
      <c r="A2993" s="218">
        <v>9748</v>
      </c>
      <c r="B2993" s="218">
        <v>500</v>
      </c>
      <c r="C2993" s="219">
        <v>17.556318387384358</v>
      </c>
      <c r="D2993" s="218"/>
      <c r="E2993" s="218" t="s">
        <v>203</v>
      </c>
      <c r="F2993" s="218">
        <v>1901</v>
      </c>
    </row>
    <row r="2994" spans="1:6" x14ac:dyDescent="0.45">
      <c r="A2994" s="218">
        <v>9748</v>
      </c>
      <c r="B2994" s="218">
        <v>500</v>
      </c>
      <c r="C2994" s="219">
        <v>16.419368053676621</v>
      </c>
      <c r="D2994" s="218"/>
      <c r="E2994" s="218" t="s">
        <v>203</v>
      </c>
      <c r="F2994" s="218">
        <v>1901</v>
      </c>
    </row>
    <row r="2995" spans="1:6" x14ac:dyDescent="0.45">
      <c r="A2995" s="218">
        <v>9748</v>
      </c>
      <c r="B2995" s="218">
        <v>500</v>
      </c>
      <c r="C2995" s="219">
        <v>33.459952427312452</v>
      </c>
      <c r="D2995" s="218"/>
      <c r="E2995" s="218" t="s">
        <v>203</v>
      </c>
      <c r="F2995" s="218">
        <v>1901</v>
      </c>
    </row>
    <row r="2996" spans="1:6" x14ac:dyDescent="0.45">
      <c r="A2996" s="218">
        <v>9748</v>
      </c>
      <c r="B2996" s="218">
        <v>500</v>
      </c>
      <c r="C2996" s="219">
        <v>29.291034454163629</v>
      </c>
      <c r="D2996" s="218"/>
      <c r="E2996" s="218" t="s">
        <v>203</v>
      </c>
      <c r="F2996" s="218">
        <v>1901</v>
      </c>
    </row>
    <row r="2997" spans="1:6" x14ac:dyDescent="0.45">
      <c r="A2997" s="218">
        <v>9748</v>
      </c>
      <c r="B2997" s="218">
        <v>500</v>
      </c>
      <c r="C2997" s="219">
        <v>23.625477834251608</v>
      </c>
      <c r="D2997" s="218"/>
      <c r="E2997" s="218" t="s">
        <v>203</v>
      </c>
      <c r="F2997" s="218">
        <v>1901</v>
      </c>
    </row>
    <row r="2998" spans="1:6" x14ac:dyDescent="0.45">
      <c r="A2998" s="218">
        <v>9746</v>
      </c>
      <c r="B2998" s="218">
        <v>0</v>
      </c>
      <c r="C2998" s="219">
        <v>9.3888946790071106</v>
      </c>
      <c r="D2998" s="218"/>
      <c r="E2998" s="218"/>
      <c r="F2998" s="218">
        <v>1901</v>
      </c>
    </row>
    <row r="2999" spans="1:6" x14ac:dyDescent="0.45">
      <c r="A2999" s="218">
        <v>9746</v>
      </c>
      <c r="B2999" s="218">
        <v>0</v>
      </c>
      <c r="C2999" s="219">
        <v>16.452447058992171</v>
      </c>
      <c r="D2999" s="218"/>
      <c r="E2999" s="218"/>
      <c r="F2999" s="218">
        <v>1901</v>
      </c>
    </row>
    <row r="3000" spans="1:6" x14ac:dyDescent="0.45">
      <c r="A3000" s="218">
        <v>9744</v>
      </c>
      <c r="B3000" s="218">
        <v>250</v>
      </c>
      <c r="C3000" s="219">
        <v>52.981174218342638</v>
      </c>
      <c r="D3000" s="218"/>
      <c r="E3000" s="218" t="s">
        <v>207</v>
      </c>
      <c r="F3000" s="218">
        <v>1980</v>
      </c>
    </row>
    <row r="3001" spans="1:6" x14ac:dyDescent="0.45">
      <c r="A3001" s="218">
        <v>9744</v>
      </c>
      <c r="B3001" s="218">
        <v>250</v>
      </c>
      <c r="C3001" s="219">
        <v>39.631474049261527</v>
      </c>
      <c r="D3001" s="218"/>
      <c r="E3001" s="218" t="s">
        <v>207</v>
      </c>
      <c r="F3001" s="218">
        <v>1980</v>
      </c>
    </row>
    <row r="3002" spans="1:6" x14ac:dyDescent="0.45">
      <c r="A3002" s="218">
        <v>9742</v>
      </c>
      <c r="B3002" s="218">
        <v>0</v>
      </c>
      <c r="C3002" s="219">
        <v>45.446331190838983</v>
      </c>
      <c r="D3002" s="218"/>
      <c r="E3002" s="218"/>
      <c r="F3002" s="218">
        <v>1901</v>
      </c>
    </row>
    <row r="3003" spans="1:6" x14ac:dyDescent="0.45">
      <c r="A3003" s="218">
        <v>9728</v>
      </c>
      <c r="B3003" s="218">
        <v>300</v>
      </c>
      <c r="C3003" s="219">
        <v>14.008816870006619</v>
      </c>
      <c r="D3003" s="218"/>
      <c r="E3003" s="218" t="s">
        <v>205</v>
      </c>
      <c r="F3003" s="218">
        <v>1901</v>
      </c>
    </row>
    <row r="3004" spans="1:6" x14ac:dyDescent="0.45">
      <c r="A3004" s="218">
        <v>9722</v>
      </c>
      <c r="B3004" s="218">
        <v>500</v>
      </c>
      <c r="C3004" s="219">
        <v>16.106602233226841</v>
      </c>
      <c r="D3004" s="218"/>
      <c r="E3004" s="218" t="s">
        <v>203</v>
      </c>
      <c r="F3004" s="218">
        <v>1971</v>
      </c>
    </row>
    <row r="3005" spans="1:6" x14ac:dyDescent="0.45">
      <c r="A3005" s="218">
        <v>9722</v>
      </c>
      <c r="B3005" s="218">
        <v>500</v>
      </c>
      <c r="C3005" s="219">
        <v>15.88617185643688</v>
      </c>
      <c r="D3005" s="218"/>
      <c r="E3005" s="218" t="s">
        <v>203</v>
      </c>
      <c r="F3005" s="218">
        <v>1971</v>
      </c>
    </row>
    <row r="3006" spans="1:6" x14ac:dyDescent="0.45">
      <c r="A3006" s="218">
        <v>9722</v>
      </c>
      <c r="B3006" s="218">
        <v>500</v>
      </c>
      <c r="C3006" s="219">
        <v>16.012631421486031</v>
      </c>
      <c r="D3006" s="218"/>
      <c r="E3006" s="218" t="s">
        <v>203</v>
      </c>
      <c r="F3006" s="218">
        <v>1971</v>
      </c>
    </row>
    <row r="3007" spans="1:6" x14ac:dyDescent="0.45">
      <c r="A3007" s="218">
        <v>9722</v>
      </c>
      <c r="B3007" s="218">
        <v>500</v>
      </c>
      <c r="C3007" s="219">
        <v>17.050054438329649</v>
      </c>
      <c r="D3007" s="218"/>
      <c r="E3007" s="218" t="s">
        <v>203</v>
      </c>
      <c r="F3007" s="218">
        <v>1971</v>
      </c>
    </row>
    <row r="3008" spans="1:6" x14ac:dyDescent="0.45">
      <c r="A3008" s="218">
        <v>9722</v>
      </c>
      <c r="B3008" s="218">
        <v>500</v>
      </c>
      <c r="C3008" s="219">
        <v>14.51522030859088</v>
      </c>
      <c r="D3008" s="218"/>
      <c r="E3008" s="218" t="s">
        <v>203</v>
      </c>
      <c r="F3008" s="218">
        <v>1971</v>
      </c>
    </row>
    <row r="3009" spans="1:6" x14ac:dyDescent="0.45">
      <c r="A3009" s="218">
        <v>9722</v>
      </c>
      <c r="B3009" s="218">
        <v>500</v>
      </c>
      <c r="C3009" s="219">
        <v>15.7978789189044</v>
      </c>
      <c r="D3009" s="218"/>
      <c r="E3009" s="218" t="s">
        <v>203</v>
      </c>
      <c r="F3009" s="218">
        <v>1971</v>
      </c>
    </row>
    <row r="3010" spans="1:6" x14ac:dyDescent="0.45">
      <c r="A3010" s="218">
        <v>9722</v>
      </c>
      <c r="B3010" s="218">
        <v>500</v>
      </c>
      <c r="C3010" s="219">
        <v>16.691673056279889</v>
      </c>
      <c r="D3010" s="218"/>
      <c r="E3010" s="218" t="s">
        <v>203</v>
      </c>
      <c r="F3010" s="218">
        <v>1971</v>
      </c>
    </row>
    <row r="3011" spans="1:6" x14ac:dyDescent="0.45">
      <c r="A3011" s="218">
        <v>9722</v>
      </c>
      <c r="B3011" s="218">
        <v>500</v>
      </c>
      <c r="C3011" s="219">
        <v>16.111642172128811</v>
      </c>
      <c r="D3011" s="218"/>
      <c r="E3011" s="218" t="s">
        <v>203</v>
      </c>
      <c r="F3011" s="218">
        <v>1971</v>
      </c>
    </row>
    <row r="3012" spans="1:6" x14ac:dyDescent="0.45">
      <c r="A3012" s="218">
        <v>9722</v>
      </c>
      <c r="B3012" s="218">
        <v>500</v>
      </c>
      <c r="C3012" s="219">
        <v>14.861901339514381</v>
      </c>
      <c r="D3012" s="218"/>
      <c r="E3012" s="218" t="s">
        <v>203</v>
      </c>
      <c r="F3012" s="218">
        <v>1971</v>
      </c>
    </row>
    <row r="3013" spans="1:6" x14ac:dyDescent="0.45">
      <c r="A3013" s="218">
        <v>9722</v>
      </c>
      <c r="B3013" s="218">
        <v>500</v>
      </c>
      <c r="C3013" s="219">
        <v>16.253496841581718</v>
      </c>
      <c r="D3013" s="218"/>
      <c r="E3013" s="218" t="s">
        <v>203</v>
      </c>
      <c r="F3013" s="218">
        <v>1971</v>
      </c>
    </row>
    <row r="3014" spans="1:6" x14ac:dyDescent="0.45">
      <c r="A3014" s="218">
        <v>9722</v>
      </c>
      <c r="B3014" s="218">
        <v>500</v>
      </c>
      <c r="C3014" s="219">
        <v>16.118243992285741</v>
      </c>
      <c r="D3014" s="218"/>
      <c r="E3014" s="218" t="s">
        <v>203</v>
      </c>
      <c r="F3014" s="218">
        <v>1971</v>
      </c>
    </row>
    <row r="3015" spans="1:6" x14ac:dyDescent="0.45">
      <c r="A3015" s="218">
        <v>9722</v>
      </c>
      <c r="B3015" s="218">
        <v>500</v>
      </c>
      <c r="C3015" s="219">
        <v>16.192158164705742</v>
      </c>
      <c r="D3015" s="218"/>
      <c r="E3015" s="218" t="s">
        <v>203</v>
      </c>
      <c r="F3015" s="218">
        <v>1971</v>
      </c>
    </row>
    <row r="3016" spans="1:6" x14ac:dyDescent="0.45">
      <c r="A3016" s="218">
        <v>9722</v>
      </c>
      <c r="B3016" s="218">
        <v>500</v>
      </c>
      <c r="C3016" s="219">
        <v>11.26118036598155</v>
      </c>
      <c r="D3016" s="218"/>
      <c r="E3016" s="218" t="s">
        <v>203</v>
      </c>
      <c r="F3016" s="218">
        <v>1971</v>
      </c>
    </row>
    <row r="3017" spans="1:6" x14ac:dyDescent="0.45">
      <c r="A3017" s="218">
        <v>9722</v>
      </c>
      <c r="B3017" s="218">
        <v>500</v>
      </c>
      <c r="C3017" s="219">
        <v>9.459918582727326</v>
      </c>
      <c r="D3017" s="218"/>
      <c r="E3017" s="218" t="s">
        <v>203</v>
      </c>
      <c r="F3017" s="218">
        <v>1971</v>
      </c>
    </row>
    <row r="3018" spans="1:6" x14ac:dyDescent="0.45">
      <c r="A3018" s="218">
        <v>9722</v>
      </c>
      <c r="B3018" s="218">
        <v>500</v>
      </c>
      <c r="C3018" s="219">
        <v>16.580143338265149</v>
      </c>
      <c r="D3018" s="218"/>
      <c r="E3018" s="218" t="s">
        <v>203</v>
      </c>
      <c r="F3018" s="218">
        <v>1971</v>
      </c>
    </row>
    <row r="3019" spans="1:6" x14ac:dyDescent="0.45">
      <c r="A3019" s="218">
        <v>9722</v>
      </c>
      <c r="B3019" s="218">
        <v>500</v>
      </c>
      <c r="C3019" s="219">
        <v>16.164691657561701</v>
      </c>
      <c r="D3019" s="218"/>
      <c r="E3019" s="218" t="s">
        <v>203</v>
      </c>
      <c r="F3019" s="218">
        <v>1971</v>
      </c>
    </row>
    <row r="3020" spans="1:6" x14ac:dyDescent="0.45">
      <c r="A3020" s="218">
        <v>9722</v>
      </c>
      <c r="B3020" s="218">
        <v>500</v>
      </c>
      <c r="C3020" s="219">
        <v>18.28562360851636</v>
      </c>
      <c r="D3020" s="218"/>
      <c r="E3020" s="218" t="s">
        <v>203</v>
      </c>
      <c r="F3020" s="218">
        <v>1971</v>
      </c>
    </row>
    <row r="3021" spans="1:6" x14ac:dyDescent="0.45">
      <c r="A3021" s="218">
        <v>9722</v>
      </c>
      <c r="B3021" s="218">
        <v>500</v>
      </c>
      <c r="C3021" s="219">
        <v>15.762110535102421</v>
      </c>
      <c r="D3021" s="218"/>
      <c r="E3021" s="218" t="s">
        <v>203</v>
      </c>
      <c r="F3021" s="218">
        <v>1971</v>
      </c>
    </row>
    <row r="3022" spans="1:6" x14ac:dyDescent="0.45">
      <c r="A3022" s="218">
        <v>9722</v>
      </c>
      <c r="B3022" s="218">
        <v>500</v>
      </c>
      <c r="C3022" s="219">
        <v>15.50369702616328</v>
      </c>
      <c r="D3022" s="218"/>
      <c r="E3022" s="218" t="s">
        <v>203</v>
      </c>
      <c r="F3022" s="218">
        <v>1971</v>
      </c>
    </row>
    <row r="3023" spans="1:6" x14ac:dyDescent="0.45">
      <c r="A3023" s="218">
        <v>9722</v>
      </c>
      <c r="B3023" s="218">
        <v>500</v>
      </c>
      <c r="C3023" s="219">
        <v>15.597179244213841</v>
      </c>
      <c r="D3023" s="218"/>
      <c r="E3023" s="218" t="s">
        <v>203</v>
      </c>
      <c r="F3023" s="218">
        <v>1971</v>
      </c>
    </row>
    <row r="3024" spans="1:6" x14ac:dyDescent="0.45">
      <c r="A3024" s="218">
        <v>9722</v>
      </c>
      <c r="B3024" s="218">
        <v>500</v>
      </c>
      <c r="C3024" s="219">
        <v>15.736044483817331</v>
      </c>
      <c r="D3024" s="218"/>
      <c r="E3024" s="218" t="s">
        <v>203</v>
      </c>
      <c r="F3024" s="218">
        <v>1971</v>
      </c>
    </row>
    <row r="3025" spans="1:6" x14ac:dyDescent="0.45">
      <c r="A3025" s="218">
        <v>9722</v>
      </c>
      <c r="B3025" s="218">
        <v>500</v>
      </c>
      <c r="C3025" s="219">
        <v>15.677796705755791</v>
      </c>
      <c r="D3025" s="218"/>
      <c r="E3025" s="218" t="s">
        <v>203</v>
      </c>
      <c r="F3025" s="218">
        <v>1971</v>
      </c>
    </row>
    <row r="3026" spans="1:6" x14ac:dyDescent="0.45">
      <c r="A3026" s="218">
        <v>9722</v>
      </c>
      <c r="B3026" s="218">
        <v>500</v>
      </c>
      <c r="C3026" s="219">
        <v>16.163337879569401</v>
      </c>
      <c r="D3026" s="218"/>
      <c r="E3026" s="218" t="s">
        <v>203</v>
      </c>
      <c r="F3026" s="218">
        <v>1971</v>
      </c>
    </row>
    <row r="3027" spans="1:6" x14ac:dyDescent="0.45">
      <c r="A3027" s="218">
        <v>9722</v>
      </c>
      <c r="B3027" s="218">
        <v>500</v>
      </c>
      <c r="C3027" s="219">
        <v>16.415071143689119</v>
      </c>
      <c r="D3027" s="218"/>
      <c r="E3027" s="218" t="s">
        <v>203</v>
      </c>
      <c r="F3027" s="218">
        <v>1971</v>
      </c>
    </row>
    <row r="3028" spans="1:6" x14ac:dyDescent="0.45">
      <c r="A3028" s="218">
        <v>9722</v>
      </c>
      <c r="B3028" s="218">
        <v>500</v>
      </c>
      <c r="C3028" s="219">
        <v>39.636819972299527</v>
      </c>
      <c r="D3028" s="218"/>
      <c r="E3028" s="218" t="s">
        <v>203</v>
      </c>
      <c r="F3028" s="218">
        <v>1971</v>
      </c>
    </row>
    <row r="3029" spans="1:6" x14ac:dyDescent="0.45">
      <c r="A3029" s="218">
        <v>9712</v>
      </c>
      <c r="B3029" s="218">
        <v>280</v>
      </c>
      <c r="C3029" s="219">
        <v>14.849792301853009</v>
      </c>
      <c r="D3029" s="218"/>
      <c r="E3029" s="218" t="s">
        <v>209</v>
      </c>
      <c r="F3029" s="218">
        <v>1901</v>
      </c>
    </row>
    <row r="3030" spans="1:6" x14ac:dyDescent="0.45">
      <c r="A3030" s="218">
        <v>9712</v>
      </c>
      <c r="B3030" s="218">
        <v>280</v>
      </c>
      <c r="C3030" s="219">
        <v>17.960129914456719</v>
      </c>
      <c r="D3030" s="218"/>
      <c r="E3030" s="218" t="s">
        <v>209</v>
      </c>
      <c r="F3030" s="218">
        <v>1901</v>
      </c>
    </row>
    <row r="3031" spans="1:6" x14ac:dyDescent="0.45">
      <c r="A3031" s="218">
        <v>9708</v>
      </c>
      <c r="B3031" s="218">
        <v>200</v>
      </c>
      <c r="C3031" s="219">
        <v>38.073869156275578</v>
      </c>
      <c r="D3031" s="218"/>
      <c r="E3031" s="218" t="s">
        <v>114</v>
      </c>
      <c r="F3031" s="218">
        <v>1901</v>
      </c>
    </row>
    <row r="3032" spans="1:6" x14ac:dyDescent="0.45">
      <c r="A3032" s="218">
        <v>9704</v>
      </c>
      <c r="B3032" s="218">
        <v>200</v>
      </c>
      <c r="C3032" s="219">
        <v>22.070337373922051</v>
      </c>
      <c r="D3032" s="218"/>
      <c r="E3032" s="218" t="s">
        <v>207</v>
      </c>
      <c r="F3032" s="218">
        <v>1901</v>
      </c>
    </row>
    <row r="3033" spans="1:6" x14ac:dyDescent="0.45">
      <c r="A3033" s="218">
        <v>9702</v>
      </c>
      <c r="B3033" s="218">
        <v>250</v>
      </c>
      <c r="C3033" s="219">
        <v>23.741800013298931</v>
      </c>
      <c r="D3033" s="218"/>
      <c r="E3033" s="218" t="s">
        <v>207</v>
      </c>
      <c r="F3033" s="218">
        <v>1901</v>
      </c>
    </row>
    <row r="3034" spans="1:6" x14ac:dyDescent="0.45">
      <c r="A3034" s="218">
        <v>9688</v>
      </c>
      <c r="B3034" s="218">
        <v>300</v>
      </c>
      <c r="C3034" s="219">
        <v>3.8133813379685342</v>
      </c>
      <c r="D3034" s="218"/>
      <c r="E3034" s="218" t="s">
        <v>114</v>
      </c>
      <c r="F3034" s="218">
        <v>1901</v>
      </c>
    </row>
    <row r="3035" spans="1:6" x14ac:dyDescent="0.45">
      <c r="A3035" s="218">
        <v>9686</v>
      </c>
      <c r="B3035" s="218">
        <v>0</v>
      </c>
      <c r="C3035" s="219">
        <v>20.292038655743049</v>
      </c>
      <c r="D3035" s="218"/>
      <c r="E3035" s="218"/>
      <c r="F3035" s="218">
        <v>1901</v>
      </c>
    </row>
    <row r="3036" spans="1:6" x14ac:dyDescent="0.45">
      <c r="A3036" s="218">
        <v>9680</v>
      </c>
      <c r="B3036" s="218">
        <v>500</v>
      </c>
      <c r="C3036" s="219">
        <v>24.28891617788894</v>
      </c>
      <c r="D3036" s="218"/>
      <c r="E3036" s="218" t="s">
        <v>208</v>
      </c>
      <c r="F3036" s="218">
        <v>1960</v>
      </c>
    </row>
    <row r="3037" spans="1:6" x14ac:dyDescent="0.45">
      <c r="A3037" s="218">
        <v>9678</v>
      </c>
      <c r="B3037" s="218">
        <v>200</v>
      </c>
      <c r="C3037" s="219">
        <v>7.690489807862722</v>
      </c>
      <c r="D3037" s="218"/>
      <c r="E3037" s="218" t="s">
        <v>209</v>
      </c>
      <c r="F3037" s="218">
        <v>1901</v>
      </c>
    </row>
    <row r="3038" spans="1:6" x14ac:dyDescent="0.45">
      <c r="A3038" s="218">
        <v>9678</v>
      </c>
      <c r="B3038" s="218">
        <v>200</v>
      </c>
      <c r="C3038" s="219">
        <v>13.39697727622714</v>
      </c>
      <c r="D3038" s="218"/>
      <c r="E3038" s="218" t="s">
        <v>209</v>
      </c>
      <c r="F3038" s="218">
        <v>1901</v>
      </c>
    </row>
    <row r="3039" spans="1:6" x14ac:dyDescent="0.45">
      <c r="A3039" s="218">
        <v>9674</v>
      </c>
      <c r="B3039" s="218">
        <v>150</v>
      </c>
      <c r="C3039" s="219">
        <v>34.896429806446342</v>
      </c>
      <c r="D3039" s="218"/>
      <c r="E3039" s="218" t="s">
        <v>205</v>
      </c>
      <c r="F3039" s="218">
        <v>1989</v>
      </c>
    </row>
    <row r="3040" spans="1:6" x14ac:dyDescent="0.45">
      <c r="A3040" s="218">
        <v>9674</v>
      </c>
      <c r="B3040" s="218">
        <v>150</v>
      </c>
      <c r="C3040" s="219">
        <v>34.03516866790342</v>
      </c>
      <c r="D3040" s="218"/>
      <c r="E3040" s="218" t="s">
        <v>205</v>
      </c>
      <c r="F3040" s="218">
        <v>1989</v>
      </c>
    </row>
    <row r="3041" spans="1:6" x14ac:dyDescent="0.45">
      <c r="A3041" s="218">
        <v>9674</v>
      </c>
      <c r="B3041" s="218">
        <v>150</v>
      </c>
      <c r="C3041" s="219">
        <v>30.06980977761825</v>
      </c>
      <c r="D3041" s="218"/>
      <c r="E3041" s="218" t="s">
        <v>205</v>
      </c>
      <c r="F3041" s="218">
        <v>1989</v>
      </c>
    </row>
    <row r="3042" spans="1:6" x14ac:dyDescent="0.45">
      <c r="A3042" s="218">
        <v>9674</v>
      </c>
      <c r="B3042" s="218">
        <v>150</v>
      </c>
      <c r="C3042" s="219">
        <v>34.885500050451313</v>
      </c>
      <c r="D3042" s="218"/>
      <c r="E3042" s="218" t="s">
        <v>205</v>
      </c>
      <c r="F3042" s="218">
        <v>1989</v>
      </c>
    </row>
    <row r="3043" spans="1:6" x14ac:dyDescent="0.45">
      <c r="A3043" s="218">
        <v>9672</v>
      </c>
      <c r="B3043" s="218">
        <v>150</v>
      </c>
      <c r="C3043" s="219">
        <v>34.495392516763417</v>
      </c>
      <c r="D3043" s="218"/>
      <c r="E3043" s="218" t="s">
        <v>205</v>
      </c>
      <c r="F3043" s="218">
        <v>1989</v>
      </c>
    </row>
    <row r="3044" spans="1:6" x14ac:dyDescent="0.45">
      <c r="A3044" s="218">
        <v>9672</v>
      </c>
      <c r="B3044" s="218">
        <v>150</v>
      </c>
      <c r="C3044" s="219">
        <v>36.110600312566689</v>
      </c>
      <c r="D3044" s="218"/>
      <c r="E3044" s="218" t="s">
        <v>205</v>
      </c>
      <c r="F3044" s="218">
        <v>1989</v>
      </c>
    </row>
    <row r="3045" spans="1:6" x14ac:dyDescent="0.45">
      <c r="A3045" s="218">
        <v>9672</v>
      </c>
      <c r="B3045" s="218">
        <v>150</v>
      </c>
      <c r="C3045" s="219">
        <v>35.481334706422977</v>
      </c>
      <c r="D3045" s="218"/>
      <c r="E3045" s="218" t="s">
        <v>205</v>
      </c>
      <c r="F3045" s="218">
        <v>1989</v>
      </c>
    </row>
    <row r="3046" spans="1:6" x14ac:dyDescent="0.45">
      <c r="A3046" s="218">
        <v>9672</v>
      </c>
      <c r="B3046" s="218">
        <v>150</v>
      </c>
      <c r="C3046" s="219">
        <v>10.87183399058385</v>
      </c>
      <c r="D3046" s="218"/>
      <c r="E3046" s="218" t="s">
        <v>205</v>
      </c>
      <c r="F3046" s="218">
        <v>1989</v>
      </c>
    </row>
    <row r="3047" spans="1:6" x14ac:dyDescent="0.45">
      <c r="A3047" s="218">
        <v>9672</v>
      </c>
      <c r="B3047" s="218">
        <v>150</v>
      </c>
      <c r="C3047" s="219">
        <v>12.188444126604439</v>
      </c>
      <c r="D3047" s="218"/>
      <c r="E3047" s="218" t="s">
        <v>205</v>
      </c>
      <c r="F3047" s="218">
        <v>1989</v>
      </c>
    </row>
    <row r="3048" spans="1:6" x14ac:dyDescent="0.45">
      <c r="A3048" s="218">
        <v>9670</v>
      </c>
      <c r="B3048" s="218">
        <v>200</v>
      </c>
      <c r="C3048" s="219">
        <v>16.853412497002999</v>
      </c>
      <c r="D3048" s="218"/>
      <c r="E3048" s="218" t="s">
        <v>205</v>
      </c>
      <c r="F3048" s="218">
        <v>1989</v>
      </c>
    </row>
    <row r="3049" spans="1:6" x14ac:dyDescent="0.45">
      <c r="A3049" s="218">
        <v>9670</v>
      </c>
      <c r="B3049" s="218">
        <v>200</v>
      </c>
      <c r="C3049" s="219">
        <v>17.93831664923799</v>
      </c>
      <c r="D3049" s="218"/>
      <c r="E3049" s="218" t="s">
        <v>205</v>
      </c>
      <c r="F3049" s="218">
        <v>1989</v>
      </c>
    </row>
    <row r="3050" spans="1:6" x14ac:dyDescent="0.45">
      <c r="A3050" s="218">
        <v>9668</v>
      </c>
      <c r="B3050" s="218">
        <v>315</v>
      </c>
      <c r="C3050" s="219">
        <v>5.2515571556087437</v>
      </c>
      <c r="D3050" s="218"/>
      <c r="E3050" s="218" t="s">
        <v>111</v>
      </c>
      <c r="F3050" s="218">
        <v>1901</v>
      </c>
    </row>
    <row r="3051" spans="1:6" x14ac:dyDescent="0.45">
      <c r="A3051" s="218">
        <v>9668</v>
      </c>
      <c r="B3051" s="218">
        <v>315</v>
      </c>
      <c r="C3051" s="219">
        <v>29.35300554680267</v>
      </c>
      <c r="D3051" s="218"/>
      <c r="E3051" s="218" t="s">
        <v>111</v>
      </c>
      <c r="F3051" s="218">
        <v>1901</v>
      </c>
    </row>
    <row r="3052" spans="1:6" x14ac:dyDescent="0.45">
      <c r="A3052" s="218">
        <v>9668</v>
      </c>
      <c r="B3052" s="218">
        <v>315</v>
      </c>
      <c r="C3052" s="219">
        <v>52.624320116237527</v>
      </c>
      <c r="D3052" s="218"/>
      <c r="E3052" s="218" t="s">
        <v>111</v>
      </c>
      <c r="F3052" s="218">
        <v>1901</v>
      </c>
    </row>
    <row r="3053" spans="1:6" x14ac:dyDescent="0.45">
      <c r="A3053" s="218">
        <v>9668</v>
      </c>
      <c r="B3053" s="218">
        <v>315</v>
      </c>
      <c r="C3053" s="219">
        <v>18.882578148664809</v>
      </c>
      <c r="D3053" s="218"/>
      <c r="E3053" s="218" t="s">
        <v>111</v>
      </c>
      <c r="F3053" s="218">
        <v>1901</v>
      </c>
    </row>
    <row r="3054" spans="1:6" x14ac:dyDescent="0.45">
      <c r="A3054" s="218">
        <v>9662</v>
      </c>
      <c r="B3054" s="218">
        <v>250</v>
      </c>
      <c r="C3054" s="219">
        <v>18.99417051200183</v>
      </c>
      <c r="D3054" s="218"/>
      <c r="E3054" s="218" t="s">
        <v>203</v>
      </c>
      <c r="F3054" s="218">
        <v>1901</v>
      </c>
    </row>
    <row r="3055" spans="1:6" x14ac:dyDescent="0.45">
      <c r="A3055" s="218">
        <v>9658</v>
      </c>
      <c r="B3055" s="218">
        <v>180</v>
      </c>
      <c r="C3055" s="219">
        <v>10.71839920963003</v>
      </c>
      <c r="D3055" s="218"/>
      <c r="E3055" s="218" t="s">
        <v>111</v>
      </c>
      <c r="F3055" s="218">
        <v>1901</v>
      </c>
    </row>
    <row r="3056" spans="1:6" x14ac:dyDescent="0.45">
      <c r="A3056" s="218">
        <v>9656</v>
      </c>
      <c r="B3056" s="218">
        <v>300</v>
      </c>
      <c r="C3056" s="219">
        <v>16.45591172243433</v>
      </c>
      <c r="D3056" s="218"/>
      <c r="E3056" s="218"/>
      <c r="F3056" s="218">
        <v>1901</v>
      </c>
    </row>
    <row r="3057" spans="1:6" x14ac:dyDescent="0.45">
      <c r="A3057" s="218">
        <v>9656</v>
      </c>
      <c r="B3057" s="218">
        <v>300</v>
      </c>
      <c r="C3057" s="219">
        <v>26.115478328044411</v>
      </c>
      <c r="D3057" s="218"/>
      <c r="E3057" s="218"/>
      <c r="F3057" s="218">
        <v>1901</v>
      </c>
    </row>
    <row r="3058" spans="1:6" x14ac:dyDescent="0.45">
      <c r="A3058" s="218">
        <v>9654</v>
      </c>
      <c r="B3058" s="218">
        <v>150</v>
      </c>
      <c r="C3058" s="219">
        <v>28.020135259892019</v>
      </c>
      <c r="D3058" s="218"/>
      <c r="E3058" s="218" t="s">
        <v>203</v>
      </c>
      <c r="F3058" s="218">
        <v>1901</v>
      </c>
    </row>
    <row r="3059" spans="1:6" x14ac:dyDescent="0.45">
      <c r="A3059" s="218">
        <v>9654</v>
      </c>
      <c r="B3059" s="218">
        <v>150</v>
      </c>
      <c r="C3059" s="219">
        <v>30.760427394250492</v>
      </c>
      <c r="D3059" s="218"/>
      <c r="E3059" s="218" t="s">
        <v>203</v>
      </c>
      <c r="F3059" s="218">
        <v>1901</v>
      </c>
    </row>
    <row r="3060" spans="1:6" x14ac:dyDescent="0.45">
      <c r="A3060" s="218">
        <v>8884</v>
      </c>
      <c r="B3060" s="218">
        <v>250</v>
      </c>
      <c r="C3060" s="219">
        <v>11.04666104591753</v>
      </c>
      <c r="D3060" s="218"/>
      <c r="E3060" s="218" t="s">
        <v>204</v>
      </c>
      <c r="F3060" s="218">
        <v>1901</v>
      </c>
    </row>
    <row r="3061" spans="1:6" x14ac:dyDescent="0.45">
      <c r="A3061" s="218">
        <v>8882</v>
      </c>
      <c r="B3061" s="218">
        <v>300</v>
      </c>
      <c r="C3061" s="219">
        <v>24.014041604976711</v>
      </c>
      <c r="D3061" s="218"/>
      <c r="E3061" s="218" t="s">
        <v>205</v>
      </c>
      <c r="F3061" s="218">
        <v>1987</v>
      </c>
    </row>
    <row r="3062" spans="1:6" x14ac:dyDescent="0.45">
      <c r="A3062" s="218">
        <v>8880</v>
      </c>
      <c r="B3062" s="218">
        <v>200</v>
      </c>
      <c r="C3062" s="219">
        <v>42.561894159068117</v>
      </c>
      <c r="D3062" s="218"/>
      <c r="E3062" s="218" t="s">
        <v>205</v>
      </c>
      <c r="F3062" s="218">
        <v>1929</v>
      </c>
    </row>
    <row r="3063" spans="1:6" x14ac:dyDescent="0.45">
      <c r="A3063" s="218">
        <v>8880</v>
      </c>
      <c r="B3063" s="218">
        <v>200</v>
      </c>
      <c r="C3063" s="219">
        <v>18.125342668077039</v>
      </c>
      <c r="D3063" s="218"/>
      <c r="E3063" s="218" t="s">
        <v>205</v>
      </c>
      <c r="F3063" s="218">
        <v>1981</v>
      </c>
    </row>
    <row r="3064" spans="1:6" x14ac:dyDescent="0.45">
      <c r="A3064" s="218">
        <v>8880</v>
      </c>
      <c r="B3064" s="218">
        <v>200</v>
      </c>
      <c r="C3064" s="219">
        <v>16.68919182233007</v>
      </c>
      <c r="D3064" s="218"/>
      <c r="E3064" s="218" t="s">
        <v>205</v>
      </c>
      <c r="F3064" s="218">
        <v>1981</v>
      </c>
    </row>
    <row r="3065" spans="1:6" x14ac:dyDescent="0.45">
      <c r="A3065" s="218">
        <v>8880</v>
      </c>
      <c r="B3065" s="218">
        <v>200</v>
      </c>
      <c r="C3065" s="219">
        <v>15.57052065058917</v>
      </c>
      <c r="D3065" s="218"/>
      <c r="E3065" s="218" t="s">
        <v>205</v>
      </c>
      <c r="F3065" s="218">
        <v>1981</v>
      </c>
    </row>
    <row r="3066" spans="1:6" x14ac:dyDescent="0.45">
      <c r="A3066" s="218">
        <v>8880</v>
      </c>
      <c r="B3066" s="218">
        <v>200</v>
      </c>
      <c r="C3066" s="219">
        <v>14.944130200309299</v>
      </c>
      <c r="D3066" s="218"/>
      <c r="E3066" s="218" t="s">
        <v>205</v>
      </c>
      <c r="F3066" s="218">
        <v>1971</v>
      </c>
    </row>
    <row r="3067" spans="1:6" x14ac:dyDescent="0.45">
      <c r="A3067" s="218">
        <v>8880</v>
      </c>
      <c r="B3067" s="218">
        <v>200</v>
      </c>
      <c r="C3067" s="219">
        <v>16.551778823705959</v>
      </c>
      <c r="D3067" s="218"/>
      <c r="E3067" s="218" t="s">
        <v>205</v>
      </c>
      <c r="F3067" s="218">
        <v>1981</v>
      </c>
    </row>
    <row r="3068" spans="1:6" x14ac:dyDescent="0.45">
      <c r="A3068" s="218">
        <v>8880</v>
      </c>
      <c r="B3068" s="218">
        <v>200</v>
      </c>
      <c r="C3068" s="219">
        <v>16.183198098192459</v>
      </c>
      <c r="D3068" s="218"/>
      <c r="E3068" s="218" t="s">
        <v>205</v>
      </c>
      <c r="F3068" s="218">
        <v>1981</v>
      </c>
    </row>
    <row r="3069" spans="1:6" x14ac:dyDescent="0.45">
      <c r="A3069" s="218">
        <v>8880</v>
      </c>
      <c r="B3069" s="218">
        <v>200</v>
      </c>
      <c r="C3069" s="219">
        <v>16.089132984263909</v>
      </c>
      <c r="D3069" s="218"/>
      <c r="E3069" s="218" t="s">
        <v>205</v>
      </c>
      <c r="F3069" s="218">
        <v>1981</v>
      </c>
    </row>
    <row r="3070" spans="1:6" x14ac:dyDescent="0.45">
      <c r="A3070" s="218">
        <v>8880</v>
      </c>
      <c r="B3070" s="218">
        <v>200</v>
      </c>
      <c r="C3070" s="219">
        <v>19.01807569348664</v>
      </c>
      <c r="D3070" s="218"/>
      <c r="E3070" s="218" t="s">
        <v>205</v>
      </c>
      <c r="F3070" s="218">
        <v>1981</v>
      </c>
    </row>
    <row r="3071" spans="1:6" x14ac:dyDescent="0.45">
      <c r="A3071" s="218">
        <v>8876</v>
      </c>
      <c r="B3071" s="218">
        <v>400</v>
      </c>
      <c r="C3071" s="219">
        <v>7.3925833783956243</v>
      </c>
      <c r="D3071" s="218"/>
      <c r="E3071" s="218" t="s">
        <v>207</v>
      </c>
      <c r="F3071" s="218">
        <v>1981</v>
      </c>
    </row>
    <row r="3072" spans="1:6" x14ac:dyDescent="0.45">
      <c r="A3072" s="218">
        <v>8874</v>
      </c>
      <c r="B3072" s="218">
        <v>150</v>
      </c>
      <c r="C3072" s="219">
        <v>30.747921512116591</v>
      </c>
      <c r="D3072" s="218"/>
      <c r="E3072" s="218" t="s">
        <v>205</v>
      </c>
      <c r="F3072" s="218">
        <v>1971</v>
      </c>
    </row>
    <row r="3073" spans="1:6" x14ac:dyDescent="0.45">
      <c r="A3073" s="218">
        <v>8868</v>
      </c>
      <c r="B3073" s="218">
        <v>315</v>
      </c>
      <c r="C3073" s="219">
        <v>56.271725555433143</v>
      </c>
      <c r="D3073" s="218"/>
      <c r="E3073" s="218" t="s">
        <v>109</v>
      </c>
      <c r="F3073" s="218">
        <v>1986</v>
      </c>
    </row>
    <row r="3074" spans="1:6" x14ac:dyDescent="0.45">
      <c r="A3074" s="218">
        <v>8864</v>
      </c>
      <c r="B3074" s="218">
        <v>150</v>
      </c>
      <c r="C3074" s="219">
        <v>19.42934866206356</v>
      </c>
      <c r="D3074" s="218"/>
      <c r="E3074" s="218" t="s">
        <v>205</v>
      </c>
      <c r="F3074" s="218">
        <v>1986</v>
      </c>
    </row>
    <row r="3075" spans="1:6" x14ac:dyDescent="0.45">
      <c r="A3075" s="218">
        <v>8862</v>
      </c>
      <c r="B3075" s="218">
        <v>250</v>
      </c>
      <c r="C3075" s="219">
        <v>14.561967963314849</v>
      </c>
      <c r="D3075" s="218"/>
      <c r="E3075" s="218" t="s">
        <v>205</v>
      </c>
      <c r="F3075" s="218">
        <v>1986</v>
      </c>
    </row>
    <row r="3076" spans="1:6" x14ac:dyDescent="0.45">
      <c r="A3076" s="218">
        <v>8862</v>
      </c>
      <c r="B3076" s="218">
        <v>250</v>
      </c>
      <c r="C3076" s="219">
        <v>14.92376220537796</v>
      </c>
      <c r="D3076" s="218"/>
      <c r="E3076" s="218" t="s">
        <v>205</v>
      </c>
      <c r="F3076" s="218">
        <v>1987</v>
      </c>
    </row>
    <row r="3077" spans="1:6" x14ac:dyDescent="0.45">
      <c r="A3077" s="218">
        <v>8862</v>
      </c>
      <c r="B3077" s="218">
        <v>250</v>
      </c>
      <c r="C3077" s="219">
        <v>7.7916807771504404</v>
      </c>
      <c r="D3077" s="218"/>
      <c r="E3077" s="218" t="s">
        <v>205</v>
      </c>
      <c r="F3077" s="218">
        <v>1987</v>
      </c>
    </row>
    <row r="3078" spans="1:6" x14ac:dyDescent="0.45">
      <c r="A3078" s="218">
        <v>8862</v>
      </c>
      <c r="B3078" s="218">
        <v>250</v>
      </c>
      <c r="C3078" s="219">
        <v>19.79129439710724</v>
      </c>
      <c r="D3078" s="218"/>
      <c r="E3078" s="218" t="s">
        <v>205</v>
      </c>
      <c r="F3078" s="218">
        <v>1987</v>
      </c>
    </row>
    <row r="3079" spans="1:6" x14ac:dyDescent="0.45">
      <c r="A3079" s="218">
        <v>8860</v>
      </c>
      <c r="B3079" s="218">
        <v>300</v>
      </c>
      <c r="C3079" s="219">
        <v>20.86499612712975</v>
      </c>
      <c r="D3079" s="218"/>
      <c r="E3079" s="218" t="s">
        <v>205</v>
      </c>
      <c r="F3079" s="218">
        <v>1987</v>
      </c>
    </row>
    <row r="3080" spans="1:6" x14ac:dyDescent="0.45">
      <c r="A3080" s="218">
        <v>8858</v>
      </c>
      <c r="B3080" s="218">
        <v>150</v>
      </c>
      <c r="C3080" s="219">
        <v>18.428133117736419</v>
      </c>
      <c r="D3080" s="218"/>
      <c r="E3080" s="218" t="s">
        <v>205</v>
      </c>
      <c r="F3080" s="218">
        <v>1987</v>
      </c>
    </row>
    <row r="3081" spans="1:6" x14ac:dyDescent="0.45">
      <c r="A3081" s="218">
        <v>8858</v>
      </c>
      <c r="B3081" s="218">
        <v>150</v>
      </c>
      <c r="C3081" s="219">
        <v>11.02823201320399</v>
      </c>
      <c r="D3081" s="218"/>
      <c r="E3081" s="218" t="s">
        <v>205</v>
      </c>
      <c r="F3081" s="218">
        <v>1987</v>
      </c>
    </row>
    <row r="3082" spans="1:6" x14ac:dyDescent="0.45">
      <c r="A3082" s="218">
        <v>8856</v>
      </c>
      <c r="B3082" s="218">
        <v>200</v>
      </c>
      <c r="C3082" s="219">
        <v>22.458775857899091</v>
      </c>
      <c r="D3082" s="218"/>
      <c r="E3082" s="218" t="s">
        <v>111</v>
      </c>
      <c r="F3082" s="218">
        <v>1987</v>
      </c>
    </row>
    <row r="3083" spans="1:6" x14ac:dyDescent="0.45">
      <c r="A3083" s="218">
        <v>8854</v>
      </c>
      <c r="B3083" s="218">
        <v>0</v>
      </c>
      <c r="C3083" s="219">
        <v>13.30581053109003</v>
      </c>
      <c r="D3083" s="218"/>
      <c r="E3083" s="218"/>
      <c r="F3083" s="218">
        <v>1901</v>
      </c>
    </row>
    <row r="3084" spans="1:6" x14ac:dyDescent="0.45">
      <c r="A3084" s="218">
        <v>8852</v>
      </c>
      <c r="B3084" s="218">
        <v>200</v>
      </c>
      <c r="C3084" s="219">
        <v>10.99038973500584</v>
      </c>
      <c r="D3084" s="218"/>
      <c r="E3084" s="218" t="s">
        <v>109</v>
      </c>
      <c r="F3084" s="218">
        <v>1987</v>
      </c>
    </row>
    <row r="3085" spans="1:6" x14ac:dyDescent="0.45">
      <c r="A3085" s="218">
        <v>8852</v>
      </c>
      <c r="B3085" s="218">
        <v>200</v>
      </c>
      <c r="C3085" s="219">
        <v>17.353528154247361</v>
      </c>
      <c r="D3085" s="218"/>
      <c r="E3085" s="218" t="s">
        <v>111</v>
      </c>
      <c r="F3085" s="218">
        <v>1987</v>
      </c>
    </row>
    <row r="3086" spans="1:6" x14ac:dyDescent="0.45">
      <c r="A3086" s="218">
        <v>8852</v>
      </c>
      <c r="B3086" s="218">
        <v>200</v>
      </c>
      <c r="C3086" s="219">
        <v>11.09932683896904</v>
      </c>
      <c r="D3086" s="218"/>
      <c r="E3086" s="218" t="s">
        <v>109</v>
      </c>
      <c r="F3086" s="218">
        <v>1987</v>
      </c>
    </row>
    <row r="3087" spans="1:6" x14ac:dyDescent="0.45">
      <c r="A3087" s="218">
        <v>8852</v>
      </c>
      <c r="B3087" s="218">
        <v>200</v>
      </c>
      <c r="C3087" s="219">
        <v>7.9998690766279523</v>
      </c>
      <c r="D3087" s="218"/>
      <c r="E3087" s="218" t="s">
        <v>205</v>
      </c>
      <c r="F3087" s="218">
        <v>1987</v>
      </c>
    </row>
    <row r="3088" spans="1:6" x14ac:dyDescent="0.45">
      <c r="A3088" s="218">
        <v>8850</v>
      </c>
      <c r="B3088" s="218">
        <v>250</v>
      </c>
      <c r="C3088" s="219">
        <v>17.225216208073039</v>
      </c>
      <c r="D3088" s="218"/>
      <c r="E3088" s="218" t="s">
        <v>205</v>
      </c>
      <c r="F3088" s="218">
        <v>1901</v>
      </c>
    </row>
    <row r="3089" spans="1:6" x14ac:dyDescent="0.45">
      <c r="A3089" s="218">
        <v>8848</v>
      </c>
      <c r="B3089" s="218">
        <v>160</v>
      </c>
      <c r="C3089" s="219">
        <v>11.34685466942349</v>
      </c>
      <c r="D3089" s="218"/>
      <c r="E3089" s="218" t="s">
        <v>204</v>
      </c>
      <c r="F3089" s="218">
        <v>1901</v>
      </c>
    </row>
    <row r="3090" spans="1:6" x14ac:dyDescent="0.45">
      <c r="A3090" s="218">
        <v>8848</v>
      </c>
      <c r="B3090" s="218">
        <v>160</v>
      </c>
      <c r="C3090" s="219">
        <v>17.66599531114548</v>
      </c>
      <c r="D3090" s="218"/>
      <c r="E3090" s="218" t="s">
        <v>204</v>
      </c>
      <c r="F3090" s="218">
        <v>1901</v>
      </c>
    </row>
    <row r="3091" spans="1:6" x14ac:dyDescent="0.45">
      <c r="A3091" s="218">
        <v>8848</v>
      </c>
      <c r="B3091" s="218">
        <v>160</v>
      </c>
      <c r="C3091" s="219">
        <v>5.5105410843877944</v>
      </c>
      <c r="D3091" s="218"/>
      <c r="E3091" s="218" t="s">
        <v>204</v>
      </c>
      <c r="F3091" s="218">
        <v>1901</v>
      </c>
    </row>
    <row r="3092" spans="1:6" x14ac:dyDescent="0.45">
      <c r="A3092" s="218">
        <v>8846</v>
      </c>
      <c r="B3092" s="218">
        <v>0</v>
      </c>
      <c r="C3092" s="219">
        <v>29.163965519425268</v>
      </c>
      <c r="D3092" s="218"/>
      <c r="E3092" s="218"/>
      <c r="F3092" s="218">
        <v>1901</v>
      </c>
    </row>
    <row r="3093" spans="1:6" x14ac:dyDescent="0.45">
      <c r="A3093" s="218">
        <v>8844</v>
      </c>
      <c r="B3093" s="218">
        <v>150</v>
      </c>
      <c r="C3093" s="219">
        <v>22.458285775976151</v>
      </c>
      <c r="D3093" s="218"/>
      <c r="E3093" s="218" t="s">
        <v>205</v>
      </c>
      <c r="F3093" s="218">
        <v>1901</v>
      </c>
    </row>
    <row r="3094" spans="1:6" x14ac:dyDescent="0.45">
      <c r="A3094" s="218">
        <v>8842</v>
      </c>
      <c r="B3094" s="218">
        <v>0</v>
      </c>
      <c r="C3094" s="219">
        <v>11.667287125349279</v>
      </c>
      <c r="D3094" s="218"/>
      <c r="E3094" s="218"/>
      <c r="F3094" s="218">
        <v>1901</v>
      </c>
    </row>
    <row r="3095" spans="1:6" x14ac:dyDescent="0.45">
      <c r="A3095" s="218">
        <v>8836</v>
      </c>
      <c r="B3095" s="218">
        <v>150</v>
      </c>
      <c r="C3095" s="219">
        <v>26.911699164296369</v>
      </c>
      <c r="D3095" s="218"/>
      <c r="E3095" s="218" t="s">
        <v>205</v>
      </c>
      <c r="F3095" s="218">
        <v>1901</v>
      </c>
    </row>
    <row r="3096" spans="1:6" x14ac:dyDescent="0.45">
      <c r="A3096" s="218">
        <v>8836</v>
      </c>
      <c r="B3096" s="218">
        <v>150</v>
      </c>
      <c r="C3096" s="219">
        <v>7.9506579408476021</v>
      </c>
      <c r="D3096" s="218"/>
      <c r="E3096" s="218" t="s">
        <v>205</v>
      </c>
      <c r="F3096" s="218">
        <v>1901</v>
      </c>
    </row>
    <row r="3097" spans="1:6" x14ac:dyDescent="0.45">
      <c r="A3097" s="218">
        <v>8832</v>
      </c>
      <c r="B3097" s="218">
        <v>160</v>
      </c>
      <c r="C3097" s="219">
        <v>20.447139068136799</v>
      </c>
      <c r="D3097" s="218"/>
      <c r="E3097" s="218" t="s">
        <v>111</v>
      </c>
      <c r="F3097" s="218">
        <v>1901</v>
      </c>
    </row>
    <row r="3098" spans="1:6" x14ac:dyDescent="0.45">
      <c r="A3098" s="218">
        <v>8832</v>
      </c>
      <c r="B3098" s="218">
        <v>160</v>
      </c>
      <c r="C3098" s="219">
        <v>21.875451416569021</v>
      </c>
      <c r="D3098" s="218"/>
      <c r="E3098" s="218" t="s">
        <v>111</v>
      </c>
      <c r="F3098" s="218">
        <v>1980</v>
      </c>
    </row>
    <row r="3099" spans="1:6" x14ac:dyDescent="0.45">
      <c r="A3099" s="218">
        <v>8830</v>
      </c>
      <c r="B3099" s="218">
        <v>250</v>
      </c>
      <c r="C3099" s="219">
        <v>20.114401979092278</v>
      </c>
      <c r="D3099" s="218"/>
      <c r="E3099" s="218" t="s">
        <v>205</v>
      </c>
      <c r="F3099" s="218">
        <v>1980</v>
      </c>
    </row>
    <row r="3100" spans="1:6" x14ac:dyDescent="0.45">
      <c r="A3100" s="218">
        <v>8830</v>
      </c>
      <c r="B3100" s="218">
        <v>250</v>
      </c>
      <c r="C3100" s="219">
        <v>17.98416159297722</v>
      </c>
      <c r="D3100" s="218"/>
      <c r="E3100" s="218" t="s">
        <v>205</v>
      </c>
      <c r="F3100" s="218">
        <v>1980</v>
      </c>
    </row>
    <row r="3101" spans="1:6" x14ac:dyDescent="0.45">
      <c r="A3101" s="218">
        <v>8830</v>
      </c>
      <c r="B3101" s="218">
        <v>250</v>
      </c>
      <c r="C3101" s="219">
        <v>26.706781238860358</v>
      </c>
      <c r="D3101" s="218"/>
      <c r="E3101" s="218" t="s">
        <v>205</v>
      </c>
      <c r="F3101" s="218">
        <v>1980</v>
      </c>
    </row>
    <row r="3102" spans="1:6" x14ac:dyDescent="0.45">
      <c r="A3102" s="218">
        <v>8830</v>
      </c>
      <c r="B3102" s="218">
        <v>250</v>
      </c>
      <c r="C3102" s="219">
        <v>21.938254601268241</v>
      </c>
      <c r="D3102" s="218"/>
      <c r="E3102" s="218" t="s">
        <v>205</v>
      </c>
      <c r="F3102" s="218">
        <v>1980</v>
      </c>
    </row>
    <row r="3103" spans="1:6" x14ac:dyDescent="0.45">
      <c r="A3103" s="218">
        <v>8830</v>
      </c>
      <c r="B3103" s="218">
        <v>250</v>
      </c>
      <c r="C3103" s="219">
        <v>16.800529235625131</v>
      </c>
      <c r="D3103" s="218"/>
      <c r="E3103" s="218" t="s">
        <v>205</v>
      </c>
      <c r="F3103" s="218">
        <v>1980</v>
      </c>
    </row>
    <row r="3104" spans="1:6" x14ac:dyDescent="0.45">
      <c r="A3104" s="218">
        <v>8830</v>
      </c>
      <c r="B3104" s="218">
        <v>250</v>
      </c>
      <c r="C3104" s="219">
        <v>29.820116856356041</v>
      </c>
      <c r="D3104" s="218"/>
      <c r="E3104" s="218" t="s">
        <v>205</v>
      </c>
      <c r="F3104" s="218">
        <v>1980</v>
      </c>
    </row>
    <row r="3105" spans="1:6" x14ac:dyDescent="0.45">
      <c r="A3105" s="218">
        <v>8830</v>
      </c>
      <c r="B3105" s="218">
        <v>250</v>
      </c>
      <c r="C3105" s="219">
        <v>20.15616277927187</v>
      </c>
      <c r="D3105" s="218"/>
      <c r="E3105" s="218" t="s">
        <v>205</v>
      </c>
      <c r="F3105" s="218">
        <v>1980</v>
      </c>
    </row>
    <row r="3106" spans="1:6" x14ac:dyDescent="0.45">
      <c r="A3106" s="218">
        <v>8830</v>
      </c>
      <c r="B3106" s="218">
        <v>250</v>
      </c>
      <c r="C3106" s="219">
        <v>26.273449949374442</v>
      </c>
      <c r="D3106" s="218"/>
      <c r="E3106" s="218" t="s">
        <v>205</v>
      </c>
      <c r="F3106" s="218">
        <v>1980</v>
      </c>
    </row>
    <row r="3107" spans="1:6" x14ac:dyDescent="0.45">
      <c r="A3107" s="218">
        <v>8830</v>
      </c>
      <c r="B3107" s="218">
        <v>250</v>
      </c>
      <c r="C3107" s="219">
        <v>15.5183413419293</v>
      </c>
      <c r="D3107" s="218"/>
      <c r="E3107" s="218" t="s">
        <v>205</v>
      </c>
      <c r="F3107" s="218">
        <v>1980</v>
      </c>
    </row>
    <row r="3108" spans="1:6" x14ac:dyDescent="0.45">
      <c r="A3108" s="218">
        <v>8830</v>
      </c>
      <c r="B3108" s="218">
        <v>250</v>
      </c>
      <c r="C3108" s="219">
        <v>27.218824220409989</v>
      </c>
      <c r="D3108" s="218"/>
      <c r="E3108" s="218" t="s">
        <v>205</v>
      </c>
      <c r="F3108" s="218">
        <v>1980</v>
      </c>
    </row>
    <row r="3109" spans="1:6" x14ac:dyDescent="0.45">
      <c r="A3109" s="218">
        <v>8830</v>
      </c>
      <c r="B3109" s="218">
        <v>250</v>
      </c>
      <c r="C3109" s="219">
        <v>26.60625051020007</v>
      </c>
      <c r="D3109" s="218"/>
      <c r="E3109" s="218" t="s">
        <v>205</v>
      </c>
      <c r="F3109" s="218">
        <v>1980</v>
      </c>
    </row>
    <row r="3110" spans="1:6" x14ac:dyDescent="0.45">
      <c r="A3110" s="218">
        <v>8830</v>
      </c>
      <c r="B3110" s="218">
        <v>250</v>
      </c>
      <c r="C3110" s="219">
        <v>33.712382917314457</v>
      </c>
      <c r="D3110" s="218"/>
      <c r="E3110" s="218" t="s">
        <v>205</v>
      </c>
      <c r="F3110" s="218">
        <v>1980</v>
      </c>
    </row>
    <row r="3111" spans="1:6" x14ac:dyDescent="0.45">
      <c r="A3111" s="218">
        <v>8830</v>
      </c>
      <c r="B3111" s="218">
        <v>250</v>
      </c>
      <c r="C3111" s="219">
        <v>16.54265170373402</v>
      </c>
      <c r="D3111" s="218"/>
      <c r="E3111" s="218" t="s">
        <v>205</v>
      </c>
      <c r="F3111" s="218">
        <v>1980</v>
      </c>
    </row>
    <row r="3112" spans="1:6" x14ac:dyDescent="0.45">
      <c r="A3112" s="218">
        <v>8830</v>
      </c>
      <c r="B3112" s="218">
        <v>250</v>
      </c>
      <c r="C3112" s="219">
        <v>21.8763069554292</v>
      </c>
      <c r="D3112" s="218"/>
      <c r="E3112" s="218" t="s">
        <v>205</v>
      </c>
      <c r="F3112" s="218">
        <v>1980</v>
      </c>
    </row>
    <row r="3113" spans="1:6" x14ac:dyDescent="0.45">
      <c r="A3113" s="218">
        <v>8830</v>
      </c>
      <c r="B3113" s="218">
        <v>250</v>
      </c>
      <c r="C3113" s="219">
        <v>24.19711156334645</v>
      </c>
      <c r="D3113" s="218"/>
      <c r="E3113" s="218" t="s">
        <v>205</v>
      </c>
      <c r="F3113" s="218">
        <v>1980</v>
      </c>
    </row>
    <row r="3114" spans="1:6" x14ac:dyDescent="0.45">
      <c r="A3114" s="218">
        <v>8830</v>
      </c>
      <c r="B3114" s="218">
        <v>250</v>
      </c>
      <c r="C3114" s="219">
        <v>21.334435289069209</v>
      </c>
      <c r="D3114" s="218"/>
      <c r="E3114" s="218" t="s">
        <v>205</v>
      </c>
      <c r="F3114" s="218">
        <v>1980</v>
      </c>
    </row>
    <row r="3115" spans="1:6" x14ac:dyDescent="0.45">
      <c r="A3115" s="218">
        <v>8830</v>
      </c>
      <c r="B3115" s="218">
        <v>250</v>
      </c>
      <c r="C3115" s="219">
        <v>30.444298844854028</v>
      </c>
      <c r="D3115" s="218"/>
      <c r="E3115" s="218" t="s">
        <v>205</v>
      </c>
      <c r="F3115" s="218">
        <v>1980</v>
      </c>
    </row>
    <row r="3116" spans="1:6" x14ac:dyDescent="0.45">
      <c r="A3116" s="218">
        <v>8830</v>
      </c>
      <c r="B3116" s="218">
        <v>250</v>
      </c>
      <c r="C3116" s="219">
        <v>18.793014488648229</v>
      </c>
      <c r="D3116" s="218"/>
      <c r="E3116" s="218" t="s">
        <v>205</v>
      </c>
      <c r="F3116" s="218">
        <v>1980</v>
      </c>
    </row>
    <row r="3117" spans="1:6" x14ac:dyDescent="0.45">
      <c r="A3117" s="218">
        <v>8830</v>
      </c>
      <c r="B3117" s="218">
        <v>250</v>
      </c>
      <c r="C3117" s="219">
        <v>13.46884600573043</v>
      </c>
      <c r="D3117" s="218"/>
      <c r="E3117" s="218" t="s">
        <v>205</v>
      </c>
      <c r="F3117" s="218">
        <v>1980</v>
      </c>
    </row>
    <row r="3118" spans="1:6" x14ac:dyDescent="0.45">
      <c r="A3118" s="218">
        <v>8830</v>
      </c>
      <c r="B3118" s="218">
        <v>250</v>
      </c>
      <c r="C3118" s="219">
        <v>38.53000618621143</v>
      </c>
      <c r="D3118" s="218"/>
      <c r="E3118" s="218" t="s">
        <v>205</v>
      </c>
      <c r="F3118" s="218">
        <v>1980</v>
      </c>
    </row>
    <row r="3119" spans="1:6" x14ac:dyDescent="0.45">
      <c r="A3119" s="218">
        <v>8830</v>
      </c>
      <c r="B3119" s="218">
        <v>250</v>
      </c>
      <c r="C3119" s="219">
        <v>28.152490131216741</v>
      </c>
      <c r="D3119" s="218"/>
      <c r="E3119" s="218" t="s">
        <v>205</v>
      </c>
      <c r="F3119" s="218">
        <v>1980</v>
      </c>
    </row>
    <row r="3120" spans="1:6" x14ac:dyDescent="0.45">
      <c r="A3120" s="218">
        <v>8830</v>
      </c>
      <c r="B3120" s="218">
        <v>250</v>
      </c>
      <c r="C3120" s="219">
        <v>27.18639891720046</v>
      </c>
      <c r="D3120" s="218"/>
      <c r="E3120" s="218" t="s">
        <v>205</v>
      </c>
      <c r="F3120" s="218">
        <v>1980</v>
      </c>
    </row>
    <row r="3121" spans="1:6" x14ac:dyDescent="0.45">
      <c r="A3121" s="218">
        <v>8830</v>
      </c>
      <c r="B3121" s="218">
        <v>250</v>
      </c>
      <c r="C3121" s="219">
        <v>44.051741858658353</v>
      </c>
      <c r="D3121" s="218"/>
      <c r="E3121" s="218" t="s">
        <v>205</v>
      </c>
      <c r="F3121" s="218">
        <v>1980</v>
      </c>
    </row>
    <row r="3122" spans="1:6" x14ac:dyDescent="0.45">
      <c r="A3122" s="218">
        <v>8826</v>
      </c>
      <c r="B3122" s="218">
        <v>200</v>
      </c>
      <c r="C3122" s="219">
        <v>26.262493504125569</v>
      </c>
      <c r="D3122" s="218"/>
      <c r="E3122" s="218" t="s">
        <v>205</v>
      </c>
      <c r="F3122" s="218">
        <v>1901</v>
      </c>
    </row>
    <row r="3123" spans="1:6" x14ac:dyDescent="0.45">
      <c r="A3123" s="218">
        <v>9300</v>
      </c>
      <c r="B3123" s="218">
        <v>250</v>
      </c>
      <c r="C3123" s="219">
        <v>10.52790142521545</v>
      </c>
      <c r="D3123" s="218"/>
      <c r="E3123" s="218" t="s">
        <v>205</v>
      </c>
      <c r="F3123" s="218">
        <v>1901</v>
      </c>
    </row>
    <row r="3124" spans="1:6" x14ac:dyDescent="0.45">
      <c r="A3124" s="218">
        <v>9300</v>
      </c>
      <c r="B3124" s="218">
        <v>250</v>
      </c>
      <c r="C3124" s="219">
        <v>33.164246093086433</v>
      </c>
      <c r="D3124" s="218"/>
      <c r="E3124" s="218" t="s">
        <v>205</v>
      </c>
      <c r="F3124" s="218">
        <v>1901</v>
      </c>
    </row>
    <row r="3125" spans="1:6" x14ac:dyDescent="0.45">
      <c r="A3125" s="218">
        <v>9300</v>
      </c>
      <c r="B3125" s="218">
        <v>250</v>
      </c>
      <c r="C3125" s="219">
        <v>39.651345069615459</v>
      </c>
      <c r="D3125" s="218"/>
      <c r="E3125" s="218" t="s">
        <v>205</v>
      </c>
      <c r="F3125" s="218">
        <v>1901</v>
      </c>
    </row>
    <row r="3126" spans="1:6" x14ac:dyDescent="0.45">
      <c r="A3126" s="218">
        <v>9300</v>
      </c>
      <c r="B3126" s="218">
        <v>250</v>
      </c>
      <c r="C3126" s="219">
        <v>33.481045316042831</v>
      </c>
      <c r="D3126" s="218"/>
      <c r="E3126" s="218" t="s">
        <v>205</v>
      </c>
      <c r="F3126" s="218">
        <v>1901</v>
      </c>
    </row>
    <row r="3127" spans="1:6" x14ac:dyDescent="0.45">
      <c r="A3127" s="218">
        <v>9300</v>
      </c>
      <c r="B3127" s="218">
        <v>250</v>
      </c>
      <c r="C3127" s="219">
        <v>35.919018561177893</v>
      </c>
      <c r="D3127" s="218"/>
      <c r="E3127" s="218" t="s">
        <v>205</v>
      </c>
      <c r="F3127" s="218">
        <v>1901</v>
      </c>
    </row>
    <row r="3128" spans="1:6" x14ac:dyDescent="0.45">
      <c r="A3128" s="218">
        <v>9300</v>
      </c>
      <c r="B3128" s="218">
        <v>250</v>
      </c>
      <c r="C3128" s="219">
        <v>38.194357506221991</v>
      </c>
      <c r="D3128" s="218"/>
      <c r="E3128" s="218" t="s">
        <v>205</v>
      </c>
      <c r="F3128" s="218">
        <v>1901</v>
      </c>
    </row>
    <row r="3129" spans="1:6" x14ac:dyDescent="0.45">
      <c r="A3129" s="218">
        <v>9300</v>
      </c>
      <c r="B3129" s="218">
        <v>250</v>
      </c>
      <c r="C3129" s="219">
        <v>23.480488725351339</v>
      </c>
      <c r="D3129" s="218"/>
      <c r="E3129" s="218" t="s">
        <v>205</v>
      </c>
      <c r="F3129" s="218">
        <v>1901</v>
      </c>
    </row>
    <row r="3130" spans="1:6" x14ac:dyDescent="0.45">
      <c r="A3130" s="218">
        <v>9300</v>
      </c>
      <c r="B3130" s="218">
        <v>250</v>
      </c>
      <c r="C3130" s="219">
        <v>31.887929796416291</v>
      </c>
      <c r="D3130" s="218"/>
      <c r="E3130" s="218" t="s">
        <v>205</v>
      </c>
      <c r="F3130" s="218">
        <v>1980</v>
      </c>
    </row>
    <row r="3131" spans="1:6" x14ac:dyDescent="0.45">
      <c r="A3131" s="218">
        <v>9296</v>
      </c>
      <c r="B3131" s="218">
        <v>150</v>
      </c>
      <c r="C3131" s="219">
        <v>17.29799964547216</v>
      </c>
      <c r="D3131" s="218"/>
      <c r="E3131" s="218" t="s">
        <v>205</v>
      </c>
      <c r="F3131" s="218">
        <v>1985</v>
      </c>
    </row>
    <row r="3132" spans="1:6" x14ac:dyDescent="0.45">
      <c r="A3132" s="218">
        <v>9296</v>
      </c>
      <c r="B3132" s="218">
        <v>150</v>
      </c>
      <c r="C3132" s="219">
        <v>6.6943361673278563</v>
      </c>
      <c r="D3132" s="218"/>
      <c r="E3132" s="218" t="s">
        <v>205</v>
      </c>
      <c r="F3132" s="218">
        <v>1985</v>
      </c>
    </row>
    <row r="3133" spans="1:6" x14ac:dyDescent="0.45">
      <c r="A3133" s="218">
        <v>9296</v>
      </c>
      <c r="B3133" s="218">
        <v>150</v>
      </c>
      <c r="C3133" s="219">
        <v>10.59296922598609</v>
      </c>
      <c r="D3133" s="218"/>
      <c r="E3133" s="218" t="s">
        <v>205</v>
      </c>
      <c r="F3133" s="218">
        <v>1985</v>
      </c>
    </row>
    <row r="3134" spans="1:6" x14ac:dyDescent="0.45">
      <c r="A3134" s="218">
        <v>9294</v>
      </c>
      <c r="B3134" s="218">
        <v>250</v>
      </c>
      <c r="C3134" s="219">
        <v>1.9580169192361601</v>
      </c>
      <c r="D3134" s="218"/>
      <c r="E3134" s="218" t="s">
        <v>205</v>
      </c>
      <c r="F3134" s="218">
        <v>1985</v>
      </c>
    </row>
    <row r="3135" spans="1:6" x14ac:dyDescent="0.45">
      <c r="A3135" s="218">
        <v>9290</v>
      </c>
      <c r="B3135" s="218">
        <v>250</v>
      </c>
      <c r="C3135" s="219">
        <v>21.14591664251272</v>
      </c>
      <c r="D3135" s="218"/>
      <c r="E3135" s="218"/>
      <c r="F3135" s="218">
        <v>1981</v>
      </c>
    </row>
    <row r="3136" spans="1:6" x14ac:dyDescent="0.45">
      <c r="A3136" s="218">
        <v>9290</v>
      </c>
      <c r="B3136" s="218">
        <v>250</v>
      </c>
      <c r="C3136" s="219">
        <v>30.33450031363687</v>
      </c>
      <c r="D3136" s="218"/>
      <c r="E3136" s="218" t="s">
        <v>205</v>
      </c>
      <c r="F3136" s="218">
        <v>1981</v>
      </c>
    </row>
    <row r="3137" spans="1:6" x14ac:dyDescent="0.45">
      <c r="A3137" s="218">
        <v>9288</v>
      </c>
      <c r="B3137" s="218">
        <v>0</v>
      </c>
      <c r="C3137" s="219">
        <v>17.15120014462715</v>
      </c>
      <c r="D3137" s="218"/>
      <c r="E3137" s="218"/>
      <c r="F3137" s="218">
        <v>1901</v>
      </c>
    </row>
    <row r="3138" spans="1:6" x14ac:dyDescent="0.45">
      <c r="A3138" s="218">
        <v>9286</v>
      </c>
      <c r="B3138" s="218">
        <v>250</v>
      </c>
      <c r="C3138" s="219">
        <v>33.312148399011683</v>
      </c>
      <c r="D3138" s="218"/>
      <c r="E3138" s="218" t="s">
        <v>205</v>
      </c>
      <c r="F3138" s="218">
        <v>1979</v>
      </c>
    </row>
    <row r="3139" spans="1:6" x14ac:dyDescent="0.45">
      <c r="A3139" s="218">
        <v>9286</v>
      </c>
      <c r="B3139" s="218">
        <v>250</v>
      </c>
      <c r="C3139" s="219">
        <v>9.4961997137665843</v>
      </c>
      <c r="D3139" s="218"/>
      <c r="E3139" s="218" t="s">
        <v>205</v>
      </c>
      <c r="F3139" s="218">
        <v>1979</v>
      </c>
    </row>
    <row r="3140" spans="1:6" x14ac:dyDescent="0.45">
      <c r="A3140" s="218">
        <v>9284</v>
      </c>
      <c r="B3140" s="218">
        <v>500</v>
      </c>
      <c r="C3140" s="219">
        <v>56.638131064542677</v>
      </c>
      <c r="D3140" s="218"/>
      <c r="E3140" s="218" t="s">
        <v>203</v>
      </c>
      <c r="F3140" s="218">
        <v>1901</v>
      </c>
    </row>
    <row r="3141" spans="1:6" x14ac:dyDescent="0.45">
      <c r="A3141" s="218">
        <v>9284</v>
      </c>
      <c r="B3141" s="218">
        <v>500</v>
      </c>
      <c r="C3141" s="219">
        <v>61.662193770784498</v>
      </c>
      <c r="D3141" s="218"/>
      <c r="E3141" s="218" t="s">
        <v>203</v>
      </c>
      <c r="F3141" s="218">
        <v>1972</v>
      </c>
    </row>
    <row r="3142" spans="1:6" x14ac:dyDescent="0.45">
      <c r="A3142" s="218">
        <v>9284</v>
      </c>
      <c r="B3142" s="218">
        <v>500</v>
      </c>
      <c r="C3142" s="219">
        <v>51.133218208836269</v>
      </c>
      <c r="D3142" s="218"/>
      <c r="E3142" s="218" t="s">
        <v>203</v>
      </c>
      <c r="F3142" s="218">
        <v>1901</v>
      </c>
    </row>
    <row r="3143" spans="1:6" x14ac:dyDescent="0.45">
      <c r="A3143" s="218">
        <v>9284</v>
      </c>
      <c r="B3143" s="218">
        <v>500</v>
      </c>
      <c r="C3143" s="219">
        <v>53.434274166593937</v>
      </c>
      <c r="D3143" s="218"/>
      <c r="E3143" s="218" t="s">
        <v>203</v>
      </c>
      <c r="F3143" s="218">
        <v>1901</v>
      </c>
    </row>
    <row r="3144" spans="1:6" x14ac:dyDescent="0.45">
      <c r="A3144" s="218">
        <v>9284</v>
      </c>
      <c r="B3144" s="218">
        <v>500</v>
      </c>
      <c r="C3144" s="219">
        <v>46.368702023867073</v>
      </c>
      <c r="D3144" s="218"/>
      <c r="E3144" s="218" t="s">
        <v>203</v>
      </c>
      <c r="F3144" s="218">
        <v>1901</v>
      </c>
    </row>
    <row r="3145" spans="1:6" x14ac:dyDescent="0.45">
      <c r="A3145" s="218">
        <v>9284</v>
      </c>
      <c r="B3145" s="218">
        <v>500</v>
      </c>
      <c r="C3145" s="219">
        <v>46.646100826103734</v>
      </c>
      <c r="D3145" s="218"/>
      <c r="E3145" s="218" t="s">
        <v>203</v>
      </c>
      <c r="F3145" s="218">
        <v>1901</v>
      </c>
    </row>
    <row r="3146" spans="1:6" x14ac:dyDescent="0.45">
      <c r="A3146" s="218">
        <v>9284</v>
      </c>
      <c r="B3146" s="218">
        <v>500</v>
      </c>
      <c r="C3146" s="219">
        <v>38.218841928499756</v>
      </c>
      <c r="D3146" s="218"/>
      <c r="E3146" s="218" t="s">
        <v>203</v>
      </c>
      <c r="F3146" s="218">
        <v>1901</v>
      </c>
    </row>
    <row r="3147" spans="1:6" x14ac:dyDescent="0.45">
      <c r="A3147" s="218">
        <v>9282</v>
      </c>
      <c r="B3147" s="218">
        <v>400</v>
      </c>
      <c r="C3147" s="219">
        <v>40.029062036844742</v>
      </c>
      <c r="D3147" s="218"/>
      <c r="E3147" s="218" t="s">
        <v>203</v>
      </c>
      <c r="F3147" s="218">
        <v>1901</v>
      </c>
    </row>
    <row r="3148" spans="1:6" x14ac:dyDescent="0.45">
      <c r="A3148" s="218">
        <v>9282</v>
      </c>
      <c r="B3148" s="218">
        <v>400</v>
      </c>
      <c r="C3148" s="219">
        <v>44.501388222844803</v>
      </c>
      <c r="D3148" s="218"/>
      <c r="E3148" s="218" t="s">
        <v>205</v>
      </c>
      <c r="F3148" s="218">
        <v>1972</v>
      </c>
    </row>
    <row r="3149" spans="1:6" x14ac:dyDescent="0.45">
      <c r="A3149" s="218">
        <v>9282</v>
      </c>
      <c r="B3149" s="218">
        <v>400</v>
      </c>
      <c r="C3149" s="219">
        <v>36.771326258578718</v>
      </c>
      <c r="D3149" s="218"/>
      <c r="E3149" s="218" t="s">
        <v>203</v>
      </c>
      <c r="F3149" s="218">
        <v>1972</v>
      </c>
    </row>
    <row r="3150" spans="1:6" x14ac:dyDescent="0.45">
      <c r="A3150" s="218">
        <v>9280</v>
      </c>
      <c r="B3150" s="218">
        <v>250</v>
      </c>
      <c r="C3150" s="219">
        <v>16.81082545683747</v>
      </c>
      <c r="D3150" s="218"/>
      <c r="E3150" s="218"/>
      <c r="F3150" s="218">
        <v>1974</v>
      </c>
    </row>
    <row r="3151" spans="1:6" x14ac:dyDescent="0.45">
      <c r="A3151" s="218">
        <v>9280</v>
      </c>
      <c r="B3151" s="218">
        <v>250</v>
      </c>
      <c r="C3151" s="219">
        <v>18.7508860936994</v>
      </c>
      <c r="D3151" s="218"/>
      <c r="E3151" s="218"/>
      <c r="F3151" s="218">
        <v>1974</v>
      </c>
    </row>
    <row r="3152" spans="1:6" x14ac:dyDescent="0.45">
      <c r="A3152" s="218">
        <v>9280</v>
      </c>
      <c r="B3152" s="218">
        <v>250</v>
      </c>
      <c r="C3152" s="219">
        <v>17.03464058826377</v>
      </c>
      <c r="D3152" s="218"/>
      <c r="E3152" s="218" t="s">
        <v>205</v>
      </c>
      <c r="F3152" s="218">
        <v>1901</v>
      </c>
    </row>
    <row r="3153" spans="1:6" x14ac:dyDescent="0.45">
      <c r="A3153" s="218">
        <v>9278</v>
      </c>
      <c r="B3153" s="218">
        <v>0</v>
      </c>
      <c r="C3153" s="219">
        <v>21.903824011553759</v>
      </c>
      <c r="D3153" s="218"/>
      <c r="E3153" s="218"/>
      <c r="F3153" s="218">
        <v>1974</v>
      </c>
    </row>
    <row r="3154" spans="1:6" x14ac:dyDescent="0.45">
      <c r="A3154" s="218">
        <v>9274</v>
      </c>
      <c r="B3154" s="218">
        <v>200</v>
      </c>
      <c r="C3154" s="219">
        <v>23.117147314413039</v>
      </c>
      <c r="D3154" s="218"/>
      <c r="E3154" s="218" t="s">
        <v>205</v>
      </c>
      <c r="F3154" s="218">
        <v>1974</v>
      </c>
    </row>
    <row r="3155" spans="1:6" x14ac:dyDescent="0.45">
      <c r="A3155" s="218">
        <v>9272</v>
      </c>
      <c r="B3155" s="218">
        <v>250</v>
      </c>
      <c r="C3155" s="219">
        <v>28.9558358303338</v>
      </c>
      <c r="D3155" s="218"/>
      <c r="E3155" s="218" t="s">
        <v>207</v>
      </c>
      <c r="F3155" s="218">
        <v>1974</v>
      </c>
    </row>
    <row r="3156" spans="1:6" x14ac:dyDescent="0.45">
      <c r="A3156" s="218">
        <v>9270</v>
      </c>
      <c r="B3156" s="218">
        <v>300</v>
      </c>
      <c r="C3156" s="219">
        <v>25.17669685258436</v>
      </c>
      <c r="D3156" s="218"/>
      <c r="E3156" s="218" t="s">
        <v>205</v>
      </c>
      <c r="F3156" s="218">
        <v>1974</v>
      </c>
    </row>
    <row r="3157" spans="1:6" x14ac:dyDescent="0.45">
      <c r="A3157" s="218">
        <v>9268</v>
      </c>
      <c r="B3157" s="218">
        <v>300</v>
      </c>
      <c r="C3157" s="219">
        <v>22.772263785546912</v>
      </c>
      <c r="D3157" s="218"/>
      <c r="E3157" s="218" t="s">
        <v>207</v>
      </c>
      <c r="F3157" s="218">
        <v>1974</v>
      </c>
    </row>
    <row r="3158" spans="1:6" x14ac:dyDescent="0.45">
      <c r="A3158" s="218">
        <v>9268</v>
      </c>
      <c r="B3158" s="218">
        <v>300</v>
      </c>
      <c r="C3158" s="219">
        <v>18.964284346155011</v>
      </c>
      <c r="D3158" s="218"/>
      <c r="E3158" s="218" t="s">
        <v>207</v>
      </c>
      <c r="F3158" s="218">
        <v>1974</v>
      </c>
    </row>
    <row r="3159" spans="1:6" x14ac:dyDescent="0.45">
      <c r="A3159" s="218">
        <v>9266</v>
      </c>
      <c r="B3159" s="218">
        <v>250</v>
      </c>
      <c r="C3159" s="219">
        <v>33.813015407687388</v>
      </c>
      <c r="D3159" s="218"/>
      <c r="E3159" s="218" t="s">
        <v>205</v>
      </c>
      <c r="F3159" s="218">
        <v>1974</v>
      </c>
    </row>
    <row r="3160" spans="1:6" x14ac:dyDescent="0.45">
      <c r="A3160" s="218">
        <v>9264</v>
      </c>
      <c r="B3160" s="218">
        <v>200</v>
      </c>
      <c r="C3160" s="219">
        <v>34.650838707211648</v>
      </c>
      <c r="D3160" s="218"/>
      <c r="E3160" s="218" t="s">
        <v>205</v>
      </c>
      <c r="F3160" s="218">
        <v>1901</v>
      </c>
    </row>
    <row r="3161" spans="1:6" x14ac:dyDescent="0.45">
      <c r="A3161" s="218">
        <v>9258</v>
      </c>
      <c r="B3161" s="218">
        <v>250</v>
      </c>
      <c r="C3161" s="219">
        <v>10.362858948030819</v>
      </c>
      <c r="D3161" s="218"/>
      <c r="E3161" s="218" t="s">
        <v>207</v>
      </c>
      <c r="F3161" s="218">
        <v>1901</v>
      </c>
    </row>
    <row r="3162" spans="1:6" x14ac:dyDescent="0.45">
      <c r="A3162" s="218">
        <v>9256</v>
      </c>
      <c r="B3162" s="218">
        <v>200</v>
      </c>
      <c r="C3162" s="219">
        <v>4.9200141137757178</v>
      </c>
      <c r="D3162" s="218"/>
      <c r="E3162" s="218" t="s">
        <v>205</v>
      </c>
      <c r="F3162" s="218">
        <v>1901</v>
      </c>
    </row>
    <row r="3163" spans="1:6" x14ac:dyDescent="0.45">
      <c r="A3163" s="218">
        <v>9254</v>
      </c>
      <c r="B3163" s="218">
        <v>0</v>
      </c>
      <c r="C3163" s="219">
        <v>12.361599617597481</v>
      </c>
      <c r="D3163" s="218"/>
      <c r="E3163" s="218"/>
      <c r="F3163" s="218">
        <v>1901</v>
      </c>
    </row>
    <row r="3164" spans="1:6" x14ac:dyDescent="0.45">
      <c r="A3164" s="218">
        <v>9254</v>
      </c>
      <c r="B3164" s="218">
        <v>0</v>
      </c>
      <c r="C3164" s="219">
        <v>12.31736497719711</v>
      </c>
      <c r="D3164" s="218"/>
      <c r="E3164" s="218"/>
      <c r="F3164" s="218">
        <v>1901</v>
      </c>
    </row>
    <row r="3165" spans="1:6" x14ac:dyDescent="0.45">
      <c r="A3165" s="218">
        <v>9254</v>
      </c>
      <c r="B3165" s="218">
        <v>0</v>
      </c>
      <c r="C3165" s="219">
        <v>14.84027883098218</v>
      </c>
      <c r="D3165" s="218"/>
      <c r="E3165" s="218"/>
      <c r="F3165" s="218">
        <v>1901</v>
      </c>
    </row>
    <row r="3166" spans="1:6" x14ac:dyDescent="0.45">
      <c r="A3166" s="218">
        <v>9254</v>
      </c>
      <c r="B3166" s="218">
        <v>0</v>
      </c>
      <c r="C3166" s="219">
        <v>25.666666401388909</v>
      </c>
      <c r="D3166" s="218"/>
      <c r="E3166" s="218"/>
      <c r="F3166" s="218">
        <v>1901</v>
      </c>
    </row>
    <row r="3167" spans="1:6" x14ac:dyDescent="0.45">
      <c r="A3167" s="218">
        <v>9254</v>
      </c>
      <c r="B3167" s="218">
        <v>0</v>
      </c>
      <c r="C3167" s="219">
        <v>15.225329704200959</v>
      </c>
      <c r="D3167" s="218"/>
      <c r="E3167" s="218"/>
      <c r="F3167" s="218">
        <v>1901</v>
      </c>
    </row>
    <row r="3168" spans="1:6" x14ac:dyDescent="0.45">
      <c r="A3168" s="218">
        <v>9252</v>
      </c>
      <c r="B3168" s="218">
        <v>300</v>
      </c>
      <c r="C3168" s="219">
        <v>41.517429997573487</v>
      </c>
      <c r="D3168" s="218"/>
      <c r="E3168" s="218" t="s">
        <v>112</v>
      </c>
      <c r="F3168" s="218">
        <v>1901</v>
      </c>
    </row>
    <row r="3169" spans="1:6" x14ac:dyDescent="0.45">
      <c r="A3169" s="218">
        <v>9252</v>
      </c>
      <c r="B3169" s="218">
        <v>300</v>
      </c>
      <c r="C3169" s="219">
        <v>40.381562946488749</v>
      </c>
      <c r="D3169" s="218"/>
      <c r="E3169" s="218" t="s">
        <v>205</v>
      </c>
      <c r="F3169" s="218">
        <v>1901</v>
      </c>
    </row>
    <row r="3170" spans="1:6" x14ac:dyDescent="0.45">
      <c r="A3170" s="218">
        <v>9252</v>
      </c>
      <c r="B3170" s="218">
        <v>300</v>
      </c>
      <c r="C3170" s="219">
        <v>31.004328812108991</v>
      </c>
      <c r="D3170" s="218"/>
      <c r="E3170" s="218" t="s">
        <v>205</v>
      </c>
      <c r="F3170" s="218">
        <v>1901</v>
      </c>
    </row>
    <row r="3171" spans="1:6" x14ac:dyDescent="0.45">
      <c r="A3171" s="218">
        <v>9252</v>
      </c>
      <c r="B3171" s="218">
        <v>300</v>
      </c>
      <c r="C3171" s="219">
        <v>25.26683914270054</v>
      </c>
      <c r="D3171" s="218"/>
      <c r="E3171" s="218" t="s">
        <v>205</v>
      </c>
      <c r="F3171" s="218">
        <v>1901</v>
      </c>
    </row>
    <row r="3172" spans="1:6" x14ac:dyDescent="0.45">
      <c r="A3172" s="218">
        <v>9252</v>
      </c>
      <c r="B3172" s="218">
        <v>300</v>
      </c>
      <c r="C3172" s="219">
        <v>21.947939591455789</v>
      </c>
      <c r="D3172" s="218"/>
      <c r="E3172" s="218" t="s">
        <v>205</v>
      </c>
      <c r="F3172" s="218">
        <v>1901</v>
      </c>
    </row>
    <row r="3173" spans="1:6" x14ac:dyDescent="0.45">
      <c r="A3173" s="218">
        <v>9252</v>
      </c>
      <c r="B3173" s="218">
        <v>300</v>
      </c>
      <c r="C3173" s="219">
        <v>11.288501627920679</v>
      </c>
      <c r="D3173" s="218"/>
      <c r="E3173" s="218" t="s">
        <v>207</v>
      </c>
      <c r="F3173" s="218">
        <v>1901</v>
      </c>
    </row>
    <row r="3174" spans="1:6" x14ac:dyDescent="0.45">
      <c r="A3174" s="218">
        <v>9252</v>
      </c>
      <c r="B3174" s="218">
        <v>300</v>
      </c>
      <c r="C3174" s="219">
        <v>29.20602199899524</v>
      </c>
      <c r="D3174" s="218"/>
      <c r="E3174" s="218" t="s">
        <v>207</v>
      </c>
      <c r="F3174" s="218">
        <v>1901</v>
      </c>
    </row>
    <row r="3175" spans="1:6" x14ac:dyDescent="0.45">
      <c r="A3175" s="218">
        <v>9252</v>
      </c>
      <c r="B3175" s="218">
        <v>300</v>
      </c>
      <c r="C3175" s="219">
        <v>16.598112162575461</v>
      </c>
      <c r="D3175" s="218"/>
      <c r="E3175" s="218" t="s">
        <v>207</v>
      </c>
      <c r="F3175" s="218">
        <v>1901</v>
      </c>
    </row>
    <row r="3176" spans="1:6" x14ac:dyDescent="0.45">
      <c r="A3176" s="218">
        <v>9236</v>
      </c>
      <c r="B3176" s="218">
        <v>160</v>
      </c>
      <c r="C3176" s="219">
        <v>18.348492674272372</v>
      </c>
      <c r="D3176" s="218"/>
      <c r="E3176" s="218" t="s">
        <v>114</v>
      </c>
      <c r="F3176" s="218">
        <v>1901</v>
      </c>
    </row>
    <row r="3177" spans="1:6" x14ac:dyDescent="0.45">
      <c r="A3177" s="218">
        <v>9234</v>
      </c>
      <c r="B3177" s="218">
        <v>1000</v>
      </c>
      <c r="C3177" s="219">
        <v>29.09067897998565</v>
      </c>
      <c r="D3177" s="218"/>
      <c r="E3177" s="218" t="s">
        <v>203</v>
      </c>
      <c r="F3177" s="218">
        <v>1983</v>
      </c>
    </row>
    <row r="3178" spans="1:6" x14ac:dyDescent="0.45">
      <c r="A3178" s="218">
        <v>9234</v>
      </c>
      <c r="B3178" s="218">
        <v>1000</v>
      </c>
      <c r="C3178" s="219">
        <v>19.72370876141434</v>
      </c>
      <c r="D3178" s="218"/>
      <c r="E3178" s="218" t="s">
        <v>203</v>
      </c>
      <c r="F3178" s="218">
        <v>1983</v>
      </c>
    </row>
    <row r="3179" spans="1:6" x14ac:dyDescent="0.45">
      <c r="A3179" s="218">
        <v>9232</v>
      </c>
      <c r="B3179" s="218">
        <v>200</v>
      </c>
      <c r="C3179" s="219">
        <v>18.485029334265271</v>
      </c>
      <c r="D3179" s="218"/>
      <c r="E3179" s="218" t="s">
        <v>205</v>
      </c>
      <c r="F3179" s="218">
        <v>1901</v>
      </c>
    </row>
    <row r="3180" spans="1:6" x14ac:dyDescent="0.45">
      <c r="A3180" s="218">
        <v>9232</v>
      </c>
      <c r="B3180" s="218">
        <v>200</v>
      </c>
      <c r="C3180" s="219">
        <v>19.083951997871019</v>
      </c>
      <c r="D3180" s="218"/>
      <c r="E3180" s="218" t="s">
        <v>205</v>
      </c>
      <c r="F3180" s="218">
        <v>1901</v>
      </c>
    </row>
    <row r="3181" spans="1:6" x14ac:dyDescent="0.45">
      <c r="A3181" s="218">
        <v>9232</v>
      </c>
      <c r="B3181" s="218">
        <v>200</v>
      </c>
      <c r="C3181" s="219">
        <v>29.24873250616292</v>
      </c>
      <c r="D3181" s="218"/>
      <c r="E3181" s="218" t="s">
        <v>205</v>
      </c>
      <c r="F3181" s="218">
        <v>1901</v>
      </c>
    </row>
    <row r="3182" spans="1:6" x14ac:dyDescent="0.45">
      <c r="A3182" s="218">
        <v>9232</v>
      </c>
      <c r="B3182" s="218">
        <v>200</v>
      </c>
      <c r="C3182" s="219">
        <v>10.937484993243141</v>
      </c>
      <c r="D3182" s="218"/>
      <c r="E3182" s="218" t="s">
        <v>205</v>
      </c>
      <c r="F3182" s="218">
        <v>1901</v>
      </c>
    </row>
    <row r="3183" spans="1:6" x14ac:dyDescent="0.45">
      <c r="A3183" s="218">
        <v>9220</v>
      </c>
      <c r="B3183" s="218">
        <v>150</v>
      </c>
      <c r="C3183" s="219">
        <v>23.233576025401771</v>
      </c>
      <c r="D3183" s="218"/>
      <c r="E3183" s="218" t="s">
        <v>205</v>
      </c>
      <c r="F3183" s="218">
        <v>1901</v>
      </c>
    </row>
    <row r="3184" spans="1:6" x14ac:dyDescent="0.45">
      <c r="A3184" s="218">
        <v>9218</v>
      </c>
      <c r="B3184" s="218">
        <v>300</v>
      </c>
      <c r="C3184" s="219">
        <v>29.13875977354423</v>
      </c>
      <c r="D3184" s="218"/>
      <c r="E3184" s="218" t="s">
        <v>205</v>
      </c>
      <c r="F3184" s="218">
        <v>1901</v>
      </c>
    </row>
    <row r="3185" spans="1:6" x14ac:dyDescent="0.45">
      <c r="A3185" s="218">
        <v>9216</v>
      </c>
      <c r="B3185" s="218">
        <v>150</v>
      </c>
      <c r="C3185" s="219">
        <v>39.68072626948647</v>
      </c>
      <c r="D3185" s="218"/>
      <c r="E3185" s="218"/>
      <c r="F3185" s="218">
        <v>1901</v>
      </c>
    </row>
    <row r="3186" spans="1:6" x14ac:dyDescent="0.45">
      <c r="A3186" s="218">
        <v>9214</v>
      </c>
      <c r="B3186" s="218">
        <v>0</v>
      </c>
      <c r="C3186" s="219">
        <v>30.331071356760781</v>
      </c>
      <c r="D3186" s="218"/>
      <c r="E3186" s="218"/>
      <c r="F3186" s="218">
        <v>1901</v>
      </c>
    </row>
    <row r="3187" spans="1:6" x14ac:dyDescent="0.45">
      <c r="A3187" s="218">
        <v>9214</v>
      </c>
      <c r="B3187" s="218">
        <v>0</v>
      </c>
      <c r="C3187" s="219">
        <v>18.09630454227657</v>
      </c>
      <c r="D3187" s="218"/>
      <c r="E3187" s="218"/>
      <c r="F3187" s="218">
        <v>1901</v>
      </c>
    </row>
    <row r="3188" spans="1:6" x14ac:dyDescent="0.45">
      <c r="A3188" s="218">
        <v>9214</v>
      </c>
      <c r="B3188" s="218">
        <v>0</v>
      </c>
      <c r="C3188" s="219">
        <v>19.848474184272771</v>
      </c>
      <c r="D3188" s="218"/>
      <c r="E3188" s="218"/>
      <c r="F3188" s="218">
        <v>1901</v>
      </c>
    </row>
    <row r="3189" spans="1:6" x14ac:dyDescent="0.45">
      <c r="A3189" s="218">
        <v>9212</v>
      </c>
      <c r="B3189" s="218">
        <v>250</v>
      </c>
      <c r="C3189" s="219">
        <v>22.640351910273619</v>
      </c>
      <c r="D3189" s="218"/>
      <c r="E3189" s="218" t="s">
        <v>205</v>
      </c>
      <c r="F3189" s="218">
        <v>1974</v>
      </c>
    </row>
    <row r="3190" spans="1:6" x14ac:dyDescent="0.45">
      <c r="A3190" s="218">
        <v>9212</v>
      </c>
      <c r="B3190" s="218">
        <v>250</v>
      </c>
      <c r="C3190" s="219">
        <v>26.012844019033469</v>
      </c>
      <c r="D3190" s="218"/>
      <c r="E3190" s="218" t="s">
        <v>205</v>
      </c>
      <c r="F3190" s="218">
        <v>1974</v>
      </c>
    </row>
    <row r="3191" spans="1:6" x14ac:dyDescent="0.45">
      <c r="A3191" s="218">
        <v>9210</v>
      </c>
      <c r="B3191" s="218">
        <v>200</v>
      </c>
      <c r="C3191" s="219">
        <v>33.104333329042539</v>
      </c>
      <c r="D3191" s="218"/>
      <c r="E3191" s="218" t="s">
        <v>205</v>
      </c>
      <c r="F3191" s="218">
        <v>1901</v>
      </c>
    </row>
    <row r="3192" spans="1:6" x14ac:dyDescent="0.45">
      <c r="A3192" s="218">
        <v>9208</v>
      </c>
      <c r="B3192" s="218">
        <v>500</v>
      </c>
      <c r="C3192" s="219">
        <v>32.495218405791633</v>
      </c>
      <c r="D3192" s="218"/>
      <c r="E3192" s="218" t="s">
        <v>203</v>
      </c>
      <c r="F3192" s="218">
        <v>1974</v>
      </c>
    </row>
    <row r="3193" spans="1:6" x14ac:dyDescent="0.45">
      <c r="A3193" s="218">
        <v>9208</v>
      </c>
      <c r="B3193" s="218">
        <v>500</v>
      </c>
      <c r="C3193" s="219">
        <v>19.69480451547647</v>
      </c>
      <c r="D3193" s="218"/>
      <c r="E3193" s="218" t="s">
        <v>203</v>
      </c>
      <c r="F3193" s="218">
        <v>1974</v>
      </c>
    </row>
    <row r="3194" spans="1:6" x14ac:dyDescent="0.45">
      <c r="A3194" s="218">
        <v>9208</v>
      </c>
      <c r="B3194" s="218">
        <v>500</v>
      </c>
      <c r="C3194" s="219">
        <v>42.603349258358037</v>
      </c>
      <c r="D3194" s="218"/>
      <c r="E3194" s="218" t="s">
        <v>203</v>
      </c>
      <c r="F3194" s="218">
        <v>1974</v>
      </c>
    </row>
    <row r="3195" spans="1:6" x14ac:dyDescent="0.45">
      <c r="A3195" s="218">
        <v>9208</v>
      </c>
      <c r="B3195" s="218">
        <v>500</v>
      </c>
      <c r="C3195" s="219">
        <v>10.738049930490011</v>
      </c>
      <c r="D3195" s="218"/>
      <c r="E3195" s="218" t="s">
        <v>203</v>
      </c>
      <c r="F3195" s="218">
        <v>1974</v>
      </c>
    </row>
    <row r="3196" spans="1:6" x14ac:dyDescent="0.45">
      <c r="A3196" s="218">
        <v>9204</v>
      </c>
      <c r="B3196" s="218">
        <v>225</v>
      </c>
      <c r="C3196" s="219">
        <v>5.4172156899700479</v>
      </c>
      <c r="D3196" s="218"/>
      <c r="E3196" s="218" t="s">
        <v>111</v>
      </c>
      <c r="F3196" s="218">
        <v>1989</v>
      </c>
    </row>
    <row r="3197" spans="1:6" x14ac:dyDescent="0.45">
      <c r="A3197" s="218">
        <v>9202</v>
      </c>
      <c r="B3197" s="218">
        <v>250</v>
      </c>
      <c r="C3197" s="219">
        <v>22.968847308471759</v>
      </c>
      <c r="D3197" s="218"/>
      <c r="E3197" s="218" t="s">
        <v>112</v>
      </c>
      <c r="F3197" s="218">
        <v>1989</v>
      </c>
    </row>
    <row r="3198" spans="1:6" x14ac:dyDescent="0.45">
      <c r="A3198" s="218">
        <v>9202</v>
      </c>
      <c r="B3198" s="218">
        <v>250</v>
      </c>
      <c r="C3198" s="219">
        <v>11.96754163691118</v>
      </c>
      <c r="D3198" s="218"/>
      <c r="E3198" s="218" t="s">
        <v>112</v>
      </c>
      <c r="F3198" s="218">
        <v>1989</v>
      </c>
    </row>
    <row r="3199" spans="1:6" x14ac:dyDescent="0.45">
      <c r="A3199" s="218">
        <v>9200</v>
      </c>
      <c r="B3199" s="218">
        <v>225</v>
      </c>
      <c r="C3199" s="219">
        <v>19.391788210932699</v>
      </c>
      <c r="D3199" s="218"/>
      <c r="E3199" s="218" t="s">
        <v>111</v>
      </c>
      <c r="F3199" s="218">
        <v>1901</v>
      </c>
    </row>
    <row r="3200" spans="1:6" x14ac:dyDescent="0.45">
      <c r="A3200" s="218">
        <v>9200</v>
      </c>
      <c r="B3200" s="218">
        <v>225</v>
      </c>
      <c r="C3200" s="219">
        <v>15.79525591031374</v>
      </c>
      <c r="D3200" s="218"/>
      <c r="E3200" s="218" t="s">
        <v>111</v>
      </c>
      <c r="F3200" s="218">
        <v>1901</v>
      </c>
    </row>
    <row r="3201" spans="1:6" x14ac:dyDescent="0.45">
      <c r="A3201" s="218">
        <v>9200</v>
      </c>
      <c r="B3201" s="218">
        <v>225</v>
      </c>
      <c r="C3201" s="219">
        <v>4.3226115492973038</v>
      </c>
      <c r="D3201" s="218"/>
      <c r="E3201" s="218" t="s">
        <v>111</v>
      </c>
      <c r="F3201" s="218">
        <v>1901</v>
      </c>
    </row>
    <row r="3202" spans="1:6" x14ac:dyDescent="0.45">
      <c r="A3202" s="218">
        <v>9198</v>
      </c>
      <c r="B3202" s="218">
        <v>150</v>
      </c>
      <c r="C3202" s="219">
        <v>15.678156009216281</v>
      </c>
      <c r="D3202" s="218"/>
      <c r="E3202" s="218" t="s">
        <v>112</v>
      </c>
      <c r="F3202" s="218">
        <v>1901</v>
      </c>
    </row>
    <row r="3203" spans="1:6" x14ac:dyDescent="0.45">
      <c r="A3203" s="218">
        <v>9196</v>
      </c>
      <c r="B3203" s="218">
        <v>250</v>
      </c>
      <c r="C3203" s="219">
        <v>25.508692835152431</v>
      </c>
      <c r="D3203" s="218"/>
      <c r="E3203" s="218" t="s">
        <v>112</v>
      </c>
      <c r="F3203" s="218">
        <v>1989</v>
      </c>
    </row>
    <row r="3204" spans="1:6" x14ac:dyDescent="0.45">
      <c r="A3204" s="218">
        <v>9196</v>
      </c>
      <c r="B3204" s="218">
        <v>250</v>
      </c>
      <c r="C3204" s="219">
        <v>24.792641893411311</v>
      </c>
      <c r="D3204" s="218"/>
      <c r="E3204" s="218" t="s">
        <v>112</v>
      </c>
      <c r="F3204" s="218">
        <v>1989</v>
      </c>
    </row>
    <row r="3205" spans="1:6" x14ac:dyDescent="0.45">
      <c r="A3205" s="218">
        <v>9196</v>
      </c>
      <c r="B3205" s="218">
        <v>250</v>
      </c>
      <c r="C3205" s="219">
        <v>22.746632691044741</v>
      </c>
      <c r="D3205" s="218"/>
      <c r="E3205" s="218" t="s">
        <v>112</v>
      </c>
      <c r="F3205" s="218">
        <v>1989</v>
      </c>
    </row>
    <row r="3206" spans="1:6" x14ac:dyDescent="0.45">
      <c r="A3206" s="218">
        <v>9196</v>
      </c>
      <c r="B3206" s="218">
        <v>250</v>
      </c>
      <c r="C3206" s="219">
        <v>25.600595869728728</v>
      </c>
      <c r="D3206" s="218"/>
      <c r="E3206" s="218" t="s">
        <v>112</v>
      </c>
      <c r="F3206" s="218">
        <v>1989</v>
      </c>
    </row>
    <row r="3207" spans="1:6" x14ac:dyDescent="0.45">
      <c r="A3207" s="218">
        <v>9194</v>
      </c>
      <c r="B3207" s="218">
        <v>225</v>
      </c>
      <c r="C3207" s="219">
        <v>8.3985521943000965</v>
      </c>
      <c r="D3207" s="218"/>
      <c r="E3207" s="218" t="s">
        <v>111</v>
      </c>
      <c r="F3207" s="218">
        <v>1901</v>
      </c>
    </row>
    <row r="3208" spans="1:6" x14ac:dyDescent="0.45">
      <c r="A3208" s="218">
        <v>9194</v>
      </c>
      <c r="B3208" s="218">
        <v>225</v>
      </c>
      <c r="C3208" s="219">
        <v>13.65070114677687</v>
      </c>
      <c r="D3208" s="218"/>
      <c r="E3208" s="218" t="s">
        <v>111</v>
      </c>
      <c r="F3208" s="218">
        <v>1901</v>
      </c>
    </row>
    <row r="3209" spans="1:6" x14ac:dyDescent="0.45">
      <c r="A3209" s="218">
        <v>9192</v>
      </c>
      <c r="B3209" s="218">
        <v>250</v>
      </c>
      <c r="C3209" s="219">
        <v>23.746281379328</v>
      </c>
      <c r="D3209" s="218"/>
      <c r="E3209" s="218" t="s">
        <v>112</v>
      </c>
      <c r="F3209" s="218">
        <v>1989</v>
      </c>
    </row>
    <row r="3210" spans="1:6" x14ac:dyDescent="0.45">
      <c r="A3210" s="218">
        <v>9190</v>
      </c>
      <c r="B3210" s="218">
        <v>250</v>
      </c>
      <c r="C3210" s="219">
        <v>17.250185585513769</v>
      </c>
      <c r="D3210" s="218"/>
      <c r="E3210" s="218" t="s">
        <v>205</v>
      </c>
      <c r="F3210" s="218">
        <v>1901</v>
      </c>
    </row>
    <row r="3211" spans="1:6" x14ac:dyDescent="0.45">
      <c r="A3211" s="218">
        <v>9190</v>
      </c>
      <c r="B3211" s="218">
        <v>250</v>
      </c>
      <c r="C3211" s="219">
        <v>30.926481229935131</v>
      </c>
      <c r="D3211" s="218"/>
      <c r="E3211" s="218" t="s">
        <v>205</v>
      </c>
      <c r="F3211" s="218">
        <v>1901</v>
      </c>
    </row>
    <row r="3212" spans="1:6" x14ac:dyDescent="0.45">
      <c r="A3212" s="218">
        <v>9190</v>
      </c>
      <c r="B3212" s="218">
        <v>250</v>
      </c>
      <c r="C3212" s="219">
        <v>13.003859669701351</v>
      </c>
      <c r="D3212" s="218"/>
      <c r="E3212" s="218" t="s">
        <v>205</v>
      </c>
      <c r="F3212" s="218">
        <v>1901</v>
      </c>
    </row>
    <row r="3213" spans="1:6" x14ac:dyDescent="0.45">
      <c r="A3213" s="218">
        <v>9190</v>
      </c>
      <c r="B3213" s="218">
        <v>250</v>
      </c>
      <c r="C3213" s="219">
        <v>21.40416591133258</v>
      </c>
      <c r="D3213" s="218"/>
      <c r="E3213" s="218" t="s">
        <v>205</v>
      </c>
      <c r="F3213" s="218">
        <v>1901</v>
      </c>
    </row>
    <row r="3214" spans="1:6" x14ac:dyDescent="0.45">
      <c r="A3214" s="218">
        <v>9180</v>
      </c>
      <c r="B3214" s="218">
        <v>250</v>
      </c>
      <c r="C3214" s="219">
        <v>32.102958428010979</v>
      </c>
      <c r="D3214" s="218"/>
      <c r="E3214" s="218" t="s">
        <v>205</v>
      </c>
      <c r="F3214" s="218">
        <v>1986</v>
      </c>
    </row>
    <row r="3215" spans="1:6" x14ac:dyDescent="0.45">
      <c r="A3215" s="218">
        <v>9178</v>
      </c>
      <c r="B3215" s="218">
        <v>200</v>
      </c>
      <c r="C3215" s="219">
        <v>25.75340773033281</v>
      </c>
      <c r="D3215" s="218"/>
      <c r="E3215" s="218" t="s">
        <v>207</v>
      </c>
      <c r="F3215" s="218">
        <v>1901</v>
      </c>
    </row>
    <row r="3216" spans="1:6" x14ac:dyDescent="0.45">
      <c r="A3216" s="218">
        <v>9176</v>
      </c>
      <c r="B3216" s="218">
        <v>200</v>
      </c>
      <c r="C3216" s="219">
        <v>14.37794183723959</v>
      </c>
      <c r="D3216" s="218"/>
      <c r="E3216" s="218" t="s">
        <v>205</v>
      </c>
      <c r="F3216" s="218">
        <v>1983</v>
      </c>
    </row>
    <row r="3217" spans="1:6" x14ac:dyDescent="0.45">
      <c r="A3217" s="218">
        <v>9176</v>
      </c>
      <c r="B3217" s="218">
        <v>200</v>
      </c>
      <c r="C3217" s="219">
        <v>4.4456281302716052</v>
      </c>
      <c r="D3217" s="218"/>
      <c r="E3217" s="218" t="s">
        <v>205</v>
      </c>
      <c r="F3217" s="218">
        <v>1983</v>
      </c>
    </row>
    <row r="3218" spans="1:6" x14ac:dyDescent="0.45">
      <c r="A3218" s="218">
        <v>9176</v>
      </c>
      <c r="B3218" s="218">
        <v>200</v>
      </c>
      <c r="C3218" s="219">
        <v>15.1259143899983</v>
      </c>
      <c r="D3218" s="218"/>
      <c r="E3218" s="218" t="s">
        <v>205</v>
      </c>
      <c r="F3218" s="218">
        <v>1983</v>
      </c>
    </row>
    <row r="3219" spans="1:6" x14ac:dyDescent="0.45">
      <c r="A3219" s="218">
        <v>9176</v>
      </c>
      <c r="B3219" s="218">
        <v>200</v>
      </c>
      <c r="C3219" s="219">
        <v>4.2980112706184608</v>
      </c>
      <c r="D3219" s="218"/>
      <c r="E3219" s="218" t="s">
        <v>205</v>
      </c>
      <c r="F3219" s="218">
        <v>1983</v>
      </c>
    </row>
    <row r="3220" spans="1:6" x14ac:dyDescent="0.45">
      <c r="A3220" s="218">
        <v>9176</v>
      </c>
      <c r="B3220" s="218">
        <v>200</v>
      </c>
      <c r="C3220" s="219">
        <v>14.451441570909831</v>
      </c>
      <c r="D3220" s="218"/>
      <c r="E3220" s="218" t="s">
        <v>205</v>
      </c>
      <c r="F3220" s="218">
        <v>1983</v>
      </c>
    </row>
    <row r="3221" spans="1:6" x14ac:dyDescent="0.45">
      <c r="A3221" s="218">
        <v>9176</v>
      </c>
      <c r="B3221" s="218">
        <v>200</v>
      </c>
      <c r="C3221" s="219">
        <v>5.1980823680038322</v>
      </c>
      <c r="D3221" s="218"/>
      <c r="E3221" s="218" t="s">
        <v>205</v>
      </c>
      <c r="F3221" s="218">
        <v>1983</v>
      </c>
    </row>
    <row r="3222" spans="1:6" x14ac:dyDescent="0.45">
      <c r="A3222" s="218">
        <v>9176</v>
      </c>
      <c r="B3222" s="218">
        <v>200</v>
      </c>
      <c r="C3222" s="219">
        <v>5.5600555549225339</v>
      </c>
      <c r="D3222" s="218"/>
      <c r="E3222" s="218" t="s">
        <v>205</v>
      </c>
      <c r="F3222" s="218">
        <v>1983</v>
      </c>
    </row>
    <row r="3223" spans="1:6" x14ac:dyDescent="0.45">
      <c r="A3223" s="218">
        <v>9176</v>
      </c>
      <c r="B3223" s="218">
        <v>200</v>
      </c>
      <c r="C3223" s="219">
        <v>6.6952730381313481</v>
      </c>
      <c r="D3223" s="218"/>
      <c r="E3223" s="218" t="s">
        <v>205</v>
      </c>
      <c r="F3223" s="218">
        <v>1983</v>
      </c>
    </row>
    <row r="3224" spans="1:6" x14ac:dyDescent="0.45">
      <c r="A3224" s="218">
        <v>9176</v>
      </c>
      <c r="B3224" s="218">
        <v>200</v>
      </c>
      <c r="C3224" s="219">
        <v>25.420956486967651</v>
      </c>
      <c r="D3224" s="218"/>
      <c r="E3224" s="218" t="s">
        <v>205</v>
      </c>
      <c r="F3224" s="218">
        <v>1983</v>
      </c>
    </row>
    <row r="3225" spans="1:6" x14ac:dyDescent="0.45">
      <c r="A3225" s="218">
        <v>9176</v>
      </c>
      <c r="B3225" s="218">
        <v>200</v>
      </c>
      <c r="C3225" s="219">
        <v>8.5276463573303438</v>
      </c>
      <c r="D3225" s="218"/>
      <c r="E3225" s="218" t="s">
        <v>205</v>
      </c>
      <c r="F3225" s="218">
        <v>1983</v>
      </c>
    </row>
    <row r="3226" spans="1:6" x14ac:dyDescent="0.45">
      <c r="A3226" s="218">
        <v>9176</v>
      </c>
      <c r="B3226" s="218">
        <v>200</v>
      </c>
      <c r="C3226" s="219">
        <v>19.913167724621012</v>
      </c>
      <c r="D3226" s="218"/>
      <c r="E3226" s="218" t="s">
        <v>205</v>
      </c>
      <c r="F3226" s="218">
        <v>1983</v>
      </c>
    </row>
    <row r="3227" spans="1:6" x14ac:dyDescent="0.45">
      <c r="A3227" s="218">
        <v>9174</v>
      </c>
      <c r="B3227" s="218">
        <v>0</v>
      </c>
      <c r="C3227" s="219">
        <v>18.813295132227282</v>
      </c>
      <c r="D3227" s="218"/>
      <c r="E3227" s="218"/>
      <c r="F3227" s="218">
        <v>1983</v>
      </c>
    </row>
    <row r="3228" spans="1:6" x14ac:dyDescent="0.45">
      <c r="A3228" s="218">
        <v>9174</v>
      </c>
      <c r="B3228" s="218">
        <v>0</v>
      </c>
      <c r="C3228" s="219">
        <v>19.555801289204329</v>
      </c>
      <c r="D3228" s="218"/>
      <c r="E3228" s="218"/>
      <c r="F3228" s="218">
        <v>1901</v>
      </c>
    </row>
    <row r="3229" spans="1:6" x14ac:dyDescent="0.45">
      <c r="A3229" s="218">
        <v>9174</v>
      </c>
      <c r="B3229" s="218">
        <v>0</v>
      </c>
      <c r="C3229" s="219">
        <v>19.221364944102941</v>
      </c>
      <c r="D3229" s="218"/>
      <c r="E3229" s="218"/>
      <c r="F3229" s="218">
        <v>1901</v>
      </c>
    </row>
    <row r="3230" spans="1:6" x14ac:dyDescent="0.45">
      <c r="A3230" s="218">
        <v>9174</v>
      </c>
      <c r="B3230" s="218">
        <v>0</v>
      </c>
      <c r="C3230" s="219">
        <v>19.067131249872261</v>
      </c>
      <c r="D3230" s="218"/>
      <c r="E3230" s="218"/>
      <c r="F3230" s="218">
        <v>1901</v>
      </c>
    </row>
    <row r="3231" spans="1:6" x14ac:dyDescent="0.45">
      <c r="A3231" s="218">
        <v>9174</v>
      </c>
      <c r="B3231" s="218">
        <v>0</v>
      </c>
      <c r="C3231" s="219">
        <v>9.7123756251064233</v>
      </c>
      <c r="D3231" s="218"/>
      <c r="E3231" s="218"/>
      <c r="F3231" s="218">
        <v>1901</v>
      </c>
    </row>
    <row r="3232" spans="1:6" x14ac:dyDescent="0.45">
      <c r="A3232" s="218">
        <v>9172</v>
      </c>
      <c r="B3232" s="218">
        <v>200</v>
      </c>
      <c r="C3232" s="219">
        <v>27.19216263418711</v>
      </c>
      <c r="D3232" s="218"/>
      <c r="E3232" s="218" t="s">
        <v>205</v>
      </c>
      <c r="F3232" s="218">
        <v>1901</v>
      </c>
    </row>
    <row r="3233" spans="1:6" x14ac:dyDescent="0.45">
      <c r="A3233" s="218">
        <v>9172</v>
      </c>
      <c r="B3233" s="218">
        <v>200</v>
      </c>
      <c r="C3233" s="219">
        <v>24.617694634398699</v>
      </c>
      <c r="D3233" s="218"/>
      <c r="E3233" s="218" t="s">
        <v>205</v>
      </c>
      <c r="F3233" s="218">
        <v>1901</v>
      </c>
    </row>
    <row r="3234" spans="1:6" x14ac:dyDescent="0.45">
      <c r="A3234" s="218">
        <v>9172</v>
      </c>
      <c r="B3234" s="218">
        <v>200</v>
      </c>
      <c r="C3234" s="219">
        <v>34.561458249294837</v>
      </c>
      <c r="D3234" s="218"/>
      <c r="E3234" s="218" t="s">
        <v>205</v>
      </c>
      <c r="F3234" s="218">
        <v>1901</v>
      </c>
    </row>
    <row r="3235" spans="1:6" x14ac:dyDescent="0.45">
      <c r="A3235" s="218">
        <v>9172</v>
      </c>
      <c r="B3235" s="218">
        <v>200</v>
      </c>
      <c r="C3235" s="219">
        <v>18.267723655141388</v>
      </c>
      <c r="D3235" s="218"/>
      <c r="E3235" s="218" t="s">
        <v>205</v>
      </c>
      <c r="F3235" s="218">
        <v>1983</v>
      </c>
    </row>
    <row r="3236" spans="1:6" x14ac:dyDescent="0.45">
      <c r="A3236" s="218">
        <v>9170</v>
      </c>
      <c r="B3236" s="218">
        <v>200</v>
      </c>
      <c r="C3236" s="219">
        <v>13.697748916941091</v>
      </c>
      <c r="D3236" s="218"/>
      <c r="E3236" s="218" t="s">
        <v>123</v>
      </c>
      <c r="F3236" s="218">
        <v>1986</v>
      </c>
    </row>
    <row r="3237" spans="1:6" x14ac:dyDescent="0.45">
      <c r="A3237" s="218">
        <v>9170</v>
      </c>
      <c r="B3237" s="218">
        <v>200</v>
      </c>
      <c r="C3237" s="219">
        <v>9.1982909763320855</v>
      </c>
      <c r="D3237" s="218"/>
      <c r="E3237" s="218" t="s">
        <v>123</v>
      </c>
      <c r="F3237" s="218">
        <v>1986</v>
      </c>
    </row>
    <row r="3238" spans="1:6" x14ac:dyDescent="0.45">
      <c r="A3238" s="218">
        <v>9170</v>
      </c>
      <c r="B3238" s="218">
        <v>200</v>
      </c>
      <c r="C3238" s="219">
        <v>5.7490198638526504</v>
      </c>
      <c r="D3238" s="218"/>
      <c r="E3238" s="218" t="s">
        <v>111</v>
      </c>
      <c r="F3238" s="218">
        <v>1986</v>
      </c>
    </row>
    <row r="3239" spans="1:6" x14ac:dyDescent="0.45">
      <c r="A3239" s="218">
        <v>9170</v>
      </c>
      <c r="B3239" s="218">
        <v>200</v>
      </c>
      <c r="C3239" s="219">
        <v>14.54949455819159</v>
      </c>
      <c r="D3239" s="218"/>
      <c r="E3239" s="218" t="s">
        <v>123</v>
      </c>
      <c r="F3239" s="218">
        <v>1986</v>
      </c>
    </row>
    <row r="3240" spans="1:6" x14ac:dyDescent="0.45">
      <c r="A3240" s="218">
        <v>9170</v>
      </c>
      <c r="B3240" s="218">
        <v>200</v>
      </c>
      <c r="C3240" s="219">
        <v>11.10653244678017</v>
      </c>
      <c r="D3240" s="218"/>
      <c r="E3240" s="218" t="s">
        <v>111</v>
      </c>
      <c r="F3240" s="218">
        <v>1986</v>
      </c>
    </row>
    <row r="3241" spans="1:6" x14ac:dyDescent="0.45">
      <c r="A3241" s="218">
        <v>9170</v>
      </c>
      <c r="B3241" s="218">
        <v>200</v>
      </c>
      <c r="C3241" s="219">
        <v>13.667371988828499</v>
      </c>
      <c r="D3241" s="218"/>
      <c r="E3241" s="218" t="s">
        <v>111</v>
      </c>
      <c r="F3241" s="218">
        <v>1986</v>
      </c>
    </row>
    <row r="3242" spans="1:6" x14ac:dyDescent="0.45">
      <c r="A3242" s="218">
        <v>9170</v>
      </c>
      <c r="B3242" s="218">
        <v>200</v>
      </c>
      <c r="C3242" s="219">
        <v>9.21119033528751</v>
      </c>
      <c r="D3242" s="218"/>
      <c r="E3242" s="218" t="s">
        <v>111</v>
      </c>
      <c r="F3242" s="218">
        <v>1986</v>
      </c>
    </row>
    <row r="3243" spans="1:6" x14ac:dyDescent="0.45">
      <c r="A3243" s="218">
        <v>9170</v>
      </c>
      <c r="B3243" s="218">
        <v>200</v>
      </c>
      <c r="C3243" s="219">
        <v>5.5555743667702959</v>
      </c>
      <c r="D3243" s="218"/>
      <c r="E3243" s="218" t="s">
        <v>111</v>
      </c>
      <c r="F3243" s="218">
        <v>1986</v>
      </c>
    </row>
    <row r="3244" spans="1:6" x14ac:dyDescent="0.45">
      <c r="A3244" s="218">
        <v>9170</v>
      </c>
      <c r="B3244" s="218">
        <v>200</v>
      </c>
      <c r="C3244" s="219">
        <v>13.57112596873214</v>
      </c>
      <c r="D3244" s="218"/>
      <c r="E3244" s="218" t="s">
        <v>111</v>
      </c>
      <c r="F3244" s="218">
        <v>1986</v>
      </c>
    </row>
    <row r="3245" spans="1:6" x14ac:dyDescent="0.45">
      <c r="A3245" s="218">
        <v>9170</v>
      </c>
      <c r="B3245" s="218">
        <v>200</v>
      </c>
      <c r="C3245" s="219">
        <v>10.876960273873211</v>
      </c>
      <c r="D3245" s="218"/>
      <c r="E3245" s="218" t="s">
        <v>111</v>
      </c>
      <c r="F3245" s="218">
        <v>1986</v>
      </c>
    </row>
    <row r="3246" spans="1:6" x14ac:dyDescent="0.45">
      <c r="A3246" s="218">
        <v>9170</v>
      </c>
      <c r="B3246" s="218">
        <v>200</v>
      </c>
      <c r="C3246" s="219">
        <v>14.094138709039861</v>
      </c>
      <c r="D3246" s="218"/>
      <c r="E3246" s="218" t="s">
        <v>111</v>
      </c>
      <c r="F3246" s="218">
        <v>1986</v>
      </c>
    </row>
    <row r="3247" spans="1:6" x14ac:dyDescent="0.45">
      <c r="A3247" s="218">
        <v>9170</v>
      </c>
      <c r="B3247" s="218">
        <v>200</v>
      </c>
      <c r="C3247" s="219">
        <v>10.52645456144303</v>
      </c>
      <c r="D3247" s="218"/>
      <c r="E3247" s="218" t="s">
        <v>111</v>
      </c>
      <c r="F3247" s="218">
        <v>1986</v>
      </c>
    </row>
    <row r="3248" spans="1:6" x14ac:dyDescent="0.45">
      <c r="A3248" s="218">
        <v>9170</v>
      </c>
      <c r="B3248" s="218">
        <v>200</v>
      </c>
      <c r="C3248" s="219">
        <v>14.21713281502621</v>
      </c>
      <c r="D3248" s="218"/>
      <c r="E3248" s="218" t="s">
        <v>123</v>
      </c>
      <c r="F3248" s="218">
        <v>1986</v>
      </c>
    </row>
    <row r="3249" spans="1:6" x14ac:dyDescent="0.45">
      <c r="A3249" s="218">
        <v>9170</v>
      </c>
      <c r="B3249" s="218">
        <v>200</v>
      </c>
      <c r="C3249" s="219">
        <v>11.500554962865399</v>
      </c>
      <c r="D3249" s="218"/>
      <c r="E3249" s="218" t="s">
        <v>123</v>
      </c>
      <c r="F3249" s="218">
        <v>1986</v>
      </c>
    </row>
    <row r="3250" spans="1:6" x14ac:dyDescent="0.45">
      <c r="A3250" s="218">
        <v>9168</v>
      </c>
      <c r="B3250" s="218">
        <v>300</v>
      </c>
      <c r="C3250" s="219">
        <v>37.046910039930943</v>
      </c>
      <c r="D3250" s="218"/>
      <c r="E3250" s="218" t="s">
        <v>205</v>
      </c>
      <c r="F3250" s="218">
        <v>1901</v>
      </c>
    </row>
    <row r="3251" spans="1:6" x14ac:dyDescent="0.45">
      <c r="A3251" s="218">
        <v>9168</v>
      </c>
      <c r="B3251" s="218">
        <v>300</v>
      </c>
      <c r="C3251" s="219">
        <v>17.543329216561439</v>
      </c>
      <c r="D3251" s="218"/>
      <c r="E3251" s="218" t="s">
        <v>205</v>
      </c>
      <c r="F3251" s="218">
        <v>1986</v>
      </c>
    </row>
    <row r="3252" spans="1:6" x14ac:dyDescent="0.45">
      <c r="A3252" s="218">
        <v>9166</v>
      </c>
      <c r="B3252" s="218">
        <v>0</v>
      </c>
      <c r="C3252" s="219">
        <v>38.41541948107573</v>
      </c>
      <c r="D3252" s="218"/>
      <c r="E3252" s="218"/>
      <c r="F3252" s="218">
        <v>1901</v>
      </c>
    </row>
    <row r="3253" spans="1:6" x14ac:dyDescent="0.45">
      <c r="A3253" s="218">
        <v>9166</v>
      </c>
      <c r="B3253" s="218">
        <v>0</v>
      </c>
      <c r="C3253" s="219">
        <v>36.314059876230218</v>
      </c>
      <c r="D3253" s="218"/>
      <c r="E3253" s="218"/>
      <c r="F3253" s="218">
        <v>1901</v>
      </c>
    </row>
    <row r="3254" spans="1:6" x14ac:dyDescent="0.45">
      <c r="A3254" s="218">
        <v>9162</v>
      </c>
      <c r="B3254" s="218">
        <v>300</v>
      </c>
      <c r="C3254" s="219">
        <v>7.4168214803776902</v>
      </c>
      <c r="D3254" s="218"/>
      <c r="E3254" s="218" t="s">
        <v>111</v>
      </c>
      <c r="F3254" s="218">
        <v>1901</v>
      </c>
    </row>
    <row r="3255" spans="1:6" x14ac:dyDescent="0.45">
      <c r="A3255" s="218">
        <v>9160</v>
      </c>
      <c r="B3255" s="218">
        <v>0</v>
      </c>
      <c r="C3255" s="219">
        <v>26.840901630712469</v>
      </c>
      <c r="D3255" s="218"/>
      <c r="E3255" s="218"/>
      <c r="F3255" s="218">
        <v>1901</v>
      </c>
    </row>
    <row r="3256" spans="1:6" x14ac:dyDescent="0.45">
      <c r="A3256" s="218">
        <v>9160</v>
      </c>
      <c r="B3256" s="218">
        <v>0</v>
      </c>
      <c r="C3256" s="219">
        <v>34.853243591264473</v>
      </c>
      <c r="D3256" s="218"/>
      <c r="E3256" s="218"/>
      <c r="F3256" s="218">
        <v>1901</v>
      </c>
    </row>
    <row r="3257" spans="1:6" x14ac:dyDescent="0.45">
      <c r="A3257" s="218">
        <v>9158</v>
      </c>
      <c r="B3257" s="218">
        <v>300</v>
      </c>
      <c r="C3257" s="219">
        <v>3.162609681884256</v>
      </c>
      <c r="D3257" s="218"/>
      <c r="E3257" s="218" t="s">
        <v>111</v>
      </c>
      <c r="F3257" s="218">
        <v>1989</v>
      </c>
    </row>
    <row r="3258" spans="1:6" x14ac:dyDescent="0.45">
      <c r="A3258" s="218">
        <v>9158</v>
      </c>
      <c r="B3258" s="218">
        <v>300</v>
      </c>
      <c r="C3258" s="219">
        <v>9.5687754402933507</v>
      </c>
      <c r="D3258" s="218"/>
      <c r="E3258" s="218" t="s">
        <v>111</v>
      </c>
      <c r="F3258" s="218">
        <v>1989</v>
      </c>
    </row>
    <row r="3259" spans="1:6" x14ac:dyDescent="0.45">
      <c r="A3259" s="218">
        <v>9156</v>
      </c>
      <c r="B3259" s="218">
        <v>200</v>
      </c>
      <c r="C3259" s="219">
        <v>41.5552606103846</v>
      </c>
      <c r="D3259" s="218"/>
      <c r="E3259" s="218" t="s">
        <v>205</v>
      </c>
      <c r="F3259" s="218">
        <v>1901</v>
      </c>
    </row>
    <row r="3260" spans="1:6" x14ac:dyDescent="0.45">
      <c r="A3260" s="218">
        <v>9148</v>
      </c>
      <c r="B3260" s="218">
        <v>300</v>
      </c>
      <c r="C3260" s="219">
        <v>7.8234364010840736</v>
      </c>
      <c r="D3260" s="218"/>
      <c r="E3260" s="218" t="s">
        <v>205</v>
      </c>
      <c r="F3260" s="218">
        <v>1901</v>
      </c>
    </row>
    <row r="3261" spans="1:6" x14ac:dyDescent="0.45">
      <c r="A3261" s="218">
        <v>9148</v>
      </c>
      <c r="B3261" s="218">
        <v>300</v>
      </c>
      <c r="C3261" s="219">
        <v>23.187558353757439</v>
      </c>
      <c r="D3261" s="218"/>
      <c r="E3261" s="218" t="s">
        <v>205</v>
      </c>
      <c r="F3261" s="218">
        <v>1901</v>
      </c>
    </row>
    <row r="3262" spans="1:6" x14ac:dyDescent="0.45">
      <c r="A3262" s="218">
        <v>9148</v>
      </c>
      <c r="B3262" s="218">
        <v>300</v>
      </c>
      <c r="C3262" s="219">
        <v>64.114520506101101</v>
      </c>
      <c r="D3262" s="218"/>
      <c r="E3262" s="218" t="s">
        <v>205</v>
      </c>
      <c r="F3262" s="218">
        <v>1901</v>
      </c>
    </row>
    <row r="3263" spans="1:6" x14ac:dyDescent="0.45">
      <c r="A3263" s="218">
        <v>9146</v>
      </c>
      <c r="B3263" s="218">
        <v>200</v>
      </c>
      <c r="C3263" s="219">
        <v>19.251504304496969</v>
      </c>
      <c r="D3263" s="218"/>
      <c r="E3263" s="218" t="s">
        <v>205</v>
      </c>
      <c r="F3263" s="218">
        <v>1901</v>
      </c>
    </row>
    <row r="3264" spans="1:6" x14ac:dyDescent="0.45">
      <c r="A3264" s="218">
        <v>9146</v>
      </c>
      <c r="B3264" s="218">
        <v>200</v>
      </c>
      <c r="C3264" s="219">
        <v>6.8075506964711403</v>
      </c>
      <c r="D3264" s="218"/>
      <c r="E3264" s="218" t="s">
        <v>205</v>
      </c>
      <c r="F3264" s="218">
        <v>1901</v>
      </c>
    </row>
    <row r="3265" spans="1:6" x14ac:dyDescent="0.45">
      <c r="A3265" s="218">
        <v>9146</v>
      </c>
      <c r="B3265" s="218">
        <v>200</v>
      </c>
      <c r="C3265" s="219">
        <v>42.726215172503487</v>
      </c>
      <c r="D3265" s="218"/>
      <c r="E3265" s="218" t="s">
        <v>205</v>
      </c>
      <c r="F3265" s="218">
        <v>1901</v>
      </c>
    </row>
    <row r="3266" spans="1:6" x14ac:dyDescent="0.45">
      <c r="A3266" s="218">
        <v>9144</v>
      </c>
      <c r="B3266" s="218">
        <v>150</v>
      </c>
      <c r="C3266" s="219">
        <v>14.0484078812755</v>
      </c>
      <c r="D3266" s="218"/>
      <c r="E3266" s="218" t="s">
        <v>207</v>
      </c>
      <c r="F3266" s="218">
        <v>1970</v>
      </c>
    </row>
    <row r="3267" spans="1:6" x14ac:dyDescent="0.45">
      <c r="A3267" s="218">
        <v>9144</v>
      </c>
      <c r="B3267" s="218">
        <v>150</v>
      </c>
      <c r="C3267" s="219">
        <v>14.3782795820864</v>
      </c>
      <c r="D3267" s="218"/>
      <c r="E3267" s="218" t="s">
        <v>207</v>
      </c>
      <c r="F3267" s="218">
        <v>1970</v>
      </c>
    </row>
    <row r="3268" spans="1:6" x14ac:dyDescent="0.45">
      <c r="A3268" s="218">
        <v>9144</v>
      </c>
      <c r="B3268" s="218">
        <v>150</v>
      </c>
      <c r="C3268" s="219">
        <v>12.24799433440722</v>
      </c>
      <c r="D3268" s="218"/>
      <c r="E3268" s="218" t="s">
        <v>207</v>
      </c>
      <c r="F3268" s="218">
        <v>1970</v>
      </c>
    </row>
    <row r="3269" spans="1:6" x14ac:dyDescent="0.45">
      <c r="A3269" s="218">
        <v>9144</v>
      </c>
      <c r="B3269" s="218">
        <v>150</v>
      </c>
      <c r="C3269" s="219">
        <v>15.06350888737466</v>
      </c>
      <c r="D3269" s="218"/>
      <c r="E3269" s="218" t="s">
        <v>207</v>
      </c>
      <c r="F3269" s="218">
        <v>1970</v>
      </c>
    </row>
    <row r="3270" spans="1:6" x14ac:dyDescent="0.45">
      <c r="A3270" s="218">
        <v>9144</v>
      </c>
      <c r="B3270" s="218">
        <v>150</v>
      </c>
      <c r="C3270" s="219">
        <v>13.348426461363269</v>
      </c>
      <c r="D3270" s="218"/>
      <c r="E3270" s="218" t="s">
        <v>207</v>
      </c>
      <c r="F3270" s="218">
        <v>1970</v>
      </c>
    </row>
    <row r="3271" spans="1:6" x14ac:dyDescent="0.45">
      <c r="A3271" s="218">
        <v>9144</v>
      </c>
      <c r="B3271" s="218">
        <v>150</v>
      </c>
      <c r="C3271" s="219">
        <v>17.471998311531429</v>
      </c>
      <c r="D3271" s="218"/>
      <c r="E3271" s="218" t="s">
        <v>207</v>
      </c>
      <c r="F3271" s="218">
        <v>1970</v>
      </c>
    </row>
    <row r="3272" spans="1:6" x14ac:dyDescent="0.45">
      <c r="A3272" s="218">
        <v>9144</v>
      </c>
      <c r="B3272" s="218">
        <v>150</v>
      </c>
      <c r="C3272" s="219">
        <v>14.12066522853371</v>
      </c>
      <c r="D3272" s="218"/>
      <c r="E3272" s="218" t="s">
        <v>207</v>
      </c>
      <c r="F3272" s="218">
        <v>1970</v>
      </c>
    </row>
    <row r="3273" spans="1:6" x14ac:dyDescent="0.45">
      <c r="A3273" s="218">
        <v>9142</v>
      </c>
      <c r="B3273" s="218">
        <v>500</v>
      </c>
      <c r="C3273" s="219">
        <v>52.88133221771519</v>
      </c>
      <c r="D3273" s="218"/>
      <c r="E3273" s="218" t="s">
        <v>203</v>
      </c>
      <c r="F3273" s="218">
        <v>1979</v>
      </c>
    </row>
    <row r="3274" spans="1:6" x14ac:dyDescent="0.45">
      <c r="A3274" s="218">
        <v>9142</v>
      </c>
      <c r="B3274" s="218">
        <v>500</v>
      </c>
      <c r="C3274" s="219">
        <v>47.938013989972127</v>
      </c>
      <c r="D3274" s="218"/>
      <c r="E3274" s="218"/>
      <c r="F3274" s="218">
        <v>1979</v>
      </c>
    </row>
    <row r="3275" spans="1:6" x14ac:dyDescent="0.45">
      <c r="A3275" s="218">
        <v>9136</v>
      </c>
      <c r="B3275" s="218">
        <v>250</v>
      </c>
      <c r="C3275" s="219">
        <v>15.48458820500815</v>
      </c>
      <c r="D3275" s="218"/>
      <c r="E3275" s="218" t="s">
        <v>205</v>
      </c>
      <c r="F3275" s="218">
        <v>1901</v>
      </c>
    </row>
    <row r="3276" spans="1:6" x14ac:dyDescent="0.45">
      <c r="A3276" s="218">
        <v>9060</v>
      </c>
      <c r="B3276" s="218">
        <v>450</v>
      </c>
      <c r="C3276" s="219">
        <v>16.318131228027209</v>
      </c>
      <c r="D3276" s="218"/>
      <c r="E3276" s="218" t="s">
        <v>205</v>
      </c>
      <c r="F3276" s="218">
        <v>1901</v>
      </c>
    </row>
    <row r="3277" spans="1:6" x14ac:dyDescent="0.45">
      <c r="A3277" s="218">
        <v>9058</v>
      </c>
      <c r="B3277" s="218">
        <v>400</v>
      </c>
      <c r="C3277" s="219">
        <v>3.0000421060398752</v>
      </c>
      <c r="D3277" s="218"/>
      <c r="E3277" s="218" t="s">
        <v>204</v>
      </c>
      <c r="F3277" s="218">
        <v>1901</v>
      </c>
    </row>
    <row r="3278" spans="1:6" x14ac:dyDescent="0.45">
      <c r="A3278" s="218">
        <v>9056</v>
      </c>
      <c r="B3278" s="218">
        <v>300</v>
      </c>
      <c r="C3278" s="219">
        <v>26.600030445032381</v>
      </c>
      <c r="D3278" s="218"/>
      <c r="E3278" s="218" t="s">
        <v>205</v>
      </c>
      <c r="F3278" s="218">
        <v>1901</v>
      </c>
    </row>
    <row r="3279" spans="1:6" x14ac:dyDescent="0.45">
      <c r="A3279" s="218">
        <v>9054</v>
      </c>
      <c r="B3279" s="218">
        <v>200</v>
      </c>
      <c r="C3279" s="219">
        <v>14.937544281197599</v>
      </c>
      <c r="D3279" s="218"/>
      <c r="E3279" s="218" t="s">
        <v>205</v>
      </c>
      <c r="F3279" s="218">
        <v>1991</v>
      </c>
    </row>
    <row r="3280" spans="1:6" x14ac:dyDescent="0.45">
      <c r="A3280" s="218">
        <v>9054</v>
      </c>
      <c r="B3280" s="218">
        <v>200</v>
      </c>
      <c r="C3280" s="219">
        <v>18.601377274978109</v>
      </c>
      <c r="D3280" s="218"/>
      <c r="E3280" s="218" t="s">
        <v>205</v>
      </c>
      <c r="F3280" s="218">
        <v>1991</v>
      </c>
    </row>
    <row r="3281" spans="1:6" x14ac:dyDescent="0.45">
      <c r="A3281" s="218">
        <v>9054</v>
      </c>
      <c r="B3281" s="218">
        <v>200</v>
      </c>
      <c r="C3281" s="219">
        <v>12.60486318937873</v>
      </c>
      <c r="D3281" s="218"/>
      <c r="E3281" s="218" t="s">
        <v>205</v>
      </c>
      <c r="F3281" s="218">
        <v>1991</v>
      </c>
    </row>
    <row r="3282" spans="1:6" x14ac:dyDescent="0.45">
      <c r="A3282" s="218">
        <v>9054</v>
      </c>
      <c r="B3282" s="218">
        <v>200</v>
      </c>
      <c r="C3282" s="219">
        <v>31.412764127501941</v>
      </c>
      <c r="D3282" s="218"/>
      <c r="E3282" s="218" t="s">
        <v>205</v>
      </c>
      <c r="F3282" s="218">
        <v>1991</v>
      </c>
    </row>
    <row r="3283" spans="1:6" x14ac:dyDescent="0.45">
      <c r="A3283" s="218">
        <v>9054</v>
      </c>
      <c r="B3283" s="218">
        <v>200</v>
      </c>
      <c r="C3283" s="219">
        <v>13.720317802720331</v>
      </c>
      <c r="D3283" s="218"/>
      <c r="E3283" s="218" t="s">
        <v>205</v>
      </c>
      <c r="F3283" s="218">
        <v>1991</v>
      </c>
    </row>
    <row r="3284" spans="1:6" x14ac:dyDescent="0.45">
      <c r="A3284" s="218">
        <v>9054</v>
      </c>
      <c r="B3284" s="218">
        <v>200</v>
      </c>
      <c r="C3284" s="219">
        <v>13.2249223916854</v>
      </c>
      <c r="D3284" s="218"/>
      <c r="E3284" s="218" t="s">
        <v>205</v>
      </c>
      <c r="F3284" s="218">
        <v>1991</v>
      </c>
    </row>
    <row r="3285" spans="1:6" x14ac:dyDescent="0.45">
      <c r="A3285" s="218">
        <v>9052</v>
      </c>
      <c r="B3285" s="218">
        <v>200</v>
      </c>
      <c r="C3285" s="219">
        <v>4.8540108997926597</v>
      </c>
      <c r="D3285" s="218"/>
      <c r="E3285" s="218" t="s">
        <v>111</v>
      </c>
      <c r="F3285" s="218">
        <v>1901</v>
      </c>
    </row>
    <row r="3286" spans="1:6" x14ac:dyDescent="0.45">
      <c r="A3286" s="218">
        <v>9046</v>
      </c>
      <c r="B3286" s="218">
        <v>250</v>
      </c>
      <c r="C3286" s="219">
        <v>24.495384085660049</v>
      </c>
      <c r="D3286" s="218"/>
      <c r="E3286" s="218" t="s">
        <v>114</v>
      </c>
      <c r="F3286" s="218">
        <v>1901</v>
      </c>
    </row>
    <row r="3287" spans="1:6" x14ac:dyDescent="0.45">
      <c r="A3287" s="218">
        <v>9046</v>
      </c>
      <c r="B3287" s="218">
        <v>250</v>
      </c>
      <c r="C3287" s="219">
        <v>13.30357461979462</v>
      </c>
      <c r="D3287" s="218"/>
      <c r="E3287" s="218" t="s">
        <v>114</v>
      </c>
      <c r="F3287" s="218">
        <v>1901</v>
      </c>
    </row>
    <row r="3288" spans="1:6" x14ac:dyDescent="0.45">
      <c r="A3288" s="218">
        <v>9046</v>
      </c>
      <c r="B3288" s="218">
        <v>250</v>
      </c>
      <c r="C3288" s="219">
        <v>22.871569970655141</v>
      </c>
      <c r="D3288" s="218"/>
      <c r="E3288" s="218" t="s">
        <v>114</v>
      </c>
      <c r="F3288" s="218">
        <v>1901</v>
      </c>
    </row>
    <row r="3289" spans="1:6" x14ac:dyDescent="0.45">
      <c r="A3289" s="218">
        <v>9046</v>
      </c>
      <c r="B3289" s="218">
        <v>250</v>
      </c>
      <c r="C3289" s="219">
        <v>14.723398620687121</v>
      </c>
      <c r="D3289" s="218"/>
      <c r="E3289" s="218" t="s">
        <v>114</v>
      </c>
      <c r="F3289" s="218">
        <v>1901</v>
      </c>
    </row>
    <row r="3290" spans="1:6" x14ac:dyDescent="0.45">
      <c r="A3290" s="218">
        <v>9044</v>
      </c>
      <c r="B3290" s="218">
        <v>250</v>
      </c>
      <c r="C3290" s="219">
        <v>10.602254809356509</v>
      </c>
      <c r="D3290" s="218"/>
      <c r="E3290" s="218" t="s">
        <v>205</v>
      </c>
      <c r="F3290" s="218">
        <v>1901</v>
      </c>
    </row>
    <row r="3291" spans="1:6" x14ac:dyDescent="0.45">
      <c r="A3291" s="218">
        <v>9036</v>
      </c>
      <c r="B3291" s="218">
        <v>200</v>
      </c>
      <c r="C3291" s="219">
        <v>16.909573340508491</v>
      </c>
      <c r="D3291" s="218"/>
      <c r="E3291" s="218" t="s">
        <v>205</v>
      </c>
      <c r="F3291" s="218">
        <v>1901</v>
      </c>
    </row>
    <row r="3292" spans="1:6" x14ac:dyDescent="0.45">
      <c r="A3292" s="218">
        <v>9036</v>
      </c>
      <c r="B3292" s="218">
        <v>200</v>
      </c>
      <c r="C3292" s="219">
        <v>15.49810329407757</v>
      </c>
      <c r="D3292" s="218"/>
      <c r="E3292" s="218" t="s">
        <v>205</v>
      </c>
      <c r="F3292" s="218">
        <v>1901</v>
      </c>
    </row>
    <row r="3293" spans="1:6" x14ac:dyDescent="0.45">
      <c r="A3293" s="218">
        <v>9036</v>
      </c>
      <c r="B3293" s="218">
        <v>200</v>
      </c>
      <c r="C3293" s="219">
        <v>35.367160853619623</v>
      </c>
      <c r="D3293" s="218"/>
      <c r="E3293" s="218" t="s">
        <v>205</v>
      </c>
      <c r="F3293" s="218">
        <v>1901</v>
      </c>
    </row>
    <row r="3294" spans="1:6" x14ac:dyDescent="0.45">
      <c r="A3294" s="218">
        <v>9036</v>
      </c>
      <c r="B3294" s="218">
        <v>200</v>
      </c>
      <c r="C3294" s="219">
        <v>26.046844368629429</v>
      </c>
      <c r="D3294" s="218"/>
      <c r="E3294" s="218" t="s">
        <v>205</v>
      </c>
      <c r="F3294" s="218">
        <v>1901</v>
      </c>
    </row>
    <row r="3295" spans="1:6" x14ac:dyDescent="0.45">
      <c r="A3295" s="218">
        <v>9036</v>
      </c>
      <c r="B3295" s="218">
        <v>200</v>
      </c>
      <c r="C3295" s="219">
        <v>18.701854870228939</v>
      </c>
      <c r="D3295" s="218"/>
      <c r="E3295" s="218" t="s">
        <v>205</v>
      </c>
      <c r="F3295" s="218">
        <v>1901</v>
      </c>
    </row>
    <row r="3296" spans="1:6" x14ac:dyDescent="0.45">
      <c r="A3296" s="218">
        <v>9034</v>
      </c>
      <c r="B3296" s="218">
        <v>250</v>
      </c>
      <c r="C3296" s="219">
        <v>38.372802368620341</v>
      </c>
      <c r="D3296" s="218"/>
      <c r="E3296" s="218" t="s">
        <v>205</v>
      </c>
      <c r="F3296" s="218">
        <v>1901</v>
      </c>
    </row>
    <row r="3297" spans="1:6" x14ac:dyDescent="0.45">
      <c r="A3297" s="218">
        <v>9032</v>
      </c>
      <c r="B3297" s="218">
        <v>200</v>
      </c>
      <c r="C3297" s="219">
        <v>39.04242133586439</v>
      </c>
      <c r="D3297" s="218"/>
      <c r="E3297" s="218" t="s">
        <v>111</v>
      </c>
      <c r="F3297" s="218">
        <v>1901</v>
      </c>
    </row>
    <row r="3298" spans="1:6" x14ac:dyDescent="0.45">
      <c r="A3298" s="218">
        <v>9030</v>
      </c>
      <c r="B3298" s="218">
        <v>200</v>
      </c>
      <c r="C3298" s="219">
        <v>22.402232622388141</v>
      </c>
      <c r="D3298" s="218"/>
      <c r="E3298" s="218" t="s">
        <v>205</v>
      </c>
      <c r="F3298" s="218">
        <v>1901</v>
      </c>
    </row>
    <row r="3299" spans="1:6" x14ac:dyDescent="0.45">
      <c r="A3299" s="218">
        <v>9030</v>
      </c>
      <c r="B3299" s="218">
        <v>200</v>
      </c>
      <c r="C3299" s="219">
        <v>21.2118569668318</v>
      </c>
      <c r="D3299" s="218"/>
      <c r="E3299" s="218" t="s">
        <v>205</v>
      </c>
      <c r="F3299" s="218">
        <v>1901</v>
      </c>
    </row>
    <row r="3300" spans="1:6" x14ac:dyDescent="0.45">
      <c r="A3300" s="218">
        <v>9030</v>
      </c>
      <c r="B3300" s="218">
        <v>200</v>
      </c>
      <c r="C3300" s="219">
        <v>35.28973413410565</v>
      </c>
      <c r="D3300" s="218"/>
      <c r="E3300" s="218" t="s">
        <v>205</v>
      </c>
      <c r="F3300" s="218">
        <v>1901</v>
      </c>
    </row>
    <row r="3301" spans="1:6" x14ac:dyDescent="0.45">
      <c r="A3301" s="218">
        <v>9030</v>
      </c>
      <c r="B3301" s="218">
        <v>200</v>
      </c>
      <c r="C3301" s="219">
        <v>13.85182866266905</v>
      </c>
      <c r="D3301" s="218"/>
      <c r="E3301" s="218" t="s">
        <v>205</v>
      </c>
      <c r="F3301" s="218">
        <v>1901</v>
      </c>
    </row>
    <row r="3302" spans="1:6" x14ac:dyDescent="0.45">
      <c r="A3302" s="218">
        <v>9028</v>
      </c>
      <c r="B3302" s="218">
        <v>0</v>
      </c>
      <c r="C3302" s="219">
        <v>25.50768087361886</v>
      </c>
      <c r="D3302" s="218"/>
      <c r="E3302" s="218"/>
      <c r="F3302" s="218">
        <v>1901</v>
      </c>
    </row>
    <row r="3303" spans="1:6" x14ac:dyDescent="0.45">
      <c r="A3303" s="218">
        <v>9028</v>
      </c>
      <c r="B3303" s="218">
        <v>0</v>
      </c>
      <c r="C3303" s="219">
        <v>19.810542129044581</v>
      </c>
      <c r="D3303" s="218"/>
      <c r="E3303" s="218"/>
      <c r="F3303" s="218">
        <v>1901</v>
      </c>
    </row>
    <row r="3304" spans="1:6" x14ac:dyDescent="0.45">
      <c r="A3304" s="218">
        <v>9028</v>
      </c>
      <c r="B3304" s="218">
        <v>0</v>
      </c>
      <c r="C3304" s="219">
        <v>39.620267278255021</v>
      </c>
      <c r="D3304" s="218"/>
      <c r="E3304" s="218"/>
      <c r="F3304" s="218">
        <v>1901</v>
      </c>
    </row>
    <row r="3305" spans="1:6" x14ac:dyDescent="0.45">
      <c r="A3305" s="218">
        <v>9028</v>
      </c>
      <c r="B3305" s="218">
        <v>0</v>
      </c>
      <c r="C3305" s="219">
        <v>14.851317039209119</v>
      </c>
      <c r="D3305" s="218"/>
      <c r="E3305" s="218"/>
      <c r="F3305" s="218">
        <v>1901</v>
      </c>
    </row>
    <row r="3306" spans="1:6" x14ac:dyDescent="0.45">
      <c r="A3306" s="218">
        <v>9028</v>
      </c>
      <c r="B3306" s="218">
        <v>0</v>
      </c>
      <c r="C3306" s="219">
        <v>30.830432237555598</v>
      </c>
      <c r="D3306" s="218"/>
      <c r="E3306" s="218"/>
      <c r="F3306" s="218">
        <v>1901</v>
      </c>
    </row>
    <row r="3307" spans="1:6" x14ac:dyDescent="0.45">
      <c r="A3307" s="218">
        <v>9026</v>
      </c>
      <c r="B3307" s="218">
        <v>300</v>
      </c>
      <c r="C3307" s="219">
        <v>21.428581132831599</v>
      </c>
      <c r="D3307" s="218"/>
      <c r="E3307" s="218" t="s">
        <v>205</v>
      </c>
      <c r="F3307" s="218">
        <v>1901</v>
      </c>
    </row>
    <row r="3308" spans="1:6" x14ac:dyDescent="0.45">
      <c r="A3308" s="218">
        <v>9026</v>
      </c>
      <c r="B3308" s="218">
        <v>300</v>
      </c>
      <c r="C3308" s="219">
        <v>19.211617878922901</v>
      </c>
      <c r="D3308" s="218"/>
      <c r="E3308" s="218" t="s">
        <v>205</v>
      </c>
      <c r="F3308" s="218">
        <v>1901</v>
      </c>
    </row>
    <row r="3309" spans="1:6" x14ac:dyDescent="0.45">
      <c r="A3309" s="218">
        <v>9024</v>
      </c>
      <c r="B3309" s="218">
        <v>0</v>
      </c>
      <c r="C3309" s="219">
        <v>17.938293686197859</v>
      </c>
      <c r="D3309" s="218"/>
      <c r="E3309" s="218"/>
      <c r="F3309" s="218">
        <v>1901</v>
      </c>
    </row>
    <row r="3310" spans="1:6" x14ac:dyDescent="0.45">
      <c r="A3310" s="218">
        <v>9018</v>
      </c>
      <c r="B3310" s="218">
        <v>200</v>
      </c>
      <c r="C3310" s="219">
        <v>19.37460461999493</v>
      </c>
      <c r="D3310" s="218"/>
      <c r="E3310" s="218" t="s">
        <v>205</v>
      </c>
      <c r="F3310" s="218">
        <v>1901</v>
      </c>
    </row>
    <row r="3311" spans="1:6" x14ac:dyDescent="0.45">
      <c r="A3311" s="218">
        <v>9018</v>
      </c>
      <c r="B3311" s="218">
        <v>200</v>
      </c>
      <c r="C3311" s="219">
        <v>65.211683656394442</v>
      </c>
      <c r="D3311" s="218"/>
      <c r="E3311" s="218" t="s">
        <v>205</v>
      </c>
      <c r="F3311" s="218">
        <v>1901</v>
      </c>
    </row>
    <row r="3312" spans="1:6" x14ac:dyDescent="0.45">
      <c r="A3312" s="218">
        <v>9016</v>
      </c>
      <c r="B3312" s="218">
        <v>0</v>
      </c>
      <c r="C3312" s="219">
        <v>19.278691523936349</v>
      </c>
      <c r="D3312" s="218"/>
      <c r="E3312" s="218"/>
      <c r="F3312" s="218">
        <v>1964</v>
      </c>
    </row>
    <row r="3313" spans="1:6" x14ac:dyDescent="0.45">
      <c r="A3313" s="218">
        <v>9016</v>
      </c>
      <c r="B3313" s="218">
        <v>0</v>
      </c>
      <c r="C3313" s="219">
        <v>16.191277765631661</v>
      </c>
      <c r="D3313" s="218"/>
      <c r="E3313" s="218"/>
      <c r="F3313" s="218">
        <v>1964</v>
      </c>
    </row>
    <row r="3314" spans="1:6" x14ac:dyDescent="0.45">
      <c r="A3314" s="218">
        <v>9016</v>
      </c>
      <c r="B3314" s="218">
        <v>0</v>
      </c>
      <c r="C3314" s="219">
        <v>22.211329672541609</v>
      </c>
      <c r="D3314" s="218"/>
      <c r="E3314" s="218"/>
      <c r="F3314" s="218">
        <v>1964</v>
      </c>
    </row>
    <row r="3315" spans="1:6" x14ac:dyDescent="0.45">
      <c r="A3315" s="218">
        <v>9016</v>
      </c>
      <c r="B3315" s="218">
        <v>0</v>
      </c>
      <c r="C3315" s="219">
        <v>17.326915919359429</v>
      </c>
      <c r="D3315" s="218"/>
      <c r="E3315" s="218"/>
      <c r="F3315" s="218">
        <v>1964</v>
      </c>
    </row>
    <row r="3316" spans="1:6" x14ac:dyDescent="0.45">
      <c r="A3316" s="218">
        <v>9008</v>
      </c>
      <c r="B3316" s="218">
        <v>500</v>
      </c>
      <c r="C3316" s="219">
        <v>4.8439316669856396</v>
      </c>
      <c r="D3316" s="218"/>
      <c r="E3316" s="218" t="s">
        <v>203</v>
      </c>
      <c r="F3316" s="218">
        <v>1989</v>
      </c>
    </row>
    <row r="3317" spans="1:6" x14ac:dyDescent="0.45">
      <c r="A3317" s="218">
        <v>9008</v>
      </c>
      <c r="B3317" s="218">
        <v>500</v>
      </c>
      <c r="C3317" s="219">
        <v>37.758015373809762</v>
      </c>
      <c r="D3317" s="218"/>
      <c r="E3317" s="218" t="s">
        <v>203</v>
      </c>
      <c r="F3317" s="218">
        <v>1989</v>
      </c>
    </row>
    <row r="3318" spans="1:6" x14ac:dyDescent="0.45">
      <c r="A3318" s="218">
        <v>9008</v>
      </c>
      <c r="B3318" s="218">
        <v>500</v>
      </c>
      <c r="C3318" s="219">
        <v>26.578370003075399</v>
      </c>
      <c r="D3318" s="218"/>
      <c r="E3318" s="218" t="s">
        <v>203</v>
      </c>
      <c r="F3318" s="218">
        <v>1989</v>
      </c>
    </row>
    <row r="3319" spans="1:6" x14ac:dyDescent="0.45">
      <c r="A3319" s="218">
        <v>9008</v>
      </c>
      <c r="B3319" s="218">
        <v>500</v>
      </c>
      <c r="C3319" s="219">
        <v>36.170206769750969</v>
      </c>
      <c r="D3319" s="218"/>
      <c r="E3319" s="218" t="s">
        <v>203</v>
      </c>
      <c r="F3319" s="218">
        <v>1989</v>
      </c>
    </row>
    <row r="3320" spans="1:6" x14ac:dyDescent="0.45">
      <c r="A3320" s="218">
        <v>9008</v>
      </c>
      <c r="B3320" s="218">
        <v>500</v>
      </c>
      <c r="C3320" s="219">
        <v>14.190227702817049</v>
      </c>
      <c r="D3320" s="218"/>
      <c r="E3320" s="218" t="s">
        <v>203</v>
      </c>
      <c r="F3320" s="218">
        <v>1989</v>
      </c>
    </row>
    <row r="3321" spans="1:6" x14ac:dyDescent="0.45">
      <c r="A3321" s="218">
        <v>9008</v>
      </c>
      <c r="B3321" s="218">
        <v>500</v>
      </c>
      <c r="C3321" s="219">
        <v>30.379187211430551</v>
      </c>
      <c r="D3321" s="218"/>
      <c r="E3321" s="218" t="s">
        <v>203</v>
      </c>
      <c r="F3321" s="218">
        <v>1989</v>
      </c>
    </row>
    <row r="3322" spans="1:6" x14ac:dyDescent="0.45">
      <c r="A3322" s="218">
        <v>9006</v>
      </c>
      <c r="B3322" s="218">
        <v>600</v>
      </c>
      <c r="C3322" s="219">
        <v>14.65030102650908</v>
      </c>
      <c r="D3322" s="218"/>
      <c r="E3322" s="218" t="s">
        <v>203</v>
      </c>
      <c r="F3322" s="218">
        <v>1989</v>
      </c>
    </row>
    <row r="3323" spans="1:6" x14ac:dyDescent="0.45">
      <c r="A3323" s="218">
        <v>8766</v>
      </c>
      <c r="B3323" s="218">
        <v>300</v>
      </c>
      <c r="C3323" s="219">
        <v>17.207278109045141</v>
      </c>
      <c r="D3323" s="218"/>
      <c r="E3323" s="218" t="s">
        <v>205</v>
      </c>
      <c r="F3323" s="218">
        <v>1989</v>
      </c>
    </row>
    <row r="3324" spans="1:6" x14ac:dyDescent="0.45">
      <c r="A3324" s="218">
        <v>8766</v>
      </c>
      <c r="B3324" s="218">
        <v>300</v>
      </c>
      <c r="C3324" s="219">
        <v>36.430920540602543</v>
      </c>
      <c r="D3324" s="218"/>
      <c r="E3324" s="218" t="s">
        <v>205</v>
      </c>
      <c r="F3324" s="218">
        <v>1989</v>
      </c>
    </row>
    <row r="3325" spans="1:6" x14ac:dyDescent="0.45">
      <c r="A3325" s="218">
        <v>8766</v>
      </c>
      <c r="B3325" s="218">
        <v>300</v>
      </c>
      <c r="C3325" s="219">
        <v>28.400110699516478</v>
      </c>
      <c r="D3325" s="218"/>
      <c r="E3325" s="218"/>
      <c r="F3325" s="218">
        <v>1989</v>
      </c>
    </row>
    <row r="3326" spans="1:6" x14ac:dyDescent="0.45">
      <c r="A3326" s="218">
        <v>8756</v>
      </c>
      <c r="B3326" s="218">
        <v>450</v>
      </c>
      <c r="C3326" s="219">
        <v>60.092545103755953</v>
      </c>
      <c r="D3326" s="218"/>
      <c r="E3326" s="218" t="s">
        <v>208</v>
      </c>
      <c r="F3326" s="218">
        <v>1901</v>
      </c>
    </row>
    <row r="3327" spans="1:6" x14ac:dyDescent="0.45">
      <c r="A3327" s="218">
        <v>8756</v>
      </c>
      <c r="B3327" s="218">
        <v>450</v>
      </c>
      <c r="C3327" s="219">
        <v>58.927753397717623</v>
      </c>
      <c r="D3327" s="218"/>
      <c r="E3327" s="218" t="s">
        <v>208</v>
      </c>
      <c r="F3327" s="218">
        <v>1901</v>
      </c>
    </row>
    <row r="3328" spans="1:6" x14ac:dyDescent="0.45">
      <c r="A3328" s="218">
        <v>8742</v>
      </c>
      <c r="B3328" s="218">
        <v>250</v>
      </c>
      <c r="C3328" s="219">
        <v>8.1360626037452963</v>
      </c>
      <c r="D3328" s="218"/>
      <c r="E3328" s="218" t="s">
        <v>205</v>
      </c>
      <c r="F3328" s="218">
        <v>1901</v>
      </c>
    </row>
    <row r="3329" spans="1:6" x14ac:dyDescent="0.45">
      <c r="A3329" s="218">
        <v>8740</v>
      </c>
      <c r="B3329" s="218">
        <v>200</v>
      </c>
      <c r="C3329" s="219">
        <v>27.925214109742221</v>
      </c>
      <c r="D3329" s="218"/>
      <c r="E3329" s="218" t="s">
        <v>123</v>
      </c>
      <c r="F3329" s="218">
        <v>1901</v>
      </c>
    </row>
    <row r="3330" spans="1:6" x14ac:dyDescent="0.45">
      <c r="A3330" s="218">
        <v>8702</v>
      </c>
      <c r="B3330" s="218">
        <v>250</v>
      </c>
      <c r="C3330" s="219">
        <v>19.771985841692089</v>
      </c>
      <c r="D3330" s="218"/>
      <c r="E3330" s="218" t="s">
        <v>114</v>
      </c>
      <c r="F3330" s="218">
        <v>1901</v>
      </c>
    </row>
    <row r="3331" spans="1:6" x14ac:dyDescent="0.45">
      <c r="A3331" s="218">
        <v>8698</v>
      </c>
      <c r="B3331" s="218">
        <v>250</v>
      </c>
      <c r="C3331" s="219">
        <v>24.108947467857721</v>
      </c>
      <c r="D3331" s="218"/>
      <c r="E3331" s="218" t="s">
        <v>205</v>
      </c>
      <c r="F3331" s="218">
        <v>1901</v>
      </c>
    </row>
    <row r="3332" spans="1:6" x14ac:dyDescent="0.45">
      <c r="A3332" s="218">
        <v>8696</v>
      </c>
      <c r="B3332" s="218">
        <v>250</v>
      </c>
      <c r="C3332" s="219">
        <v>25.479257486057321</v>
      </c>
      <c r="D3332" s="218"/>
      <c r="E3332" s="218" t="s">
        <v>205</v>
      </c>
      <c r="F3332" s="218">
        <v>1901</v>
      </c>
    </row>
    <row r="3333" spans="1:6" x14ac:dyDescent="0.45">
      <c r="A3333" s="218">
        <v>8696</v>
      </c>
      <c r="B3333" s="218">
        <v>250</v>
      </c>
      <c r="C3333" s="219">
        <v>27.01198509161016</v>
      </c>
      <c r="D3333" s="218"/>
      <c r="E3333" s="218" t="s">
        <v>205</v>
      </c>
      <c r="F3333" s="218">
        <v>1901</v>
      </c>
    </row>
    <row r="3334" spans="1:6" x14ac:dyDescent="0.45">
      <c r="A3334" s="218">
        <v>8658</v>
      </c>
      <c r="B3334" s="218">
        <v>300</v>
      </c>
      <c r="C3334" s="219">
        <v>2.6743880373140549</v>
      </c>
      <c r="D3334" s="218"/>
      <c r="E3334" s="218" t="s">
        <v>205</v>
      </c>
      <c r="F3334" s="218">
        <v>1901</v>
      </c>
    </row>
    <row r="3335" spans="1:6" x14ac:dyDescent="0.45">
      <c r="A3335" s="218">
        <v>8802</v>
      </c>
      <c r="B3335" s="218">
        <v>150</v>
      </c>
      <c r="C3335" s="219">
        <v>5.7523354062179664</v>
      </c>
      <c r="D3335" s="218"/>
      <c r="E3335" s="218" t="s">
        <v>205</v>
      </c>
      <c r="F3335" s="218">
        <v>1901</v>
      </c>
    </row>
    <row r="3336" spans="1:6" x14ac:dyDescent="0.45">
      <c r="A3336" s="218">
        <v>8792</v>
      </c>
      <c r="B3336" s="218">
        <v>0</v>
      </c>
      <c r="C3336" s="219">
        <v>3.5744216123077499</v>
      </c>
      <c r="D3336" s="218"/>
      <c r="E3336" s="218"/>
      <c r="F3336" s="218">
        <v>0</v>
      </c>
    </row>
    <row r="3337" spans="1:6" x14ac:dyDescent="0.45">
      <c r="A3337" s="218">
        <v>8790</v>
      </c>
      <c r="B3337" s="218">
        <v>0</v>
      </c>
      <c r="C3337" s="219">
        <v>2.330183008603596</v>
      </c>
      <c r="D3337" s="218"/>
      <c r="E3337" s="218"/>
      <c r="F3337" s="218">
        <v>0</v>
      </c>
    </row>
    <row r="3338" spans="1:6" x14ac:dyDescent="0.45">
      <c r="A3338" s="218">
        <v>9104</v>
      </c>
      <c r="B3338" s="218">
        <v>0</v>
      </c>
      <c r="C3338" s="219">
        <v>26.180637884293741</v>
      </c>
      <c r="D3338" s="218"/>
      <c r="E3338" s="218"/>
      <c r="F3338" s="218">
        <v>1901</v>
      </c>
    </row>
    <row r="3339" spans="1:6" x14ac:dyDescent="0.45">
      <c r="A3339" s="218">
        <v>9104</v>
      </c>
      <c r="B3339" s="218">
        <v>0</v>
      </c>
      <c r="C3339" s="219">
        <v>22.280810128789739</v>
      </c>
      <c r="D3339" s="218"/>
      <c r="E3339" s="218"/>
      <c r="F3339" s="218">
        <v>1901</v>
      </c>
    </row>
    <row r="3340" spans="1:6" x14ac:dyDescent="0.45">
      <c r="A3340" s="218">
        <v>9104</v>
      </c>
      <c r="B3340" s="218">
        <v>0</v>
      </c>
      <c r="C3340" s="219">
        <v>29.28651566840632</v>
      </c>
      <c r="D3340" s="218"/>
      <c r="E3340" s="218"/>
      <c r="F3340" s="218">
        <v>1901</v>
      </c>
    </row>
    <row r="3341" spans="1:6" x14ac:dyDescent="0.45">
      <c r="A3341" s="218">
        <v>9104</v>
      </c>
      <c r="B3341" s="218">
        <v>0</v>
      </c>
      <c r="C3341" s="219">
        <v>21.090502601489941</v>
      </c>
      <c r="D3341" s="218"/>
      <c r="E3341" s="218"/>
      <c r="F3341" s="218">
        <v>1901</v>
      </c>
    </row>
    <row r="3342" spans="1:6" x14ac:dyDescent="0.45">
      <c r="A3342" s="218">
        <v>9104</v>
      </c>
      <c r="B3342" s="218">
        <v>0</v>
      </c>
      <c r="C3342" s="219">
        <v>21.074166650803662</v>
      </c>
      <c r="D3342" s="218"/>
      <c r="E3342" s="218"/>
      <c r="F3342" s="218">
        <v>1901</v>
      </c>
    </row>
    <row r="3343" spans="1:6" x14ac:dyDescent="0.45">
      <c r="A3343" s="218">
        <v>9104</v>
      </c>
      <c r="B3343" s="218">
        <v>0</v>
      </c>
      <c r="C3343" s="219">
        <v>15.54656763586804</v>
      </c>
      <c r="D3343" s="218"/>
      <c r="E3343" s="218"/>
      <c r="F3343" s="218">
        <v>1901</v>
      </c>
    </row>
    <row r="3344" spans="1:6" x14ac:dyDescent="0.45">
      <c r="A3344" s="218">
        <v>9102</v>
      </c>
      <c r="B3344" s="218">
        <v>0</v>
      </c>
      <c r="C3344" s="219">
        <v>46.24855997798872</v>
      </c>
      <c r="D3344" s="218"/>
      <c r="E3344" s="218"/>
      <c r="F3344" s="218">
        <v>1901</v>
      </c>
    </row>
    <row r="3345" spans="1:6" x14ac:dyDescent="0.45">
      <c r="A3345" s="218">
        <v>9102</v>
      </c>
      <c r="B3345" s="218">
        <v>0</v>
      </c>
      <c r="C3345" s="219">
        <v>40.758520581699322</v>
      </c>
      <c r="D3345" s="218"/>
      <c r="E3345" s="218"/>
      <c r="F3345" s="218">
        <v>1901</v>
      </c>
    </row>
    <row r="3346" spans="1:6" x14ac:dyDescent="0.45">
      <c r="A3346" s="218">
        <v>9072</v>
      </c>
      <c r="B3346" s="218">
        <v>200</v>
      </c>
      <c r="C3346" s="219">
        <v>5.4182984555407403</v>
      </c>
      <c r="D3346" s="218"/>
      <c r="E3346" s="218" t="s">
        <v>209</v>
      </c>
      <c r="F3346" s="218">
        <v>1987</v>
      </c>
    </row>
    <row r="3347" spans="1:6" x14ac:dyDescent="0.45">
      <c r="A3347" s="218">
        <v>8460</v>
      </c>
      <c r="B3347" s="218">
        <v>250</v>
      </c>
      <c r="C3347" s="219">
        <v>9.8883855306376098</v>
      </c>
      <c r="D3347" s="218"/>
      <c r="E3347" s="218" t="s">
        <v>205</v>
      </c>
      <c r="F3347" s="218">
        <v>1901</v>
      </c>
    </row>
    <row r="3348" spans="1:6" x14ac:dyDescent="0.45">
      <c r="A3348" s="218">
        <v>8442</v>
      </c>
      <c r="B3348" s="218">
        <v>600</v>
      </c>
      <c r="C3348" s="219">
        <v>47.741493748946098</v>
      </c>
      <c r="D3348" s="218"/>
      <c r="E3348" s="218" t="s">
        <v>212</v>
      </c>
      <c r="F3348" s="218">
        <v>1901</v>
      </c>
    </row>
    <row r="3349" spans="1:6" x14ac:dyDescent="0.45">
      <c r="A3349" s="218">
        <v>8442</v>
      </c>
      <c r="B3349" s="218">
        <v>600</v>
      </c>
      <c r="C3349" s="219">
        <v>22.081407911200031</v>
      </c>
      <c r="D3349" s="218"/>
      <c r="E3349" s="218" t="s">
        <v>212</v>
      </c>
      <c r="F3349" s="218">
        <v>1901</v>
      </c>
    </row>
    <row r="3350" spans="1:6" x14ac:dyDescent="0.45">
      <c r="A3350" s="218">
        <v>8442</v>
      </c>
      <c r="B3350" s="218">
        <v>600</v>
      </c>
      <c r="C3350" s="219">
        <v>28.756381764389349</v>
      </c>
      <c r="D3350" s="218"/>
      <c r="E3350" s="218" t="s">
        <v>212</v>
      </c>
      <c r="F3350" s="218">
        <v>1901</v>
      </c>
    </row>
    <row r="3351" spans="1:6" x14ac:dyDescent="0.45">
      <c r="A3351" s="218">
        <v>8442</v>
      </c>
      <c r="B3351" s="218">
        <v>600</v>
      </c>
      <c r="C3351" s="219">
        <v>19.807667114683131</v>
      </c>
      <c r="D3351" s="218"/>
      <c r="E3351" s="218" t="s">
        <v>212</v>
      </c>
      <c r="F3351" s="218">
        <v>1901</v>
      </c>
    </row>
    <row r="3352" spans="1:6" x14ac:dyDescent="0.45">
      <c r="A3352" s="218">
        <v>8130</v>
      </c>
      <c r="B3352" s="218">
        <v>0</v>
      </c>
      <c r="C3352" s="219">
        <v>2.2283937594754022</v>
      </c>
      <c r="D3352" s="218"/>
      <c r="E3352" s="218"/>
      <c r="F3352" s="218">
        <v>1901</v>
      </c>
    </row>
    <row r="3353" spans="1:6" x14ac:dyDescent="0.45">
      <c r="A3353" s="218">
        <v>8130</v>
      </c>
      <c r="B3353" s="218">
        <v>0</v>
      </c>
      <c r="C3353" s="219">
        <v>1.3998197259064551</v>
      </c>
      <c r="D3353" s="218"/>
      <c r="E3353" s="218"/>
      <c r="F3353" s="218">
        <v>1901</v>
      </c>
    </row>
    <row r="3354" spans="1:6" x14ac:dyDescent="0.45">
      <c r="A3354" s="218">
        <v>8128</v>
      </c>
      <c r="B3354" s="218">
        <v>200</v>
      </c>
      <c r="C3354" s="219">
        <v>30.99044703282415</v>
      </c>
      <c r="D3354" s="218"/>
      <c r="E3354" s="218"/>
      <c r="F3354" s="218">
        <v>1901</v>
      </c>
    </row>
    <row r="3355" spans="1:6" x14ac:dyDescent="0.45">
      <c r="A3355" s="218">
        <v>8126</v>
      </c>
      <c r="B3355" s="218">
        <v>150</v>
      </c>
      <c r="C3355" s="219">
        <v>6.3192663776121343</v>
      </c>
      <c r="D3355" s="218"/>
      <c r="E3355" s="218" t="s">
        <v>205</v>
      </c>
      <c r="F3355" s="218">
        <v>1901</v>
      </c>
    </row>
    <row r="3356" spans="1:6" x14ac:dyDescent="0.45">
      <c r="A3356" s="218">
        <v>8124</v>
      </c>
      <c r="B3356" s="218">
        <v>0</v>
      </c>
      <c r="C3356" s="219">
        <v>8.1078520147914741</v>
      </c>
      <c r="D3356" s="218"/>
      <c r="E3356" s="218"/>
      <c r="F3356" s="218">
        <v>1901</v>
      </c>
    </row>
    <row r="3357" spans="1:6" x14ac:dyDescent="0.45">
      <c r="A3357" s="218">
        <v>8106</v>
      </c>
      <c r="B3357" s="218">
        <v>150</v>
      </c>
      <c r="C3357" s="219">
        <v>38.722498080243177</v>
      </c>
      <c r="D3357" s="218"/>
      <c r="E3357" s="218" t="s">
        <v>205</v>
      </c>
      <c r="F3357" s="218">
        <v>1901</v>
      </c>
    </row>
    <row r="3358" spans="1:6" x14ac:dyDescent="0.45">
      <c r="A3358" s="218">
        <v>8104</v>
      </c>
      <c r="B3358" s="218">
        <v>1000</v>
      </c>
      <c r="C3358" s="219">
        <v>52.087623218061793</v>
      </c>
      <c r="D3358" s="218"/>
      <c r="E3358" s="218" t="s">
        <v>203</v>
      </c>
      <c r="F3358" s="218">
        <v>1901</v>
      </c>
    </row>
    <row r="3359" spans="1:6" x14ac:dyDescent="0.45">
      <c r="A3359" s="218">
        <v>8104</v>
      </c>
      <c r="B3359" s="218">
        <v>1000</v>
      </c>
      <c r="C3359" s="219">
        <v>42.523581858330239</v>
      </c>
      <c r="D3359" s="218"/>
      <c r="E3359" s="218" t="s">
        <v>203</v>
      </c>
      <c r="F3359" s="218">
        <v>1901</v>
      </c>
    </row>
    <row r="3360" spans="1:6" x14ac:dyDescent="0.45">
      <c r="A3360" s="218">
        <v>8104</v>
      </c>
      <c r="B3360" s="218">
        <v>1000</v>
      </c>
      <c r="C3360" s="219">
        <v>59.437211408278763</v>
      </c>
      <c r="D3360" s="218"/>
      <c r="E3360" s="218" t="s">
        <v>203</v>
      </c>
      <c r="F3360" s="218">
        <v>1901</v>
      </c>
    </row>
    <row r="3361" spans="1:6" x14ac:dyDescent="0.45">
      <c r="A3361" s="218">
        <v>8104</v>
      </c>
      <c r="B3361" s="218">
        <v>1000</v>
      </c>
      <c r="C3361" s="219">
        <v>53.845535562578213</v>
      </c>
      <c r="D3361" s="218"/>
      <c r="E3361" s="218" t="s">
        <v>203</v>
      </c>
      <c r="F3361" s="218">
        <v>1901</v>
      </c>
    </row>
    <row r="3362" spans="1:6" x14ac:dyDescent="0.45">
      <c r="A3362" s="218">
        <v>8104</v>
      </c>
      <c r="B3362" s="218">
        <v>1000</v>
      </c>
      <c r="C3362" s="219">
        <v>29.790975839336731</v>
      </c>
      <c r="D3362" s="218"/>
      <c r="E3362" s="218" t="s">
        <v>203</v>
      </c>
      <c r="F3362" s="218">
        <v>1901</v>
      </c>
    </row>
    <row r="3363" spans="1:6" x14ac:dyDescent="0.45">
      <c r="A3363" s="218">
        <v>8382</v>
      </c>
      <c r="B3363" s="218">
        <v>200</v>
      </c>
      <c r="C3363" s="219">
        <v>37.861126345011762</v>
      </c>
      <c r="D3363" s="218"/>
      <c r="E3363" s="218"/>
      <c r="F3363" s="218">
        <v>1901</v>
      </c>
    </row>
    <row r="3364" spans="1:6" x14ac:dyDescent="0.45">
      <c r="A3364" s="218">
        <v>8374</v>
      </c>
      <c r="B3364" s="218">
        <v>100</v>
      </c>
      <c r="C3364" s="219">
        <v>33.400394448458442</v>
      </c>
      <c r="D3364" s="218"/>
      <c r="E3364" s="218" t="s">
        <v>112</v>
      </c>
      <c r="F3364" s="218">
        <v>1986</v>
      </c>
    </row>
    <row r="3365" spans="1:6" x14ac:dyDescent="0.45">
      <c r="A3365" s="218">
        <v>8374</v>
      </c>
      <c r="B3365" s="218">
        <v>100</v>
      </c>
      <c r="C3365" s="219">
        <v>33.926183175424008</v>
      </c>
      <c r="D3365" s="218"/>
      <c r="E3365" s="218" t="s">
        <v>112</v>
      </c>
      <c r="F3365" s="218">
        <v>1986</v>
      </c>
    </row>
    <row r="3366" spans="1:6" x14ac:dyDescent="0.45">
      <c r="A3366" s="218">
        <v>8526</v>
      </c>
      <c r="B3366" s="218">
        <v>800</v>
      </c>
      <c r="C3366" s="219">
        <v>42.591374066794486</v>
      </c>
      <c r="D3366" s="218"/>
      <c r="E3366" s="218" t="s">
        <v>203</v>
      </c>
      <c r="F3366" s="218">
        <v>1979</v>
      </c>
    </row>
    <row r="3367" spans="1:6" x14ac:dyDescent="0.45">
      <c r="A3367" s="218">
        <v>8524</v>
      </c>
      <c r="B3367" s="218">
        <v>0</v>
      </c>
      <c r="C3367" s="219">
        <v>12.954611723085719</v>
      </c>
      <c r="D3367" s="218"/>
      <c r="E3367" s="218"/>
      <c r="F3367" s="218">
        <v>1901</v>
      </c>
    </row>
    <row r="3368" spans="1:6" x14ac:dyDescent="0.45">
      <c r="A3368" s="218">
        <v>8520</v>
      </c>
      <c r="B3368" s="218">
        <v>300</v>
      </c>
      <c r="C3368" s="219">
        <v>23.979215835329029</v>
      </c>
      <c r="D3368" s="218"/>
      <c r="E3368" s="218" t="s">
        <v>205</v>
      </c>
      <c r="F3368" s="218">
        <v>1977</v>
      </c>
    </row>
    <row r="3369" spans="1:6" x14ac:dyDescent="0.45">
      <c r="A3369" s="218">
        <v>8518</v>
      </c>
      <c r="B3369" s="218">
        <v>0</v>
      </c>
      <c r="C3369" s="219">
        <v>33.419252892046153</v>
      </c>
      <c r="D3369" s="218"/>
      <c r="E3369" s="218"/>
      <c r="F3369" s="218">
        <v>1901</v>
      </c>
    </row>
    <row r="3370" spans="1:6" x14ac:dyDescent="0.45">
      <c r="A3370" s="218">
        <v>8502</v>
      </c>
      <c r="B3370" s="218">
        <v>150</v>
      </c>
      <c r="C3370" s="219">
        <v>49.89171589665483</v>
      </c>
      <c r="D3370" s="218"/>
      <c r="E3370" s="218" t="s">
        <v>205</v>
      </c>
      <c r="F3370" s="218">
        <v>1901</v>
      </c>
    </row>
    <row r="3371" spans="1:6" x14ac:dyDescent="0.45">
      <c r="A3371" s="218">
        <v>8500</v>
      </c>
      <c r="B3371" s="218">
        <v>150</v>
      </c>
      <c r="C3371" s="219">
        <v>4.1729143117002749</v>
      </c>
      <c r="D3371" s="218"/>
      <c r="E3371" s="218" t="s">
        <v>207</v>
      </c>
      <c r="F3371" s="218">
        <v>1901</v>
      </c>
    </row>
    <row r="3372" spans="1:6" x14ac:dyDescent="0.45">
      <c r="A3372" s="218">
        <v>8496</v>
      </c>
      <c r="B3372" s="218">
        <v>300</v>
      </c>
      <c r="C3372" s="219">
        <v>11.017555721900569</v>
      </c>
      <c r="D3372" s="218"/>
      <c r="E3372" s="218" t="s">
        <v>204</v>
      </c>
      <c r="F3372" s="218">
        <v>1901</v>
      </c>
    </row>
    <row r="3373" spans="1:6" x14ac:dyDescent="0.45">
      <c r="A3373" s="218">
        <v>8492</v>
      </c>
      <c r="B3373" s="218">
        <v>300</v>
      </c>
      <c r="C3373" s="219">
        <v>69.724424266015518</v>
      </c>
      <c r="D3373" s="218"/>
      <c r="E3373" s="218" t="s">
        <v>203</v>
      </c>
      <c r="F3373" s="218">
        <v>1901</v>
      </c>
    </row>
    <row r="3374" spans="1:6" x14ac:dyDescent="0.45">
      <c r="A3374" s="218">
        <v>8490</v>
      </c>
      <c r="B3374" s="218">
        <v>0</v>
      </c>
      <c r="C3374" s="219">
        <v>41.472629900960669</v>
      </c>
      <c r="D3374" s="218"/>
      <c r="E3374" s="218"/>
      <c r="F3374" s="218">
        <v>1901</v>
      </c>
    </row>
    <row r="3375" spans="1:6" x14ac:dyDescent="0.45">
      <c r="A3375" s="218">
        <v>7962</v>
      </c>
      <c r="B3375" s="218">
        <v>250</v>
      </c>
      <c r="C3375" s="219">
        <v>40.706422034613823</v>
      </c>
      <c r="D3375" s="218"/>
      <c r="E3375" s="218"/>
      <c r="F3375" s="218">
        <v>1901</v>
      </c>
    </row>
    <row r="3376" spans="1:6" x14ac:dyDescent="0.45">
      <c r="A3376" s="218">
        <v>7960</v>
      </c>
      <c r="B3376" s="218">
        <v>400</v>
      </c>
      <c r="C3376" s="219">
        <v>72.718819272115695</v>
      </c>
      <c r="D3376" s="218"/>
      <c r="E3376" s="218" t="s">
        <v>203</v>
      </c>
      <c r="F3376" s="218">
        <v>1901</v>
      </c>
    </row>
    <row r="3377" spans="1:6" x14ac:dyDescent="0.45">
      <c r="A3377" s="218">
        <v>7950</v>
      </c>
      <c r="B3377" s="218">
        <v>0</v>
      </c>
      <c r="C3377" s="219">
        <v>22.114077653349771</v>
      </c>
      <c r="D3377" s="218"/>
      <c r="E3377" s="218"/>
      <c r="F3377" s="218">
        <v>1901</v>
      </c>
    </row>
    <row r="3378" spans="1:6" x14ac:dyDescent="0.45">
      <c r="A3378" s="218">
        <v>7946</v>
      </c>
      <c r="B3378" s="218">
        <v>1400</v>
      </c>
      <c r="C3378" s="219">
        <v>539.26085482666542</v>
      </c>
      <c r="D3378" s="218"/>
      <c r="E3378" s="218" t="s">
        <v>115</v>
      </c>
      <c r="F3378" s="218">
        <v>1901</v>
      </c>
    </row>
    <row r="3379" spans="1:6" x14ac:dyDescent="0.45">
      <c r="A3379" s="218">
        <v>7944</v>
      </c>
      <c r="B3379" s="218">
        <v>150</v>
      </c>
      <c r="C3379" s="219">
        <v>1.8403263360165889</v>
      </c>
      <c r="D3379" s="218"/>
      <c r="E3379" s="218" t="s">
        <v>203</v>
      </c>
      <c r="F3379" s="218">
        <v>1969</v>
      </c>
    </row>
    <row r="3380" spans="1:6" x14ac:dyDescent="0.45">
      <c r="A3380" s="218">
        <v>7938</v>
      </c>
      <c r="B3380" s="218">
        <v>500</v>
      </c>
      <c r="C3380" s="219">
        <v>122.4151125074635</v>
      </c>
      <c r="D3380" s="218"/>
      <c r="E3380" s="218" t="s">
        <v>123</v>
      </c>
      <c r="F3380" s="218">
        <v>1901</v>
      </c>
    </row>
    <row r="3381" spans="1:6" x14ac:dyDescent="0.45">
      <c r="A3381" s="218">
        <v>7936</v>
      </c>
      <c r="B3381" s="218">
        <v>500</v>
      </c>
      <c r="C3381" s="219">
        <v>162.0604686806775</v>
      </c>
      <c r="D3381" s="218" t="s">
        <v>203</v>
      </c>
      <c r="E3381" s="218" t="s">
        <v>203</v>
      </c>
      <c r="F3381" s="218">
        <v>1901</v>
      </c>
    </row>
    <row r="3382" spans="1:6" x14ac:dyDescent="0.45">
      <c r="A3382" s="218">
        <v>7934</v>
      </c>
      <c r="B3382" s="218">
        <v>2300</v>
      </c>
      <c r="C3382" s="219">
        <v>289.44264077870389</v>
      </c>
      <c r="D3382" s="218"/>
      <c r="E3382" s="218" t="s">
        <v>203</v>
      </c>
      <c r="F3382" s="218">
        <v>1901</v>
      </c>
    </row>
    <row r="3383" spans="1:6" x14ac:dyDescent="0.45">
      <c r="A3383" s="218">
        <v>7928</v>
      </c>
      <c r="B3383" s="218">
        <v>0</v>
      </c>
      <c r="C3383" s="219">
        <v>11.06770003756527</v>
      </c>
      <c r="D3383" s="218"/>
      <c r="E3383" s="218"/>
      <c r="F3383" s="218">
        <v>1901</v>
      </c>
    </row>
    <row r="3384" spans="1:6" x14ac:dyDescent="0.45">
      <c r="A3384" s="218">
        <v>7924</v>
      </c>
      <c r="B3384" s="218">
        <v>500</v>
      </c>
      <c r="C3384" s="219">
        <v>1.63737576150917</v>
      </c>
      <c r="D3384" s="218"/>
      <c r="E3384" s="218" t="s">
        <v>203</v>
      </c>
      <c r="F3384" s="218">
        <v>1901</v>
      </c>
    </row>
    <row r="3385" spans="1:6" x14ac:dyDescent="0.45">
      <c r="A3385" s="218">
        <v>7916</v>
      </c>
      <c r="B3385" s="218">
        <v>315</v>
      </c>
      <c r="C3385" s="219">
        <v>58.712305778059161</v>
      </c>
      <c r="D3385" s="218"/>
      <c r="E3385" s="218" t="s">
        <v>114</v>
      </c>
      <c r="F3385" s="218">
        <v>1901</v>
      </c>
    </row>
    <row r="3386" spans="1:6" x14ac:dyDescent="0.45">
      <c r="A3386" s="218">
        <v>7916</v>
      </c>
      <c r="B3386" s="218">
        <v>315</v>
      </c>
      <c r="C3386" s="219">
        <v>55.835789721913592</v>
      </c>
      <c r="D3386" s="218"/>
      <c r="E3386" s="218" t="s">
        <v>114</v>
      </c>
      <c r="F3386" s="218">
        <v>1901</v>
      </c>
    </row>
    <row r="3387" spans="1:6" x14ac:dyDescent="0.45">
      <c r="A3387" s="218">
        <v>7914</v>
      </c>
      <c r="B3387" s="218">
        <v>250</v>
      </c>
      <c r="C3387" s="219">
        <v>41.166612538273341</v>
      </c>
      <c r="D3387" s="218"/>
      <c r="E3387" s="218" t="s">
        <v>205</v>
      </c>
      <c r="F3387" s="218">
        <v>1956</v>
      </c>
    </row>
    <row r="3388" spans="1:6" x14ac:dyDescent="0.45">
      <c r="A3388" s="218">
        <v>7910</v>
      </c>
      <c r="B3388" s="218">
        <v>250</v>
      </c>
      <c r="C3388" s="219">
        <v>29.54500100439104</v>
      </c>
      <c r="D3388" s="218"/>
      <c r="E3388" s="218" t="s">
        <v>205</v>
      </c>
      <c r="F3388" s="218">
        <v>1979</v>
      </c>
    </row>
    <row r="3389" spans="1:6" x14ac:dyDescent="0.45">
      <c r="A3389" s="218">
        <v>7906</v>
      </c>
      <c r="B3389" s="218">
        <v>50</v>
      </c>
      <c r="C3389" s="219">
        <v>50.471357320010789</v>
      </c>
      <c r="D3389" s="218"/>
      <c r="E3389" s="218" t="s">
        <v>109</v>
      </c>
      <c r="F3389" s="218">
        <v>1901</v>
      </c>
    </row>
    <row r="3390" spans="1:6" x14ac:dyDescent="0.45">
      <c r="A3390" s="218">
        <v>7904</v>
      </c>
      <c r="B3390" s="218">
        <v>200</v>
      </c>
      <c r="C3390" s="219">
        <v>26.091799739890771</v>
      </c>
      <c r="D3390" s="218"/>
      <c r="E3390" s="218" t="s">
        <v>205</v>
      </c>
      <c r="F3390" s="218">
        <v>1901</v>
      </c>
    </row>
    <row r="3391" spans="1:6" x14ac:dyDescent="0.45">
      <c r="A3391" s="218">
        <v>7902</v>
      </c>
      <c r="B3391" s="218">
        <v>0</v>
      </c>
      <c r="C3391" s="219">
        <v>14.438680325527899</v>
      </c>
      <c r="D3391" s="218"/>
      <c r="E3391" s="218"/>
      <c r="F3391" s="218">
        <v>1901</v>
      </c>
    </row>
    <row r="3392" spans="1:6" x14ac:dyDescent="0.45">
      <c r="A3392" s="218">
        <v>7896</v>
      </c>
      <c r="B3392" s="218">
        <v>200</v>
      </c>
      <c r="C3392" s="219">
        <v>4.2894479907290997</v>
      </c>
      <c r="D3392" s="218"/>
      <c r="E3392" s="218" t="s">
        <v>114</v>
      </c>
      <c r="F3392" s="218">
        <v>1901</v>
      </c>
    </row>
    <row r="3393" spans="1:6" x14ac:dyDescent="0.45">
      <c r="A3393" s="218">
        <v>7890</v>
      </c>
      <c r="B3393" s="218">
        <v>150</v>
      </c>
      <c r="C3393" s="219">
        <v>16.250189414494329</v>
      </c>
      <c r="D3393" s="218"/>
      <c r="E3393" s="218" t="s">
        <v>205</v>
      </c>
      <c r="F3393" s="218">
        <v>1901</v>
      </c>
    </row>
    <row r="3394" spans="1:6" x14ac:dyDescent="0.45">
      <c r="A3394" s="218">
        <v>7888</v>
      </c>
      <c r="B3394" s="218">
        <v>0</v>
      </c>
      <c r="C3394" s="219">
        <v>30.630658718166849</v>
      </c>
      <c r="D3394" s="218"/>
      <c r="E3394" s="218"/>
      <c r="F3394" s="218">
        <v>1901</v>
      </c>
    </row>
    <row r="3395" spans="1:6" x14ac:dyDescent="0.45">
      <c r="A3395" s="218">
        <v>7886</v>
      </c>
      <c r="B3395" s="218">
        <v>400</v>
      </c>
      <c r="C3395" s="219">
        <v>13.32150314621113</v>
      </c>
      <c r="D3395" s="218"/>
      <c r="E3395" s="218" t="s">
        <v>203</v>
      </c>
      <c r="F3395" s="218">
        <v>1959</v>
      </c>
    </row>
    <row r="3396" spans="1:6" x14ac:dyDescent="0.45">
      <c r="A3396" s="218">
        <v>7882</v>
      </c>
      <c r="B3396" s="218">
        <v>250</v>
      </c>
      <c r="C3396" s="219">
        <v>40.269789856402447</v>
      </c>
      <c r="D3396" s="218"/>
      <c r="E3396" s="218" t="s">
        <v>111</v>
      </c>
      <c r="F3396" s="218">
        <v>1991</v>
      </c>
    </row>
    <row r="3397" spans="1:6" x14ac:dyDescent="0.45">
      <c r="A3397" s="218">
        <v>7878</v>
      </c>
      <c r="B3397" s="218">
        <v>250</v>
      </c>
      <c r="C3397" s="219">
        <v>32.743594938604481</v>
      </c>
      <c r="D3397" s="218"/>
      <c r="E3397" s="218" t="s">
        <v>114</v>
      </c>
      <c r="F3397" s="218">
        <v>1901</v>
      </c>
    </row>
    <row r="3398" spans="1:6" x14ac:dyDescent="0.45">
      <c r="A3398" s="218">
        <v>7876</v>
      </c>
      <c r="B3398" s="218">
        <v>0</v>
      </c>
      <c r="C3398" s="219">
        <v>46.857889891887247</v>
      </c>
      <c r="D3398" s="218"/>
      <c r="E3398" s="218"/>
      <c r="F3398" s="218">
        <v>1901</v>
      </c>
    </row>
    <row r="3399" spans="1:6" x14ac:dyDescent="0.45">
      <c r="A3399" s="218">
        <v>7868</v>
      </c>
      <c r="B3399" s="218">
        <v>700</v>
      </c>
      <c r="C3399" s="219">
        <v>53.182024752128989</v>
      </c>
      <c r="D3399" s="218"/>
      <c r="E3399" s="218" t="s">
        <v>208</v>
      </c>
      <c r="F3399" s="218">
        <v>1901</v>
      </c>
    </row>
    <row r="3400" spans="1:6" x14ac:dyDescent="0.45">
      <c r="A3400" s="218">
        <v>7866</v>
      </c>
      <c r="B3400" s="218">
        <v>200</v>
      </c>
      <c r="C3400" s="219">
        <v>126.7323740664979</v>
      </c>
      <c r="D3400" s="218"/>
      <c r="E3400" s="218" t="s">
        <v>205</v>
      </c>
      <c r="F3400" s="218">
        <v>1901</v>
      </c>
    </row>
    <row r="3401" spans="1:6" x14ac:dyDescent="0.45">
      <c r="A3401" s="218">
        <v>7864</v>
      </c>
      <c r="B3401" s="218">
        <v>150</v>
      </c>
      <c r="C3401" s="219">
        <v>32.788826119054121</v>
      </c>
      <c r="D3401" s="218"/>
      <c r="E3401" s="218" t="s">
        <v>207</v>
      </c>
      <c r="F3401" s="218">
        <v>1901</v>
      </c>
    </row>
    <row r="3402" spans="1:6" x14ac:dyDescent="0.45">
      <c r="A3402" s="218">
        <v>7862</v>
      </c>
      <c r="B3402" s="218">
        <v>100</v>
      </c>
      <c r="C3402" s="219">
        <v>34.312500160787998</v>
      </c>
      <c r="D3402" s="218"/>
      <c r="E3402" s="218" t="s">
        <v>114</v>
      </c>
      <c r="F3402" s="218">
        <v>1901</v>
      </c>
    </row>
    <row r="3403" spans="1:6" x14ac:dyDescent="0.45">
      <c r="A3403" s="218">
        <v>7860</v>
      </c>
      <c r="B3403" s="218">
        <v>150</v>
      </c>
      <c r="C3403" s="219">
        <v>48.161099082655021</v>
      </c>
      <c r="D3403" s="218"/>
      <c r="E3403" s="218" t="s">
        <v>205</v>
      </c>
      <c r="F3403" s="218">
        <v>1961</v>
      </c>
    </row>
    <row r="3404" spans="1:6" x14ac:dyDescent="0.45">
      <c r="A3404" s="218">
        <v>7858</v>
      </c>
      <c r="B3404" s="218">
        <v>200</v>
      </c>
      <c r="C3404" s="219">
        <v>47.292617771368427</v>
      </c>
      <c r="D3404" s="218"/>
      <c r="E3404" s="218" t="s">
        <v>205</v>
      </c>
      <c r="F3404" s="218">
        <v>1961</v>
      </c>
    </row>
    <row r="3405" spans="1:6" x14ac:dyDescent="0.45">
      <c r="A3405" s="218">
        <v>7856</v>
      </c>
      <c r="B3405" s="218">
        <v>0</v>
      </c>
      <c r="C3405" s="219">
        <v>21.08100169978632</v>
      </c>
      <c r="D3405" s="218"/>
      <c r="E3405" s="218"/>
      <c r="F3405" s="218">
        <v>1901</v>
      </c>
    </row>
    <row r="3406" spans="1:6" x14ac:dyDescent="0.45">
      <c r="A3406" s="218">
        <v>8302</v>
      </c>
      <c r="B3406" s="218">
        <v>350</v>
      </c>
      <c r="C3406" s="219">
        <v>49.295110175413953</v>
      </c>
      <c r="D3406" s="218"/>
      <c r="E3406" s="218" t="s">
        <v>205</v>
      </c>
      <c r="F3406" s="218">
        <v>1901</v>
      </c>
    </row>
    <row r="3407" spans="1:6" x14ac:dyDescent="0.45">
      <c r="A3407" s="218">
        <v>8300</v>
      </c>
      <c r="B3407" s="218">
        <v>500</v>
      </c>
      <c r="C3407" s="219">
        <v>14.964818534366859</v>
      </c>
      <c r="D3407" s="218"/>
      <c r="E3407" s="218" t="s">
        <v>203</v>
      </c>
      <c r="F3407" s="218">
        <v>1901</v>
      </c>
    </row>
    <row r="3408" spans="1:6" x14ac:dyDescent="0.45">
      <c r="A3408" s="218">
        <v>8300</v>
      </c>
      <c r="B3408" s="218">
        <v>500</v>
      </c>
      <c r="C3408" s="219">
        <v>14.26479365476534</v>
      </c>
      <c r="D3408" s="218"/>
      <c r="E3408" s="218" t="s">
        <v>203</v>
      </c>
      <c r="F3408" s="218">
        <v>1901</v>
      </c>
    </row>
    <row r="3409" spans="1:6" x14ac:dyDescent="0.45">
      <c r="A3409" s="218">
        <v>8298</v>
      </c>
      <c r="B3409" s="218">
        <v>0</v>
      </c>
      <c r="C3409" s="219">
        <v>31.208768991031469</v>
      </c>
      <c r="D3409" s="218"/>
      <c r="E3409" s="218"/>
      <c r="F3409" s="218">
        <v>0</v>
      </c>
    </row>
    <row r="3410" spans="1:6" x14ac:dyDescent="0.45">
      <c r="A3410" s="218">
        <v>8298</v>
      </c>
      <c r="B3410" s="218">
        <v>0</v>
      </c>
      <c r="C3410" s="219">
        <v>30.354569876643382</v>
      </c>
      <c r="D3410" s="218"/>
      <c r="E3410" s="218"/>
      <c r="F3410" s="218">
        <v>0</v>
      </c>
    </row>
    <row r="3411" spans="1:6" x14ac:dyDescent="0.45">
      <c r="A3411" s="218">
        <v>8296</v>
      </c>
      <c r="B3411" s="218">
        <v>250</v>
      </c>
      <c r="C3411" s="219">
        <v>49.755830022949951</v>
      </c>
      <c r="D3411" s="218" t="s">
        <v>205</v>
      </c>
      <c r="E3411" s="218"/>
      <c r="F3411" s="218">
        <v>0</v>
      </c>
    </row>
    <row r="3412" spans="1:6" x14ac:dyDescent="0.45">
      <c r="A3412" s="218">
        <v>8296</v>
      </c>
      <c r="B3412" s="218">
        <v>250</v>
      </c>
      <c r="C3412" s="219">
        <v>44.934450424702099</v>
      </c>
      <c r="D3412" s="218" t="s">
        <v>205</v>
      </c>
      <c r="E3412" s="218"/>
      <c r="F3412" s="218">
        <v>0</v>
      </c>
    </row>
    <row r="3413" spans="1:6" x14ac:dyDescent="0.45">
      <c r="A3413" s="218">
        <v>8296</v>
      </c>
      <c r="B3413" s="218">
        <v>250</v>
      </c>
      <c r="C3413" s="219">
        <v>43.930616373245194</v>
      </c>
      <c r="D3413" s="218" t="s">
        <v>205</v>
      </c>
      <c r="E3413" s="218"/>
      <c r="F3413" s="218">
        <v>0</v>
      </c>
    </row>
    <row r="3414" spans="1:6" x14ac:dyDescent="0.45">
      <c r="A3414" s="218">
        <v>8296</v>
      </c>
      <c r="B3414" s="218">
        <v>250</v>
      </c>
      <c r="C3414" s="219">
        <v>17.720163206327999</v>
      </c>
      <c r="D3414" s="218" t="s">
        <v>205</v>
      </c>
      <c r="E3414" s="218"/>
      <c r="F3414" s="218">
        <v>0</v>
      </c>
    </row>
    <row r="3415" spans="1:6" x14ac:dyDescent="0.45">
      <c r="A3415" s="218">
        <v>8296</v>
      </c>
      <c r="B3415" s="218">
        <v>250</v>
      </c>
      <c r="C3415" s="219">
        <v>45.187131703614973</v>
      </c>
      <c r="D3415" s="218" t="s">
        <v>205</v>
      </c>
      <c r="E3415" s="218"/>
      <c r="F3415" s="218">
        <v>0</v>
      </c>
    </row>
    <row r="3416" spans="1:6" x14ac:dyDescent="0.45">
      <c r="A3416" s="218">
        <v>8296</v>
      </c>
      <c r="B3416" s="218">
        <v>250</v>
      </c>
      <c r="C3416" s="219">
        <v>51.98263537382028</v>
      </c>
      <c r="D3416" s="218" t="s">
        <v>205</v>
      </c>
      <c r="E3416" s="218" t="s">
        <v>205</v>
      </c>
      <c r="F3416" s="218">
        <v>0</v>
      </c>
    </row>
    <row r="3417" spans="1:6" x14ac:dyDescent="0.45">
      <c r="A3417" s="218">
        <v>8296</v>
      </c>
      <c r="B3417" s="218">
        <v>250</v>
      </c>
      <c r="C3417" s="219">
        <v>52.747736458233923</v>
      </c>
      <c r="D3417" s="218" t="s">
        <v>205</v>
      </c>
      <c r="E3417" s="218" t="s">
        <v>205</v>
      </c>
      <c r="F3417" s="218">
        <v>0</v>
      </c>
    </row>
    <row r="3418" spans="1:6" x14ac:dyDescent="0.45">
      <c r="A3418" s="218">
        <v>8296</v>
      </c>
      <c r="B3418" s="218">
        <v>250</v>
      </c>
      <c r="C3418" s="219">
        <v>45.548765099601759</v>
      </c>
      <c r="D3418" s="218" t="s">
        <v>205</v>
      </c>
      <c r="E3418" s="218"/>
      <c r="F3418" s="218">
        <v>0</v>
      </c>
    </row>
    <row r="3419" spans="1:6" x14ac:dyDescent="0.45">
      <c r="A3419" s="218">
        <v>8296</v>
      </c>
      <c r="B3419" s="218">
        <v>250</v>
      </c>
      <c r="C3419" s="219">
        <v>44.673341168249792</v>
      </c>
      <c r="D3419" s="218" t="s">
        <v>205</v>
      </c>
      <c r="E3419" s="218"/>
      <c r="F3419" s="218">
        <v>0</v>
      </c>
    </row>
    <row r="3420" spans="1:6" x14ac:dyDescent="0.45">
      <c r="A3420" s="218">
        <v>8296</v>
      </c>
      <c r="B3420" s="218">
        <v>250</v>
      </c>
      <c r="C3420" s="219">
        <v>47.483612412709149</v>
      </c>
      <c r="D3420" s="218" t="s">
        <v>205</v>
      </c>
      <c r="E3420" s="218"/>
      <c r="F3420" s="218">
        <v>0</v>
      </c>
    </row>
    <row r="3421" spans="1:6" x14ac:dyDescent="0.45">
      <c r="A3421" s="218">
        <v>8296</v>
      </c>
      <c r="B3421" s="218">
        <v>250</v>
      </c>
      <c r="C3421" s="219">
        <v>42.11845569424937</v>
      </c>
      <c r="D3421" s="218" t="s">
        <v>205</v>
      </c>
      <c r="E3421" s="218"/>
      <c r="F3421" s="218">
        <v>0</v>
      </c>
    </row>
    <row r="3422" spans="1:6" x14ac:dyDescent="0.45">
      <c r="A3422" s="218">
        <v>8296</v>
      </c>
      <c r="B3422" s="218">
        <v>250</v>
      </c>
      <c r="C3422" s="219">
        <v>60.252628051293307</v>
      </c>
      <c r="D3422" s="218" t="s">
        <v>205</v>
      </c>
      <c r="E3422" s="218" t="s">
        <v>205</v>
      </c>
      <c r="F3422" s="218">
        <v>0</v>
      </c>
    </row>
    <row r="3423" spans="1:6" x14ac:dyDescent="0.45">
      <c r="A3423" s="218">
        <v>8296</v>
      </c>
      <c r="B3423" s="218">
        <v>250</v>
      </c>
      <c r="C3423" s="219">
        <v>51.542939247008071</v>
      </c>
      <c r="D3423" s="218" t="s">
        <v>205</v>
      </c>
      <c r="E3423" s="218" t="s">
        <v>205</v>
      </c>
      <c r="F3423" s="218">
        <v>0</v>
      </c>
    </row>
    <row r="3424" spans="1:6" x14ac:dyDescent="0.45">
      <c r="A3424" s="218">
        <v>8296</v>
      </c>
      <c r="B3424" s="218">
        <v>250</v>
      </c>
      <c r="C3424" s="219">
        <v>47.95942461588929</v>
      </c>
      <c r="D3424" s="218" t="s">
        <v>205</v>
      </c>
      <c r="E3424" s="218"/>
      <c r="F3424" s="218">
        <v>0</v>
      </c>
    </row>
    <row r="3425" spans="1:6" x14ac:dyDescent="0.45">
      <c r="A3425" s="218">
        <v>8296</v>
      </c>
      <c r="B3425" s="218">
        <v>250</v>
      </c>
      <c r="C3425" s="219">
        <v>52.771955401444913</v>
      </c>
      <c r="D3425" s="218" t="s">
        <v>205</v>
      </c>
      <c r="E3425" s="218" t="s">
        <v>205</v>
      </c>
      <c r="F3425" s="218">
        <v>0</v>
      </c>
    </row>
    <row r="3426" spans="1:6" x14ac:dyDescent="0.45">
      <c r="A3426" s="218">
        <v>8296</v>
      </c>
      <c r="B3426" s="218">
        <v>250</v>
      </c>
      <c r="C3426" s="219">
        <v>48.036200877079843</v>
      </c>
      <c r="D3426" s="218" t="s">
        <v>205</v>
      </c>
      <c r="E3426" s="218"/>
      <c r="F3426" s="218">
        <v>0</v>
      </c>
    </row>
    <row r="3427" spans="1:6" x14ac:dyDescent="0.45">
      <c r="A3427" s="218">
        <v>8272</v>
      </c>
      <c r="B3427" s="218">
        <v>200</v>
      </c>
      <c r="C3427" s="219">
        <v>1.0041164371121E-2</v>
      </c>
      <c r="D3427" s="218"/>
      <c r="E3427" s="218" t="s">
        <v>207</v>
      </c>
      <c r="F3427" s="218">
        <v>1901</v>
      </c>
    </row>
    <row r="3428" spans="1:6" x14ac:dyDescent="0.45">
      <c r="A3428" s="218">
        <v>8268</v>
      </c>
      <c r="B3428" s="218">
        <v>200</v>
      </c>
      <c r="C3428" s="219">
        <v>54.636553905047563</v>
      </c>
      <c r="D3428" s="218" t="s">
        <v>111</v>
      </c>
      <c r="E3428" s="218" t="s">
        <v>111</v>
      </c>
      <c r="F3428" s="218">
        <v>1901</v>
      </c>
    </row>
    <row r="3429" spans="1:6" x14ac:dyDescent="0.45">
      <c r="A3429" s="218">
        <v>8266</v>
      </c>
      <c r="B3429" s="218">
        <v>160</v>
      </c>
      <c r="C3429" s="219">
        <v>27.942366882901322</v>
      </c>
      <c r="D3429" s="218"/>
      <c r="E3429" s="218" t="s">
        <v>114</v>
      </c>
      <c r="F3429" s="218">
        <v>1901</v>
      </c>
    </row>
    <row r="3430" spans="1:6" x14ac:dyDescent="0.45">
      <c r="A3430" s="218">
        <v>8264</v>
      </c>
      <c r="B3430" s="218">
        <v>500</v>
      </c>
      <c r="C3430" s="219">
        <v>53.834290600521747</v>
      </c>
      <c r="D3430" s="218"/>
      <c r="E3430" s="218" t="s">
        <v>205</v>
      </c>
      <c r="F3430" s="218">
        <v>1989</v>
      </c>
    </row>
    <row r="3431" spans="1:6" x14ac:dyDescent="0.45">
      <c r="A3431" s="218">
        <v>8264</v>
      </c>
      <c r="B3431" s="218">
        <v>500</v>
      </c>
      <c r="C3431" s="219">
        <v>71.762332772084747</v>
      </c>
      <c r="D3431" s="218"/>
      <c r="E3431" s="218" t="s">
        <v>205</v>
      </c>
      <c r="F3431" s="218">
        <v>1989</v>
      </c>
    </row>
    <row r="3432" spans="1:6" x14ac:dyDescent="0.45">
      <c r="A3432" s="218">
        <v>8258</v>
      </c>
      <c r="B3432" s="218">
        <v>150</v>
      </c>
      <c r="C3432" s="219">
        <v>40.998808191557721</v>
      </c>
      <c r="D3432" s="218"/>
      <c r="E3432" s="218" t="s">
        <v>205</v>
      </c>
      <c r="F3432" s="218">
        <v>1901</v>
      </c>
    </row>
    <row r="3433" spans="1:6" x14ac:dyDescent="0.45">
      <c r="A3433" s="218">
        <v>8256</v>
      </c>
      <c r="B3433" s="218">
        <v>150</v>
      </c>
      <c r="C3433" s="219">
        <v>12.3981480829432</v>
      </c>
      <c r="D3433" s="218"/>
      <c r="E3433" s="218" t="s">
        <v>112</v>
      </c>
      <c r="F3433" s="218">
        <v>1901</v>
      </c>
    </row>
    <row r="3434" spans="1:6" x14ac:dyDescent="0.45">
      <c r="A3434" s="218">
        <v>8254</v>
      </c>
      <c r="B3434" s="218">
        <v>200</v>
      </c>
      <c r="C3434" s="219">
        <v>40.432593057180831</v>
      </c>
      <c r="D3434" s="218"/>
      <c r="E3434" s="218"/>
      <c r="F3434" s="218">
        <v>1901</v>
      </c>
    </row>
    <row r="3435" spans="1:6" x14ac:dyDescent="0.45">
      <c r="A3435" s="218">
        <v>8252</v>
      </c>
      <c r="B3435" s="218">
        <v>0</v>
      </c>
      <c r="C3435" s="219">
        <v>18.701763487829801</v>
      </c>
      <c r="D3435" s="218"/>
      <c r="E3435" s="218"/>
      <c r="F3435" s="218">
        <v>1901</v>
      </c>
    </row>
    <row r="3436" spans="1:6" x14ac:dyDescent="0.45">
      <c r="A3436" s="218">
        <v>8252</v>
      </c>
      <c r="B3436" s="218">
        <v>0</v>
      </c>
      <c r="C3436" s="219">
        <v>5.4396980744140384</v>
      </c>
      <c r="D3436" s="218"/>
      <c r="E3436" s="218"/>
      <c r="F3436" s="218">
        <v>1901</v>
      </c>
    </row>
    <row r="3437" spans="1:6" x14ac:dyDescent="0.45">
      <c r="A3437" s="218">
        <v>8250</v>
      </c>
      <c r="B3437" s="218">
        <v>300</v>
      </c>
      <c r="C3437" s="219">
        <v>44.004434333721349</v>
      </c>
      <c r="D3437" s="218"/>
      <c r="E3437" s="218" t="s">
        <v>111</v>
      </c>
      <c r="F3437" s="218">
        <v>1901</v>
      </c>
    </row>
    <row r="3438" spans="1:6" x14ac:dyDescent="0.45">
      <c r="A3438" s="218">
        <v>8248</v>
      </c>
      <c r="B3438" s="218">
        <v>600</v>
      </c>
      <c r="C3438" s="219">
        <v>29.60456866490026</v>
      </c>
      <c r="D3438" s="218"/>
      <c r="E3438" s="218" t="s">
        <v>203</v>
      </c>
      <c r="F3438" s="218">
        <v>1989</v>
      </c>
    </row>
    <row r="3439" spans="1:6" x14ac:dyDescent="0.45">
      <c r="A3439" s="218">
        <v>8058</v>
      </c>
      <c r="B3439" s="218">
        <v>150</v>
      </c>
      <c r="C3439" s="219">
        <v>28.023520465574151</v>
      </c>
      <c r="D3439" s="218"/>
      <c r="E3439" s="218" t="s">
        <v>112</v>
      </c>
      <c r="F3439" s="218">
        <v>1901</v>
      </c>
    </row>
    <row r="3440" spans="1:6" x14ac:dyDescent="0.45">
      <c r="A3440" s="218">
        <v>8056</v>
      </c>
      <c r="B3440" s="218">
        <v>0</v>
      </c>
      <c r="C3440" s="219">
        <v>28.649102596001772</v>
      </c>
      <c r="D3440" s="218"/>
      <c r="E3440" s="218"/>
      <c r="F3440" s="218">
        <v>1901</v>
      </c>
    </row>
    <row r="3441" spans="1:6" x14ac:dyDescent="0.45">
      <c r="A3441" s="218">
        <v>8054</v>
      </c>
      <c r="B3441" s="218">
        <v>0</v>
      </c>
      <c r="C3441" s="219">
        <v>25.434226990431519</v>
      </c>
      <c r="D3441" s="218"/>
      <c r="E3441" s="218"/>
      <c r="F3441" s="218">
        <v>1901</v>
      </c>
    </row>
    <row r="3442" spans="1:6" x14ac:dyDescent="0.45">
      <c r="A3442" s="218">
        <v>8048</v>
      </c>
      <c r="B3442" s="218">
        <v>250</v>
      </c>
      <c r="C3442" s="219">
        <v>12.68203318273398</v>
      </c>
      <c r="D3442" s="218"/>
      <c r="E3442" s="218" t="s">
        <v>205</v>
      </c>
      <c r="F3442" s="218">
        <v>1901</v>
      </c>
    </row>
    <row r="3443" spans="1:6" x14ac:dyDescent="0.45">
      <c r="A3443" s="218">
        <v>8044</v>
      </c>
      <c r="B3443" s="218">
        <v>500</v>
      </c>
      <c r="C3443" s="219">
        <v>29.975712995518109</v>
      </c>
      <c r="D3443" s="218"/>
      <c r="E3443" s="218"/>
      <c r="F3443" s="218">
        <v>1901</v>
      </c>
    </row>
    <row r="3444" spans="1:6" x14ac:dyDescent="0.45">
      <c r="A3444" s="218">
        <v>8044</v>
      </c>
      <c r="B3444" s="218">
        <v>500</v>
      </c>
      <c r="C3444" s="219">
        <v>35.623899333456073</v>
      </c>
      <c r="D3444" s="218"/>
      <c r="E3444" s="218"/>
      <c r="F3444" s="218">
        <v>1901</v>
      </c>
    </row>
    <row r="3445" spans="1:6" x14ac:dyDescent="0.45">
      <c r="A3445" s="218">
        <v>14266</v>
      </c>
      <c r="B3445" s="218">
        <v>0</v>
      </c>
      <c r="C3445" s="219">
        <v>9.9250270625775219</v>
      </c>
      <c r="D3445" s="218"/>
      <c r="E3445" s="218"/>
      <c r="F3445" s="218">
        <v>0</v>
      </c>
    </row>
    <row r="3446" spans="1:6" x14ac:dyDescent="0.45">
      <c r="A3446" s="218">
        <v>14265</v>
      </c>
      <c r="B3446" s="218">
        <v>0</v>
      </c>
      <c r="C3446" s="219">
        <v>29.405790797990878</v>
      </c>
      <c r="D3446" s="218"/>
      <c r="E3446" s="218"/>
      <c r="F3446" s="218">
        <v>1901</v>
      </c>
    </row>
    <row r="3447" spans="1:6" x14ac:dyDescent="0.45">
      <c r="A3447" s="218">
        <v>14264</v>
      </c>
      <c r="B3447" s="218">
        <v>250</v>
      </c>
      <c r="C3447" s="219">
        <v>233.0949927535539</v>
      </c>
      <c r="D3447" s="218" t="s">
        <v>205</v>
      </c>
      <c r="E3447" s="218"/>
      <c r="F3447" s="218">
        <v>1901</v>
      </c>
    </row>
    <row r="3448" spans="1:6" x14ac:dyDescent="0.45">
      <c r="A3448" s="218">
        <v>13807</v>
      </c>
      <c r="B3448" s="218">
        <v>500</v>
      </c>
      <c r="C3448" s="219">
        <v>69.84541809026706</v>
      </c>
      <c r="D3448" s="218"/>
      <c r="E3448" s="218" t="s">
        <v>214</v>
      </c>
      <c r="F3448" s="218">
        <v>1901</v>
      </c>
    </row>
    <row r="3449" spans="1:6" x14ac:dyDescent="0.45">
      <c r="A3449" s="218">
        <v>13532</v>
      </c>
      <c r="B3449" s="218">
        <v>250</v>
      </c>
      <c r="C3449" s="219">
        <v>35.772174248152183</v>
      </c>
      <c r="D3449" s="218"/>
      <c r="E3449" s="218" t="s">
        <v>124</v>
      </c>
      <c r="F3449" s="218">
        <v>1901</v>
      </c>
    </row>
    <row r="3450" spans="1:6" x14ac:dyDescent="0.45">
      <c r="A3450" s="218">
        <v>13516</v>
      </c>
      <c r="B3450" s="218">
        <v>250</v>
      </c>
      <c r="C3450" s="219">
        <v>50.388570866427742</v>
      </c>
      <c r="D3450" s="218"/>
      <c r="E3450" s="218" t="s">
        <v>114</v>
      </c>
      <c r="F3450" s="218">
        <v>1901</v>
      </c>
    </row>
    <row r="3451" spans="1:6" x14ac:dyDescent="0.45">
      <c r="A3451" s="218">
        <v>13092</v>
      </c>
      <c r="B3451" s="218">
        <v>500</v>
      </c>
      <c r="C3451" s="219">
        <v>47.672812171729973</v>
      </c>
      <c r="D3451" s="218"/>
      <c r="E3451" s="218" t="s">
        <v>214</v>
      </c>
      <c r="F3451" s="218">
        <v>1901</v>
      </c>
    </row>
    <row r="3452" spans="1:6" x14ac:dyDescent="0.45">
      <c r="A3452" s="218">
        <v>13076</v>
      </c>
      <c r="B3452" s="218">
        <v>300</v>
      </c>
      <c r="C3452" s="219">
        <v>26.432734592332402</v>
      </c>
      <c r="D3452" s="218"/>
      <c r="E3452" s="218" t="s">
        <v>206</v>
      </c>
      <c r="F3452" s="218">
        <v>1963</v>
      </c>
    </row>
    <row r="3453" spans="1:6" x14ac:dyDescent="0.45">
      <c r="A3453" s="218">
        <v>13046</v>
      </c>
      <c r="B3453" s="218">
        <v>250</v>
      </c>
      <c r="C3453" s="219">
        <v>75.1700635177165</v>
      </c>
      <c r="D3453" s="218" t="s">
        <v>206</v>
      </c>
      <c r="E3453" s="218" t="s">
        <v>206</v>
      </c>
      <c r="F3453" s="218">
        <v>1901</v>
      </c>
    </row>
    <row r="3454" spans="1:6" x14ac:dyDescent="0.45">
      <c r="A3454" s="218">
        <v>13510</v>
      </c>
      <c r="B3454" s="218">
        <v>0</v>
      </c>
      <c r="C3454" s="219">
        <v>24.313889838006379</v>
      </c>
      <c r="D3454" s="218"/>
      <c r="E3454" s="218"/>
      <c r="F3454" s="218">
        <v>1901</v>
      </c>
    </row>
    <row r="3455" spans="1:6" x14ac:dyDescent="0.45">
      <c r="A3455" s="218">
        <v>13396</v>
      </c>
      <c r="B3455" s="218">
        <v>300</v>
      </c>
      <c r="C3455" s="219">
        <v>23.000869654927431</v>
      </c>
      <c r="D3455" s="218"/>
      <c r="E3455" s="218" t="s">
        <v>124</v>
      </c>
      <c r="F3455" s="218">
        <v>1901</v>
      </c>
    </row>
    <row r="3456" spans="1:6" x14ac:dyDescent="0.45">
      <c r="A3456" s="218">
        <v>13384</v>
      </c>
      <c r="B3456" s="218">
        <v>500</v>
      </c>
      <c r="C3456" s="219">
        <v>10.25428221113251</v>
      </c>
      <c r="D3456" s="218"/>
      <c r="E3456" s="218" t="s">
        <v>214</v>
      </c>
      <c r="F3456" s="218">
        <v>1987</v>
      </c>
    </row>
    <row r="3457" spans="1:6" x14ac:dyDescent="0.45">
      <c r="A3457" s="218">
        <v>13290</v>
      </c>
      <c r="B3457" s="218">
        <v>250</v>
      </c>
      <c r="C3457" s="219">
        <v>4.0999681916399001E-2</v>
      </c>
      <c r="D3457" s="218"/>
      <c r="E3457" s="218"/>
      <c r="F3457" s="218">
        <v>1983</v>
      </c>
    </row>
    <row r="3458" spans="1:6" x14ac:dyDescent="0.45">
      <c r="A3458" s="218">
        <v>13280</v>
      </c>
      <c r="B3458" s="218">
        <v>250</v>
      </c>
      <c r="C3458" s="219">
        <v>15.028612741437099</v>
      </c>
      <c r="D3458" s="218"/>
      <c r="E3458" s="218" t="s">
        <v>206</v>
      </c>
      <c r="F3458" s="218">
        <v>1977</v>
      </c>
    </row>
    <row r="3459" spans="1:6" x14ac:dyDescent="0.45">
      <c r="A3459" s="218">
        <v>13278</v>
      </c>
      <c r="B3459" s="218">
        <v>500</v>
      </c>
      <c r="C3459" s="219">
        <v>39.883292487092902</v>
      </c>
      <c r="D3459" s="218" t="s">
        <v>203</v>
      </c>
      <c r="E3459" s="218"/>
      <c r="F3459" s="218">
        <v>1901</v>
      </c>
    </row>
    <row r="3460" spans="1:6" x14ac:dyDescent="0.45">
      <c r="A3460" s="218">
        <v>13158</v>
      </c>
      <c r="B3460" s="218">
        <v>0</v>
      </c>
      <c r="C3460" s="219">
        <v>37.462459650432727</v>
      </c>
      <c r="D3460" s="218"/>
      <c r="E3460" s="218"/>
      <c r="F3460" s="218">
        <v>1901</v>
      </c>
    </row>
    <row r="3461" spans="1:6" x14ac:dyDescent="0.45">
      <c r="A3461" s="218">
        <v>13156</v>
      </c>
      <c r="B3461" s="218">
        <v>1500</v>
      </c>
      <c r="C3461" s="219">
        <v>80.58874893659366</v>
      </c>
      <c r="D3461" s="218"/>
      <c r="E3461" s="218" t="s">
        <v>214</v>
      </c>
      <c r="F3461" s="218">
        <v>1972</v>
      </c>
    </row>
    <row r="3462" spans="1:6" x14ac:dyDescent="0.45">
      <c r="A3462" s="218">
        <v>13154</v>
      </c>
      <c r="B3462" s="218">
        <v>0</v>
      </c>
      <c r="C3462" s="219">
        <v>137.62459892728239</v>
      </c>
      <c r="D3462" s="218" t="s">
        <v>123</v>
      </c>
      <c r="E3462" s="218"/>
      <c r="F3462" s="218">
        <v>1901</v>
      </c>
    </row>
    <row r="3463" spans="1:6" x14ac:dyDescent="0.45">
      <c r="A3463" s="218">
        <v>13152</v>
      </c>
      <c r="B3463" s="218">
        <v>200</v>
      </c>
      <c r="C3463" s="219">
        <v>24.259226254716388</v>
      </c>
      <c r="D3463" s="218"/>
      <c r="E3463" s="218" t="s">
        <v>206</v>
      </c>
      <c r="F3463" s="218">
        <v>1987</v>
      </c>
    </row>
    <row r="3464" spans="1:6" x14ac:dyDescent="0.45">
      <c r="A3464" s="218">
        <v>13150</v>
      </c>
      <c r="B3464" s="218">
        <v>500</v>
      </c>
      <c r="C3464" s="219">
        <v>44.768323673406229</v>
      </c>
      <c r="D3464" s="218"/>
      <c r="E3464" s="218" t="s">
        <v>214</v>
      </c>
      <c r="F3464" s="218">
        <v>1901</v>
      </c>
    </row>
    <row r="3465" spans="1:6" x14ac:dyDescent="0.45">
      <c r="A3465" s="218">
        <v>13140</v>
      </c>
      <c r="B3465" s="218">
        <v>0</v>
      </c>
      <c r="C3465" s="219">
        <v>4.1178396756217106</v>
      </c>
      <c r="D3465" s="218"/>
      <c r="E3465" s="218"/>
      <c r="F3465" s="218">
        <v>1901</v>
      </c>
    </row>
    <row r="3466" spans="1:6" x14ac:dyDescent="0.45">
      <c r="A3466" s="218">
        <v>13116</v>
      </c>
      <c r="B3466" s="218">
        <v>250</v>
      </c>
      <c r="C3466" s="219">
        <v>1.593765380261577</v>
      </c>
      <c r="D3466" s="218"/>
      <c r="E3466" s="218" t="s">
        <v>206</v>
      </c>
      <c r="F3466" s="218">
        <v>1901</v>
      </c>
    </row>
    <row r="3467" spans="1:6" x14ac:dyDescent="0.45">
      <c r="A3467" s="218">
        <v>13106</v>
      </c>
      <c r="B3467" s="218">
        <v>300</v>
      </c>
      <c r="C3467" s="219">
        <v>31.608475081965679</v>
      </c>
      <c r="D3467" s="218"/>
      <c r="E3467" s="218" t="s">
        <v>206</v>
      </c>
      <c r="F3467" s="218">
        <v>1975</v>
      </c>
    </row>
    <row r="3468" spans="1:6" x14ac:dyDescent="0.45">
      <c r="A3468" s="218">
        <v>12604</v>
      </c>
      <c r="B3468" s="218">
        <v>250</v>
      </c>
      <c r="C3468" s="219">
        <v>1.3591131911886141</v>
      </c>
      <c r="D3468" s="218"/>
      <c r="E3468" s="218" t="s">
        <v>206</v>
      </c>
      <c r="F3468" s="218">
        <v>1990</v>
      </c>
    </row>
    <row r="3469" spans="1:6" x14ac:dyDescent="0.45">
      <c r="A3469" s="218">
        <v>12920</v>
      </c>
      <c r="B3469" s="218">
        <v>250</v>
      </c>
      <c r="C3469" s="219">
        <v>24.68245681876618</v>
      </c>
      <c r="D3469" s="218"/>
      <c r="E3469" s="218" t="s">
        <v>206</v>
      </c>
      <c r="F3469" s="218">
        <v>1987</v>
      </c>
    </row>
    <row r="3470" spans="1:6" x14ac:dyDescent="0.45">
      <c r="A3470" s="218">
        <v>12918</v>
      </c>
      <c r="B3470" s="218">
        <v>300</v>
      </c>
      <c r="C3470" s="219">
        <v>19.33227450402142</v>
      </c>
      <c r="D3470" s="218"/>
      <c r="E3470" s="218" t="s">
        <v>206</v>
      </c>
      <c r="F3470" s="218">
        <v>1986</v>
      </c>
    </row>
    <row r="3471" spans="1:6" x14ac:dyDescent="0.45">
      <c r="A3471" s="218">
        <v>12910</v>
      </c>
      <c r="B3471" s="218">
        <v>1000</v>
      </c>
      <c r="C3471" s="219">
        <v>156.71908142149459</v>
      </c>
      <c r="D3471" s="218"/>
      <c r="E3471" s="218" t="s">
        <v>214</v>
      </c>
      <c r="F3471" s="218">
        <v>1970</v>
      </c>
    </row>
    <row r="3472" spans="1:6" x14ac:dyDescent="0.45">
      <c r="A3472" s="218">
        <v>12902</v>
      </c>
      <c r="B3472" s="218">
        <v>250</v>
      </c>
      <c r="C3472" s="219">
        <v>90.374278562011071</v>
      </c>
      <c r="D3472" s="218" t="s">
        <v>207</v>
      </c>
      <c r="E3472" s="218" t="s">
        <v>207</v>
      </c>
      <c r="F3472" s="218">
        <v>1901</v>
      </c>
    </row>
    <row r="3473" spans="1:6" x14ac:dyDescent="0.45">
      <c r="A3473" s="218">
        <v>12898</v>
      </c>
      <c r="B3473" s="218">
        <v>300</v>
      </c>
      <c r="C3473" s="219">
        <v>55.362080653832429</v>
      </c>
      <c r="D3473" s="218"/>
      <c r="E3473" s="218" t="s">
        <v>206</v>
      </c>
      <c r="F3473" s="218">
        <v>1986</v>
      </c>
    </row>
    <row r="3474" spans="1:6" x14ac:dyDescent="0.45">
      <c r="A3474" s="218">
        <v>12876</v>
      </c>
      <c r="B3474" s="218">
        <v>250</v>
      </c>
      <c r="C3474" s="219">
        <v>9.4840486006611773</v>
      </c>
      <c r="D3474" s="218"/>
      <c r="E3474" s="218"/>
      <c r="F3474" s="218">
        <v>0</v>
      </c>
    </row>
    <row r="3475" spans="1:6" x14ac:dyDescent="0.45">
      <c r="A3475" s="218">
        <v>12678</v>
      </c>
      <c r="B3475" s="218">
        <v>250</v>
      </c>
      <c r="C3475" s="219">
        <v>33.96773487731879</v>
      </c>
      <c r="D3475" s="218"/>
      <c r="E3475" s="218" t="s">
        <v>214</v>
      </c>
      <c r="F3475" s="218">
        <v>1955</v>
      </c>
    </row>
    <row r="3476" spans="1:6" x14ac:dyDescent="0.45">
      <c r="A3476" s="218">
        <v>12674</v>
      </c>
      <c r="B3476" s="218">
        <v>0</v>
      </c>
      <c r="C3476" s="219">
        <v>20.975875932052912</v>
      </c>
      <c r="D3476" s="218"/>
      <c r="E3476" s="218"/>
      <c r="F3476" s="218">
        <v>1901</v>
      </c>
    </row>
    <row r="3477" spans="1:6" x14ac:dyDescent="0.45">
      <c r="A3477" s="218">
        <v>12632</v>
      </c>
      <c r="B3477" s="218">
        <v>200</v>
      </c>
      <c r="C3477" s="219">
        <v>32.953821304905119</v>
      </c>
      <c r="D3477" s="218"/>
      <c r="E3477" s="218" t="s">
        <v>210</v>
      </c>
      <c r="F3477" s="218">
        <v>1901</v>
      </c>
    </row>
    <row r="3478" spans="1:6" x14ac:dyDescent="0.45">
      <c r="A3478" s="218">
        <v>12428</v>
      </c>
      <c r="B3478" s="218">
        <v>200</v>
      </c>
      <c r="C3478" s="219">
        <v>19.0650791488689</v>
      </c>
      <c r="D3478" s="218"/>
      <c r="E3478" s="218" t="s">
        <v>206</v>
      </c>
      <c r="F3478" s="218">
        <v>1981</v>
      </c>
    </row>
    <row r="3479" spans="1:6" x14ac:dyDescent="0.45">
      <c r="A3479" s="218">
        <v>12422</v>
      </c>
      <c r="B3479" s="218">
        <v>500</v>
      </c>
      <c r="C3479" s="219">
        <v>26.589760990144651</v>
      </c>
      <c r="D3479" s="218"/>
      <c r="E3479" s="218" t="s">
        <v>214</v>
      </c>
      <c r="F3479" s="218">
        <v>1901</v>
      </c>
    </row>
    <row r="3480" spans="1:6" x14ac:dyDescent="0.45">
      <c r="A3480" s="218">
        <v>12406</v>
      </c>
      <c r="B3480" s="218">
        <v>150</v>
      </c>
      <c r="C3480" s="219">
        <v>15.263426948114979</v>
      </c>
      <c r="D3480" s="218"/>
      <c r="E3480" s="218" t="s">
        <v>206</v>
      </c>
      <c r="F3480" s="218">
        <v>1901</v>
      </c>
    </row>
    <row r="3481" spans="1:6" x14ac:dyDescent="0.45">
      <c r="A3481" s="218">
        <v>12400</v>
      </c>
      <c r="B3481" s="218">
        <v>300</v>
      </c>
      <c r="C3481" s="219">
        <v>20.098783213063481</v>
      </c>
      <c r="D3481" s="218"/>
      <c r="E3481" s="218" t="s">
        <v>206</v>
      </c>
      <c r="F3481" s="218">
        <v>1901</v>
      </c>
    </row>
    <row r="3482" spans="1:6" x14ac:dyDescent="0.45">
      <c r="A3482" s="218">
        <v>12714</v>
      </c>
      <c r="B3482" s="218">
        <v>250</v>
      </c>
      <c r="C3482" s="219">
        <v>11.879917002204211</v>
      </c>
      <c r="D3482" s="218"/>
      <c r="E3482" s="218" t="s">
        <v>206</v>
      </c>
      <c r="F3482" s="218">
        <v>1990</v>
      </c>
    </row>
    <row r="3483" spans="1:6" x14ac:dyDescent="0.45">
      <c r="A3483" s="218">
        <v>12712</v>
      </c>
      <c r="B3483" s="218">
        <v>500</v>
      </c>
      <c r="C3483" s="219">
        <v>29.712636866739182</v>
      </c>
      <c r="D3483" s="218"/>
      <c r="E3483" s="218" t="s">
        <v>207</v>
      </c>
      <c r="F3483" s="218">
        <v>1987</v>
      </c>
    </row>
    <row r="3484" spans="1:6" x14ac:dyDescent="0.45">
      <c r="A3484" s="218">
        <v>12702</v>
      </c>
      <c r="B3484" s="218">
        <v>0</v>
      </c>
      <c r="C3484" s="219">
        <v>49.308922412623282</v>
      </c>
      <c r="D3484" s="218"/>
      <c r="E3484" s="218"/>
      <c r="F3484" s="218">
        <v>0</v>
      </c>
    </row>
    <row r="3485" spans="1:6" x14ac:dyDescent="0.45">
      <c r="A3485" s="218">
        <v>12848</v>
      </c>
      <c r="B3485" s="218">
        <v>0</v>
      </c>
      <c r="C3485" s="219">
        <v>12.34241872648996</v>
      </c>
      <c r="D3485" s="218"/>
      <c r="E3485" s="218"/>
      <c r="F3485" s="218">
        <v>1901</v>
      </c>
    </row>
    <row r="3486" spans="1:6" x14ac:dyDescent="0.45">
      <c r="A3486" s="218">
        <v>12842</v>
      </c>
      <c r="B3486" s="218">
        <v>250</v>
      </c>
      <c r="C3486" s="219">
        <v>44.173747187314618</v>
      </c>
      <c r="D3486" s="218"/>
      <c r="E3486" s="218" t="s">
        <v>206</v>
      </c>
      <c r="F3486" s="218">
        <v>1901</v>
      </c>
    </row>
    <row r="3487" spans="1:6" x14ac:dyDescent="0.45">
      <c r="A3487" s="218">
        <v>12840</v>
      </c>
      <c r="B3487" s="218">
        <v>150</v>
      </c>
      <c r="C3487" s="219">
        <v>24.750496398834741</v>
      </c>
      <c r="D3487" s="218"/>
      <c r="E3487" s="218" t="s">
        <v>214</v>
      </c>
      <c r="F3487" s="218">
        <v>1967</v>
      </c>
    </row>
    <row r="3488" spans="1:6" x14ac:dyDescent="0.45">
      <c r="A3488" s="218">
        <v>12832</v>
      </c>
      <c r="B3488" s="218">
        <v>200</v>
      </c>
      <c r="C3488" s="219">
        <v>26.81408070081897</v>
      </c>
      <c r="D3488" s="218"/>
      <c r="E3488" s="218" t="s">
        <v>114</v>
      </c>
      <c r="F3488" s="218">
        <v>1901</v>
      </c>
    </row>
    <row r="3489" spans="1:6" x14ac:dyDescent="0.45">
      <c r="A3489" s="218">
        <v>12462</v>
      </c>
      <c r="B3489" s="218">
        <v>300</v>
      </c>
      <c r="C3489" s="219">
        <v>37.869158833884129</v>
      </c>
      <c r="D3489" s="218"/>
      <c r="E3489" s="218" t="s">
        <v>207</v>
      </c>
      <c r="F3489" s="218">
        <v>1989</v>
      </c>
    </row>
    <row r="3490" spans="1:6" x14ac:dyDescent="0.45">
      <c r="A3490" s="218">
        <v>12786</v>
      </c>
      <c r="B3490" s="218">
        <v>300</v>
      </c>
      <c r="C3490" s="219">
        <v>28.142973464782521</v>
      </c>
      <c r="D3490" s="218"/>
      <c r="E3490" s="218" t="s">
        <v>206</v>
      </c>
      <c r="F3490" s="218">
        <v>1981</v>
      </c>
    </row>
    <row r="3491" spans="1:6" x14ac:dyDescent="0.45">
      <c r="A3491" s="218">
        <v>12784</v>
      </c>
      <c r="B3491" s="218">
        <v>500</v>
      </c>
      <c r="C3491" s="219">
        <v>38.726548211620504</v>
      </c>
      <c r="D3491" s="218"/>
      <c r="E3491" s="218" t="s">
        <v>214</v>
      </c>
      <c r="F3491" s="218">
        <v>1901</v>
      </c>
    </row>
    <row r="3492" spans="1:6" x14ac:dyDescent="0.45">
      <c r="A3492" s="218">
        <v>12528</v>
      </c>
      <c r="B3492" s="218">
        <v>200</v>
      </c>
      <c r="C3492" s="219">
        <v>1.0525335286614999E-2</v>
      </c>
      <c r="D3492" s="218"/>
      <c r="E3492" s="218"/>
      <c r="F3492" s="218">
        <v>0</v>
      </c>
    </row>
    <row r="3493" spans="1:6" x14ac:dyDescent="0.45">
      <c r="A3493" s="218">
        <v>12274</v>
      </c>
      <c r="B3493" s="218">
        <v>600</v>
      </c>
      <c r="C3493" s="219">
        <v>2.371188599986084</v>
      </c>
      <c r="D3493" s="218"/>
      <c r="E3493" s="218" t="s">
        <v>214</v>
      </c>
      <c r="F3493" s="218">
        <v>1901</v>
      </c>
    </row>
    <row r="3494" spans="1:6" x14ac:dyDescent="0.45">
      <c r="A3494" s="218">
        <v>12246</v>
      </c>
      <c r="B3494" s="218">
        <v>200</v>
      </c>
      <c r="C3494" s="219">
        <v>20.920196005020859</v>
      </c>
      <c r="D3494" s="218"/>
      <c r="E3494" s="218" t="s">
        <v>207</v>
      </c>
      <c r="F3494" s="218">
        <v>1901</v>
      </c>
    </row>
    <row r="3495" spans="1:6" x14ac:dyDescent="0.45">
      <c r="A3495" s="218">
        <v>12122</v>
      </c>
      <c r="B3495" s="218">
        <v>0</v>
      </c>
      <c r="C3495" s="219">
        <v>40.080442303269457</v>
      </c>
      <c r="D3495" s="218"/>
      <c r="E3495" s="218"/>
      <c r="F3495" s="218">
        <v>1901</v>
      </c>
    </row>
    <row r="3496" spans="1:6" x14ac:dyDescent="0.45">
      <c r="A3496" s="218">
        <v>12116</v>
      </c>
      <c r="B3496" s="218">
        <v>0</v>
      </c>
      <c r="C3496" s="219">
        <v>27.712976324559332</v>
      </c>
      <c r="D3496" s="218"/>
      <c r="E3496" s="218"/>
      <c r="F3496" s="218">
        <v>1901</v>
      </c>
    </row>
    <row r="3497" spans="1:6" x14ac:dyDescent="0.45">
      <c r="A3497" s="218">
        <v>12114</v>
      </c>
      <c r="B3497" s="218">
        <v>0</v>
      </c>
      <c r="C3497" s="219">
        <v>20.070289170788801</v>
      </c>
      <c r="D3497" s="218"/>
      <c r="E3497" s="218"/>
      <c r="F3497" s="218">
        <v>1901</v>
      </c>
    </row>
    <row r="3498" spans="1:6" x14ac:dyDescent="0.45">
      <c r="A3498" s="218">
        <v>12110</v>
      </c>
      <c r="B3498" s="218">
        <v>315</v>
      </c>
      <c r="C3498" s="219">
        <v>8.7437398139239413</v>
      </c>
      <c r="D3498" s="218"/>
      <c r="E3498" s="218" t="s">
        <v>109</v>
      </c>
      <c r="F3498" s="218">
        <v>1901</v>
      </c>
    </row>
    <row r="3499" spans="1:6" x14ac:dyDescent="0.45">
      <c r="A3499" s="218">
        <v>12094</v>
      </c>
      <c r="B3499" s="218">
        <v>0</v>
      </c>
      <c r="C3499" s="219">
        <v>4.4029749764792028</v>
      </c>
      <c r="D3499" s="218"/>
      <c r="E3499" s="218"/>
      <c r="F3499" s="218">
        <v>1901</v>
      </c>
    </row>
    <row r="3500" spans="1:6" x14ac:dyDescent="0.45">
      <c r="A3500" s="218">
        <v>12048</v>
      </c>
      <c r="B3500" s="218">
        <v>500</v>
      </c>
      <c r="C3500" s="219">
        <v>4.2088263519609379</v>
      </c>
      <c r="D3500" s="218"/>
      <c r="E3500" s="218" t="s">
        <v>214</v>
      </c>
      <c r="F3500" s="218">
        <v>1901</v>
      </c>
    </row>
    <row r="3501" spans="1:6" x14ac:dyDescent="0.45">
      <c r="A3501" s="218">
        <v>11824</v>
      </c>
      <c r="B3501" s="218">
        <v>500</v>
      </c>
      <c r="C3501" s="219">
        <v>34.636647038287407</v>
      </c>
      <c r="D3501" s="218"/>
      <c r="E3501" s="218" t="s">
        <v>214</v>
      </c>
      <c r="F3501" s="218">
        <v>1901</v>
      </c>
    </row>
    <row r="3502" spans="1:6" x14ac:dyDescent="0.45">
      <c r="A3502" s="218">
        <v>11814</v>
      </c>
      <c r="B3502" s="218">
        <v>250</v>
      </c>
      <c r="C3502" s="219">
        <v>27.88487783176841</v>
      </c>
      <c r="D3502" s="218"/>
      <c r="E3502" s="218" t="s">
        <v>114</v>
      </c>
      <c r="F3502" s="218">
        <v>1901</v>
      </c>
    </row>
    <row r="3503" spans="1:6" x14ac:dyDescent="0.45">
      <c r="A3503" s="218">
        <v>11382</v>
      </c>
      <c r="B3503" s="218">
        <v>250</v>
      </c>
      <c r="C3503" s="219">
        <v>0.89956006119100096</v>
      </c>
      <c r="D3503" s="218"/>
      <c r="E3503" s="218"/>
      <c r="F3503" s="218">
        <v>0</v>
      </c>
    </row>
    <row r="3504" spans="1:6" x14ac:dyDescent="0.45">
      <c r="A3504" s="218">
        <v>11342</v>
      </c>
      <c r="B3504" s="218">
        <v>0</v>
      </c>
      <c r="C3504" s="219">
        <v>10.59121084306642</v>
      </c>
      <c r="D3504" s="218"/>
      <c r="E3504" s="218"/>
      <c r="F3504" s="218">
        <v>1901</v>
      </c>
    </row>
    <row r="3505" spans="1:6" x14ac:dyDescent="0.45">
      <c r="A3505" s="218">
        <v>11456</v>
      </c>
      <c r="B3505" s="218">
        <v>300</v>
      </c>
      <c r="C3505" s="219">
        <v>33.710065408534447</v>
      </c>
      <c r="D3505" s="218"/>
      <c r="E3505" s="218" t="s">
        <v>206</v>
      </c>
      <c r="F3505" s="218">
        <v>1901</v>
      </c>
    </row>
    <row r="3506" spans="1:6" x14ac:dyDescent="0.45">
      <c r="A3506" s="218">
        <v>11796</v>
      </c>
      <c r="B3506" s="218">
        <v>600</v>
      </c>
      <c r="C3506" s="219">
        <v>58.239553679558369</v>
      </c>
      <c r="D3506" s="218"/>
      <c r="E3506" s="218" t="s">
        <v>214</v>
      </c>
      <c r="F3506" s="218">
        <v>1901</v>
      </c>
    </row>
    <row r="3507" spans="1:6" x14ac:dyDescent="0.45">
      <c r="A3507" s="218">
        <v>11594</v>
      </c>
      <c r="B3507" s="218">
        <v>0</v>
      </c>
      <c r="C3507" s="219">
        <v>21.80464347519046</v>
      </c>
      <c r="D3507" s="218"/>
      <c r="E3507" s="218" t="s">
        <v>206</v>
      </c>
      <c r="F3507" s="218">
        <v>1901</v>
      </c>
    </row>
    <row r="3508" spans="1:6" x14ac:dyDescent="0.45">
      <c r="A3508" s="218">
        <v>11322</v>
      </c>
      <c r="B3508" s="218">
        <v>250</v>
      </c>
      <c r="C3508" s="219">
        <v>36.726875164955352</v>
      </c>
      <c r="D3508" s="218"/>
      <c r="E3508" s="218" t="s">
        <v>206</v>
      </c>
      <c r="F3508" s="218">
        <v>1991</v>
      </c>
    </row>
    <row r="3509" spans="1:6" x14ac:dyDescent="0.45">
      <c r="A3509" s="218">
        <v>11320</v>
      </c>
      <c r="B3509" s="218">
        <v>300</v>
      </c>
      <c r="C3509" s="219">
        <v>34.695513562674471</v>
      </c>
      <c r="D3509" s="218"/>
      <c r="E3509" s="218" t="s">
        <v>109</v>
      </c>
      <c r="F3509" s="218">
        <v>1989</v>
      </c>
    </row>
    <row r="3510" spans="1:6" x14ac:dyDescent="0.45">
      <c r="A3510" s="218">
        <v>11564</v>
      </c>
      <c r="B3510" s="218">
        <v>300</v>
      </c>
      <c r="C3510" s="219">
        <v>33.472677723246328</v>
      </c>
      <c r="D3510" s="218"/>
      <c r="E3510" s="218" t="s">
        <v>206</v>
      </c>
      <c r="F3510" s="218">
        <v>1980</v>
      </c>
    </row>
    <row r="3511" spans="1:6" x14ac:dyDescent="0.45">
      <c r="A3511" s="218">
        <v>11540</v>
      </c>
      <c r="B3511" s="218">
        <v>315</v>
      </c>
      <c r="C3511" s="219">
        <v>21.853423603714742</v>
      </c>
      <c r="D3511" s="218"/>
      <c r="E3511" s="218" t="s">
        <v>204</v>
      </c>
      <c r="F3511" s="218">
        <v>1901</v>
      </c>
    </row>
    <row r="3512" spans="1:6" x14ac:dyDescent="0.45">
      <c r="A3512" s="218">
        <v>11510</v>
      </c>
      <c r="B3512" s="218">
        <v>300</v>
      </c>
      <c r="C3512" s="219">
        <v>25.148334722569611</v>
      </c>
      <c r="D3512" s="218"/>
      <c r="E3512" s="218" t="s">
        <v>206</v>
      </c>
      <c r="F3512" s="218">
        <v>1963</v>
      </c>
    </row>
    <row r="3513" spans="1:6" x14ac:dyDescent="0.45">
      <c r="A3513" s="218">
        <v>11700</v>
      </c>
      <c r="B3513" s="218">
        <v>0</v>
      </c>
      <c r="C3513" s="219">
        <v>44.186804902988577</v>
      </c>
      <c r="D3513" s="218"/>
      <c r="E3513" s="218"/>
      <c r="F3513" s="218">
        <v>1901</v>
      </c>
    </row>
    <row r="3514" spans="1:6" x14ac:dyDescent="0.45">
      <c r="A3514" s="218">
        <v>11682</v>
      </c>
      <c r="B3514" s="218">
        <v>1000</v>
      </c>
      <c r="C3514" s="219">
        <v>41.187250165514463</v>
      </c>
      <c r="D3514" s="218"/>
      <c r="E3514" s="218" t="s">
        <v>214</v>
      </c>
      <c r="F3514" s="218">
        <v>1968</v>
      </c>
    </row>
    <row r="3515" spans="1:6" x14ac:dyDescent="0.45">
      <c r="A3515" s="218">
        <v>11630</v>
      </c>
      <c r="B3515" s="218">
        <v>300</v>
      </c>
      <c r="C3515" s="219">
        <v>24.40201332525935</v>
      </c>
      <c r="D3515" s="218"/>
      <c r="E3515" s="218" t="s">
        <v>206</v>
      </c>
      <c r="F3515" s="218">
        <v>1901</v>
      </c>
    </row>
    <row r="3516" spans="1:6" x14ac:dyDescent="0.45">
      <c r="A3516" s="218">
        <v>11270</v>
      </c>
      <c r="B3516" s="218">
        <v>0</v>
      </c>
      <c r="C3516" s="219">
        <v>14.95439097939243</v>
      </c>
      <c r="D3516" s="218"/>
      <c r="E3516" s="218"/>
      <c r="F3516" s="218">
        <v>1901</v>
      </c>
    </row>
    <row r="3517" spans="1:6" x14ac:dyDescent="0.45">
      <c r="A3517" s="218">
        <v>11076</v>
      </c>
      <c r="B3517" s="218">
        <v>750</v>
      </c>
      <c r="C3517" s="219">
        <v>36.095833316248459</v>
      </c>
      <c r="D3517" s="218"/>
      <c r="E3517" s="218" t="s">
        <v>208</v>
      </c>
      <c r="F3517" s="218">
        <v>1959</v>
      </c>
    </row>
    <row r="3518" spans="1:6" x14ac:dyDescent="0.45">
      <c r="A3518" s="218">
        <v>11070</v>
      </c>
      <c r="B3518" s="218">
        <v>900</v>
      </c>
      <c r="C3518" s="219">
        <v>18.56288961200724</v>
      </c>
      <c r="D3518" s="218"/>
      <c r="E3518" s="218" t="s">
        <v>214</v>
      </c>
      <c r="F3518" s="218">
        <v>1901</v>
      </c>
    </row>
    <row r="3519" spans="1:6" x14ac:dyDescent="0.45">
      <c r="A3519" s="218">
        <v>11046</v>
      </c>
      <c r="B3519" s="218">
        <v>200</v>
      </c>
      <c r="C3519" s="219">
        <v>71.421752205090328</v>
      </c>
      <c r="D3519" s="218"/>
      <c r="E3519" s="218" t="s">
        <v>206</v>
      </c>
      <c r="F3519" s="218">
        <v>1972</v>
      </c>
    </row>
    <row r="3520" spans="1:6" x14ac:dyDescent="0.45">
      <c r="A3520" s="218">
        <v>10800</v>
      </c>
      <c r="B3520" s="218">
        <v>250</v>
      </c>
      <c r="C3520" s="219">
        <v>33.318147424418832</v>
      </c>
      <c r="D3520" s="218"/>
      <c r="E3520" s="218"/>
      <c r="F3520" s="218">
        <v>1901</v>
      </c>
    </row>
    <row r="3521" spans="1:6" x14ac:dyDescent="0.45">
      <c r="A3521" s="218">
        <v>10780</v>
      </c>
      <c r="B3521" s="218">
        <v>250</v>
      </c>
      <c r="C3521" s="219">
        <v>24.282793713068941</v>
      </c>
      <c r="D3521" s="218"/>
      <c r="E3521" s="218" t="s">
        <v>206</v>
      </c>
      <c r="F3521" s="218">
        <v>1989</v>
      </c>
    </row>
    <row r="3522" spans="1:6" x14ac:dyDescent="0.45">
      <c r="A3522" s="218">
        <v>10776</v>
      </c>
      <c r="B3522" s="218">
        <v>200</v>
      </c>
      <c r="C3522" s="219">
        <v>30.014451331749179</v>
      </c>
      <c r="D3522" s="218"/>
      <c r="E3522" s="218" t="s">
        <v>206</v>
      </c>
      <c r="F3522" s="218">
        <v>1901</v>
      </c>
    </row>
    <row r="3523" spans="1:6" x14ac:dyDescent="0.45">
      <c r="A3523" s="218">
        <v>10760</v>
      </c>
      <c r="B3523" s="218">
        <v>200</v>
      </c>
      <c r="C3523" s="219">
        <v>16.630733048793079</v>
      </c>
      <c r="D3523" s="218"/>
      <c r="E3523" s="218" t="s">
        <v>206</v>
      </c>
      <c r="F3523" s="218">
        <v>1901</v>
      </c>
    </row>
    <row r="3524" spans="1:6" x14ac:dyDescent="0.45">
      <c r="A3524" s="218">
        <v>10744</v>
      </c>
      <c r="B3524" s="218">
        <v>315</v>
      </c>
      <c r="C3524" s="219">
        <v>4.4376400506558804</v>
      </c>
      <c r="D3524" s="218"/>
      <c r="E3524" s="218"/>
      <c r="F3524" s="218">
        <v>1901</v>
      </c>
    </row>
    <row r="3525" spans="1:6" x14ac:dyDescent="0.45">
      <c r="A3525" s="218">
        <v>11022</v>
      </c>
      <c r="B3525" s="218">
        <v>150</v>
      </c>
      <c r="C3525" s="219">
        <v>19.804038505153219</v>
      </c>
      <c r="D3525" s="218"/>
      <c r="E3525" s="218" t="s">
        <v>206</v>
      </c>
      <c r="F3525" s="218">
        <v>1977</v>
      </c>
    </row>
    <row r="3526" spans="1:6" x14ac:dyDescent="0.45">
      <c r="A3526" s="218">
        <v>11020</v>
      </c>
      <c r="B3526" s="218">
        <v>1050</v>
      </c>
      <c r="C3526" s="219">
        <v>47.404844412565488</v>
      </c>
      <c r="D3526" s="218"/>
      <c r="E3526" s="218" t="s">
        <v>214</v>
      </c>
      <c r="F3526" s="218">
        <v>1901</v>
      </c>
    </row>
    <row r="3527" spans="1:6" x14ac:dyDescent="0.45">
      <c r="A3527" s="218">
        <v>11018</v>
      </c>
      <c r="B3527" s="218">
        <v>250</v>
      </c>
      <c r="C3527" s="219">
        <v>9.9406804561791979</v>
      </c>
      <c r="D3527" s="218"/>
      <c r="E3527" s="218" t="s">
        <v>133</v>
      </c>
      <c r="F3527" s="218">
        <v>1989</v>
      </c>
    </row>
    <row r="3528" spans="1:6" x14ac:dyDescent="0.45">
      <c r="A3528" s="218">
        <v>10956</v>
      </c>
      <c r="B3528" s="218">
        <v>250</v>
      </c>
      <c r="C3528" s="219">
        <v>6.4915040178824057</v>
      </c>
      <c r="D3528" s="218"/>
      <c r="E3528" s="218" t="s">
        <v>114</v>
      </c>
      <c r="F3528" s="218">
        <v>1901</v>
      </c>
    </row>
    <row r="3529" spans="1:6" x14ac:dyDescent="0.45">
      <c r="A3529" s="218">
        <v>11148</v>
      </c>
      <c r="B3529" s="218">
        <v>315</v>
      </c>
      <c r="C3529" s="219">
        <v>17.835800123453431</v>
      </c>
      <c r="D3529" s="218"/>
      <c r="E3529" s="218" t="s">
        <v>204</v>
      </c>
      <c r="F3529" s="218">
        <v>1901</v>
      </c>
    </row>
    <row r="3530" spans="1:6" x14ac:dyDescent="0.45">
      <c r="A3530" s="218">
        <v>11104</v>
      </c>
      <c r="B3530" s="218">
        <v>500</v>
      </c>
      <c r="C3530" s="219">
        <v>20.84901607491177</v>
      </c>
      <c r="D3530" s="218"/>
      <c r="E3530" s="218" t="s">
        <v>214</v>
      </c>
      <c r="F3530" s="218">
        <v>1981</v>
      </c>
    </row>
    <row r="3531" spans="1:6" x14ac:dyDescent="0.45">
      <c r="A3531" s="218">
        <v>10842</v>
      </c>
      <c r="B3531" s="218">
        <v>400</v>
      </c>
      <c r="C3531" s="219">
        <v>21.418634190109032</v>
      </c>
      <c r="D3531" s="218"/>
      <c r="E3531" s="218" t="s">
        <v>209</v>
      </c>
      <c r="F3531" s="218">
        <v>1960</v>
      </c>
    </row>
    <row r="3532" spans="1:6" x14ac:dyDescent="0.45">
      <c r="A3532" s="218">
        <v>10518</v>
      </c>
      <c r="B3532" s="218">
        <v>250</v>
      </c>
      <c r="C3532" s="219">
        <v>34.940647532031832</v>
      </c>
      <c r="D3532" s="218"/>
      <c r="E3532" s="218" t="s">
        <v>206</v>
      </c>
      <c r="F3532" s="218">
        <v>1901</v>
      </c>
    </row>
    <row r="3533" spans="1:6" x14ac:dyDescent="0.45">
      <c r="A3533" s="218">
        <v>10490</v>
      </c>
      <c r="B3533" s="218">
        <v>800</v>
      </c>
      <c r="C3533" s="219">
        <v>88.682532854503606</v>
      </c>
      <c r="D3533" s="218"/>
      <c r="E3533" s="218" t="s">
        <v>214</v>
      </c>
      <c r="F3533" s="218">
        <v>1974</v>
      </c>
    </row>
    <row r="3534" spans="1:6" x14ac:dyDescent="0.45">
      <c r="A3534" s="218">
        <v>10486</v>
      </c>
      <c r="B3534" s="218">
        <v>1000</v>
      </c>
      <c r="C3534" s="219">
        <v>119.1616333354166</v>
      </c>
      <c r="D3534" s="218"/>
      <c r="E3534" s="218" t="s">
        <v>214</v>
      </c>
      <c r="F3534" s="218">
        <v>1986</v>
      </c>
    </row>
    <row r="3535" spans="1:6" x14ac:dyDescent="0.45">
      <c r="A3535" s="218">
        <v>10672</v>
      </c>
      <c r="B3535" s="218">
        <v>350</v>
      </c>
      <c r="C3535" s="219">
        <v>47.753167293619533</v>
      </c>
      <c r="D3535" s="218"/>
      <c r="E3535" s="218" t="s">
        <v>207</v>
      </c>
      <c r="F3535" s="218">
        <v>1987</v>
      </c>
    </row>
    <row r="3536" spans="1:6" x14ac:dyDescent="0.45">
      <c r="A3536" s="218">
        <v>10634</v>
      </c>
      <c r="B3536" s="218">
        <v>500</v>
      </c>
      <c r="C3536" s="219">
        <v>12.13036204004581</v>
      </c>
      <c r="D3536" s="218"/>
      <c r="E3536" s="218" t="s">
        <v>214</v>
      </c>
      <c r="F3536" s="218">
        <v>1901</v>
      </c>
    </row>
    <row r="3537" spans="1:6" x14ac:dyDescent="0.45">
      <c r="A3537" s="218">
        <v>10896</v>
      </c>
      <c r="B3537" s="218">
        <v>200</v>
      </c>
      <c r="C3537" s="219">
        <v>10.71959451136548</v>
      </c>
      <c r="D3537" s="218"/>
      <c r="E3537" s="218"/>
      <c r="F3537" s="218">
        <v>0</v>
      </c>
    </row>
    <row r="3538" spans="1:6" x14ac:dyDescent="0.45">
      <c r="A3538" s="218">
        <v>10426</v>
      </c>
      <c r="B3538" s="218">
        <v>150</v>
      </c>
      <c r="C3538" s="219">
        <v>10.76444725158415</v>
      </c>
      <c r="D3538" s="218"/>
      <c r="E3538" s="218" t="s">
        <v>206</v>
      </c>
      <c r="F3538" s="218">
        <v>1901</v>
      </c>
    </row>
    <row r="3539" spans="1:6" x14ac:dyDescent="0.45">
      <c r="A3539" s="218">
        <v>10064</v>
      </c>
      <c r="B3539" s="218">
        <v>200</v>
      </c>
      <c r="C3539" s="219">
        <v>22.003501049470952</v>
      </c>
      <c r="D3539" s="218"/>
      <c r="E3539" s="218" t="s">
        <v>206</v>
      </c>
      <c r="F3539" s="218">
        <v>1901</v>
      </c>
    </row>
    <row r="3540" spans="1:6" x14ac:dyDescent="0.45">
      <c r="A3540" s="218">
        <v>9992</v>
      </c>
      <c r="B3540" s="218">
        <v>300</v>
      </c>
      <c r="C3540" s="219">
        <v>20.49154782481569</v>
      </c>
      <c r="D3540" s="218"/>
      <c r="E3540" s="218" t="s">
        <v>124</v>
      </c>
      <c r="F3540" s="218">
        <v>1989</v>
      </c>
    </row>
    <row r="3541" spans="1:6" x14ac:dyDescent="0.45">
      <c r="A3541" s="218">
        <v>9972</v>
      </c>
      <c r="B3541" s="218">
        <v>250</v>
      </c>
      <c r="C3541" s="219">
        <v>23.04170582167545</v>
      </c>
      <c r="D3541" s="218"/>
      <c r="E3541" s="218" t="s">
        <v>206</v>
      </c>
      <c r="F3541" s="218">
        <v>1991</v>
      </c>
    </row>
    <row r="3542" spans="1:6" x14ac:dyDescent="0.45">
      <c r="A3542" s="218">
        <v>10288</v>
      </c>
      <c r="B3542" s="218">
        <v>600</v>
      </c>
      <c r="C3542" s="219">
        <v>112.6808813906173</v>
      </c>
      <c r="D3542" s="218"/>
      <c r="E3542" s="218" t="s">
        <v>214</v>
      </c>
      <c r="F3542" s="218">
        <v>1901</v>
      </c>
    </row>
    <row r="3543" spans="1:6" x14ac:dyDescent="0.45">
      <c r="A3543" s="218">
        <v>9842</v>
      </c>
      <c r="B3543" s="218">
        <v>250</v>
      </c>
      <c r="C3543" s="219">
        <v>21.576571294744909</v>
      </c>
      <c r="D3543" s="218"/>
      <c r="E3543" s="218" t="s">
        <v>114</v>
      </c>
      <c r="F3543" s="218">
        <v>1901</v>
      </c>
    </row>
    <row r="3544" spans="1:6" x14ac:dyDescent="0.45">
      <c r="A3544" s="218">
        <v>10206</v>
      </c>
      <c r="B3544" s="218">
        <v>600</v>
      </c>
      <c r="C3544" s="219">
        <v>6.6123186451307303</v>
      </c>
      <c r="D3544" s="218"/>
      <c r="E3544" s="218" t="s">
        <v>124</v>
      </c>
      <c r="F3544" s="218">
        <v>1901</v>
      </c>
    </row>
    <row r="3545" spans="1:6" x14ac:dyDescent="0.45">
      <c r="A3545" s="218">
        <v>9818</v>
      </c>
      <c r="B3545" s="218">
        <v>0</v>
      </c>
      <c r="C3545" s="219">
        <v>4.7144933829539264</v>
      </c>
      <c r="D3545" s="218"/>
      <c r="E3545" s="218"/>
      <c r="F3545" s="218">
        <v>1901</v>
      </c>
    </row>
    <row r="3546" spans="1:6" x14ac:dyDescent="0.45">
      <c r="A3546" s="218">
        <v>9794</v>
      </c>
      <c r="B3546" s="218">
        <v>300</v>
      </c>
      <c r="C3546" s="219">
        <v>11.575248044335501</v>
      </c>
      <c r="D3546" s="218"/>
      <c r="E3546" s="218" t="s">
        <v>173</v>
      </c>
      <c r="F3546" s="218">
        <v>1901</v>
      </c>
    </row>
    <row r="3547" spans="1:6" x14ac:dyDescent="0.45">
      <c r="A3547" s="218">
        <v>9792</v>
      </c>
      <c r="B3547" s="218">
        <v>600</v>
      </c>
      <c r="C3547" s="219">
        <v>18.93156750677333</v>
      </c>
      <c r="D3547" s="218"/>
      <c r="E3547" s="218" t="s">
        <v>214</v>
      </c>
      <c r="F3547" s="218">
        <v>1901</v>
      </c>
    </row>
    <row r="3548" spans="1:6" x14ac:dyDescent="0.45">
      <c r="A3548" s="218">
        <v>9790</v>
      </c>
      <c r="B3548" s="218">
        <v>300</v>
      </c>
      <c r="C3548" s="219">
        <v>55.762199907738839</v>
      </c>
      <c r="D3548" s="218"/>
      <c r="E3548" s="218" t="s">
        <v>206</v>
      </c>
      <c r="F3548" s="218">
        <v>1901</v>
      </c>
    </row>
    <row r="3549" spans="1:6" x14ac:dyDescent="0.45">
      <c r="A3549" s="218">
        <v>9788</v>
      </c>
      <c r="B3549" s="218">
        <v>300</v>
      </c>
      <c r="C3549" s="219">
        <v>22.88610103888233</v>
      </c>
      <c r="D3549" s="218"/>
      <c r="E3549" s="218" t="s">
        <v>206</v>
      </c>
      <c r="F3549" s="218">
        <v>1989</v>
      </c>
    </row>
    <row r="3550" spans="1:6" x14ac:dyDescent="0.45">
      <c r="A3550" s="218">
        <v>9784</v>
      </c>
      <c r="B3550" s="218">
        <v>400</v>
      </c>
      <c r="C3550" s="219">
        <v>9.9563378655318537</v>
      </c>
      <c r="D3550" s="218"/>
      <c r="E3550" s="218" t="s">
        <v>114</v>
      </c>
      <c r="F3550" s="218">
        <v>1901</v>
      </c>
    </row>
    <row r="3551" spans="1:6" x14ac:dyDescent="0.45">
      <c r="A3551" s="218">
        <v>9354</v>
      </c>
      <c r="B3551" s="218">
        <v>500</v>
      </c>
      <c r="C3551" s="219">
        <v>11.15501092342906</v>
      </c>
      <c r="D3551" s="218"/>
      <c r="E3551" s="218" t="s">
        <v>214</v>
      </c>
      <c r="F3551" s="218">
        <v>1901</v>
      </c>
    </row>
    <row r="3552" spans="1:6" x14ac:dyDescent="0.45">
      <c r="A3552" s="218">
        <v>9412</v>
      </c>
      <c r="B3552" s="218">
        <v>200</v>
      </c>
      <c r="C3552" s="219">
        <v>32.61882197242295</v>
      </c>
      <c r="D3552" s="218"/>
      <c r="E3552" s="218" t="s">
        <v>206</v>
      </c>
      <c r="F3552" s="218">
        <v>1901</v>
      </c>
    </row>
    <row r="3553" spans="1:6" x14ac:dyDescent="0.45">
      <c r="A3553" s="218">
        <v>9660</v>
      </c>
      <c r="B3553" s="218">
        <v>0</v>
      </c>
      <c r="C3553" s="219">
        <v>15.21654689643713</v>
      </c>
      <c r="D3553" s="218"/>
      <c r="E3553" s="218"/>
      <c r="F3553" s="218">
        <v>1901</v>
      </c>
    </row>
    <row r="3554" spans="1:6" x14ac:dyDescent="0.45">
      <c r="A3554" s="218">
        <v>8864</v>
      </c>
      <c r="B3554" s="218">
        <v>150</v>
      </c>
      <c r="C3554" s="219">
        <v>12.70930198600219</v>
      </c>
      <c r="D3554" s="218"/>
      <c r="E3554" s="218" t="s">
        <v>206</v>
      </c>
      <c r="F3554" s="218">
        <v>1986</v>
      </c>
    </row>
    <row r="3555" spans="1:6" x14ac:dyDescent="0.45">
      <c r="A3555" s="218">
        <v>9292</v>
      </c>
      <c r="B3555" s="218">
        <v>200</v>
      </c>
      <c r="C3555" s="219">
        <v>28.665173576171149</v>
      </c>
      <c r="D3555" s="218"/>
      <c r="E3555" s="218" t="s">
        <v>114</v>
      </c>
      <c r="F3555" s="218">
        <v>1901</v>
      </c>
    </row>
    <row r="3556" spans="1:6" x14ac:dyDescent="0.45">
      <c r="A3556" s="218">
        <v>9284</v>
      </c>
      <c r="B3556" s="218">
        <v>500</v>
      </c>
      <c r="C3556" s="219">
        <v>49.848362470759341</v>
      </c>
      <c r="D3556" s="218"/>
      <c r="E3556" s="218" t="s">
        <v>214</v>
      </c>
      <c r="F3556" s="218">
        <v>1901</v>
      </c>
    </row>
    <row r="3557" spans="1:6" x14ac:dyDescent="0.45">
      <c r="A3557" s="218">
        <v>9276</v>
      </c>
      <c r="B3557" s="218">
        <v>250</v>
      </c>
      <c r="C3557" s="219">
        <v>16.105725777479009</v>
      </c>
      <c r="D3557" s="218"/>
      <c r="E3557" s="218" t="s">
        <v>206</v>
      </c>
      <c r="F3557" s="218">
        <v>1974</v>
      </c>
    </row>
    <row r="3558" spans="1:6" x14ac:dyDescent="0.45">
      <c r="A3558" s="218">
        <v>9272</v>
      </c>
      <c r="B3558" s="218">
        <v>250</v>
      </c>
      <c r="C3558" s="219">
        <v>39.886249262798238</v>
      </c>
      <c r="D3558" s="218"/>
      <c r="E3558" s="218" t="s">
        <v>207</v>
      </c>
      <c r="F3558" s="218">
        <v>1974</v>
      </c>
    </row>
    <row r="3559" spans="1:6" x14ac:dyDescent="0.45">
      <c r="A3559" s="218">
        <v>9270</v>
      </c>
      <c r="B3559" s="218">
        <v>300</v>
      </c>
      <c r="C3559" s="219">
        <v>33.601106445861831</v>
      </c>
      <c r="D3559" s="218"/>
      <c r="E3559" s="218" t="s">
        <v>207</v>
      </c>
      <c r="F3559" s="218">
        <v>1974</v>
      </c>
    </row>
    <row r="3560" spans="1:6" x14ac:dyDescent="0.45">
      <c r="A3560" s="218">
        <v>9262</v>
      </c>
      <c r="B3560" s="218">
        <v>0</v>
      </c>
      <c r="C3560" s="219">
        <v>16.89285742074976</v>
      </c>
      <c r="D3560" s="218"/>
      <c r="E3560" s="218"/>
      <c r="F3560" s="218">
        <v>1901</v>
      </c>
    </row>
    <row r="3561" spans="1:6" x14ac:dyDescent="0.45">
      <c r="A3561" s="218">
        <v>9190</v>
      </c>
      <c r="B3561" s="218">
        <v>250</v>
      </c>
      <c r="C3561" s="219">
        <v>4.6678974597067944</v>
      </c>
      <c r="D3561" s="218"/>
      <c r="E3561" s="218" t="s">
        <v>133</v>
      </c>
      <c r="F3561" s="218">
        <v>1901</v>
      </c>
    </row>
    <row r="3562" spans="1:6" x14ac:dyDescent="0.45">
      <c r="A3562" s="218">
        <v>9028</v>
      </c>
      <c r="B3562" s="218">
        <v>0</v>
      </c>
      <c r="C3562" s="219">
        <v>16.11064266287072</v>
      </c>
      <c r="D3562" s="218"/>
      <c r="E3562" s="218"/>
      <c r="F3562" s="218">
        <v>1901</v>
      </c>
    </row>
    <row r="3563" spans="1:6" x14ac:dyDescent="0.45">
      <c r="A3563" s="218">
        <v>8336</v>
      </c>
      <c r="B3563" s="218">
        <v>150</v>
      </c>
      <c r="C3563" s="219">
        <v>2.5219084185887821</v>
      </c>
      <c r="D3563" s="218"/>
      <c r="E3563" s="218" t="s">
        <v>206</v>
      </c>
      <c r="F3563" s="218">
        <v>0</v>
      </c>
    </row>
    <row r="3564" spans="1:6" x14ac:dyDescent="0.45">
      <c r="A3564" s="218">
        <v>8384</v>
      </c>
      <c r="B3564" s="218">
        <v>300</v>
      </c>
      <c r="C3564" s="219">
        <v>24.622076171651461</v>
      </c>
      <c r="D3564" s="218"/>
      <c r="E3564" s="218" t="s">
        <v>109</v>
      </c>
      <c r="F3564" s="218">
        <v>1901</v>
      </c>
    </row>
    <row r="3565" spans="1:6" x14ac:dyDescent="0.45">
      <c r="A3565" s="218">
        <v>8500</v>
      </c>
      <c r="B3565" s="218">
        <v>150</v>
      </c>
      <c r="C3565" s="219">
        <v>46.06549250701147</v>
      </c>
      <c r="D3565" s="218"/>
      <c r="E3565" s="218" t="s">
        <v>207</v>
      </c>
      <c r="F3565" s="218">
        <v>1901</v>
      </c>
    </row>
    <row r="3566" spans="1:6" x14ac:dyDescent="0.45">
      <c r="A3566" s="218">
        <v>7964</v>
      </c>
      <c r="B3566" s="218">
        <v>300</v>
      </c>
      <c r="C3566" s="219">
        <v>13.31411452756095</v>
      </c>
      <c r="D3566" s="218"/>
      <c r="E3566" s="218" t="s">
        <v>214</v>
      </c>
      <c r="F3566" s="218">
        <v>1901</v>
      </c>
    </row>
    <row r="3567" spans="1:6" x14ac:dyDescent="0.45">
      <c r="A3567" s="218">
        <v>7944</v>
      </c>
      <c r="B3567" s="218">
        <v>150</v>
      </c>
      <c r="C3567" s="219">
        <v>11.823432367077199</v>
      </c>
      <c r="D3567" s="218"/>
      <c r="E3567" s="218" t="s">
        <v>214</v>
      </c>
      <c r="F3567" s="218">
        <v>1969</v>
      </c>
    </row>
    <row r="3568" spans="1:6" x14ac:dyDescent="0.45">
      <c r="A3568" s="218">
        <v>7936</v>
      </c>
      <c r="B3568" s="218">
        <v>500</v>
      </c>
      <c r="C3568" s="219">
        <v>109.5052948816724</v>
      </c>
      <c r="D3568" s="218" t="s">
        <v>203</v>
      </c>
      <c r="E3568" s="218" t="s">
        <v>214</v>
      </c>
      <c r="F3568" s="218">
        <v>1901</v>
      </c>
    </row>
    <row r="3569" spans="1:6" x14ac:dyDescent="0.45">
      <c r="A3569" s="218">
        <v>7924</v>
      </c>
      <c r="B3569" s="218">
        <v>500</v>
      </c>
      <c r="C3569" s="219">
        <v>10.445363479276921</v>
      </c>
      <c r="D3569" s="218"/>
      <c r="E3569" s="218" t="s">
        <v>214</v>
      </c>
      <c r="F3569" s="218">
        <v>1901</v>
      </c>
    </row>
    <row r="3570" spans="1:6" x14ac:dyDescent="0.45">
      <c r="A3570" s="218">
        <v>7880</v>
      </c>
      <c r="B3570" s="218">
        <v>200</v>
      </c>
      <c r="C3570" s="219">
        <v>2.8007240910490179</v>
      </c>
      <c r="D3570" s="218"/>
      <c r="E3570" s="218" t="s">
        <v>114</v>
      </c>
      <c r="F3570" s="218">
        <v>1901</v>
      </c>
    </row>
    <row r="3571" spans="1:6" x14ac:dyDescent="0.45">
      <c r="A3571" s="218">
        <v>8254</v>
      </c>
      <c r="B3571" s="218">
        <v>200</v>
      </c>
      <c r="C3571" s="219">
        <v>24.2867742779158</v>
      </c>
      <c r="D3571" s="218"/>
      <c r="E3571" s="218"/>
      <c r="F3571" s="218">
        <v>1901</v>
      </c>
    </row>
    <row r="3572" spans="1:6" x14ac:dyDescent="0.45">
      <c r="A3572" s="218">
        <v>8248</v>
      </c>
      <c r="B3572" s="218">
        <v>600</v>
      </c>
      <c r="C3572" s="219">
        <v>0.35362302086708802</v>
      </c>
      <c r="D3572" s="218"/>
      <c r="E3572" s="218" t="s">
        <v>214</v>
      </c>
      <c r="F3572" s="218">
        <v>1989</v>
      </c>
    </row>
    <row r="3573" spans="1:6" x14ac:dyDescent="0.45">
      <c r="A3573" s="218">
        <v>8054</v>
      </c>
      <c r="B3573" s="218">
        <v>0</v>
      </c>
      <c r="C3573" s="219">
        <v>15.60672565316597</v>
      </c>
      <c r="D3573" s="218"/>
      <c r="E3573" s="218"/>
      <c r="F3573" s="218">
        <v>1901</v>
      </c>
    </row>
    <row r="3574" spans="1:6" x14ac:dyDescent="0.45">
      <c r="A3574" s="218">
        <v>8044</v>
      </c>
      <c r="B3574" s="218">
        <v>500</v>
      </c>
      <c r="C3574" s="219">
        <v>29.661582100192479</v>
      </c>
      <c r="D3574" s="218"/>
      <c r="E3574" s="218"/>
      <c r="F3574" s="218">
        <v>1901</v>
      </c>
    </row>
    <row r="3575" spans="1:6" x14ac:dyDescent="0.45">
      <c r="A3575" s="218">
        <v>5642</v>
      </c>
      <c r="B3575" s="218">
        <v>0</v>
      </c>
      <c r="C3575" s="219">
        <v>668.15123532698055</v>
      </c>
      <c r="D3575" s="218"/>
      <c r="E3575" s="218"/>
      <c r="F3575" s="218">
        <v>1901</v>
      </c>
    </row>
    <row r="3576" spans="1:6" x14ac:dyDescent="0.45">
      <c r="A3576" s="218">
        <v>13977</v>
      </c>
      <c r="B3576" s="218">
        <v>0</v>
      </c>
      <c r="C3576" s="219">
        <v>25.943066552426281</v>
      </c>
      <c r="D3576" s="218"/>
      <c r="E3576" s="218"/>
      <c r="F3576" s="218">
        <v>1901</v>
      </c>
    </row>
    <row r="3577" spans="1:6" x14ac:dyDescent="0.45">
      <c r="A3577" s="218">
        <v>13975</v>
      </c>
      <c r="B3577" s="218">
        <v>150</v>
      </c>
      <c r="C3577" s="219">
        <v>27.099638431224371</v>
      </c>
      <c r="D3577" s="218"/>
      <c r="E3577" s="218"/>
      <c r="F3577" s="218">
        <v>1901</v>
      </c>
    </row>
    <row r="3578" spans="1:6" x14ac:dyDescent="0.45">
      <c r="A3578" s="218">
        <v>13973</v>
      </c>
      <c r="B3578" s="218">
        <v>0</v>
      </c>
      <c r="C3578" s="219">
        <v>24.247143724412801</v>
      </c>
      <c r="D3578" s="218"/>
      <c r="E3578" s="218"/>
      <c r="F3578" s="218">
        <v>0</v>
      </c>
    </row>
    <row r="3579" spans="1:6" x14ac:dyDescent="0.45">
      <c r="A3579" s="218">
        <v>8652</v>
      </c>
      <c r="B3579" s="218">
        <v>160</v>
      </c>
      <c r="C3579" s="219">
        <v>37.39700185408811</v>
      </c>
      <c r="D3579" s="218"/>
      <c r="E3579" s="218" t="s">
        <v>114</v>
      </c>
      <c r="F3579" s="218">
        <v>1901</v>
      </c>
    </row>
    <row r="3580" spans="1:6" x14ac:dyDescent="0.45">
      <c r="A3580" s="218">
        <v>8650</v>
      </c>
      <c r="B3580" s="218">
        <v>0</v>
      </c>
      <c r="C3580" s="219">
        <v>9.6758965102209373</v>
      </c>
      <c r="D3580" s="218"/>
      <c r="E3580" s="218"/>
      <c r="F3580" s="218">
        <v>1901</v>
      </c>
    </row>
    <row r="3581" spans="1:6" x14ac:dyDescent="0.45">
      <c r="A3581" s="218">
        <v>8648</v>
      </c>
      <c r="B3581" s="218">
        <v>150</v>
      </c>
      <c r="C3581" s="219">
        <v>10.54550414013576</v>
      </c>
      <c r="D3581" s="218"/>
      <c r="E3581" s="218"/>
      <c r="F3581" s="218">
        <v>1901</v>
      </c>
    </row>
    <row r="3582" spans="1:6" x14ac:dyDescent="0.45">
      <c r="A3582" s="218">
        <v>8646</v>
      </c>
      <c r="B3582" s="218">
        <v>0</v>
      </c>
      <c r="C3582" s="219">
        <v>0.62835539198370405</v>
      </c>
      <c r="D3582" s="218"/>
      <c r="E3582" s="218"/>
      <c r="F3582" s="218">
        <v>0</v>
      </c>
    </row>
    <row r="3583" spans="1:6" x14ac:dyDescent="0.45">
      <c r="A3583" s="218">
        <v>8540</v>
      </c>
      <c r="B3583" s="218">
        <v>0</v>
      </c>
      <c r="C3583" s="219">
        <v>29.404011667589881</v>
      </c>
      <c r="D3583" s="218"/>
      <c r="E3583" s="218"/>
      <c r="F3583" s="218">
        <v>0</v>
      </c>
    </row>
    <row r="3584" spans="1:6" x14ac:dyDescent="0.45">
      <c r="A3584" s="218">
        <v>8540</v>
      </c>
      <c r="B3584" s="218">
        <v>0</v>
      </c>
      <c r="C3584" s="219">
        <v>29.269970960411651</v>
      </c>
      <c r="D3584" s="218"/>
      <c r="E3584" s="218"/>
      <c r="F3584" s="218">
        <v>1901</v>
      </c>
    </row>
    <row r="3585" spans="1:6" x14ac:dyDescent="0.45">
      <c r="A3585" s="218">
        <v>8540</v>
      </c>
      <c r="B3585" s="218">
        <v>0</v>
      </c>
      <c r="C3585" s="219">
        <v>3.3963418239947472</v>
      </c>
      <c r="D3585" s="218"/>
      <c r="E3585" s="218"/>
      <c r="F3585" s="218">
        <v>1901</v>
      </c>
    </row>
    <row r="3586" spans="1:6" x14ac:dyDescent="0.45">
      <c r="A3586" s="218">
        <v>8436</v>
      </c>
      <c r="B3586" s="218">
        <v>180</v>
      </c>
      <c r="C3586" s="219">
        <v>6.5698682066900002E-4</v>
      </c>
      <c r="D3586" s="218"/>
      <c r="E3586" s="218" t="s">
        <v>207</v>
      </c>
      <c r="F3586" s="218">
        <v>1901</v>
      </c>
    </row>
    <row r="3587" spans="1:6" x14ac:dyDescent="0.45">
      <c r="A3587" s="218">
        <v>8934</v>
      </c>
      <c r="B3587" s="218">
        <v>200</v>
      </c>
      <c r="C3587" s="219">
        <v>276.27329483000739</v>
      </c>
      <c r="D3587" s="218"/>
      <c r="E3587" s="218" t="s">
        <v>499</v>
      </c>
      <c r="F3587" s="218">
        <v>0</v>
      </c>
    </row>
    <row r="3588" spans="1:6" x14ac:dyDescent="0.45">
      <c r="A3588" s="218">
        <v>8932</v>
      </c>
      <c r="B3588" s="218">
        <v>160</v>
      </c>
      <c r="C3588" s="219">
        <v>57.605312744159967</v>
      </c>
      <c r="D3588" s="218"/>
      <c r="E3588" s="218" t="s">
        <v>114</v>
      </c>
      <c r="F3588" s="218">
        <v>1901</v>
      </c>
    </row>
    <row r="3589" spans="1:6" x14ac:dyDescent="0.45">
      <c r="A3589" s="218">
        <v>8930</v>
      </c>
      <c r="B3589" s="218">
        <v>0</v>
      </c>
      <c r="C3589" s="219">
        <v>260.04145796012142</v>
      </c>
      <c r="D3589" s="218"/>
      <c r="E3589" s="218"/>
      <c r="F3589" s="218">
        <v>0</v>
      </c>
    </row>
    <row r="3590" spans="1:6" x14ac:dyDescent="0.45">
      <c r="A3590" s="218">
        <v>8928</v>
      </c>
      <c r="B3590" s="218">
        <v>0</v>
      </c>
      <c r="C3590" s="219">
        <v>311.923407805267</v>
      </c>
      <c r="D3590" s="218"/>
      <c r="E3590" s="218"/>
      <c r="F3590" s="218">
        <v>0</v>
      </c>
    </row>
    <row r="3591" spans="1:6" x14ac:dyDescent="0.45">
      <c r="A3591" s="218">
        <v>8926</v>
      </c>
      <c r="B3591" s="218">
        <v>200</v>
      </c>
      <c r="C3591" s="219">
        <v>50.224267485923797</v>
      </c>
      <c r="D3591" s="218"/>
      <c r="E3591" s="218" t="s">
        <v>124</v>
      </c>
      <c r="F3591" s="218">
        <v>1901</v>
      </c>
    </row>
    <row r="3592" spans="1:6" x14ac:dyDescent="0.45">
      <c r="A3592" s="218">
        <v>8924</v>
      </c>
      <c r="B3592" s="218">
        <v>0</v>
      </c>
      <c r="C3592" s="219">
        <v>117.9981496977996</v>
      </c>
      <c r="D3592" s="218"/>
      <c r="E3592" s="218"/>
      <c r="F3592" s="218">
        <v>0</v>
      </c>
    </row>
    <row r="3593" spans="1:6" x14ac:dyDescent="0.45">
      <c r="A3593" s="218">
        <v>8584</v>
      </c>
      <c r="B3593" s="218">
        <v>110</v>
      </c>
      <c r="C3593" s="219">
        <v>34.943465861791942</v>
      </c>
      <c r="D3593" s="218"/>
      <c r="E3593" s="218" t="s">
        <v>114</v>
      </c>
      <c r="F3593" s="218">
        <v>1901</v>
      </c>
    </row>
    <row r="3594" spans="1:6" x14ac:dyDescent="0.45">
      <c r="A3594" s="218">
        <v>8572</v>
      </c>
      <c r="B3594" s="218">
        <v>160</v>
      </c>
      <c r="C3594" s="219">
        <v>3.6597270684845919</v>
      </c>
      <c r="D3594" s="218"/>
      <c r="E3594" s="218"/>
      <c r="F3594" s="218">
        <v>0</v>
      </c>
    </row>
    <row r="3595" spans="1:6" x14ac:dyDescent="0.45">
      <c r="A3595" s="218">
        <v>8538</v>
      </c>
      <c r="B3595" s="218">
        <v>160</v>
      </c>
      <c r="C3595" s="219">
        <v>2.3373839140357129</v>
      </c>
      <c r="D3595" s="218"/>
      <c r="E3595" s="218" t="s">
        <v>114</v>
      </c>
      <c r="F3595" s="218">
        <v>1901</v>
      </c>
    </row>
    <row r="3596" spans="1:6" x14ac:dyDescent="0.45">
      <c r="A3596" s="218">
        <v>8438</v>
      </c>
      <c r="B3596" s="218">
        <v>150</v>
      </c>
      <c r="C3596" s="219">
        <v>38.815725142876538</v>
      </c>
      <c r="D3596" s="218"/>
      <c r="E3596" s="218" t="s">
        <v>205</v>
      </c>
      <c r="F3596" s="218">
        <v>1988</v>
      </c>
    </row>
    <row r="3597" spans="1:6" x14ac:dyDescent="0.45">
      <c r="A3597" s="218">
        <v>8110</v>
      </c>
      <c r="B3597" s="218">
        <v>0</v>
      </c>
      <c r="C3597" s="219">
        <v>48.368888984792648</v>
      </c>
      <c r="D3597" s="218"/>
      <c r="E3597" s="218"/>
      <c r="F3597" s="218">
        <v>0</v>
      </c>
    </row>
    <row r="3598" spans="1:6" x14ac:dyDescent="0.45">
      <c r="A3598" s="218">
        <v>8654</v>
      </c>
      <c r="B3598" s="218">
        <v>0</v>
      </c>
      <c r="C3598" s="219">
        <v>27.124252015329599</v>
      </c>
      <c r="D3598" s="218"/>
      <c r="E3598" s="218"/>
      <c r="F3598" s="218">
        <v>0</v>
      </c>
    </row>
    <row r="3599" spans="1:6" x14ac:dyDescent="0.45">
      <c r="A3599" s="218">
        <v>8886</v>
      </c>
      <c r="B3599" s="218">
        <v>0</v>
      </c>
      <c r="C3599" s="219">
        <v>54.566444022434638</v>
      </c>
      <c r="D3599" s="218"/>
      <c r="E3599" s="218"/>
      <c r="F3599" s="218">
        <v>0</v>
      </c>
    </row>
    <row r="3600" spans="1:6" x14ac:dyDescent="0.45">
      <c r="A3600" s="218">
        <v>8436</v>
      </c>
      <c r="B3600" s="218">
        <v>180</v>
      </c>
      <c r="C3600" s="219">
        <v>193.26291763475439</v>
      </c>
      <c r="D3600" s="218"/>
      <c r="E3600" s="218" t="s">
        <v>207</v>
      </c>
      <c r="F3600" s="218">
        <v>1901</v>
      </c>
    </row>
    <row r="3601" spans="1:6" x14ac:dyDescent="0.45">
      <c r="A3601" s="218">
        <v>8916</v>
      </c>
      <c r="B3601" s="218">
        <v>0</v>
      </c>
      <c r="C3601" s="219">
        <v>113.28249905961709</v>
      </c>
      <c r="D3601" s="218"/>
      <c r="E3601" s="218"/>
      <c r="F3601" s="218">
        <v>0</v>
      </c>
    </row>
    <row r="3602" spans="1:6" x14ac:dyDescent="0.45">
      <c r="A3602" s="218">
        <v>8396</v>
      </c>
      <c r="B3602" s="218">
        <v>250</v>
      </c>
      <c r="C3602" s="219">
        <v>88.264046333673633</v>
      </c>
      <c r="D3602" s="218"/>
      <c r="E3602" s="218" t="s">
        <v>204</v>
      </c>
      <c r="F3602" s="218">
        <v>1901</v>
      </c>
    </row>
    <row r="3603" spans="1:6" x14ac:dyDescent="0.45">
      <c r="A3603" s="218">
        <v>8918</v>
      </c>
      <c r="B3603" s="218">
        <v>0</v>
      </c>
      <c r="C3603" s="219">
        <v>153.79916003086569</v>
      </c>
      <c r="D3603" s="218"/>
      <c r="E3603" s="218"/>
      <c r="F3603" s="218">
        <v>0</v>
      </c>
    </row>
    <row r="3604" spans="1:6" x14ac:dyDescent="0.45">
      <c r="A3604" s="218">
        <v>11350</v>
      </c>
      <c r="B3604" s="218">
        <v>0</v>
      </c>
      <c r="C3604" s="219">
        <v>7.0467025110339359</v>
      </c>
      <c r="D3604" s="218"/>
      <c r="E3604" s="218"/>
      <c r="F3604" s="218">
        <v>1901</v>
      </c>
    </row>
    <row r="3605" spans="1:6" x14ac:dyDescent="0.45">
      <c r="A3605" s="218">
        <v>11350</v>
      </c>
      <c r="B3605" s="218">
        <v>0</v>
      </c>
      <c r="C3605" s="219">
        <v>5.0539677183364402</v>
      </c>
      <c r="D3605" s="218"/>
      <c r="E3605" s="218"/>
      <c r="F3605" s="218">
        <v>1901</v>
      </c>
    </row>
    <row r="3606" spans="1:6" x14ac:dyDescent="0.45">
      <c r="A3606" s="218">
        <v>10948</v>
      </c>
      <c r="B3606" s="218">
        <v>0</v>
      </c>
      <c r="C3606" s="219">
        <v>25.916707146589719</v>
      </c>
      <c r="D3606" s="218"/>
      <c r="E3606" s="218"/>
      <c r="F3606" s="218">
        <v>1901</v>
      </c>
    </row>
    <row r="3607" spans="1:6" x14ac:dyDescent="0.45">
      <c r="A3607" s="218">
        <v>10948</v>
      </c>
      <c r="B3607" s="218">
        <v>0</v>
      </c>
      <c r="C3607" s="219">
        <v>37.309940271549017</v>
      </c>
      <c r="D3607" s="218"/>
      <c r="E3607" s="218"/>
      <c r="F3607" s="218">
        <v>1901</v>
      </c>
    </row>
    <row r="3608" spans="1:6" x14ac:dyDescent="0.45">
      <c r="A3608" s="218">
        <v>10948</v>
      </c>
      <c r="B3608" s="218">
        <v>0</v>
      </c>
      <c r="C3608" s="219">
        <v>18.52112042685857</v>
      </c>
      <c r="D3608" s="218"/>
      <c r="E3608" s="218"/>
      <c r="F3608" s="218">
        <v>1901</v>
      </c>
    </row>
    <row r="3609" spans="1:6" x14ac:dyDescent="0.45">
      <c r="A3609" s="218">
        <v>10948</v>
      </c>
      <c r="B3609" s="218">
        <v>0</v>
      </c>
      <c r="C3609" s="219">
        <v>50.459003521314102</v>
      </c>
      <c r="D3609" s="218"/>
      <c r="E3609" s="218"/>
      <c r="F3609" s="218">
        <v>1901</v>
      </c>
    </row>
    <row r="3610" spans="1:6" x14ac:dyDescent="0.45">
      <c r="A3610" s="218">
        <v>10948</v>
      </c>
      <c r="B3610" s="218">
        <v>0</v>
      </c>
      <c r="C3610" s="219">
        <v>42.711048057565527</v>
      </c>
      <c r="D3610" s="218"/>
      <c r="E3610" s="218"/>
      <c r="F3610" s="218">
        <v>1901</v>
      </c>
    </row>
    <row r="3611" spans="1:6" x14ac:dyDescent="0.45">
      <c r="A3611" s="218">
        <v>10948</v>
      </c>
      <c r="B3611" s="218">
        <v>0</v>
      </c>
      <c r="C3611" s="219">
        <v>6.5051554222006542</v>
      </c>
      <c r="D3611" s="218"/>
      <c r="E3611" s="218"/>
      <c r="F3611" s="218">
        <v>1901</v>
      </c>
    </row>
    <row r="3612" spans="1:6" x14ac:dyDescent="0.45">
      <c r="A3612" s="218">
        <v>10948</v>
      </c>
      <c r="B3612" s="218">
        <v>0</v>
      </c>
      <c r="C3612" s="219">
        <v>12.19638880394824</v>
      </c>
      <c r="D3612" s="218"/>
      <c r="E3612" s="218"/>
      <c r="F3612" s="218">
        <v>1901</v>
      </c>
    </row>
    <row r="3613" spans="1:6" x14ac:dyDescent="0.45">
      <c r="A3613" s="218">
        <v>10948</v>
      </c>
      <c r="B3613" s="218">
        <v>0</v>
      </c>
      <c r="C3613" s="219">
        <v>8.2905139038904441</v>
      </c>
      <c r="D3613" s="218"/>
      <c r="E3613" s="218"/>
      <c r="F3613" s="218">
        <v>1901</v>
      </c>
    </row>
    <row r="3614" spans="1:6" x14ac:dyDescent="0.45">
      <c r="A3614" s="218">
        <v>10948</v>
      </c>
      <c r="B3614" s="218">
        <v>0</v>
      </c>
      <c r="C3614" s="219">
        <v>10.564045793837209</v>
      </c>
      <c r="D3614" s="218"/>
      <c r="E3614" s="218"/>
      <c r="F3614" s="218">
        <v>1901</v>
      </c>
    </row>
    <row r="3615" spans="1:6" x14ac:dyDescent="0.45">
      <c r="A3615" s="218">
        <v>10948</v>
      </c>
      <c r="B3615" s="218">
        <v>0</v>
      </c>
      <c r="C3615" s="219">
        <v>7.5184448790096843</v>
      </c>
      <c r="D3615" s="218"/>
      <c r="E3615" s="218"/>
      <c r="F3615" s="218">
        <v>1901</v>
      </c>
    </row>
    <row r="3616" spans="1:6" x14ac:dyDescent="0.45">
      <c r="A3616" s="218">
        <v>10948</v>
      </c>
      <c r="B3616" s="218">
        <v>0</v>
      </c>
      <c r="C3616" s="219">
        <v>31.667251160529371</v>
      </c>
      <c r="D3616" s="218"/>
      <c r="E3616" s="218"/>
      <c r="F3616" s="218">
        <v>1901</v>
      </c>
    </row>
    <row r="3617" spans="1:6" x14ac:dyDescent="0.45">
      <c r="A3617" s="218">
        <v>10948</v>
      </c>
      <c r="B3617" s="218">
        <v>0</v>
      </c>
      <c r="C3617" s="219">
        <v>11.5306595147793</v>
      </c>
      <c r="D3617" s="218"/>
      <c r="E3617" s="218"/>
      <c r="F3617" s="218">
        <v>1901</v>
      </c>
    </row>
    <row r="3618" spans="1:6" x14ac:dyDescent="0.45">
      <c r="A3618" s="218">
        <v>10948</v>
      </c>
      <c r="B3618" s="218">
        <v>0</v>
      </c>
      <c r="C3618" s="219">
        <v>36.293419451414977</v>
      </c>
      <c r="D3618" s="218"/>
      <c r="E3618" s="218"/>
      <c r="F3618" s="218">
        <v>1901</v>
      </c>
    </row>
    <row r="3619" spans="1:6" x14ac:dyDescent="0.45">
      <c r="A3619" s="218">
        <v>10948</v>
      </c>
      <c r="B3619" s="218">
        <v>0</v>
      </c>
      <c r="C3619" s="219">
        <v>33.539474908624378</v>
      </c>
      <c r="D3619" s="218"/>
      <c r="E3619" s="218"/>
      <c r="F3619" s="218">
        <v>1901</v>
      </c>
    </row>
    <row r="3620" spans="1:6" x14ac:dyDescent="0.45">
      <c r="A3620" s="218">
        <v>10942</v>
      </c>
      <c r="B3620" s="218">
        <v>0</v>
      </c>
      <c r="C3620" s="219">
        <v>29.14578601961929</v>
      </c>
      <c r="D3620" s="218"/>
      <c r="E3620" s="218"/>
      <c r="F3620" s="218">
        <v>1901</v>
      </c>
    </row>
    <row r="3621" spans="1:6" x14ac:dyDescent="0.45">
      <c r="A3621" s="218">
        <v>10940</v>
      </c>
      <c r="B3621" s="218">
        <v>0</v>
      </c>
      <c r="C3621" s="219">
        <v>29.995072329781209</v>
      </c>
      <c r="D3621" s="218"/>
      <c r="E3621" s="218"/>
      <c r="F3621" s="218">
        <v>1901</v>
      </c>
    </row>
    <row r="3622" spans="1:6" x14ac:dyDescent="0.45">
      <c r="A3622" s="218">
        <v>10940</v>
      </c>
      <c r="B3622" s="218">
        <v>0</v>
      </c>
      <c r="C3622" s="219">
        <v>18.593294346960398</v>
      </c>
      <c r="D3622" s="218"/>
      <c r="E3622" s="218"/>
      <c r="F3622" s="218">
        <v>1901</v>
      </c>
    </row>
    <row r="3623" spans="1:6" x14ac:dyDescent="0.45">
      <c r="A3623" s="218">
        <v>10940</v>
      </c>
      <c r="B3623" s="218">
        <v>0</v>
      </c>
      <c r="C3623" s="219">
        <v>38.764119809399062</v>
      </c>
      <c r="D3623" s="218"/>
      <c r="E3623" s="218"/>
      <c r="F3623" s="218">
        <v>1901</v>
      </c>
    </row>
    <row r="3624" spans="1:6" x14ac:dyDescent="0.45">
      <c r="A3624" s="218">
        <v>10676</v>
      </c>
      <c r="B3624" s="218">
        <v>0</v>
      </c>
      <c r="C3624" s="219">
        <v>347.41755951016069</v>
      </c>
      <c r="D3624" s="218"/>
      <c r="E3624" s="218"/>
      <c r="F3624" s="218">
        <v>1901</v>
      </c>
    </row>
    <row r="3625" spans="1:6" x14ac:dyDescent="0.45">
      <c r="A3625" s="218">
        <v>10514</v>
      </c>
      <c r="B3625" s="218">
        <v>0</v>
      </c>
      <c r="C3625" s="219">
        <v>18.30901756970113</v>
      </c>
      <c r="D3625" s="218"/>
      <c r="E3625" s="218"/>
      <c r="F3625" s="218">
        <v>1901</v>
      </c>
    </row>
    <row r="3626" spans="1:6" x14ac:dyDescent="0.45">
      <c r="A3626" s="218">
        <v>154074</v>
      </c>
      <c r="B3626" s="218">
        <v>200</v>
      </c>
      <c r="C3626" s="219">
        <v>47.692554115669893</v>
      </c>
      <c r="D3626" s="218"/>
      <c r="E3626" s="218" t="s">
        <v>205</v>
      </c>
      <c r="F3626" s="218">
        <v>1901</v>
      </c>
    </row>
    <row r="3627" spans="1:6" x14ac:dyDescent="0.45">
      <c r="A3627" s="218">
        <v>154073</v>
      </c>
      <c r="B3627" s="218">
        <v>200</v>
      </c>
      <c r="C3627" s="219">
        <v>29.29281619983367</v>
      </c>
      <c r="D3627" s="218"/>
      <c r="E3627" s="218" t="s">
        <v>205</v>
      </c>
      <c r="F3627" s="218">
        <v>1901</v>
      </c>
    </row>
    <row r="3628" spans="1:6" x14ac:dyDescent="0.45">
      <c r="A3628" s="218">
        <v>13302</v>
      </c>
      <c r="B3628" s="218">
        <v>0</v>
      </c>
      <c r="C3628" s="219">
        <v>16.837877382329449</v>
      </c>
      <c r="D3628" s="218"/>
      <c r="E3628" s="218"/>
      <c r="F3628" s="218">
        <v>1901</v>
      </c>
    </row>
    <row r="3629" spans="1:6" x14ac:dyDescent="0.45">
      <c r="A3629" s="218">
        <v>59710</v>
      </c>
      <c r="B3629" s="218">
        <v>250</v>
      </c>
      <c r="C3629" s="219">
        <v>24.491054593205671</v>
      </c>
      <c r="D3629" s="218"/>
      <c r="E3629" s="218" t="s">
        <v>205</v>
      </c>
      <c r="F3629" s="218">
        <v>1981</v>
      </c>
    </row>
    <row r="3630" spans="1:6" x14ac:dyDescent="0.45">
      <c r="A3630" s="218">
        <v>59713</v>
      </c>
      <c r="B3630" s="218">
        <v>250</v>
      </c>
      <c r="C3630" s="219">
        <v>7.1701002026055116</v>
      </c>
      <c r="D3630" s="218"/>
      <c r="E3630" s="218" t="s">
        <v>205</v>
      </c>
      <c r="F3630" s="218">
        <v>1979</v>
      </c>
    </row>
    <row r="3631" spans="1:6" x14ac:dyDescent="0.45">
      <c r="A3631" s="218">
        <v>10230</v>
      </c>
      <c r="B3631" s="218">
        <v>250</v>
      </c>
      <c r="C3631" s="219">
        <v>18.440025073437031</v>
      </c>
      <c r="D3631" s="218" t="s">
        <v>500</v>
      </c>
      <c r="E3631" s="218" t="s">
        <v>205</v>
      </c>
      <c r="F3631" s="218">
        <v>1955</v>
      </c>
    </row>
    <row r="3632" spans="1:6" x14ac:dyDescent="0.45">
      <c r="A3632" s="218">
        <v>14221</v>
      </c>
      <c r="B3632" s="218">
        <v>500</v>
      </c>
      <c r="C3632" s="219">
        <v>39.918128117955177</v>
      </c>
      <c r="D3632" s="218"/>
      <c r="E3632" s="218" t="s">
        <v>203</v>
      </c>
      <c r="F3632" s="218">
        <v>1978</v>
      </c>
    </row>
    <row r="3633" spans="1:6" x14ac:dyDescent="0.45">
      <c r="A3633" s="218">
        <v>14079</v>
      </c>
      <c r="B3633" s="218">
        <v>500</v>
      </c>
      <c r="C3633" s="219">
        <v>3.165211154104504</v>
      </c>
      <c r="D3633" s="218"/>
      <c r="E3633" s="218" t="s">
        <v>203</v>
      </c>
      <c r="F3633" s="218">
        <v>1901</v>
      </c>
    </row>
    <row r="3634" spans="1:6" x14ac:dyDescent="0.45">
      <c r="A3634" s="218">
        <v>4046</v>
      </c>
      <c r="B3634" s="218">
        <v>500</v>
      </c>
      <c r="C3634" s="219">
        <v>22.76340299993306</v>
      </c>
      <c r="D3634" s="218"/>
      <c r="E3634" s="218" t="s">
        <v>203</v>
      </c>
      <c r="F3634" s="218">
        <v>1978</v>
      </c>
    </row>
    <row r="3635" spans="1:6" x14ac:dyDescent="0.45">
      <c r="A3635" s="218">
        <v>63646</v>
      </c>
      <c r="B3635" s="218">
        <v>200</v>
      </c>
      <c r="C3635" s="219">
        <v>31.243362943844801</v>
      </c>
      <c r="D3635" s="218"/>
      <c r="E3635" s="218" t="s">
        <v>205</v>
      </c>
      <c r="F3635" s="218">
        <v>1901</v>
      </c>
    </row>
    <row r="3636" spans="1:6" x14ac:dyDescent="0.45">
      <c r="A3636" s="218">
        <v>59816</v>
      </c>
      <c r="B3636" s="218">
        <v>250</v>
      </c>
      <c r="C3636" s="219">
        <v>38.828984926034437</v>
      </c>
      <c r="D3636" s="218"/>
      <c r="E3636" s="218" t="s">
        <v>205</v>
      </c>
      <c r="F3636" s="218">
        <v>1901</v>
      </c>
    </row>
    <row r="3637" spans="1:6" x14ac:dyDescent="0.45">
      <c r="A3637" s="218">
        <v>59805</v>
      </c>
      <c r="B3637" s="218">
        <v>250</v>
      </c>
      <c r="C3637" s="219">
        <v>14.847348412607071</v>
      </c>
      <c r="D3637" s="218"/>
      <c r="E3637" s="218"/>
      <c r="F3637" s="218">
        <v>1974</v>
      </c>
    </row>
    <row r="3638" spans="1:6" x14ac:dyDescent="0.45">
      <c r="A3638" s="218">
        <v>26620</v>
      </c>
      <c r="B3638" s="218">
        <v>1000</v>
      </c>
      <c r="C3638" s="219">
        <v>90.809906650324805</v>
      </c>
      <c r="D3638" s="218"/>
      <c r="E3638" s="218" t="s">
        <v>203</v>
      </c>
      <c r="F3638" s="218">
        <v>1901</v>
      </c>
    </row>
    <row r="3639" spans="1:6" x14ac:dyDescent="0.45">
      <c r="A3639" s="218">
        <v>56079</v>
      </c>
      <c r="B3639" s="218">
        <v>1000</v>
      </c>
      <c r="C3639" s="219">
        <v>83.582936130555296</v>
      </c>
      <c r="D3639" s="218"/>
      <c r="E3639" s="218" t="s">
        <v>203</v>
      </c>
      <c r="F3639" s="218">
        <v>1901</v>
      </c>
    </row>
    <row r="3640" spans="1:6" x14ac:dyDescent="0.45">
      <c r="A3640" s="218">
        <v>18520</v>
      </c>
      <c r="B3640" s="218"/>
      <c r="C3640" s="219">
        <v>7.7888282686050578</v>
      </c>
      <c r="D3640" s="218"/>
      <c r="E3640" s="218"/>
      <c r="F3640" s="218">
        <v>1901</v>
      </c>
    </row>
    <row r="3641" spans="1:6" x14ac:dyDescent="0.45">
      <c r="A3641" s="218">
        <v>8570</v>
      </c>
      <c r="B3641" s="218">
        <v>0</v>
      </c>
      <c r="C3641" s="219">
        <v>39.812084083419258</v>
      </c>
      <c r="D3641" s="218"/>
      <c r="E3641" s="218"/>
      <c r="F3641" s="218"/>
    </row>
    <row r="3642" spans="1:6" x14ac:dyDescent="0.45">
      <c r="A3642" s="218">
        <v>8914</v>
      </c>
      <c r="B3642" s="218">
        <v>0</v>
      </c>
      <c r="C3642" s="219">
        <v>128.24740165503019</v>
      </c>
      <c r="D3642" s="218"/>
      <c r="E3642" s="218"/>
      <c r="F3642" s="218"/>
    </row>
    <row r="3643" spans="1:6" x14ac:dyDescent="0.45">
      <c r="A3643" s="218">
        <v>8568</v>
      </c>
      <c r="B3643" s="218">
        <v>0</v>
      </c>
      <c r="C3643" s="219">
        <v>95.304693110889104</v>
      </c>
      <c r="D3643" s="218"/>
      <c r="E3643" s="218"/>
      <c r="F3643" s="218"/>
    </row>
    <row r="3644" spans="1:6" x14ac:dyDescent="0.45">
      <c r="A3644" s="218">
        <v>38581</v>
      </c>
      <c r="B3644" s="218">
        <v>200</v>
      </c>
      <c r="C3644" s="219">
        <v>43.38034881128015</v>
      </c>
      <c r="D3644" s="218" t="s">
        <v>584</v>
      </c>
      <c r="E3644" s="218" t="s">
        <v>207</v>
      </c>
      <c r="F3644" s="218">
        <v>1901</v>
      </c>
    </row>
    <row r="3645" spans="1:6" x14ac:dyDescent="0.45">
      <c r="A3645" s="218">
        <v>38695</v>
      </c>
      <c r="B3645" s="218"/>
      <c r="C3645" s="219">
        <v>14.8997414365378</v>
      </c>
      <c r="D3645" s="218"/>
      <c r="E3645" s="218"/>
      <c r="F3645" s="218">
        <v>1901</v>
      </c>
    </row>
    <row r="3646" spans="1:6" x14ac:dyDescent="0.45">
      <c r="A3646" s="218">
        <v>38697</v>
      </c>
      <c r="B3646" s="218"/>
      <c r="C3646" s="219">
        <v>14.81783639387953</v>
      </c>
      <c r="D3646" s="218"/>
      <c r="E3646" s="218"/>
      <c r="F3646" s="218">
        <v>1901</v>
      </c>
    </row>
    <row r="3647" spans="1:6" x14ac:dyDescent="0.45">
      <c r="A3647" s="218">
        <v>38701</v>
      </c>
      <c r="B3647" s="218"/>
      <c r="C3647" s="219">
        <v>9.174077226141188</v>
      </c>
      <c r="D3647" s="218"/>
      <c r="E3647" s="218"/>
      <c r="F3647" s="218">
        <v>1901</v>
      </c>
    </row>
    <row r="3648" spans="1:6" x14ac:dyDescent="0.45">
      <c r="A3648" s="218">
        <v>38702</v>
      </c>
      <c r="B3648" s="218"/>
      <c r="C3648" s="219">
        <v>28.013886858749458</v>
      </c>
      <c r="D3648" s="218"/>
      <c r="E3648" s="218"/>
      <c r="F3648" s="218">
        <v>1901</v>
      </c>
    </row>
    <row r="3649" spans="1:6" x14ac:dyDescent="0.45">
      <c r="A3649" s="218">
        <v>38712</v>
      </c>
      <c r="B3649" s="218"/>
      <c r="C3649" s="219">
        <v>15.57269759184874</v>
      </c>
      <c r="D3649" s="218"/>
      <c r="E3649" s="218"/>
      <c r="F3649" s="218">
        <v>1901</v>
      </c>
    </row>
    <row r="3650" spans="1:6" x14ac:dyDescent="0.45">
      <c r="A3650" s="218">
        <v>38781</v>
      </c>
      <c r="B3650" s="218"/>
      <c r="C3650" s="219">
        <v>27.03535982432042</v>
      </c>
      <c r="D3650" s="218"/>
      <c r="E3650" s="218"/>
      <c r="F3650" s="218">
        <v>1901</v>
      </c>
    </row>
    <row r="3651" spans="1:6" x14ac:dyDescent="0.45">
      <c r="A3651" s="218">
        <v>38790</v>
      </c>
      <c r="B3651" s="218"/>
      <c r="C3651" s="219">
        <v>4.1609888327164972</v>
      </c>
      <c r="D3651" s="218"/>
      <c r="E3651" s="218"/>
      <c r="F3651" s="218">
        <v>1901</v>
      </c>
    </row>
    <row r="3652" spans="1:6" x14ac:dyDescent="0.45">
      <c r="A3652" s="218">
        <v>38794</v>
      </c>
      <c r="B3652" s="218"/>
      <c r="C3652" s="219">
        <v>33.353813497646549</v>
      </c>
      <c r="D3652" s="218"/>
      <c r="E3652" s="218"/>
      <c r="F3652" s="218">
        <v>1901</v>
      </c>
    </row>
    <row r="3653" spans="1:6" x14ac:dyDescent="0.45">
      <c r="A3653" s="218">
        <v>38828</v>
      </c>
      <c r="B3653" s="218">
        <v>200</v>
      </c>
      <c r="C3653" s="219">
        <v>30.245887875857019</v>
      </c>
      <c r="D3653" s="218"/>
      <c r="E3653" s="218" t="s">
        <v>111</v>
      </c>
      <c r="F3653" s="218">
        <v>1901</v>
      </c>
    </row>
    <row r="3654" spans="1:6" x14ac:dyDescent="0.45">
      <c r="A3654" s="218">
        <v>38832</v>
      </c>
      <c r="B3654" s="218">
        <v>200</v>
      </c>
      <c r="C3654" s="219">
        <v>29.997942045338959</v>
      </c>
      <c r="D3654" s="218" t="s">
        <v>586</v>
      </c>
      <c r="E3654" s="218" t="s">
        <v>111</v>
      </c>
      <c r="F3654" s="218">
        <v>1901</v>
      </c>
    </row>
    <row r="3655" spans="1:6" x14ac:dyDescent="0.45">
      <c r="A3655" s="218">
        <v>38834</v>
      </c>
      <c r="B3655" s="218">
        <v>200</v>
      </c>
      <c r="C3655" s="219">
        <v>29.762495785340501</v>
      </c>
      <c r="D3655" s="218" t="s">
        <v>586</v>
      </c>
      <c r="E3655" s="218" t="s">
        <v>111</v>
      </c>
      <c r="F3655" s="218">
        <v>1901</v>
      </c>
    </row>
    <row r="3656" spans="1:6" x14ac:dyDescent="0.45">
      <c r="A3656" s="218">
        <v>38897</v>
      </c>
      <c r="B3656" s="218">
        <v>200</v>
      </c>
      <c r="C3656" s="219">
        <v>30.713703721507692</v>
      </c>
      <c r="D3656" s="218"/>
      <c r="E3656" s="218" t="s">
        <v>207</v>
      </c>
      <c r="F3656" s="218">
        <v>1901</v>
      </c>
    </row>
    <row r="3657" spans="1:6" x14ac:dyDescent="0.45">
      <c r="A3657" s="218">
        <v>38953</v>
      </c>
      <c r="B3657" s="218">
        <v>200</v>
      </c>
      <c r="C3657" s="219">
        <v>29.460260127137161</v>
      </c>
      <c r="D3657" s="218"/>
      <c r="E3657" s="218" t="s">
        <v>111</v>
      </c>
      <c r="F3657" s="218">
        <v>1901</v>
      </c>
    </row>
    <row r="3658" spans="1:6" x14ac:dyDescent="0.45">
      <c r="A3658" s="218">
        <v>38955</v>
      </c>
      <c r="B3658" s="218">
        <v>200</v>
      </c>
      <c r="C3658" s="219">
        <v>17.527417428678181</v>
      </c>
      <c r="D3658" s="218"/>
      <c r="E3658" s="218" t="s">
        <v>111</v>
      </c>
      <c r="F3658" s="218">
        <v>1901</v>
      </c>
    </row>
    <row r="3659" spans="1:6" x14ac:dyDescent="0.45">
      <c r="A3659" s="218">
        <v>38956</v>
      </c>
      <c r="B3659" s="218">
        <v>200</v>
      </c>
      <c r="C3659" s="219">
        <v>32.735180067675657</v>
      </c>
      <c r="D3659" s="218"/>
      <c r="E3659" s="218" t="s">
        <v>111</v>
      </c>
      <c r="F3659" s="218">
        <v>1901</v>
      </c>
    </row>
    <row r="3660" spans="1:6" x14ac:dyDescent="0.45">
      <c r="A3660" s="218">
        <v>38958</v>
      </c>
      <c r="B3660" s="218">
        <v>200</v>
      </c>
      <c r="C3660" s="219">
        <v>39.766058530299183</v>
      </c>
      <c r="D3660" s="218"/>
      <c r="E3660" s="218" t="s">
        <v>111</v>
      </c>
      <c r="F3660" s="218">
        <v>1901</v>
      </c>
    </row>
    <row r="3661" spans="1:6" x14ac:dyDescent="0.45">
      <c r="A3661" s="218">
        <v>38959</v>
      </c>
      <c r="B3661" s="218">
        <v>200</v>
      </c>
      <c r="C3661" s="219">
        <v>32.70718352966778</v>
      </c>
      <c r="D3661" s="218"/>
      <c r="E3661" s="218" t="s">
        <v>111</v>
      </c>
      <c r="F3661" s="218">
        <v>1901</v>
      </c>
    </row>
    <row r="3662" spans="1:6" x14ac:dyDescent="0.45">
      <c r="A3662" s="218">
        <v>38975</v>
      </c>
      <c r="B3662" s="218"/>
      <c r="C3662" s="219">
        <v>34.56155216256483</v>
      </c>
      <c r="D3662" s="218"/>
      <c r="E3662" s="218"/>
      <c r="F3662" s="218">
        <v>1901</v>
      </c>
    </row>
    <row r="3663" spans="1:6" x14ac:dyDescent="0.45">
      <c r="A3663" s="218">
        <v>38978</v>
      </c>
      <c r="B3663" s="218"/>
      <c r="C3663" s="219">
        <v>48.163942270252619</v>
      </c>
      <c r="D3663" s="218"/>
      <c r="E3663" s="218"/>
      <c r="F3663" s="218">
        <v>1901</v>
      </c>
    </row>
    <row r="3664" spans="1:6" x14ac:dyDescent="0.45">
      <c r="A3664" s="218">
        <v>38980</v>
      </c>
      <c r="B3664" s="218">
        <v>160</v>
      </c>
      <c r="C3664" s="219">
        <v>38.764529683999953</v>
      </c>
      <c r="D3664" s="218"/>
      <c r="E3664" s="218" t="s">
        <v>203</v>
      </c>
      <c r="F3664" s="218">
        <v>1901</v>
      </c>
    </row>
    <row r="3665" spans="1:6" x14ac:dyDescent="0.45">
      <c r="A3665" s="218">
        <v>38983</v>
      </c>
      <c r="B3665" s="218">
        <v>200</v>
      </c>
      <c r="C3665" s="219">
        <v>51.904517096970068</v>
      </c>
      <c r="D3665" s="218"/>
      <c r="E3665" s="218" t="s">
        <v>207</v>
      </c>
      <c r="F3665" s="218">
        <v>1901</v>
      </c>
    </row>
    <row r="3666" spans="1:6" x14ac:dyDescent="0.45">
      <c r="A3666" s="218">
        <v>38984</v>
      </c>
      <c r="B3666" s="218">
        <v>200</v>
      </c>
      <c r="C3666" s="219">
        <v>44.921254881600667</v>
      </c>
      <c r="D3666" s="218"/>
      <c r="E3666" s="218" t="s">
        <v>205</v>
      </c>
      <c r="F3666" s="218">
        <v>1901</v>
      </c>
    </row>
    <row r="3667" spans="1:6" x14ac:dyDescent="0.45">
      <c r="A3667" s="218">
        <v>39002</v>
      </c>
      <c r="B3667" s="218">
        <v>230</v>
      </c>
      <c r="C3667" s="219">
        <v>56.16618096618825</v>
      </c>
      <c r="D3667" s="218"/>
      <c r="E3667" s="218" t="s">
        <v>205</v>
      </c>
      <c r="F3667" s="218">
        <v>1901</v>
      </c>
    </row>
    <row r="3668" spans="1:6" x14ac:dyDescent="0.45">
      <c r="A3668" s="218">
        <v>39005</v>
      </c>
      <c r="B3668" s="218">
        <v>160</v>
      </c>
      <c r="C3668" s="219">
        <v>39.136255124086681</v>
      </c>
      <c r="D3668" s="218"/>
      <c r="E3668" s="218" t="s">
        <v>205</v>
      </c>
      <c r="F3668" s="218">
        <v>1901</v>
      </c>
    </row>
    <row r="3669" spans="1:6" x14ac:dyDescent="0.45">
      <c r="A3669" s="218">
        <v>39006</v>
      </c>
      <c r="B3669" s="218">
        <v>160</v>
      </c>
      <c r="C3669" s="219">
        <v>99.62341997918962</v>
      </c>
      <c r="D3669" s="218"/>
      <c r="E3669" s="218" t="s">
        <v>205</v>
      </c>
      <c r="F3669" s="218">
        <v>1901</v>
      </c>
    </row>
    <row r="3670" spans="1:6" x14ac:dyDescent="0.45">
      <c r="A3670" s="218">
        <v>39013</v>
      </c>
      <c r="B3670" s="218">
        <v>110</v>
      </c>
      <c r="C3670" s="219">
        <v>25.825693439793991</v>
      </c>
      <c r="D3670" s="218"/>
      <c r="E3670" s="218" t="s">
        <v>111</v>
      </c>
      <c r="F3670" s="218">
        <v>1901</v>
      </c>
    </row>
    <row r="3671" spans="1:6" x14ac:dyDescent="0.45">
      <c r="A3671" s="218">
        <v>39021</v>
      </c>
      <c r="B3671" s="218">
        <v>200</v>
      </c>
      <c r="C3671" s="219">
        <v>17.078615670166229</v>
      </c>
      <c r="D3671" s="218"/>
      <c r="E3671" s="218" t="s">
        <v>207</v>
      </c>
      <c r="F3671" s="218">
        <v>1901</v>
      </c>
    </row>
    <row r="3672" spans="1:6" x14ac:dyDescent="0.45">
      <c r="A3672" s="218">
        <v>39037</v>
      </c>
      <c r="B3672" s="218">
        <v>160</v>
      </c>
      <c r="C3672" s="219">
        <v>34.911501474443398</v>
      </c>
      <c r="D3672" s="218"/>
      <c r="E3672" s="218" t="s">
        <v>111</v>
      </c>
      <c r="F3672" s="218">
        <v>1901</v>
      </c>
    </row>
    <row r="3673" spans="1:6" x14ac:dyDescent="0.45">
      <c r="A3673" s="218">
        <v>39054</v>
      </c>
      <c r="B3673" s="218">
        <v>250</v>
      </c>
      <c r="C3673" s="219">
        <v>17.79624083170286</v>
      </c>
      <c r="D3673" s="218"/>
      <c r="E3673" s="218" t="s">
        <v>205</v>
      </c>
      <c r="F3673" s="218">
        <v>1901</v>
      </c>
    </row>
    <row r="3674" spans="1:6" x14ac:dyDescent="0.45">
      <c r="A3674" s="218">
        <v>39055</v>
      </c>
      <c r="B3674" s="218">
        <v>200</v>
      </c>
      <c r="C3674" s="219">
        <v>20.315584497458349</v>
      </c>
      <c r="D3674" s="218"/>
      <c r="E3674" s="218" t="s">
        <v>205</v>
      </c>
      <c r="F3674" s="218">
        <v>1901</v>
      </c>
    </row>
    <row r="3675" spans="1:6" x14ac:dyDescent="0.45">
      <c r="A3675" s="218">
        <v>39057</v>
      </c>
      <c r="B3675" s="218">
        <v>200</v>
      </c>
      <c r="C3675" s="219">
        <v>0.93066747690797302</v>
      </c>
      <c r="D3675" s="218"/>
      <c r="E3675" s="218" t="s">
        <v>205</v>
      </c>
      <c r="F3675" s="218">
        <v>1901</v>
      </c>
    </row>
    <row r="3676" spans="1:6" x14ac:dyDescent="0.45">
      <c r="A3676" s="218">
        <v>39063</v>
      </c>
      <c r="B3676" s="218"/>
      <c r="C3676" s="219">
        <v>29.936461056401789</v>
      </c>
      <c r="D3676" s="218"/>
      <c r="E3676" s="218"/>
      <c r="F3676" s="218">
        <v>1901</v>
      </c>
    </row>
    <row r="3677" spans="1:6" x14ac:dyDescent="0.45">
      <c r="A3677" s="218">
        <v>39064</v>
      </c>
      <c r="B3677" s="218">
        <v>200</v>
      </c>
      <c r="C3677" s="219">
        <v>17.152266727106031</v>
      </c>
      <c r="D3677" s="218"/>
      <c r="E3677" s="218" t="s">
        <v>205</v>
      </c>
      <c r="F3677" s="218">
        <v>1901</v>
      </c>
    </row>
    <row r="3678" spans="1:6" x14ac:dyDescent="0.45">
      <c r="A3678" s="218">
        <v>39065</v>
      </c>
      <c r="B3678" s="218"/>
      <c r="C3678" s="219">
        <v>14.62834799341805</v>
      </c>
      <c r="D3678" s="218"/>
      <c r="E3678" s="218"/>
      <c r="F3678" s="218">
        <v>1901</v>
      </c>
    </row>
    <row r="3679" spans="1:6" x14ac:dyDescent="0.45">
      <c r="A3679" s="218">
        <v>39068</v>
      </c>
      <c r="B3679" s="218"/>
      <c r="C3679" s="219">
        <v>43.434199040529442</v>
      </c>
      <c r="D3679" s="218"/>
      <c r="E3679" s="218"/>
      <c r="F3679" s="218">
        <v>1901</v>
      </c>
    </row>
    <row r="3680" spans="1:6" x14ac:dyDescent="0.45">
      <c r="A3680" s="218">
        <v>39072</v>
      </c>
      <c r="B3680" s="218"/>
      <c r="C3680" s="219">
        <v>39.909793826725178</v>
      </c>
      <c r="D3680" s="218"/>
      <c r="E3680" s="218"/>
      <c r="F3680" s="218">
        <v>1901</v>
      </c>
    </row>
    <row r="3681" spans="1:6" x14ac:dyDescent="0.45">
      <c r="A3681" s="218">
        <v>39081</v>
      </c>
      <c r="B3681" s="218"/>
      <c r="C3681" s="219">
        <v>30.18642058902142</v>
      </c>
      <c r="D3681" s="218"/>
      <c r="E3681" s="218"/>
      <c r="F3681" s="218">
        <v>1901</v>
      </c>
    </row>
    <row r="3682" spans="1:6" x14ac:dyDescent="0.45">
      <c r="A3682" s="218">
        <v>39082</v>
      </c>
      <c r="B3682" s="218"/>
      <c r="C3682" s="219">
        <v>29.39910303422376</v>
      </c>
      <c r="D3682" s="218"/>
      <c r="E3682" s="218"/>
      <c r="F3682" s="218">
        <v>1901</v>
      </c>
    </row>
    <row r="3683" spans="1:6" x14ac:dyDescent="0.45">
      <c r="A3683" s="218">
        <v>39083</v>
      </c>
      <c r="B3683" s="218"/>
      <c r="C3683" s="219">
        <v>24.675668832798529</v>
      </c>
      <c r="D3683" s="218"/>
      <c r="E3683" s="218"/>
      <c r="F3683" s="218">
        <v>1901</v>
      </c>
    </row>
    <row r="3684" spans="1:6" x14ac:dyDescent="0.45">
      <c r="A3684" s="218">
        <v>39084</v>
      </c>
      <c r="B3684" s="218"/>
      <c r="C3684" s="219">
        <v>31.253755227720401</v>
      </c>
      <c r="D3684" s="218"/>
      <c r="E3684" s="218"/>
      <c r="F3684" s="218">
        <v>1901</v>
      </c>
    </row>
    <row r="3685" spans="1:6" x14ac:dyDescent="0.45">
      <c r="A3685" s="218">
        <v>39089</v>
      </c>
      <c r="B3685" s="218"/>
      <c r="C3685" s="219">
        <v>35.752045300981472</v>
      </c>
      <c r="D3685" s="218"/>
      <c r="E3685" s="218"/>
      <c r="F3685" s="218">
        <v>1901</v>
      </c>
    </row>
    <row r="3686" spans="1:6" x14ac:dyDescent="0.45">
      <c r="A3686" s="218">
        <v>39090</v>
      </c>
      <c r="B3686" s="218"/>
      <c r="C3686" s="219">
        <v>18.74162733219605</v>
      </c>
      <c r="D3686" s="218"/>
      <c r="E3686" s="218"/>
      <c r="F3686" s="218">
        <v>1901</v>
      </c>
    </row>
    <row r="3687" spans="1:6" x14ac:dyDescent="0.45">
      <c r="A3687" s="218">
        <v>39093</v>
      </c>
      <c r="B3687" s="218"/>
      <c r="C3687" s="219">
        <v>17.470289513205469</v>
      </c>
      <c r="D3687" s="218"/>
      <c r="E3687" s="218"/>
      <c r="F3687" s="218">
        <v>1901</v>
      </c>
    </row>
    <row r="3688" spans="1:6" x14ac:dyDescent="0.45">
      <c r="A3688" s="218">
        <v>39094</v>
      </c>
      <c r="B3688" s="218"/>
      <c r="C3688" s="219">
        <v>26.75004489904105</v>
      </c>
      <c r="D3688" s="218"/>
      <c r="E3688" s="218"/>
      <c r="F3688" s="218">
        <v>1901</v>
      </c>
    </row>
    <row r="3689" spans="1:6" x14ac:dyDescent="0.45">
      <c r="A3689" s="218">
        <v>39098</v>
      </c>
      <c r="B3689" s="218"/>
      <c r="C3689" s="219">
        <v>11.01272577895686</v>
      </c>
      <c r="D3689" s="218"/>
      <c r="E3689" s="218"/>
      <c r="F3689" s="218">
        <v>1901</v>
      </c>
    </row>
    <row r="3690" spans="1:6" x14ac:dyDescent="0.45">
      <c r="A3690" s="218">
        <v>39099</v>
      </c>
      <c r="B3690" s="218">
        <v>150</v>
      </c>
      <c r="C3690" s="219">
        <v>28.679784390977659</v>
      </c>
      <c r="D3690" s="218"/>
      <c r="E3690" s="218" t="s">
        <v>207</v>
      </c>
      <c r="F3690" s="218">
        <v>1901</v>
      </c>
    </row>
    <row r="3691" spans="1:6" x14ac:dyDescent="0.45">
      <c r="A3691" s="218">
        <v>39101</v>
      </c>
      <c r="B3691" s="218"/>
      <c r="C3691" s="219">
        <v>15.35218197601597</v>
      </c>
      <c r="D3691" s="218"/>
      <c r="E3691" s="218"/>
      <c r="F3691" s="218">
        <v>1901</v>
      </c>
    </row>
    <row r="3692" spans="1:6" x14ac:dyDescent="0.45">
      <c r="A3692" s="218">
        <v>39155</v>
      </c>
      <c r="B3692" s="218">
        <v>100</v>
      </c>
      <c r="C3692" s="219">
        <v>26.290014185974641</v>
      </c>
      <c r="D3692" s="218"/>
      <c r="E3692" s="218" t="s">
        <v>123</v>
      </c>
      <c r="F3692" s="218">
        <v>1901</v>
      </c>
    </row>
    <row r="3693" spans="1:6" x14ac:dyDescent="0.45">
      <c r="A3693" s="218">
        <v>39157</v>
      </c>
      <c r="B3693" s="218">
        <v>150</v>
      </c>
      <c r="C3693" s="219">
        <v>48.266320605504667</v>
      </c>
      <c r="D3693" s="218"/>
      <c r="E3693" s="218"/>
      <c r="F3693" s="218">
        <v>1901</v>
      </c>
    </row>
    <row r="3694" spans="1:6" x14ac:dyDescent="0.45">
      <c r="A3694" s="218">
        <v>39683</v>
      </c>
      <c r="B3694" s="218">
        <v>160</v>
      </c>
      <c r="C3694" s="219">
        <v>78.512502386620213</v>
      </c>
      <c r="D3694" s="218"/>
      <c r="E3694" s="218" t="s">
        <v>123</v>
      </c>
      <c r="F3694" s="218">
        <v>1901</v>
      </c>
    </row>
    <row r="3695" spans="1:6" x14ac:dyDescent="0.45">
      <c r="A3695" s="218">
        <v>39685</v>
      </c>
      <c r="B3695" s="218"/>
      <c r="C3695" s="219">
        <v>45.086791631740333</v>
      </c>
      <c r="D3695" s="218"/>
      <c r="E3695" s="218"/>
      <c r="F3695" s="218">
        <v>1901</v>
      </c>
    </row>
    <row r="3696" spans="1:6" x14ac:dyDescent="0.45">
      <c r="A3696" s="218">
        <v>39689</v>
      </c>
      <c r="B3696" s="218">
        <v>150</v>
      </c>
      <c r="C3696" s="219">
        <v>35.527719028088868</v>
      </c>
      <c r="D3696" s="218"/>
      <c r="E3696" s="218" t="s">
        <v>207</v>
      </c>
      <c r="F3696" s="218">
        <v>1901</v>
      </c>
    </row>
    <row r="3697" spans="1:6" x14ac:dyDescent="0.45">
      <c r="A3697" s="218">
        <v>39792</v>
      </c>
      <c r="B3697" s="218">
        <v>250</v>
      </c>
      <c r="C3697" s="219">
        <v>49.963846932984133</v>
      </c>
      <c r="D3697" s="218"/>
      <c r="E3697" s="218" t="s">
        <v>114</v>
      </c>
      <c r="F3697" s="218">
        <v>1901</v>
      </c>
    </row>
    <row r="3698" spans="1:6" x14ac:dyDescent="0.45">
      <c r="A3698" s="218">
        <v>39962</v>
      </c>
      <c r="B3698" s="218">
        <v>160</v>
      </c>
      <c r="C3698" s="219">
        <v>29.621629369866572</v>
      </c>
      <c r="D3698" s="218"/>
      <c r="E3698" s="218" t="s">
        <v>204</v>
      </c>
      <c r="F3698" s="218">
        <v>1901</v>
      </c>
    </row>
    <row r="3699" spans="1:6" x14ac:dyDescent="0.45">
      <c r="A3699" s="218">
        <v>39966</v>
      </c>
      <c r="B3699" s="218">
        <v>200</v>
      </c>
      <c r="C3699" s="219">
        <v>46.86777848654144</v>
      </c>
      <c r="D3699" s="218"/>
      <c r="E3699" s="218" t="s">
        <v>203</v>
      </c>
      <c r="F3699" s="218">
        <v>1901</v>
      </c>
    </row>
    <row r="3700" spans="1:6" x14ac:dyDescent="0.45">
      <c r="A3700" s="218">
        <v>39978</v>
      </c>
      <c r="B3700" s="218">
        <v>180</v>
      </c>
      <c r="C3700" s="219">
        <v>38.420798325200337</v>
      </c>
      <c r="D3700" s="218"/>
      <c r="E3700" s="218" t="s">
        <v>205</v>
      </c>
      <c r="F3700" s="218">
        <v>1901</v>
      </c>
    </row>
    <row r="3701" spans="1:6" x14ac:dyDescent="0.45">
      <c r="A3701" s="218">
        <v>39979</v>
      </c>
      <c r="B3701" s="218">
        <v>150</v>
      </c>
      <c r="C3701" s="219">
        <v>93.208055368127859</v>
      </c>
      <c r="D3701" s="218"/>
      <c r="E3701" s="218"/>
      <c r="F3701" s="218">
        <v>1901</v>
      </c>
    </row>
    <row r="3702" spans="1:6" x14ac:dyDescent="0.45">
      <c r="A3702" s="218">
        <v>41446</v>
      </c>
      <c r="B3702" s="218"/>
      <c r="C3702" s="219">
        <v>22.700972257608029</v>
      </c>
      <c r="D3702" s="218"/>
      <c r="E3702" s="218"/>
      <c r="F3702" s="218">
        <v>1901</v>
      </c>
    </row>
    <row r="3703" spans="1:6" x14ac:dyDescent="0.45">
      <c r="A3703" s="218">
        <v>41893</v>
      </c>
      <c r="B3703" s="218">
        <v>200</v>
      </c>
      <c r="C3703" s="219">
        <v>35.218649968349617</v>
      </c>
      <c r="D3703" s="218"/>
      <c r="E3703" s="218" t="s">
        <v>205</v>
      </c>
      <c r="F3703" s="218">
        <v>1901</v>
      </c>
    </row>
    <row r="3704" spans="1:6" x14ac:dyDescent="0.45">
      <c r="A3704" s="218">
        <v>41894</v>
      </c>
      <c r="B3704" s="218">
        <v>200</v>
      </c>
      <c r="C3704" s="219">
        <v>28.143684889769759</v>
      </c>
      <c r="D3704" s="218"/>
      <c r="E3704" s="218" t="s">
        <v>205</v>
      </c>
      <c r="F3704" s="218">
        <v>1901</v>
      </c>
    </row>
    <row r="3705" spans="1:6" x14ac:dyDescent="0.45">
      <c r="A3705" s="218">
        <v>41895</v>
      </c>
      <c r="B3705" s="218">
        <v>200</v>
      </c>
      <c r="C3705" s="219">
        <v>22.681357529861739</v>
      </c>
      <c r="D3705" s="218"/>
      <c r="E3705" s="218" t="s">
        <v>205</v>
      </c>
      <c r="F3705" s="218">
        <v>1901</v>
      </c>
    </row>
    <row r="3706" spans="1:6" x14ac:dyDescent="0.45">
      <c r="A3706" s="218">
        <v>41918</v>
      </c>
      <c r="B3706" s="218"/>
      <c r="C3706" s="219">
        <v>3.7873369682667088</v>
      </c>
      <c r="D3706" s="218"/>
      <c r="E3706" s="218"/>
      <c r="F3706" s="218">
        <v>1901</v>
      </c>
    </row>
    <row r="3707" spans="1:6" x14ac:dyDescent="0.45">
      <c r="A3707" s="218">
        <v>41920</v>
      </c>
      <c r="B3707" s="218">
        <v>150</v>
      </c>
      <c r="C3707" s="219">
        <v>50.272391873973618</v>
      </c>
      <c r="D3707" s="218"/>
      <c r="E3707" s="218" t="s">
        <v>205</v>
      </c>
      <c r="F3707" s="218">
        <v>1901</v>
      </c>
    </row>
    <row r="3708" spans="1:6" x14ac:dyDescent="0.45">
      <c r="A3708" s="218">
        <v>41921</v>
      </c>
      <c r="B3708" s="218">
        <v>150</v>
      </c>
      <c r="C3708" s="219">
        <v>49.119059701634697</v>
      </c>
      <c r="D3708" s="218"/>
      <c r="E3708" s="218" t="s">
        <v>205</v>
      </c>
      <c r="F3708" s="218">
        <v>1901</v>
      </c>
    </row>
    <row r="3709" spans="1:6" x14ac:dyDescent="0.45">
      <c r="A3709" s="218">
        <v>41922</v>
      </c>
      <c r="B3709" s="218">
        <v>150</v>
      </c>
      <c r="C3709" s="219">
        <v>49.995005352216701</v>
      </c>
      <c r="D3709" s="218"/>
      <c r="E3709" s="218" t="s">
        <v>205</v>
      </c>
      <c r="F3709" s="218">
        <v>1901</v>
      </c>
    </row>
    <row r="3710" spans="1:6" x14ac:dyDescent="0.45">
      <c r="A3710" s="218">
        <v>41923</v>
      </c>
      <c r="B3710" s="218">
        <v>150</v>
      </c>
      <c r="C3710" s="219">
        <v>50.042108928616543</v>
      </c>
      <c r="D3710" s="218" t="s">
        <v>590</v>
      </c>
      <c r="E3710" s="218" t="s">
        <v>205</v>
      </c>
      <c r="F3710" s="218">
        <v>1901</v>
      </c>
    </row>
    <row r="3711" spans="1:6" x14ac:dyDescent="0.45">
      <c r="A3711" s="218">
        <v>42028</v>
      </c>
      <c r="B3711" s="218">
        <v>200</v>
      </c>
      <c r="C3711" s="219">
        <v>37.950958709877249</v>
      </c>
      <c r="D3711" s="218"/>
      <c r="E3711" s="218" t="s">
        <v>207</v>
      </c>
      <c r="F3711" s="218">
        <v>1901</v>
      </c>
    </row>
    <row r="3712" spans="1:6" x14ac:dyDescent="0.45">
      <c r="A3712" s="218">
        <v>42033</v>
      </c>
      <c r="B3712" s="218"/>
      <c r="C3712" s="219">
        <v>35.604087137464333</v>
      </c>
      <c r="D3712" s="218"/>
      <c r="E3712" s="218"/>
      <c r="F3712" s="218">
        <v>1901</v>
      </c>
    </row>
    <row r="3713" spans="1:6" x14ac:dyDescent="0.45">
      <c r="A3713" s="218">
        <v>42075</v>
      </c>
      <c r="B3713" s="218"/>
      <c r="C3713" s="219">
        <v>10.982780664530249</v>
      </c>
      <c r="D3713" s="218"/>
      <c r="E3713" s="218"/>
      <c r="F3713" s="218">
        <v>1901</v>
      </c>
    </row>
    <row r="3714" spans="1:6" x14ac:dyDescent="0.45">
      <c r="A3714" s="218">
        <v>42081</v>
      </c>
      <c r="B3714" s="218"/>
      <c r="C3714" s="219">
        <v>9.8797850682309338</v>
      </c>
      <c r="D3714" s="218"/>
      <c r="E3714" s="218"/>
      <c r="F3714" s="218">
        <v>1901</v>
      </c>
    </row>
    <row r="3715" spans="1:6" x14ac:dyDescent="0.45">
      <c r="A3715" s="218">
        <v>42082</v>
      </c>
      <c r="B3715" s="218"/>
      <c r="C3715" s="219">
        <v>11.942920413588039</v>
      </c>
      <c r="D3715" s="218"/>
      <c r="E3715" s="218"/>
      <c r="F3715" s="218">
        <v>1901</v>
      </c>
    </row>
    <row r="3716" spans="1:6" x14ac:dyDescent="0.45">
      <c r="A3716" s="218">
        <v>42089</v>
      </c>
      <c r="B3716" s="218">
        <v>150</v>
      </c>
      <c r="C3716" s="219">
        <v>68.83271824053557</v>
      </c>
      <c r="D3716" s="218"/>
      <c r="E3716" s="218" t="s">
        <v>207</v>
      </c>
      <c r="F3716" s="218">
        <v>1901</v>
      </c>
    </row>
    <row r="3717" spans="1:6" x14ac:dyDescent="0.45">
      <c r="A3717" s="218">
        <v>42090</v>
      </c>
      <c r="B3717" s="218">
        <v>150</v>
      </c>
      <c r="C3717" s="219">
        <v>50.021258783950728</v>
      </c>
      <c r="D3717" s="218"/>
      <c r="E3717" s="218" t="s">
        <v>207</v>
      </c>
      <c r="F3717" s="218">
        <v>1901</v>
      </c>
    </row>
    <row r="3718" spans="1:6" x14ac:dyDescent="0.45">
      <c r="A3718" s="218">
        <v>42098</v>
      </c>
      <c r="B3718" s="218"/>
      <c r="C3718" s="219">
        <v>14.3152682455831</v>
      </c>
      <c r="D3718" s="218"/>
      <c r="E3718" s="218"/>
      <c r="F3718" s="218">
        <v>1901</v>
      </c>
    </row>
    <row r="3719" spans="1:6" x14ac:dyDescent="0.45">
      <c r="A3719" s="218">
        <v>42100</v>
      </c>
      <c r="B3719" s="218">
        <v>150</v>
      </c>
      <c r="C3719" s="219">
        <v>6.9087886074318501</v>
      </c>
      <c r="D3719" s="218"/>
      <c r="E3719" s="218" t="s">
        <v>207</v>
      </c>
      <c r="F3719" s="218">
        <v>1901</v>
      </c>
    </row>
    <row r="3720" spans="1:6" x14ac:dyDescent="0.45">
      <c r="A3720" s="218">
        <v>42102</v>
      </c>
      <c r="B3720" s="218">
        <v>150</v>
      </c>
      <c r="C3720" s="219">
        <v>9.1929029541442286</v>
      </c>
      <c r="D3720" s="218"/>
      <c r="E3720" s="218" t="s">
        <v>207</v>
      </c>
      <c r="F3720" s="218">
        <v>1901</v>
      </c>
    </row>
    <row r="3721" spans="1:6" x14ac:dyDescent="0.45">
      <c r="A3721" s="218">
        <v>42105</v>
      </c>
      <c r="B3721" s="218">
        <v>150</v>
      </c>
      <c r="C3721" s="219">
        <v>8.1435675952546553</v>
      </c>
      <c r="D3721" s="218"/>
      <c r="E3721" s="218" t="s">
        <v>207</v>
      </c>
      <c r="F3721" s="218">
        <v>1901</v>
      </c>
    </row>
    <row r="3722" spans="1:6" x14ac:dyDescent="0.45">
      <c r="A3722" s="218">
        <v>42111</v>
      </c>
      <c r="B3722" s="218">
        <v>150</v>
      </c>
      <c r="C3722" s="219">
        <v>60.582107033392091</v>
      </c>
      <c r="D3722" s="218"/>
      <c r="E3722" s="218" t="s">
        <v>207</v>
      </c>
      <c r="F3722" s="218">
        <v>1901</v>
      </c>
    </row>
    <row r="3723" spans="1:6" x14ac:dyDescent="0.45">
      <c r="A3723" s="218">
        <v>42113</v>
      </c>
      <c r="B3723" s="218"/>
      <c r="C3723" s="219">
        <v>46.632100090282499</v>
      </c>
      <c r="D3723" s="218"/>
      <c r="E3723" s="218"/>
      <c r="F3723" s="218">
        <v>1901</v>
      </c>
    </row>
    <row r="3724" spans="1:6" x14ac:dyDescent="0.45">
      <c r="A3724" s="218">
        <v>42114</v>
      </c>
      <c r="B3724" s="218">
        <v>150</v>
      </c>
      <c r="C3724" s="219">
        <v>18.5556749330154</v>
      </c>
      <c r="D3724" s="218"/>
      <c r="E3724" s="218" t="s">
        <v>207</v>
      </c>
      <c r="F3724" s="218">
        <v>1901</v>
      </c>
    </row>
    <row r="3725" spans="1:6" x14ac:dyDescent="0.45">
      <c r="A3725" s="218">
        <v>42115</v>
      </c>
      <c r="B3725" s="218">
        <v>150</v>
      </c>
      <c r="C3725" s="219">
        <v>5.2539601288099798</v>
      </c>
      <c r="D3725" s="218"/>
      <c r="E3725" s="218" t="s">
        <v>207</v>
      </c>
      <c r="F3725" s="218">
        <v>1901</v>
      </c>
    </row>
    <row r="3726" spans="1:6" x14ac:dyDescent="0.45">
      <c r="A3726" s="218">
        <v>42116</v>
      </c>
      <c r="B3726" s="218"/>
      <c r="C3726" s="219">
        <v>15.30240944782002</v>
      </c>
      <c r="D3726" s="218"/>
      <c r="E3726" s="218"/>
      <c r="F3726" s="218">
        <v>1901</v>
      </c>
    </row>
    <row r="3727" spans="1:6" x14ac:dyDescent="0.45">
      <c r="A3727" s="218">
        <v>42117</v>
      </c>
      <c r="B3727" s="218"/>
      <c r="C3727" s="219">
        <v>18.03968452541362</v>
      </c>
      <c r="D3727" s="218"/>
      <c r="E3727" s="218"/>
      <c r="F3727" s="218">
        <v>1901</v>
      </c>
    </row>
    <row r="3728" spans="1:6" x14ac:dyDescent="0.45">
      <c r="A3728" s="218">
        <v>42118</v>
      </c>
      <c r="B3728" s="218"/>
      <c r="C3728" s="219">
        <v>42.106288296810007</v>
      </c>
      <c r="D3728" s="218"/>
      <c r="E3728" s="218"/>
      <c r="F3728" s="218">
        <v>1901</v>
      </c>
    </row>
    <row r="3729" spans="1:6" x14ac:dyDescent="0.45">
      <c r="A3729" s="218">
        <v>42119</v>
      </c>
      <c r="B3729" s="218">
        <v>150</v>
      </c>
      <c r="C3729" s="219">
        <v>15.46261569100788</v>
      </c>
      <c r="D3729" s="218"/>
      <c r="E3729" s="218" t="s">
        <v>207</v>
      </c>
      <c r="F3729" s="218">
        <v>1901</v>
      </c>
    </row>
    <row r="3730" spans="1:6" x14ac:dyDescent="0.45">
      <c r="A3730" s="218">
        <v>42120</v>
      </c>
      <c r="B3730" s="218"/>
      <c r="C3730" s="219">
        <v>15.44852980026465</v>
      </c>
      <c r="D3730" s="218"/>
      <c r="E3730" s="218"/>
      <c r="F3730" s="218">
        <v>1901</v>
      </c>
    </row>
    <row r="3731" spans="1:6" x14ac:dyDescent="0.45">
      <c r="A3731" s="218">
        <v>42121</v>
      </c>
      <c r="B3731" s="218"/>
      <c r="C3731" s="219">
        <v>12.47738810899253</v>
      </c>
      <c r="D3731" s="218"/>
      <c r="E3731" s="218"/>
      <c r="F3731" s="218">
        <v>1901</v>
      </c>
    </row>
    <row r="3732" spans="1:6" x14ac:dyDescent="0.45">
      <c r="A3732" s="218">
        <v>42126</v>
      </c>
      <c r="B3732" s="218">
        <v>150</v>
      </c>
      <c r="C3732" s="219">
        <v>39.18720926554451</v>
      </c>
      <c r="D3732" s="218"/>
      <c r="E3732" s="218" t="s">
        <v>207</v>
      </c>
      <c r="F3732" s="218">
        <v>1901</v>
      </c>
    </row>
    <row r="3733" spans="1:6" x14ac:dyDescent="0.45">
      <c r="A3733" s="218">
        <v>42127</v>
      </c>
      <c r="B3733" s="218">
        <v>150</v>
      </c>
      <c r="C3733" s="219">
        <v>30.553932806515011</v>
      </c>
      <c r="D3733" s="218"/>
      <c r="E3733" s="218" t="s">
        <v>207</v>
      </c>
      <c r="F3733" s="218">
        <v>1901</v>
      </c>
    </row>
    <row r="3734" spans="1:6" x14ac:dyDescent="0.45">
      <c r="A3734" s="218">
        <v>42130</v>
      </c>
      <c r="B3734" s="218"/>
      <c r="C3734" s="219">
        <v>49.752164974195743</v>
      </c>
      <c r="D3734" s="218"/>
      <c r="E3734" s="218"/>
      <c r="F3734" s="218">
        <v>1901</v>
      </c>
    </row>
    <row r="3735" spans="1:6" x14ac:dyDescent="0.45">
      <c r="A3735" s="218">
        <v>42135</v>
      </c>
      <c r="B3735" s="218">
        <v>200</v>
      </c>
      <c r="C3735" s="219">
        <v>42.786618300388668</v>
      </c>
      <c r="D3735" s="218"/>
      <c r="E3735" s="218" t="s">
        <v>205</v>
      </c>
      <c r="F3735" s="218">
        <v>1901</v>
      </c>
    </row>
    <row r="3736" spans="1:6" x14ac:dyDescent="0.45">
      <c r="A3736" s="218">
        <v>42143</v>
      </c>
      <c r="B3736" s="218">
        <v>150</v>
      </c>
      <c r="C3736" s="219">
        <v>49.358198372672973</v>
      </c>
      <c r="D3736" s="218"/>
      <c r="E3736" s="218" t="s">
        <v>207</v>
      </c>
      <c r="F3736" s="218">
        <v>1901</v>
      </c>
    </row>
    <row r="3737" spans="1:6" x14ac:dyDescent="0.45">
      <c r="A3737" s="218">
        <v>42152</v>
      </c>
      <c r="B3737" s="218">
        <v>150</v>
      </c>
      <c r="C3737" s="219">
        <v>45.206412304134894</v>
      </c>
      <c r="D3737" s="218"/>
      <c r="E3737" s="218" t="s">
        <v>207</v>
      </c>
      <c r="F3737" s="218">
        <v>1901</v>
      </c>
    </row>
    <row r="3738" spans="1:6" x14ac:dyDescent="0.45">
      <c r="A3738" s="218">
        <v>42154</v>
      </c>
      <c r="B3738" s="218"/>
      <c r="C3738" s="219">
        <v>25.352652124138331</v>
      </c>
      <c r="D3738" s="218"/>
      <c r="E3738" s="218"/>
      <c r="F3738" s="218">
        <v>1901</v>
      </c>
    </row>
    <row r="3739" spans="1:6" x14ac:dyDescent="0.45">
      <c r="A3739" s="218">
        <v>42155</v>
      </c>
      <c r="B3739" s="218"/>
      <c r="C3739" s="219">
        <v>27.24601242777949</v>
      </c>
      <c r="D3739" s="218"/>
      <c r="E3739" s="218"/>
      <c r="F3739" s="218">
        <v>1901</v>
      </c>
    </row>
    <row r="3740" spans="1:6" x14ac:dyDescent="0.45">
      <c r="A3740" s="218">
        <v>42162</v>
      </c>
      <c r="B3740" s="218">
        <v>150</v>
      </c>
      <c r="C3740" s="219">
        <v>22.285692145752101</v>
      </c>
      <c r="D3740" s="218"/>
      <c r="E3740" s="218" t="s">
        <v>207</v>
      </c>
      <c r="F3740" s="218">
        <v>1901</v>
      </c>
    </row>
    <row r="3741" spans="1:6" x14ac:dyDescent="0.45">
      <c r="A3741" s="218">
        <v>42163</v>
      </c>
      <c r="B3741" s="218">
        <v>150</v>
      </c>
      <c r="C3741" s="219">
        <v>14.442054953824689</v>
      </c>
      <c r="D3741" s="218"/>
      <c r="E3741" s="218" t="s">
        <v>207</v>
      </c>
      <c r="F3741" s="218">
        <v>1901</v>
      </c>
    </row>
    <row r="3742" spans="1:6" x14ac:dyDescent="0.45">
      <c r="A3742" s="218">
        <v>42164</v>
      </c>
      <c r="B3742" s="218"/>
      <c r="C3742" s="219">
        <v>29.056767062455229</v>
      </c>
      <c r="D3742" s="218"/>
      <c r="E3742" s="218"/>
      <c r="F3742" s="218">
        <v>1901</v>
      </c>
    </row>
    <row r="3743" spans="1:6" x14ac:dyDescent="0.45">
      <c r="A3743" s="218">
        <v>42168</v>
      </c>
      <c r="B3743" s="218"/>
      <c r="C3743" s="219">
        <v>7.3530484834682381</v>
      </c>
      <c r="D3743" s="218"/>
      <c r="E3743" s="218"/>
      <c r="F3743" s="218">
        <v>1901</v>
      </c>
    </row>
    <row r="3744" spans="1:6" x14ac:dyDescent="0.45">
      <c r="A3744" s="218">
        <v>42169</v>
      </c>
      <c r="B3744" s="218">
        <v>150</v>
      </c>
      <c r="C3744" s="219">
        <v>27.30899053414069</v>
      </c>
      <c r="D3744" s="218"/>
      <c r="E3744" s="218" t="s">
        <v>207</v>
      </c>
      <c r="F3744" s="218">
        <v>1901</v>
      </c>
    </row>
    <row r="3745" spans="1:6" x14ac:dyDescent="0.45">
      <c r="A3745" s="218">
        <v>42175</v>
      </c>
      <c r="B3745" s="218">
        <v>150</v>
      </c>
      <c r="C3745" s="219">
        <v>49.907976834333859</v>
      </c>
      <c r="D3745" s="218"/>
      <c r="E3745" s="218" t="s">
        <v>207</v>
      </c>
      <c r="F3745" s="218">
        <v>1901</v>
      </c>
    </row>
    <row r="3746" spans="1:6" x14ac:dyDescent="0.45">
      <c r="A3746" s="218">
        <v>42176</v>
      </c>
      <c r="B3746" s="218"/>
      <c r="C3746" s="219">
        <v>33.027340400521929</v>
      </c>
      <c r="D3746" s="218"/>
      <c r="E3746" s="218"/>
      <c r="F3746" s="218">
        <v>1901</v>
      </c>
    </row>
    <row r="3747" spans="1:6" x14ac:dyDescent="0.45">
      <c r="A3747" s="218">
        <v>42191</v>
      </c>
      <c r="B3747" s="218">
        <v>200</v>
      </c>
      <c r="C3747" s="219">
        <v>20.418246006966051</v>
      </c>
      <c r="D3747" s="218"/>
      <c r="E3747" s="218" t="s">
        <v>207</v>
      </c>
      <c r="F3747" s="218">
        <v>1901</v>
      </c>
    </row>
    <row r="3748" spans="1:6" x14ac:dyDescent="0.45">
      <c r="A3748" s="218">
        <v>42192</v>
      </c>
      <c r="B3748" s="218">
        <v>200</v>
      </c>
      <c r="C3748" s="219">
        <v>4.9853610703241484</v>
      </c>
      <c r="D3748" s="218"/>
      <c r="E3748" s="218" t="s">
        <v>207</v>
      </c>
      <c r="F3748" s="218">
        <v>1901</v>
      </c>
    </row>
    <row r="3749" spans="1:6" x14ac:dyDescent="0.45">
      <c r="A3749" s="218">
        <v>42193</v>
      </c>
      <c r="B3749" s="218">
        <v>200</v>
      </c>
      <c r="C3749" s="219">
        <v>26.399975459965351</v>
      </c>
      <c r="D3749" s="218"/>
      <c r="E3749" s="218" t="s">
        <v>207</v>
      </c>
      <c r="F3749" s="218">
        <v>1901</v>
      </c>
    </row>
    <row r="3750" spans="1:6" x14ac:dyDescent="0.45">
      <c r="A3750" s="218">
        <v>42194</v>
      </c>
      <c r="B3750" s="218">
        <v>200</v>
      </c>
      <c r="C3750" s="219">
        <v>26.87844952744376</v>
      </c>
      <c r="D3750" s="218"/>
      <c r="E3750" s="218" t="s">
        <v>207</v>
      </c>
      <c r="F3750" s="218">
        <v>1901</v>
      </c>
    </row>
    <row r="3751" spans="1:6" x14ac:dyDescent="0.45">
      <c r="A3751" s="218">
        <v>42204</v>
      </c>
      <c r="B3751" s="218"/>
      <c r="C3751" s="219">
        <v>37.945423446600678</v>
      </c>
      <c r="D3751" s="218"/>
      <c r="E3751" s="218"/>
      <c r="F3751" s="218">
        <v>1901</v>
      </c>
    </row>
    <row r="3752" spans="1:6" x14ac:dyDescent="0.45">
      <c r="A3752" s="218">
        <v>42206</v>
      </c>
      <c r="B3752" s="218"/>
      <c r="C3752" s="219">
        <v>38.004707641701692</v>
      </c>
      <c r="D3752" s="218"/>
      <c r="E3752" s="218"/>
      <c r="F3752" s="218">
        <v>1901</v>
      </c>
    </row>
    <row r="3753" spans="1:6" x14ac:dyDescent="0.45">
      <c r="A3753" s="218">
        <v>43698</v>
      </c>
      <c r="B3753" s="218">
        <v>200</v>
      </c>
      <c r="C3753" s="219">
        <v>9.5834483592846045</v>
      </c>
      <c r="D3753" s="218"/>
      <c r="E3753" s="218"/>
      <c r="F3753" s="218">
        <v>1901</v>
      </c>
    </row>
    <row r="3754" spans="1:6" x14ac:dyDescent="0.45">
      <c r="A3754" s="218">
        <v>43699</v>
      </c>
      <c r="B3754" s="218">
        <v>250</v>
      </c>
      <c r="C3754" s="219">
        <v>3.8660173847055339</v>
      </c>
      <c r="D3754" s="218"/>
      <c r="E3754" s="218" t="s">
        <v>114</v>
      </c>
      <c r="F3754" s="218">
        <v>1901</v>
      </c>
    </row>
    <row r="3755" spans="1:6" x14ac:dyDescent="0.45">
      <c r="A3755" s="218">
        <v>45531</v>
      </c>
      <c r="B3755" s="218">
        <v>200</v>
      </c>
      <c r="C3755" s="219">
        <v>27.643173732363579</v>
      </c>
      <c r="D3755" s="218"/>
      <c r="E3755" s="218" t="s">
        <v>207</v>
      </c>
      <c r="F3755" s="218">
        <v>1901</v>
      </c>
    </row>
    <row r="3756" spans="1:6" x14ac:dyDescent="0.45">
      <c r="A3756" s="218">
        <v>46223</v>
      </c>
      <c r="B3756" s="218"/>
      <c r="C3756" s="219">
        <v>14.732183895296069</v>
      </c>
      <c r="D3756" s="218"/>
      <c r="E3756" s="218"/>
      <c r="F3756" s="218">
        <v>1901</v>
      </c>
    </row>
    <row r="3757" spans="1:6" x14ac:dyDescent="0.45">
      <c r="A3757" s="218">
        <v>46224</v>
      </c>
      <c r="B3757" s="218">
        <v>150</v>
      </c>
      <c r="C3757" s="219">
        <v>21.99920992762425</v>
      </c>
      <c r="D3757" s="218"/>
      <c r="E3757" s="218" t="s">
        <v>207</v>
      </c>
      <c r="F3757" s="218">
        <v>1901</v>
      </c>
    </row>
    <row r="3758" spans="1:6" x14ac:dyDescent="0.45">
      <c r="A3758" s="218">
        <v>46225</v>
      </c>
      <c r="B3758" s="218"/>
      <c r="C3758" s="219">
        <v>33.082541462771353</v>
      </c>
      <c r="D3758" s="218"/>
      <c r="E3758" s="218"/>
      <c r="F3758" s="218">
        <v>1901</v>
      </c>
    </row>
    <row r="3759" spans="1:6" x14ac:dyDescent="0.45">
      <c r="A3759" s="218">
        <v>47048</v>
      </c>
      <c r="B3759" s="218"/>
      <c r="C3759" s="219">
        <v>142.1713748236559</v>
      </c>
      <c r="D3759" s="218" t="s">
        <v>127</v>
      </c>
      <c r="E3759" s="218"/>
      <c r="F3759" s="218">
        <v>1901</v>
      </c>
    </row>
    <row r="3760" spans="1:6" x14ac:dyDescent="0.45">
      <c r="A3760" s="218">
        <v>47051</v>
      </c>
      <c r="B3760" s="218"/>
      <c r="C3760" s="219">
        <v>153.2257142534481</v>
      </c>
      <c r="D3760" s="218" t="s">
        <v>127</v>
      </c>
      <c r="E3760" s="218"/>
      <c r="F3760" s="218">
        <v>1901</v>
      </c>
    </row>
    <row r="3761" spans="1:6" x14ac:dyDescent="0.45">
      <c r="A3761" s="218">
        <v>48178</v>
      </c>
      <c r="B3761" s="218"/>
      <c r="C3761" s="219">
        <v>41.089867435685669</v>
      </c>
      <c r="D3761" s="218"/>
      <c r="E3761" s="218"/>
      <c r="F3761" s="218">
        <v>1901</v>
      </c>
    </row>
    <row r="3762" spans="1:6" x14ac:dyDescent="0.45">
      <c r="A3762" s="218">
        <v>51435</v>
      </c>
      <c r="B3762" s="218">
        <v>350</v>
      </c>
      <c r="C3762" s="219">
        <v>392.5123326511586</v>
      </c>
      <c r="D3762" s="218" t="s">
        <v>592</v>
      </c>
      <c r="E3762" s="218" t="s">
        <v>203</v>
      </c>
      <c r="F3762" s="218">
        <v>1901</v>
      </c>
    </row>
    <row r="3763" spans="1:6" x14ac:dyDescent="0.45">
      <c r="A3763" s="218">
        <v>51436</v>
      </c>
      <c r="B3763" s="218">
        <v>350</v>
      </c>
      <c r="C3763" s="219">
        <v>37.053301359023813</v>
      </c>
      <c r="D3763" s="218" t="s">
        <v>592</v>
      </c>
      <c r="E3763" s="218" t="s">
        <v>203</v>
      </c>
      <c r="F3763" s="218">
        <v>1901</v>
      </c>
    </row>
    <row r="3764" spans="1:6" x14ac:dyDescent="0.45">
      <c r="A3764" s="218">
        <v>51500</v>
      </c>
      <c r="B3764" s="218">
        <v>200</v>
      </c>
      <c r="C3764" s="219">
        <v>66.323333966306066</v>
      </c>
      <c r="D3764" s="218"/>
      <c r="E3764" s="218" t="s">
        <v>205</v>
      </c>
      <c r="F3764" s="218">
        <v>1901</v>
      </c>
    </row>
    <row r="3765" spans="1:6" x14ac:dyDescent="0.45">
      <c r="A3765" s="218">
        <v>51882</v>
      </c>
      <c r="B3765" s="218">
        <v>160</v>
      </c>
      <c r="C3765" s="219">
        <v>48.352435321429617</v>
      </c>
      <c r="D3765" s="218"/>
      <c r="E3765" s="218" t="s">
        <v>114</v>
      </c>
      <c r="F3765" s="218">
        <v>1901</v>
      </c>
    </row>
    <row r="3766" spans="1:6" x14ac:dyDescent="0.45">
      <c r="A3766" s="218">
        <v>51884</v>
      </c>
      <c r="B3766" s="218">
        <v>160</v>
      </c>
      <c r="C3766" s="219">
        <v>24.507412083935652</v>
      </c>
      <c r="D3766" s="218"/>
      <c r="E3766" s="218" t="s">
        <v>114</v>
      </c>
      <c r="F3766" s="218">
        <v>1901</v>
      </c>
    </row>
    <row r="3767" spans="1:6" x14ac:dyDescent="0.45">
      <c r="A3767" s="218">
        <v>51885</v>
      </c>
      <c r="B3767" s="218">
        <v>160</v>
      </c>
      <c r="C3767" s="219">
        <v>39.208636509408002</v>
      </c>
      <c r="D3767" s="218"/>
      <c r="E3767" s="218" t="s">
        <v>114</v>
      </c>
      <c r="F3767" s="218">
        <v>1901</v>
      </c>
    </row>
    <row r="3768" spans="1:6" x14ac:dyDescent="0.45">
      <c r="A3768" s="218">
        <v>51886</v>
      </c>
      <c r="B3768" s="218">
        <v>160</v>
      </c>
      <c r="C3768" s="219">
        <v>42.416353168858002</v>
      </c>
      <c r="D3768" s="218"/>
      <c r="E3768" s="218" t="s">
        <v>114</v>
      </c>
      <c r="F3768" s="218">
        <v>1901</v>
      </c>
    </row>
    <row r="3769" spans="1:6" x14ac:dyDescent="0.45">
      <c r="A3769" s="218">
        <v>51888</v>
      </c>
      <c r="B3769" s="218">
        <v>160</v>
      </c>
      <c r="C3769" s="219">
        <v>1.82629060002315</v>
      </c>
      <c r="D3769" s="218"/>
      <c r="E3769" s="218" t="s">
        <v>114</v>
      </c>
      <c r="F3769" s="218">
        <v>1901</v>
      </c>
    </row>
    <row r="3770" spans="1:6" x14ac:dyDescent="0.45">
      <c r="A3770" s="218">
        <v>51889</v>
      </c>
      <c r="B3770" s="218">
        <v>110</v>
      </c>
      <c r="C3770" s="219">
        <v>21.171187919732581</v>
      </c>
      <c r="D3770" s="218"/>
      <c r="E3770" s="218" t="s">
        <v>204</v>
      </c>
      <c r="F3770" s="218">
        <v>1901</v>
      </c>
    </row>
    <row r="3771" spans="1:6" x14ac:dyDescent="0.45">
      <c r="A3771" s="218">
        <v>57147</v>
      </c>
      <c r="B3771" s="218">
        <v>200</v>
      </c>
      <c r="C3771" s="219">
        <v>33.787362897717721</v>
      </c>
      <c r="D3771" s="218"/>
      <c r="E3771" s="218" t="s">
        <v>123</v>
      </c>
      <c r="F3771" s="218">
        <v>1901</v>
      </c>
    </row>
    <row r="3772" spans="1:6" x14ac:dyDescent="0.45">
      <c r="A3772" s="218">
        <v>57149</v>
      </c>
      <c r="B3772" s="218">
        <v>200</v>
      </c>
      <c r="C3772" s="219">
        <v>36.713268400588277</v>
      </c>
      <c r="D3772" s="218"/>
      <c r="E3772" s="218" t="s">
        <v>114</v>
      </c>
      <c r="F3772" s="218">
        <v>1901</v>
      </c>
    </row>
    <row r="3773" spans="1:6" x14ac:dyDescent="0.45">
      <c r="A3773" s="218">
        <v>57150</v>
      </c>
      <c r="B3773" s="218">
        <v>200</v>
      </c>
      <c r="C3773" s="219">
        <v>54.076210268465118</v>
      </c>
      <c r="D3773" s="218"/>
      <c r="E3773" s="218" t="s">
        <v>207</v>
      </c>
      <c r="F3773" s="218">
        <v>1901</v>
      </c>
    </row>
    <row r="3774" spans="1:6" x14ac:dyDescent="0.45">
      <c r="A3774" s="218">
        <v>57673</v>
      </c>
      <c r="B3774" s="218"/>
      <c r="C3774" s="219">
        <v>5.2470124832735117</v>
      </c>
      <c r="D3774" s="218"/>
      <c r="E3774" s="218"/>
      <c r="F3774" s="218">
        <v>1901</v>
      </c>
    </row>
    <row r="3775" spans="1:6" x14ac:dyDescent="0.45">
      <c r="A3775" s="218">
        <v>61221</v>
      </c>
      <c r="B3775" s="218">
        <v>400</v>
      </c>
      <c r="C3775" s="219">
        <v>57.43838857093413</v>
      </c>
      <c r="D3775" s="218" t="s">
        <v>580</v>
      </c>
      <c r="E3775" s="218" t="s">
        <v>114</v>
      </c>
      <c r="F3775" s="218">
        <v>1901</v>
      </c>
    </row>
    <row r="3776" spans="1:6" x14ac:dyDescent="0.45">
      <c r="A3776" s="218">
        <v>61230</v>
      </c>
      <c r="B3776" s="218">
        <v>200</v>
      </c>
      <c r="C3776" s="219">
        <v>32.188649159352337</v>
      </c>
      <c r="D3776" s="218" t="s">
        <v>580</v>
      </c>
      <c r="E3776" s="218" t="s">
        <v>207</v>
      </c>
      <c r="F3776" s="218">
        <v>1901</v>
      </c>
    </row>
    <row r="3777" spans="1:6" x14ac:dyDescent="0.45">
      <c r="A3777" s="218">
        <v>61247</v>
      </c>
      <c r="B3777" s="218"/>
      <c r="C3777" s="219">
        <v>31.624798195056911</v>
      </c>
      <c r="D3777" s="218" t="s">
        <v>580</v>
      </c>
      <c r="E3777" s="218"/>
      <c r="F3777" s="218">
        <v>1901</v>
      </c>
    </row>
    <row r="3778" spans="1:6" x14ac:dyDescent="0.45">
      <c r="A3778" s="218">
        <v>61252</v>
      </c>
      <c r="B3778" s="218"/>
      <c r="C3778" s="219">
        <v>30.27604815356808</v>
      </c>
      <c r="D3778" s="218" t="s">
        <v>580</v>
      </c>
      <c r="E3778" s="218"/>
      <c r="F3778" s="218">
        <v>1901</v>
      </c>
    </row>
    <row r="3779" spans="1:6" x14ac:dyDescent="0.45">
      <c r="A3779" s="218">
        <v>61253</v>
      </c>
      <c r="B3779" s="218">
        <v>110</v>
      </c>
      <c r="C3779" s="219">
        <v>30.816079904583791</v>
      </c>
      <c r="D3779" s="218" t="s">
        <v>580</v>
      </c>
      <c r="E3779" s="218" t="s">
        <v>114</v>
      </c>
      <c r="F3779" s="218">
        <v>1901</v>
      </c>
    </row>
    <row r="3780" spans="1:6" x14ac:dyDescent="0.45">
      <c r="A3780" s="218">
        <v>61258</v>
      </c>
      <c r="B3780" s="218"/>
      <c r="C3780" s="219">
        <v>35.80145075786465</v>
      </c>
      <c r="D3780" s="218" t="s">
        <v>580</v>
      </c>
      <c r="E3780" s="218"/>
      <c r="F3780" s="218">
        <v>1901</v>
      </c>
    </row>
    <row r="3781" spans="1:6" x14ac:dyDescent="0.45">
      <c r="A3781" s="218">
        <v>61259</v>
      </c>
      <c r="B3781" s="218"/>
      <c r="C3781" s="219">
        <v>35.023355306760372</v>
      </c>
      <c r="D3781" s="218" t="s">
        <v>580</v>
      </c>
      <c r="E3781" s="218"/>
      <c r="F3781" s="218">
        <v>1901</v>
      </c>
    </row>
    <row r="3782" spans="1:6" x14ac:dyDescent="0.45">
      <c r="A3782" s="218">
        <v>61260</v>
      </c>
      <c r="B3782" s="218"/>
      <c r="C3782" s="219">
        <v>30.198823574987902</v>
      </c>
      <c r="D3782" s="218" t="s">
        <v>580</v>
      </c>
      <c r="E3782" s="218"/>
      <c r="F3782" s="218">
        <v>1901</v>
      </c>
    </row>
    <row r="3783" spans="1:6" x14ac:dyDescent="0.45">
      <c r="A3783" s="218">
        <v>61261</v>
      </c>
      <c r="B3783" s="218">
        <v>200</v>
      </c>
      <c r="C3783" s="219">
        <v>52.464363918264517</v>
      </c>
      <c r="D3783" s="218" t="s">
        <v>580</v>
      </c>
      <c r="E3783" s="218" t="s">
        <v>207</v>
      </c>
      <c r="F3783" s="218">
        <v>1901</v>
      </c>
    </row>
    <row r="3784" spans="1:6" x14ac:dyDescent="0.45">
      <c r="A3784" s="218">
        <v>61262</v>
      </c>
      <c r="B3784" s="218">
        <v>200</v>
      </c>
      <c r="C3784" s="219">
        <v>55.243768788374808</v>
      </c>
      <c r="D3784" s="218" t="s">
        <v>580</v>
      </c>
      <c r="E3784" s="218" t="s">
        <v>207</v>
      </c>
      <c r="F3784" s="218">
        <v>1901</v>
      </c>
    </row>
    <row r="3785" spans="1:6" x14ac:dyDescent="0.45">
      <c r="A3785" s="218">
        <v>61263</v>
      </c>
      <c r="B3785" s="218">
        <v>200</v>
      </c>
      <c r="C3785" s="219">
        <v>55.497567466774257</v>
      </c>
      <c r="D3785" s="218" t="s">
        <v>580</v>
      </c>
      <c r="E3785" s="218" t="s">
        <v>207</v>
      </c>
      <c r="F3785" s="218">
        <v>1901</v>
      </c>
    </row>
    <row r="3786" spans="1:6" x14ac:dyDescent="0.45">
      <c r="A3786" s="218">
        <v>61264</v>
      </c>
      <c r="B3786" s="218">
        <v>200</v>
      </c>
      <c r="C3786" s="219">
        <v>47.579714843107261</v>
      </c>
      <c r="D3786" s="218" t="s">
        <v>580</v>
      </c>
      <c r="E3786" s="218" t="s">
        <v>207</v>
      </c>
      <c r="F3786" s="218">
        <v>1901</v>
      </c>
    </row>
    <row r="3787" spans="1:6" x14ac:dyDescent="0.45">
      <c r="A3787" s="218">
        <v>61265</v>
      </c>
      <c r="B3787" s="218">
        <v>220</v>
      </c>
      <c r="C3787" s="219">
        <v>47.323804945834937</v>
      </c>
      <c r="D3787" s="218" t="s">
        <v>580</v>
      </c>
      <c r="E3787" s="218" t="s">
        <v>207</v>
      </c>
      <c r="F3787" s="218">
        <v>1901</v>
      </c>
    </row>
    <row r="3788" spans="1:6" x14ac:dyDescent="0.45">
      <c r="A3788" s="218">
        <v>61266</v>
      </c>
      <c r="B3788" s="218">
        <v>220</v>
      </c>
      <c r="C3788" s="219">
        <v>55.111173805969543</v>
      </c>
      <c r="D3788" s="218" t="s">
        <v>580</v>
      </c>
      <c r="E3788" s="218" t="s">
        <v>207</v>
      </c>
      <c r="F3788" s="218">
        <v>1901</v>
      </c>
    </row>
    <row r="3789" spans="1:6" x14ac:dyDescent="0.45">
      <c r="A3789" s="218">
        <v>61267</v>
      </c>
      <c r="B3789" s="218"/>
      <c r="C3789" s="219">
        <v>47.376286754371527</v>
      </c>
      <c r="D3789" s="218" t="s">
        <v>580</v>
      </c>
      <c r="E3789" s="218"/>
      <c r="F3789" s="218">
        <v>1901</v>
      </c>
    </row>
    <row r="3790" spans="1:6" x14ac:dyDescent="0.45">
      <c r="A3790" s="218">
        <v>61268</v>
      </c>
      <c r="B3790" s="218"/>
      <c r="C3790" s="219">
        <v>48.162816150268327</v>
      </c>
      <c r="D3790" s="218" t="s">
        <v>580</v>
      </c>
      <c r="E3790" s="218"/>
      <c r="F3790" s="218">
        <v>1901</v>
      </c>
    </row>
    <row r="3791" spans="1:6" x14ac:dyDescent="0.45">
      <c r="A3791" s="218">
        <v>61271</v>
      </c>
      <c r="B3791" s="218"/>
      <c r="C3791" s="219">
        <v>30.60285759031601</v>
      </c>
      <c r="D3791" s="218" t="s">
        <v>580</v>
      </c>
      <c r="E3791" s="218"/>
      <c r="F3791" s="218">
        <v>1901</v>
      </c>
    </row>
    <row r="3792" spans="1:6" x14ac:dyDescent="0.45">
      <c r="A3792" s="218">
        <v>61272</v>
      </c>
      <c r="B3792" s="218"/>
      <c r="C3792" s="219">
        <v>12.735370737036069</v>
      </c>
      <c r="D3792" s="218" t="s">
        <v>580</v>
      </c>
      <c r="E3792" s="218"/>
      <c r="F3792" s="218">
        <v>1901</v>
      </c>
    </row>
    <row r="3793" spans="1:6" x14ac:dyDescent="0.45">
      <c r="A3793" s="218">
        <v>61273</v>
      </c>
      <c r="B3793" s="218"/>
      <c r="C3793" s="219">
        <v>12.01503887610277</v>
      </c>
      <c r="D3793" s="218" t="s">
        <v>580</v>
      </c>
      <c r="E3793" s="218"/>
      <c r="F3793" s="218">
        <v>1901</v>
      </c>
    </row>
    <row r="3794" spans="1:6" x14ac:dyDescent="0.45">
      <c r="A3794" s="218">
        <v>61274</v>
      </c>
      <c r="B3794" s="218"/>
      <c r="C3794" s="219">
        <v>30.11327508043539</v>
      </c>
      <c r="D3794" s="218" t="s">
        <v>580</v>
      </c>
      <c r="E3794" s="218"/>
      <c r="F3794" s="218">
        <v>1901</v>
      </c>
    </row>
    <row r="3795" spans="1:6" x14ac:dyDescent="0.45">
      <c r="A3795" s="218">
        <v>61276</v>
      </c>
      <c r="B3795" s="218"/>
      <c r="C3795" s="219">
        <v>18.54849848002954</v>
      </c>
      <c r="D3795" s="218" t="s">
        <v>580</v>
      </c>
      <c r="E3795" s="218"/>
      <c r="F3795" s="218">
        <v>1901</v>
      </c>
    </row>
    <row r="3796" spans="1:6" x14ac:dyDescent="0.45">
      <c r="A3796" s="218">
        <v>61277</v>
      </c>
      <c r="B3796" s="218"/>
      <c r="C3796" s="219">
        <v>4.5155788278199118</v>
      </c>
      <c r="D3796" s="218" t="s">
        <v>580</v>
      </c>
      <c r="E3796" s="218"/>
      <c r="F3796" s="218">
        <v>1901</v>
      </c>
    </row>
    <row r="3797" spans="1:6" x14ac:dyDescent="0.45">
      <c r="A3797" s="218">
        <v>61279</v>
      </c>
      <c r="B3797" s="218"/>
      <c r="C3797" s="219">
        <v>1.3379020105698891</v>
      </c>
      <c r="D3797" s="218" t="s">
        <v>580</v>
      </c>
      <c r="E3797" s="218"/>
      <c r="F3797" s="218">
        <v>1901</v>
      </c>
    </row>
    <row r="3798" spans="1:6" x14ac:dyDescent="0.45">
      <c r="A3798" s="218">
        <v>61280</v>
      </c>
      <c r="B3798" s="218">
        <v>200</v>
      </c>
      <c r="C3798" s="219">
        <v>55.409880249343168</v>
      </c>
      <c r="D3798" s="218" t="s">
        <v>580</v>
      </c>
      <c r="E3798" s="218" t="s">
        <v>207</v>
      </c>
      <c r="F3798" s="218">
        <v>1901</v>
      </c>
    </row>
    <row r="3799" spans="1:6" x14ac:dyDescent="0.45">
      <c r="A3799" s="218">
        <v>61281</v>
      </c>
      <c r="B3799" s="218">
        <v>200</v>
      </c>
      <c r="C3799" s="219">
        <v>56.934843018240969</v>
      </c>
      <c r="D3799" s="218" t="s">
        <v>580</v>
      </c>
      <c r="E3799" s="218" t="s">
        <v>207</v>
      </c>
      <c r="F3799" s="218">
        <v>1901</v>
      </c>
    </row>
    <row r="3800" spans="1:6" x14ac:dyDescent="0.45">
      <c r="A3800" s="218">
        <v>61282</v>
      </c>
      <c r="B3800" s="218"/>
      <c r="C3800" s="219">
        <v>46.022914326125232</v>
      </c>
      <c r="D3800" s="218" t="s">
        <v>580</v>
      </c>
      <c r="E3800" s="218"/>
      <c r="F3800" s="218">
        <v>1901</v>
      </c>
    </row>
    <row r="3801" spans="1:6" x14ac:dyDescent="0.45">
      <c r="A3801" s="218">
        <v>61285</v>
      </c>
      <c r="B3801" s="218">
        <v>300</v>
      </c>
      <c r="C3801" s="219">
        <v>40.070570370966877</v>
      </c>
      <c r="D3801" s="218" t="s">
        <v>580</v>
      </c>
      <c r="E3801" s="218" t="s">
        <v>207</v>
      </c>
      <c r="F3801" s="218">
        <v>1901</v>
      </c>
    </row>
    <row r="3802" spans="1:6" x14ac:dyDescent="0.45">
      <c r="A3802" s="218">
        <v>61286</v>
      </c>
      <c r="B3802" s="218">
        <v>150</v>
      </c>
      <c r="C3802" s="219">
        <v>51.250832042120429</v>
      </c>
      <c r="D3802" s="218" t="s">
        <v>580</v>
      </c>
      <c r="E3802" s="218" t="s">
        <v>207</v>
      </c>
      <c r="F3802" s="218">
        <v>1901</v>
      </c>
    </row>
    <row r="3803" spans="1:6" x14ac:dyDescent="0.45">
      <c r="A3803" s="218">
        <v>61349</v>
      </c>
      <c r="B3803" s="218">
        <v>200</v>
      </c>
      <c r="C3803" s="219">
        <v>49.110475967980292</v>
      </c>
      <c r="D3803" s="218" t="s">
        <v>580</v>
      </c>
      <c r="E3803" s="218" t="s">
        <v>114</v>
      </c>
      <c r="F3803" s="218">
        <v>1901</v>
      </c>
    </row>
    <row r="3804" spans="1:6" x14ac:dyDescent="0.45">
      <c r="A3804" s="218">
        <v>61350</v>
      </c>
      <c r="B3804" s="218">
        <v>200</v>
      </c>
      <c r="C3804" s="219">
        <v>48.893878049053747</v>
      </c>
      <c r="D3804" s="218" t="s">
        <v>580</v>
      </c>
      <c r="E3804" s="218" t="s">
        <v>114</v>
      </c>
      <c r="F3804" s="218">
        <v>1901</v>
      </c>
    </row>
    <row r="3805" spans="1:6" x14ac:dyDescent="0.45">
      <c r="A3805" s="218">
        <v>61351</v>
      </c>
      <c r="B3805" s="218">
        <v>400</v>
      </c>
      <c r="C3805" s="219">
        <v>39.329320268139149</v>
      </c>
      <c r="D3805" s="218" t="s">
        <v>580</v>
      </c>
      <c r="E3805" s="218" t="s">
        <v>114</v>
      </c>
      <c r="F3805" s="218">
        <v>1901</v>
      </c>
    </row>
    <row r="3806" spans="1:6" x14ac:dyDescent="0.45">
      <c r="A3806" s="218">
        <v>61352</v>
      </c>
      <c r="B3806" s="218">
        <v>400</v>
      </c>
      <c r="C3806" s="219">
        <v>51.327237587526938</v>
      </c>
      <c r="D3806" s="218" t="s">
        <v>580</v>
      </c>
      <c r="E3806" s="218" t="s">
        <v>114</v>
      </c>
      <c r="F3806" s="218">
        <v>1901</v>
      </c>
    </row>
    <row r="3807" spans="1:6" x14ac:dyDescent="0.45">
      <c r="A3807" s="218">
        <v>61353</v>
      </c>
      <c r="B3807" s="218">
        <v>400</v>
      </c>
      <c r="C3807" s="219">
        <v>48.889880962111093</v>
      </c>
      <c r="D3807" s="218" t="s">
        <v>580</v>
      </c>
      <c r="E3807" s="218" t="s">
        <v>114</v>
      </c>
      <c r="F3807" s="218">
        <v>1901</v>
      </c>
    </row>
    <row r="3808" spans="1:6" x14ac:dyDescent="0.45">
      <c r="A3808" s="218">
        <v>61354</v>
      </c>
      <c r="B3808" s="218">
        <v>400</v>
      </c>
      <c r="C3808" s="219">
        <v>48.817217675564088</v>
      </c>
      <c r="D3808" s="218" t="s">
        <v>580</v>
      </c>
      <c r="E3808" s="218" t="s">
        <v>114</v>
      </c>
      <c r="F3808" s="218">
        <v>1901</v>
      </c>
    </row>
    <row r="3809" spans="1:6" x14ac:dyDescent="0.45">
      <c r="A3809" s="218">
        <v>61355</v>
      </c>
      <c r="B3809" s="218">
        <v>400</v>
      </c>
      <c r="C3809" s="219">
        <v>30.883162040828839</v>
      </c>
      <c r="D3809" s="218" t="s">
        <v>580</v>
      </c>
      <c r="E3809" s="218" t="s">
        <v>114</v>
      </c>
      <c r="F3809" s="218">
        <v>1901</v>
      </c>
    </row>
    <row r="3810" spans="1:6" x14ac:dyDescent="0.45">
      <c r="A3810" s="218">
        <v>61356</v>
      </c>
      <c r="B3810" s="218">
        <v>400</v>
      </c>
      <c r="C3810" s="219">
        <v>31.644873031856051</v>
      </c>
      <c r="D3810" s="218" t="s">
        <v>580</v>
      </c>
      <c r="E3810" s="218" t="s">
        <v>114</v>
      </c>
      <c r="F3810" s="218">
        <v>1901</v>
      </c>
    </row>
    <row r="3811" spans="1:6" x14ac:dyDescent="0.45">
      <c r="A3811" s="218">
        <v>61404</v>
      </c>
      <c r="B3811" s="218"/>
      <c r="C3811" s="219">
        <v>39.500190215033797</v>
      </c>
      <c r="D3811" s="218" t="s">
        <v>580</v>
      </c>
      <c r="E3811" s="218"/>
      <c r="F3811" s="218">
        <v>1901</v>
      </c>
    </row>
    <row r="3812" spans="1:6" x14ac:dyDescent="0.45">
      <c r="A3812" s="218">
        <v>61405</v>
      </c>
      <c r="B3812" s="218">
        <v>200</v>
      </c>
      <c r="C3812" s="219">
        <v>52.446573977881371</v>
      </c>
      <c r="D3812" s="218" t="s">
        <v>580</v>
      </c>
      <c r="E3812" s="218" t="s">
        <v>207</v>
      </c>
      <c r="F3812" s="218">
        <v>1901</v>
      </c>
    </row>
    <row r="3813" spans="1:6" x14ac:dyDescent="0.45">
      <c r="A3813" s="218">
        <v>61407</v>
      </c>
      <c r="B3813" s="218"/>
      <c r="C3813" s="219">
        <v>44.721953222531774</v>
      </c>
      <c r="D3813" s="218" t="s">
        <v>580</v>
      </c>
      <c r="E3813" s="218"/>
      <c r="F3813" s="218">
        <v>1901</v>
      </c>
    </row>
    <row r="3814" spans="1:6" x14ac:dyDescent="0.45">
      <c r="A3814" s="218">
        <v>61408</v>
      </c>
      <c r="B3814" s="218">
        <v>200</v>
      </c>
      <c r="C3814" s="219">
        <v>72.22318781815919</v>
      </c>
      <c r="D3814" s="218" t="s">
        <v>580</v>
      </c>
      <c r="E3814" s="218" t="s">
        <v>207</v>
      </c>
      <c r="F3814" s="218">
        <v>1901</v>
      </c>
    </row>
    <row r="3815" spans="1:6" x14ac:dyDescent="0.45">
      <c r="A3815" s="218">
        <v>61409</v>
      </c>
      <c r="B3815" s="218"/>
      <c r="C3815" s="219">
        <v>47.317107404050788</v>
      </c>
      <c r="D3815" s="218"/>
      <c r="E3815" s="218"/>
      <c r="F3815" s="218">
        <v>1901</v>
      </c>
    </row>
    <row r="3816" spans="1:6" x14ac:dyDescent="0.45">
      <c r="A3816" s="218">
        <v>61410</v>
      </c>
      <c r="B3816" s="218">
        <v>300</v>
      </c>
      <c r="C3816" s="219">
        <v>36.686078086237288</v>
      </c>
      <c r="D3816" s="218"/>
      <c r="E3816" s="218" t="s">
        <v>207</v>
      </c>
      <c r="F3816" s="218">
        <v>1901</v>
      </c>
    </row>
    <row r="3817" spans="1:6" x14ac:dyDescent="0.45">
      <c r="A3817" s="218">
        <v>61411</v>
      </c>
      <c r="B3817" s="218"/>
      <c r="C3817" s="219">
        <v>39.666938138800909</v>
      </c>
      <c r="D3817" s="218"/>
      <c r="E3817" s="218"/>
      <c r="F3817" s="218">
        <v>1901</v>
      </c>
    </row>
    <row r="3818" spans="1:6" x14ac:dyDescent="0.45">
      <c r="A3818" s="218">
        <v>61412</v>
      </c>
      <c r="B3818" s="218">
        <v>300</v>
      </c>
      <c r="C3818" s="219">
        <v>55.181933905954807</v>
      </c>
      <c r="D3818" s="218" t="s">
        <v>580</v>
      </c>
      <c r="E3818" s="218" t="s">
        <v>207</v>
      </c>
      <c r="F3818" s="218">
        <v>1901</v>
      </c>
    </row>
    <row r="3819" spans="1:6" x14ac:dyDescent="0.45">
      <c r="A3819" s="218">
        <v>61414</v>
      </c>
      <c r="B3819" s="218">
        <v>300</v>
      </c>
      <c r="C3819" s="219">
        <v>42.140997419357703</v>
      </c>
      <c r="D3819" s="218" t="s">
        <v>580</v>
      </c>
      <c r="E3819" s="218" t="s">
        <v>207</v>
      </c>
      <c r="F3819" s="218">
        <v>1901</v>
      </c>
    </row>
    <row r="3820" spans="1:6" x14ac:dyDescent="0.45">
      <c r="A3820" s="218">
        <v>61415</v>
      </c>
      <c r="B3820" s="218">
        <v>300</v>
      </c>
      <c r="C3820" s="219">
        <v>55.23470001739355</v>
      </c>
      <c r="D3820" s="218" t="s">
        <v>580</v>
      </c>
      <c r="E3820" s="218" t="s">
        <v>207</v>
      </c>
      <c r="F3820" s="218">
        <v>1901</v>
      </c>
    </row>
    <row r="3821" spans="1:6" x14ac:dyDescent="0.45">
      <c r="A3821" s="218">
        <v>61416</v>
      </c>
      <c r="B3821" s="218">
        <v>300</v>
      </c>
      <c r="C3821" s="219">
        <v>51.821500487665922</v>
      </c>
      <c r="D3821" s="218" t="s">
        <v>580</v>
      </c>
      <c r="E3821" s="218" t="s">
        <v>207</v>
      </c>
      <c r="F3821" s="218">
        <v>1901</v>
      </c>
    </row>
    <row r="3822" spans="1:6" x14ac:dyDescent="0.45">
      <c r="A3822" s="218">
        <v>61417</v>
      </c>
      <c r="B3822" s="218">
        <v>300</v>
      </c>
      <c r="C3822" s="219">
        <v>48.65705926785035</v>
      </c>
      <c r="D3822" s="218" t="s">
        <v>580</v>
      </c>
      <c r="E3822" s="218" t="s">
        <v>207</v>
      </c>
      <c r="F3822" s="218">
        <v>1901</v>
      </c>
    </row>
    <row r="3823" spans="1:6" x14ac:dyDescent="0.45">
      <c r="A3823" s="218">
        <v>61418</v>
      </c>
      <c r="B3823" s="218">
        <v>300</v>
      </c>
      <c r="C3823" s="219">
        <v>27.319643694181931</v>
      </c>
      <c r="D3823" s="218" t="s">
        <v>580</v>
      </c>
      <c r="E3823" s="218" t="s">
        <v>207</v>
      </c>
      <c r="F3823" s="218">
        <v>1901</v>
      </c>
    </row>
    <row r="3824" spans="1:6" x14ac:dyDescent="0.45">
      <c r="A3824" s="218">
        <v>61421</v>
      </c>
      <c r="B3824" s="218">
        <v>300</v>
      </c>
      <c r="C3824" s="219">
        <v>52.129749523101133</v>
      </c>
      <c r="D3824" s="218" t="s">
        <v>580</v>
      </c>
      <c r="E3824" s="218" t="s">
        <v>207</v>
      </c>
      <c r="F3824" s="218">
        <v>1901</v>
      </c>
    </row>
    <row r="3825" spans="1:6" x14ac:dyDescent="0.45">
      <c r="A3825" s="218">
        <v>61422</v>
      </c>
      <c r="B3825" s="218"/>
      <c r="C3825" s="219">
        <v>45.627134736314453</v>
      </c>
      <c r="D3825" s="218" t="s">
        <v>580</v>
      </c>
      <c r="E3825" s="218"/>
      <c r="F3825" s="218">
        <v>1901</v>
      </c>
    </row>
    <row r="3826" spans="1:6" x14ac:dyDescent="0.45">
      <c r="A3826" s="218">
        <v>61423</v>
      </c>
      <c r="B3826" s="218">
        <v>300</v>
      </c>
      <c r="C3826" s="219">
        <v>52.911457936450141</v>
      </c>
      <c r="D3826" s="218" t="s">
        <v>580</v>
      </c>
      <c r="E3826" s="218" t="s">
        <v>207</v>
      </c>
      <c r="F3826" s="218">
        <v>1901</v>
      </c>
    </row>
    <row r="3827" spans="1:6" x14ac:dyDescent="0.45">
      <c r="A3827" s="218">
        <v>61424</v>
      </c>
      <c r="B3827" s="218"/>
      <c r="C3827" s="219">
        <v>47.444964341995679</v>
      </c>
      <c r="D3827" s="218" t="s">
        <v>580</v>
      </c>
      <c r="E3827" s="218"/>
      <c r="F3827" s="218">
        <v>1901</v>
      </c>
    </row>
    <row r="3828" spans="1:6" x14ac:dyDescent="0.45">
      <c r="A3828" s="218">
        <v>61425</v>
      </c>
      <c r="B3828" s="218"/>
      <c r="C3828" s="219">
        <v>38.035811494174602</v>
      </c>
      <c r="D3828" s="218" t="s">
        <v>580</v>
      </c>
      <c r="E3828" s="218"/>
      <c r="F3828" s="218">
        <v>1901</v>
      </c>
    </row>
    <row r="3829" spans="1:6" x14ac:dyDescent="0.45">
      <c r="A3829" s="218">
        <v>61430</v>
      </c>
      <c r="B3829" s="218">
        <v>150</v>
      </c>
      <c r="C3829" s="219">
        <v>48.290159218724668</v>
      </c>
      <c r="D3829" s="218" t="s">
        <v>580</v>
      </c>
      <c r="E3829" s="218" t="s">
        <v>207</v>
      </c>
      <c r="F3829" s="218">
        <v>1901</v>
      </c>
    </row>
    <row r="3830" spans="1:6" x14ac:dyDescent="0.45">
      <c r="A3830" s="218">
        <v>61440</v>
      </c>
      <c r="B3830" s="218">
        <v>200</v>
      </c>
      <c r="C3830" s="219">
        <v>285.15640242391032</v>
      </c>
      <c r="D3830" s="218" t="s">
        <v>580</v>
      </c>
      <c r="E3830" s="218" t="s">
        <v>207</v>
      </c>
      <c r="F3830" s="218">
        <v>1901</v>
      </c>
    </row>
    <row r="3831" spans="1:6" x14ac:dyDescent="0.45">
      <c r="A3831" s="218">
        <v>61442</v>
      </c>
      <c r="B3831" s="218">
        <v>200</v>
      </c>
      <c r="C3831" s="219">
        <v>169.54724704199441</v>
      </c>
      <c r="D3831" s="218" t="s">
        <v>580</v>
      </c>
      <c r="E3831" s="218" t="s">
        <v>207</v>
      </c>
      <c r="F3831" s="218">
        <v>1901</v>
      </c>
    </row>
    <row r="3832" spans="1:6" x14ac:dyDescent="0.45">
      <c r="A3832" s="218">
        <v>61443</v>
      </c>
      <c r="B3832" s="218">
        <v>200</v>
      </c>
      <c r="C3832" s="219">
        <v>206.94749602242959</v>
      </c>
      <c r="D3832" s="218" t="s">
        <v>580</v>
      </c>
      <c r="E3832" s="218" t="s">
        <v>207</v>
      </c>
      <c r="F3832" s="218">
        <v>1901</v>
      </c>
    </row>
    <row r="3833" spans="1:6" x14ac:dyDescent="0.45">
      <c r="A3833" s="218">
        <v>61444</v>
      </c>
      <c r="B3833" s="218">
        <v>200</v>
      </c>
      <c r="C3833" s="219">
        <v>90.810003603596783</v>
      </c>
      <c r="D3833" s="218" t="s">
        <v>580</v>
      </c>
      <c r="E3833" s="218" t="s">
        <v>207</v>
      </c>
      <c r="F3833" s="218">
        <v>1901</v>
      </c>
    </row>
    <row r="3834" spans="1:6" x14ac:dyDescent="0.45">
      <c r="A3834" s="218">
        <v>61463</v>
      </c>
      <c r="B3834" s="218">
        <v>200</v>
      </c>
      <c r="C3834" s="219">
        <v>91.483454106973454</v>
      </c>
      <c r="D3834" s="218" t="s">
        <v>580</v>
      </c>
      <c r="E3834" s="218" t="s">
        <v>207</v>
      </c>
      <c r="F3834" s="218">
        <v>1901</v>
      </c>
    </row>
    <row r="3835" spans="1:6" x14ac:dyDescent="0.45">
      <c r="A3835" s="218">
        <v>61464</v>
      </c>
      <c r="B3835" s="218">
        <v>150</v>
      </c>
      <c r="C3835" s="219">
        <v>126.9550001586222</v>
      </c>
      <c r="D3835" s="218" t="s">
        <v>580</v>
      </c>
      <c r="E3835" s="218" t="s">
        <v>123</v>
      </c>
      <c r="F3835" s="218">
        <v>1901</v>
      </c>
    </row>
    <row r="3836" spans="1:6" x14ac:dyDescent="0.45">
      <c r="A3836" s="218">
        <v>61468</v>
      </c>
      <c r="B3836" s="218">
        <v>200</v>
      </c>
      <c r="C3836" s="219">
        <v>59.106666105107607</v>
      </c>
      <c r="D3836" s="218"/>
      <c r="E3836" s="218" t="s">
        <v>207</v>
      </c>
      <c r="F3836" s="218">
        <v>1901</v>
      </c>
    </row>
    <row r="3837" spans="1:6" x14ac:dyDescent="0.45">
      <c r="A3837" s="218">
        <v>61469</v>
      </c>
      <c r="B3837" s="218">
        <v>200</v>
      </c>
      <c r="C3837" s="219">
        <v>56.987606995871069</v>
      </c>
      <c r="D3837" s="218"/>
      <c r="E3837" s="218" t="s">
        <v>207</v>
      </c>
      <c r="F3837" s="218">
        <v>1901</v>
      </c>
    </row>
    <row r="3838" spans="1:6" x14ac:dyDescent="0.45">
      <c r="A3838" s="218">
        <v>61470</v>
      </c>
      <c r="B3838" s="218">
        <v>200</v>
      </c>
      <c r="C3838" s="219">
        <v>51.000079640873849</v>
      </c>
      <c r="D3838" s="218" t="s">
        <v>580</v>
      </c>
      <c r="E3838" s="218" t="s">
        <v>207</v>
      </c>
      <c r="F3838" s="218">
        <v>1901</v>
      </c>
    </row>
    <row r="3839" spans="1:6" x14ac:dyDescent="0.45">
      <c r="A3839" s="218">
        <v>63640</v>
      </c>
      <c r="B3839" s="218">
        <v>200</v>
      </c>
      <c r="C3839" s="219">
        <v>136.62317843724699</v>
      </c>
      <c r="D3839" s="218"/>
      <c r="E3839" s="218" t="s">
        <v>207</v>
      </c>
      <c r="F3839" s="218">
        <v>1901</v>
      </c>
    </row>
    <row r="3840" spans="1:6" x14ac:dyDescent="0.45">
      <c r="A3840" s="218">
        <v>63641</v>
      </c>
      <c r="B3840" s="218">
        <v>200</v>
      </c>
      <c r="C3840" s="219">
        <v>63.02521905994643</v>
      </c>
      <c r="D3840" s="218" t="s">
        <v>580</v>
      </c>
      <c r="E3840" s="218" t="s">
        <v>112</v>
      </c>
      <c r="F3840" s="218">
        <v>1901</v>
      </c>
    </row>
    <row r="3841" spans="1:6" x14ac:dyDescent="0.45">
      <c r="A3841" s="218">
        <v>63642</v>
      </c>
      <c r="B3841" s="218">
        <v>200</v>
      </c>
      <c r="C3841" s="219">
        <v>39.742125001194182</v>
      </c>
      <c r="D3841" s="218"/>
      <c r="E3841" s="218" t="s">
        <v>207</v>
      </c>
      <c r="F3841" s="218">
        <v>1901</v>
      </c>
    </row>
    <row r="3842" spans="1:6" x14ac:dyDescent="0.45">
      <c r="A3842" s="218">
        <v>63930</v>
      </c>
      <c r="B3842" s="218">
        <v>300</v>
      </c>
      <c r="C3842" s="219">
        <v>35.690765352560199</v>
      </c>
      <c r="D3842" s="218" t="s">
        <v>580</v>
      </c>
      <c r="E3842" s="218" t="s">
        <v>207</v>
      </c>
      <c r="F3842" s="218">
        <v>1901</v>
      </c>
    </row>
    <row r="3843" spans="1:6" x14ac:dyDescent="0.45">
      <c r="A3843" s="218">
        <v>63966</v>
      </c>
      <c r="B3843" s="218">
        <v>300</v>
      </c>
      <c r="C3843" s="219">
        <v>39.873715592954603</v>
      </c>
      <c r="D3843" s="218" t="s">
        <v>580</v>
      </c>
      <c r="E3843" s="218" t="s">
        <v>207</v>
      </c>
      <c r="F3843" s="218">
        <v>1901</v>
      </c>
    </row>
    <row r="3844" spans="1:6" x14ac:dyDescent="0.45">
      <c r="A3844" s="218">
        <v>63968</v>
      </c>
      <c r="B3844" s="218">
        <v>300</v>
      </c>
      <c r="C3844" s="219">
        <v>79.069058558427599</v>
      </c>
      <c r="D3844" s="218" t="s">
        <v>580</v>
      </c>
      <c r="E3844" s="218" t="s">
        <v>207</v>
      </c>
      <c r="F3844" s="218">
        <v>1901</v>
      </c>
    </row>
    <row r="3845" spans="1:6" x14ac:dyDescent="0.45">
      <c r="A3845" s="218">
        <v>63969</v>
      </c>
      <c r="B3845" s="218">
        <v>300</v>
      </c>
      <c r="C3845" s="219">
        <v>67.283509442630105</v>
      </c>
      <c r="D3845" s="218" t="s">
        <v>580</v>
      </c>
      <c r="E3845" s="218" t="s">
        <v>207</v>
      </c>
      <c r="F3845" s="218">
        <v>1901</v>
      </c>
    </row>
    <row r="3846" spans="1:6" x14ac:dyDescent="0.45">
      <c r="A3846" s="218">
        <v>63970</v>
      </c>
      <c r="B3846" s="218">
        <v>150</v>
      </c>
      <c r="C3846" s="219">
        <v>73.206390403962786</v>
      </c>
      <c r="D3846" s="218" t="s">
        <v>580</v>
      </c>
      <c r="E3846" s="218" t="s">
        <v>207</v>
      </c>
      <c r="F3846" s="218">
        <v>1901</v>
      </c>
    </row>
    <row r="3847" spans="1:6" x14ac:dyDescent="0.45">
      <c r="A3847" s="218">
        <v>63976</v>
      </c>
      <c r="B3847" s="218">
        <v>300</v>
      </c>
      <c r="C3847" s="219">
        <v>171.76313324678969</v>
      </c>
      <c r="D3847" s="218" t="s">
        <v>580</v>
      </c>
      <c r="E3847" s="218" t="s">
        <v>207</v>
      </c>
      <c r="F3847" s="218">
        <v>1901</v>
      </c>
    </row>
    <row r="3848" spans="1:6" x14ac:dyDescent="0.45">
      <c r="A3848" s="218">
        <v>67729</v>
      </c>
      <c r="B3848" s="218"/>
      <c r="C3848" s="219">
        <v>62.049561366651389</v>
      </c>
      <c r="D3848" s="218" t="s">
        <v>376</v>
      </c>
      <c r="E3848" s="218"/>
      <c r="F3848" s="218">
        <v>1901</v>
      </c>
    </row>
    <row r="3849" spans="1:6" x14ac:dyDescent="0.45">
      <c r="A3849" s="218">
        <v>85535</v>
      </c>
      <c r="B3849" s="218">
        <v>200</v>
      </c>
      <c r="C3849" s="219">
        <v>38.769529415966538</v>
      </c>
      <c r="D3849" s="218"/>
      <c r="E3849" s="218" t="s">
        <v>207</v>
      </c>
      <c r="F3849" s="218">
        <v>1901</v>
      </c>
    </row>
    <row r="3850" spans="1:6" x14ac:dyDescent="0.45">
      <c r="A3850" s="218">
        <v>85744</v>
      </c>
      <c r="B3850" s="218">
        <v>200</v>
      </c>
      <c r="C3850" s="219">
        <v>31.55332627899784</v>
      </c>
      <c r="D3850" s="218"/>
      <c r="E3850" s="218" t="s">
        <v>207</v>
      </c>
      <c r="F3850" s="218">
        <v>1901</v>
      </c>
    </row>
    <row r="3851" spans="1:6" x14ac:dyDescent="0.45">
      <c r="A3851" s="218">
        <v>133332</v>
      </c>
      <c r="B3851" s="218"/>
      <c r="C3851" s="219">
        <v>55.510620402137683</v>
      </c>
      <c r="D3851" s="218"/>
      <c r="E3851" s="218" t="s">
        <v>203</v>
      </c>
      <c r="F3851" s="218">
        <v>1901</v>
      </c>
    </row>
    <row r="3852" spans="1:6" x14ac:dyDescent="0.45">
      <c r="A3852" s="218">
        <v>135596</v>
      </c>
      <c r="B3852" s="218">
        <v>200</v>
      </c>
      <c r="C3852" s="219">
        <v>34.256720320654743</v>
      </c>
      <c r="D3852" s="218"/>
      <c r="E3852" s="218" t="s">
        <v>207</v>
      </c>
      <c r="F3852" s="218">
        <v>1901</v>
      </c>
    </row>
    <row r="3853" spans="1:6" x14ac:dyDescent="0.45">
      <c r="A3853" s="218">
        <v>136572</v>
      </c>
      <c r="B3853" s="218">
        <v>160</v>
      </c>
      <c r="C3853" s="219">
        <v>36.532555837587218</v>
      </c>
      <c r="D3853" s="218" t="s">
        <v>595</v>
      </c>
      <c r="E3853" s="218" t="s">
        <v>111</v>
      </c>
      <c r="F3853" s="218">
        <v>1901</v>
      </c>
    </row>
    <row r="3854" spans="1:6" x14ac:dyDescent="0.45">
      <c r="A3854" s="218">
        <v>137887</v>
      </c>
      <c r="B3854" s="218">
        <v>160</v>
      </c>
      <c r="C3854" s="219">
        <v>42.476103765053367</v>
      </c>
      <c r="D3854" s="218"/>
      <c r="E3854" s="218" t="s">
        <v>111</v>
      </c>
      <c r="F3854" s="218">
        <v>1901</v>
      </c>
    </row>
    <row r="3855" spans="1:6" x14ac:dyDescent="0.45">
      <c r="A3855" s="218">
        <v>137894</v>
      </c>
      <c r="B3855" s="218"/>
      <c r="C3855" s="219">
        <v>37.716734383584011</v>
      </c>
      <c r="D3855" s="218"/>
      <c r="E3855" s="218"/>
      <c r="F3855" s="218">
        <v>1901</v>
      </c>
    </row>
    <row r="3856" spans="1:6" x14ac:dyDescent="0.45">
      <c r="A3856" s="218">
        <v>137897</v>
      </c>
      <c r="B3856" s="218">
        <v>250</v>
      </c>
      <c r="C3856" s="219">
        <v>51.518903133338739</v>
      </c>
      <c r="D3856" s="218" t="s">
        <v>580</v>
      </c>
      <c r="E3856" s="218" t="s">
        <v>123</v>
      </c>
      <c r="F3856" s="218">
        <v>1901</v>
      </c>
    </row>
    <row r="3857" spans="1:6" x14ac:dyDescent="0.45">
      <c r="A3857" s="218">
        <v>137900</v>
      </c>
      <c r="B3857" s="218"/>
      <c r="C3857" s="219">
        <v>46.239392480674169</v>
      </c>
      <c r="D3857" s="218" t="s">
        <v>580</v>
      </c>
      <c r="E3857" s="218"/>
      <c r="F3857" s="218">
        <v>1901</v>
      </c>
    </row>
    <row r="3858" spans="1:6" x14ac:dyDescent="0.45">
      <c r="A3858" s="218">
        <v>137902</v>
      </c>
      <c r="B3858" s="218">
        <v>200</v>
      </c>
      <c r="C3858" s="219">
        <v>51.831720210354739</v>
      </c>
      <c r="D3858" s="218" t="s">
        <v>580</v>
      </c>
      <c r="E3858" s="218" t="s">
        <v>207</v>
      </c>
      <c r="F3858" s="218">
        <v>1901</v>
      </c>
    </row>
    <row r="3859" spans="1:6" x14ac:dyDescent="0.45">
      <c r="A3859" s="218">
        <v>141522</v>
      </c>
      <c r="B3859" s="218">
        <v>200</v>
      </c>
      <c r="C3859" s="219">
        <v>64.012828430651481</v>
      </c>
      <c r="D3859" s="218"/>
      <c r="E3859" s="218" t="s">
        <v>207</v>
      </c>
      <c r="F3859" s="218"/>
    </row>
    <row r="3860" spans="1:6" x14ac:dyDescent="0.45">
      <c r="A3860" s="218">
        <v>141524</v>
      </c>
      <c r="B3860" s="218"/>
      <c r="C3860" s="219">
        <v>29.637676755052279</v>
      </c>
      <c r="D3860" s="218"/>
      <c r="E3860" s="218"/>
      <c r="F3860" s="218"/>
    </row>
    <row r="3861" spans="1:6" x14ac:dyDescent="0.45">
      <c r="A3861" s="218">
        <v>141526</v>
      </c>
      <c r="B3861" s="218"/>
      <c r="C3861" s="219">
        <v>47.353811942416712</v>
      </c>
      <c r="D3861" s="218"/>
      <c r="E3861" s="218"/>
      <c r="F3861" s="218"/>
    </row>
    <row r="3862" spans="1:6" x14ac:dyDescent="0.45">
      <c r="A3862" s="218">
        <v>141531</v>
      </c>
      <c r="B3862" s="218"/>
      <c r="C3862" s="219">
        <v>35.254780480990007</v>
      </c>
      <c r="D3862" s="218"/>
      <c r="E3862" s="218"/>
      <c r="F3862" s="218"/>
    </row>
    <row r="3863" spans="1:6" x14ac:dyDescent="0.45">
      <c r="A3863" s="218">
        <v>141562</v>
      </c>
      <c r="B3863" s="218">
        <v>250</v>
      </c>
      <c r="C3863" s="219">
        <v>139.86207851356929</v>
      </c>
      <c r="D3863" s="218"/>
      <c r="E3863" s="218" t="s">
        <v>207</v>
      </c>
      <c r="F3863" s="218">
        <v>1901</v>
      </c>
    </row>
    <row r="3864" spans="1:6" x14ac:dyDescent="0.45">
      <c r="A3864" s="218">
        <v>141633</v>
      </c>
      <c r="B3864" s="218">
        <v>200</v>
      </c>
      <c r="C3864" s="219">
        <v>41.882090838460243</v>
      </c>
      <c r="D3864" s="218"/>
      <c r="E3864" s="218" t="s">
        <v>204</v>
      </c>
      <c r="F3864" s="218">
        <v>1901</v>
      </c>
    </row>
    <row r="3865" spans="1:6" x14ac:dyDescent="0.45">
      <c r="A3865" s="218">
        <v>141634</v>
      </c>
      <c r="B3865" s="218">
        <v>160</v>
      </c>
      <c r="C3865" s="219">
        <v>70.071793390793417</v>
      </c>
      <c r="D3865" s="218"/>
      <c r="E3865" s="218" t="s">
        <v>114</v>
      </c>
      <c r="F3865" s="218"/>
    </row>
    <row r="3866" spans="1:6" x14ac:dyDescent="0.45">
      <c r="A3866" s="218">
        <v>141636</v>
      </c>
      <c r="B3866" s="218"/>
      <c r="C3866" s="219">
        <v>45.651445234570282</v>
      </c>
      <c r="D3866" s="218"/>
      <c r="E3866" s="218"/>
      <c r="F3866" s="218"/>
    </row>
    <row r="3867" spans="1:6" x14ac:dyDescent="0.45">
      <c r="A3867" s="218">
        <v>141651</v>
      </c>
      <c r="B3867" s="218">
        <v>150</v>
      </c>
      <c r="C3867" s="219">
        <v>39.972215862742871</v>
      </c>
      <c r="D3867" s="218"/>
      <c r="E3867" s="218" t="s">
        <v>207</v>
      </c>
      <c r="F3867" s="218">
        <v>1901</v>
      </c>
    </row>
    <row r="3868" spans="1:6" x14ac:dyDescent="0.45">
      <c r="A3868" s="218">
        <v>141656</v>
      </c>
      <c r="B3868" s="218">
        <v>200</v>
      </c>
      <c r="C3868" s="219">
        <v>64.631792429345055</v>
      </c>
      <c r="D3868" s="218"/>
      <c r="E3868" s="218" t="s">
        <v>205</v>
      </c>
      <c r="F3868" s="218"/>
    </row>
    <row r="3869" spans="1:6" x14ac:dyDescent="0.45">
      <c r="A3869" s="218">
        <v>141657</v>
      </c>
      <c r="B3869" s="218"/>
      <c r="C3869" s="219">
        <v>36.627194377895087</v>
      </c>
      <c r="D3869" s="218"/>
      <c r="E3869" s="218"/>
      <c r="F3869" s="218"/>
    </row>
    <row r="3870" spans="1:6" x14ac:dyDescent="0.45">
      <c r="A3870" s="218">
        <v>141659</v>
      </c>
      <c r="B3870" s="218">
        <v>200</v>
      </c>
      <c r="C3870" s="219">
        <v>35.875723055000819</v>
      </c>
      <c r="D3870" s="218"/>
      <c r="E3870" s="218" t="s">
        <v>205</v>
      </c>
      <c r="F3870" s="218">
        <v>1901</v>
      </c>
    </row>
    <row r="3871" spans="1:6" x14ac:dyDescent="0.45">
      <c r="A3871" s="218">
        <v>141660</v>
      </c>
      <c r="B3871" s="218"/>
      <c r="C3871" s="219">
        <v>42.124881970203823</v>
      </c>
      <c r="D3871" s="218"/>
      <c r="E3871" s="218"/>
      <c r="F3871" s="218"/>
    </row>
    <row r="3872" spans="1:6" x14ac:dyDescent="0.45">
      <c r="A3872" s="218">
        <v>141662</v>
      </c>
      <c r="B3872" s="218"/>
      <c r="C3872" s="219">
        <v>43.223059520216353</v>
      </c>
      <c r="D3872" s="218"/>
      <c r="E3872" s="218"/>
      <c r="F3872" s="218"/>
    </row>
    <row r="3873" spans="1:6" x14ac:dyDescent="0.45">
      <c r="A3873" s="218">
        <v>142298</v>
      </c>
      <c r="B3873" s="218">
        <v>150</v>
      </c>
      <c r="C3873" s="219">
        <v>27.43849282087449</v>
      </c>
      <c r="D3873" s="218" t="s">
        <v>580</v>
      </c>
      <c r="E3873" s="218" t="s">
        <v>207</v>
      </c>
      <c r="F3873" s="218">
        <v>1901</v>
      </c>
    </row>
    <row r="3874" spans="1:6" x14ac:dyDescent="0.45">
      <c r="A3874" s="218">
        <v>149026</v>
      </c>
      <c r="B3874" s="218"/>
      <c r="C3874" s="219">
        <v>14.80393986574413</v>
      </c>
      <c r="D3874" s="218"/>
      <c r="E3874" s="218"/>
      <c r="F3874" s="218"/>
    </row>
    <row r="3875" spans="1:6" x14ac:dyDescent="0.45">
      <c r="A3875" s="218">
        <v>149028</v>
      </c>
      <c r="B3875" s="218">
        <v>200</v>
      </c>
      <c r="C3875" s="219">
        <v>111.2440058020651</v>
      </c>
      <c r="D3875" s="218" t="s">
        <v>580</v>
      </c>
      <c r="E3875" s="218" t="s">
        <v>207</v>
      </c>
      <c r="F3875" s="218">
        <v>1901</v>
      </c>
    </row>
    <row r="3876" spans="1:6" x14ac:dyDescent="0.45">
      <c r="A3876" s="218">
        <v>157304</v>
      </c>
      <c r="B3876" s="218"/>
      <c r="C3876" s="219">
        <v>24.556550690062831</v>
      </c>
      <c r="D3876" s="218"/>
      <c r="E3876" s="218"/>
      <c r="F3876" s="218">
        <v>1901</v>
      </c>
    </row>
    <row r="3877" spans="1:6" x14ac:dyDescent="0.45">
      <c r="A3877" s="218">
        <v>157305</v>
      </c>
      <c r="B3877" s="218"/>
      <c r="C3877" s="219">
        <v>37.665029344623967</v>
      </c>
      <c r="D3877" s="218"/>
      <c r="E3877" s="218"/>
      <c r="F3877" s="218">
        <v>1901</v>
      </c>
    </row>
    <row r="3878" spans="1:6" x14ac:dyDescent="0.45">
      <c r="A3878" s="218">
        <v>157306</v>
      </c>
      <c r="B3878" s="218"/>
      <c r="C3878" s="219">
        <v>44.902349662412099</v>
      </c>
      <c r="D3878" s="218"/>
      <c r="E3878" s="218"/>
      <c r="F3878" s="218">
        <v>1901</v>
      </c>
    </row>
    <row r="3879" spans="1:6" x14ac:dyDescent="0.45">
      <c r="A3879" s="218">
        <v>158383</v>
      </c>
      <c r="B3879" s="218"/>
      <c r="C3879" s="219">
        <v>22.312870720755129</v>
      </c>
      <c r="D3879" s="218"/>
      <c r="E3879" s="218"/>
      <c r="F3879" s="218">
        <v>1901</v>
      </c>
    </row>
    <row r="3880" spans="1:6" x14ac:dyDescent="0.45">
      <c r="A3880" s="218">
        <v>165096</v>
      </c>
      <c r="B3880" s="218">
        <v>100</v>
      </c>
      <c r="C3880" s="219">
        <v>21.688087170069249</v>
      </c>
      <c r="D3880" s="218"/>
      <c r="E3880" s="218" t="s">
        <v>123</v>
      </c>
      <c r="F3880" s="218">
        <v>1901</v>
      </c>
    </row>
    <row r="3881" spans="1:6" x14ac:dyDescent="0.45">
      <c r="A3881" s="218">
        <v>168733</v>
      </c>
      <c r="B3881" s="218">
        <v>200</v>
      </c>
      <c r="C3881" s="219">
        <v>58.985278724461438</v>
      </c>
      <c r="D3881" s="218"/>
      <c r="E3881" s="218" t="s">
        <v>205</v>
      </c>
      <c r="F3881" s="218">
        <v>1901</v>
      </c>
    </row>
    <row r="3882" spans="1:6" x14ac:dyDescent="0.45">
      <c r="A3882" s="218"/>
      <c r="B3882" s="218">
        <v>300</v>
      </c>
      <c r="C3882" s="219">
        <v>2.7268691211598162</v>
      </c>
      <c r="D3882" s="218"/>
      <c r="E3882" s="218" t="s">
        <v>173</v>
      </c>
      <c r="F3882" s="218">
        <v>1901</v>
      </c>
    </row>
    <row r="3883" spans="1:6" x14ac:dyDescent="0.45">
      <c r="A3883" s="218"/>
      <c r="B3883" s="218"/>
      <c r="C3883" s="219">
        <v>33.297644290199898</v>
      </c>
      <c r="D3883" s="218"/>
      <c r="E3883" s="218"/>
      <c r="F3883" s="218">
        <v>1901</v>
      </c>
    </row>
    <row r="3884" spans="1:6" x14ac:dyDescent="0.45">
      <c r="A3884" s="218"/>
      <c r="B3884" s="218"/>
      <c r="C3884" s="219">
        <v>13.170613953951831</v>
      </c>
      <c r="D3884" s="218"/>
      <c r="E3884" s="218"/>
      <c r="F3884" s="218">
        <v>1901</v>
      </c>
    </row>
    <row r="3885" spans="1:6" x14ac:dyDescent="0.45">
      <c r="A3885" s="218"/>
      <c r="B3885" s="218">
        <v>250</v>
      </c>
      <c r="C3885" s="219">
        <v>16.952067079474649</v>
      </c>
      <c r="D3885" s="218"/>
      <c r="E3885" s="218" t="s">
        <v>207</v>
      </c>
      <c r="F3885" s="218">
        <v>1901</v>
      </c>
    </row>
    <row r="3886" spans="1:6" x14ac:dyDescent="0.45">
      <c r="A3886" s="218"/>
      <c r="B3886" s="218">
        <v>200</v>
      </c>
      <c r="C3886" s="219">
        <v>5.5925264675161399</v>
      </c>
      <c r="D3886" s="218"/>
      <c r="E3886" s="218" t="s">
        <v>124</v>
      </c>
      <c r="F3886" s="218">
        <v>1901</v>
      </c>
    </row>
    <row r="3887" spans="1:6" x14ac:dyDescent="0.45">
      <c r="A3887" s="218"/>
      <c r="B3887" s="218">
        <v>200</v>
      </c>
      <c r="C3887" s="219">
        <v>35.581315585610312</v>
      </c>
      <c r="D3887" s="218"/>
      <c r="E3887" s="218" t="s">
        <v>206</v>
      </c>
      <c r="F3887" s="218">
        <v>1901</v>
      </c>
    </row>
    <row r="3888" spans="1:6" x14ac:dyDescent="0.45">
      <c r="A3888" s="218"/>
      <c r="B3888" s="218"/>
      <c r="C3888" s="219">
        <v>8.6402181640390836</v>
      </c>
      <c r="D3888" s="218"/>
      <c r="E3888" s="218"/>
      <c r="F3888" s="218">
        <v>1901</v>
      </c>
    </row>
    <row r="3889" spans="1:6" x14ac:dyDescent="0.45">
      <c r="A3889" s="218"/>
      <c r="B3889" s="218">
        <v>200</v>
      </c>
      <c r="C3889" s="219">
        <v>39.742955949449517</v>
      </c>
      <c r="D3889" s="218"/>
      <c r="E3889" s="218" t="s">
        <v>207</v>
      </c>
      <c r="F3889" s="218">
        <v>1901</v>
      </c>
    </row>
    <row r="3890" spans="1:6" x14ac:dyDescent="0.45">
      <c r="A3890" s="218"/>
      <c r="B3890" s="218"/>
      <c r="C3890" s="219">
        <v>25.492742768704371</v>
      </c>
      <c r="D3890" s="218"/>
      <c r="E3890" s="218"/>
      <c r="F3890" s="218">
        <v>1901</v>
      </c>
    </row>
    <row r="3891" spans="1:6" x14ac:dyDescent="0.45">
      <c r="A3891" s="218"/>
      <c r="B3891" s="218">
        <v>150</v>
      </c>
      <c r="C3891" s="219">
        <v>10.669415168869889</v>
      </c>
      <c r="D3891" s="218"/>
      <c r="E3891" s="218" t="s">
        <v>207</v>
      </c>
      <c r="F3891" s="218">
        <v>1901</v>
      </c>
    </row>
    <row r="3892" spans="1:6" x14ac:dyDescent="0.45">
      <c r="A3892" s="218"/>
      <c r="B3892" s="218">
        <v>400</v>
      </c>
      <c r="C3892" s="219">
        <v>34.556358440108838</v>
      </c>
      <c r="D3892" s="218"/>
      <c r="E3892" s="218" t="s">
        <v>114</v>
      </c>
      <c r="F3892" s="218">
        <v>1901</v>
      </c>
    </row>
    <row r="3893" spans="1:6" x14ac:dyDescent="0.45">
      <c r="A3893" s="218"/>
      <c r="B3893" s="218">
        <v>200</v>
      </c>
      <c r="C3893" s="219">
        <v>7.1188776467394357</v>
      </c>
      <c r="D3893" s="218"/>
      <c r="E3893" s="218" t="s">
        <v>114</v>
      </c>
      <c r="F3893" s="218">
        <v>1901</v>
      </c>
    </row>
    <row r="3894" spans="1:6" x14ac:dyDescent="0.45">
      <c r="A3894" s="218"/>
      <c r="B3894" s="218">
        <v>200</v>
      </c>
      <c r="C3894" s="219">
        <v>15.84559532311293</v>
      </c>
      <c r="D3894" s="218"/>
      <c r="E3894" s="218" t="s">
        <v>207</v>
      </c>
      <c r="F3894" s="218">
        <v>1901</v>
      </c>
    </row>
    <row r="3895" spans="1:6" x14ac:dyDescent="0.45">
      <c r="A3895" s="218"/>
      <c r="B3895" s="218">
        <v>300</v>
      </c>
      <c r="C3895" s="219">
        <v>21.162218493368201</v>
      </c>
      <c r="D3895" s="218"/>
      <c r="E3895" s="218" t="s">
        <v>207</v>
      </c>
      <c r="F3895" s="218">
        <v>1901</v>
      </c>
    </row>
    <row r="3896" spans="1:6" x14ac:dyDescent="0.45">
      <c r="A3896" s="218"/>
      <c r="B3896" s="218">
        <v>300</v>
      </c>
      <c r="C3896" s="219">
        <v>39.70685481164103</v>
      </c>
      <c r="D3896" s="218"/>
      <c r="E3896" s="218" t="s">
        <v>207</v>
      </c>
      <c r="F3896" s="218">
        <v>1901</v>
      </c>
    </row>
    <row r="3897" spans="1:6" x14ac:dyDescent="0.45">
      <c r="A3897" s="218"/>
      <c r="B3897" s="218"/>
      <c r="C3897" s="219">
        <v>25.30349434543087</v>
      </c>
      <c r="D3897" s="218"/>
      <c r="E3897" s="218"/>
      <c r="F3897" s="218">
        <v>1901</v>
      </c>
    </row>
    <row r="3898" spans="1:6" x14ac:dyDescent="0.45">
      <c r="A3898" s="218"/>
      <c r="B3898" s="218"/>
      <c r="C3898" s="219">
        <v>23.96898798495473</v>
      </c>
      <c r="D3898" s="218"/>
      <c r="E3898" s="218"/>
      <c r="F3898" s="218"/>
    </row>
    <row r="3899" spans="1:6" x14ac:dyDescent="0.45">
      <c r="A3899" s="218"/>
      <c r="B3899" s="218">
        <v>200</v>
      </c>
      <c r="C3899" s="219">
        <v>45.754354196932262</v>
      </c>
      <c r="D3899" s="218"/>
      <c r="E3899" s="218" t="s">
        <v>206</v>
      </c>
      <c r="F3899" s="218">
        <v>1901</v>
      </c>
    </row>
    <row r="3900" spans="1:6" x14ac:dyDescent="0.45">
      <c r="A3900" s="218">
        <v>38951</v>
      </c>
      <c r="B3900" s="218">
        <v>250</v>
      </c>
      <c r="C3900" s="219">
        <v>2.9510972122755379</v>
      </c>
      <c r="D3900" s="218"/>
      <c r="E3900" s="218" t="s">
        <v>111</v>
      </c>
      <c r="F3900" s="218">
        <v>1901</v>
      </c>
    </row>
    <row r="3901" spans="1:6" x14ac:dyDescent="0.45">
      <c r="A3901" s="218">
        <v>38985</v>
      </c>
      <c r="B3901" s="218">
        <v>200</v>
      </c>
      <c r="C3901" s="219">
        <v>8.8137683667936439</v>
      </c>
      <c r="D3901" s="218"/>
      <c r="E3901" s="218" t="s">
        <v>111</v>
      </c>
      <c r="F3901" s="218">
        <v>1901</v>
      </c>
    </row>
    <row r="3902" spans="1:6" x14ac:dyDescent="0.45">
      <c r="A3902" s="218">
        <v>61406</v>
      </c>
      <c r="B3902" s="218"/>
      <c r="C3902" s="219">
        <v>9.0119333018444792</v>
      </c>
      <c r="D3902" s="218" t="s">
        <v>580</v>
      </c>
      <c r="E3902" s="218"/>
      <c r="F3902" s="218">
        <v>1901</v>
      </c>
    </row>
    <row r="3903" spans="1:6" x14ac:dyDescent="0.45">
      <c r="A3903" s="218">
        <v>61434</v>
      </c>
      <c r="B3903" s="218">
        <v>250</v>
      </c>
      <c r="C3903" s="219">
        <v>19.549184384268351</v>
      </c>
      <c r="D3903" s="218"/>
      <c r="E3903" s="218" t="s">
        <v>207</v>
      </c>
      <c r="F3903" s="218">
        <v>1901</v>
      </c>
    </row>
    <row r="3904" spans="1:6" x14ac:dyDescent="0.45">
      <c r="A3904" s="218">
        <v>149029</v>
      </c>
      <c r="B3904" s="218"/>
      <c r="C3904" s="219">
        <v>10.81315827977199</v>
      </c>
      <c r="D3904" s="218"/>
      <c r="E3904" s="218"/>
      <c r="F3904" s="218"/>
    </row>
    <row r="3905" spans="1:6" x14ac:dyDescent="0.45">
      <c r="A3905" s="218">
        <v>149027</v>
      </c>
      <c r="B3905" s="218"/>
      <c r="C3905" s="219">
        <v>10.61656253189736</v>
      </c>
      <c r="D3905" s="218"/>
      <c r="E3905" s="218"/>
      <c r="F3905" s="218">
        <v>1901</v>
      </c>
    </row>
    <row r="3906" spans="1:6" x14ac:dyDescent="0.45">
      <c r="A3906" s="218">
        <v>141564</v>
      </c>
      <c r="B3906" s="218"/>
      <c r="C3906" s="219">
        <v>17.10737197802564</v>
      </c>
      <c r="D3906" s="218"/>
      <c r="E3906" s="218"/>
      <c r="F3906" s="218"/>
    </row>
    <row r="3907" spans="1:6" x14ac:dyDescent="0.45">
      <c r="A3907" s="218">
        <v>129980</v>
      </c>
      <c r="B3907" s="218">
        <v>200</v>
      </c>
      <c r="C3907" s="219">
        <v>16.285101687574759</v>
      </c>
      <c r="D3907" s="218"/>
      <c r="E3907" s="218" t="s">
        <v>207</v>
      </c>
      <c r="F3907" s="218">
        <v>1901</v>
      </c>
    </row>
    <row r="3908" spans="1:6" x14ac:dyDescent="0.45">
      <c r="A3908" s="218">
        <v>129982</v>
      </c>
      <c r="B3908" s="218">
        <v>250</v>
      </c>
      <c r="C3908" s="219">
        <v>23.2931208730081</v>
      </c>
      <c r="D3908" s="218"/>
      <c r="E3908" s="218" t="s">
        <v>207</v>
      </c>
      <c r="F3908" s="218">
        <v>1901</v>
      </c>
    </row>
    <row r="3909" spans="1:6" x14ac:dyDescent="0.45">
      <c r="A3909" s="218">
        <v>141523</v>
      </c>
      <c r="B3909" s="218"/>
      <c r="C3909" s="219">
        <v>25.46164404188179</v>
      </c>
      <c r="D3909" s="218"/>
      <c r="E3909" s="218"/>
      <c r="F3909" s="218"/>
    </row>
    <row r="3910" spans="1:6" x14ac:dyDescent="0.45">
      <c r="A3910" s="218">
        <v>38463</v>
      </c>
      <c r="B3910" s="218">
        <v>300</v>
      </c>
      <c r="C3910" s="219">
        <v>6.0982258647938137</v>
      </c>
      <c r="D3910" s="218"/>
      <c r="E3910" s="218" t="s">
        <v>203</v>
      </c>
      <c r="F3910" s="218">
        <v>1901</v>
      </c>
    </row>
    <row r="3911" spans="1:6" x14ac:dyDescent="0.45">
      <c r="A3911" s="218">
        <v>38464</v>
      </c>
      <c r="B3911" s="218">
        <v>300</v>
      </c>
      <c r="C3911" s="219">
        <v>2.0912343915395608</v>
      </c>
      <c r="D3911" s="218"/>
      <c r="E3911" s="218" t="s">
        <v>205</v>
      </c>
      <c r="F3911" s="218">
        <v>1901</v>
      </c>
    </row>
    <row r="3912" spans="1:6" x14ac:dyDescent="0.45">
      <c r="A3912" s="218">
        <v>51180</v>
      </c>
      <c r="B3912" s="218">
        <v>200</v>
      </c>
      <c r="C3912" s="219">
        <v>14.05131674741143</v>
      </c>
      <c r="D3912" s="218"/>
      <c r="E3912" s="218" t="s">
        <v>205</v>
      </c>
      <c r="F3912" s="218">
        <v>1901</v>
      </c>
    </row>
    <row r="3913" spans="1:6" x14ac:dyDescent="0.45">
      <c r="A3913" s="218">
        <v>51181</v>
      </c>
      <c r="B3913" s="218">
        <v>200</v>
      </c>
      <c r="C3913" s="219">
        <v>2.6655487105810671</v>
      </c>
      <c r="D3913" s="218"/>
      <c r="E3913" s="218" t="s">
        <v>205</v>
      </c>
      <c r="F3913" s="218">
        <v>1901</v>
      </c>
    </row>
    <row r="3914" spans="1:6" x14ac:dyDescent="0.45">
      <c r="A3914" s="218">
        <v>55859</v>
      </c>
      <c r="B3914" s="218">
        <v>250</v>
      </c>
      <c r="C3914" s="219">
        <v>20.35997198414201</v>
      </c>
      <c r="D3914" s="218"/>
      <c r="E3914" s="218" t="s">
        <v>205</v>
      </c>
      <c r="F3914" s="218">
        <v>1901</v>
      </c>
    </row>
    <row r="3915" spans="1:6" x14ac:dyDescent="0.45">
      <c r="A3915" s="218">
        <v>55858</v>
      </c>
      <c r="B3915" s="218">
        <v>250</v>
      </c>
      <c r="C3915" s="219">
        <v>39.699737206218792</v>
      </c>
      <c r="D3915" s="218"/>
      <c r="E3915" s="218" t="s">
        <v>205</v>
      </c>
      <c r="F3915" s="218">
        <v>1901</v>
      </c>
    </row>
    <row r="3916" spans="1:6" x14ac:dyDescent="0.45">
      <c r="A3916" s="218">
        <v>55857</v>
      </c>
      <c r="B3916" s="218">
        <v>250</v>
      </c>
      <c r="C3916" s="219">
        <v>50.190683812124242</v>
      </c>
      <c r="D3916" s="218"/>
      <c r="E3916" s="218" t="s">
        <v>205</v>
      </c>
      <c r="F3916" s="218">
        <v>1901</v>
      </c>
    </row>
    <row r="3917" spans="1:6" x14ac:dyDescent="0.45">
      <c r="A3917" s="218">
        <v>55856</v>
      </c>
      <c r="B3917" s="218">
        <v>250</v>
      </c>
      <c r="C3917" s="219">
        <v>40.050108498926463</v>
      </c>
      <c r="D3917" s="218"/>
      <c r="E3917" s="218" t="s">
        <v>205</v>
      </c>
      <c r="F3917" s="218">
        <v>1901</v>
      </c>
    </row>
    <row r="3918" spans="1:6" x14ac:dyDescent="0.45">
      <c r="A3918" s="218">
        <v>55855</v>
      </c>
      <c r="B3918" s="218">
        <v>250</v>
      </c>
      <c r="C3918" s="219">
        <v>24.928303580782</v>
      </c>
      <c r="D3918" s="218"/>
      <c r="E3918" s="218" t="s">
        <v>205</v>
      </c>
      <c r="F3918" s="218">
        <v>1901</v>
      </c>
    </row>
    <row r="3919" spans="1:6" x14ac:dyDescent="0.45">
      <c r="A3919" s="218">
        <v>55854</v>
      </c>
      <c r="B3919" s="218">
        <v>200</v>
      </c>
      <c r="C3919" s="219">
        <v>16.24318533527736</v>
      </c>
      <c r="D3919" s="218"/>
      <c r="E3919" s="218" t="s">
        <v>205</v>
      </c>
      <c r="F3919" s="218">
        <v>1901</v>
      </c>
    </row>
    <row r="3920" spans="1:6" x14ac:dyDescent="0.45">
      <c r="A3920" s="218">
        <v>55853</v>
      </c>
      <c r="B3920" s="218">
        <v>200</v>
      </c>
      <c r="C3920" s="219">
        <v>36.80538658025953</v>
      </c>
      <c r="D3920" s="218"/>
      <c r="E3920" s="218" t="s">
        <v>205</v>
      </c>
      <c r="F3920" s="218">
        <v>1901</v>
      </c>
    </row>
    <row r="3921" spans="1:6" x14ac:dyDescent="0.45">
      <c r="A3921" s="218">
        <v>12488</v>
      </c>
      <c r="B3921" s="218">
        <v>200</v>
      </c>
      <c r="C3921" s="219">
        <v>5.332702565464146</v>
      </c>
      <c r="D3921" s="218"/>
      <c r="E3921" s="218" t="s">
        <v>633</v>
      </c>
      <c r="F3921" s="218"/>
    </row>
    <row r="3922" spans="1:6" x14ac:dyDescent="0.45">
      <c r="A3922" s="218">
        <v>12488</v>
      </c>
      <c r="B3922" s="218">
        <v>200</v>
      </c>
      <c r="C3922" s="219">
        <v>10.475805803219391</v>
      </c>
      <c r="D3922" s="218"/>
      <c r="E3922" s="218" t="s">
        <v>633</v>
      </c>
      <c r="F3922" s="218"/>
    </row>
    <row r="3923" spans="1:6" x14ac:dyDescent="0.45">
      <c r="A3923" s="218">
        <v>12488</v>
      </c>
      <c r="B3923" s="218">
        <v>200</v>
      </c>
      <c r="C3923" s="219">
        <v>3.3084476983668152</v>
      </c>
      <c r="D3923" s="218"/>
      <c r="E3923" s="218" t="s">
        <v>633</v>
      </c>
      <c r="F3923" s="218"/>
    </row>
    <row r="3924" spans="1:6" x14ac:dyDescent="0.45">
      <c r="A3924" s="218">
        <v>12488</v>
      </c>
      <c r="B3924" s="218">
        <v>200</v>
      </c>
      <c r="C3924" s="219">
        <v>6.2271285227575079</v>
      </c>
      <c r="D3924" s="218"/>
      <c r="E3924" s="218" t="s">
        <v>633</v>
      </c>
      <c r="F3924" s="218"/>
    </row>
    <row r="3925" spans="1:6" x14ac:dyDescent="0.45">
      <c r="A3925" s="218">
        <v>12488</v>
      </c>
      <c r="B3925" s="218">
        <v>200</v>
      </c>
      <c r="C3925" s="219">
        <v>27.31633493530618</v>
      </c>
      <c r="D3925" s="218"/>
      <c r="E3925" s="218" t="s">
        <v>633</v>
      </c>
      <c r="F3925" s="218"/>
    </row>
    <row r="3926" spans="1:6" x14ac:dyDescent="0.45">
      <c r="A3926" s="218">
        <v>12488</v>
      </c>
      <c r="B3926" s="218">
        <v>200</v>
      </c>
      <c r="C3926" s="219">
        <v>28.020550394941559</v>
      </c>
      <c r="D3926" s="218"/>
      <c r="E3926" s="218" t="s">
        <v>633</v>
      </c>
      <c r="F3926" s="218"/>
    </row>
    <row r="3927" spans="1:6" x14ac:dyDescent="0.45">
      <c r="A3927" s="218">
        <v>12488</v>
      </c>
      <c r="B3927" s="218">
        <v>200</v>
      </c>
      <c r="C3927" s="219">
        <v>6.0607801402321924</v>
      </c>
      <c r="D3927" s="218"/>
      <c r="E3927" s="218" t="s">
        <v>633</v>
      </c>
      <c r="F3927" s="218"/>
    </row>
    <row r="3928" spans="1:6" x14ac:dyDescent="0.45">
      <c r="A3928" s="218">
        <v>12488</v>
      </c>
      <c r="B3928" s="218">
        <v>200</v>
      </c>
      <c r="C3928" s="219">
        <v>3.2633873314952351</v>
      </c>
      <c r="D3928" s="218"/>
      <c r="E3928" s="218" t="s">
        <v>633</v>
      </c>
      <c r="F3928" s="218"/>
    </row>
    <row r="3929" spans="1:6" x14ac:dyDescent="0.45">
      <c r="A3929" s="218">
        <v>12488</v>
      </c>
      <c r="B3929" s="218">
        <v>200</v>
      </c>
      <c r="C3929" s="219">
        <v>10.130848882186919</v>
      </c>
      <c r="D3929" s="218"/>
      <c r="E3929" s="218" t="s">
        <v>633</v>
      </c>
      <c r="F3929" s="218"/>
    </row>
    <row r="3930" spans="1:6" x14ac:dyDescent="0.45">
      <c r="A3930" s="218">
        <v>12488</v>
      </c>
      <c r="B3930" s="218">
        <v>200</v>
      </c>
      <c r="C3930" s="219">
        <v>11.16507959854801</v>
      </c>
      <c r="D3930" s="218"/>
      <c r="E3930" s="218" t="s">
        <v>633</v>
      </c>
      <c r="F3930" s="218"/>
    </row>
    <row r="3931" spans="1:6" x14ac:dyDescent="0.45">
      <c r="A3931" s="218">
        <v>12488</v>
      </c>
      <c r="B3931" s="218">
        <v>200</v>
      </c>
      <c r="C3931" s="219">
        <v>12.69631030695118</v>
      </c>
      <c r="D3931" s="218"/>
      <c r="E3931" s="218" t="s">
        <v>633</v>
      </c>
      <c r="F3931" s="218"/>
    </row>
    <row r="3932" spans="1:6" x14ac:dyDescent="0.45">
      <c r="A3932" s="218">
        <v>12488</v>
      </c>
      <c r="B3932" s="218">
        <v>200</v>
      </c>
      <c r="C3932" s="219">
        <v>2.9478496948571919</v>
      </c>
      <c r="D3932" s="218"/>
      <c r="E3932" s="218" t="s">
        <v>633</v>
      </c>
      <c r="F3932" s="218"/>
    </row>
    <row r="3933" spans="1:6" x14ac:dyDescent="0.45">
      <c r="A3933" s="218">
        <v>12488</v>
      </c>
      <c r="B3933" s="218">
        <v>200</v>
      </c>
      <c r="C3933" s="219">
        <v>9.8512720964073477</v>
      </c>
      <c r="D3933" s="218"/>
      <c r="E3933" s="218" t="s">
        <v>633</v>
      </c>
      <c r="F3933" s="218"/>
    </row>
    <row r="3934" spans="1:6" x14ac:dyDescent="0.45">
      <c r="A3934" s="218">
        <v>12488</v>
      </c>
      <c r="B3934" s="218">
        <v>200</v>
      </c>
      <c r="C3934" s="219">
        <v>11.65613233648158</v>
      </c>
      <c r="D3934" s="218"/>
      <c r="E3934" s="218" t="s">
        <v>633</v>
      </c>
      <c r="F3934" s="218"/>
    </row>
    <row r="3935" spans="1:6" x14ac:dyDescent="0.45">
      <c r="A3935" s="218">
        <v>12488</v>
      </c>
      <c r="B3935" s="218">
        <v>200</v>
      </c>
      <c r="C3935" s="219">
        <v>3.3891675295280361</v>
      </c>
      <c r="D3935" s="218"/>
      <c r="E3935" s="218" t="s">
        <v>633</v>
      </c>
      <c r="F3935" s="218"/>
    </row>
    <row r="3936" spans="1:6" x14ac:dyDescent="0.45">
      <c r="A3936" s="218">
        <v>12488</v>
      </c>
      <c r="B3936" s="218">
        <v>200</v>
      </c>
      <c r="C3936" s="219">
        <v>9.0156237327039275</v>
      </c>
      <c r="D3936" s="218"/>
      <c r="E3936" s="218" t="s">
        <v>633</v>
      </c>
      <c r="F3936" s="218"/>
    </row>
    <row r="3937" spans="1:6" x14ac:dyDescent="0.45">
      <c r="A3937" s="218">
        <v>12488</v>
      </c>
      <c r="B3937" s="218">
        <v>200</v>
      </c>
      <c r="C3937" s="219">
        <v>12.55158972755622</v>
      </c>
      <c r="D3937" s="218"/>
      <c r="E3937" s="218" t="s">
        <v>633</v>
      </c>
      <c r="F3937" s="218"/>
    </row>
    <row r="3938" spans="1:6" x14ac:dyDescent="0.45">
      <c r="A3938" s="218">
        <v>12488</v>
      </c>
      <c r="B3938" s="218">
        <v>200</v>
      </c>
      <c r="C3938" s="219">
        <v>3.2588437144103888</v>
      </c>
      <c r="D3938" s="218"/>
      <c r="E3938" s="218" t="s">
        <v>633</v>
      </c>
      <c r="F3938" s="218"/>
    </row>
    <row r="3939" spans="1:6" x14ac:dyDescent="0.45">
      <c r="A3939" s="218">
        <v>12488</v>
      </c>
      <c r="B3939" s="218">
        <v>200</v>
      </c>
      <c r="C3939" s="219">
        <v>4.9051525694202924</v>
      </c>
      <c r="D3939" s="218"/>
      <c r="E3939" s="218" t="s">
        <v>633</v>
      </c>
      <c r="F3939" s="218"/>
    </row>
    <row r="3940" spans="1:6" x14ac:dyDescent="0.45">
      <c r="A3940" s="218">
        <v>12488</v>
      </c>
      <c r="B3940" s="218">
        <v>200</v>
      </c>
      <c r="C3940" s="219">
        <v>11.41016936521811</v>
      </c>
      <c r="D3940" s="218"/>
      <c r="E3940" s="218" t="s">
        <v>633</v>
      </c>
      <c r="F3940" s="218"/>
    </row>
    <row r="3941" spans="1:6" x14ac:dyDescent="0.45">
      <c r="A3941" s="218">
        <v>12488</v>
      </c>
      <c r="B3941" s="218">
        <v>200</v>
      </c>
      <c r="C3941" s="219">
        <v>3.273169746123116</v>
      </c>
      <c r="D3941" s="218"/>
      <c r="E3941" s="218" t="s">
        <v>633</v>
      </c>
      <c r="F3941" s="218"/>
    </row>
    <row r="3942" spans="1:6" x14ac:dyDescent="0.45">
      <c r="A3942" s="218">
        <v>12488</v>
      </c>
      <c r="B3942" s="218">
        <v>200</v>
      </c>
      <c r="C3942" s="219">
        <v>36.503854513412307</v>
      </c>
      <c r="D3942" s="218"/>
      <c r="E3942" s="218" t="s">
        <v>633</v>
      </c>
      <c r="F3942" s="218"/>
    </row>
    <row r="3943" spans="1:6" x14ac:dyDescent="0.45">
      <c r="A3943" s="218">
        <v>12488</v>
      </c>
      <c r="B3943" s="218">
        <v>200</v>
      </c>
      <c r="C3943" s="219">
        <v>11.07009070439409</v>
      </c>
      <c r="D3943" s="218"/>
      <c r="E3943" s="218" t="s">
        <v>633</v>
      </c>
      <c r="F3943" s="218"/>
    </row>
    <row r="3944" spans="1:6" x14ac:dyDescent="0.45">
      <c r="A3944" s="218">
        <v>12488</v>
      </c>
      <c r="B3944" s="218">
        <v>200</v>
      </c>
      <c r="C3944" s="219">
        <v>9.9901938835658424</v>
      </c>
      <c r="D3944" s="218"/>
      <c r="E3944" s="218" t="s">
        <v>633</v>
      </c>
      <c r="F3944" s="218"/>
    </row>
    <row r="3945" spans="1:6" x14ac:dyDescent="0.45">
      <c r="A3945" s="218">
        <v>12488</v>
      </c>
      <c r="B3945" s="218">
        <v>200</v>
      </c>
      <c r="C3945" s="219">
        <v>11.242400827597359</v>
      </c>
      <c r="D3945" s="218"/>
      <c r="E3945" s="218" t="s">
        <v>633</v>
      </c>
      <c r="F3945" s="218"/>
    </row>
    <row r="3946" spans="1:6" x14ac:dyDescent="0.45">
      <c r="A3946" s="218">
        <v>12488</v>
      </c>
      <c r="B3946" s="218">
        <v>200</v>
      </c>
      <c r="C3946" s="219">
        <v>3.1502102021537102</v>
      </c>
      <c r="D3946" s="218"/>
      <c r="E3946" s="218" t="s">
        <v>633</v>
      </c>
      <c r="F3946" s="218"/>
    </row>
    <row r="3947" spans="1:6" x14ac:dyDescent="0.45">
      <c r="A3947" s="218">
        <v>12798</v>
      </c>
      <c r="B3947" s="218">
        <v>225</v>
      </c>
      <c r="C3947" s="219">
        <v>42.959486918016218</v>
      </c>
      <c r="D3947" s="218"/>
      <c r="E3947" s="218" t="s">
        <v>633</v>
      </c>
      <c r="F3947" s="218"/>
    </row>
    <row r="3948" spans="1:6" x14ac:dyDescent="0.45">
      <c r="A3948" s="218">
        <v>12058</v>
      </c>
      <c r="B3948" s="218">
        <v>150</v>
      </c>
      <c r="C3948" s="219">
        <v>4.6306157416068237</v>
      </c>
      <c r="D3948" s="218"/>
      <c r="E3948" s="218" t="s">
        <v>633</v>
      </c>
      <c r="F3948" s="218"/>
    </row>
    <row r="3949" spans="1:6" x14ac:dyDescent="0.45">
      <c r="A3949" s="218">
        <v>11576</v>
      </c>
      <c r="B3949" s="218">
        <v>300</v>
      </c>
      <c r="C3949" s="219">
        <v>5.6490180922955302</v>
      </c>
      <c r="D3949" s="218"/>
      <c r="E3949" s="218" t="s">
        <v>633</v>
      </c>
      <c r="F3949" s="218"/>
    </row>
    <row r="3950" spans="1:6" x14ac:dyDescent="0.45">
      <c r="A3950" s="218">
        <v>11576</v>
      </c>
      <c r="B3950" s="218">
        <v>300</v>
      </c>
      <c r="C3950" s="219">
        <v>14.688621447166261</v>
      </c>
      <c r="D3950" s="218"/>
      <c r="E3950" s="218" t="s">
        <v>633</v>
      </c>
      <c r="F3950" s="218"/>
    </row>
    <row r="3951" spans="1:6" x14ac:dyDescent="0.45">
      <c r="A3951" s="218">
        <v>11576</v>
      </c>
      <c r="B3951" s="218">
        <v>300</v>
      </c>
      <c r="C3951" s="219">
        <v>2.2155134843656028</v>
      </c>
      <c r="D3951" s="218"/>
      <c r="E3951" s="218" t="s">
        <v>633</v>
      </c>
      <c r="F3951" s="218"/>
    </row>
    <row r="3952" spans="1:6" x14ac:dyDescent="0.45">
      <c r="A3952" s="218">
        <v>11576</v>
      </c>
      <c r="B3952" s="218">
        <v>300</v>
      </c>
      <c r="C3952" s="219">
        <v>18.694065903453371</v>
      </c>
      <c r="D3952" s="218"/>
      <c r="E3952" s="218" t="s">
        <v>633</v>
      </c>
      <c r="F3952" s="218"/>
    </row>
    <row r="3953" spans="1:6" x14ac:dyDescent="0.45">
      <c r="A3953" s="218">
        <v>11576</v>
      </c>
      <c r="B3953" s="218">
        <v>300</v>
      </c>
      <c r="C3953" s="219">
        <v>7.0681327095879043</v>
      </c>
      <c r="D3953" s="218"/>
      <c r="E3953" s="218" t="s">
        <v>633</v>
      </c>
      <c r="F3953" s="218"/>
    </row>
    <row r="3954" spans="1:6" x14ac:dyDescent="0.45">
      <c r="A3954" s="218">
        <v>11576</v>
      </c>
      <c r="B3954" s="218">
        <v>300</v>
      </c>
      <c r="C3954" s="219">
        <v>10.61517724679377</v>
      </c>
      <c r="D3954" s="218"/>
      <c r="E3954" s="218" t="s">
        <v>633</v>
      </c>
      <c r="F3954" s="218"/>
    </row>
    <row r="3955" spans="1:6" x14ac:dyDescent="0.45">
      <c r="A3955" s="218">
        <v>11576</v>
      </c>
      <c r="B3955" s="218">
        <v>300</v>
      </c>
      <c r="C3955" s="219">
        <v>20.20016533672127</v>
      </c>
      <c r="D3955" s="218"/>
      <c r="E3955" s="218" t="s">
        <v>633</v>
      </c>
      <c r="F3955" s="218"/>
    </row>
    <row r="3956" spans="1:6" x14ac:dyDescent="0.45">
      <c r="A3956" s="218">
        <v>11576</v>
      </c>
      <c r="B3956" s="218">
        <v>300</v>
      </c>
      <c r="C3956" s="219">
        <v>4.275743676426</v>
      </c>
      <c r="D3956" s="218"/>
      <c r="E3956" s="218" t="s">
        <v>633</v>
      </c>
      <c r="F3956" s="218"/>
    </row>
    <row r="3957" spans="1:6" x14ac:dyDescent="0.45">
      <c r="A3957" s="218">
        <v>11576</v>
      </c>
      <c r="B3957" s="218">
        <v>300</v>
      </c>
      <c r="C3957" s="219">
        <v>4.391776406289476</v>
      </c>
      <c r="D3957" s="218"/>
      <c r="E3957" s="218" t="s">
        <v>633</v>
      </c>
      <c r="F3957" s="218"/>
    </row>
    <row r="3958" spans="1:6" x14ac:dyDescent="0.45">
      <c r="A3958" s="218">
        <v>11576</v>
      </c>
      <c r="B3958" s="218">
        <v>300</v>
      </c>
      <c r="C3958" s="219">
        <v>7.4547582178536276</v>
      </c>
      <c r="D3958" s="218"/>
      <c r="E3958" s="218" t="s">
        <v>633</v>
      </c>
      <c r="F3958" s="218"/>
    </row>
    <row r="3959" spans="1:6" x14ac:dyDescent="0.45">
      <c r="A3959" s="218">
        <v>11576</v>
      </c>
      <c r="B3959" s="218">
        <v>300</v>
      </c>
      <c r="C3959" s="219">
        <v>14.115164212529789</v>
      </c>
      <c r="D3959" s="218"/>
      <c r="E3959" s="218" t="s">
        <v>633</v>
      </c>
      <c r="F3959" s="218"/>
    </row>
    <row r="3960" spans="1:6" x14ac:dyDescent="0.45">
      <c r="A3960" s="218">
        <v>11576</v>
      </c>
      <c r="B3960" s="218">
        <v>300</v>
      </c>
      <c r="C3960" s="219">
        <v>10.626322398340539</v>
      </c>
      <c r="D3960" s="218"/>
      <c r="E3960" s="218" t="s">
        <v>633</v>
      </c>
      <c r="F3960" s="218"/>
    </row>
    <row r="3961" spans="1:6" x14ac:dyDescent="0.45">
      <c r="A3961" s="218">
        <v>11576</v>
      </c>
      <c r="B3961" s="218">
        <v>300</v>
      </c>
      <c r="C3961" s="219">
        <v>6.5594045161764019</v>
      </c>
      <c r="D3961" s="218"/>
      <c r="E3961" s="218" t="s">
        <v>633</v>
      </c>
      <c r="F3961" s="218"/>
    </row>
    <row r="3962" spans="1:6" x14ac:dyDescent="0.45">
      <c r="A3962" s="218">
        <v>11576</v>
      </c>
      <c r="B3962" s="218">
        <v>300</v>
      </c>
      <c r="C3962" s="219">
        <v>2.5950882113996978</v>
      </c>
      <c r="D3962" s="218"/>
      <c r="E3962" s="218" t="s">
        <v>633</v>
      </c>
      <c r="F3962" s="218"/>
    </row>
    <row r="3963" spans="1:6" x14ac:dyDescent="0.45">
      <c r="A3963" s="218">
        <v>11576</v>
      </c>
      <c r="B3963" s="218">
        <v>300</v>
      </c>
      <c r="C3963" s="219">
        <v>11.52153550060874</v>
      </c>
      <c r="D3963" s="218"/>
      <c r="E3963" s="218" t="s">
        <v>633</v>
      </c>
      <c r="F3963" s="218"/>
    </row>
    <row r="3964" spans="1:6" x14ac:dyDescent="0.45">
      <c r="A3964" s="218">
        <v>11576</v>
      </c>
      <c r="B3964" s="218">
        <v>300</v>
      </c>
      <c r="C3964" s="219">
        <v>1.99020869581972</v>
      </c>
      <c r="D3964" s="218"/>
      <c r="E3964" s="218" t="s">
        <v>633</v>
      </c>
      <c r="F3964" s="218"/>
    </row>
    <row r="3965" spans="1:6" x14ac:dyDescent="0.45">
      <c r="A3965" s="218">
        <v>11576</v>
      </c>
      <c r="B3965" s="218">
        <v>300</v>
      </c>
      <c r="C3965" s="219">
        <v>9.2022603530216038</v>
      </c>
      <c r="D3965" s="218"/>
      <c r="E3965" s="218" t="s">
        <v>633</v>
      </c>
      <c r="F3965" s="218"/>
    </row>
    <row r="3966" spans="1:6" x14ac:dyDescent="0.45">
      <c r="A3966" s="218">
        <v>11316</v>
      </c>
      <c r="B3966" s="218">
        <v>200</v>
      </c>
      <c r="C3966" s="219">
        <v>29.793425216103781</v>
      </c>
      <c r="D3966" s="218"/>
      <c r="E3966" s="218" t="s">
        <v>633</v>
      </c>
      <c r="F3966" s="218"/>
    </row>
    <row r="3967" spans="1:6" x14ac:dyDescent="0.45">
      <c r="A3967" s="218">
        <v>11648</v>
      </c>
      <c r="B3967" s="218">
        <v>500</v>
      </c>
      <c r="C3967" s="219">
        <v>10.24967455147392</v>
      </c>
      <c r="D3967" s="218"/>
      <c r="E3967" s="218" t="s">
        <v>633</v>
      </c>
      <c r="F3967" s="218"/>
    </row>
    <row r="3968" spans="1:6" x14ac:dyDescent="0.45">
      <c r="A3968" s="218">
        <v>11648</v>
      </c>
      <c r="B3968" s="218">
        <v>500</v>
      </c>
      <c r="C3968" s="219">
        <v>19.873208819366891</v>
      </c>
      <c r="D3968" s="218"/>
      <c r="E3968" s="218" t="s">
        <v>633</v>
      </c>
      <c r="F3968" s="218"/>
    </row>
    <row r="3969" spans="1:6" x14ac:dyDescent="0.45">
      <c r="A3969" s="218">
        <v>11648</v>
      </c>
      <c r="B3969" s="218">
        <v>500</v>
      </c>
      <c r="C3969" s="219">
        <v>20.304221622168651</v>
      </c>
      <c r="D3969" s="218"/>
      <c r="E3969" s="218" t="s">
        <v>633</v>
      </c>
      <c r="F3969" s="218"/>
    </row>
    <row r="3970" spans="1:6" x14ac:dyDescent="0.45">
      <c r="A3970" s="218">
        <v>11648</v>
      </c>
      <c r="B3970" s="218">
        <v>500</v>
      </c>
      <c r="C3970" s="219">
        <v>27.172293074825451</v>
      </c>
      <c r="D3970" s="218"/>
      <c r="E3970" s="218" t="s">
        <v>633</v>
      </c>
      <c r="F3970" s="218"/>
    </row>
    <row r="3971" spans="1:6" x14ac:dyDescent="0.45">
      <c r="A3971" s="218">
        <v>11648</v>
      </c>
      <c r="B3971" s="218">
        <v>500</v>
      </c>
      <c r="C3971" s="219">
        <v>15.236236000466629</v>
      </c>
      <c r="D3971" s="218"/>
      <c r="E3971" s="218" t="s">
        <v>633</v>
      </c>
      <c r="F3971" s="218"/>
    </row>
    <row r="3972" spans="1:6" x14ac:dyDescent="0.45">
      <c r="A3972" s="218">
        <v>11648</v>
      </c>
      <c r="B3972" s="218">
        <v>500</v>
      </c>
      <c r="C3972" s="219">
        <v>10.3781171192902</v>
      </c>
      <c r="D3972" s="218"/>
      <c r="E3972" s="218" t="s">
        <v>633</v>
      </c>
      <c r="F3972" s="218"/>
    </row>
    <row r="3973" spans="1:6" x14ac:dyDescent="0.45">
      <c r="A3973" s="218">
        <v>11648</v>
      </c>
      <c r="B3973" s="218">
        <v>500</v>
      </c>
      <c r="C3973" s="219">
        <v>13.64879091086668</v>
      </c>
      <c r="D3973" s="218"/>
      <c r="E3973" s="218" t="s">
        <v>633</v>
      </c>
      <c r="F3973" s="218"/>
    </row>
    <row r="3974" spans="1:6" x14ac:dyDescent="0.45">
      <c r="A3974" s="218">
        <v>11648</v>
      </c>
      <c r="B3974" s="218">
        <v>500</v>
      </c>
      <c r="C3974" s="219">
        <v>17.967112906556839</v>
      </c>
      <c r="D3974" s="218"/>
      <c r="E3974" s="218" t="s">
        <v>633</v>
      </c>
      <c r="F3974" s="218"/>
    </row>
    <row r="3975" spans="1:6" x14ac:dyDescent="0.45">
      <c r="A3975" s="218">
        <v>11648</v>
      </c>
      <c r="B3975" s="218">
        <v>500</v>
      </c>
      <c r="C3975" s="219">
        <v>21.74832762942518</v>
      </c>
      <c r="D3975" s="218"/>
      <c r="E3975" s="218" t="s">
        <v>633</v>
      </c>
      <c r="F3975" s="218"/>
    </row>
    <row r="3976" spans="1:6" x14ac:dyDescent="0.45">
      <c r="A3976" s="218">
        <v>11648</v>
      </c>
      <c r="B3976" s="218">
        <v>500</v>
      </c>
      <c r="C3976" s="219">
        <v>29.97965952150766</v>
      </c>
      <c r="D3976" s="218"/>
      <c r="E3976" s="218" t="s">
        <v>633</v>
      </c>
      <c r="F3976" s="218"/>
    </row>
    <row r="3977" spans="1:6" x14ac:dyDescent="0.45">
      <c r="A3977" s="218">
        <v>11648</v>
      </c>
      <c r="B3977" s="218">
        <v>500</v>
      </c>
      <c r="C3977" s="219">
        <v>24.111408783849981</v>
      </c>
      <c r="D3977" s="218"/>
      <c r="E3977" s="218" t="s">
        <v>633</v>
      </c>
      <c r="F3977" s="218"/>
    </row>
    <row r="3978" spans="1:6" x14ac:dyDescent="0.45">
      <c r="A3978" s="218">
        <v>11648</v>
      </c>
      <c r="B3978" s="218">
        <v>500</v>
      </c>
      <c r="C3978" s="219">
        <v>33.727760065312673</v>
      </c>
      <c r="D3978" s="218"/>
      <c r="E3978" s="218" t="s">
        <v>633</v>
      </c>
      <c r="F3978" s="218"/>
    </row>
    <row r="3979" spans="1:6" x14ac:dyDescent="0.45">
      <c r="A3979" s="218">
        <v>11648</v>
      </c>
      <c r="B3979" s="218">
        <v>500</v>
      </c>
      <c r="C3979" s="219">
        <v>47.35170874473144</v>
      </c>
      <c r="D3979" s="218"/>
      <c r="E3979" s="218" t="s">
        <v>633</v>
      </c>
      <c r="F3979" s="218"/>
    </row>
    <row r="3980" spans="1:6" x14ac:dyDescent="0.45">
      <c r="A3980" s="218">
        <v>11648</v>
      </c>
      <c r="B3980" s="218">
        <v>500</v>
      </c>
      <c r="C3980" s="219">
        <v>28.140224054271879</v>
      </c>
      <c r="D3980" s="218"/>
      <c r="E3980" s="218" t="s">
        <v>633</v>
      </c>
      <c r="F3980" s="218"/>
    </row>
    <row r="3981" spans="1:6" x14ac:dyDescent="0.45">
      <c r="A3981" s="218">
        <v>11648</v>
      </c>
      <c r="B3981" s="218">
        <v>500</v>
      </c>
      <c r="C3981" s="219">
        <v>35.436193908915683</v>
      </c>
      <c r="D3981" s="218"/>
      <c r="E3981" s="218" t="s">
        <v>633</v>
      </c>
      <c r="F3981" s="218"/>
    </row>
    <row r="3982" spans="1:6" x14ac:dyDescent="0.45">
      <c r="A3982" s="218">
        <v>11648</v>
      </c>
      <c r="B3982" s="218">
        <v>500</v>
      </c>
      <c r="C3982" s="219">
        <v>13.78346275035339</v>
      </c>
      <c r="D3982" s="218"/>
      <c r="E3982" s="218" t="s">
        <v>633</v>
      </c>
      <c r="F3982" s="218"/>
    </row>
    <row r="3983" spans="1:6" x14ac:dyDescent="0.45">
      <c r="A3983" s="218">
        <v>11648</v>
      </c>
      <c r="B3983" s="218">
        <v>500</v>
      </c>
      <c r="C3983" s="219">
        <v>34.540351031259249</v>
      </c>
      <c r="D3983" s="218"/>
      <c r="E3983" s="218" t="s">
        <v>633</v>
      </c>
      <c r="F3983" s="218"/>
    </row>
    <row r="3984" spans="1:6" x14ac:dyDescent="0.45">
      <c r="A3984" s="218">
        <v>11648</v>
      </c>
      <c r="B3984" s="218">
        <v>500</v>
      </c>
      <c r="C3984" s="219">
        <v>3.6561040976545152</v>
      </c>
      <c r="D3984" s="218"/>
      <c r="E3984" s="218" t="s">
        <v>633</v>
      </c>
      <c r="F3984" s="218"/>
    </row>
    <row r="3985" spans="1:6" x14ac:dyDescent="0.45">
      <c r="A3985" s="218">
        <v>11642</v>
      </c>
      <c r="B3985" s="218">
        <v>300</v>
      </c>
      <c r="C3985" s="219">
        <v>35.590724403264232</v>
      </c>
      <c r="D3985" s="218"/>
      <c r="E3985" s="218" t="s">
        <v>633</v>
      </c>
      <c r="F3985" s="218"/>
    </row>
    <row r="3986" spans="1:6" x14ac:dyDescent="0.45">
      <c r="A3986" s="218">
        <v>11642</v>
      </c>
      <c r="B3986" s="218">
        <v>300</v>
      </c>
      <c r="C3986" s="219">
        <v>38.06242387882196</v>
      </c>
      <c r="D3986" s="218"/>
      <c r="E3986" s="218" t="s">
        <v>633</v>
      </c>
      <c r="F3986" s="218"/>
    </row>
    <row r="3987" spans="1:6" x14ac:dyDescent="0.45">
      <c r="A3987" s="218">
        <v>11642</v>
      </c>
      <c r="B3987" s="218">
        <v>300</v>
      </c>
      <c r="C3987" s="219">
        <v>16.232298423067238</v>
      </c>
      <c r="D3987" s="218"/>
      <c r="E3987" s="218" t="s">
        <v>633</v>
      </c>
      <c r="F3987" s="218"/>
    </row>
    <row r="3988" spans="1:6" x14ac:dyDescent="0.45">
      <c r="A3988" s="218">
        <v>11642</v>
      </c>
      <c r="B3988" s="218">
        <v>300</v>
      </c>
      <c r="C3988" s="219">
        <v>20.745938619796831</v>
      </c>
      <c r="D3988" s="218"/>
      <c r="E3988" s="218" t="s">
        <v>633</v>
      </c>
      <c r="F3988" s="218"/>
    </row>
    <row r="3989" spans="1:6" x14ac:dyDescent="0.45">
      <c r="A3989" s="218">
        <v>11260</v>
      </c>
      <c r="B3989" s="218">
        <v>500</v>
      </c>
      <c r="C3989" s="219">
        <v>17.991688489101929</v>
      </c>
      <c r="D3989" s="218"/>
      <c r="E3989" s="218" t="s">
        <v>633</v>
      </c>
      <c r="F3989" s="218"/>
    </row>
    <row r="3990" spans="1:6" x14ac:dyDescent="0.45">
      <c r="A3990" s="218">
        <v>11260</v>
      </c>
      <c r="B3990" s="218">
        <v>500</v>
      </c>
      <c r="C3990" s="219">
        <v>23.899303502659581</v>
      </c>
      <c r="D3990" s="218"/>
      <c r="E3990" s="218" t="s">
        <v>633</v>
      </c>
      <c r="F3990" s="218"/>
    </row>
    <row r="3991" spans="1:6" x14ac:dyDescent="0.45">
      <c r="A3991" s="218">
        <v>10934</v>
      </c>
      <c r="B3991" s="218">
        <v>200</v>
      </c>
      <c r="C3991" s="219">
        <v>3.324840986108252</v>
      </c>
      <c r="D3991" s="218"/>
      <c r="E3991" s="218" t="s">
        <v>633</v>
      </c>
      <c r="F3991" s="218"/>
    </row>
    <row r="3992" spans="1:6" x14ac:dyDescent="0.45">
      <c r="A3992" s="218">
        <v>10934</v>
      </c>
      <c r="B3992" s="218">
        <v>200</v>
      </c>
      <c r="C3992" s="219">
        <v>11.264007058174521</v>
      </c>
      <c r="D3992" s="218"/>
      <c r="E3992" s="218" t="s">
        <v>633</v>
      </c>
      <c r="F3992" s="218"/>
    </row>
    <row r="3993" spans="1:6" x14ac:dyDescent="0.45">
      <c r="A3993" s="218">
        <v>10934</v>
      </c>
      <c r="B3993" s="218">
        <v>200</v>
      </c>
      <c r="C3993" s="219">
        <v>10.076592494454429</v>
      </c>
      <c r="D3993" s="218"/>
      <c r="E3993" s="218" t="s">
        <v>633</v>
      </c>
      <c r="F3993" s="218"/>
    </row>
    <row r="3994" spans="1:6" x14ac:dyDescent="0.45">
      <c r="A3994" s="218">
        <v>10934</v>
      </c>
      <c r="B3994" s="218">
        <v>200</v>
      </c>
      <c r="C3994" s="219">
        <v>11.57856582916939</v>
      </c>
      <c r="D3994" s="218"/>
      <c r="E3994" s="218" t="s">
        <v>633</v>
      </c>
      <c r="F3994" s="218"/>
    </row>
    <row r="3995" spans="1:6" x14ac:dyDescent="0.45">
      <c r="A3995" s="218">
        <v>10934</v>
      </c>
      <c r="B3995" s="218">
        <v>200</v>
      </c>
      <c r="C3995" s="219">
        <v>3.598767000903027</v>
      </c>
      <c r="D3995" s="218"/>
      <c r="E3995" s="218" t="s">
        <v>633</v>
      </c>
      <c r="F3995" s="218"/>
    </row>
    <row r="3996" spans="1:6" x14ac:dyDescent="0.45">
      <c r="A3996" s="218">
        <v>10934</v>
      </c>
      <c r="B3996" s="218">
        <v>200</v>
      </c>
      <c r="C3996" s="219">
        <v>11.65043359830082</v>
      </c>
      <c r="D3996" s="218"/>
      <c r="E3996" s="218" t="s">
        <v>633</v>
      </c>
      <c r="F3996" s="218"/>
    </row>
    <row r="3997" spans="1:6" x14ac:dyDescent="0.45">
      <c r="A3997" s="218">
        <v>10934</v>
      </c>
      <c r="B3997" s="218">
        <v>200</v>
      </c>
      <c r="C3997" s="219">
        <v>11.425996355982621</v>
      </c>
      <c r="D3997" s="218"/>
      <c r="E3997" s="218" t="s">
        <v>633</v>
      </c>
      <c r="F3997" s="218"/>
    </row>
    <row r="3998" spans="1:6" x14ac:dyDescent="0.45">
      <c r="A3998" s="218">
        <v>10934</v>
      </c>
      <c r="B3998" s="218">
        <v>200</v>
      </c>
      <c r="C3998" s="219">
        <v>2.8016257755231408</v>
      </c>
      <c r="D3998" s="218"/>
      <c r="E3998" s="218" t="s">
        <v>633</v>
      </c>
      <c r="F3998" s="218"/>
    </row>
    <row r="3999" spans="1:6" x14ac:dyDescent="0.45">
      <c r="A3999" s="218">
        <v>10934</v>
      </c>
      <c r="B3999" s="218">
        <v>200</v>
      </c>
      <c r="C3999" s="219">
        <v>10.9116973882821</v>
      </c>
      <c r="D3999" s="218"/>
      <c r="E3999" s="218" t="s">
        <v>633</v>
      </c>
      <c r="F3999" s="218"/>
    </row>
    <row r="4000" spans="1:6" x14ac:dyDescent="0.45">
      <c r="A4000" s="218">
        <v>10934</v>
      </c>
      <c r="B4000" s="218">
        <v>200</v>
      </c>
      <c r="C4000" s="219">
        <v>11.10460227356193</v>
      </c>
      <c r="D4000" s="218"/>
      <c r="E4000" s="218" t="s">
        <v>633</v>
      </c>
      <c r="F4000" s="218"/>
    </row>
    <row r="4001" spans="1:6" x14ac:dyDescent="0.45">
      <c r="A4001" s="218">
        <v>10934</v>
      </c>
      <c r="B4001" s="218">
        <v>200</v>
      </c>
      <c r="C4001" s="219">
        <v>3.169253142442543</v>
      </c>
      <c r="D4001" s="218"/>
      <c r="E4001" s="218" t="s">
        <v>633</v>
      </c>
      <c r="F4001" s="218"/>
    </row>
    <row r="4002" spans="1:6" x14ac:dyDescent="0.45">
      <c r="A4002" s="218">
        <v>10934</v>
      </c>
      <c r="B4002" s="218">
        <v>200</v>
      </c>
      <c r="C4002" s="219">
        <v>10.151297018295789</v>
      </c>
      <c r="D4002" s="218"/>
      <c r="E4002" s="218" t="s">
        <v>633</v>
      </c>
      <c r="F4002" s="218"/>
    </row>
    <row r="4003" spans="1:6" x14ac:dyDescent="0.45">
      <c r="A4003" s="218">
        <v>10934</v>
      </c>
      <c r="B4003" s="218">
        <v>200</v>
      </c>
      <c r="C4003" s="219">
        <v>11.435818523988679</v>
      </c>
      <c r="D4003" s="218"/>
      <c r="E4003" s="218" t="s">
        <v>633</v>
      </c>
      <c r="F4003" s="218"/>
    </row>
    <row r="4004" spans="1:6" x14ac:dyDescent="0.45">
      <c r="A4004" s="218">
        <v>10934</v>
      </c>
      <c r="B4004" s="218">
        <v>200</v>
      </c>
      <c r="C4004" s="219">
        <v>3.613582234089852</v>
      </c>
      <c r="D4004" s="218"/>
      <c r="E4004" s="218" t="s">
        <v>633</v>
      </c>
      <c r="F4004" s="218"/>
    </row>
    <row r="4005" spans="1:6" x14ac:dyDescent="0.45">
      <c r="A4005" s="218">
        <v>10934</v>
      </c>
      <c r="B4005" s="218">
        <v>200</v>
      </c>
      <c r="C4005" s="219">
        <v>3.283343484023947</v>
      </c>
      <c r="D4005" s="218"/>
      <c r="E4005" s="218" t="s">
        <v>633</v>
      </c>
      <c r="F4005" s="218"/>
    </row>
    <row r="4006" spans="1:6" x14ac:dyDescent="0.45">
      <c r="A4006" s="218">
        <v>10934</v>
      </c>
      <c r="B4006" s="218">
        <v>200</v>
      </c>
      <c r="C4006" s="219">
        <v>5.9210207044261081</v>
      </c>
      <c r="D4006" s="218"/>
      <c r="E4006" s="218" t="s">
        <v>633</v>
      </c>
      <c r="F4006" s="218"/>
    </row>
    <row r="4007" spans="1:6" x14ac:dyDescent="0.45">
      <c r="A4007" s="218">
        <v>10494</v>
      </c>
      <c r="B4007" s="218">
        <v>200</v>
      </c>
      <c r="C4007" s="219">
        <v>8.5840250042506057</v>
      </c>
      <c r="D4007" s="218"/>
      <c r="E4007" s="218" t="s">
        <v>633</v>
      </c>
      <c r="F4007" s="218"/>
    </row>
    <row r="4008" spans="1:6" x14ac:dyDescent="0.45">
      <c r="A4008" s="218">
        <v>10458</v>
      </c>
      <c r="B4008" s="218">
        <v>400</v>
      </c>
      <c r="C4008" s="219">
        <v>33.72023473696796</v>
      </c>
      <c r="D4008" s="218"/>
      <c r="E4008" s="218" t="s">
        <v>633</v>
      </c>
      <c r="F4008" s="218"/>
    </row>
    <row r="4009" spans="1:6" x14ac:dyDescent="0.45">
      <c r="A4009" s="218">
        <v>10458</v>
      </c>
      <c r="B4009" s="218">
        <v>400</v>
      </c>
      <c r="C4009" s="219">
        <v>27.033915445327288</v>
      </c>
      <c r="D4009" s="218"/>
      <c r="E4009" s="218" t="s">
        <v>633</v>
      </c>
      <c r="F4009" s="218"/>
    </row>
    <row r="4010" spans="1:6" x14ac:dyDescent="0.45">
      <c r="A4010" s="218">
        <v>10458</v>
      </c>
      <c r="B4010" s="218">
        <v>400</v>
      </c>
      <c r="C4010" s="219">
        <v>34.233526064887613</v>
      </c>
      <c r="D4010" s="218"/>
      <c r="E4010" s="218" t="s">
        <v>633</v>
      </c>
      <c r="F4010" s="218"/>
    </row>
    <row r="4011" spans="1:6" x14ac:dyDescent="0.45">
      <c r="A4011" s="218">
        <v>10458</v>
      </c>
      <c r="B4011" s="218">
        <v>400</v>
      </c>
      <c r="C4011" s="219">
        <v>26.522268297018069</v>
      </c>
      <c r="D4011" s="218"/>
      <c r="E4011" s="218" t="s">
        <v>633</v>
      </c>
      <c r="F4011" s="218"/>
    </row>
    <row r="4012" spans="1:6" x14ac:dyDescent="0.45">
      <c r="A4012" s="218">
        <v>10458</v>
      </c>
      <c r="B4012" s="218">
        <v>400</v>
      </c>
      <c r="C4012" s="219">
        <v>39.147365170441333</v>
      </c>
      <c r="D4012" s="218"/>
      <c r="E4012" s="218" t="s">
        <v>633</v>
      </c>
      <c r="F4012" s="218"/>
    </row>
    <row r="4013" spans="1:6" x14ac:dyDescent="0.45">
      <c r="A4013" s="218">
        <v>10458</v>
      </c>
      <c r="B4013" s="218">
        <v>400</v>
      </c>
      <c r="C4013" s="219">
        <v>32.382110117795577</v>
      </c>
      <c r="D4013" s="218"/>
      <c r="E4013" s="218" t="s">
        <v>633</v>
      </c>
      <c r="F4013" s="218"/>
    </row>
    <row r="4014" spans="1:6" x14ac:dyDescent="0.45">
      <c r="A4014" s="218">
        <v>10458</v>
      </c>
      <c r="B4014" s="218">
        <v>400</v>
      </c>
      <c r="C4014" s="219">
        <v>25.53144947690803</v>
      </c>
      <c r="D4014" s="218"/>
      <c r="E4014" s="218" t="s">
        <v>633</v>
      </c>
      <c r="F4014" s="218"/>
    </row>
    <row r="4015" spans="1:6" x14ac:dyDescent="0.45">
      <c r="A4015" s="218">
        <v>10458</v>
      </c>
      <c r="B4015" s="218">
        <v>400</v>
      </c>
      <c r="C4015" s="219">
        <v>15.97889164104668</v>
      </c>
      <c r="D4015" s="218"/>
      <c r="E4015" s="218" t="s">
        <v>633</v>
      </c>
      <c r="F4015" s="218"/>
    </row>
    <row r="4016" spans="1:6" x14ac:dyDescent="0.45">
      <c r="A4016" s="218">
        <v>10458</v>
      </c>
      <c r="B4016" s="218">
        <v>400</v>
      </c>
      <c r="C4016" s="219">
        <v>23.273106843495292</v>
      </c>
      <c r="D4016" s="218"/>
      <c r="E4016" s="218" t="s">
        <v>633</v>
      </c>
      <c r="F4016" s="218"/>
    </row>
    <row r="4017" spans="1:6" x14ac:dyDescent="0.45">
      <c r="A4017" s="218">
        <v>10456</v>
      </c>
      <c r="B4017" s="218">
        <v>300</v>
      </c>
      <c r="C4017" s="219">
        <v>8.1948924502827971</v>
      </c>
      <c r="D4017" s="218"/>
      <c r="E4017" s="218" t="s">
        <v>633</v>
      </c>
      <c r="F4017" s="218"/>
    </row>
    <row r="4018" spans="1:6" x14ac:dyDescent="0.45">
      <c r="A4018" s="218">
        <v>10332</v>
      </c>
      <c r="B4018" s="218">
        <v>300</v>
      </c>
      <c r="C4018" s="219">
        <v>7.7464962468535523</v>
      </c>
      <c r="D4018" s="218"/>
      <c r="E4018" s="218" t="s">
        <v>633</v>
      </c>
      <c r="F4018" s="218"/>
    </row>
    <row r="4019" spans="1:6" x14ac:dyDescent="0.45">
      <c r="A4019" s="218">
        <v>10332</v>
      </c>
      <c r="B4019" s="218">
        <v>300</v>
      </c>
      <c r="C4019" s="219">
        <v>6.7264439957843276</v>
      </c>
      <c r="D4019" s="218"/>
      <c r="E4019" s="218" t="s">
        <v>633</v>
      </c>
      <c r="F4019" s="218"/>
    </row>
    <row r="4020" spans="1:6" x14ac:dyDescent="0.45">
      <c r="A4020" s="218">
        <v>10332</v>
      </c>
      <c r="B4020" s="218">
        <v>300</v>
      </c>
      <c r="C4020" s="219">
        <v>7.3197225884632058</v>
      </c>
      <c r="D4020" s="218"/>
      <c r="E4020" s="218" t="s">
        <v>633</v>
      </c>
      <c r="F4020" s="218"/>
    </row>
    <row r="4021" spans="1:6" x14ac:dyDescent="0.45">
      <c r="A4021" s="218">
        <v>10332</v>
      </c>
      <c r="B4021" s="218">
        <v>300</v>
      </c>
      <c r="C4021" s="219">
        <v>6.9421440681233983</v>
      </c>
      <c r="D4021" s="218"/>
      <c r="E4021" s="218" t="s">
        <v>633</v>
      </c>
      <c r="F4021" s="218"/>
    </row>
    <row r="4022" spans="1:6" x14ac:dyDescent="0.45">
      <c r="A4022" s="218">
        <v>10332</v>
      </c>
      <c r="B4022" s="218">
        <v>300</v>
      </c>
      <c r="C4022" s="219">
        <v>7.0758123603946403</v>
      </c>
      <c r="D4022" s="218"/>
      <c r="E4022" s="218" t="s">
        <v>633</v>
      </c>
      <c r="F4022" s="218"/>
    </row>
    <row r="4023" spans="1:6" x14ac:dyDescent="0.45">
      <c r="A4023" s="218">
        <v>10332</v>
      </c>
      <c r="B4023" s="218">
        <v>300</v>
      </c>
      <c r="C4023" s="219">
        <v>7.3131509793222502</v>
      </c>
      <c r="D4023" s="218"/>
      <c r="E4023" s="218" t="s">
        <v>633</v>
      </c>
      <c r="F4023" s="218"/>
    </row>
    <row r="4024" spans="1:6" x14ac:dyDescent="0.45">
      <c r="A4024" s="218">
        <v>10332</v>
      </c>
      <c r="B4024" s="218">
        <v>300</v>
      </c>
      <c r="C4024" s="219">
        <v>46.977265650404881</v>
      </c>
      <c r="D4024" s="218"/>
      <c r="E4024" s="218" t="s">
        <v>633</v>
      </c>
      <c r="F4024" s="218"/>
    </row>
    <row r="4025" spans="1:6" x14ac:dyDescent="0.45">
      <c r="A4025" s="218">
        <v>10332</v>
      </c>
      <c r="B4025" s="218">
        <v>300</v>
      </c>
      <c r="C4025" s="219">
        <v>39.573534015612829</v>
      </c>
      <c r="D4025" s="218"/>
      <c r="E4025" s="218" t="s">
        <v>633</v>
      </c>
      <c r="F4025" s="218"/>
    </row>
    <row r="4026" spans="1:6" x14ac:dyDescent="0.45">
      <c r="A4026" s="218">
        <v>10332</v>
      </c>
      <c r="B4026" s="218">
        <v>300</v>
      </c>
      <c r="C4026" s="219">
        <v>29.23240170612252</v>
      </c>
      <c r="D4026" s="218"/>
      <c r="E4026" s="218" t="s">
        <v>633</v>
      </c>
      <c r="F4026" s="218"/>
    </row>
    <row r="4027" spans="1:6" x14ac:dyDescent="0.45">
      <c r="A4027" s="218">
        <v>10320</v>
      </c>
      <c r="B4027" s="218">
        <v>250</v>
      </c>
      <c r="C4027" s="219">
        <v>20.724867339915399</v>
      </c>
      <c r="D4027" s="218"/>
      <c r="E4027" s="218" t="s">
        <v>633</v>
      </c>
      <c r="F4027" s="218"/>
    </row>
    <row r="4028" spans="1:6" x14ac:dyDescent="0.45">
      <c r="A4028" s="218">
        <v>10320</v>
      </c>
      <c r="B4028" s="218">
        <v>250</v>
      </c>
      <c r="C4028" s="219">
        <v>26.445516834145788</v>
      </c>
      <c r="D4028" s="218"/>
      <c r="E4028" s="218" t="s">
        <v>633</v>
      </c>
      <c r="F4028" s="218"/>
    </row>
    <row r="4029" spans="1:6" x14ac:dyDescent="0.45">
      <c r="A4029" s="218">
        <v>10320</v>
      </c>
      <c r="B4029" s="218">
        <v>250</v>
      </c>
      <c r="C4029" s="219">
        <v>32.83871811147651</v>
      </c>
      <c r="D4029" s="218"/>
      <c r="E4029" s="218" t="s">
        <v>633</v>
      </c>
      <c r="F4029" s="218"/>
    </row>
    <row r="4030" spans="1:6" x14ac:dyDescent="0.45">
      <c r="A4030" s="218">
        <v>10320</v>
      </c>
      <c r="B4030" s="218">
        <v>250</v>
      </c>
      <c r="C4030" s="219">
        <v>26.82053781315307</v>
      </c>
      <c r="D4030" s="218"/>
      <c r="E4030" s="218" t="s">
        <v>633</v>
      </c>
      <c r="F4030" s="218"/>
    </row>
    <row r="4031" spans="1:6" x14ac:dyDescent="0.45">
      <c r="A4031" s="218">
        <v>10320</v>
      </c>
      <c r="B4031" s="218">
        <v>250</v>
      </c>
      <c r="C4031" s="219">
        <v>26.715140282708319</v>
      </c>
      <c r="D4031" s="218"/>
      <c r="E4031" s="218" t="s">
        <v>633</v>
      </c>
      <c r="F4031" s="218"/>
    </row>
    <row r="4032" spans="1:6" x14ac:dyDescent="0.45">
      <c r="A4032" s="218">
        <v>10320</v>
      </c>
      <c r="B4032" s="218">
        <v>250</v>
      </c>
      <c r="C4032" s="219">
        <v>26.481335808361951</v>
      </c>
      <c r="D4032" s="218"/>
      <c r="E4032" s="218" t="s">
        <v>633</v>
      </c>
      <c r="F4032" s="218"/>
    </row>
    <row r="4033" spans="1:6" x14ac:dyDescent="0.45">
      <c r="A4033" s="218">
        <v>10320</v>
      </c>
      <c r="B4033" s="218">
        <v>250</v>
      </c>
      <c r="C4033" s="219">
        <v>33.381609982126811</v>
      </c>
      <c r="D4033" s="218"/>
      <c r="E4033" s="218" t="s">
        <v>633</v>
      </c>
      <c r="F4033" s="218"/>
    </row>
    <row r="4034" spans="1:6" x14ac:dyDescent="0.45">
      <c r="A4034" s="218">
        <v>10320</v>
      </c>
      <c r="B4034" s="218">
        <v>250</v>
      </c>
      <c r="C4034" s="219">
        <v>19.557856937763141</v>
      </c>
      <c r="D4034" s="218"/>
      <c r="E4034" s="218" t="s">
        <v>633</v>
      </c>
      <c r="F4034" s="218"/>
    </row>
    <row r="4035" spans="1:6" x14ac:dyDescent="0.45">
      <c r="A4035" s="218">
        <v>10320</v>
      </c>
      <c r="B4035" s="218">
        <v>250</v>
      </c>
      <c r="C4035" s="219">
        <v>18.849547899616532</v>
      </c>
      <c r="D4035" s="218"/>
      <c r="E4035" s="218" t="s">
        <v>633</v>
      </c>
      <c r="F4035" s="218"/>
    </row>
    <row r="4036" spans="1:6" x14ac:dyDescent="0.45">
      <c r="A4036" s="218">
        <v>10320</v>
      </c>
      <c r="B4036" s="218">
        <v>250</v>
      </c>
      <c r="C4036" s="219">
        <v>26.3229273842888</v>
      </c>
      <c r="D4036" s="218"/>
      <c r="E4036" s="218" t="s">
        <v>633</v>
      </c>
      <c r="F4036" s="218"/>
    </row>
    <row r="4037" spans="1:6" x14ac:dyDescent="0.45">
      <c r="A4037" s="218">
        <v>10320</v>
      </c>
      <c r="B4037" s="218">
        <v>250</v>
      </c>
      <c r="C4037" s="219">
        <v>22.96166777447262</v>
      </c>
      <c r="D4037" s="218"/>
      <c r="E4037" s="218" t="s">
        <v>633</v>
      </c>
      <c r="F4037" s="218"/>
    </row>
    <row r="4038" spans="1:6" x14ac:dyDescent="0.45">
      <c r="A4038" s="218">
        <v>10320</v>
      </c>
      <c r="B4038" s="218">
        <v>250</v>
      </c>
      <c r="C4038" s="219">
        <v>33.186724196463459</v>
      </c>
      <c r="D4038" s="218"/>
      <c r="E4038" s="218" t="s">
        <v>633</v>
      </c>
      <c r="F4038" s="218"/>
    </row>
    <row r="4039" spans="1:6" x14ac:dyDescent="0.45">
      <c r="A4039" s="218">
        <v>10320</v>
      </c>
      <c r="B4039" s="218">
        <v>250</v>
      </c>
      <c r="C4039" s="219">
        <v>13.371701457277521</v>
      </c>
      <c r="D4039" s="218"/>
      <c r="E4039" s="218" t="s">
        <v>633</v>
      </c>
      <c r="F4039" s="218"/>
    </row>
    <row r="4040" spans="1:6" x14ac:dyDescent="0.45">
      <c r="A4040" s="218">
        <v>10320</v>
      </c>
      <c r="B4040" s="218">
        <v>250</v>
      </c>
      <c r="C4040" s="219">
        <v>30.86308626752578</v>
      </c>
      <c r="D4040" s="218"/>
      <c r="E4040" s="218" t="s">
        <v>633</v>
      </c>
      <c r="F4040" s="218"/>
    </row>
    <row r="4041" spans="1:6" x14ac:dyDescent="0.45">
      <c r="A4041" s="218">
        <v>10320</v>
      </c>
      <c r="B4041" s="218">
        <v>250</v>
      </c>
      <c r="C4041" s="219">
        <v>20.121127379442449</v>
      </c>
      <c r="D4041" s="218"/>
      <c r="E4041" s="218" t="s">
        <v>633</v>
      </c>
      <c r="F4041" s="218"/>
    </row>
    <row r="4042" spans="1:6" x14ac:dyDescent="0.45">
      <c r="A4042" s="218">
        <v>10320</v>
      </c>
      <c r="B4042" s="218">
        <v>250</v>
      </c>
      <c r="C4042" s="219">
        <v>23.287296642352601</v>
      </c>
      <c r="D4042" s="218"/>
      <c r="E4042" s="218" t="s">
        <v>633</v>
      </c>
      <c r="F4042" s="218"/>
    </row>
    <row r="4043" spans="1:6" x14ac:dyDescent="0.45">
      <c r="A4043" s="218">
        <v>10320</v>
      </c>
      <c r="B4043" s="218">
        <v>250</v>
      </c>
      <c r="C4043" s="219">
        <v>62.819044096469831</v>
      </c>
      <c r="D4043" s="218"/>
      <c r="E4043" s="218" t="s">
        <v>633</v>
      </c>
      <c r="F4043" s="218"/>
    </row>
    <row r="4044" spans="1:6" x14ac:dyDescent="0.45">
      <c r="A4044" s="218">
        <v>10318</v>
      </c>
      <c r="B4044" s="218">
        <v>200</v>
      </c>
      <c r="C4044" s="219">
        <v>35.452524910856553</v>
      </c>
      <c r="D4044" s="218"/>
      <c r="E4044" s="218" t="s">
        <v>633</v>
      </c>
      <c r="F4044" s="218"/>
    </row>
    <row r="4045" spans="1:6" x14ac:dyDescent="0.45">
      <c r="A4045" s="218">
        <v>10316</v>
      </c>
      <c r="B4045" s="218">
        <v>200</v>
      </c>
      <c r="C4045" s="219">
        <v>36.482533420925442</v>
      </c>
      <c r="D4045" s="218"/>
      <c r="E4045" s="218" t="s">
        <v>633</v>
      </c>
      <c r="F4045" s="218"/>
    </row>
    <row r="4046" spans="1:6" x14ac:dyDescent="0.45">
      <c r="A4046" s="218">
        <v>10314</v>
      </c>
      <c r="B4046" s="218">
        <v>200</v>
      </c>
      <c r="C4046" s="219">
        <v>21.06109847565126</v>
      </c>
      <c r="D4046" s="218"/>
      <c r="E4046" s="218" t="s">
        <v>633</v>
      </c>
      <c r="F4046" s="218"/>
    </row>
    <row r="4047" spans="1:6" x14ac:dyDescent="0.45">
      <c r="A4047" s="218">
        <v>10208</v>
      </c>
      <c r="B4047" s="218">
        <v>300</v>
      </c>
      <c r="C4047" s="219">
        <v>13.91788883384354</v>
      </c>
      <c r="D4047" s="218"/>
      <c r="E4047" s="218" t="s">
        <v>633</v>
      </c>
      <c r="F4047" s="218"/>
    </row>
    <row r="4048" spans="1:6" x14ac:dyDescent="0.45">
      <c r="A4048" s="218">
        <v>10208</v>
      </c>
      <c r="B4048" s="218">
        <v>300</v>
      </c>
      <c r="C4048" s="219">
        <v>15.26971902790382</v>
      </c>
      <c r="D4048" s="218"/>
      <c r="E4048" s="218" t="s">
        <v>633</v>
      </c>
      <c r="F4048" s="218"/>
    </row>
    <row r="4049" spans="1:6" x14ac:dyDescent="0.45">
      <c r="A4049" s="218">
        <v>12488</v>
      </c>
      <c r="B4049" s="218">
        <v>200</v>
      </c>
      <c r="C4049" s="219">
        <v>11.4728952020251</v>
      </c>
      <c r="D4049" s="218"/>
      <c r="E4049" s="218" t="s">
        <v>633</v>
      </c>
      <c r="F4049" s="218"/>
    </row>
    <row r="4050" spans="1:6" x14ac:dyDescent="0.45">
      <c r="A4050" s="218">
        <v>11576</v>
      </c>
      <c r="B4050" s="218">
        <v>300</v>
      </c>
      <c r="C4050" s="219">
        <v>11.96837561314832</v>
      </c>
      <c r="D4050" s="218"/>
      <c r="E4050" s="218" t="s">
        <v>633</v>
      </c>
      <c r="F4050" s="218"/>
    </row>
    <row r="4051" spans="1:6" x14ac:dyDescent="0.45">
      <c r="A4051" s="218">
        <v>13396</v>
      </c>
      <c r="B4051" s="218">
        <v>300</v>
      </c>
      <c r="C4051" s="219">
        <v>7.0601940106425483</v>
      </c>
      <c r="D4051" s="218"/>
      <c r="E4051" s="218" t="s">
        <v>111</v>
      </c>
      <c r="F4051" s="218">
        <v>1993</v>
      </c>
    </row>
    <row r="4052" spans="1:6" x14ac:dyDescent="0.45">
      <c r="A4052" s="218">
        <v>13396</v>
      </c>
      <c r="B4052" s="218">
        <v>300</v>
      </c>
      <c r="C4052" s="219">
        <v>6.9782140470734841</v>
      </c>
      <c r="D4052" s="218"/>
      <c r="E4052" s="218" t="s">
        <v>111</v>
      </c>
      <c r="F4052" s="218">
        <v>1993</v>
      </c>
    </row>
    <row r="4053" spans="1:6" x14ac:dyDescent="0.45">
      <c r="A4053" s="218">
        <v>13396</v>
      </c>
      <c r="B4053" s="218">
        <v>300</v>
      </c>
      <c r="C4053" s="219">
        <v>16.623061632349941</v>
      </c>
      <c r="D4053" s="218"/>
      <c r="E4053" s="218" t="s">
        <v>111</v>
      </c>
      <c r="F4053" s="218">
        <v>1993</v>
      </c>
    </row>
    <row r="4054" spans="1:6" x14ac:dyDescent="0.45">
      <c r="A4054" s="218">
        <v>13396</v>
      </c>
      <c r="B4054" s="218">
        <v>300</v>
      </c>
      <c r="C4054" s="219">
        <v>6.9905691703524662</v>
      </c>
      <c r="D4054" s="218"/>
      <c r="E4054" s="218" t="s">
        <v>111</v>
      </c>
      <c r="F4054" s="218">
        <v>1993</v>
      </c>
    </row>
    <row r="4055" spans="1:6" x14ac:dyDescent="0.45">
      <c r="A4055" s="218">
        <v>12732</v>
      </c>
      <c r="B4055" s="218">
        <v>250</v>
      </c>
      <c r="C4055" s="219">
        <v>18.310981080225069</v>
      </c>
      <c r="D4055" s="218"/>
      <c r="E4055" s="218" t="s">
        <v>205</v>
      </c>
      <c r="F4055" s="218">
        <v>1993</v>
      </c>
    </row>
    <row r="4056" spans="1:6" x14ac:dyDescent="0.45">
      <c r="A4056" s="218">
        <v>12732</v>
      </c>
      <c r="B4056" s="218">
        <v>250</v>
      </c>
      <c r="C4056" s="219">
        <v>27.08190449677717</v>
      </c>
      <c r="D4056" s="218"/>
      <c r="E4056" s="218" t="s">
        <v>205</v>
      </c>
      <c r="F4056" s="218">
        <v>1993</v>
      </c>
    </row>
    <row r="4057" spans="1:6" x14ac:dyDescent="0.45">
      <c r="A4057" s="218">
        <v>12688</v>
      </c>
      <c r="B4057" s="218">
        <v>500</v>
      </c>
      <c r="C4057" s="219">
        <v>18.407825837858411</v>
      </c>
      <c r="D4057" s="218"/>
      <c r="E4057" s="218" t="s">
        <v>203</v>
      </c>
      <c r="F4057" s="218">
        <v>1993</v>
      </c>
    </row>
    <row r="4058" spans="1:6" x14ac:dyDescent="0.45">
      <c r="A4058" s="218">
        <v>12024</v>
      </c>
      <c r="B4058" s="218">
        <v>300</v>
      </c>
      <c r="C4058" s="219">
        <v>13.94700770519581</v>
      </c>
      <c r="D4058" s="218"/>
      <c r="E4058" s="218" t="s">
        <v>114</v>
      </c>
      <c r="F4058" s="218">
        <v>1993</v>
      </c>
    </row>
    <row r="4059" spans="1:6" x14ac:dyDescent="0.45">
      <c r="A4059" s="218">
        <v>12024</v>
      </c>
      <c r="B4059" s="218">
        <v>300</v>
      </c>
      <c r="C4059" s="219">
        <v>24.006409967598241</v>
      </c>
      <c r="D4059" s="218"/>
      <c r="E4059" s="218" t="s">
        <v>111</v>
      </c>
      <c r="F4059" s="218">
        <v>1993</v>
      </c>
    </row>
    <row r="4060" spans="1:6" x14ac:dyDescent="0.45">
      <c r="A4060" s="218">
        <v>11826</v>
      </c>
      <c r="B4060" s="218">
        <v>300</v>
      </c>
      <c r="C4060" s="219">
        <v>13.60550582920666</v>
      </c>
      <c r="D4060" s="218"/>
      <c r="E4060" s="218" t="s">
        <v>204</v>
      </c>
      <c r="F4060" s="218">
        <v>1993</v>
      </c>
    </row>
    <row r="4061" spans="1:6" x14ac:dyDescent="0.45">
      <c r="A4061" s="218">
        <v>11664</v>
      </c>
      <c r="B4061" s="218">
        <v>1000</v>
      </c>
      <c r="C4061" s="219">
        <v>37.238249053799102</v>
      </c>
      <c r="D4061" s="218"/>
      <c r="E4061" s="218" t="s">
        <v>203</v>
      </c>
      <c r="F4061" s="218">
        <v>1993</v>
      </c>
    </row>
    <row r="4062" spans="1:6" x14ac:dyDescent="0.45">
      <c r="A4062" s="218">
        <v>11664</v>
      </c>
      <c r="B4062" s="218">
        <v>1000</v>
      </c>
      <c r="C4062" s="219">
        <v>49.298149898868132</v>
      </c>
      <c r="D4062" s="218"/>
      <c r="E4062" s="218" t="s">
        <v>203</v>
      </c>
      <c r="F4062" s="218">
        <v>1993</v>
      </c>
    </row>
    <row r="4063" spans="1:6" x14ac:dyDescent="0.45">
      <c r="A4063" s="218">
        <v>11664</v>
      </c>
      <c r="B4063" s="218">
        <v>1000</v>
      </c>
      <c r="C4063" s="219">
        <v>35.048927927765277</v>
      </c>
      <c r="D4063" s="218"/>
      <c r="E4063" s="218" t="s">
        <v>203</v>
      </c>
      <c r="F4063" s="218">
        <v>1993</v>
      </c>
    </row>
    <row r="4064" spans="1:6" x14ac:dyDescent="0.45">
      <c r="A4064" s="218">
        <v>11664</v>
      </c>
      <c r="B4064" s="218">
        <v>1000</v>
      </c>
      <c r="C4064" s="219">
        <v>46.790161781770323</v>
      </c>
      <c r="D4064" s="218"/>
      <c r="E4064" s="218" t="s">
        <v>203</v>
      </c>
      <c r="F4064" s="218">
        <v>1993</v>
      </c>
    </row>
    <row r="4065" spans="1:6" x14ac:dyDescent="0.45">
      <c r="A4065" s="218">
        <v>11664</v>
      </c>
      <c r="B4065" s="218">
        <v>1000</v>
      </c>
      <c r="C4065" s="219">
        <v>38.871884584743867</v>
      </c>
      <c r="D4065" s="218"/>
      <c r="E4065" s="218" t="s">
        <v>203</v>
      </c>
      <c r="F4065" s="218">
        <v>1993</v>
      </c>
    </row>
    <row r="4066" spans="1:6" x14ac:dyDescent="0.45">
      <c r="A4066" s="218">
        <v>11648</v>
      </c>
      <c r="B4066" s="218">
        <v>500</v>
      </c>
      <c r="C4066" s="219">
        <v>19.836778638633401</v>
      </c>
      <c r="D4066" s="218"/>
      <c r="E4066" s="218" t="s">
        <v>203</v>
      </c>
      <c r="F4066" s="218">
        <v>1993</v>
      </c>
    </row>
    <row r="4067" spans="1:6" x14ac:dyDescent="0.45">
      <c r="A4067" s="218">
        <v>11648</v>
      </c>
      <c r="B4067" s="218">
        <v>500</v>
      </c>
      <c r="C4067" s="219">
        <v>37.46099353230197</v>
      </c>
      <c r="D4067" s="218"/>
      <c r="E4067" s="218" t="s">
        <v>203</v>
      </c>
      <c r="F4067" s="218">
        <v>1993</v>
      </c>
    </row>
    <row r="4068" spans="1:6" x14ac:dyDescent="0.45">
      <c r="A4068" s="218">
        <v>11648</v>
      </c>
      <c r="B4068" s="218">
        <v>500</v>
      </c>
      <c r="C4068" s="219">
        <v>29.750393666665069</v>
      </c>
      <c r="D4068" s="218"/>
      <c r="E4068" s="218" t="s">
        <v>203</v>
      </c>
      <c r="F4068" s="218">
        <v>1993</v>
      </c>
    </row>
    <row r="4069" spans="1:6" x14ac:dyDescent="0.45">
      <c r="A4069" s="218">
        <v>11648</v>
      </c>
      <c r="B4069" s="218">
        <v>500</v>
      </c>
      <c r="C4069" s="219">
        <v>25.28171211029283</v>
      </c>
      <c r="D4069" s="218"/>
      <c r="E4069" s="218" t="s">
        <v>203</v>
      </c>
      <c r="F4069" s="218">
        <v>1993</v>
      </c>
    </row>
    <row r="4070" spans="1:6" x14ac:dyDescent="0.45">
      <c r="A4070" s="218">
        <v>11648</v>
      </c>
      <c r="B4070" s="218">
        <v>500</v>
      </c>
      <c r="C4070" s="219">
        <v>25.082701375707181</v>
      </c>
      <c r="D4070" s="218"/>
      <c r="E4070" s="218" t="s">
        <v>203</v>
      </c>
      <c r="F4070" s="218">
        <v>1993</v>
      </c>
    </row>
    <row r="4071" spans="1:6" x14ac:dyDescent="0.45">
      <c r="A4071" s="218">
        <v>11648</v>
      </c>
      <c r="B4071" s="218">
        <v>500</v>
      </c>
      <c r="C4071" s="219">
        <v>36.513885562768309</v>
      </c>
      <c r="D4071" s="218"/>
      <c r="E4071" s="218" t="s">
        <v>203</v>
      </c>
      <c r="F4071" s="218">
        <v>1993</v>
      </c>
    </row>
    <row r="4072" spans="1:6" x14ac:dyDescent="0.45">
      <c r="A4072" s="218">
        <v>11648</v>
      </c>
      <c r="B4072" s="218">
        <v>500</v>
      </c>
      <c r="C4072" s="219">
        <v>45.068227226832313</v>
      </c>
      <c r="D4072" s="218"/>
      <c r="E4072" s="218" t="s">
        <v>203</v>
      </c>
      <c r="F4072" s="218">
        <v>1993</v>
      </c>
    </row>
    <row r="4073" spans="1:6" x14ac:dyDescent="0.45">
      <c r="A4073" s="218">
        <v>11648</v>
      </c>
      <c r="B4073" s="218">
        <v>500</v>
      </c>
      <c r="C4073" s="219">
        <v>19.966853592467519</v>
      </c>
      <c r="D4073" s="218"/>
      <c r="E4073" s="218" t="s">
        <v>203</v>
      </c>
      <c r="F4073" s="218">
        <v>1993</v>
      </c>
    </row>
    <row r="4074" spans="1:6" x14ac:dyDescent="0.45">
      <c r="A4074" s="218">
        <v>11648</v>
      </c>
      <c r="B4074" s="218">
        <v>500</v>
      </c>
      <c r="C4074" s="219">
        <v>38.307159910930629</v>
      </c>
      <c r="D4074" s="218"/>
      <c r="E4074" s="218" t="s">
        <v>203</v>
      </c>
      <c r="F4074" s="218">
        <v>1993</v>
      </c>
    </row>
    <row r="4075" spans="1:6" x14ac:dyDescent="0.45">
      <c r="A4075" s="218">
        <v>11648</v>
      </c>
      <c r="B4075" s="218">
        <v>500</v>
      </c>
      <c r="C4075" s="219">
        <v>20.614431242249641</v>
      </c>
      <c r="D4075" s="218"/>
      <c r="E4075" s="218" t="s">
        <v>203</v>
      </c>
      <c r="F4075" s="218">
        <v>1993</v>
      </c>
    </row>
    <row r="4076" spans="1:6" x14ac:dyDescent="0.45">
      <c r="A4076" s="218">
        <v>11648</v>
      </c>
      <c r="B4076" s="218">
        <v>500</v>
      </c>
      <c r="C4076" s="219">
        <v>4.4306667404385331</v>
      </c>
      <c r="D4076" s="218"/>
      <c r="E4076" s="218" t="s">
        <v>203</v>
      </c>
      <c r="F4076" s="218">
        <v>1993</v>
      </c>
    </row>
    <row r="4077" spans="1:6" x14ac:dyDescent="0.45">
      <c r="A4077" s="218">
        <v>11648</v>
      </c>
      <c r="B4077" s="218">
        <v>500</v>
      </c>
      <c r="C4077" s="219">
        <v>32.453846861729701</v>
      </c>
      <c r="D4077" s="218"/>
      <c r="E4077" s="218" t="s">
        <v>203</v>
      </c>
      <c r="F4077" s="218">
        <v>1993</v>
      </c>
    </row>
    <row r="4078" spans="1:6" x14ac:dyDescent="0.45">
      <c r="A4078" s="218">
        <v>11648</v>
      </c>
      <c r="B4078" s="218">
        <v>500</v>
      </c>
      <c r="C4078" s="219">
        <v>35.239703349885552</v>
      </c>
      <c r="D4078" s="218"/>
      <c r="E4078" s="218" t="s">
        <v>203</v>
      </c>
      <c r="F4078" s="218">
        <v>1993</v>
      </c>
    </row>
    <row r="4079" spans="1:6" x14ac:dyDescent="0.45">
      <c r="A4079" s="218">
        <v>11648</v>
      </c>
      <c r="B4079" s="218">
        <v>500</v>
      </c>
      <c r="C4079" s="219">
        <v>27.31045786976787</v>
      </c>
      <c r="D4079" s="218"/>
      <c r="E4079" s="218" t="s">
        <v>203</v>
      </c>
      <c r="F4079" s="218">
        <v>1993</v>
      </c>
    </row>
    <row r="4080" spans="1:6" x14ac:dyDescent="0.45">
      <c r="A4080" s="218">
        <v>11648</v>
      </c>
      <c r="B4080" s="218">
        <v>500</v>
      </c>
      <c r="C4080" s="219">
        <v>24.85970880422478</v>
      </c>
      <c r="D4080" s="218"/>
      <c r="E4080" s="218" t="s">
        <v>203</v>
      </c>
      <c r="F4080" s="218">
        <v>1993</v>
      </c>
    </row>
    <row r="4081" spans="1:6" x14ac:dyDescent="0.45">
      <c r="A4081" s="218">
        <v>11648</v>
      </c>
      <c r="B4081" s="218">
        <v>500</v>
      </c>
      <c r="C4081" s="219">
        <v>20.6510649742116</v>
      </c>
      <c r="D4081" s="218"/>
      <c r="E4081" s="218" t="s">
        <v>203</v>
      </c>
      <c r="F4081" s="218">
        <v>1993</v>
      </c>
    </row>
    <row r="4082" spans="1:6" x14ac:dyDescent="0.45">
      <c r="A4082" s="218">
        <v>11648</v>
      </c>
      <c r="B4082" s="218">
        <v>500</v>
      </c>
      <c r="C4082" s="219">
        <v>25.310158327262538</v>
      </c>
      <c r="D4082" s="218"/>
      <c r="E4082" s="218" t="s">
        <v>203</v>
      </c>
      <c r="F4082" s="218">
        <v>1993</v>
      </c>
    </row>
    <row r="4083" spans="1:6" x14ac:dyDescent="0.45">
      <c r="A4083" s="218">
        <v>11648</v>
      </c>
      <c r="B4083" s="218">
        <v>500</v>
      </c>
      <c r="C4083" s="219">
        <v>17.226720852459241</v>
      </c>
      <c r="D4083" s="218"/>
      <c r="E4083" s="218" t="s">
        <v>203</v>
      </c>
      <c r="F4083" s="218">
        <v>1993</v>
      </c>
    </row>
    <row r="4084" spans="1:6" x14ac:dyDescent="0.45">
      <c r="A4084" s="218">
        <v>11648</v>
      </c>
      <c r="B4084" s="218">
        <v>500</v>
      </c>
      <c r="C4084" s="219">
        <v>15.345681510308999</v>
      </c>
      <c r="D4084" s="218"/>
      <c r="E4084" s="218" t="s">
        <v>203</v>
      </c>
      <c r="F4084" s="218">
        <v>1993</v>
      </c>
    </row>
    <row r="4085" spans="1:6" x14ac:dyDescent="0.45">
      <c r="A4085" s="218">
        <v>11648</v>
      </c>
      <c r="B4085" s="218">
        <v>500</v>
      </c>
      <c r="C4085" s="219">
        <v>41.453841737837287</v>
      </c>
      <c r="D4085" s="218"/>
      <c r="E4085" s="218" t="s">
        <v>203</v>
      </c>
      <c r="F4085" s="218">
        <v>1993</v>
      </c>
    </row>
    <row r="4086" spans="1:6" x14ac:dyDescent="0.45">
      <c r="A4086" s="218">
        <v>11648</v>
      </c>
      <c r="B4086" s="218">
        <v>500</v>
      </c>
      <c r="C4086" s="219">
        <v>17.38297735144749</v>
      </c>
      <c r="D4086" s="218"/>
      <c r="E4086" s="218" t="s">
        <v>203</v>
      </c>
      <c r="F4086" s="218">
        <v>1993</v>
      </c>
    </row>
    <row r="4087" spans="1:6" x14ac:dyDescent="0.45">
      <c r="A4087" s="218">
        <v>11648</v>
      </c>
      <c r="B4087" s="218">
        <v>500</v>
      </c>
      <c r="C4087" s="219">
        <v>14.00953612270839</v>
      </c>
      <c r="D4087" s="218"/>
      <c r="E4087" s="218" t="s">
        <v>203</v>
      </c>
      <c r="F4087" s="218">
        <v>1993</v>
      </c>
    </row>
    <row r="4088" spans="1:6" x14ac:dyDescent="0.45">
      <c r="A4088" s="218">
        <v>11648</v>
      </c>
      <c r="B4088" s="218">
        <v>500</v>
      </c>
      <c r="C4088" s="219">
        <v>26.545563225404379</v>
      </c>
      <c r="D4088" s="218"/>
      <c r="E4088" s="218" t="s">
        <v>203</v>
      </c>
      <c r="F4088" s="218">
        <v>1993</v>
      </c>
    </row>
    <row r="4089" spans="1:6" x14ac:dyDescent="0.45">
      <c r="A4089" s="218">
        <v>11648</v>
      </c>
      <c r="B4089" s="218">
        <v>500</v>
      </c>
      <c r="C4089" s="219">
        <v>15.01495829688924</v>
      </c>
      <c r="D4089" s="218"/>
      <c r="E4089" s="218" t="s">
        <v>203</v>
      </c>
      <c r="F4089" s="218">
        <v>1993</v>
      </c>
    </row>
    <row r="4090" spans="1:6" x14ac:dyDescent="0.45">
      <c r="A4090" s="218">
        <v>11030</v>
      </c>
      <c r="B4090" s="218">
        <v>250</v>
      </c>
      <c r="C4090" s="219">
        <v>22.035529940587281</v>
      </c>
      <c r="D4090" s="218"/>
      <c r="E4090" s="218" t="s">
        <v>114</v>
      </c>
      <c r="F4090" s="218">
        <v>1993</v>
      </c>
    </row>
    <row r="4091" spans="1:6" x14ac:dyDescent="0.45">
      <c r="A4091" s="218">
        <v>11030</v>
      </c>
      <c r="B4091" s="218">
        <v>250</v>
      </c>
      <c r="C4091" s="219">
        <v>26.87981002707679</v>
      </c>
      <c r="D4091" s="218"/>
      <c r="E4091" s="218" t="s">
        <v>114</v>
      </c>
      <c r="F4091" s="218">
        <v>1993</v>
      </c>
    </row>
    <row r="4092" spans="1:6" x14ac:dyDescent="0.45">
      <c r="A4092" s="218">
        <v>10886</v>
      </c>
      <c r="B4092" s="218">
        <v>250</v>
      </c>
      <c r="C4092" s="219">
        <v>7.2527479133822723</v>
      </c>
      <c r="D4092" s="218"/>
      <c r="E4092" s="218" t="s">
        <v>205</v>
      </c>
      <c r="F4092" s="218">
        <v>1993</v>
      </c>
    </row>
    <row r="4093" spans="1:6" x14ac:dyDescent="0.45">
      <c r="A4093" s="218">
        <v>10886</v>
      </c>
      <c r="B4093" s="218">
        <v>250</v>
      </c>
      <c r="C4093" s="219">
        <v>17.762642227119532</v>
      </c>
      <c r="D4093" s="218"/>
      <c r="E4093" s="218" t="s">
        <v>205</v>
      </c>
      <c r="F4093" s="218">
        <v>1993</v>
      </c>
    </row>
    <row r="4094" spans="1:6" x14ac:dyDescent="0.45">
      <c r="A4094" s="218">
        <v>10886</v>
      </c>
      <c r="B4094" s="218">
        <v>250</v>
      </c>
      <c r="C4094" s="219">
        <v>6.9398627416631502</v>
      </c>
      <c r="D4094" s="218"/>
      <c r="E4094" s="218" t="s">
        <v>205</v>
      </c>
      <c r="F4094" s="218">
        <v>1993</v>
      </c>
    </row>
    <row r="4095" spans="1:6" x14ac:dyDescent="0.45">
      <c r="A4095" s="218">
        <v>10886</v>
      </c>
      <c r="B4095" s="218">
        <v>250</v>
      </c>
      <c r="C4095" s="219">
        <v>6.7607490079967416</v>
      </c>
      <c r="D4095" s="218"/>
      <c r="E4095" s="218" t="s">
        <v>205</v>
      </c>
      <c r="F4095" s="218">
        <v>1993</v>
      </c>
    </row>
    <row r="4096" spans="1:6" x14ac:dyDescent="0.45">
      <c r="A4096" s="218">
        <v>10886</v>
      </c>
      <c r="B4096" s="218">
        <v>250</v>
      </c>
      <c r="C4096" s="219">
        <v>13.17622413705184</v>
      </c>
      <c r="D4096" s="218"/>
      <c r="E4096" s="218" t="s">
        <v>205</v>
      </c>
      <c r="F4096" s="218">
        <v>1993</v>
      </c>
    </row>
    <row r="4097" spans="1:6" x14ac:dyDescent="0.45">
      <c r="A4097" s="218">
        <v>10000</v>
      </c>
      <c r="B4097" s="218">
        <v>500</v>
      </c>
      <c r="C4097" s="219">
        <v>51.235076066416823</v>
      </c>
      <c r="D4097" s="218"/>
      <c r="E4097" s="218" t="s">
        <v>203</v>
      </c>
      <c r="F4097" s="218">
        <v>1993</v>
      </c>
    </row>
    <row r="4098" spans="1:6" x14ac:dyDescent="0.45">
      <c r="A4098" s="218">
        <v>9992</v>
      </c>
      <c r="B4098" s="218">
        <v>300</v>
      </c>
      <c r="C4098" s="219">
        <v>18.197485718820388</v>
      </c>
      <c r="D4098" s="218"/>
      <c r="E4098" s="218" t="s">
        <v>111</v>
      </c>
      <c r="F4098" s="218">
        <v>1993</v>
      </c>
    </row>
    <row r="4099" spans="1:6" x14ac:dyDescent="0.45">
      <c r="A4099" s="218">
        <v>9992</v>
      </c>
      <c r="B4099" s="218">
        <v>300</v>
      </c>
      <c r="C4099" s="219">
        <v>18.207455705451469</v>
      </c>
      <c r="D4099" s="218"/>
      <c r="E4099" s="218" t="s">
        <v>111</v>
      </c>
      <c r="F4099" s="218">
        <v>1993</v>
      </c>
    </row>
    <row r="4100" spans="1:6" x14ac:dyDescent="0.45">
      <c r="A4100" s="218">
        <v>9992</v>
      </c>
      <c r="B4100" s="218">
        <v>300</v>
      </c>
      <c r="C4100" s="219">
        <v>8.4733936533413825</v>
      </c>
      <c r="D4100" s="218"/>
      <c r="E4100" s="218" t="s">
        <v>111</v>
      </c>
      <c r="F4100" s="218">
        <v>1993</v>
      </c>
    </row>
    <row r="4101" spans="1:6" x14ac:dyDescent="0.45">
      <c r="A4101" s="218">
        <v>11648</v>
      </c>
      <c r="B4101" s="218">
        <v>500</v>
      </c>
      <c r="C4101" s="219">
        <v>55.021524515586869</v>
      </c>
      <c r="D4101" s="218"/>
      <c r="E4101" s="218" t="s">
        <v>214</v>
      </c>
      <c r="F4101" s="218">
        <v>1993</v>
      </c>
    </row>
    <row r="4102" spans="1:6" x14ac:dyDescent="0.45">
      <c r="A4102" s="218">
        <v>10000</v>
      </c>
      <c r="B4102" s="218">
        <v>500</v>
      </c>
      <c r="C4102" s="219">
        <v>26.593673584890531</v>
      </c>
      <c r="D4102" s="218"/>
      <c r="E4102" s="218"/>
      <c r="F4102" s="218">
        <v>1993</v>
      </c>
    </row>
    <row r="4103" spans="1:6" x14ac:dyDescent="0.45">
      <c r="A4103" s="218">
        <v>8076</v>
      </c>
      <c r="B4103" s="218">
        <v>315</v>
      </c>
      <c r="C4103" s="219">
        <v>38.165491176527439</v>
      </c>
      <c r="D4103" s="218"/>
      <c r="E4103" s="218" t="s">
        <v>114</v>
      </c>
      <c r="F4103" s="218">
        <v>1993</v>
      </c>
    </row>
    <row r="4104" spans="1:6" x14ac:dyDescent="0.45">
      <c r="A4104" s="218">
        <v>43985</v>
      </c>
      <c r="B4104" s="218">
        <v>1000</v>
      </c>
      <c r="C4104" s="219">
        <v>28.483970772163179</v>
      </c>
      <c r="D4104" s="218"/>
      <c r="E4104" s="218" t="s">
        <v>203</v>
      </c>
      <c r="F4104" s="218">
        <v>1993</v>
      </c>
    </row>
    <row r="4105" spans="1:6" x14ac:dyDescent="0.45">
      <c r="A4105" s="218">
        <v>3937</v>
      </c>
      <c r="B4105" s="218">
        <v>250</v>
      </c>
      <c r="C4105" s="219">
        <v>34.488487792989389</v>
      </c>
      <c r="D4105" s="218"/>
      <c r="E4105" s="218" t="s">
        <v>205</v>
      </c>
      <c r="F4105" s="218">
        <v>1993</v>
      </c>
    </row>
    <row r="4106" spans="1:6" x14ac:dyDescent="0.45">
      <c r="A4106" s="218">
        <v>3966</v>
      </c>
      <c r="B4106" s="218">
        <v>250</v>
      </c>
      <c r="C4106" s="219">
        <v>36.045755870431847</v>
      </c>
      <c r="D4106" s="218"/>
      <c r="E4106" s="218" t="s">
        <v>205</v>
      </c>
      <c r="F4106" s="218">
        <v>1993</v>
      </c>
    </row>
    <row r="4107" spans="1:6" x14ac:dyDescent="0.45">
      <c r="A4107" s="218">
        <v>4953</v>
      </c>
      <c r="B4107" s="218">
        <v>250</v>
      </c>
      <c r="C4107" s="219">
        <v>19.828282299368482</v>
      </c>
      <c r="D4107" s="218"/>
      <c r="E4107" s="218" t="s">
        <v>205</v>
      </c>
      <c r="F4107" s="218">
        <v>1993</v>
      </c>
    </row>
    <row r="4108" spans="1:6" x14ac:dyDescent="0.45">
      <c r="A4108" s="218">
        <v>5049</v>
      </c>
      <c r="B4108" s="218">
        <v>250</v>
      </c>
      <c r="C4108" s="219">
        <v>24.864204026798529</v>
      </c>
      <c r="D4108" s="218"/>
      <c r="E4108" s="218" t="s">
        <v>205</v>
      </c>
      <c r="F4108" s="218">
        <v>1993</v>
      </c>
    </row>
    <row r="4109" spans="1:6" x14ac:dyDescent="0.45">
      <c r="A4109" s="218">
        <v>42828</v>
      </c>
      <c r="B4109" s="218">
        <v>500</v>
      </c>
      <c r="C4109" s="219">
        <v>42.655821911025299</v>
      </c>
      <c r="D4109" s="218"/>
      <c r="E4109" s="218" t="s">
        <v>203</v>
      </c>
      <c r="F4109" s="218">
        <v>1993</v>
      </c>
    </row>
    <row r="4110" spans="1:6" x14ac:dyDescent="0.45">
      <c r="A4110" s="218">
        <v>51438</v>
      </c>
      <c r="B4110" s="218">
        <v>250</v>
      </c>
      <c r="C4110" s="219">
        <v>36.195896355734789</v>
      </c>
      <c r="D4110" s="218"/>
      <c r="E4110" s="218" t="s">
        <v>205</v>
      </c>
      <c r="F4110" s="218">
        <v>1993</v>
      </c>
    </row>
    <row r="4111" spans="1:6" x14ac:dyDescent="0.45">
      <c r="A4111" s="218">
        <v>51457</v>
      </c>
      <c r="B4111" s="218">
        <v>250</v>
      </c>
      <c r="C4111" s="219">
        <v>35.283603318117763</v>
      </c>
      <c r="D4111" s="218"/>
      <c r="E4111" s="218" t="s">
        <v>205</v>
      </c>
      <c r="F4111" s="218">
        <v>1993</v>
      </c>
    </row>
    <row r="4112" spans="1:6" x14ac:dyDescent="0.45">
      <c r="A4112" s="218">
        <v>51458</v>
      </c>
      <c r="B4112" s="218">
        <v>250</v>
      </c>
      <c r="C4112" s="219">
        <v>21.750121249853819</v>
      </c>
      <c r="D4112" s="218"/>
      <c r="E4112" s="218" t="s">
        <v>205</v>
      </c>
      <c r="F4112" s="218">
        <v>1993</v>
      </c>
    </row>
    <row r="4113" spans="1:6" x14ac:dyDescent="0.45">
      <c r="A4113" s="218">
        <v>53673</v>
      </c>
      <c r="B4113" s="218">
        <v>500</v>
      </c>
      <c r="C4113" s="219">
        <v>60.965728040678307</v>
      </c>
      <c r="D4113" s="218"/>
      <c r="E4113" s="218" t="s">
        <v>203</v>
      </c>
      <c r="F4113" s="218">
        <v>1993</v>
      </c>
    </row>
    <row r="4114" spans="1:6" x14ac:dyDescent="0.45">
      <c r="A4114" s="218">
        <v>53674</v>
      </c>
      <c r="B4114" s="218">
        <v>500</v>
      </c>
      <c r="C4114" s="219">
        <v>56.914677667979539</v>
      </c>
      <c r="D4114" s="218"/>
      <c r="E4114" s="218" t="s">
        <v>203</v>
      </c>
      <c r="F4114" s="218">
        <v>1993</v>
      </c>
    </row>
    <row r="4115" spans="1:6" x14ac:dyDescent="0.45">
      <c r="A4115" s="218">
        <v>148940</v>
      </c>
      <c r="B4115" s="218">
        <v>250</v>
      </c>
      <c r="C4115" s="219">
        <v>9.4899955133783251</v>
      </c>
      <c r="D4115" s="218"/>
      <c r="E4115" s="218" t="s">
        <v>205</v>
      </c>
      <c r="F4115" s="218">
        <v>1993</v>
      </c>
    </row>
    <row r="4116" spans="1:6" x14ac:dyDescent="0.45">
      <c r="A4116" s="218">
        <v>148941</v>
      </c>
      <c r="B4116" s="218">
        <v>250</v>
      </c>
      <c r="C4116" s="219">
        <v>15.244937041888591</v>
      </c>
      <c r="D4116" s="218"/>
      <c r="E4116" s="218" t="s">
        <v>205</v>
      </c>
      <c r="F4116" s="218">
        <v>1993</v>
      </c>
    </row>
    <row r="4117" spans="1:6" x14ac:dyDescent="0.45">
      <c r="A4117" s="218">
        <v>148944</v>
      </c>
      <c r="B4117" s="218">
        <v>250</v>
      </c>
      <c r="C4117" s="219">
        <v>11.605885351055541</v>
      </c>
      <c r="D4117" s="218"/>
      <c r="E4117" s="218" t="s">
        <v>205</v>
      </c>
      <c r="F4117" s="218">
        <v>1993</v>
      </c>
    </row>
    <row r="4118" spans="1:6" x14ac:dyDescent="0.45">
      <c r="A4118" s="218">
        <v>13146</v>
      </c>
      <c r="B4118" s="218">
        <v>400</v>
      </c>
      <c r="C4118" s="219">
        <v>8.2675189778307239</v>
      </c>
      <c r="D4118" s="218"/>
      <c r="E4118" s="218" t="s">
        <v>205</v>
      </c>
      <c r="F4118" s="218">
        <v>1994</v>
      </c>
    </row>
    <row r="4119" spans="1:6" x14ac:dyDescent="0.45">
      <c r="A4119" s="218">
        <v>13146</v>
      </c>
      <c r="B4119" s="218">
        <v>400</v>
      </c>
      <c r="C4119" s="219">
        <v>18.91894399528438</v>
      </c>
      <c r="D4119" s="218"/>
      <c r="E4119" s="218" t="s">
        <v>205</v>
      </c>
      <c r="F4119" s="218">
        <v>1994</v>
      </c>
    </row>
    <row r="4120" spans="1:6" x14ac:dyDescent="0.45">
      <c r="A4120" s="218">
        <v>13146</v>
      </c>
      <c r="B4120" s="218">
        <v>400</v>
      </c>
      <c r="C4120" s="219">
        <v>19.36568887661025</v>
      </c>
      <c r="D4120" s="218"/>
      <c r="E4120" s="218" t="s">
        <v>205</v>
      </c>
      <c r="F4120" s="218">
        <v>1994</v>
      </c>
    </row>
    <row r="4121" spans="1:6" x14ac:dyDescent="0.45">
      <c r="A4121" s="218">
        <v>13146</v>
      </c>
      <c r="B4121" s="218">
        <v>400</v>
      </c>
      <c r="C4121" s="219">
        <v>19.043214411887149</v>
      </c>
      <c r="D4121" s="218"/>
      <c r="E4121" s="218" t="s">
        <v>205</v>
      </c>
      <c r="F4121" s="218">
        <v>1994</v>
      </c>
    </row>
    <row r="4122" spans="1:6" x14ac:dyDescent="0.45">
      <c r="A4122" s="218">
        <v>13146</v>
      </c>
      <c r="B4122" s="218">
        <v>400</v>
      </c>
      <c r="C4122" s="219">
        <v>36.816977977006736</v>
      </c>
      <c r="D4122" s="218"/>
      <c r="E4122" s="218" t="s">
        <v>205</v>
      </c>
      <c r="F4122" s="218">
        <v>1994</v>
      </c>
    </row>
    <row r="4123" spans="1:6" x14ac:dyDescent="0.45">
      <c r="A4123" s="218">
        <v>13146</v>
      </c>
      <c r="B4123" s="218">
        <v>400</v>
      </c>
      <c r="C4123" s="219">
        <v>10.869937509352839</v>
      </c>
      <c r="D4123" s="218"/>
      <c r="E4123" s="218" t="s">
        <v>205</v>
      </c>
      <c r="F4123" s="218">
        <v>1994</v>
      </c>
    </row>
    <row r="4124" spans="1:6" x14ac:dyDescent="0.45">
      <c r="A4124" s="218">
        <v>13146</v>
      </c>
      <c r="B4124" s="218">
        <v>400</v>
      </c>
      <c r="C4124" s="219">
        <v>7.3727086549197844</v>
      </c>
      <c r="D4124" s="218"/>
      <c r="E4124" s="218" t="s">
        <v>205</v>
      </c>
      <c r="F4124" s="218">
        <v>1994</v>
      </c>
    </row>
    <row r="4125" spans="1:6" x14ac:dyDescent="0.45">
      <c r="A4125" s="218">
        <v>13146</v>
      </c>
      <c r="B4125" s="218">
        <v>400</v>
      </c>
      <c r="C4125" s="219">
        <v>17.714247467242568</v>
      </c>
      <c r="D4125" s="218"/>
      <c r="E4125" s="218" t="s">
        <v>205</v>
      </c>
      <c r="F4125" s="218">
        <v>1994</v>
      </c>
    </row>
    <row r="4126" spans="1:6" x14ac:dyDescent="0.45">
      <c r="A4126" s="218">
        <v>13146</v>
      </c>
      <c r="B4126" s="218">
        <v>400</v>
      </c>
      <c r="C4126" s="219">
        <v>36.73011111217501</v>
      </c>
      <c r="D4126" s="218"/>
      <c r="E4126" s="218" t="s">
        <v>205</v>
      </c>
      <c r="F4126" s="218">
        <v>1994</v>
      </c>
    </row>
    <row r="4127" spans="1:6" x14ac:dyDescent="0.45">
      <c r="A4127" s="218">
        <v>12646</v>
      </c>
      <c r="B4127" s="218">
        <v>300</v>
      </c>
      <c r="C4127" s="219">
        <v>22.70537923256348</v>
      </c>
      <c r="D4127" s="218"/>
      <c r="E4127" s="218" t="s">
        <v>123</v>
      </c>
      <c r="F4127" s="218">
        <v>1994</v>
      </c>
    </row>
    <row r="4128" spans="1:6" x14ac:dyDescent="0.45">
      <c r="A4128" s="218">
        <v>12646</v>
      </c>
      <c r="B4128" s="218">
        <v>300</v>
      </c>
      <c r="C4128" s="219">
        <v>9.5130772430812431</v>
      </c>
      <c r="D4128" s="218"/>
      <c r="E4128" s="218" t="s">
        <v>123</v>
      </c>
      <c r="F4128" s="218">
        <v>1994</v>
      </c>
    </row>
    <row r="4129" spans="1:6" x14ac:dyDescent="0.45">
      <c r="A4129" s="218">
        <v>12646</v>
      </c>
      <c r="B4129" s="218">
        <v>300</v>
      </c>
      <c r="C4129" s="219">
        <v>17.331489747452292</v>
      </c>
      <c r="D4129" s="218"/>
      <c r="E4129" s="218" t="s">
        <v>123</v>
      </c>
      <c r="F4129" s="218">
        <v>1994</v>
      </c>
    </row>
    <row r="4130" spans="1:6" x14ac:dyDescent="0.45">
      <c r="A4130" s="218">
        <v>12646</v>
      </c>
      <c r="B4130" s="218">
        <v>300</v>
      </c>
      <c r="C4130" s="219">
        <v>11.77276176090438</v>
      </c>
      <c r="D4130" s="218"/>
      <c r="E4130" s="218" t="s">
        <v>123</v>
      </c>
      <c r="F4130" s="218">
        <v>1994</v>
      </c>
    </row>
    <row r="4131" spans="1:6" x14ac:dyDescent="0.45">
      <c r="A4131" s="218">
        <v>12646</v>
      </c>
      <c r="B4131" s="218">
        <v>300</v>
      </c>
      <c r="C4131" s="219">
        <v>28.575029404659791</v>
      </c>
      <c r="D4131" s="218"/>
      <c r="E4131" s="218" t="s">
        <v>123</v>
      </c>
      <c r="F4131" s="218">
        <v>1994</v>
      </c>
    </row>
    <row r="4132" spans="1:6" x14ac:dyDescent="0.45">
      <c r="A4132" s="218">
        <v>12646</v>
      </c>
      <c r="B4132" s="218">
        <v>300</v>
      </c>
      <c r="C4132" s="219">
        <v>20.147085420682121</v>
      </c>
      <c r="D4132" s="218"/>
      <c r="E4132" s="218" t="s">
        <v>123</v>
      </c>
      <c r="F4132" s="218">
        <v>1994</v>
      </c>
    </row>
    <row r="4133" spans="1:6" x14ac:dyDescent="0.45">
      <c r="A4133" s="218">
        <v>12646</v>
      </c>
      <c r="B4133" s="218">
        <v>300</v>
      </c>
      <c r="C4133" s="219">
        <v>20.87708468836934</v>
      </c>
      <c r="D4133" s="218"/>
      <c r="E4133" s="218" t="s">
        <v>123</v>
      </c>
      <c r="F4133" s="218">
        <v>1994</v>
      </c>
    </row>
    <row r="4134" spans="1:6" x14ac:dyDescent="0.45">
      <c r="A4134" s="218">
        <v>12646</v>
      </c>
      <c r="B4134" s="218">
        <v>300</v>
      </c>
      <c r="C4134" s="219">
        <v>17.338683128830262</v>
      </c>
      <c r="D4134" s="218"/>
      <c r="E4134" s="218" t="s">
        <v>123</v>
      </c>
      <c r="F4134" s="218">
        <v>1994</v>
      </c>
    </row>
    <row r="4135" spans="1:6" x14ac:dyDescent="0.45">
      <c r="A4135" s="218">
        <v>12738</v>
      </c>
      <c r="B4135" s="218">
        <v>250</v>
      </c>
      <c r="C4135" s="219">
        <v>13.73992333185504</v>
      </c>
      <c r="D4135" s="218"/>
      <c r="E4135" s="218" t="s">
        <v>111</v>
      </c>
      <c r="F4135" s="218">
        <v>1994</v>
      </c>
    </row>
    <row r="4136" spans="1:6" x14ac:dyDescent="0.45">
      <c r="A4136" s="218">
        <v>12738</v>
      </c>
      <c r="B4136" s="218">
        <v>250</v>
      </c>
      <c r="C4136" s="219">
        <v>27.61834877127767</v>
      </c>
      <c r="D4136" s="218"/>
      <c r="E4136" s="218" t="s">
        <v>111</v>
      </c>
      <c r="F4136" s="218">
        <v>1994</v>
      </c>
    </row>
    <row r="4137" spans="1:6" x14ac:dyDescent="0.45">
      <c r="A4137" s="218">
        <v>12738</v>
      </c>
      <c r="B4137" s="218">
        <v>250</v>
      </c>
      <c r="C4137" s="219">
        <v>11.25840246413814</v>
      </c>
      <c r="D4137" s="218"/>
      <c r="E4137" s="218" t="s">
        <v>111</v>
      </c>
      <c r="F4137" s="218">
        <v>1994</v>
      </c>
    </row>
    <row r="4138" spans="1:6" x14ac:dyDescent="0.45">
      <c r="A4138" s="218">
        <v>12738</v>
      </c>
      <c r="B4138" s="218">
        <v>250</v>
      </c>
      <c r="C4138" s="219">
        <v>15.478853753424991</v>
      </c>
      <c r="D4138" s="218"/>
      <c r="E4138" s="218" t="s">
        <v>111</v>
      </c>
      <c r="F4138" s="218">
        <v>1994</v>
      </c>
    </row>
    <row r="4139" spans="1:6" x14ac:dyDescent="0.45">
      <c r="A4139" s="218">
        <v>12738</v>
      </c>
      <c r="B4139" s="218">
        <v>250</v>
      </c>
      <c r="C4139" s="219">
        <v>11.18862190428535</v>
      </c>
      <c r="D4139" s="218"/>
      <c r="E4139" s="218" t="s">
        <v>111</v>
      </c>
      <c r="F4139" s="218">
        <v>1994</v>
      </c>
    </row>
    <row r="4140" spans="1:6" x14ac:dyDescent="0.45">
      <c r="A4140" s="218">
        <v>12738</v>
      </c>
      <c r="B4140" s="218">
        <v>250</v>
      </c>
      <c r="C4140" s="219">
        <v>10.201733278291741</v>
      </c>
      <c r="D4140" s="218"/>
      <c r="E4140" s="218" t="s">
        <v>111</v>
      </c>
      <c r="F4140" s="218">
        <v>1994</v>
      </c>
    </row>
    <row r="4141" spans="1:6" x14ac:dyDescent="0.45">
      <c r="A4141" s="218">
        <v>12738</v>
      </c>
      <c r="B4141" s="218">
        <v>250</v>
      </c>
      <c r="C4141" s="219">
        <v>5.2010321707590776</v>
      </c>
      <c r="D4141" s="218"/>
      <c r="E4141" s="218" t="s">
        <v>111</v>
      </c>
      <c r="F4141" s="218">
        <v>1994</v>
      </c>
    </row>
    <row r="4142" spans="1:6" x14ac:dyDescent="0.45">
      <c r="A4142" s="218">
        <v>12738</v>
      </c>
      <c r="B4142" s="218">
        <v>250</v>
      </c>
      <c r="C4142" s="219">
        <v>10.68043914192565</v>
      </c>
      <c r="D4142" s="218"/>
      <c r="E4142" s="218" t="s">
        <v>111</v>
      </c>
      <c r="F4142" s="218">
        <v>1994</v>
      </c>
    </row>
    <row r="4143" spans="1:6" x14ac:dyDescent="0.45">
      <c r="A4143" s="218">
        <v>12738</v>
      </c>
      <c r="B4143" s="218">
        <v>250</v>
      </c>
      <c r="C4143" s="219">
        <v>12.9427001751299</v>
      </c>
      <c r="D4143" s="218"/>
      <c r="E4143" s="218" t="s">
        <v>111</v>
      </c>
      <c r="F4143" s="218">
        <v>1994</v>
      </c>
    </row>
    <row r="4144" spans="1:6" x14ac:dyDescent="0.45">
      <c r="A4144" s="218">
        <v>12738</v>
      </c>
      <c r="B4144" s="218">
        <v>250</v>
      </c>
      <c r="C4144" s="219">
        <v>19.069129680663458</v>
      </c>
      <c r="D4144" s="218"/>
      <c r="E4144" s="218" t="s">
        <v>111</v>
      </c>
      <c r="F4144" s="218">
        <v>1994</v>
      </c>
    </row>
    <row r="4145" spans="1:6" x14ac:dyDescent="0.45">
      <c r="A4145" s="218">
        <v>12738</v>
      </c>
      <c r="B4145" s="218">
        <v>250</v>
      </c>
      <c r="C4145" s="219">
        <v>14.10794880170906</v>
      </c>
      <c r="D4145" s="218"/>
      <c r="E4145" s="218" t="s">
        <v>111</v>
      </c>
      <c r="F4145" s="218">
        <v>1994</v>
      </c>
    </row>
    <row r="4146" spans="1:6" x14ac:dyDescent="0.45">
      <c r="A4146" s="218">
        <v>12738</v>
      </c>
      <c r="B4146" s="218">
        <v>250</v>
      </c>
      <c r="C4146" s="219">
        <v>25.472510667565349</v>
      </c>
      <c r="D4146" s="218"/>
      <c r="E4146" s="218" t="s">
        <v>111</v>
      </c>
      <c r="F4146" s="218">
        <v>1994</v>
      </c>
    </row>
    <row r="4147" spans="1:6" x14ac:dyDescent="0.45">
      <c r="A4147" s="218">
        <v>12738</v>
      </c>
      <c r="B4147" s="218">
        <v>250</v>
      </c>
      <c r="C4147" s="219">
        <v>7.3022785768899201</v>
      </c>
      <c r="D4147" s="218"/>
      <c r="E4147" s="218" t="s">
        <v>111</v>
      </c>
      <c r="F4147" s="218">
        <v>1994</v>
      </c>
    </row>
    <row r="4148" spans="1:6" x14ac:dyDescent="0.45">
      <c r="A4148" s="218">
        <v>12738</v>
      </c>
      <c r="B4148" s="218">
        <v>250</v>
      </c>
      <c r="C4148" s="219">
        <v>2.5565287934944192</v>
      </c>
      <c r="D4148" s="218"/>
      <c r="E4148" s="218" t="s">
        <v>111</v>
      </c>
      <c r="F4148" s="218">
        <v>1994</v>
      </c>
    </row>
    <row r="4149" spans="1:6" x14ac:dyDescent="0.45">
      <c r="A4149" s="218">
        <v>12738</v>
      </c>
      <c r="B4149" s="218">
        <v>250</v>
      </c>
      <c r="C4149" s="219">
        <v>17.216597558510649</v>
      </c>
      <c r="D4149" s="218"/>
      <c r="E4149" s="218" t="s">
        <v>204</v>
      </c>
      <c r="F4149" s="218">
        <v>1994</v>
      </c>
    </row>
    <row r="4150" spans="1:6" x14ac:dyDescent="0.45">
      <c r="A4150" s="218">
        <v>12738</v>
      </c>
      <c r="B4150" s="218">
        <v>250</v>
      </c>
      <c r="C4150" s="219">
        <v>21.403401806441199</v>
      </c>
      <c r="D4150" s="218"/>
      <c r="E4150" s="218" t="s">
        <v>204</v>
      </c>
      <c r="F4150" s="218">
        <v>1994</v>
      </c>
    </row>
    <row r="4151" spans="1:6" x14ac:dyDescent="0.45">
      <c r="A4151" s="218">
        <v>12738</v>
      </c>
      <c r="B4151" s="218">
        <v>250</v>
      </c>
      <c r="C4151" s="219">
        <v>23.7706150326615</v>
      </c>
      <c r="D4151" s="218"/>
      <c r="E4151" s="218" t="s">
        <v>204</v>
      </c>
      <c r="F4151" s="218">
        <v>1994</v>
      </c>
    </row>
    <row r="4152" spans="1:6" x14ac:dyDescent="0.45">
      <c r="A4152" s="218">
        <v>12688</v>
      </c>
      <c r="B4152" s="218">
        <v>500</v>
      </c>
      <c r="C4152" s="219">
        <v>21.686751423584191</v>
      </c>
      <c r="D4152" s="218"/>
      <c r="E4152" s="218" t="s">
        <v>203</v>
      </c>
      <c r="F4152" s="218">
        <v>1994</v>
      </c>
    </row>
    <row r="4153" spans="1:6" x14ac:dyDescent="0.45">
      <c r="A4153" s="218">
        <v>12688</v>
      </c>
      <c r="B4153" s="218">
        <v>500</v>
      </c>
      <c r="C4153" s="219">
        <v>19.59440545178407</v>
      </c>
      <c r="D4153" s="218"/>
      <c r="E4153" s="218" t="s">
        <v>203</v>
      </c>
      <c r="F4153" s="218">
        <v>1994</v>
      </c>
    </row>
    <row r="4154" spans="1:6" x14ac:dyDescent="0.45">
      <c r="A4154" s="218">
        <v>12688</v>
      </c>
      <c r="B4154" s="218">
        <v>500</v>
      </c>
      <c r="C4154" s="219">
        <v>48.691408290970102</v>
      </c>
      <c r="D4154" s="218"/>
      <c r="E4154" s="218" t="s">
        <v>203</v>
      </c>
      <c r="F4154" s="218">
        <v>1994</v>
      </c>
    </row>
    <row r="4155" spans="1:6" x14ac:dyDescent="0.45">
      <c r="A4155" s="218">
        <v>12688</v>
      </c>
      <c r="B4155" s="218">
        <v>500</v>
      </c>
      <c r="C4155" s="219">
        <v>26.567558862053431</v>
      </c>
      <c r="D4155" s="218"/>
      <c r="E4155" s="218" t="s">
        <v>203</v>
      </c>
      <c r="F4155" s="218">
        <v>1994</v>
      </c>
    </row>
    <row r="4156" spans="1:6" x14ac:dyDescent="0.45">
      <c r="A4156" s="218">
        <v>12688</v>
      </c>
      <c r="B4156" s="218">
        <v>500</v>
      </c>
      <c r="C4156" s="219">
        <v>27.19143865689162</v>
      </c>
      <c r="D4156" s="218"/>
      <c r="E4156" s="218" t="s">
        <v>203</v>
      </c>
      <c r="F4156" s="218">
        <v>1994</v>
      </c>
    </row>
    <row r="4157" spans="1:6" x14ac:dyDescent="0.45">
      <c r="A4157" s="218">
        <v>12688</v>
      </c>
      <c r="B4157" s="218">
        <v>500</v>
      </c>
      <c r="C4157" s="219">
        <v>8.8546169983652288</v>
      </c>
      <c r="D4157" s="218"/>
      <c r="E4157" s="218" t="s">
        <v>203</v>
      </c>
      <c r="F4157" s="218">
        <v>1994</v>
      </c>
    </row>
    <row r="4158" spans="1:6" x14ac:dyDescent="0.45">
      <c r="A4158" s="218">
        <v>12688</v>
      </c>
      <c r="B4158" s="218">
        <v>500</v>
      </c>
      <c r="C4158" s="219">
        <v>9.4730077448255354</v>
      </c>
      <c r="D4158" s="218"/>
      <c r="E4158" s="218" t="s">
        <v>203</v>
      </c>
      <c r="F4158" s="218">
        <v>1994</v>
      </c>
    </row>
    <row r="4159" spans="1:6" x14ac:dyDescent="0.45">
      <c r="A4159" s="218">
        <v>12688</v>
      </c>
      <c r="B4159" s="218">
        <v>500</v>
      </c>
      <c r="C4159" s="219">
        <v>27.10405929513864</v>
      </c>
      <c r="D4159" s="218"/>
      <c r="E4159" s="218" t="s">
        <v>203</v>
      </c>
      <c r="F4159" s="218">
        <v>1994</v>
      </c>
    </row>
    <row r="4160" spans="1:6" x14ac:dyDescent="0.45">
      <c r="A4160" s="218">
        <v>12688</v>
      </c>
      <c r="B4160" s="218">
        <v>500</v>
      </c>
      <c r="C4160" s="219">
        <v>51.857093988909043</v>
      </c>
      <c r="D4160" s="218"/>
      <c r="E4160" s="218" t="s">
        <v>203</v>
      </c>
      <c r="F4160" s="218">
        <v>1994</v>
      </c>
    </row>
    <row r="4161" spans="1:6" x14ac:dyDescent="0.45">
      <c r="A4161" s="218">
        <v>12688</v>
      </c>
      <c r="B4161" s="218">
        <v>500</v>
      </c>
      <c r="C4161" s="219">
        <v>22.015660480598601</v>
      </c>
      <c r="D4161" s="218"/>
      <c r="E4161" s="218" t="s">
        <v>203</v>
      </c>
      <c r="F4161" s="218">
        <v>1994</v>
      </c>
    </row>
    <row r="4162" spans="1:6" x14ac:dyDescent="0.45">
      <c r="A4162" s="218">
        <v>12688</v>
      </c>
      <c r="B4162" s="218">
        <v>500</v>
      </c>
      <c r="C4162" s="219">
        <v>23.834142235124741</v>
      </c>
      <c r="D4162" s="218"/>
      <c r="E4162" s="218" t="s">
        <v>203</v>
      </c>
      <c r="F4162" s="218">
        <v>1994</v>
      </c>
    </row>
    <row r="4163" spans="1:6" x14ac:dyDescent="0.45">
      <c r="A4163" s="218">
        <v>12688</v>
      </c>
      <c r="B4163" s="218">
        <v>500</v>
      </c>
      <c r="C4163" s="219">
        <v>32.065491171566308</v>
      </c>
      <c r="D4163" s="218"/>
      <c r="E4163" s="218" t="s">
        <v>203</v>
      </c>
      <c r="F4163" s="218">
        <v>1994</v>
      </c>
    </row>
    <row r="4164" spans="1:6" x14ac:dyDescent="0.45">
      <c r="A4164" s="218">
        <v>12688</v>
      </c>
      <c r="B4164" s="218">
        <v>500</v>
      </c>
      <c r="C4164" s="219">
        <v>27.595365419359219</v>
      </c>
      <c r="D4164" s="218"/>
      <c r="E4164" s="218" t="s">
        <v>203</v>
      </c>
      <c r="F4164" s="218">
        <v>1994</v>
      </c>
    </row>
    <row r="4165" spans="1:6" x14ac:dyDescent="0.45">
      <c r="A4165" s="218">
        <v>12688</v>
      </c>
      <c r="B4165" s="218">
        <v>500</v>
      </c>
      <c r="C4165" s="219">
        <v>20.08708083553633</v>
      </c>
      <c r="D4165" s="218"/>
      <c r="E4165" s="218" t="s">
        <v>203</v>
      </c>
      <c r="F4165" s="218">
        <v>1994</v>
      </c>
    </row>
    <row r="4166" spans="1:6" x14ac:dyDescent="0.45">
      <c r="A4166" s="218">
        <v>12688</v>
      </c>
      <c r="B4166" s="218">
        <v>500</v>
      </c>
      <c r="C4166" s="219">
        <v>9.26188777928623</v>
      </c>
      <c r="D4166" s="218"/>
      <c r="E4166" s="218" t="s">
        <v>203</v>
      </c>
      <c r="F4166" s="218">
        <v>1994</v>
      </c>
    </row>
    <row r="4167" spans="1:6" x14ac:dyDescent="0.45">
      <c r="A4167" s="218">
        <v>12688</v>
      </c>
      <c r="B4167" s="218">
        <v>500</v>
      </c>
      <c r="C4167" s="219">
        <v>34.878591783261378</v>
      </c>
      <c r="D4167" s="218"/>
      <c r="E4167" s="218" t="s">
        <v>203</v>
      </c>
      <c r="F4167" s="218">
        <v>1994</v>
      </c>
    </row>
    <row r="4168" spans="1:6" x14ac:dyDescent="0.45">
      <c r="A4168" s="218">
        <v>12688</v>
      </c>
      <c r="B4168" s="218">
        <v>500</v>
      </c>
      <c r="C4168" s="219">
        <v>17.867542609529359</v>
      </c>
      <c r="D4168" s="218"/>
      <c r="E4168" s="218" t="s">
        <v>203</v>
      </c>
      <c r="F4168" s="218">
        <v>1994</v>
      </c>
    </row>
    <row r="4169" spans="1:6" x14ac:dyDescent="0.45">
      <c r="A4169" s="218">
        <v>12688</v>
      </c>
      <c r="B4169" s="218">
        <v>500</v>
      </c>
      <c r="C4169" s="219">
        <v>26.445505146088429</v>
      </c>
      <c r="D4169" s="218"/>
      <c r="E4169" s="218" t="s">
        <v>203</v>
      </c>
      <c r="F4169" s="218">
        <v>1994</v>
      </c>
    </row>
    <row r="4170" spans="1:6" x14ac:dyDescent="0.45">
      <c r="A4170" s="218">
        <v>12688</v>
      </c>
      <c r="B4170" s="218">
        <v>500</v>
      </c>
      <c r="C4170" s="219">
        <v>37.537881677466252</v>
      </c>
      <c r="D4170" s="218"/>
      <c r="E4170" s="218" t="s">
        <v>203</v>
      </c>
      <c r="F4170" s="218">
        <v>1994</v>
      </c>
    </row>
    <row r="4171" spans="1:6" x14ac:dyDescent="0.45">
      <c r="A4171" s="218">
        <v>12688</v>
      </c>
      <c r="B4171" s="218">
        <v>500</v>
      </c>
      <c r="C4171" s="219">
        <v>37.702921933073092</v>
      </c>
      <c r="D4171" s="218"/>
      <c r="E4171" s="218" t="s">
        <v>203</v>
      </c>
      <c r="F4171" s="218">
        <v>1994</v>
      </c>
    </row>
    <row r="4172" spans="1:6" x14ac:dyDescent="0.45">
      <c r="A4172" s="218">
        <v>12688</v>
      </c>
      <c r="B4172" s="218">
        <v>500</v>
      </c>
      <c r="C4172" s="219">
        <v>16.910240598857271</v>
      </c>
      <c r="D4172" s="218"/>
      <c r="E4172" s="218" t="s">
        <v>203</v>
      </c>
      <c r="F4172" s="218">
        <v>1994</v>
      </c>
    </row>
    <row r="4173" spans="1:6" x14ac:dyDescent="0.45">
      <c r="A4173" s="218">
        <v>12688</v>
      </c>
      <c r="B4173" s="218">
        <v>500</v>
      </c>
      <c r="C4173" s="219">
        <v>34.037833461719821</v>
      </c>
      <c r="D4173" s="218"/>
      <c r="E4173" s="218" t="s">
        <v>203</v>
      </c>
      <c r="F4173" s="218">
        <v>1994</v>
      </c>
    </row>
    <row r="4174" spans="1:6" x14ac:dyDescent="0.45">
      <c r="A4174" s="218">
        <v>11978</v>
      </c>
      <c r="B4174" s="218">
        <v>225</v>
      </c>
      <c r="C4174" s="219">
        <v>16.252547434088068</v>
      </c>
      <c r="D4174" s="218"/>
      <c r="E4174" s="218" t="s">
        <v>209</v>
      </c>
      <c r="F4174" s="218">
        <v>1994</v>
      </c>
    </row>
    <row r="4175" spans="1:6" x14ac:dyDescent="0.45">
      <c r="A4175" s="218">
        <v>11978</v>
      </c>
      <c r="B4175" s="218">
        <v>225</v>
      </c>
      <c r="C4175" s="219">
        <v>13.40510245787195</v>
      </c>
      <c r="D4175" s="218"/>
      <c r="E4175" s="218" t="s">
        <v>209</v>
      </c>
      <c r="F4175" s="218">
        <v>1994</v>
      </c>
    </row>
    <row r="4176" spans="1:6" x14ac:dyDescent="0.45">
      <c r="A4176" s="218">
        <v>11978</v>
      </c>
      <c r="B4176" s="218">
        <v>225</v>
      </c>
      <c r="C4176" s="219">
        <v>13.711723508611771</v>
      </c>
      <c r="D4176" s="218"/>
      <c r="E4176" s="218" t="s">
        <v>209</v>
      </c>
      <c r="F4176" s="218">
        <v>1994</v>
      </c>
    </row>
    <row r="4177" spans="1:6" x14ac:dyDescent="0.45">
      <c r="A4177" s="218">
        <v>11978</v>
      </c>
      <c r="B4177" s="218">
        <v>225</v>
      </c>
      <c r="C4177" s="219">
        <v>24.195194127156931</v>
      </c>
      <c r="D4177" s="218"/>
      <c r="E4177" s="218" t="s">
        <v>209</v>
      </c>
      <c r="F4177" s="218">
        <v>1994</v>
      </c>
    </row>
    <row r="4178" spans="1:6" x14ac:dyDescent="0.45">
      <c r="A4178" s="218">
        <v>11970</v>
      </c>
      <c r="B4178" s="218">
        <v>250</v>
      </c>
      <c r="C4178" s="219">
        <v>25.038696692929388</v>
      </c>
      <c r="D4178" s="218"/>
      <c r="E4178" s="218" t="s">
        <v>209</v>
      </c>
      <c r="F4178" s="218">
        <v>1994</v>
      </c>
    </row>
    <row r="4179" spans="1:6" x14ac:dyDescent="0.45">
      <c r="A4179" s="218">
        <v>11970</v>
      </c>
      <c r="B4179" s="218">
        <v>250</v>
      </c>
      <c r="C4179" s="219">
        <v>21.634928094006419</v>
      </c>
      <c r="D4179" s="218"/>
      <c r="E4179" s="218" t="s">
        <v>209</v>
      </c>
      <c r="F4179" s="218">
        <v>1994</v>
      </c>
    </row>
    <row r="4180" spans="1:6" x14ac:dyDescent="0.45">
      <c r="A4180" s="218">
        <v>11970</v>
      </c>
      <c r="B4180" s="218">
        <v>250</v>
      </c>
      <c r="C4180" s="219">
        <v>15.48149370900466</v>
      </c>
      <c r="D4180" s="218"/>
      <c r="E4180" s="218" t="s">
        <v>209</v>
      </c>
      <c r="F4180" s="218">
        <v>1994</v>
      </c>
    </row>
    <row r="4181" spans="1:6" x14ac:dyDescent="0.45">
      <c r="A4181" s="218">
        <v>12148</v>
      </c>
      <c r="B4181" s="218">
        <v>315</v>
      </c>
      <c r="C4181" s="219">
        <v>18.38965746516898</v>
      </c>
      <c r="D4181" s="218"/>
      <c r="E4181" s="218" t="s">
        <v>111</v>
      </c>
      <c r="F4181" s="218">
        <v>1994</v>
      </c>
    </row>
    <row r="4182" spans="1:6" x14ac:dyDescent="0.45">
      <c r="A4182" s="218">
        <v>12148</v>
      </c>
      <c r="B4182" s="218">
        <v>315</v>
      </c>
      <c r="C4182" s="219">
        <v>26.616110497752111</v>
      </c>
      <c r="D4182" s="218"/>
      <c r="E4182" s="218" t="s">
        <v>111</v>
      </c>
      <c r="F4182" s="218">
        <v>1994</v>
      </c>
    </row>
    <row r="4183" spans="1:6" x14ac:dyDescent="0.45">
      <c r="A4183" s="218">
        <v>12148</v>
      </c>
      <c r="B4183" s="218">
        <v>315</v>
      </c>
      <c r="C4183" s="219">
        <v>20.56141205093698</v>
      </c>
      <c r="D4183" s="218"/>
      <c r="E4183" s="218" t="s">
        <v>114</v>
      </c>
      <c r="F4183" s="218">
        <v>1994</v>
      </c>
    </row>
    <row r="4184" spans="1:6" x14ac:dyDescent="0.45">
      <c r="A4184" s="218">
        <v>12148</v>
      </c>
      <c r="B4184" s="218">
        <v>315</v>
      </c>
      <c r="C4184" s="219">
        <v>18.951990570450281</v>
      </c>
      <c r="D4184" s="218"/>
      <c r="E4184" s="218" t="s">
        <v>114</v>
      </c>
      <c r="F4184" s="218">
        <v>1994</v>
      </c>
    </row>
    <row r="4185" spans="1:6" x14ac:dyDescent="0.45">
      <c r="A4185" s="218">
        <v>12148</v>
      </c>
      <c r="B4185" s="218">
        <v>315</v>
      </c>
      <c r="C4185" s="219">
        <v>26.91248016938065</v>
      </c>
      <c r="D4185" s="218"/>
      <c r="E4185" s="218" t="s">
        <v>114</v>
      </c>
      <c r="F4185" s="218">
        <v>1994</v>
      </c>
    </row>
    <row r="4186" spans="1:6" x14ac:dyDescent="0.45">
      <c r="A4186" s="218">
        <v>12148</v>
      </c>
      <c r="B4186" s="218">
        <v>315</v>
      </c>
      <c r="C4186" s="219">
        <v>15.769752524157971</v>
      </c>
      <c r="D4186" s="218"/>
      <c r="E4186" s="218" t="s">
        <v>114</v>
      </c>
      <c r="F4186" s="218">
        <v>1994</v>
      </c>
    </row>
    <row r="4187" spans="1:6" x14ac:dyDescent="0.45">
      <c r="A4187" s="218">
        <v>12148</v>
      </c>
      <c r="B4187" s="218">
        <v>315</v>
      </c>
      <c r="C4187" s="219">
        <v>13.77944992934777</v>
      </c>
      <c r="D4187" s="218"/>
      <c r="E4187" s="218" t="s">
        <v>114</v>
      </c>
      <c r="F4187" s="218">
        <v>1994</v>
      </c>
    </row>
    <row r="4188" spans="1:6" x14ac:dyDescent="0.45">
      <c r="A4188" s="218">
        <v>12148</v>
      </c>
      <c r="B4188" s="218">
        <v>315</v>
      </c>
      <c r="C4188" s="219">
        <v>19.033075743435401</v>
      </c>
      <c r="D4188" s="218"/>
      <c r="E4188" s="218" t="s">
        <v>111</v>
      </c>
      <c r="F4188" s="218">
        <v>1994</v>
      </c>
    </row>
    <row r="4189" spans="1:6" x14ac:dyDescent="0.45">
      <c r="A4189" s="218">
        <v>12148</v>
      </c>
      <c r="B4189" s="218">
        <v>315</v>
      </c>
      <c r="C4189" s="219">
        <v>33.478140227063221</v>
      </c>
      <c r="D4189" s="218"/>
      <c r="E4189" s="218" t="s">
        <v>111</v>
      </c>
      <c r="F4189" s="218">
        <v>1994</v>
      </c>
    </row>
    <row r="4190" spans="1:6" x14ac:dyDescent="0.45">
      <c r="A4190" s="218">
        <v>12110</v>
      </c>
      <c r="B4190" s="218">
        <v>315</v>
      </c>
      <c r="C4190" s="219">
        <v>37.224228461798688</v>
      </c>
      <c r="D4190" s="218"/>
      <c r="E4190" s="218" t="s">
        <v>209</v>
      </c>
      <c r="F4190" s="218">
        <v>1994</v>
      </c>
    </row>
    <row r="4191" spans="1:6" x14ac:dyDescent="0.45">
      <c r="A4191" s="218">
        <v>12110</v>
      </c>
      <c r="B4191" s="218">
        <v>315</v>
      </c>
      <c r="C4191" s="219">
        <v>24.630018784581889</v>
      </c>
      <c r="D4191" s="218"/>
      <c r="E4191" s="218" t="s">
        <v>209</v>
      </c>
      <c r="F4191" s="218">
        <v>1994</v>
      </c>
    </row>
    <row r="4192" spans="1:6" x14ac:dyDescent="0.45">
      <c r="A4192" s="218">
        <v>12110</v>
      </c>
      <c r="B4192" s="218">
        <v>315</v>
      </c>
      <c r="C4192" s="219">
        <v>21.972117612552111</v>
      </c>
      <c r="D4192" s="218"/>
      <c r="E4192" s="218" t="s">
        <v>209</v>
      </c>
      <c r="F4192" s="218">
        <v>1994</v>
      </c>
    </row>
    <row r="4193" spans="1:6" x14ac:dyDescent="0.45">
      <c r="A4193" s="218">
        <v>11002</v>
      </c>
      <c r="B4193" s="218">
        <v>450</v>
      </c>
      <c r="C4193" s="219">
        <v>11.24916500479682</v>
      </c>
      <c r="D4193" s="218"/>
      <c r="E4193" s="218" t="s">
        <v>212</v>
      </c>
      <c r="F4193" s="218">
        <v>1994</v>
      </c>
    </row>
    <row r="4194" spans="1:6" x14ac:dyDescent="0.45">
      <c r="A4194" s="218">
        <v>11002</v>
      </c>
      <c r="B4194" s="218">
        <v>450</v>
      </c>
      <c r="C4194" s="219">
        <v>27.026994423277241</v>
      </c>
      <c r="D4194" s="218"/>
      <c r="E4194" s="218" t="s">
        <v>212</v>
      </c>
      <c r="F4194" s="218">
        <v>1994</v>
      </c>
    </row>
    <row r="4195" spans="1:6" x14ac:dyDescent="0.45">
      <c r="A4195" s="218">
        <v>11144</v>
      </c>
      <c r="B4195" s="218">
        <v>500</v>
      </c>
      <c r="C4195" s="219">
        <v>13.581407931086961</v>
      </c>
      <c r="D4195" s="218"/>
      <c r="E4195" s="218" t="s">
        <v>212</v>
      </c>
      <c r="F4195" s="218">
        <v>1994</v>
      </c>
    </row>
    <row r="4196" spans="1:6" x14ac:dyDescent="0.45">
      <c r="A4196" s="218">
        <v>11144</v>
      </c>
      <c r="B4196" s="218">
        <v>500</v>
      </c>
      <c r="C4196" s="219">
        <v>13.112968758424129</v>
      </c>
      <c r="D4196" s="218"/>
      <c r="E4196" s="218" t="s">
        <v>212</v>
      </c>
      <c r="F4196" s="218">
        <v>1994</v>
      </c>
    </row>
    <row r="4197" spans="1:6" x14ac:dyDescent="0.45">
      <c r="A4197" s="218">
        <v>11144</v>
      </c>
      <c r="B4197" s="218">
        <v>500</v>
      </c>
      <c r="C4197" s="219">
        <v>14.576612054669241</v>
      </c>
      <c r="D4197" s="218"/>
      <c r="E4197" s="218" t="s">
        <v>212</v>
      </c>
      <c r="F4197" s="218">
        <v>1994</v>
      </c>
    </row>
    <row r="4198" spans="1:6" x14ac:dyDescent="0.45">
      <c r="A4198" s="218">
        <v>11144</v>
      </c>
      <c r="B4198" s="218">
        <v>500</v>
      </c>
      <c r="C4198" s="219">
        <v>14.412297884251981</v>
      </c>
      <c r="D4198" s="218"/>
      <c r="E4198" s="218" t="s">
        <v>212</v>
      </c>
      <c r="F4198" s="218">
        <v>1994</v>
      </c>
    </row>
    <row r="4199" spans="1:6" x14ac:dyDescent="0.45">
      <c r="A4199" s="218">
        <v>11144</v>
      </c>
      <c r="B4199" s="218">
        <v>500</v>
      </c>
      <c r="C4199" s="219">
        <v>24.39195744349956</v>
      </c>
      <c r="D4199" s="218"/>
      <c r="E4199" s="218" t="s">
        <v>212</v>
      </c>
      <c r="F4199" s="218">
        <v>1994</v>
      </c>
    </row>
    <row r="4200" spans="1:6" x14ac:dyDescent="0.45">
      <c r="A4200" s="218">
        <v>11144</v>
      </c>
      <c r="B4200" s="218">
        <v>500</v>
      </c>
      <c r="C4200" s="219">
        <v>25.118999277774151</v>
      </c>
      <c r="D4200" s="218"/>
      <c r="E4200" s="218" t="s">
        <v>212</v>
      </c>
      <c r="F4200" s="218">
        <v>1994</v>
      </c>
    </row>
    <row r="4201" spans="1:6" x14ac:dyDescent="0.45">
      <c r="A4201" s="218">
        <v>11144</v>
      </c>
      <c r="B4201" s="218">
        <v>500</v>
      </c>
      <c r="C4201" s="219">
        <v>28.204866179943231</v>
      </c>
      <c r="D4201" s="218"/>
      <c r="E4201" s="218" t="s">
        <v>212</v>
      </c>
      <c r="F4201" s="218">
        <v>1994</v>
      </c>
    </row>
    <row r="4202" spans="1:6" x14ac:dyDescent="0.45">
      <c r="A4202" s="218">
        <v>11144</v>
      </c>
      <c r="B4202" s="218">
        <v>500</v>
      </c>
      <c r="C4202" s="219">
        <v>22.130429713743041</v>
      </c>
      <c r="D4202" s="218"/>
      <c r="E4202" s="218" t="s">
        <v>212</v>
      </c>
      <c r="F4202" s="218">
        <v>1994</v>
      </c>
    </row>
    <row r="4203" spans="1:6" x14ac:dyDescent="0.45">
      <c r="A4203" s="218">
        <v>11144</v>
      </c>
      <c r="B4203" s="218">
        <v>500</v>
      </c>
      <c r="C4203" s="219">
        <v>23.527316669386462</v>
      </c>
      <c r="D4203" s="218"/>
      <c r="E4203" s="218" t="s">
        <v>212</v>
      </c>
      <c r="F4203" s="218">
        <v>1994</v>
      </c>
    </row>
    <row r="4204" spans="1:6" x14ac:dyDescent="0.45">
      <c r="A4204" s="218">
        <v>11144</v>
      </c>
      <c r="B4204" s="218">
        <v>500</v>
      </c>
      <c r="C4204" s="219">
        <v>28.472164333630008</v>
      </c>
      <c r="D4204" s="218"/>
      <c r="E4204" s="218" t="s">
        <v>212</v>
      </c>
      <c r="F4204" s="218">
        <v>1994</v>
      </c>
    </row>
    <row r="4205" spans="1:6" x14ac:dyDescent="0.45">
      <c r="A4205" s="218">
        <v>11144</v>
      </c>
      <c r="B4205" s="218">
        <v>500</v>
      </c>
      <c r="C4205" s="219">
        <v>18.630372106436869</v>
      </c>
      <c r="D4205" s="218"/>
      <c r="E4205" s="218" t="s">
        <v>212</v>
      </c>
      <c r="F4205" s="218">
        <v>1994</v>
      </c>
    </row>
    <row r="4206" spans="1:6" x14ac:dyDescent="0.45">
      <c r="A4206" s="218">
        <v>11144</v>
      </c>
      <c r="B4206" s="218">
        <v>500</v>
      </c>
      <c r="C4206" s="219">
        <v>13.827058054016151</v>
      </c>
      <c r="D4206" s="218"/>
      <c r="E4206" s="218" t="s">
        <v>212</v>
      </c>
      <c r="F4206" s="218">
        <v>1994</v>
      </c>
    </row>
    <row r="4207" spans="1:6" x14ac:dyDescent="0.45">
      <c r="A4207" s="218">
        <v>11144</v>
      </c>
      <c r="B4207" s="218">
        <v>500</v>
      </c>
      <c r="C4207" s="219">
        <v>24.864167932400591</v>
      </c>
      <c r="D4207" s="218"/>
      <c r="E4207" s="218" t="s">
        <v>212</v>
      </c>
      <c r="F4207" s="218">
        <v>1994</v>
      </c>
    </row>
    <row r="4208" spans="1:6" x14ac:dyDescent="0.45">
      <c r="A4208" s="218">
        <v>11144</v>
      </c>
      <c r="B4208" s="218">
        <v>500</v>
      </c>
      <c r="C4208" s="219">
        <v>16.319917294792361</v>
      </c>
      <c r="D4208" s="218"/>
      <c r="E4208" s="218" t="s">
        <v>212</v>
      </c>
      <c r="F4208" s="218">
        <v>1994</v>
      </c>
    </row>
    <row r="4209" spans="1:6" x14ac:dyDescent="0.45">
      <c r="A4209" s="218">
        <v>11144</v>
      </c>
      <c r="B4209" s="218">
        <v>500</v>
      </c>
      <c r="C4209" s="219">
        <v>18.160553124543181</v>
      </c>
      <c r="D4209" s="218"/>
      <c r="E4209" s="218" t="s">
        <v>212</v>
      </c>
      <c r="F4209" s="218">
        <v>1994</v>
      </c>
    </row>
    <row r="4210" spans="1:6" x14ac:dyDescent="0.45">
      <c r="A4210" s="218">
        <v>11142</v>
      </c>
      <c r="B4210" s="218">
        <v>450</v>
      </c>
      <c r="C4210" s="219">
        <v>28.551740177494981</v>
      </c>
      <c r="D4210" s="218"/>
      <c r="E4210" s="218" t="s">
        <v>212</v>
      </c>
      <c r="F4210" s="218">
        <v>1994</v>
      </c>
    </row>
    <row r="4211" spans="1:6" x14ac:dyDescent="0.45">
      <c r="A4211" s="218">
        <v>11142</v>
      </c>
      <c r="B4211" s="218">
        <v>450</v>
      </c>
      <c r="C4211" s="219">
        <v>31.03904246022978</v>
      </c>
      <c r="D4211" s="218"/>
      <c r="E4211" s="218" t="s">
        <v>212</v>
      </c>
      <c r="F4211" s="218">
        <v>1994</v>
      </c>
    </row>
    <row r="4212" spans="1:6" x14ac:dyDescent="0.45">
      <c r="A4212" s="218">
        <v>11142</v>
      </c>
      <c r="B4212" s="218">
        <v>450</v>
      </c>
      <c r="C4212" s="219">
        <v>20.857034903611471</v>
      </c>
      <c r="D4212" s="218"/>
      <c r="E4212" s="218" t="s">
        <v>212</v>
      </c>
      <c r="F4212" s="218">
        <v>1994</v>
      </c>
    </row>
    <row r="4213" spans="1:6" x14ac:dyDescent="0.45">
      <c r="A4213" s="218">
        <v>11142</v>
      </c>
      <c r="B4213" s="218">
        <v>450</v>
      </c>
      <c r="C4213" s="219">
        <v>13.241398562805861</v>
      </c>
      <c r="D4213" s="218"/>
      <c r="E4213" s="218" t="s">
        <v>212</v>
      </c>
      <c r="F4213" s="218">
        <v>1994</v>
      </c>
    </row>
    <row r="4214" spans="1:6" x14ac:dyDescent="0.45">
      <c r="A4214" s="218">
        <v>11142</v>
      </c>
      <c r="B4214" s="218">
        <v>450</v>
      </c>
      <c r="C4214" s="219">
        <v>12.3866881632119</v>
      </c>
      <c r="D4214" s="218"/>
      <c r="E4214" s="218" t="s">
        <v>212</v>
      </c>
      <c r="F4214" s="218">
        <v>1994</v>
      </c>
    </row>
    <row r="4215" spans="1:6" x14ac:dyDescent="0.45">
      <c r="A4215" s="218">
        <v>11142</v>
      </c>
      <c r="B4215" s="218">
        <v>450</v>
      </c>
      <c r="C4215" s="219">
        <v>3.7918756954858339</v>
      </c>
      <c r="D4215" s="218"/>
      <c r="E4215" s="218" t="s">
        <v>212</v>
      </c>
      <c r="F4215" s="218">
        <v>1994</v>
      </c>
    </row>
    <row r="4216" spans="1:6" x14ac:dyDescent="0.45">
      <c r="A4216" s="218">
        <v>11142</v>
      </c>
      <c r="B4216" s="218">
        <v>450</v>
      </c>
      <c r="C4216" s="219">
        <v>10.94181449704595</v>
      </c>
      <c r="D4216" s="218"/>
      <c r="E4216" s="218" t="s">
        <v>212</v>
      </c>
      <c r="F4216" s="218">
        <v>1994</v>
      </c>
    </row>
    <row r="4217" spans="1:6" x14ac:dyDescent="0.45">
      <c r="A4217" s="218">
        <v>11142</v>
      </c>
      <c r="B4217" s="218">
        <v>450</v>
      </c>
      <c r="C4217" s="219">
        <v>11.41806134771385</v>
      </c>
      <c r="D4217" s="218"/>
      <c r="E4217" s="218" t="s">
        <v>212</v>
      </c>
      <c r="F4217" s="218">
        <v>1994</v>
      </c>
    </row>
    <row r="4218" spans="1:6" x14ac:dyDescent="0.45">
      <c r="A4218" s="218">
        <v>10836</v>
      </c>
      <c r="B4218" s="218">
        <v>315</v>
      </c>
      <c r="C4218" s="219">
        <v>22.718148322087529</v>
      </c>
      <c r="D4218" s="218"/>
      <c r="E4218" s="218" t="s">
        <v>111</v>
      </c>
      <c r="F4218" s="218">
        <v>1994</v>
      </c>
    </row>
    <row r="4219" spans="1:6" x14ac:dyDescent="0.45">
      <c r="A4219" s="218">
        <v>10836</v>
      </c>
      <c r="B4219" s="218">
        <v>315</v>
      </c>
      <c r="C4219" s="219">
        <v>12.3557017218762</v>
      </c>
      <c r="D4219" s="218"/>
      <c r="E4219" s="218" t="s">
        <v>111</v>
      </c>
      <c r="F4219" s="218">
        <v>1994</v>
      </c>
    </row>
    <row r="4220" spans="1:6" x14ac:dyDescent="0.45">
      <c r="A4220" s="218">
        <v>10158</v>
      </c>
      <c r="B4220" s="218">
        <v>300</v>
      </c>
      <c r="C4220" s="219">
        <v>35.592743281053032</v>
      </c>
      <c r="D4220" s="218"/>
      <c r="E4220" s="218" t="s">
        <v>207</v>
      </c>
      <c r="F4220" s="218">
        <v>1994</v>
      </c>
    </row>
    <row r="4221" spans="1:6" x14ac:dyDescent="0.45">
      <c r="A4221" s="218">
        <v>10158</v>
      </c>
      <c r="B4221" s="218">
        <v>300</v>
      </c>
      <c r="C4221" s="219">
        <v>20.128622574309151</v>
      </c>
      <c r="D4221" s="218"/>
      <c r="E4221" s="218" t="s">
        <v>207</v>
      </c>
      <c r="F4221" s="218">
        <v>1994</v>
      </c>
    </row>
    <row r="4222" spans="1:6" x14ac:dyDescent="0.45">
      <c r="A4222" s="218">
        <v>10158</v>
      </c>
      <c r="B4222" s="218">
        <v>300</v>
      </c>
      <c r="C4222" s="219">
        <v>2.4892849477349261</v>
      </c>
      <c r="D4222" s="218"/>
      <c r="E4222" s="218" t="s">
        <v>207</v>
      </c>
      <c r="F4222" s="218">
        <v>1994</v>
      </c>
    </row>
    <row r="4223" spans="1:6" x14ac:dyDescent="0.45">
      <c r="A4223" s="218">
        <v>10158</v>
      </c>
      <c r="B4223" s="218">
        <v>300</v>
      </c>
      <c r="C4223" s="219">
        <v>19.712966279489681</v>
      </c>
      <c r="D4223" s="218"/>
      <c r="E4223" s="218" t="s">
        <v>207</v>
      </c>
      <c r="F4223" s="218">
        <v>1994</v>
      </c>
    </row>
    <row r="4224" spans="1:6" x14ac:dyDescent="0.45">
      <c r="A4224" s="218">
        <v>10158</v>
      </c>
      <c r="B4224" s="218">
        <v>300</v>
      </c>
      <c r="C4224" s="219">
        <v>23.525066407068898</v>
      </c>
      <c r="D4224" s="218"/>
      <c r="E4224" s="218" t="s">
        <v>207</v>
      </c>
      <c r="F4224" s="218">
        <v>1994</v>
      </c>
    </row>
    <row r="4225" spans="1:6" x14ac:dyDescent="0.45">
      <c r="A4225" s="218">
        <v>10158</v>
      </c>
      <c r="B4225" s="218">
        <v>300</v>
      </c>
      <c r="C4225" s="219">
        <v>20.445771270596559</v>
      </c>
      <c r="D4225" s="218"/>
      <c r="E4225" s="218" t="s">
        <v>207</v>
      </c>
      <c r="F4225" s="218">
        <v>1994</v>
      </c>
    </row>
    <row r="4226" spans="1:6" x14ac:dyDescent="0.45">
      <c r="A4226" s="218">
        <v>10158</v>
      </c>
      <c r="B4226" s="218">
        <v>300</v>
      </c>
      <c r="C4226" s="219">
        <v>32.794081669439862</v>
      </c>
      <c r="D4226" s="218"/>
      <c r="E4226" s="218" t="s">
        <v>207</v>
      </c>
      <c r="F4226" s="218">
        <v>1994</v>
      </c>
    </row>
    <row r="4227" spans="1:6" x14ac:dyDescent="0.45">
      <c r="A4227" s="218">
        <v>10158</v>
      </c>
      <c r="B4227" s="218">
        <v>300</v>
      </c>
      <c r="C4227" s="219">
        <v>25.218534237096279</v>
      </c>
      <c r="D4227" s="218"/>
      <c r="E4227" s="218" t="s">
        <v>207</v>
      </c>
      <c r="F4227" s="218">
        <v>1994</v>
      </c>
    </row>
    <row r="4228" spans="1:6" x14ac:dyDescent="0.45">
      <c r="A4228" s="218">
        <v>10150</v>
      </c>
      <c r="B4228" s="218">
        <v>200</v>
      </c>
      <c r="C4228" s="219">
        <v>20.063857704510241</v>
      </c>
      <c r="D4228" s="218"/>
      <c r="E4228" s="218" t="s">
        <v>205</v>
      </c>
      <c r="F4228" s="218">
        <v>1994</v>
      </c>
    </row>
    <row r="4229" spans="1:6" x14ac:dyDescent="0.45">
      <c r="A4229" s="218">
        <v>10150</v>
      </c>
      <c r="B4229" s="218">
        <v>200</v>
      </c>
      <c r="C4229" s="219">
        <v>20.651929722494739</v>
      </c>
      <c r="D4229" s="218"/>
      <c r="E4229" s="218" t="s">
        <v>205</v>
      </c>
      <c r="F4229" s="218">
        <v>1994</v>
      </c>
    </row>
    <row r="4230" spans="1:6" x14ac:dyDescent="0.45">
      <c r="A4230" s="218">
        <v>10150</v>
      </c>
      <c r="B4230" s="218">
        <v>200</v>
      </c>
      <c r="C4230" s="219">
        <v>46.942474415498147</v>
      </c>
      <c r="D4230" s="218"/>
      <c r="E4230" s="218" t="s">
        <v>205</v>
      </c>
      <c r="F4230" s="218">
        <v>1994</v>
      </c>
    </row>
    <row r="4231" spans="1:6" x14ac:dyDescent="0.45">
      <c r="A4231" s="218">
        <v>10150</v>
      </c>
      <c r="B4231" s="218">
        <v>200</v>
      </c>
      <c r="C4231" s="219">
        <v>19.134991114879</v>
      </c>
      <c r="D4231" s="218"/>
      <c r="E4231" s="218" t="s">
        <v>205</v>
      </c>
      <c r="F4231" s="218">
        <v>1994</v>
      </c>
    </row>
    <row r="4232" spans="1:6" x14ac:dyDescent="0.45">
      <c r="A4232" s="218">
        <v>10150</v>
      </c>
      <c r="B4232" s="218">
        <v>200</v>
      </c>
      <c r="C4232" s="219">
        <v>11.26793081498956</v>
      </c>
      <c r="D4232" s="218"/>
      <c r="E4232" s="218" t="s">
        <v>205</v>
      </c>
      <c r="F4232" s="218">
        <v>1994</v>
      </c>
    </row>
    <row r="4233" spans="1:6" x14ac:dyDescent="0.45">
      <c r="A4233" s="218">
        <v>10148</v>
      </c>
      <c r="B4233" s="218">
        <v>200</v>
      </c>
      <c r="C4233" s="219">
        <v>45.78629954417152</v>
      </c>
      <c r="D4233" s="218"/>
      <c r="E4233" s="218" t="s">
        <v>205</v>
      </c>
      <c r="F4233" s="218">
        <v>1994</v>
      </c>
    </row>
    <row r="4234" spans="1:6" x14ac:dyDescent="0.45">
      <c r="A4234" s="218">
        <v>10088</v>
      </c>
      <c r="B4234" s="218">
        <v>300</v>
      </c>
      <c r="C4234" s="219">
        <v>32.053119704585079</v>
      </c>
      <c r="D4234" s="218"/>
      <c r="E4234" s="218" t="s">
        <v>112</v>
      </c>
      <c r="F4234" s="218">
        <v>1994</v>
      </c>
    </row>
    <row r="4235" spans="1:6" x14ac:dyDescent="0.45">
      <c r="A4235" s="218">
        <v>9788</v>
      </c>
      <c r="B4235" s="218">
        <v>300</v>
      </c>
      <c r="C4235" s="219">
        <v>19.079097492018231</v>
      </c>
      <c r="D4235" s="218"/>
      <c r="E4235" s="218" t="s">
        <v>205</v>
      </c>
      <c r="F4235" s="218">
        <v>1994</v>
      </c>
    </row>
    <row r="4236" spans="1:6" x14ac:dyDescent="0.45">
      <c r="A4236" s="218">
        <v>7874</v>
      </c>
      <c r="B4236" s="218">
        <v>300</v>
      </c>
      <c r="C4236" s="219">
        <v>60.233951495073661</v>
      </c>
      <c r="D4236" s="218"/>
      <c r="E4236" s="218" t="s">
        <v>205</v>
      </c>
      <c r="F4236" s="218">
        <v>1994</v>
      </c>
    </row>
    <row r="4237" spans="1:6" x14ac:dyDescent="0.45">
      <c r="A4237" s="218">
        <v>12688</v>
      </c>
      <c r="B4237" s="218">
        <v>500</v>
      </c>
      <c r="C4237" s="219">
        <v>47.396344745164917</v>
      </c>
      <c r="D4237" s="218"/>
      <c r="E4237" s="218" t="s">
        <v>214</v>
      </c>
      <c r="F4237" s="218">
        <v>1994</v>
      </c>
    </row>
    <row r="4238" spans="1:6" x14ac:dyDescent="0.45">
      <c r="A4238" s="218">
        <v>11970</v>
      </c>
      <c r="B4238" s="218">
        <v>250</v>
      </c>
      <c r="C4238" s="219">
        <v>28.830206465915179</v>
      </c>
      <c r="D4238" s="218"/>
      <c r="E4238" s="218" t="s">
        <v>209</v>
      </c>
      <c r="F4238" s="218">
        <v>1994</v>
      </c>
    </row>
    <row r="4239" spans="1:6" x14ac:dyDescent="0.45">
      <c r="A4239" s="218">
        <v>11002</v>
      </c>
      <c r="B4239" s="218">
        <v>450</v>
      </c>
      <c r="C4239" s="219">
        <v>4.4827812852733393</v>
      </c>
      <c r="D4239" s="218"/>
      <c r="E4239" s="218" t="s">
        <v>215</v>
      </c>
      <c r="F4239" s="218">
        <v>1994</v>
      </c>
    </row>
    <row r="4240" spans="1:6" x14ac:dyDescent="0.45">
      <c r="A4240" s="218">
        <v>10158</v>
      </c>
      <c r="B4240" s="218">
        <v>300</v>
      </c>
      <c r="C4240" s="219">
        <v>17.717809939802859</v>
      </c>
      <c r="D4240" s="218"/>
      <c r="E4240" s="218" t="s">
        <v>207</v>
      </c>
      <c r="F4240" s="218">
        <v>1994</v>
      </c>
    </row>
    <row r="4241" spans="1:6" x14ac:dyDescent="0.45">
      <c r="A4241" s="218">
        <v>10148</v>
      </c>
      <c r="B4241" s="218">
        <v>200</v>
      </c>
      <c r="C4241" s="219">
        <v>72.388731551937639</v>
      </c>
      <c r="D4241" s="218"/>
      <c r="E4241" s="218" t="s">
        <v>206</v>
      </c>
      <c r="F4241" s="218">
        <v>1994</v>
      </c>
    </row>
    <row r="4242" spans="1:6" x14ac:dyDescent="0.45">
      <c r="A4242" s="218">
        <v>13524</v>
      </c>
      <c r="B4242" s="218">
        <v>250</v>
      </c>
      <c r="C4242" s="219">
        <v>25.888766174043941</v>
      </c>
      <c r="D4242" s="218"/>
      <c r="E4242" s="218" t="s">
        <v>114</v>
      </c>
      <c r="F4242" s="218">
        <v>1995</v>
      </c>
    </row>
    <row r="4243" spans="1:6" x14ac:dyDescent="0.45">
      <c r="A4243" s="218">
        <v>13522</v>
      </c>
      <c r="B4243" s="218">
        <v>500</v>
      </c>
      <c r="C4243" s="219">
        <v>24.91660521234985</v>
      </c>
      <c r="D4243" s="218"/>
      <c r="E4243" s="218" t="s">
        <v>203</v>
      </c>
      <c r="F4243" s="218">
        <v>1995</v>
      </c>
    </row>
    <row r="4244" spans="1:6" x14ac:dyDescent="0.45">
      <c r="A4244" s="218">
        <v>13522</v>
      </c>
      <c r="B4244" s="218">
        <v>500</v>
      </c>
      <c r="C4244" s="219">
        <v>31.03170859306756</v>
      </c>
      <c r="D4244" s="218"/>
      <c r="E4244" s="218" t="s">
        <v>203</v>
      </c>
      <c r="F4244" s="218">
        <v>1995</v>
      </c>
    </row>
    <row r="4245" spans="1:6" x14ac:dyDescent="0.45">
      <c r="A4245" s="218">
        <v>13522</v>
      </c>
      <c r="B4245" s="218">
        <v>500</v>
      </c>
      <c r="C4245" s="219">
        <v>39.923093856791048</v>
      </c>
      <c r="D4245" s="218"/>
      <c r="E4245" s="218" t="s">
        <v>203</v>
      </c>
      <c r="F4245" s="218">
        <v>1995</v>
      </c>
    </row>
    <row r="4246" spans="1:6" x14ac:dyDescent="0.45">
      <c r="A4246" s="218">
        <v>13522</v>
      </c>
      <c r="B4246" s="218">
        <v>500</v>
      </c>
      <c r="C4246" s="219">
        <v>29.77121479822042</v>
      </c>
      <c r="D4246" s="218"/>
      <c r="E4246" s="218" t="s">
        <v>203</v>
      </c>
      <c r="F4246" s="218">
        <v>1995</v>
      </c>
    </row>
    <row r="4247" spans="1:6" x14ac:dyDescent="0.45">
      <c r="A4247" s="218">
        <v>13522</v>
      </c>
      <c r="B4247" s="218">
        <v>500</v>
      </c>
      <c r="C4247" s="219">
        <v>26.008764199046581</v>
      </c>
      <c r="D4247" s="218"/>
      <c r="E4247" s="218" t="s">
        <v>203</v>
      </c>
      <c r="F4247" s="218">
        <v>1995</v>
      </c>
    </row>
    <row r="4248" spans="1:6" x14ac:dyDescent="0.45">
      <c r="A4248" s="218">
        <v>13522</v>
      </c>
      <c r="B4248" s="218">
        <v>500</v>
      </c>
      <c r="C4248" s="219">
        <v>9.6693092266534215</v>
      </c>
      <c r="D4248" s="218"/>
      <c r="E4248" s="218" t="s">
        <v>203</v>
      </c>
      <c r="F4248" s="218">
        <v>1995</v>
      </c>
    </row>
    <row r="4249" spans="1:6" x14ac:dyDescent="0.45">
      <c r="A4249" s="218">
        <v>13522</v>
      </c>
      <c r="B4249" s="218">
        <v>500</v>
      </c>
      <c r="C4249" s="219">
        <v>5.4711466445691901</v>
      </c>
      <c r="D4249" s="218"/>
      <c r="E4249" s="218" t="s">
        <v>203</v>
      </c>
      <c r="F4249" s="218">
        <v>1995</v>
      </c>
    </row>
    <row r="4250" spans="1:6" x14ac:dyDescent="0.45">
      <c r="A4250" s="218">
        <v>13522</v>
      </c>
      <c r="B4250" s="218">
        <v>500</v>
      </c>
      <c r="C4250" s="219">
        <v>30.09264684752937</v>
      </c>
      <c r="D4250" s="218"/>
      <c r="E4250" s="218" t="s">
        <v>203</v>
      </c>
      <c r="F4250" s="218">
        <v>1995</v>
      </c>
    </row>
    <row r="4251" spans="1:6" x14ac:dyDescent="0.45">
      <c r="A4251" s="218">
        <v>13522</v>
      </c>
      <c r="B4251" s="218">
        <v>500</v>
      </c>
      <c r="C4251" s="219">
        <v>46.788419285869502</v>
      </c>
      <c r="D4251" s="218"/>
      <c r="E4251" s="218" t="s">
        <v>203</v>
      </c>
      <c r="F4251" s="218">
        <v>1995</v>
      </c>
    </row>
    <row r="4252" spans="1:6" x14ac:dyDescent="0.45">
      <c r="A4252" s="218">
        <v>13522</v>
      </c>
      <c r="B4252" s="218">
        <v>500</v>
      </c>
      <c r="C4252" s="219">
        <v>46.641489605578137</v>
      </c>
      <c r="D4252" s="218"/>
      <c r="E4252" s="218" t="s">
        <v>203</v>
      </c>
      <c r="F4252" s="218">
        <v>1995</v>
      </c>
    </row>
    <row r="4253" spans="1:6" x14ac:dyDescent="0.45">
      <c r="A4253" s="218">
        <v>13522</v>
      </c>
      <c r="B4253" s="218">
        <v>500</v>
      </c>
      <c r="C4253" s="219">
        <v>35.12335284519358</v>
      </c>
      <c r="D4253" s="218"/>
      <c r="E4253" s="218" t="s">
        <v>203</v>
      </c>
      <c r="F4253" s="218">
        <v>1995</v>
      </c>
    </row>
    <row r="4254" spans="1:6" x14ac:dyDescent="0.45">
      <c r="A4254" s="218">
        <v>13522</v>
      </c>
      <c r="B4254" s="218">
        <v>500</v>
      </c>
      <c r="C4254" s="219">
        <v>20.423320813666859</v>
      </c>
      <c r="D4254" s="218"/>
      <c r="E4254" s="218" t="s">
        <v>203</v>
      </c>
      <c r="F4254" s="218">
        <v>1995</v>
      </c>
    </row>
    <row r="4255" spans="1:6" x14ac:dyDescent="0.45">
      <c r="A4255" s="218">
        <v>13522</v>
      </c>
      <c r="B4255" s="218">
        <v>500</v>
      </c>
      <c r="C4255" s="219">
        <v>15.25173340401137</v>
      </c>
      <c r="D4255" s="218"/>
      <c r="E4255" s="218" t="s">
        <v>203</v>
      </c>
      <c r="F4255" s="218">
        <v>1995</v>
      </c>
    </row>
    <row r="4256" spans="1:6" x14ac:dyDescent="0.45">
      <c r="A4256" s="218">
        <v>13522</v>
      </c>
      <c r="B4256" s="218">
        <v>500</v>
      </c>
      <c r="C4256" s="219">
        <v>15.557366855526061</v>
      </c>
      <c r="D4256" s="218"/>
      <c r="E4256" s="218" t="s">
        <v>203</v>
      </c>
      <c r="F4256" s="218">
        <v>1995</v>
      </c>
    </row>
    <row r="4257" spans="1:6" x14ac:dyDescent="0.45">
      <c r="A4257" s="218">
        <v>13522</v>
      </c>
      <c r="B4257" s="218">
        <v>500</v>
      </c>
      <c r="C4257" s="219">
        <v>30.204814206119501</v>
      </c>
      <c r="D4257" s="218"/>
      <c r="E4257" s="218" t="s">
        <v>203</v>
      </c>
      <c r="F4257" s="218">
        <v>1995</v>
      </c>
    </row>
    <row r="4258" spans="1:6" x14ac:dyDescent="0.45">
      <c r="A4258" s="218">
        <v>13522</v>
      </c>
      <c r="B4258" s="218">
        <v>500</v>
      </c>
      <c r="C4258" s="219">
        <v>25.24295549174823</v>
      </c>
      <c r="D4258" s="218"/>
      <c r="E4258" s="218" t="s">
        <v>203</v>
      </c>
      <c r="F4258" s="218">
        <v>1995</v>
      </c>
    </row>
    <row r="4259" spans="1:6" x14ac:dyDescent="0.45">
      <c r="A4259" s="218">
        <v>13522</v>
      </c>
      <c r="B4259" s="218">
        <v>500</v>
      </c>
      <c r="C4259" s="219">
        <v>23.64161348521835</v>
      </c>
      <c r="D4259" s="218"/>
      <c r="E4259" s="218" t="s">
        <v>203</v>
      </c>
      <c r="F4259" s="218">
        <v>1995</v>
      </c>
    </row>
    <row r="4260" spans="1:6" x14ac:dyDescent="0.45">
      <c r="A4260" s="218">
        <v>13522</v>
      </c>
      <c r="B4260" s="218">
        <v>500</v>
      </c>
      <c r="C4260" s="219">
        <v>23.64558629472841</v>
      </c>
      <c r="D4260" s="218"/>
      <c r="E4260" s="218" t="s">
        <v>203</v>
      </c>
      <c r="F4260" s="218">
        <v>1995</v>
      </c>
    </row>
    <row r="4261" spans="1:6" x14ac:dyDescent="0.45">
      <c r="A4261" s="218">
        <v>13518</v>
      </c>
      <c r="B4261" s="218">
        <v>250</v>
      </c>
      <c r="C4261" s="219">
        <v>6.2712833306834241</v>
      </c>
      <c r="D4261" s="218"/>
      <c r="E4261" s="218" t="s">
        <v>205</v>
      </c>
      <c r="F4261" s="218">
        <v>1995</v>
      </c>
    </row>
    <row r="4262" spans="1:6" x14ac:dyDescent="0.45">
      <c r="A4262" s="218">
        <v>13518</v>
      </c>
      <c r="B4262" s="218">
        <v>250</v>
      </c>
      <c r="C4262" s="219">
        <v>28.308000636306719</v>
      </c>
      <c r="D4262" s="218"/>
      <c r="E4262" s="218" t="s">
        <v>205</v>
      </c>
      <c r="F4262" s="218">
        <v>1995</v>
      </c>
    </row>
    <row r="4263" spans="1:6" x14ac:dyDescent="0.45">
      <c r="A4263" s="218">
        <v>13518</v>
      </c>
      <c r="B4263" s="218">
        <v>250</v>
      </c>
      <c r="C4263" s="219">
        <v>45.034733229041237</v>
      </c>
      <c r="D4263" s="218"/>
      <c r="E4263" s="218" t="s">
        <v>205</v>
      </c>
      <c r="F4263" s="218">
        <v>1995</v>
      </c>
    </row>
    <row r="4264" spans="1:6" x14ac:dyDescent="0.45">
      <c r="A4264" s="218">
        <v>13090</v>
      </c>
      <c r="B4264" s="218">
        <v>315</v>
      </c>
      <c r="C4264" s="219">
        <v>6.2576062273230582</v>
      </c>
      <c r="D4264" s="218"/>
      <c r="E4264" s="218" t="s">
        <v>114</v>
      </c>
      <c r="F4264" s="218">
        <v>1995</v>
      </c>
    </row>
    <row r="4265" spans="1:6" x14ac:dyDescent="0.45">
      <c r="A4265" s="218">
        <v>13292</v>
      </c>
      <c r="B4265" s="218">
        <v>300</v>
      </c>
      <c r="C4265" s="219">
        <v>11.026508466717379</v>
      </c>
      <c r="D4265" s="218"/>
      <c r="E4265" s="218" t="s">
        <v>111</v>
      </c>
      <c r="F4265" s="218">
        <v>1995</v>
      </c>
    </row>
    <row r="4266" spans="1:6" x14ac:dyDescent="0.45">
      <c r="A4266" s="218">
        <v>13292</v>
      </c>
      <c r="B4266" s="218">
        <v>300</v>
      </c>
      <c r="C4266" s="219">
        <v>5.7383599275917296</v>
      </c>
      <c r="D4266" s="218"/>
      <c r="E4266" s="218" t="s">
        <v>111</v>
      </c>
      <c r="F4266" s="218">
        <v>1995</v>
      </c>
    </row>
    <row r="4267" spans="1:6" x14ac:dyDescent="0.45">
      <c r="A4267" s="218">
        <v>13292</v>
      </c>
      <c r="B4267" s="218">
        <v>300</v>
      </c>
      <c r="C4267" s="219">
        <v>17.817182660305001</v>
      </c>
      <c r="D4267" s="218"/>
      <c r="E4267" s="218" t="s">
        <v>111</v>
      </c>
      <c r="F4267" s="218">
        <v>1995</v>
      </c>
    </row>
    <row r="4268" spans="1:6" x14ac:dyDescent="0.45">
      <c r="A4268" s="218">
        <v>13292</v>
      </c>
      <c r="B4268" s="218">
        <v>300</v>
      </c>
      <c r="C4268" s="219">
        <v>17.189999638673701</v>
      </c>
      <c r="D4268" s="218"/>
      <c r="E4268" s="218" t="s">
        <v>111</v>
      </c>
      <c r="F4268" s="218">
        <v>1995</v>
      </c>
    </row>
    <row r="4269" spans="1:6" x14ac:dyDescent="0.45">
      <c r="A4269" s="218">
        <v>13292</v>
      </c>
      <c r="B4269" s="218">
        <v>300</v>
      </c>
      <c r="C4269" s="219">
        <v>33.323366751895122</v>
      </c>
      <c r="D4269" s="218"/>
      <c r="E4269" s="218" t="s">
        <v>111</v>
      </c>
      <c r="F4269" s="218">
        <v>1995</v>
      </c>
    </row>
    <row r="4270" spans="1:6" x14ac:dyDescent="0.45">
      <c r="A4270" s="218">
        <v>13292</v>
      </c>
      <c r="B4270" s="218">
        <v>300</v>
      </c>
      <c r="C4270" s="219">
        <v>24.199238678937071</v>
      </c>
      <c r="D4270" s="218"/>
      <c r="E4270" s="218" t="s">
        <v>111</v>
      </c>
      <c r="F4270" s="218">
        <v>1995</v>
      </c>
    </row>
    <row r="4271" spans="1:6" x14ac:dyDescent="0.45">
      <c r="A4271" s="218">
        <v>13292</v>
      </c>
      <c r="B4271" s="218">
        <v>300</v>
      </c>
      <c r="C4271" s="219">
        <v>14.01414885038176</v>
      </c>
      <c r="D4271" s="218"/>
      <c r="E4271" s="218" t="s">
        <v>111</v>
      </c>
      <c r="F4271" s="218">
        <v>1995</v>
      </c>
    </row>
    <row r="4272" spans="1:6" x14ac:dyDescent="0.45">
      <c r="A4272" s="218">
        <v>13292</v>
      </c>
      <c r="B4272" s="218">
        <v>300</v>
      </c>
      <c r="C4272" s="219">
        <v>18.327824594220669</v>
      </c>
      <c r="D4272" s="218"/>
      <c r="E4272" s="218" t="s">
        <v>111</v>
      </c>
      <c r="F4272" s="218">
        <v>1995</v>
      </c>
    </row>
    <row r="4273" spans="1:6" x14ac:dyDescent="0.45">
      <c r="A4273" s="218">
        <v>13292</v>
      </c>
      <c r="B4273" s="218">
        <v>300</v>
      </c>
      <c r="C4273" s="219">
        <v>31.097228356482901</v>
      </c>
      <c r="D4273" s="218"/>
      <c r="E4273" s="218" t="s">
        <v>111</v>
      </c>
      <c r="F4273" s="218">
        <v>1995</v>
      </c>
    </row>
    <row r="4274" spans="1:6" x14ac:dyDescent="0.45">
      <c r="A4274" s="218">
        <v>13292</v>
      </c>
      <c r="B4274" s="218">
        <v>300</v>
      </c>
      <c r="C4274" s="219">
        <v>24.951985272625809</v>
      </c>
      <c r="D4274" s="218"/>
      <c r="E4274" s="218" t="s">
        <v>111</v>
      </c>
      <c r="F4274" s="218">
        <v>1995</v>
      </c>
    </row>
    <row r="4275" spans="1:6" x14ac:dyDescent="0.45">
      <c r="A4275" s="218">
        <v>13292</v>
      </c>
      <c r="B4275" s="218">
        <v>300</v>
      </c>
      <c r="C4275" s="219">
        <v>39.802384402312377</v>
      </c>
      <c r="D4275" s="218"/>
      <c r="E4275" s="218" t="s">
        <v>111</v>
      </c>
      <c r="F4275" s="218">
        <v>1995</v>
      </c>
    </row>
    <row r="4276" spans="1:6" x14ac:dyDescent="0.45">
      <c r="A4276" s="218">
        <v>13292</v>
      </c>
      <c r="B4276" s="218">
        <v>300</v>
      </c>
      <c r="C4276" s="219">
        <v>34.664251740536379</v>
      </c>
      <c r="D4276" s="218"/>
      <c r="E4276" s="218" t="s">
        <v>111</v>
      </c>
      <c r="F4276" s="218">
        <v>1995</v>
      </c>
    </row>
    <row r="4277" spans="1:6" x14ac:dyDescent="0.45">
      <c r="A4277" s="218">
        <v>13292</v>
      </c>
      <c r="B4277" s="218">
        <v>300</v>
      </c>
      <c r="C4277" s="219">
        <v>10.671016684081501</v>
      </c>
      <c r="D4277" s="218"/>
      <c r="E4277" s="218" t="s">
        <v>111</v>
      </c>
      <c r="F4277" s="218">
        <v>1995</v>
      </c>
    </row>
    <row r="4278" spans="1:6" x14ac:dyDescent="0.45">
      <c r="A4278" s="218">
        <v>13292</v>
      </c>
      <c r="B4278" s="218">
        <v>300</v>
      </c>
      <c r="C4278" s="219">
        <v>5.4515625582345404</v>
      </c>
      <c r="D4278" s="218"/>
      <c r="E4278" s="218" t="s">
        <v>111</v>
      </c>
      <c r="F4278" s="218">
        <v>1995</v>
      </c>
    </row>
    <row r="4279" spans="1:6" x14ac:dyDescent="0.45">
      <c r="A4279" s="218">
        <v>12868</v>
      </c>
      <c r="B4279" s="218">
        <v>160</v>
      </c>
      <c r="C4279" s="219">
        <v>19.068760333446011</v>
      </c>
      <c r="D4279" s="218"/>
      <c r="E4279" s="218" t="s">
        <v>111</v>
      </c>
      <c r="F4279" s="218">
        <v>1995</v>
      </c>
    </row>
    <row r="4280" spans="1:6" x14ac:dyDescent="0.45">
      <c r="A4280" s="218">
        <v>12868</v>
      </c>
      <c r="B4280" s="218">
        <v>160</v>
      </c>
      <c r="C4280" s="219">
        <v>33.682095949373043</v>
      </c>
      <c r="D4280" s="218"/>
      <c r="E4280" s="218" t="s">
        <v>111</v>
      </c>
      <c r="F4280" s="218">
        <v>1995</v>
      </c>
    </row>
    <row r="4281" spans="1:6" x14ac:dyDescent="0.45">
      <c r="A4281" s="218">
        <v>12868</v>
      </c>
      <c r="B4281" s="218">
        <v>160</v>
      </c>
      <c r="C4281" s="219">
        <v>39.876042973191659</v>
      </c>
      <c r="D4281" s="218"/>
      <c r="E4281" s="218" t="s">
        <v>111</v>
      </c>
      <c r="F4281" s="218">
        <v>1995</v>
      </c>
    </row>
    <row r="4282" spans="1:6" x14ac:dyDescent="0.45">
      <c r="A4282" s="218">
        <v>12862</v>
      </c>
      <c r="B4282" s="218">
        <v>315</v>
      </c>
      <c r="C4282" s="219">
        <v>12.64023656404472</v>
      </c>
      <c r="D4282" s="218"/>
      <c r="E4282" s="218" t="s">
        <v>111</v>
      </c>
      <c r="F4282" s="218">
        <v>1995</v>
      </c>
    </row>
    <row r="4283" spans="1:6" x14ac:dyDescent="0.45">
      <c r="A4283" s="218">
        <v>12862</v>
      </c>
      <c r="B4283" s="218">
        <v>315</v>
      </c>
      <c r="C4283" s="219">
        <v>11.37469594473111</v>
      </c>
      <c r="D4283" s="218"/>
      <c r="E4283" s="218" t="s">
        <v>111</v>
      </c>
      <c r="F4283" s="218">
        <v>1995</v>
      </c>
    </row>
    <row r="4284" spans="1:6" x14ac:dyDescent="0.45">
      <c r="A4284" s="218">
        <v>12862</v>
      </c>
      <c r="B4284" s="218">
        <v>315</v>
      </c>
      <c r="C4284" s="219">
        <v>50.569476953660498</v>
      </c>
      <c r="D4284" s="218"/>
      <c r="E4284" s="218" t="s">
        <v>111</v>
      </c>
      <c r="F4284" s="218">
        <v>1995</v>
      </c>
    </row>
    <row r="4285" spans="1:6" x14ac:dyDescent="0.45">
      <c r="A4285" s="218">
        <v>12862</v>
      </c>
      <c r="B4285" s="218">
        <v>315</v>
      </c>
      <c r="C4285" s="219">
        <v>26.324905033533671</v>
      </c>
      <c r="D4285" s="218"/>
      <c r="E4285" s="218" t="s">
        <v>111</v>
      </c>
      <c r="F4285" s="218">
        <v>1995</v>
      </c>
    </row>
    <row r="4286" spans="1:6" x14ac:dyDescent="0.45">
      <c r="A4286" s="218">
        <v>12768</v>
      </c>
      <c r="B4286" s="218">
        <v>250</v>
      </c>
      <c r="C4286" s="219">
        <v>32.961689069128823</v>
      </c>
      <c r="D4286" s="218"/>
      <c r="E4286" s="218" t="s">
        <v>111</v>
      </c>
      <c r="F4286" s="218">
        <v>1995</v>
      </c>
    </row>
    <row r="4287" spans="1:6" x14ac:dyDescent="0.45">
      <c r="A4287" s="218">
        <v>12238</v>
      </c>
      <c r="B4287" s="218">
        <v>300</v>
      </c>
      <c r="C4287" s="219">
        <v>10.25393785583899</v>
      </c>
      <c r="D4287" s="218"/>
      <c r="E4287" s="218" t="s">
        <v>209</v>
      </c>
      <c r="F4287" s="218">
        <v>1995</v>
      </c>
    </row>
    <row r="4288" spans="1:6" x14ac:dyDescent="0.45">
      <c r="A4288" s="218">
        <v>12238</v>
      </c>
      <c r="B4288" s="218">
        <v>300</v>
      </c>
      <c r="C4288" s="219">
        <v>35.341749717971851</v>
      </c>
      <c r="D4288" s="218"/>
      <c r="E4288" s="218" t="s">
        <v>209</v>
      </c>
      <c r="F4288" s="218">
        <v>1995</v>
      </c>
    </row>
    <row r="4289" spans="1:6" x14ac:dyDescent="0.45">
      <c r="A4289" s="218">
        <v>12238</v>
      </c>
      <c r="B4289" s="218">
        <v>300</v>
      </c>
      <c r="C4289" s="219">
        <v>37.622933481205273</v>
      </c>
      <c r="D4289" s="218"/>
      <c r="E4289" s="218" t="s">
        <v>209</v>
      </c>
      <c r="F4289" s="218">
        <v>1995</v>
      </c>
    </row>
    <row r="4290" spans="1:6" x14ac:dyDescent="0.45">
      <c r="A4290" s="218">
        <v>12238</v>
      </c>
      <c r="B4290" s="218">
        <v>300</v>
      </c>
      <c r="C4290" s="219">
        <v>35.21460518536658</v>
      </c>
      <c r="D4290" s="218"/>
      <c r="E4290" s="218" t="s">
        <v>209</v>
      </c>
      <c r="F4290" s="218">
        <v>1995</v>
      </c>
    </row>
    <row r="4291" spans="1:6" x14ac:dyDescent="0.45">
      <c r="A4291" s="218">
        <v>12238</v>
      </c>
      <c r="B4291" s="218">
        <v>300</v>
      </c>
      <c r="C4291" s="219">
        <v>34.770172146337998</v>
      </c>
      <c r="D4291" s="218"/>
      <c r="E4291" s="218" t="s">
        <v>209</v>
      </c>
      <c r="F4291" s="218">
        <v>1995</v>
      </c>
    </row>
    <row r="4292" spans="1:6" x14ac:dyDescent="0.45">
      <c r="A4292" s="218">
        <v>12238</v>
      </c>
      <c r="B4292" s="218">
        <v>300</v>
      </c>
      <c r="C4292" s="219">
        <v>39.597635929207392</v>
      </c>
      <c r="D4292" s="218"/>
      <c r="E4292" s="218" t="s">
        <v>209</v>
      </c>
      <c r="F4292" s="218">
        <v>1995</v>
      </c>
    </row>
    <row r="4293" spans="1:6" x14ac:dyDescent="0.45">
      <c r="A4293" s="218">
        <v>12238</v>
      </c>
      <c r="B4293" s="218">
        <v>300</v>
      </c>
      <c r="C4293" s="219">
        <v>31.213775204263779</v>
      </c>
      <c r="D4293" s="218"/>
      <c r="E4293" s="218" t="s">
        <v>209</v>
      </c>
      <c r="F4293" s="218">
        <v>1995</v>
      </c>
    </row>
    <row r="4294" spans="1:6" x14ac:dyDescent="0.45">
      <c r="A4294" s="218">
        <v>12238</v>
      </c>
      <c r="B4294" s="218">
        <v>300</v>
      </c>
      <c r="C4294" s="219">
        <v>35.895560830079688</v>
      </c>
      <c r="D4294" s="218"/>
      <c r="E4294" s="218" t="s">
        <v>209</v>
      </c>
      <c r="F4294" s="218">
        <v>1995</v>
      </c>
    </row>
    <row r="4295" spans="1:6" x14ac:dyDescent="0.45">
      <c r="A4295" s="218">
        <v>12238</v>
      </c>
      <c r="B4295" s="218">
        <v>300</v>
      </c>
      <c r="C4295" s="219">
        <v>18.8975853927959</v>
      </c>
      <c r="D4295" s="218"/>
      <c r="E4295" s="218" t="s">
        <v>209</v>
      </c>
      <c r="F4295" s="218">
        <v>1995</v>
      </c>
    </row>
    <row r="4296" spans="1:6" x14ac:dyDescent="0.45">
      <c r="A4296" s="218">
        <v>12238</v>
      </c>
      <c r="B4296" s="218">
        <v>300</v>
      </c>
      <c r="C4296" s="219">
        <v>19.43514484330505</v>
      </c>
      <c r="D4296" s="218"/>
      <c r="E4296" s="218" t="s">
        <v>209</v>
      </c>
      <c r="F4296" s="218">
        <v>1995</v>
      </c>
    </row>
    <row r="4297" spans="1:6" x14ac:dyDescent="0.45">
      <c r="A4297" s="218">
        <v>12238</v>
      </c>
      <c r="B4297" s="218">
        <v>300</v>
      </c>
      <c r="C4297" s="219">
        <v>38.18185338486488</v>
      </c>
      <c r="D4297" s="218"/>
      <c r="E4297" s="218" t="s">
        <v>209</v>
      </c>
      <c r="F4297" s="218">
        <v>1995</v>
      </c>
    </row>
    <row r="4298" spans="1:6" x14ac:dyDescent="0.45">
      <c r="A4298" s="218">
        <v>12238</v>
      </c>
      <c r="B4298" s="218">
        <v>300</v>
      </c>
      <c r="C4298" s="219">
        <v>38.336124583419533</v>
      </c>
      <c r="D4298" s="218"/>
      <c r="E4298" s="218" t="s">
        <v>209</v>
      </c>
      <c r="F4298" s="218">
        <v>1995</v>
      </c>
    </row>
    <row r="4299" spans="1:6" x14ac:dyDescent="0.45">
      <c r="A4299" s="218">
        <v>12238</v>
      </c>
      <c r="B4299" s="218">
        <v>300</v>
      </c>
      <c r="C4299" s="219">
        <v>38.164359367480849</v>
      </c>
      <c r="D4299" s="218"/>
      <c r="E4299" s="218" t="s">
        <v>209</v>
      </c>
      <c r="F4299" s="218">
        <v>1995</v>
      </c>
    </row>
    <row r="4300" spans="1:6" x14ac:dyDescent="0.45">
      <c r="A4300" s="218">
        <v>12238</v>
      </c>
      <c r="B4300" s="218">
        <v>300</v>
      </c>
      <c r="C4300" s="219">
        <v>15.43468665851789</v>
      </c>
      <c r="D4300" s="218"/>
      <c r="E4300" s="218" t="s">
        <v>209</v>
      </c>
      <c r="F4300" s="218">
        <v>1995</v>
      </c>
    </row>
    <row r="4301" spans="1:6" x14ac:dyDescent="0.45">
      <c r="A4301" s="218">
        <v>12238</v>
      </c>
      <c r="B4301" s="218">
        <v>300</v>
      </c>
      <c r="C4301" s="219">
        <v>16.489773168352691</v>
      </c>
      <c r="D4301" s="218"/>
      <c r="E4301" s="218" t="s">
        <v>209</v>
      </c>
      <c r="F4301" s="218">
        <v>1995</v>
      </c>
    </row>
    <row r="4302" spans="1:6" x14ac:dyDescent="0.45">
      <c r="A4302" s="218">
        <v>12238</v>
      </c>
      <c r="B4302" s="218">
        <v>300</v>
      </c>
      <c r="C4302" s="219">
        <v>27.796405957155439</v>
      </c>
      <c r="D4302" s="218"/>
      <c r="E4302" s="218" t="s">
        <v>209</v>
      </c>
      <c r="F4302" s="218">
        <v>1995</v>
      </c>
    </row>
    <row r="4303" spans="1:6" x14ac:dyDescent="0.45">
      <c r="A4303" s="218">
        <v>12238</v>
      </c>
      <c r="B4303" s="218">
        <v>300</v>
      </c>
      <c r="C4303" s="219">
        <v>38.469531084696577</v>
      </c>
      <c r="D4303" s="218"/>
      <c r="E4303" s="218" t="s">
        <v>209</v>
      </c>
      <c r="F4303" s="218">
        <v>1995</v>
      </c>
    </row>
    <row r="4304" spans="1:6" x14ac:dyDescent="0.45">
      <c r="A4304" s="218">
        <v>12220</v>
      </c>
      <c r="B4304" s="218">
        <v>400</v>
      </c>
      <c r="C4304" s="219">
        <v>29.968760757575549</v>
      </c>
      <c r="D4304" s="218"/>
      <c r="E4304" s="218" t="s">
        <v>114</v>
      </c>
      <c r="F4304" s="218">
        <v>1995</v>
      </c>
    </row>
    <row r="4305" spans="1:6" x14ac:dyDescent="0.45">
      <c r="A4305" s="218">
        <v>12220</v>
      </c>
      <c r="B4305" s="218">
        <v>400</v>
      </c>
      <c r="C4305" s="219">
        <v>31.38165965324491</v>
      </c>
      <c r="D4305" s="218"/>
      <c r="E4305" s="218" t="s">
        <v>114</v>
      </c>
      <c r="F4305" s="218">
        <v>1995</v>
      </c>
    </row>
    <row r="4306" spans="1:6" x14ac:dyDescent="0.45">
      <c r="A4306" s="218">
        <v>12220</v>
      </c>
      <c r="B4306" s="218">
        <v>400</v>
      </c>
      <c r="C4306" s="219">
        <v>31.30069346090098</v>
      </c>
      <c r="D4306" s="218"/>
      <c r="E4306" s="218" t="s">
        <v>114</v>
      </c>
      <c r="F4306" s="218">
        <v>1995</v>
      </c>
    </row>
    <row r="4307" spans="1:6" x14ac:dyDescent="0.45">
      <c r="A4307" s="218">
        <v>12220</v>
      </c>
      <c r="B4307" s="218">
        <v>400</v>
      </c>
      <c r="C4307" s="219">
        <v>37.360853856397007</v>
      </c>
      <c r="D4307" s="218"/>
      <c r="E4307" s="218" t="s">
        <v>114</v>
      </c>
      <c r="F4307" s="218">
        <v>1995</v>
      </c>
    </row>
    <row r="4308" spans="1:6" x14ac:dyDescent="0.45">
      <c r="A4308" s="218">
        <v>12220</v>
      </c>
      <c r="B4308" s="218">
        <v>400</v>
      </c>
      <c r="C4308" s="219">
        <v>20.756114329696871</v>
      </c>
      <c r="D4308" s="218"/>
      <c r="E4308" s="218" t="s">
        <v>114</v>
      </c>
      <c r="F4308" s="218">
        <v>1995</v>
      </c>
    </row>
    <row r="4309" spans="1:6" x14ac:dyDescent="0.45">
      <c r="A4309" s="218">
        <v>12220</v>
      </c>
      <c r="B4309" s="218">
        <v>400</v>
      </c>
      <c r="C4309" s="219">
        <v>21.22275145958886</v>
      </c>
      <c r="D4309" s="218"/>
      <c r="E4309" s="218" t="s">
        <v>114</v>
      </c>
      <c r="F4309" s="218">
        <v>1995</v>
      </c>
    </row>
    <row r="4310" spans="1:6" x14ac:dyDescent="0.45">
      <c r="A4310" s="218">
        <v>12220</v>
      </c>
      <c r="B4310" s="218">
        <v>400</v>
      </c>
      <c r="C4310" s="219">
        <v>11.172760336481559</v>
      </c>
      <c r="D4310" s="218"/>
      <c r="E4310" s="218" t="s">
        <v>114</v>
      </c>
      <c r="F4310" s="218">
        <v>1995</v>
      </c>
    </row>
    <row r="4311" spans="1:6" x14ac:dyDescent="0.45">
      <c r="A4311" s="218">
        <v>12220</v>
      </c>
      <c r="B4311" s="218">
        <v>400</v>
      </c>
      <c r="C4311" s="219">
        <v>8.4146517493698774</v>
      </c>
      <c r="D4311" s="218"/>
      <c r="E4311" s="218" t="s">
        <v>114</v>
      </c>
      <c r="F4311" s="218">
        <v>1995</v>
      </c>
    </row>
    <row r="4312" spans="1:6" x14ac:dyDescent="0.45">
      <c r="A4312" s="218">
        <v>12220</v>
      </c>
      <c r="B4312" s="218">
        <v>400</v>
      </c>
      <c r="C4312" s="219">
        <v>29.854487077756811</v>
      </c>
      <c r="D4312" s="218"/>
      <c r="E4312" s="218" t="s">
        <v>114</v>
      </c>
      <c r="F4312" s="218">
        <v>1995</v>
      </c>
    </row>
    <row r="4313" spans="1:6" x14ac:dyDescent="0.45">
      <c r="A4313" s="218">
        <v>11976</v>
      </c>
      <c r="B4313" s="218">
        <v>315</v>
      </c>
      <c r="C4313" s="219">
        <v>20.369737740734401</v>
      </c>
      <c r="D4313" s="218"/>
      <c r="E4313" s="218" t="s">
        <v>111</v>
      </c>
      <c r="F4313" s="218">
        <v>1995</v>
      </c>
    </row>
    <row r="4314" spans="1:6" x14ac:dyDescent="0.45">
      <c r="A4314" s="218">
        <v>11976</v>
      </c>
      <c r="B4314" s="218">
        <v>315</v>
      </c>
      <c r="C4314" s="219">
        <v>20.465255614201219</v>
      </c>
      <c r="D4314" s="218"/>
      <c r="E4314" s="218" t="s">
        <v>111</v>
      </c>
      <c r="F4314" s="218">
        <v>1995</v>
      </c>
    </row>
    <row r="4315" spans="1:6" x14ac:dyDescent="0.45">
      <c r="A4315" s="218">
        <v>11976</v>
      </c>
      <c r="B4315" s="218">
        <v>315</v>
      </c>
      <c r="C4315" s="219">
        <v>11.66533043594492</v>
      </c>
      <c r="D4315" s="218"/>
      <c r="E4315" s="218" t="s">
        <v>111</v>
      </c>
      <c r="F4315" s="218">
        <v>1995</v>
      </c>
    </row>
    <row r="4316" spans="1:6" x14ac:dyDescent="0.45">
      <c r="A4316" s="218">
        <v>11976</v>
      </c>
      <c r="B4316" s="218">
        <v>315</v>
      </c>
      <c r="C4316" s="219">
        <v>16.275447206132231</v>
      </c>
      <c r="D4316" s="218"/>
      <c r="E4316" s="218" t="s">
        <v>111</v>
      </c>
      <c r="F4316" s="218">
        <v>1995</v>
      </c>
    </row>
    <row r="4317" spans="1:6" x14ac:dyDescent="0.45">
      <c r="A4317" s="218">
        <v>11976</v>
      </c>
      <c r="B4317" s="218">
        <v>315</v>
      </c>
      <c r="C4317" s="219">
        <v>11.041608301880551</v>
      </c>
      <c r="D4317" s="218"/>
      <c r="E4317" s="218" t="s">
        <v>111</v>
      </c>
      <c r="F4317" s="218">
        <v>1995</v>
      </c>
    </row>
    <row r="4318" spans="1:6" x14ac:dyDescent="0.45">
      <c r="A4318" s="218">
        <v>11976</v>
      </c>
      <c r="B4318" s="218">
        <v>315</v>
      </c>
      <c r="C4318" s="219">
        <v>10.32597563538905</v>
      </c>
      <c r="D4318" s="218"/>
      <c r="E4318" s="218" t="s">
        <v>111</v>
      </c>
      <c r="F4318" s="218">
        <v>1995</v>
      </c>
    </row>
    <row r="4319" spans="1:6" x14ac:dyDescent="0.45">
      <c r="A4319" s="218">
        <v>11976</v>
      </c>
      <c r="B4319" s="218">
        <v>315</v>
      </c>
      <c r="C4319" s="219">
        <v>26.870318921354539</v>
      </c>
      <c r="D4319" s="218"/>
      <c r="E4319" s="218" t="s">
        <v>111</v>
      </c>
      <c r="F4319" s="218">
        <v>1995</v>
      </c>
    </row>
    <row r="4320" spans="1:6" x14ac:dyDescent="0.45">
      <c r="A4320" s="218">
        <v>11976</v>
      </c>
      <c r="B4320" s="218">
        <v>315</v>
      </c>
      <c r="C4320" s="219">
        <v>41.023800491157488</v>
      </c>
      <c r="D4320" s="218"/>
      <c r="E4320" s="218" t="s">
        <v>111</v>
      </c>
      <c r="F4320" s="218">
        <v>1995</v>
      </c>
    </row>
    <row r="4321" spans="1:6" x14ac:dyDescent="0.45">
      <c r="A4321" s="218">
        <v>11976</v>
      </c>
      <c r="B4321" s="218">
        <v>315</v>
      </c>
      <c r="C4321" s="219">
        <v>28.387580307654691</v>
      </c>
      <c r="D4321" s="218"/>
      <c r="E4321" s="218" t="s">
        <v>111</v>
      </c>
      <c r="F4321" s="218">
        <v>1995</v>
      </c>
    </row>
    <row r="4322" spans="1:6" x14ac:dyDescent="0.45">
      <c r="A4322" s="218">
        <v>11976</v>
      </c>
      <c r="B4322" s="218">
        <v>315</v>
      </c>
      <c r="C4322" s="219">
        <v>17.28216021429607</v>
      </c>
      <c r="D4322" s="218"/>
      <c r="E4322" s="218" t="s">
        <v>111</v>
      </c>
      <c r="F4322" s="218">
        <v>1995</v>
      </c>
    </row>
    <row r="4323" spans="1:6" x14ac:dyDescent="0.45">
      <c r="A4323" s="218">
        <v>11976</v>
      </c>
      <c r="B4323" s="218">
        <v>315</v>
      </c>
      <c r="C4323" s="219">
        <v>8.9230133360110635</v>
      </c>
      <c r="D4323" s="218"/>
      <c r="E4323" s="218" t="s">
        <v>111</v>
      </c>
      <c r="F4323" s="218">
        <v>1995</v>
      </c>
    </row>
    <row r="4324" spans="1:6" x14ac:dyDescent="0.45">
      <c r="A4324" s="218">
        <v>11976</v>
      </c>
      <c r="B4324" s="218">
        <v>315</v>
      </c>
      <c r="C4324" s="219">
        <v>28.837814882361769</v>
      </c>
      <c r="D4324" s="218"/>
      <c r="E4324" s="218" t="s">
        <v>111</v>
      </c>
      <c r="F4324" s="218">
        <v>1995</v>
      </c>
    </row>
    <row r="4325" spans="1:6" x14ac:dyDescent="0.45">
      <c r="A4325" s="218">
        <v>11976</v>
      </c>
      <c r="B4325" s="218">
        <v>315</v>
      </c>
      <c r="C4325" s="219">
        <v>12.25335101261151</v>
      </c>
      <c r="D4325" s="218"/>
      <c r="E4325" s="218" t="s">
        <v>111</v>
      </c>
      <c r="F4325" s="218">
        <v>1995</v>
      </c>
    </row>
    <row r="4326" spans="1:6" x14ac:dyDescent="0.45">
      <c r="A4326" s="218">
        <v>11976</v>
      </c>
      <c r="B4326" s="218">
        <v>315</v>
      </c>
      <c r="C4326" s="219">
        <v>14.8856393313394</v>
      </c>
      <c r="D4326" s="218"/>
      <c r="E4326" s="218" t="s">
        <v>111</v>
      </c>
      <c r="F4326" s="218">
        <v>1995</v>
      </c>
    </row>
    <row r="4327" spans="1:6" x14ac:dyDescent="0.45">
      <c r="A4327" s="218">
        <v>11976</v>
      </c>
      <c r="B4327" s="218">
        <v>315</v>
      </c>
      <c r="C4327" s="219">
        <v>11.893844203336609</v>
      </c>
      <c r="D4327" s="218"/>
      <c r="E4327" s="218" t="s">
        <v>111</v>
      </c>
      <c r="F4327" s="218">
        <v>1995</v>
      </c>
    </row>
    <row r="4328" spans="1:6" x14ac:dyDescent="0.45">
      <c r="A4328" s="218">
        <v>11976</v>
      </c>
      <c r="B4328" s="218">
        <v>315</v>
      </c>
      <c r="C4328" s="219">
        <v>26.67980825193008</v>
      </c>
      <c r="D4328" s="218"/>
      <c r="E4328" s="218" t="s">
        <v>111</v>
      </c>
      <c r="F4328" s="218">
        <v>1995</v>
      </c>
    </row>
    <row r="4329" spans="1:6" x14ac:dyDescent="0.45">
      <c r="A4329" s="218">
        <v>11976</v>
      </c>
      <c r="B4329" s="218">
        <v>315</v>
      </c>
      <c r="C4329" s="219">
        <v>16.50454728749428</v>
      </c>
      <c r="D4329" s="218"/>
      <c r="E4329" s="218" t="s">
        <v>111</v>
      </c>
      <c r="F4329" s="218">
        <v>1995</v>
      </c>
    </row>
    <row r="4330" spans="1:6" x14ac:dyDescent="0.45">
      <c r="A4330" s="218">
        <v>11976</v>
      </c>
      <c r="B4330" s="218">
        <v>315</v>
      </c>
      <c r="C4330" s="219">
        <v>12.900248483716529</v>
      </c>
      <c r="D4330" s="218"/>
      <c r="E4330" s="218" t="s">
        <v>111</v>
      </c>
      <c r="F4330" s="218">
        <v>1995</v>
      </c>
    </row>
    <row r="4331" spans="1:6" x14ac:dyDescent="0.45">
      <c r="A4331" s="218">
        <v>12282</v>
      </c>
      <c r="B4331" s="218">
        <v>200</v>
      </c>
      <c r="C4331" s="219">
        <v>11.94050955813935</v>
      </c>
      <c r="D4331" s="218"/>
      <c r="E4331" s="218" t="s">
        <v>111</v>
      </c>
      <c r="F4331" s="218">
        <v>1995</v>
      </c>
    </row>
    <row r="4332" spans="1:6" x14ac:dyDescent="0.45">
      <c r="A4332" s="218">
        <v>12282</v>
      </c>
      <c r="B4332" s="218">
        <v>200</v>
      </c>
      <c r="C4332" s="219">
        <v>26.930410558371491</v>
      </c>
      <c r="D4332" s="218"/>
      <c r="E4332" s="218" t="s">
        <v>111</v>
      </c>
      <c r="F4332" s="218">
        <v>1995</v>
      </c>
    </row>
    <row r="4333" spans="1:6" x14ac:dyDescent="0.45">
      <c r="A4333" s="218">
        <v>12112</v>
      </c>
      <c r="B4333" s="218">
        <v>300</v>
      </c>
      <c r="C4333" s="219">
        <v>7.2805684769918004</v>
      </c>
      <c r="D4333" s="218"/>
      <c r="E4333" s="218" t="s">
        <v>111</v>
      </c>
      <c r="F4333" s="218">
        <v>1995</v>
      </c>
    </row>
    <row r="4334" spans="1:6" x14ac:dyDescent="0.45">
      <c r="A4334" s="218">
        <v>12112</v>
      </c>
      <c r="B4334" s="218">
        <v>300</v>
      </c>
      <c r="C4334" s="219">
        <v>26.662991605345269</v>
      </c>
      <c r="D4334" s="218"/>
      <c r="E4334" s="218" t="s">
        <v>111</v>
      </c>
      <c r="F4334" s="218">
        <v>1995</v>
      </c>
    </row>
    <row r="4335" spans="1:6" x14ac:dyDescent="0.45">
      <c r="A4335" s="218">
        <v>12112</v>
      </c>
      <c r="B4335" s="218">
        <v>300</v>
      </c>
      <c r="C4335" s="219">
        <v>19.919805248022691</v>
      </c>
      <c r="D4335" s="218"/>
      <c r="E4335" s="218" t="s">
        <v>111</v>
      </c>
      <c r="F4335" s="218">
        <v>1995</v>
      </c>
    </row>
    <row r="4336" spans="1:6" x14ac:dyDescent="0.45">
      <c r="A4336" s="218">
        <v>12112</v>
      </c>
      <c r="B4336" s="218">
        <v>300</v>
      </c>
      <c r="C4336" s="219">
        <v>16.674796734720012</v>
      </c>
      <c r="D4336" s="218"/>
      <c r="E4336" s="218" t="s">
        <v>111</v>
      </c>
      <c r="F4336" s="218">
        <v>1995</v>
      </c>
    </row>
    <row r="4337" spans="1:6" x14ac:dyDescent="0.45">
      <c r="A4337" s="218">
        <v>12112</v>
      </c>
      <c r="B4337" s="218">
        <v>300</v>
      </c>
      <c r="C4337" s="219">
        <v>32.08767124432709</v>
      </c>
      <c r="D4337" s="218"/>
      <c r="E4337" s="218" t="s">
        <v>111</v>
      </c>
      <c r="F4337" s="218">
        <v>1995</v>
      </c>
    </row>
    <row r="4338" spans="1:6" x14ac:dyDescent="0.45">
      <c r="A4338" s="218">
        <v>12112</v>
      </c>
      <c r="B4338" s="218">
        <v>300</v>
      </c>
      <c r="C4338" s="219">
        <v>20.19191512173056</v>
      </c>
      <c r="D4338" s="218"/>
      <c r="E4338" s="218" t="s">
        <v>111</v>
      </c>
      <c r="F4338" s="218">
        <v>1995</v>
      </c>
    </row>
    <row r="4339" spans="1:6" x14ac:dyDescent="0.45">
      <c r="A4339" s="218">
        <v>12062</v>
      </c>
      <c r="B4339" s="218">
        <v>200</v>
      </c>
      <c r="C4339" s="219">
        <v>23.768704521766129</v>
      </c>
      <c r="D4339" s="218"/>
      <c r="E4339" s="218" t="s">
        <v>114</v>
      </c>
      <c r="F4339" s="218">
        <v>1995</v>
      </c>
    </row>
    <row r="4340" spans="1:6" x14ac:dyDescent="0.45">
      <c r="A4340" s="218">
        <v>12062</v>
      </c>
      <c r="B4340" s="218">
        <v>200</v>
      </c>
      <c r="C4340" s="219">
        <v>15.89387630307175</v>
      </c>
      <c r="D4340" s="218"/>
      <c r="E4340" s="218" t="s">
        <v>114</v>
      </c>
      <c r="F4340" s="218">
        <v>1995</v>
      </c>
    </row>
    <row r="4341" spans="1:6" x14ac:dyDescent="0.45">
      <c r="A4341" s="218">
        <v>11858</v>
      </c>
      <c r="B4341" s="218">
        <v>315</v>
      </c>
      <c r="C4341" s="219">
        <v>33.645460106550637</v>
      </c>
      <c r="D4341" s="218"/>
      <c r="E4341" s="218" t="s">
        <v>209</v>
      </c>
      <c r="F4341" s="218">
        <v>1995</v>
      </c>
    </row>
    <row r="4342" spans="1:6" x14ac:dyDescent="0.45">
      <c r="A4342" s="218">
        <v>11796</v>
      </c>
      <c r="B4342" s="218">
        <v>600</v>
      </c>
      <c r="C4342" s="219">
        <v>55.374798347196659</v>
      </c>
      <c r="D4342" s="218"/>
      <c r="E4342" s="218" t="s">
        <v>203</v>
      </c>
      <c r="F4342" s="218">
        <v>1995</v>
      </c>
    </row>
    <row r="4343" spans="1:6" x14ac:dyDescent="0.45">
      <c r="A4343" s="218">
        <v>11796</v>
      </c>
      <c r="B4343" s="218">
        <v>600</v>
      </c>
      <c r="C4343" s="219">
        <v>23.35281421015225</v>
      </c>
      <c r="D4343" s="218"/>
      <c r="E4343" s="218" t="s">
        <v>203</v>
      </c>
      <c r="F4343" s="218">
        <v>1995</v>
      </c>
    </row>
    <row r="4344" spans="1:6" x14ac:dyDescent="0.45">
      <c r="A4344" s="218">
        <v>11796</v>
      </c>
      <c r="B4344" s="218">
        <v>600</v>
      </c>
      <c r="C4344" s="219">
        <v>51.075224126581297</v>
      </c>
      <c r="D4344" s="218"/>
      <c r="E4344" s="218" t="s">
        <v>203</v>
      </c>
      <c r="F4344" s="218">
        <v>1995</v>
      </c>
    </row>
    <row r="4345" spans="1:6" x14ac:dyDescent="0.45">
      <c r="A4345" s="218">
        <v>11796</v>
      </c>
      <c r="B4345" s="218">
        <v>600</v>
      </c>
      <c r="C4345" s="219">
        <v>49.143808082033573</v>
      </c>
      <c r="D4345" s="218"/>
      <c r="E4345" s="218" t="s">
        <v>203</v>
      </c>
      <c r="F4345" s="218">
        <v>1995</v>
      </c>
    </row>
    <row r="4346" spans="1:6" x14ac:dyDescent="0.45">
      <c r="A4346" s="218">
        <v>11796</v>
      </c>
      <c r="B4346" s="218">
        <v>600</v>
      </c>
      <c r="C4346" s="219">
        <v>12.35641556864886</v>
      </c>
      <c r="D4346" s="218"/>
      <c r="E4346" s="218" t="s">
        <v>203</v>
      </c>
      <c r="F4346" s="218">
        <v>1995</v>
      </c>
    </row>
    <row r="4347" spans="1:6" x14ac:dyDescent="0.45">
      <c r="A4347" s="218">
        <v>10786</v>
      </c>
      <c r="B4347" s="218">
        <v>200</v>
      </c>
      <c r="C4347" s="219">
        <v>24.579423823209641</v>
      </c>
      <c r="D4347" s="218"/>
      <c r="E4347" s="218" t="s">
        <v>111</v>
      </c>
      <c r="F4347" s="218">
        <v>1995</v>
      </c>
    </row>
    <row r="4348" spans="1:6" x14ac:dyDescent="0.45">
      <c r="A4348" s="218">
        <v>11026</v>
      </c>
      <c r="B4348" s="218">
        <v>200</v>
      </c>
      <c r="C4348" s="219">
        <v>3.5006234777040648</v>
      </c>
      <c r="D4348" s="218"/>
      <c r="E4348" s="218" t="s">
        <v>114</v>
      </c>
      <c r="F4348" s="218">
        <v>1995</v>
      </c>
    </row>
    <row r="4349" spans="1:6" x14ac:dyDescent="0.45">
      <c r="A4349" s="218">
        <v>10972</v>
      </c>
      <c r="B4349" s="218">
        <v>300</v>
      </c>
      <c r="C4349" s="219">
        <v>26.382737028656749</v>
      </c>
      <c r="D4349" s="218"/>
      <c r="E4349" s="218" t="s">
        <v>111</v>
      </c>
      <c r="F4349" s="218">
        <v>1995</v>
      </c>
    </row>
    <row r="4350" spans="1:6" x14ac:dyDescent="0.45">
      <c r="A4350" s="218">
        <v>10972</v>
      </c>
      <c r="B4350" s="218">
        <v>300</v>
      </c>
      <c r="C4350" s="219">
        <v>40.081444453178626</v>
      </c>
      <c r="D4350" s="218"/>
      <c r="E4350" s="218" t="s">
        <v>111</v>
      </c>
      <c r="F4350" s="218">
        <v>1995</v>
      </c>
    </row>
    <row r="4351" spans="1:6" x14ac:dyDescent="0.45">
      <c r="A4351" s="218">
        <v>10972</v>
      </c>
      <c r="B4351" s="218">
        <v>300</v>
      </c>
      <c r="C4351" s="219">
        <v>13.896187641999511</v>
      </c>
      <c r="D4351" s="218"/>
      <c r="E4351" s="218" t="s">
        <v>111</v>
      </c>
      <c r="F4351" s="218">
        <v>1995</v>
      </c>
    </row>
    <row r="4352" spans="1:6" x14ac:dyDescent="0.45">
      <c r="A4352" s="218">
        <v>10972</v>
      </c>
      <c r="B4352" s="218">
        <v>300</v>
      </c>
      <c r="C4352" s="219">
        <v>29.98798209073821</v>
      </c>
      <c r="D4352" s="218"/>
      <c r="E4352" s="218" t="s">
        <v>111</v>
      </c>
      <c r="F4352" s="218">
        <v>1995</v>
      </c>
    </row>
    <row r="4353" spans="1:6" x14ac:dyDescent="0.45">
      <c r="A4353" s="218">
        <v>10972</v>
      </c>
      <c r="B4353" s="218">
        <v>300</v>
      </c>
      <c r="C4353" s="219">
        <v>43.183033698602728</v>
      </c>
      <c r="D4353" s="218"/>
      <c r="E4353" s="218" t="s">
        <v>111</v>
      </c>
      <c r="F4353" s="218">
        <v>1995</v>
      </c>
    </row>
    <row r="4354" spans="1:6" x14ac:dyDescent="0.45">
      <c r="A4354" s="218">
        <v>10972</v>
      </c>
      <c r="B4354" s="218">
        <v>300</v>
      </c>
      <c r="C4354" s="219">
        <v>31.231839162271289</v>
      </c>
      <c r="D4354" s="218"/>
      <c r="E4354" s="218" t="s">
        <v>111</v>
      </c>
      <c r="F4354" s="218">
        <v>1995</v>
      </c>
    </row>
    <row r="4355" spans="1:6" x14ac:dyDescent="0.45">
      <c r="A4355" s="218">
        <v>10972</v>
      </c>
      <c r="B4355" s="218">
        <v>300</v>
      </c>
      <c r="C4355" s="219">
        <v>30.90331581303743</v>
      </c>
      <c r="D4355" s="218"/>
      <c r="E4355" s="218" t="s">
        <v>111</v>
      </c>
      <c r="F4355" s="218">
        <v>1995</v>
      </c>
    </row>
    <row r="4356" spans="1:6" x14ac:dyDescent="0.45">
      <c r="A4356" s="218">
        <v>10972</v>
      </c>
      <c r="B4356" s="218">
        <v>300</v>
      </c>
      <c r="C4356" s="219">
        <v>17.384270298939281</v>
      </c>
      <c r="D4356" s="218"/>
      <c r="E4356" s="218" t="s">
        <v>111</v>
      </c>
      <c r="F4356" s="218">
        <v>1995</v>
      </c>
    </row>
    <row r="4357" spans="1:6" x14ac:dyDescent="0.45">
      <c r="A4357" s="218">
        <v>10972</v>
      </c>
      <c r="B4357" s="218">
        <v>300</v>
      </c>
      <c r="C4357" s="219">
        <v>30.01013627802531</v>
      </c>
      <c r="D4357" s="218"/>
      <c r="E4357" s="218" t="s">
        <v>111</v>
      </c>
      <c r="F4357" s="218">
        <v>1995</v>
      </c>
    </row>
    <row r="4358" spans="1:6" x14ac:dyDescent="0.45">
      <c r="A4358" s="218">
        <v>10972</v>
      </c>
      <c r="B4358" s="218">
        <v>300</v>
      </c>
      <c r="C4358" s="219">
        <v>24.980955249651132</v>
      </c>
      <c r="D4358" s="218"/>
      <c r="E4358" s="218" t="s">
        <v>111</v>
      </c>
      <c r="F4358" s="218">
        <v>1995</v>
      </c>
    </row>
    <row r="4359" spans="1:6" x14ac:dyDescent="0.45">
      <c r="A4359" s="218">
        <v>10972</v>
      </c>
      <c r="B4359" s="218">
        <v>300</v>
      </c>
      <c r="C4359" s="219">
        <v>49.126444888159931</v>
      </c>
      <c r="D4359" s="218"/>
      <c r="E4359" s="218" t="s">
        <v>111</v>
      </c>
      <c r="F4359" s="218">
        <v>1995</v>
      </c>
    </row>
    <row r="4360" spans="1:6" x14ac:dyDescent="0.45">
      <c r="A4360" s="218">
        <v>10652</v>
      </c>
      <c r="B4360" s="218">
        <v>250</v>
      </c>
      <c r="C4360" s="219">
        <v>30.154387501586498</v>
      </c>
      <c r="D4360" s="218"/>
      <c r="E4360" s="218" t="s">
        <v>111</v>
      </c>
      <c r="F4360" s="218">
        <v>1995</v>
      </c>
    </row>
    <row r="4361" spans="1:6" x14ac:dyDescent="0.45">
      <c r="A4361" s="218">
        <v>10652</v>
      </c>
      <c r="B4361" s="218">
        <v>250</v>
      </c>
      <c r="C4361" s="219">
        <v>32.051464233757812</v>
      </c>
      <c r="D4361" s="218"/>
      <c r="E4361" s="218" t="s">
        <v>111</v>
      </c>
      <c r="F4361" s="218">
        <v>1995</v>
      </c>
    </row>
    <row r="4362" spans="1:6" x14ac:dyDescent="0.45">
      <c r="A4362" s="218">
        <v>10320</v>
      </c>
      <c r="B4362" s="218">
        <v>250</v>
      </c>
      <c r="C4362" s="219">
        <v>26.661321999490742</v>
      </c>
      <c r="D4362" s="218"/>
      <c r="E4362" s="218" t="s">
        <v>111</v>
      </c>
      <c r="F4362" s="218">
        <v>1995</v>
      </c>
    </row>
    <row r="4363" spans="1:6" x14ac:dyDescent="0.45">
      <c r="A4363" s="218">
        <v>10224</v>
      </c>
      <c r="B4363" s="218">
        <v>150</v>
      </c>
      <c r="C4363" s="219">
        <v>13.271306242599969</v>
      </c>
      <c r="D4363" s="218"/>
      <c r="E4363" s="218" t="s">
        <v>123</v>
      </c>
      <c r="F4363" s="218">
        <v>1995</v>
      </c>
    </row>
    <row r="4364" spans="1:6" x14ac:dyDescent="0.45">
      <c r="A4364" s="218">
        <v>10224</v>
      </c>
      <c r="B4364" s="218">
        <v>150</v>
      </c>
      <c r="C4364" s="219">
        <v>14.72490122427825</v>
      </c>
      <c r="D4364" s="218"/>
      <c r="E4364" s="218" t="s">
        <v>123</v>
      </c>
      <c r="F4364" s="218">
        <v>1995</v>
      </c>
    </row>
    <row r="4365" spans="1:6" x14ac:dyDescent="0.45">
      <c r="A4365" s="218">
        <v>10224</v>
      </c>
      <c r="B4365" s="218">
        <v>150</v>
      </c>
      <c r="C4365" s="219">
        <v>11.852890153085051</v>
      </c>
      <c r="D4365" s="218"/>
      <c r="E4365" s="218" t="s">
        <v>123</v>
      </c>
      <c r="F4365" s="218">
        <v>1995</v>
      </c>
    </row>
    <row r="4366" spans="1:6" x14ac:dyDescent="0.45">
      <c r="A4366" s="218">
        <v>9780</v>
      </c>
      <c r="B4366" s="218">
        <v>230</v>
      </c>
      <c r="C4366" s="219">
        <v>19.857591412843789</v>
      </c>
      <c r="D4366" s="218"/>
      <c r="E4366" s="218" t="s">
        <v>111</v>
      </c>
      <c r="F4366" s="218">
        <v>1995</v>
      </c>
    </row>
    <row r="4367" spans="1:6" x14ac:dyDescent="0.45">
      <c r="A4367" s="218">
        <v>9780</v>
      </c>
      <c r="B4367" s="218">
        <v>230</v>
      </c>
      <c r="C4367" s="219">
        <v>26.481019498013431</v>
      </c>
      <c r="D4367" s="218"/>
      <c r="E4367" s="218" t="s">
        <v>111</v>
      </c>
      <c r="F4367" s="218">
        <v>1995</v>
      </c>
    </row>
    <row r="4368" spans="1:6" x14ac:dyDescent="0.45">
      <c r="A4368" s="218">
        <v>9780</v>
      </c>
      <c r="B4368" s="218">
        <v>230</v>
      </c>
      <c r="C4368" s="219">
        <v>20.202057031433991</v>
      </c>
      <c r="D4368" s="218"/>
      <c r="E4368" s="218" t="s">
        <v>111</v>
      </c>
      <c r="F4368" s="218">
        <v>1995</v>
      </c>
    </row>
    <row r="4369" spans="1:6" x14ac:dyDescent="0.45">
      <c r="A4369" s="218">
        <v>9780</v>
      </c>
      <c r="B4369" s="218">
        <v>230</v>
      </c>
      <c r="C4369" s="219">
        <v>38.071498770807118</v>
      </c>
      <c r="D4369" s="218"/>
      <c r="E4369" s="218" t="s">
        <v>114</v>
      </c>
      <c r="F4369" s="218">
        <v>1995</v>
      </c>
    </row>
    <row r="4370" spans="1:6" x14ac:dyDescent="0.45">
      <c r="A4370" s="218">
        <v>9780</v>
      </c>
      <c r="B4370" s="218">
        <v>230</v>
      </c>
      <c r="C4370" s="219">
        <v>14.386248863003109</v>
      </c>
      <c r="D4370" s="218"/>
      <c r="E4370" s="218" t="s">
        <v>111</v>
      </c>
      <c r="F4370" s="218">
        <v>1995</v>
      </c>
    </row>
    <row r="4371" spans="1:6" x14ac:dyDescent="0.45">
      <c r="A4371" s="218">
        <v>9780</v>
      </c>
      <c r="B4371" s="218">
        <v>230</v>
      </c>
      <c r="C4371" s="219">
        <v>29.957587402355401</v>
      </c>
      <c r="D4371" s="218"/>
      <c r="E4371" s="218" t="s">
        <v>111</v>
      </c>
      <c r="F4371" s="218">
        <v>1995</v>
      </c>
    </row>
    <row r="4372" spans="1:6" x14ac:dyDescent="0.45">
      <c r="A4372" s="218">
        <v>9778</v>
      </c>
      <c r="B4372" s="218">
        <v>250</v>
      </c>
      <c r="C4372" s="219">
        <v>19.585463835775059</v>
      </c>
      <c r="D4372" s="218"/>
      <c r="E4372" s="218" t="s">
        <v>205</v>
      </c>
      <c r="F4372" s="218">
        <v>1995</v>
      </c>
    </row>
    <row r="4373" spans="1:6" x14ac:dyDescent="0.45">
      <c r="A4373" s="218">
        <v>9776</v>
      </c>
      <c r="B4373" s="218">
        <v>200</v>
      </c>
      <c r="C4373" s="219">
        <v>33.022807726237041</v>
      </c>
      <c r="D4373" s="218"/>
      <c r="E4373" s="218" t="s">
        <v>112</v>
      </c>
      <c r="F4373" s="218">
        <v>1995</v>
      </c>
    </row>
    <row r="4374" spans="1:6" x14ac:dyDescent="0.45">
      <c r="A4374" s="218">
        <v>9776</v>
      </c>
      <c r="B4374" s="218">
        <v>200</v>
      </c>
      <c r="C4374" s="219">
        <v>9.3131542776031715</v>
      </c>
      <c r="D4374" s="218"/>
      <c r="E4374" s="218" t="s">
        <v>112</v>
      </c>
      <c r="F4374" s="218">
        <v>1995</v>
      </c>
    </row>
    <row r="4375" spans="1:6" x14ac:dyDescent="0.45">
      <c r="A4375" s="218">
        <v>9464</v>
      </c>
      <c r="B4375" s="218">
        <v>160</v>
      </c>
      <c r="C4375" s="219">
        <v>49.36829932507419</v>
      </c>
      <c r="D4375" s="218"/>
      <c r="E4375" s="218" t="s">
        <v>111</v>
      </c>
      <c r="F4375" s="218">
        <v>1995</v>
      </c>
    </row>
    <row r="4376" spans="1:6" x14ac:dyDescent="0.45">
      <c r="A4376" s="218">
        <v>9464</v>
      </c>
      <c r="B4376" s="218">
        <v>160</v>
      </c>
      <c r="C4376" s="219">
        <v>44.819422691178318</v>
      </c>
      <c r="D4376" s="218"/>
      <c r="E4376" s="218"/>
      <c r="F4376" s="218">
        <v>1995</v>
      </c>
    </row>
    <row r="4377" spans="1:6" x14ac:dyDescent="0.45">
      <c r="A4377" s="218">
        <v>9464</v>
      </c>
      <c r="B4377" s="218">
        <v>160</v>
      </c>
      <c r="C4377" s="219">
        <v>2.7241616848623842</v>
      </c>
      <c r="D4377" s="218"/>
      <c r="E4377" s="218" t="s">
        <v>111</v>
      </c>
      <c r="F4377" s="218">
        <v>1995</v>
      </c>
    </row>
    <row r="4378" spans="1:6" x14ac:dyDescent="0.45">
      <c r="A4378" s="218">
        <v>9720</v>
      </c>
      <c r="B4378" s="218">
        <v>500</v>
      </c>
      <c r="C4378" s="219">
        <v>2.6672088287005171</v>
      </c>
      <c r="D4378" s="218"/>
      <c r="E4378" s="218" t="s">
        <v>204</v>
      </c>
      <c r="F4378" s="218">
        <v>1995</v>
      </c>
    </row>
    <row r="4379" spans="1:6" x14ac:dyDescent="0.45">
      <c r="A4379" s="218">
        <v>9720</v>
      </c>
      <c r="B4379" s="218">
        <v>500</v>
      </c>
      <c r="C4379" s="219">
        <v>27.537699388291021</v>
      </c>
      <c r="D4379" s="218"/>
      <c r="E4379" s="218" t="s">
        <v>203</v>
      </c>
      <c r="F4379" s="218">
        <v>1995</v>
      </c>
    </row>
    <row r="4380" spans="1:6" x14ac:dyDescent="0.45">
      <c r="A4380" s="218">
        <v>13518</v>
      </c>
      <c r="B4380" s="218">
        <v>250</v>
      </c>
      <c r="C4380" s="219">
        <v>11.582134577402121</v>
      </c>
      <c r="D4380" s="218"/>
      <c r="E4380" s="218" t="s">
        <v>206</v>
      </c>
      <c r="F4380" s="218">
        <v>1995</v>
      </c>
    </row>
    <row r="4381" spans="1:6" x14ac:dyDescent="0.45">
      <c r="A4381" s="218">
        <v>13292</v>
      </c>
      <c r="B4381" s="218">
        <v>300</v>
      </c>
      <c r="C4381" s="219">
        <v>15.14985809699782</v>
      </c>
      <c r="D4381" s="218"/>
      <c r="E4381" s="218" t="s">
        <v>124</v>
      </c>
      <c r="F4381" s="218">
        <v>1995</v>
      </c>
    </row>
    <row r="4382" spans="1:6" x14ac:dyDescent="0.45">
      <c r="A4382" s="218">
        <v>12728</v>
      </c>
      <c r="B4382" s="218">
        <v>300</v>
      </c>
      <c r="C4382" s="219">
        <v>11.02476026964783</v>
      </c>
      <c r="D4382" s="218"/>
      <c r="E4382" s="218" t="s">
        <v>124</v>
      </c>
      <c r="F4382" s="218">
        <v>1995</v>
      </c>
    </row>
    <row r="4383" spans="1:6" x14ac:dyDescent="0.45">
      <c r="A4383" s="218">
        <v>12220</v>
      </c>
      <c r="B4383" s="218">
        <v>400</v>
      </c>
      <c r="C4383" s="219">
        <v>5.1405257973476317</v>
      </c>
      <c r="D4383" s="218"/>
      <c r="E4383" s="218" t="s">
        <v>114</v>
      </c>
      <c r="F4383" s="218">
        <v>1995</v>
      </c>
    </row>
    <row r="4384" spans="1:6" x14ac:dyDescent="0.45">
      <c r="A4384" s="218">
        <v>10972</v>
      </c>
      <c r="B4384" s="218">
        <v>300</v>
      </c>
      <c r="C4384" s="219">
        <v>36.707213060525888</v>
      </c>
      <c r="D4384" s="218"/>
      <c r="E4384" s="218" t="s">
        <v>124</v>
      </c>
      <c r="F4384" s="218">
        <v>1995</v>
      </c>
    </row>
    <row r="4385" spans="1:6" x14ac:dyDescent="0.45">
      <c r="A4385" s="218">
        <v>10320</v>
      </c>
      <c r="B4385" s="218">
        <v>250</v>
      </c>
      <c r="C4385" s="219">
        <v>90.937661132943362</v>
      </c>
      <c r="D4385" s="218"/>
      <c r="E4385" s="218" t="s">
        <v>114</v>
      </c>
      <c r="F4385" s="218">
        <v>1995</v>
      </c>
    </row>
    <row r="4386" spans="1:6" x14ac:dyDescent="0.45">
      <c r="A4386" s="218">
        <v>9720</v>
      </c>
      <c r="B4386" s="218">
        <v>500</v>
      </c>
      <c r="C4386" s="219">
        <v>34.565207513462262</v>
      </c>
      <c r="D4386" s="218"/>
      <c r="E4386" s="218" t="s">
        <v>214</v>
      </c>
      <c r="F4386" s="218">
        <v>1995</v>
      </c>
    </row>
    <row r="4387" spans="1:6" x14ac:dyDescent="0.45">
      <c r="A4387" s="218">
        <v>10968</v>
      </c>
      <c r="B4387" s="218">
        <v>300</v>
      </c>
      <c r="C4387" s="219">
        <v>20.733345974161189</v>
      </c>
      <c r="D4387" s="218"/>
      <c r="E4387" s="218" t="s">
        <v>123</v>
      </c>
      <c r="F4387" s="218">
        <v>1996</v>
      </c>
    </row>
    <row r="4388" spans="1:6" x14ac:dyDescent="0.45">
      <c r="A4388" s="218">
        <v>10968</v>
      </c>
      <c r="B4388" s="218">
        <v>300</v>
      </c>
      <c r="C4388" s="219">
        <v>16.45397919400995</v>
      </c>
      <c r="D4388" s="218"/>
      <c r="E4388" s="218" t="s">
        <v>123</v>
      </c>
      <c r="F4388" s="218">
        <v>1996</v>
      </c>
    </row>
    <row r="4389" spans="1:6" x14ac:dyDescent="0.45">
      <c r="A4389" s="218">
        <v>10968</v>
      </c>
      <c r="B4389" s="218">
        <v>300</v>
      </c>
      <c r="C4389" s="219">
        <v>15.402125309613171</v>
      </c>
      <c r="D4389" s="218"/>
      <c r="E4389" s="218" t="s">
        <v>123</v>
      </c>
      <c r="F4389" s="218">
        <v>1996</v>
      </c>
    </row>
    <row r="4390" spans="1:6" x14ac:dyDescent="0.45">
      <c r="A4390" s="218">
        <v>10962</v>
      </c>
      <c r="B4390" s="218">
        <v>200</v>
      </c>
      <c r="C4390" s="219">
        <v>44.169038041958792</v>
      </c>
      <c r="D4390" s="218"/>
      <c r="E4390" s="218" t="s">
        <v>123</v>
      </c>
      <c r="F4390" s="218">
        <v>1996</v>
      </c>
    </row>
    <row r="4391" spans="1:6" x14ac:dyDescent="0.45">
      <c r="A4391" s="218">
        <v>10964</v>
      </c>
      <c r="B4391" s="218">
        <v>300</v>
      </c>
      <c r="C4391" s="219">
        <v>36.900763465993982</v>
      </c>
      <c r="D4391" s="218"/>
      <c r="E4391" s="218" t="s">
        <v>111</v>
      </c>
      <c r="F4391" s="218">
        <v>1996</v>
      </c>
    </row>
    <row r="4392" spans="1:6" x14ac:dyDescent="0.45">
      <c r="A4392" s="218">
        <v>10966</v>
      </c>
      <c r="B4392" s="218">
        <v>400</v>
      </c>
      <c r="C4392" s="219">
        <v>27.18519637942509</v>
      </c>
      <c r="D4392" s="218"/>
      <c r="E4392" s="218" t="s">
        <v>123</v>
      </c>
      <c r="F4392" s="218">
        <v>1996</v>
      </c>
    </row>
    <row r="4393" spans="1:6" x14ac:dyDescent="0.45">
      <c r="A4393" s="218">
        <v>10968</v>
      </c>
      <c r="B4393" s="218">
        <v>300</v>
      </c>
      <c r="C4393" s="219">
        <v>19.436974487261779</v>
      </c>
      <c r="D4393" s="218"/>
      <c r="E4393" s="218" t="s">
        <v>123</v>
      </c>
      <c r="F4393" s="218">
        <v>1996</v>
      </c>
    </row>
    <row r="4394" spans="1:6" x14ac:dyDescent="0.45">
      <c r="A4394" s="218">
        <v>12418</v>
      </c>
      <c r="B4394" s="218">
        <v>315</v>
      </c>
      <c r="C4394" s="219">
        <v>22.156039808529851</v>
      </c>
      <c r="D4394" s="218"/>
      <c r="E4394" s="218" t="s">
        <v>204</v>
      </c>
      <c r="F4394" s="218">
        <v>1996</v>
      </c>
    </row>
    <row r="4395" spans="1:6" x14ac:dyDescent="0.45">
      <c r="A4395" s="218">
        <v>12418</v>
      </c>
      <c r="B4395" s="218">
        <v>315</v>
      </c>
      <c r="C4395" s="219">
        <v>5.2373752967530018</v>
      </c>
      <c r="D4395" s="218"/>
      <c r="E4395" s="218" t="s">
        <v>204</v>
      </c>
      <c r="F4395" s="218">
        <v>1996</v>
      </c>
    </row>
    <row r="4396" spans="1:6" x14ac:dyDescent="0.45">
      <c r="A4396" s="218">
        <v>12418</v>
      </c>
      <c r="B4396" s="218">
        <v>315</v>
      </c>
      <c r="C4396" s="219">
        <v>31.030058008344341</v>
      </c>
      <c r="D4396" s="218"/>
      <c r="E4396" s="218" t="s">
        <v>204</v>
      </c>
      <c r="F4396" s="218">
        <v>1996</v>
      </c>
    </row>
    <row r="4397" spans="1:6" x14ac:dyDescent="0.45">
      <c r="A4397" s="218">
        <v>12418</v>
      </c>
      <c r="B4397" s="218">
        <v>315</v>
      </c>
      <c r="C4397" s="219">
        <v>35.166975986039681</v>
      </c>
      <c r="D4397" s="218"/>
      <c r="E4397" s="218" t="s">
        <v>204</v>
      </c>
      <c r="F4397" s="218">
        <v>1996</v>
      </c>
    </row>
    <row r="4398" spans="1:6" x14ac:dyDescent="0.45">
      <c r="A4398" s="218">
        <v>12418</v>
      </c>
      <c r="B4398" s="218">
        <v>315</v>
      </c>
      <c r="C4398" s="219">
        <v>26.017409426758729</v>
      </c>
      <c r="D4398" s="218"/>
      <c r="E4398" s="218" t="s">
        <v>204</v>
      </c>
      <c r="F4398" s="218">
        <v>1996</v>
      </c>
    </row>
    <row r="4399" spans="1:6" x14ac:dyDescent="0.45">
      <c r="A4399" s="218">
        <v>12418</v>
      </c>
      <c r="B4399" s="218">
        <v>315</v>
      </c>
      <c r="C4399" s="219">
        <v>2.565369716040609</v>
      </c>
      <c r="D4399" s="218"/>
      <c r="E4399" s="218" t="s">
        <v>204</v>
      </c>
      <c r="F4399" s="218">
        <v>1996</v>
      </c>
    </row>
    <row r="4400" spans="1:6" x14ac:dyDescent="0.45">
      <c r="A4400" s="218">
        <v>12418</v>
      </c>
      <c r="B4400" s="218">
        <v>315</v>
      </c>
      <c r="C4400" s="219">
        <v>19.109358923007761</v>
      </c>
      <c r="D4400" s="218"/>
      <c r="E4400" s="218" t="s">
        <v>111</v>
      </c>
      <c r="F4400" s="218">
        <v>1996</v>
      </c>
    </row>
    <row r="4401" spans="1:6" x14ac:dyDescent="0.45">
      <c r="A4401" s="218">
        <v>12818</v>
      </c>
      <c r="B4401" s="218">
        <v>250</v>
      </c>
      <c r="C4401" s="219">
        <v>54.167596704257988</v>
      </c>
      <c r="D4401" s="218"/>
      <c r="E4401" s="218" t="s">
        <v>114</v>
      </c>
      <c r="F4401" s="218">
        <v>1996</v>
      </c>
    </row>
    <row r="4402" spans="1:6" x14ac:dyDescent="0.45">
      <c r="A4402" s="218">
        <v>13520</v>
      </c>
      <c r="B4402" s="218">
        <v>250</v>
      </c>
      <c r="C4402" s="219">
        <v>13.81103673983899</v>
      </c>
      <c r="D4402" s="218"/>
      <c r="E4402" s="218" t="s">
        <v>206</v>
      </c>
      <c r="F4402" s="218">
        <v>1996</v>
      </c>
    </row>
    <row r="4403" spans="1:6" x14ac:dyDescent="0.45">
      <c r="A4403" s="218">
        <v>13520</v>
      </c>
      <c r="B4403" s="218">
        <v>250</v>
      </c>
      <c r="C4403" s="219">
        <v>11.98952523656985</v>
      </c>
      <c r="D4403" s="218"/>
      <c r="E4403" s="218" t="s">
        <v>205</v>
      </c>
      <c r="F4403" s="218">
        <v>1996</v>
      </c>
    </row>
    <row r="4404" spans="1:6" x14ac:dyDescent="0.45">
      <c r="A4404" s="218">
        <v>13520</v>
      </c>
      <c r="B4404" s="218">
        <v>250</v>
      </c>
      <c r="C4404" s="219">
        <v>11.82171037568007</v>
      </c>
      <c r="D4404" s="218"/>
      <c r="E4404" s="218" t="s">
        <v>205</v>
      </c>
      <c r="F4404" s="218">
        <v>1996</v>
      </c>
    </row>
    <row r="4405" spans="1:6" x14ac:dyDescent="0.45">
      <c r="A4405" s="218">
        <v>13520</v>
      </c>
      <c r="B4405" s="218">
        <v>250</v>
      </c>
      <c r="C4405" s="219">
        <v>12.49351659942114</v>
      </c>
      <c r="D4405" s="218"/>
      <c r="E4405" s="218" t="s">
        <v>205</v>
      </c>
      <c r="F4405" s="218">
        <v>1996</v>
      </c>
    </row>
    <row r="4406" spans="1:6" x14ac:dyDescent="0.45">
      <c r="A4406" s="218">
        <v>12884</v>
      </c>
      <c r="B4406" s="218">
        <v>315</v>
      </c>
      <c r="C4406" s="219">
        <v>9.0478422485441126</v>
      </c>
      <c r="D4406" s="218"/>
      <c r="E4406" s="218" t="s">
        <v>111</v>
      </c>
      <c r="F4406" s="218">
        <v>1996</v>
      </c>
    </row>
    <row r="4407" spans="1:6" x14ac:dyDescent="0.45">
      <c r="A4407" s="218">
        <v>12884</v>
      </c>
      <c r="B4407" s="218">
        <v>315</v>
      </c>
      <c r="C4407" s="219">
        <v>21.79517025830399</v>
      </c>
      <c r="D4407" s="218"/>
      <c r="E4407" s="218" t="s">
        <v>204</v>
      </c>
      <c r="F4407" s="218">
        <v>1996</v>
      </c>
    </row>
    <row r="4408" spans="1:6" x14ac:dyDescent="0.45">
      <c r="A4408" s="218">
        <v>12884</v>
      </c>
      <c r="B4408" s="218">
        <v>315</v>
      </c>
      <c r="C4408" s="219">
        <v>21.040637280365271</v>
      </c>
      <c r="D4408" s="218"/>
      <c r="E4408" s="218" t="s">
        <v>111</v>
      </c>
      <c r="F4408" s="218">
        <v>1996</v>
      </c>
    </row>
    <row r="4409" spans="1:6" x14ac:dyDescent="0.45">
      <c r="A4409" s="218">
        <v>12884</v>
      </c>
      <c r="B4409" s="218">
        <v>315</v>
      </c>
      <c r="C4409" s="219">
        <v>22.58992444170255</v>
      </c>
      <c r="D4409" s="217"/>
      <c r="E4409" s="218" t="s">
        <v>111</v>
      </c>
      <c r="F4409" s="218">
        <v>1996</v>
      </c>
    </row>
    <row r="4410" spans="1:6" x14ac:dyDescent="0.45">
      <c r="A4410" s="218">
        <v>12884</v>
      </c>
      <c r="B4410" s="218">
        <v>315</v>
      </c>
      <c r="C4410" s="219">
        <v>19.42557942459219</v>
      </c>
      <c r="D4410" s="217"/>
      <c r="E4410" s="218" t="s">
        <v>111</v>
      </c>
      <c r="F4410" s="218">
        <v>1996</v>
      </c>
    </row>
    <row r="4411" spans="1:6" x14ac:dyDescent="0.45">
      <c r="A4411" s="218">
        <v>12884</v>
      </c>
      <c r="B4411" s="218">
        <v>315</v>
      </c>
      <c r="C4411" s="219">
        <v>22.91886218931214</v>
      </c>
      <c r="D4411" s="217"/>
      <c r="E4411" s="218" t="s">
        <v>111</v>
      </c>
      <c r="F4411" s="218">
        <v>1996</v>
      </c>
    </row>
    <row r="4412" spans="1:6" x14ac:dyDescent="0.45">
      <c r="A4412" s="218">
        <v>12884</v>
      </c>
      <c r="B4412" s="218">
        <v>315</v>
      </c>
      <c r="C4412" s="219">
        <v>24.775711105688721</v>
      </c>
      <c r="D4412" s="217"/>
      <c r="E4412" s="218" t="s">
        <v>114</v>
      </c>
      <c r="F4412" s="218">
        <v>1996</v>
      </c>
    </row>
    <row r="4413" spans="1:6" x14ac:dyDescent="0.45">
      <c r="A4413" s="218">
        <v>12884</v>
      </c>
      <c r="B4413" s="218">
        <v>315</v>
      </c>
      <c r="C4413" s="219">
        <v>24.500948500345551</v>
      </c>
      <c r="D4413" s="217"/>
      <c r="E4413" s="218" t="s">
        <v>111</v>
      </c>
      <c r="F4413" s="218">
        <v>1996</v>
      </c>
    </row>
    <row r="4414" spans="1:6" x14ac:dyDescent="0.45">
      <c r="A4414" s="218">
        <v>12884</v>
      </c>
      <c r="B4414" s="218">
        <v>315</v>
      </c>
      <c r="C4414" s="219">
        <v>21.892738102031561</v>
      </c>
      <c r="D4414" s="217"/>
      <c r="E4414" s="218" t="s">
        <v>111</v>
      </c>
      <c r="F4414" s="218">
        <v>1996</v>
      </c>
    </row>
    <row r="4415" spans="1:6" x14ac:dyDescent="0.45">
      <c r="A4415" s="218">
        <v>12884</v>
      </c>
      <c r="B4415" s="218">
        <v>315</v>
      </c>
      <c r="C4415" s="219">
        <v>14.859422063000631</v>
      </c>
      <c r="D4415" s="217"/>
      <c r="E4415" s="218" t="s">
        <v>111</v>
      </c>
      <c r="F4415" s="218">
        <v>1996</v>
      </c>
    </row>
    <row r="4416" spans="1:6" x14ac:dyDescent="0.45">
      <c r="A4416" s="218">
        <v>10102</v>
      </c>
      <c r="B4416" s="218">
        <v>315</v>
      </c>
      <c r="C4416" s="219">
        <v>28.864662882403799</v>
      </c>
      <c r="D4416" s="217"/>
      <c r="E4416" s="218" t="s">
        <v>111</v>
      </c>
      <c r="F4416" s="218">
        <v>1996</v>
      </c>
    </row>
    <row r="4417" spans="1:14" x14ac:dyDescent="0.45">
      <c r="A4417" s="218">
        <v>10102</v>
      </c>
      <c r="B4417" s="218">
        <v>315</v>
      </c>
      <c r="C4417" s="219">
        <v>48.000080027861401</v>
      </c>
      <c r="D4417" s="217"/>
      <c r="E4417" s="218" t="s">
        <v>111</v>
      </c>
      <c r="F4417" s="218">
        <v>1996</v>
      </c>
    </row>
    <row r="4418" spans="1:14" x14ac:dyDescent="0.45">
      <c r="A4418" s="218">
        <v>10102</v>
      </c>
      <c r="B4418" s="218">
        <v>315</v>
      </c>
      <c r="C4418" s="219">
        <v>28.61845292504378</v>
      </c>
      <c r="D4418" s="217"/>
      <c r="E4418" s="218" t="s">
        <v>111</v>
      </c>
      <c r="F4418" s="218">
        <v>1996</v>
      </c>
    </row>
    <row r="4419" spans="1:14" x14ac:dyDescent="0.45">
      <c r="A4419" s="218">
        <v>10102</v>
      </c>
      <c r="B4419" s="218">
        <v>315</v>
      </c>
      <c r="C4419" s="219">
        <v>29.27478604618501</v>
      </c>
      <c r="D4419" s="217"/>
      <c r="E4419" s="218" t="s">
        <v>111</v>
      </c>
      <c r="F4419" s="218">
        <v>1996</v>
      </c>
    </row>
    <row r="4420" spans="1:14" x14ac:dyDescent="0.45">
      <c r="A4420" s="218">
        <v>11298</v>
      </c>
      <c r="B4420" s="218">
        <v>160</v>
      </c>
      <c r="C4420" s="219">
        <v>9.7948172827068252</v>
      </c>
      <c r="D4420" s="217"/>
      <c r="E4420" s="218" t="s">
        <v>111</v>
      </c>
      <c r="F4420" s="218">
        <v>1996</v>
      </c>
    </row>
    <row r="4421" spans="1:14" x14ac:dyDescent="0.45">
      <c r="A4421" s="218"/>
      <c r="B4421" s="218"/>
      <c r="C4421" s="219"/>
      <c r="D4421" s="217"/>
      <c r="E4421" s="218"/>
      <c r="F4421" s="218"/>
    </row>
    <row r="4422" spans="1:14" x14ac:dyDescent="0.45">
      <c r="B4422" s="213" t="s">
        <v>191</v>
      </c>
      <c r="C4422" s="212">
        <f>SUM(Table113[Pikkus])</f>
        <v>111277.30469795893</v>
      </c>
      <c r="D4422" s="225" t="s">
        <v>663</v>
      </c>
      <c r="E4422" s="213"/>
      <c r="F4422" s="213"/>
      <c r="G4422" s="226"/>
      <c r="H4422" s="227"/>
      <c r="I4422" s="227"/>
    </row>
    <row r="4423" spans="1:14" x14ac:dyDescent="0.45">
      <c r="B4423" s="213" t="s">
        <v>191</v>
      </c>
      <c r="C4423" s="228">
        <v>3935.4092536623093</v>
      </c>
      <c r="D4423" s="229" t="s">
        <v>664</v>
      </c>
      <c r="E4423" s="230"/>
      <c r="F4423" s="229"/>
      <c r="G4423" s="211"/>
      <c r="H4423" s="211"/>
      <c r="I4423" s="231"/>
      <c r="J4423" s="89"/>
    </row>
    <row r="4424" spans="1:14" x14ac:dyDescent="0.45">
      <c r="B4424" s="227"/>
      <c r="C4424" s="227"/>
      <c r="D4424" s="232"/>
      <c r="E4424" s="227"/>
      <c r="F4424" s="233"/>
      <c r="G4424" s="233"/>
      <c r="H4424" s="231"/>
      <c r="I4424" s="231"/>
      <c r="J4424" s="89"/>
    </row>
    <row r="4425" spans="1:14" x14ac:dyDescent="0.45">
      <c r="B4425" s="226"/>
      <c r="C4425" s="234"/>
      <c r="D4425" s="232"/>
      <c r="E4425" s="233"/>
      <c r="F4425" s="233"/>
      <c r="G4425" s="233"/>
      <c r="H4425" s="231"/>
      <c r="I4425" s="231"/>
      <c r="J4425" s="89"/>
    </row>
    <row r="4426" spans="1:14" x14ac:dyDescent="0.45">
      <c r="B4426" s="213" t="s">
        <v>191</v>
      </c>
      <c r="C4426" s="228">
        <v>431594.54955742345</v>
      </c>
      <c r="D4426" s="229" t="s">
        <v>665</v>
      </c>
      <c r="E4426" s="227"/>
      <c r="F4426" s="229"/>
      <c r="G4426" s="229"/>
      <c r="H4426" s="211"/>
      <c r="I4426" s="211"/>
      <c r="J4426" s="88"/>
      <c r="K4426" s="82"/>
      <c r="L4426" s="82"/>
      <c r="M4426" s="82"/>
    </row>
    <row r="4427" spans="1:14" ht="14.65" thickBot="1" x14ac:dyDescent="0.5">
      <c r="B4427" s="235" t="s">
        <v>191</v>
      </c>
      <c r="C4427" s="236">
        <v>62771.054236701668</v>
      </c>
      <c r="D4427" s="229" t="s">
        <v>661</v>
      </c>
      <c r="E4427" s="227"/>
      <c r="F4427" s="229"/>
      <c r="G4427" s="229"/>
      <c r="H4427" s="211"/>
      <c r="I4427" s="211"/>
      <c r="J4427" s="88"/>
      <c r="K4427" s="82"/>
      <c r="L4427" s="82"/>
      <c r="M4427" s="82"/>
    </row>
    <row r="4428" spans="1:14" x14ac:dyDescent="0.45">
      <c r="B4428" s="213" t="s">
        <v>191</v>
      </c>
      <c r="C4428" s="228">
        <f>C4426+C4427</f>
        <v>494365.60379412514</v>
      </c>
      <c r="D4428" s="229" t="s">
        <v>666</v>
      </c>
      <c r="E4428" s="227"/>
      <c r="F4428" s="229"/>
      <c r="G4428" s="229"/>
      <c r="H4428" s="211"/>
      <c r="I4428" s="211"/>
      <c r="J4428" s="88"/>
      <c r="K4428" s="82"/>
      <c r="L4428" s="82"/>
      <c r="M4428" s="82"/>
      <c r="N4428" s="216"/>
    </row>
    <row r="4431" spans="1:14" x14ac:dyDescent="0.45">
      <c r="A4431" s="89"/>
      <c r="B4431" s="88" t="s">
        <v>224</v>
      </c>
      <c r="C4431" s="88"/>
      <c r="D4431" s="95"/>
      <c r="E4431" s="93"/>
      <c r="F4431" s="93"/>
      <c r="G4431" s="94"/>
      <c r="H4431" s="94"/>
      <c r="I4431" s="89"/>
    </row>
    <row r="4432" spans="1:14" x14ac:dyDescent="0.45">
      <c r="A4432" s="89"/>
      <c r="B4432" s="89"/>
      <c r="C4432" s="88"/>
      <c r="D4432" s="95"/>
      <c r="E4432" s="93"/>
      <c r="F4432" s="93"/>
      <c r="G4432" s="94"/>
      <c r="H4432" s="94"/>
      <c r="I4432" s="89"/>
    </row>
    <row r="4433" spans="1:15" ht="53.2" customHeight="1" x14ac:dyDescent="0.45">
      <c r="A4433" s="304"/>
      <c r="B4433" s="304"/>
      <c r="C4433" s="304"/>
      <c r="D4433" s="304" t="s">
        <v>220</v>
      </c>
      <c r="E4433" s="304"/>
      <c r="F4433" s="344"/>
      <c r="G4433" s="304" t="s">
        <v>223</v>
      </c>
      <c r="H4433" s="304"/>
      <c r="I4433" s="89"/>
    </row>
    <row r="4434" spans="1:15" x14ac:dyDescent="0.45">
      <c r="A4434" s="345" t="s">
        <v>637</v>
      </c>
      <c r="B4434" s="345"/>
      <c r="C4434" s="345"/>
      <c r="D4434" s="346">
        <f>C4422-C11</f>
        <v>111242.17365414684</v>
      </c>
      <c r="E4434" s="347"/>
      <c r="F4434" s="347"/>
      <c r="G4434" s="348">
        <f>D4434*150</f>
        <v>16686326.048122026</v>
      </c>
      <c r="H4434" s="348"/>
      <c r="I4434" s="89"/>
    </row>
    <row r="4435" spans="1:15" x14ac:dyDescent="0.45">
      <c r="A4435" s="354" t="s">
        <v>634</v>
      </c>
      <c r="B4435" s="355"/>
      <c r="C4435" s="356"/>
      <c r="D4435" s="346">
        <f>G4435/150</f>
        <v>10.417092190856735</v>
      </c>
      <c r="E4435" s="347"/>
      <c r="F4435" s="360"/>
      <c r="G4435" s="346">
        <f>A4448*12-(G4434+G4436)</f>
        <v>1562.5638286285102</v>
      </c>
      <c r="H4435" s="360"/>
      <c r="I4435" s="89"/>
    </row>
    <row r="4436" spans="1:15" x14ac:dyDescent="0.45">
      <c r="A4436" s="359" t="s">
        <v>222</v>
      </c>
      <c r="B4436" s="359"/>
      <c r="C4436" s="359"/>
      <c r="D4436" s="346">
        <f>C4423</f>
        <v>3935.4092536623093</v>
      </c>
      <c r="E4436" s="347"/>
      <c r="F4436" s="360"/>
      <c r="G4436" s="327">
        <f>D4436*150</f>
        <v>590311.38804934639</v>
      </c>
      <c r="H4436" s="327"/>
      <c r="I4436" s="89"/>
    </row>
    <row r="4437" spans="1:15" x14ac:dyDescent="0.45">
      <c r="A4437" s="350" t="s">
        <v>191</v>
      </c>
      <c r="B4437" s="350"/>
      <c r="C4437" s="350"/>
      <c r="D4437" s="351">
        <f>D4434+D4436+D4435</f>
        <v>115188</v>
      </c>
      <c r="E4437" s="351"/>
      <c r="F4437" s="352"/>
      <c r="G4437" s="353">
        <f>SUM(G4434:H4436)</f>
        <v>17278200</v>
      </c>
      <c r="H4437" s="353"/>
      <c r="I4437" s="89"/>
    </row>
    <row r="4438" spans="1:15" x14ac:dyDescent="0.45">
      <c r="A4438" s="89"/>
      <c r="B4438" s="89"/>
      <c r="C4438" s="89"/>
      <c r="D4438" s="89"/>
      <c r="E4438" s="89"/>
      <c r="F4438" s="89"/>
      <c r="G4438" s="89"/>
      <c r="H4438" s="89"/>
      <c r="I4438" s="89"/>
    </row>
    <row r="4439" spans="1:15" x14ac:dyDescent="0.45">
      <c r="A4439" s="349" t="s">
        <v>635</v>
      </c>
      <c r="B4439" s="349"/>
      <c r="C4439" s="349"/>
      <c r="D4439" s="349"/>
      <c r="E4439" s="349"/>
      <c r="F4439" s="349"/>
      <c r="G4439" s="97"/>
      <c r="H4439" s="89"/>
      <c r="I4439" s="89"/>
    </row>
    <row r="4440" spans="1:15" x14ac:dyDescent="0.45">
      <c r="A4440" s="349"/>
      <c r="B4440" s="349"/>
      <c r="C4440" s="349"/>
      <c r="D4440" s="349"/>
      <c r="E4440" s="349"/>
      <c r="F4440" s="349"/>
      <c r="G4440" s="89"/>
      <c r="H4440" s="89"/>
    </row>
    <row r="4442" spans="1:15" x14ac:dyDescent="0.45">
      <c r="B4442" s="361"/>
      <c r="C4442" s="361"/>
      <c r="G4442" s="110"/>
    </row>
    <row r="4443" spans="1:15" x14ac:dyDescent="0.45">
      <c r="A4443" s="326" t="s">
        <v>217</v>
      </c>
      <c r="B4443" s="326"/>
      <c r="C4443" s="326"/>
      <c r="D4443" s="326"/>
      <c r="E4443" s="326"/>
      <c r="F4443" s="326"/>
      <c r="G4443" s="89"/>
      <c r="H4443" s="89"/>
      <c r="I4443" s="89"/>
      <c r="J4443" s="89"/>
      <c r="K4443" s="89"/>
      <c r="L4443" s="89"/>
      <c r="M4443" s="89"/>
      <c r="N4443" s="89"/>
      <c r="O4443" s="89"/>
    </row>
    <row r="4444" spans="1:15" x14ac:dyDescent="0.45">
      <c r="A4444" s="89"/>
      <c r="B4444" s="107"/>
      <c r="C4444" s="107"/>
      <c r="D4444" s="107"/>
      <c r="E4444" s="88"/>
      <c r="F4444" s="88"/>
      <c r="G4444" s="88"/>
      <c r="H4444" s="88"/>
      <c r="I4444" s="89"/>
      <c r="J4444" s="89"/>
      <c r="K4444" s="89"/>
      <c r="L4444" s="89"/>
      <c r="M4444" s="89"/>
      <c r="N4444" s="89"/>
      <c r="O4444" s="89"/>
    </row>
    <row r="4445" spans="1:15" x14ac:dyDescent="0.45">
      <c r="A4445" s="304" t="s">
        <v>218</v>
      </c>
      <c r="B4445" s="304"/>
      <c r="C4445" s="304" t="s">
        <v>219</v>
      </c>
      <c r="D4445" s="315" t="s">
        <v>599</v>
      </c>
      <c r="E4445" s="304" t="s">
        <v>220</v>
      </c>
      <c r="F4445" s="304"/>
      <c r="G4445" s="304"/>
      <c r="H4445" s="304" t="s">
        <v>192</v>
      </c>
      <c r="I4445" s="304"/>
      <c r="J4445" s="304"/>
      <c r="K4445" s="304" t="s">
        <v>221</v>
      </c>
      <c r="L4445" s="304"/>
      <c r="M4445" s="304"/>
      <c r="N4445" s="304" t="s">
        <v>644</v>
      </c>
      <c r="O4445" s="304"/>
    </row>
    <row r="4446" spans="1:15" x14ac:dyDescent="0.45">
      <c r="A4446" s="304"/>
      <c r="B4446" s="304"/>
      <c r="C4446" s="304"/>
      <c r="D4446" s="316"/>
      <c r="E4446" s="304"/>
      <c r="F4446" s="304"/>
      <c r="G4446" s="304"/>
      <c r="H4446" s="304"/>
      <c r="I4446" s="304"/>
      <c r="J4446" s="304"/>
      <c r="K4446" s="304"/>
      <c r="L4446" s="304"/>
      <c r="M4446" s="304"/>
      <c r="N4446" s="304"/>
      <c r="O4446" s="304"/>
    </row>
    <row r="4447" spans="1:15" ht="33" customHeight="1" x14ac:dyDescent="0.45">
      <c r="A4447" s="304"/>
      <c r="B4447" s="304"/>
      <c r="C4447" s="304"/>
      <c r="D4447" s="317"/>
      <c r="E4447" s="304"/>
      <c r="F4447" s="304"/>
      <c r="G4447" s="304"/>
      <c r="H4447" s="304"/>
      <c r="I4447" s="304"/>
      <c r="J4447" s="304"/>
      <c r="K4447" s="304"/>
      <c r="L4447" s="304"/>
      <c r="M4447" s="304"/>
      <c r="N4447" s="304"/>
      <c r="O4447" s="304"/>
    </row>
    <row r="4448" spans="1:15" x14ac:dyDescent="0.45">
      <c r="A4448" s="362">
        <v>1439850</v>
      </c>
      <c r="B4448" s="362"/>
      <c r="C4448" s="99">
        <f>D4437/12</f>
        <v>9599</v>
      </c>
      <c r="D4448" s="100">
        <f>C4448/C4428</f>
        <v>1.9416803932818579E-2</v>
      </c>
      <c r="E4448" s="319">
        <f>D4437</f>
        <v>115188</v>
      </c>
      <c r="F4448" s="320"/>
      <c r="G4448" s="321"/>
      <c r="H4448" s="363">
        <f>G4437</f>
        <v>17278200</v>
      </c>
      <c r="I4448" s="363"/>
      <c r="J4448" s="363"/>
      <c r="K4448" s="332">
        <f>E4448/C4428</f>
        <v>0.23300164719382294</v>
      </c>
      <c r="L4448" s="332"/>
      <c r="M4448" s="332"/>
      <c r="N4448" s="364">
        <f>G4437/A4448</f>
        <v>12</v>
      </c>
      <c r="O4448" s="365"/>
    </row>
  </sheetData>
  <mergeCells count="30">
    <mergeCell ref="K4445:M4447"/>
    <mergeCell ref="N4445:O4447"/>
    <mergeCell ref="A4448:B4448"/>
    <mergeCell ref="E4448:G4448"/>
    <mergeCell ref="H4448:J4448"/>
    <mergeCell ref="K4448:M4448"/>
    <mergeCell ref="N4448:O4448"/>
    <mergeCell ref="H4445:J4447"/>
    <mergeCell ref="A4443:F4443"/>
    <mergeCell ref="A4445:B4447"/>
    <mergeCell ref="C4445:C4447"/>
    <mergeCell ref="D4445:D4447"/>
    <mergeCell ref="E4445:G4447"/>
    <mergeCell ref="A4437:C4437"/>
    <mergeCell ref="D4437:F4437"/>
    <mergeCell ref="G4437:H4437"/>
    <mergeCell ref="A4439:F4440"/>
    <mergeCell ref="B4442:C4442"/>
    <mergeCell ref="A4436:C4436"/>
    <mergeCell ref="D4436:F4436"/>
    <mergeCell ref="G4436:H4436"/>
    <mergeCell ref="A4433:C4433"/>
    <mergeCell ref="D4433:F4433"/>
    <mergeCell ref="G4433:H4433"/>
    <mergeCell ref="A4434:C4434"/>
    <mergeCell ref="D4434:F4434"/>
    <mergeCell ref="G4434:H4434"/>
    <mergeCell ref="A4435:C4435"/>
    <mergeCell ref="G4435:H4435"/>
    <mergeCell ref="D4435:F4435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9E6C7-2616-4CE5-B852-543929B2545F}">
  <sheetPr>
    <tabColor theme="9" tint="0.39997558519241921"/>
  </sheetPr>
  <dimension ref="A1:R639"/>
  <sheetViews>
    <sheetView workbookViewId="0">
      <selection activeCell="K37" sqref="K37"/>
    </sheetView>
  </sheetViews>
  <sheetFormatPr defaultRowHeight="14.25" x14ac:dyDescent="0.45"/>
  <cols>
    <col min="2" max="2" width="14.19921875" customWidth="1"/>
    <col min="3" max="3" width="13.46484375" customWidth="1"/>
    <col min="4" max="4" width="28.46484375" customWidth="1"/>
    <col min="8" max="8" width="11.53125" customWidth="1"/>
    <col min="9" max="9" width="18.46484375" customWidth="1"/>
    <col min="10" max="10" width="14" customWidth="1"/>
    <col min="11" max="11" width="11.46484375" bestFit="1" customWidth="1"/>
    <col min="12" max="12" width="11.265625" bestFit="1" customWidth="1"/>
    <col min="13" max="13" width="11.19921875" bestFit="1" customWidth="1"/>
    <col min="14" max="14" width="13.796875" customWidth="1"/>
    <col min="16" max="16" width="10.73046875" bestFit="1" customWidth="1"/>
    <col min="18" max="18" width="12.3984375" customWidth="1"/>
  </cols>
  <sheetData>
    <row r="1" spans="1:14" ht="14.25" customHeight="1" x14ac:dyDescent="0.45">
      <c r="A1" s="84" t="s">
        <v>201</v>
      </c>
      <c r="B1" s="84" t="s">
        <v>216</v>
      </c>
      <c r="C1" s="84" t="s">
        <v>202</v>
      </c>
      <c r="D1" s="84" t="s">
        <v>107</v>
      </c>
      <c r="F1" s="391" t="s">
        <v>668</v>
      </c>
      <c r="G1" s="391"/>
      <c r="H1" s="391"/>
      <c r="I1" s="391"/>
      <c r="J1" s="89"/>
      <c r="K1" s="370">
        <f>SUM(C2:C11)</f>
        <v>2238.1762827524904</v>
      </c>
      <c r="L1" s="371" t="s">
        <v>88</v>
      </c>
    </row>
    <row r="2" spans="1:14" x14ac:dyDescent="0.45">
      <c r="A2" s="275">
        <v>8</v>
      </c>
      <c r="B2" s="238" t="s">
        <v>525</v>
      </c>
      <c r="C2" s="238">
        <v>305.16300432712018</v>
      </c>
      <c r="D2" s="389"/>
      <c r="F2" s="391"/>
      <c r="G2" s="391"/>
      <c r="H2" s="391"/>
      <c r="I2" s="391"/>
      <c r="J2" s="89"/>
      <c r="K2" s="370"/>
      <c r="L2" s="371"/>
    </row>
    <row r="3" spans="1:14" ht="19.5" customHeight="1" x14ac:dyDescent="0.45">
      <c r="A3" s="275">
        <v>7</v>
      </c>
      <c r="B3" s="238" t="s">
        <v>525</v>
      </c>
      <c r="C3" s="238">
        <v>371.41390003197199</v>
      </c>
      <c r="D3" s="389"/>
      <c r="F3" s="369" t="s">
        <v>529</v>
      </c>
      <c r="G3" s="369"/>
      <c r="H3" s="369"/>
      <c r="I3" s="369"/>
      <c r="J3" s="89"/>
      <c r="K3" s="370">
        <f>SUM(C12:C61)</f>
        <v>8084.3179090880258</v>
      </c>
      <c r="L3" s="371" t="s">
        <v>88</v>
      </c>
    </row>
    <row r="4" spans="1:14" x14ac:dyDescent="0.45">
      <c r="A4" s="275">
        <v>6</v>
      </c>
      <c r="B4" s="238" t="s">
        <v>525</v>
      </c>
      <c r="C4" s="238">
        <v>294.20464660933521</v>
      </c>
      <c r="D4" s="389"/>
      <c r="F4" s="369"/>
      <c r="G4" s="369"/>
      <c r="H4" s="369"/>
      <c r="I4" s="369"/>
      <c r="J4" s="89"/>
      <c r="K4" s="370"/>
      <c r="L4" s="371"/>
    </row>
    <row r="5" spans="1:14" x14ac:dyDescent="0.45">
      <c r="A5" s="275">
        <v>5</v>
      </c>
      <c r="B5" s="238" t="s">
        <v>525</v>
      </c>
      <c r="C5" s="238">
        <v>204.49334508390319</v>
      </c>
      <c r="D5" s="389"/>
      <c r="F5" s="372" t="s">
        <v>530</v>
      </c>
      <c r="G5" s="372"/>
      <c r="H5" s="372"/>
      <c r="I5" s="372"/>
      <c r="J5" s="89"/>
      <c r="K5" s="370">
        <f>SUM(C62:C637)</f>
        <v>76879.987532408399</v>
      </c>
      <c r="L5" s="371" t="s">
        <v>88</v>
      </c>
    </row>
    <row r="6" spans="1:14" x14ac:dyDescent="0.45">
      <c r="A6" s="275">
        <v>3</v>
      </c>
      <c r="B6" s="238" t="s">
        <v>525</v>
      </c>
      <c r="C6" s="238">
        <v>248.3036901811833</v>
      </c>
      <c r="D6" s="389"/>
      <c r="F6" s="372"/>
      <c r="G6" s="372"/>
      <c r="H6" s="372"/>
      <c r="I6" s="372"/>
      <c r="J6" s="89"/>
      <c r="K6" s="370"/>
      <c r="L6" s="371"/>
    </row>
    <row r="7" spans="1:14" x14ac:dyDescent="0.45">
      <c r="A7" s="275">
        <v>2</v>
      </c>
      <c r="B7" s="238" t="s">
        <v>527</v>
      </c>
      <c r="C7" s="238">
        <v>94.132836880875203</v>
      </c>
      <c r="D7" s="389"/>
      <c r="J7" s="89"/>
      <c r="K7" s="392"/>
      <c r="L7" s="393"/>
    </row>
    <row r="8" spans="1:14" x14ac:dyDescent="0.45">
      <c r="A8" s="275">
        <v>1</v>
      </c>
      <c r="B8" s="238" t="s">
        <v>527</v>
      </c>
      <c r="C8" s="238">
        <v>224.73905412095141</v>
      </c>
      <c r="D8" s="389"/>
      <c r="J8" s="89"/>
      <c r="K8" s="392"/>
      <c r="L8" s="393"/>
    </row>
    <row r="9" spans="1:14" x14ac:dyDescent="0.45">
      <c r="A9" s="275">
        <v>3</v>
      </c>
      <c r="B9" s="238" t="s">
        <v>525</v>
      </c>
      <c r="C9" s="238">
        <v>138.59348933679209</v>
      </c>
      <c r="D9" s="389"/>
    </row>
    <row r="10" spans="1:14" x14ac:dyDescent="0.45">
      <c r="A10" s="275">
        <v>10</v>
      </c>
      <c r="B10" s="238" t="s">
        <v>525</v>
      </c>
      <c r="C10" s="238">
        <v>330.66196079455068</v>
      </c>
      <c r="D10" s="389"/>
      <c r="G10" s="399" t="s">
        <v>537</v>
      </c>
      <c r="H10" s="399"/>
      <c r="I10" s="399"/>
      <c r="J10" s="399"/>
      <c r="K10" s="399"/>
      <c r="L10" s="399"/>
      <c r="M10" s="399"/>
      <c r="N10" s="231"/>
    </row>
    <row r="11" spans="1:14" ht="14.65" thickBot="1" x14ac:dyDescent="0.5">
      <c r="A11" s="119">
        <v>9</v>
      </c>
      <c r="B11" s="120" t="s">
        <v>525</v>
      </c>
      <c r="C11" s="120">
        <v>26.470355385806911</v>
      </c>
      <c r="D11" s="390"/>
      <c r="G11" s="350" t="s">
        <v>244</v>
      </c>
      <c r="H11" s="350"/>
      <c r="I11" s="400" t="s">
        <v>245</v>
      </c>
      <c r="J11" s="400"/>
      <c r="K11" s="401" t="s">
        <v>528</v>
      </c>
      <c r="L11" s="402"/>
      <c r="M11" s="400" t="s">
        <v>539</v>
      </c>
      <c r="N11" s="400"/>
    </row>
    <row r="12" spans="1:14" x14ac:dyDescent="0.45">
      <c r="A12" s="84">
        <v>27194</v>
      </c>
      <c r="B12" s="84" t="s">
        <v>524</v>
      </c>
      <c r="C12" s="85">
        <v>66.203231418972891</v>
      </c>
      <c r="D12" s="123"/>
      <c r="G12" s="350"/>
      <c r="H12" s="350"/>
      <c r="I12" s="400"/>
      <c r="J12" s="400"/>
      <c r="K12" s="403"/>
      <c r="L12" s="404"/>
      <c r="M12" s="400"/>
      <c r="N12" s="400"/>
    </row>
    <row r="13" spans="1:14" x14ac:dyDescent="0.45">
      <c r="A13" s="84">
        <v>27193</v>
      </c>
      <c r="B13" s="84" t="s">
        <v>524</v>
      </c>
      <c r="C13" s="85">
        <v>129.4720967287185</v>
      </c>
      <c r="D13" s="123"/>
      <c r="G13" s="359" t="s">
        <v>247</v>
      </c>
      <c r="H13" s="359"/>
      <c r="I13" s="359">
        <v>150</v>
      </c>
      <c r="J13" s="359"/>
      <c r="K13" s="346">
        <v>55384.433781421081</v>
      </c>
      <c r="L13" s="360"/>
      <c r="M13" s="346">
        <f>I13*K13</f>
        <v>8307665.0672131618</v>
      </c>
      <c r="N13" s="360"/>
    </row>
    <row r="14" spans="1:14" x14ac:dyDescent="0.45">
      <c r="A14" s="84">
        <v>26900</v>
      </c>
      <c r="B14" s="84" t="s">
        <v>524</v>
      </c>
      <c r="C14" s="85">
        <v>170.2655128314114</v>
      </c>
      <c r="D14" s="123"/>
      <c r="G14" s="359" t="s">
        <v>248</v>
      </c>
      <c r="H14" s="359"/>
      <c r="I14" s="359">
        <v>500</v>
      </c>
      <c r="J14" s="359"/>
      <c r="K14" s="346">
        <v>27292.333706112007</v>
      </c>
      <c r="L14" s="360"/>
      <c r="M14" s="346">
        <f>I14*K14</f>
        <v>13646166.853056004</v>
      </c>
      <c r="N14" s="360"/>
    </row>
    <row r="15" spans="1:14" x14ac:dyDescent="0.45">
      <c r="A15" s="84">
        <v>26747</v>
      </c>
      <c r="B15" s="84" t="s">
        <v>525</v>
      </c>
      <c r="C15" s="85">
        <v>156.4349222513066</v>
      </c>
      <c r="D15" s="123"/>
      <c r="G15" s="359" t="s">
        <v>249</v>
      </c>
      <c r="H15" s="359"/>
      <c r="I15" s="348">
        <v>1000</v>
      </c>
      <c r="J15" s="348"/>
      <c r="K15" s="346">
        <v>4525.7142367158294</v>
      </c>
      <c r="L15" s="360"/>
      <c r="M15" s="346">
        <f>I15*K15</f>
        <v>4525714.236715829</v>
      </c>
      <c r="N15" s="360"/>
    </row>
    <row r="16" spans="1:14" x14ac:dyDescent="0.45">
      <c r="A16" s="84">
        <v>26589</v>
      </c>
      <c r="B16" s="84" t="s">
        <v>525</v>
      </c>
      <c r="C16" s="85">
        <v>121.54611533549929</v>
      </c>
      <c r="D16" s="123"/>
      <c r="G16" s="405" t="s">
        <v>191</v>
      </c>
      <c r="H16" s="405"/>
      <c r="I16" s="406"/>
      <c r="J16" s="407"/>
      <c r="K16" s="352">
        <f>SUM(K13:L15)</f>
        <v>87202.481724248908</v>
      </c>
      <c r="L16" s="395"/>
      <c r="M16" s="351">
        <f>SUM(M13:N15)</f>
        <v>26479546.156984992</v>
      </c>
      <c r="N16" s="351"/>
    </row>
    <row r="17" spans="1:18" x14ac:dyDescent="0.45">
      <c r="A17" s="84">
        <v>26588</v>
      </c>
      <c r="B17" s="84" t="s">
        <v>525</v>
      </c>
      <c r="C17" s="85">
        <v>252.59001973746629</v>
      </c>
      <c r="D17" s="123"/>
    </row>
    <row r="18" spans="1:18" x14ac:dyDescent="0.45">
      <c r="A18" s="84">
        <v>26566</v>
      </c>
      <c r="B18" s="84" t="s">
        <v>524</v>
      </c>
      <c r="C18" s="85">
        <v>184.59533445207569</v>
      </c>
      <c r="D18" s="123"/>
    </row>
    <row r="19" spans="1:18" ht="14.55" customHeight="1" x14ac:dyDescent="0.45">
      <c r="A19" s="84">
        <v>26466</v>
      </c>
      <c r="B19" s="84" t="s">
        <v>524</v>
      </c>
      <c r="C19" s="85">
        <v>84.56502573291074</v>
      </c>
      <c r="D19" s="123"/>
      <c r="G19" s="366" t="s">
        <v>671</v>
      </c>
      <c r="H19" s="366"/>
      <c r="I19" s="366"/>
      <c r="J19" s="366"/>
      <c r="K19" s="366"/>
      <c r="L19" s="366"/>
      <c r="M19" s="366"/>
      <c r="N19" s="366"/>
    </row>
    <row r="20" spans="1:18" ht="14.55" customHeight="1" x14ac:dyDescent="0.45">
      <c r="A20" s="84">
        <v>27043</v>
      </c>
      <c r="B20" s="84" t="s">
        <v>527</v>
      </c>
      <c r="C20" s="85">
        <v>222.2655853274745</v>
      </c>
      <c r="D20" s="123"/>
      <c r="G20" s="400" t="s">
        <v>512</v>
      </c>
      <c r="H20" s="400"/>
      <c r="I20" s="400"/>
      <c r="J20" s="400" t="s">
        <v>513</v>
      </c>
      <c r="K20" s="400"/>
      <c r="L20" s="400"/>
      <c r="M20" s="400" t="s">
        <v>564</v>
      </c>
      <c r="N20" s="400"/>
      <c r="O20" s="400"/>
      <c r="P20" s="400" t="s">
        <v>669</v>
      </c>
      <c r="Q20" s="400"/>
      <c r="R20" s="400"/>
    </row>
    <row r="21" spans="1:18" x14ac:dyDescent="0.45">
      <c r="A21" s="84">
        <v>26470</v>
      </c>
      <c r="B21" s="84" t="s">
        <v>527</v>
      </c>
      <c r="C21" s="85">
        <v>354.08841498585127</v>
      </c>
      <c r="D21" s="123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</row>
    <row r="22" spans="1:18" x14ac:dyDescent="0.45">
      <c r="A22" s="84">
        <v>26231</v>
      </c>
      <c r="B22" s="84" t="s">
        <v>525</v>
      </c>
      <c r="C22" s="85">
        <v>85.345376388562002</v>
      </c>
      <c r="D22" s="123"/>
      <c r="G22" s="345" t="s">
        <v>514</v>
      </c>
      <c r="H22" s="345"/>
      <c r="I22" s="345"/>
      <c r="J22" s="346">
        <v>2238.1762827524904</v>
      </c>
      <c r="K22" s="347"/>
      <c r="L22" s="360"/>
      <c r="M22" s="408">
        <f>J22/J25</f>
        <v>0.22427039443894325</v>
      </c>
      <c r="N22" s="408"/>
      <c r="O22" s="408"/>
      <c r="P22" s="348">
        <v>447331.60426351283</v>
      </c>
      <c r="Q22" s="348"/>
      <c r="R22" s="348"/>
    </row>
    <row r="23" spans="1:18" x14ac:dyDescent="0.45">
      <c r="A23" s="84">
        <v>26290</v>
      </c>
      <c r="B23" s="84" t="s">
        <v>525</v>
      </c>
      <c r="C23" s="85">
        <v>233.89789427806659</v>
      </c>
      <c r="D23" s="123"/>
      <c r="G23" s="359" t="s">
        <v>670</v>
      </c>
      <c r="H23" s="359"/>
      <c r="I23" s="359"/>
      <c r="J23" s="346">
        <v>7716.1002845313897</v>
      </c>
      <c r="K23" s="347"/>
      <c r="L23" s="360"/>
      <c r="M23" s="408">
        <f>J23/J25</f>
        <v>0.77317093728388164</v>
      </c>
      <c r="N23" s="408"/>
      <c r="O23" s="408"/>
      <c r="P23" s="348">
        <v>4690124.0163025763</v>
      </c>
      <c r="Q23" s="348"/>
      <c r="R23" s="348"/>
    </row>
    <row r="24" spans="1:18" x14ac:dyDescent="0.45">
      <c r="A24" s="84">
        <v>26888</v>
      </c>
      <c r="B24" s="84" t="s">
        <v>527</v>
      </c>
      <c r="C24" s="85">
        <v>33.948464927459931</v>
      </c>
      <c r="D24" s="123"/>
      <c r="G24" s="345" t="s">
        <v>648</v>
      </c>
      <c r="H24" s="345"/>
      <c r="I24" s="345"/>
      <c r="J24" s="346">
        <f>P24/150</f>
        <v>25.535027339346708</v>
      </c>
      <c r="K24" s="347"/>
      <c r="L24" s="360"/>
      <c r="M24" s="408">
        <f>J24/J25</f>
        <v>2.5586682771751011E-3</v>
      </c>
      <c r="N24" s="408"/>
      <c r="O24" s="408"/>
      <c r="P24" s="348">
        <f>12*G35-(9258714.12533301+P22+P23+420000)</f>
        <v>3830.254100902006</v>
      </c>
      <c r="Q24" s="348"/>
      <c r="R24" s="348"/>
    </row>
    <row r="25" spans="1:18" x14ac:dyDescent="0.45">
      <c r="A25" s="84">
        <v>26999</v>
      </c>
      <c r="B25" s="84" t="s">
        <v>525</v>
      </c>
      <c r="C25" s="85">
        <v>82.927412982233975</v>
      </c>
      <c r="D25" s="123"/>
      <c r="G25" s="405" t="s">
        <v>191</v>
      </c>
      <c r="H25" s="405"/>
      <c r="I25" s="405"/>
      <c r="J25" s="351">
        <f>SUM(J22:L24)</f>
        <v>9979.8115946232265</v>
      </c>
      <c r="K25" s="351"/>
      <c r="L25" s="351"/>
      <c r="M25" s="409">
        <f>SUM(M22+M23+M24)</f>
        <v>1</v>
      </c>
      <c r="N25" s="409"/>
      <c r="O25" s="409"/>
      <c r="P25" s="351">
        <f>SUM(P22:P24)</f>
        <v>5141285.8746669907</v>
      </c>
      <c r="Q25" s="351"/>
      <c r="R25" s="351"/>
    </row>
    <row r="26" spans="1:18" x14ac:dyDescent="0.45">
      <c r="A26" s="84">
        <v>26887</v>
      </c>
      <c r="B26" s="84" t="s">
        <v>527</v>
      </c>
      <c r="C26" s="85">
        <v>60.122017199328539</v>
      </c>
      <c r="D26" s="123"/>
      <c r="G26" s="89"/>
      <c r="H26" s="89"/>
      <c r="I26" s="89"/>
      <c r="J26" s="89"/>
      <c r="K26" s="89"/>
      <c r="L26" s="89"/>
      <c r="M26" s="89"/>
      <c r="N26" s="89"/>
    </row>
    <row r="27" spans="1:18" ht="14.55" customHeight="1" x14ac:dyDescent="0.45">
      <c r="A27" s="84">
        <v>26901</v>
      </c>
      <c r="B27" s="84" t="s">
        <v>527</v>
      </c>
      <c r="C27" s="85">
        <v>133.96881592977351</v>
      </c>
      <c r="D27" s="123"/>
      <c r="G27" s="349" t="s">
        <v>538</v>
      </c>
      <c r="H27" s="349"/>
      <c r="I27" s="349"/>
      <c r="J27" s="349"/>
      <c r="K27" s="349"/>
      <c r="L27" s="349"/>
    </row>
    <row r="28" spans="1:18" ht="14.55" customHeight="1" x14ac:dyDescent="0.45">
      <c r="A28" s="84">
        <v>26821</v>
      </c>
      <c r="B28" s="84" t="s">
        <v>527</v>
      </c>
      <c r="C28" s="85">
        <v>104.0189512624476</v>
      </c>
      <c r="D28" s="123"/>
      <c r="G28" s="349"/>
      <c r="H28" s="349"/>
      <c r="I28" s="349"/>
      <c r="J28" s="349"/>
      <c r="K28" s="349"/>
      <c r="L28" s="349"/>
    </row>
    <row r="29" spans="1:18" ht="14.55" customHeight="1" x14ac:dyDescent="0.45">
      <c r="A29" s="84">
        <v>26881</v>
      </c>
      <c r="B29" s="84" t="s">
        <v>525</v>
      </c>
      <c r="C29" s="85">
        <v>121.700044262795</v>
      </c>
      <c r="D29" s="123"/>
      <c r="G29" s="349"/>
      <c r="H29" s="349"/>
      <c r="I29" s="349"/>
      <c r="J29" s="349"/>
      <c r="K29" s="349"/>
      <c r="L29" s="349"/>
    </row>
    <row r="30" spans="1:18" x14ac:dyDescent="0.45">
      <c r="A30" s="84">
        <v>26548</v>
      </c>
      <c r="B30" s="84" t="s">
        <v>527</v>
      </c>
      <c r="C30" s="85">
        <v>155.82206721739661</v>
      </c>
      <c r="D30" s="123"/>
    </row>
    <row r="31" spans="1:18" x14ac:dyDescent="0.45">
      <c r="A31" s="84">
        <v>26547</v>
      </c>
      <c r="B31" s="84" t="s">
        <v>527</v>
      </c>
      <c r="C31" s="85">
        <v>224.14805751419121</v>
      </c>
      <c r="D31" s="123"/>
      <c r="G31" s="304" t="s">
        <v>532</v>
      </c>
      <c r="H31" s="304"/>
      <c r="I31" s="304" t="s">
        <v>533</v>
      </c>
      <c r="J31" s="304" t="s">
        <v>536</v>
      </c>
      <c r="K31" s="304" t="s">
        <v>534</v>
      </c>
      <c r="L31" s="304"/>
      <c r="M31" s="304"/>
      <c r="N31" s="304" t="s">
        <v>535</v>
      </c>
      <c r="O31" s="304"/>
    </row>
    <row r="32" spans="1:18" x14ac:dyDescent="0.45">
      <c r="A32" s="84">
        <v>26580</v>
      </c>
      <c r="B32" s="84" t="s">
        <v>525</v>
      </c>
      <c r="C32" s="85">
        <v>94.408728105630473</v>
      </c>
      <c r="D32" s="123"/>
      <c r="G32" s="304"/>
      <c r="H32" s="304"/>
      <c r="I32" s="304"/>
      <c r="J32" s="304"/>
      <c r="K32" s="304"/>
      <c r="L32" s="304"/>
      <c r="M32" s="304"/>
      <c r="N32" s="304"/>
      <c r="O32" s="304"/>
    </row>
    <row r="33" spans="1:17" x14ac:dyDescent="0.45">
      <c r="A33" s="84">
        <v>27192</v>
      </c>
      <c r="B33" s="84" t="s">
        <v>524</v>
      </c>
      <c r="C33" s="85">
        <v>633.91955668964533</v>
      </c>
      <c r="D33" s="123"/>
      <c r="G33" s="304"/>
      <c r="H33" s="304"/>
      <c r="I33" s="304"/>
      <c r="J33" s="304"/>
      <c r="K33" s="304"/>
      <c r="L33" s="304"/>
      <c r="M33" s="304"/>
      <c r="N33" s="304"/>
      <c r="O33" s="304"/>
    </row>
    <row r="34" spans="1:17" ht="14.55" customHeight="1" x14ac:dyDescent="0.45">
      <c r="A34" s="84">
        <v>27191</v>
      </c>
      <c r="B34" s="84" t="s">
        <v>524</v>
      </c>
      <c r="C34" s="85">
        <v>6.3603196143184118</v>
      </c>
      <c r="D34" s="123"/>
      <c r="G34" s="304"/>
      <c r="H34" s="304"/>
      <c r="I34" s="304"/>
      <c r="J34" s="304"/>
      <c r="K34" s="304"/>
      <c r="L34" s="304"/>
      <c r="M34" s="304"/>
      <c r="N34" s="304"/>
      <c r="O34" s="304"/>
    </row>
    <row r="35" spans="1:17" ht="14.55" customHeight="1" x14ac:dyDescent="0.45">
      <c r="A35" s="84">
        <v>27190</v>
      </c>
      <c r="B35" s="84" t="s">
        <v>524</v>
      </c>
      <c r="C35" s="85">
        <v>441.20726520853219</v>
      </c>
      <c r="D35" s="123"/>
      <c r="G35" s="362">
        <v>1235000</v>
      </c>
      <c r="H35" s="362"/>
      <c r="I35" s="101">
        <f>J35/N35</f>
        <v>2397.2732930665907</v>
      </c>
      <c r="J35" s="102">
        <f>J25</f>
        <v>9979.8115946232265</v>
      </c>
      <c r="K35" s="322">
        <f>P25</f>
        <v>5141285.8746669907</v>
      </c>
      <c r="L35" s="322"/>
      <c r="M35" s="322"/>
      <c r="N35" s="367">
        <f>P25/G35</f>
        <v>4.1629845139003976</v>
      </c>
      <c r="O35" s="367"/>
    </row>
    <row r="36" spans="1:17" ht="14.55" customHeight="1" x14ac:dyDescent="0.45">
      <c r="A36" s="84">
        <v>27189</v>
      </c>
      <c r="B36" s="84" t="s">
        <v>524</v>
      </c>
      <c r="C36" s="85">
        <v>653.57031920109591</v>
      </c>
      <c r="D36" s="123"/>
    </row>
    <row r="37" spans="1:17" x14ac:dyDescent="0.45">
      <c r="A37" s="84">
        <v>27188</v>
      </c>
      <c r="B37" s="84" t="s">
        <v>524</v>
      </c>
      <c r="C37" s="85">
        <v>129.5294201513633</v>
      </c>
      <c r="D37" s="123"/>
    </row>
    <row r="38" spans="1:17" x14ac:dyDescent="0.45">
      <c r="A38" s="84">
        <v>27187</v>
      </c>
      <c r="B38" s="84" t="s">
        <v>524</v>
      </c>
      <c r="C38" s="85">
        <v>255.8859684634842</v>
      </c>
      <c r="D38" s="123"/>
    </row>
    <row r="39" spans="1:17" x14ac:dyDescent="0.45">
      <c r="A39" s="84">
        <v>27140</v>
      </c>
      <c r="B39" s="84" t="s">
        <v>525</v>
      </c>
      <c r="C39" s="85">
        <v>158.88252299228199</v>
      </c>
      <c r="D39" s="123"/>
      <c r="M39" s="396"/>
      <c r="N39" s="397"/>
      <c r="O39" s="398"/>
      <c r="P39" s="394"/>
      <c r="Q39" s="394"/>
    </row>
    <row r="40" spans="1:17" x14ac:dyDescent="0.45">
      <c r="A40" s="84">
        <v>27088</v>
      </c>
      <c r="B40" s="84" t="s">
        <v>525</v>
      </c>
      <c r="C40" s="85">
        <v>203.43868267771489</v>
      </c>
      <c r="D40" s="123"/>
      <c r="G40" s="398"/>
      <c r="H40" s="398"/>
      <c r="M40" s="398"/>
      <c r="N40" s="398"/>
      <c r="O40" s="398"/>
      <c r="P40" s="394"/>
      <c r="Q40" s="394"/>
    </row>
    <row r="41" spans="1:17" x14ac:dyDescent="0.45">
      <c r="A41" s="84">
        <v>26827</v>
      </c>
      <c r="B41" s="84" t="s">
        <v>525</v>
      </c>
      <c r="C41" s="85">
        <v>73.014546646270972</v>
      </c>
      <c r="D41" s="123"/>
      <c r="Q41" s="394"/>
    </row>
    <row r="42" spans="1:17" x14ac:dyDescent="0.45">
      <c r="A42" s="84">
        <v>26891</v>
      </c>
      <c r="B42" s="84" t="s">
        <v>525</v>
      </c>
      <c r="C42" s="85">
        <v>33.643040507425667</v>
      </c>
      <c r="D42" s="123"/>
      <c r="N42" s="110"/>
      <c r="Q42" s="394"/>
    </row>
    <row r="43" spans="1:17" x14ac:dyDescent="0.45">
      <c r="A43" s="84">
        <v>26224</v>
      </c>
      <c r="B43" s="84" t="s">
        <v>527</v>
      </c>
      <c r="C43" s="85">
        <v>143.68936958750149</v>
      </c>
      <c r="D43" s="123"/>
      <c r="N43" s="110"/>
      <c r="Q43" s="394"/>
    </row>
    <row r="44" spans="1:17" x14ac:dyDescent="0.45">
      <c r="A44" s="84">
        <v>26478</v>
      </c>
      <c r="B44" s="84" t="s">
        <v>525</v>
      </c>
      <c r="C44" s="85">
        <v>32.753359204912122</v>
      </c>
      <c r="D44" s="123"/>
      <c r="Q44" s="394"/>
    </row>
    <row r="45" spans="1:17" x14ac:dyDescent="0.45">
      <c r="A45" s="84">
        <v>26469</v>
      </c>
      <c r="B45" s="84" t="s">
        <v>524</v>
      </c>
      <c r="C45" s="85">
        <v>159.20665511299671</v>
      </c>
      <c r="D45" s="123"/>
      <c r="Q45" s="394"/>
    </row>
    <row r="46" spans="1:17" x14ac:dyDescent="0.45">
      <c r="A46" s="84">
        <v>26468</v>
      </c>
      <c r="B46" s="84" t="s">
        <v>524</v>
      </c>
      <c r="C46" s="85">
        <v>138.22878798361401</v>
      </c>
      <c r="D46" s="123"/>
      <c r="Q46" s="394"/>
    </row>
    <row r="47" spans="1:17" ht="14.25" customHeight="1" x14ac:dyDescent="0.45">
      <c r="A47" s="84">
        <v>26467</v>
      </c>
      <c r="B47" s="84" t="s">
        <v>524</v>
      </c>
      <c r="C47" s="85">
        <v>2.3463168289452438</v>
      </c>
      <c r="D47" s="123"/>
    </row>
    <row r="48" spans="1:17" x14ac:dyDescent="0.45">
      <c r="A48" s="84">
        <v>26535</v>
      </c>
      <c r="B48" s="84" t="s">
        <v>527</v>
      </c>
      <c r="C48" s="85">
        <v>378.52154346672029</v>
      </c>
      <c r="D48" s="123"/>
      <c r="P48" s="394"/>
    </row>
    <row r="49" spans="1:14" x14ac:dyDescent="0.45">
      <c r="A49" s="84">
        <v>27291</v>
      </c>
      <c r="B49" s="84" t="s">
        <v>525</v>
      </c>
      <c r="C49" s="85">
        <v>109.92304463130711</v>
      </c>
      <c r="D49" s="123"/>
    </row>
    <row r="50" spans="1:14" x14ac:dyDescent="0.45">
      <c r="A50" s="84">
        <v>27293</v>
      </c>
      <c r="B50" s="84" t="s">
        <v>525</v>
      </c>
      <c r="C50" s="85">
        <v>14.27077163293708</v>
      </c>
      <c r="D50" s="123"/>
    </row>
    <row r="51" spans="1:14" x14ac:dyDescent="0.45">
      <c r="A51" s="84"/>
      <c r="B51" s="84" t="s">
        <v>524</v>
      </c>
      <c r="C51" s="85">
        <v>46.768186851630993</v>
      </c>
      <c r="D51" s="123"/>
    </row>
    <row r="52" spans="1:14" x14ac:dyDescent="0.45">
      <c r="A52" s="84"/>
      <c r="B52" s="84" t="s">
        <v>524</v>
      </c>
      <c r="C52" s="85">
        <v>141.17282194160731</v>
      </c>
      <c r="D52" s="123"/>
    </row>
    <row r="53" spans="1:14" x14ac:dyDescent="0.45">
      <c r="A53" s="84">
        <v>73188</v>
      </c>
      <c r="B53" s="84" t="s">
        <v>524</v>
      </c>
      <c r="C53" s="85">
        <v>42.19864129826216</v>
      </c>
      <c r="D53" s="123"/>
    </row>
    <row r="54" spans="1:14" x14ac:dyDescent="0.45">
      <c r="A54" s="84"/>
      <c r="B54" s="84" t="s">
        <v>524</v>
      </c>
      <c r="C54" s="85">
        <v>40.059479256684263</v>
      </c>
      <c r="D54" s="123"/>
    </row>
    <row r="55" spans="1:14" x14ac:dyDescent="0.45">
      <c r="A55" s="84">
        <v>27084</v>
      </c>
      <c r="B55" s="84" t="s">
        <v>525</v>
      </c>
      <c r="C55" s="85">
        <v>34.472597813128253</v>
      </c>
      <c r="D55" s="123"/>
    </row>
    <row r="56" spans="1:14" x14ac:dyDescent="0.45">
      <c r="A56" s="84">
        <v>26591</v>
      </c>
      <c r="B56" s="84" t="s">
        <v>527</v>
      </c>
      <c r="C56" s="85">
        <v>48.547909214161358</v>
      </c>
      <c r="D56" s="123"/>
    </row>
    <row r="57" spans="1:14" x14ac:dyDescent="0.45">
      <c r="A57" s="84">
        <v>26590</v>
      </c>
      <c r="B57" s="84" t="s">
        <v>525</v>
      </c>
      <c r="C57" s="85">
        <v>230.71975629324379</v>
      </c>
      <c r="D57" s="123"/>
    </row>
    <row r="58" spans="1:14" x14ac:dyDescent="0.45">
      <c r="A58" s="84">
        <v>26756</v>
      </c>
      <c r="B58" s="84" t="s">
        <v>525</v>
      </c>
      <c r="C58" s="85">
        <v>228.40056151588851</v>
      </c>
      <c r="D58" s="123"/>
    </row>
    <row r="59" spans="1:14" x14ac:dyDescent="0.45">
      <c r="A59" s="84">
        <v>26755</v>
      </c>
      <c r="B59" s="84" t="s">
        <v>525</v>
      </c>
      <c r="C59" s="85">
        <v>197.99021440528421</v>
      </c>
      <c r="D59" s="123"/>
      <c r="N59" s="110"/>
    </row>
    <row r="60" spans="1:14" ht="29.25" x14ac:dyDescent="0.45">
      <c r="A60" s="84">
        <v>26619</v>
      </c>
      <c r="B60" s="84" t="s">
        <v>525</v>
      </c>
      <c r="C60" s="85">
        <v>368.21762455663401</v>
      </c>
      <c r="D60" s="274" t="s">
        <v>526</v>
      </c>
      <c r="N60" s="110"/>
    </row>
    <row r="61" spans="1:14" ht="14.65" thickBot="1" x14ac:dyDescent="0.5">
      <c r="A61" s="119">
        <v>26899</v>
      </c>
      <c r="B61" s="119" t="s">
        <v>524</v>
      </c>
      <c r="C61" s="120">
        <v>65.044536470860024</v>
      </c>
      <c r="D61" s="124"/>
    </row>
    <row r="62" spans="1:14" x14ac:dyDescent="0.45">
      <c r="A62" s="84">
        <v>27162</v>
      </c>
      <c r="B62" s="84" t="s">
        <v>525</v>
      </c>
      <c r="C62" s="85">
        <v>123.39505202198551</v>
      </c>
      <c r="D62" s="125"/>
    </row>
    <row r="63" spans="1:14" x14ac:dyDescent="0.45">
      <c r="A63" s="84">
        <v>27160</v>
      </c>
      <c r="B63" s="84" t="s">
        <v>525</v>
      </c>
      <c r="C63" s="85">
        <v>411.39944567246891</v>
      </c>
      <c r="D63" s="125"/>
    </row>
    <row r="64" spans="1:14" x14ac:dyDescent="0.45">
      <c r="A64" s="84">
        <v>27105</v>
      </c>
      <c r="B64" s="84" t="s">
        <v>525</v>
      </c>
      <c r="C64" s="85">
        <v>540.21531698484466</v>
      </c>
      <c r="D64" s="125"/>
    </row>
    <row r="65" spans="1:4" x14ac:dyDescent="0.45">
      <c r="A65" s="84">
        <v>27104</v>
      </c>
      <c r="B65" s="84" t="s">
        <v>525</v>
      </c>
      <c r="C65" s="85">
        <v>100.3769084725986</v>
      </c>
      <c r="D65" s="125"/>
    </row>
    <row r="66" spans="1:4" x14ac:dyDescent="0.45">
      <c r="A66" s="84">
        <v>27103</v>
      </c>
      <c r="B66" s="84" t="s">
        <v>527</v>
      </c>
      <c r="C66" s="85">
        <v>191.4819395203144</v>
      </c>
      <c r="D66" s="125"/>
    </row>
    <row r="67" spans="1:4" x14ac:dyDescent="0.45">
      <c r="A67" s="84">
        <v>27102</v>
      </c>
      <c r="B67" s="84" t="s">
        <v>525</v>
      </c>
      <c r="C67" s="85">
        <v>488.31666267711893</v>
      </c>
      <c r="D67" s="125"/>
    </row>
    <row r="68" spans="1:4" x14ac:dyDescent="0.45">
      <c r="A68" s="84">
        <v>27066</v>
      </c>
      <c r="B68" s="84" t="s">
        <v>525</v>
      </c>
      <c r="C68" s="85">
        <v>80.628771074242366</v>
      </c>
      <c r="D68" s="125"/>
    </row>
    <row r="69" spans="1:4" x14ac:dyDescent="0.45">
      <c r="A69" s="84">
        <v>26818</v>
      </c>
      <c r="B69" s="84" t="s">
        <v>527</v>
      </c>
      <c r="C69" s="85">
        <v>30.838256707296509</v>
      </c>
      <c r="D69" s="125"/>
    </row>
    <row r="70" spans="1:4" x14ac:dyDescent="0.45">
      <c r="A70" s="84">
        <v>27039</v>
      </c>
      <c r="B70" s="84" t="s">
        <v>527</v>
      </c>
      <c r="C70" s="85">
        <v>234.61636668312821</v>
      </c>
      <c r="D70" s="125"/>
    </row>
    <row r="71" spans="1:4" x14ac:dyDescent="0.45">
      <c r="A71" s="84">
        <v>26837</v>
      </c>
      <c r="B71" s="84" t="s">
        <v>527</v>
      </c>
      <c r="C71" s="85">
        <v>238.43263377687811</v>
      </c>
      <c r="D71" s="125"/>
    </row>
    <row r="72" spans="1:4" x14ac:dyDescent="0.45">
      <c r="A72" s="84">
        <v>26836</v>
      </c>
      <c r="B72" s="84" t="s">
        <v>527</v>
      </c>
      <c r="C72" s="85">
        <v>73.443075410738473</v>
      </c>
      <c r="D72" s="125"/>
    </row>
    <row r="73" spans="1:4" x14ac:dyDescent="0.45">
      <c r="A73" s="84">
        <v>26835</v>
      </c>
      <c r="B73" s="84" t="s">
        <v>525</v>
      </c>
      <c r="C73" s="85">
        <v>61.583392650802608</v>
      </c>
      <c r="D73" s="125"/>
    </row>
    <row r="74" spans="1:4" x14ac:dyDescent="0.45">
      <c r="A74" s="84">
        <v>26624</v>
      </c>
      <c r="B74" s="84" t="s">
        <v>525</v>
      </c>
      <c r="C74" s="85">
        <v>135.9301205092423</v>
      </c>
      <c r="D74" s="125"/>
    </row>
    <row r="75" spans="1:4" x14ac:dyDescent="0.45">
      <c r="A75" s="84">
        <v>26623</v>
      </c>
      <c r="B75" s="84" t="s">
        <v>525</v>
      </c>
      <c r="C75" s="85">
        <v>169.02995019793721</v>
      </c>
      <c r="D75" s="125"/>
    </row>
    <row r="76" spans="1:4" x14ac:dyDescent="0.45">
      <c r="A76" s="84">
        <v>26621</v>
      </c>
      <c r="B76" s="84" t="s">
        <v>527</v>
      </c>
      <c r="C76" s="85">
        <v>84.085717706863548</v>
      </c>
      <c r="D76" s="125"/>
    </row>
    <row r="77" spans="1:4" x14ac:dyDescent="0.45">
      <c r="A77" s="84">
        <v>26620</v>
      </c>
      <c r="B77" s="84" t="s">
        <v>525</v>
      </c>
      <c r="C77" s="85">
        <v>129.7278357930158</v>
      </c>
      <c r="D77" s="125"/>
    </row>
    <row r="78" spans="1:4" x14ac:dyDescent="0.45">
      <c r="A78" s="84">
        <v>26271</v>
      </c>
      <c r="B78" s="84" t="s">
        <v>525</v>
      </c>
      <c r="C78" s="85">
        <v>129.25161280858731</v>
      </c>
      <c r="D78" s="125"/>
    </row>
    <row r="79" spans="1:4" x14ac:dyDescent="0.45">
      <c r="A79" s="84">
        <v>26270</v>
      </c>
      <c r="B79" s="84" t="s">
        <v>527</v>
      </c>
      <c r="C79" s="85">
        <v>177.93304015512399</v>
      </c>
      <c r="D79" s="125"/>
    </row>
    <row r="80" spans="1:4" x14ac:dyDescent="0.45">
      <c r="A80" s="84">
        <v>26694</v>
      </c>
      <c r="B80" s="84" t="s">
        <v>525</v>
      </c>
      <c r="C80" s="85">
        <v>307.101185668185</v>
      </c>
      <c r="D80" s="125"/>
    </row>
    <row r="81" spans="1:4" x14ac:dyDescent="0.45">
      <c r="A81" s="84">
        <v>26931</v>
      </c>
      <c r="B81" s="84" t="s">
        <v>527</v>
      </c>
      <c r="C81" s="85">
        <v>68.249208632029337</v>
      </c>
      <c r="D81" s="125"/>
    </row>
    <row r="82" spans="1:4" x14ac:dyDescent="0.45">
      <c r="A82" s="84">
        <v>27161</v>
      </c>
      <c r="B82" s="84" t="s">
        <v>527</v>
      </c>
      <c r="C82" s="85">
        <v>73.288335947601411</v>
      </c>
      <c r="D82" s="125"/>
    </row>
    <row r="83" spans="1:4" x14ac:dyDescent="0.45">
      <c r="A83" s="84">
        <v>26949</v>
      </c>
      <c r="B83" s="84" t="s">
        <v>525</v>
      </c>
      <c r="C83" s="85">
        <v>174.04737555442469</v>
      </c>
      <c r="D83" s="125"/>
    </row>
    <row r="84" spans="1:4" x14ac:dyDescent="0.45">
      <c r="A84" s="84">
        <v>26839</v>
      </c>
      <c r="B84" s="84" t="s">
        <v>525</v>
      </c>
      <c r="C84" s="85">
        <v>102.6379436599812</v>
      </c>
      <c r="D84" s="125"/>
    </row>
    <row r="85" spans="1:4" x14ac:dyDescent="0.45">
      <c r="A85" s="84">
        <v>26838</v>
      </c>
      <c r="B85" s="84" t="s">
        <v>525</v>
      </c>
      <c r="C85" s="85">
        <v>71.823411621771598</v>
      </c>
      <c r="D85" s="125"/>
    </row>
    <row r="86" spans="1:4" x14ac:dyDescent="0.45">
      <c r="A86" s="84">
        <v>26834</v>
      </c>
      <c r="B86" s="84" t="s">
        <v>525</v>
      </c>
      <c r="C86" s="85">
        <v>101.0336613298637</v>
      </c>
      <c r="D86" s="125"/>
    </row>
    <row r="87" spans="1:4" x14ac:dyDescent="0.45">
      <c r="A87" s="84">
        <v>26833</v>
      </c>
      <c r="B87" s="84" t="s">
        <v>525</v>
      </c>
      <c r="C87" s="85">
        <v>134.06766803283219</v>
      </c>
      <c r="D87" s="125"/>
    </row>
    <row r="88" spans="1:4" x14ac:dyDescent="0.45">
      <c r="A88" s="84">
        <v>26832</v>
      </c>
      <c r="B88" s="84" t="s">
        <v>525</v>
      </c>
      <c r="C88" s="85">
        <v>101.60401994915949</v>
      </c>
      <c r="D88" s="125"/>
    </row>
    <row r="89" spans="1:4" x14ac:dyDescent="0.45">
      <c r="A89" s="84">
        <v>27023</v>
      </c>
      <c r="B89" s="84" t="s">
        <v>525</v>
      </c>
      <c r="C89" s="85">
        <v>73.507467673887831</v>
      </c>
      <c r="D89" s="125"/>
    </row>
    <row r="90" spans="1:4" x14ac:dyDescent="0.45">
      <c r="A90" s="84">
        <v>26626</v>
      </c>
      <c r="B90" s="84" t="s">
        <v>527</v>
      </c>
      <c r="C90" s="85">
        <v>279.10726123509357</v>
      </c>
      <c r="D90" s="125"/>
    </row>
    <row r="91" spans="1:4" x14ac:dyDescent="0.45">
      <c r="A91" s="84">
        <v>26625</v>
      </c>
      <c r="B91" s="84" t="s">
        <v>525</v>
      </c>
      <c r="C91" s="85">
        <v>58.173302648998281</v>
      </c>
      <c r="D91" s="125"/>
    </row>
    <row r="92" spans="1:4" x14ac:dyDescent="0.45">
      <c r="A92" s="84">
        <v>26622</v>
      </c>
      <c r="B92" s="84" t="s">
        <v>525</v>
      </c>
      <c r="C92" s="85">
        <v>101.5226523490653</v>
      </c>
      <c r="D92" s="125"/>
    </row>
    <row r="93" spans="1:4" x14ac:dyDescent="0.45">
      <c r="A93" s="84">
        <v>26272</v>
      </c>
      <c r="B93" s="84" t="s">
        <v>527</v>
      </c>
      <c r="C93" s="85">
        <v>161.9759945591401</v>
      </c>
      <c r="D93" s="125"/>
    </row>
    <row r="94" spans="1:4" x14ac:dyDescent="0.45">
      <c r="A94" s="84">
        <v>26544</v>
      </c>
      <c r="B94" s="84" t="s">
        <v>527</v>
      </c>
      <c r="C94" s="85">
        <v>94.140442765080806</v>
      </c>
      <c r="D94" s="125"/>
    </row>
    <row r="95" spans="1:4" x14ac:dyDescent="0.45">
      <c r="A95" s="84">
        <v>26880</v>
      </c>
      <c r="B95" s="84" t="s">
        <v>527</v>
      </c>
      <c r="C95" s="85">
        <v>200.39702660763649</v>
      </c>
      <c r="D95" s="125"/>
    </row>
    <row r="96" spans="1:4" x14ac:dyDescent="0.45">
      <c r="A96" s="84">
        <v>26908</v>
      </c>
      <c r="B96" s="84" t="s">
        <v>527</v>
      </c>
      <c r="C96" s="85">
        <v>333.29657327215949</v>
      </c>
      <c r="D96" s="125"/>
    </row>
    <row r="97" spans="1:4" x14ac:dyDescent="0.45">
      <c r="A97" s="84">
        <v>26907</v>
      </c>
      <c r="B97" s="84" t="s">
        <v>527</v>
      </c>
      <c r="C97" s="85">
        <v>112.414317437541</v>
      </c>
      <c r="D97" s="125"/>
    </row>
    <row r="98" spans="1:4" x14ac:dyDescent="0.45">
      <c r="A98" s="84">
        <v>26879</v>
      </c>
      <c r="B98" s="84" t="s">
        <v>525</v>
      </c>
      <c r="C98" s="85">
        <v>196.95641442750909</v>
      </c>
      <c r="D98" s="125"/>
    </row>
    <row r="99" spans="1:4" x14ac:dyDescent="0.45">
      <c r="A99" s="84">
        <v>26800</v>
      </c>
      <c r="B99" s="84" t="s">
        <v>525</v>
      </c>
      <c r="C99" s="85">
        <v>207.17467202592749</v>
      </c>
      <c r="D99" s="125"/>
    </row>
    <row r="100" spans="1:4" x14ac:dyDescent="0.45">
      <c r="A100" s="84">
        <v>26799</v>
      </c>
      <c r="B100" s="84" t="s">
        <v>525</v>
      </c>
      <c r="C100" s="85">
        <v>172.1982018816274</v>
      </c>
      <c r="D100" s="125"/>
    </row>
    <row r="101" spans="1:4" x14ac:dyDescent="0.45">
      <c r="A101" s="84">
        <v>26798</v>
      </c>
      <c r="B101" s="84" t="s">
        <v>527</v>
      </c>
      <c r="C101" s="85">
        <v>390.43631308134331</v>
      </c>
      <c r="D101" s="125"/>
    </row>
    <row r="102" spans="1:4" x14ac:dyDescent="0.45">
      <c r="A102" s="84">
        <v>26768</v>
      </c>
      <c r="B102" s="84" t="s">
        <v>525</v>
      </c>
      <c r="C102" s="85">
        <v>209.31148797840549</v>
      </c>
      <c r="D102" s="125"/>
    </row>
    <row r="103" spans="1:4" x14ac:dyDescent="0.45">
      <c r="A103" s="84">
        <v>26962</v>
      </c>
      <c r="B103" s="84" t="s">
        <v>525</v>
      </c>
      <c r="C103" s="85">
        <v>92.127103175765953</v>
      </c>
      <c r="D103" s="125"/>
    </row>
    <row r="104" spans="1:4" x14ac:dyDescent="0.45">
      <c r="A104" s="84">
        <v>26701</v>
      </c>
      <c r="B104" s="84" t="s">
        <v>525</v>
      </c>
      <c r="C104" s="85">
        <v>186.64151422091311</v>
      </c>
      <c r="D104" s="125"/>
    </row>
    <row r="105" spans="1:4" x14ac:dyDescent="0.45">
      <c r="A105" s="84">
        <v>26700</v>
      </c>
      <c r="B105" s="84" t="s">
        <v>525</v>
      </c>
      <c r="C105" s="85">
        <v>91.560764888254397</v>
      </c>
      <c r="D105" s="125"/>
    </row>
    <row r="106" spans="1:4" x14ac:dyDescent="0.45">
      <c r="A106" s="84">
        <v>26699</v>
      </c>
      <c r="B106" s="84" t="s">
        <v>525</v>
      </c>
      <c r="C106" s="85">
        <v>139.94405973273771</v>
      </c>
      <c r="D106" s="125"/>
    </row>
    <row r="107" spans="1:4" x14ac:dyDescent="0.45">
      <c r="A107" s="84">
        <v>26232</v>
      </c>
      <c r="B107" s="84" t="s">
        <v>527</v>
      </c>
      <c r="C107" s="85">
        <v>251.6959008620573</v>
      </c>
      <c r="D107" s="125"/>
    </row>
    <row r="108" spans="1:4" x14ac:dyDescent="0.45">
      <c r="A108" s="84">
        <v>26219</v>
      </c>
      <c r="B108" s="84" t="s">
        <v>525</v>
      </c>
      <c r="C108" s="85">
        <v>78.799867075242048</v>
      </c>
      <c r="D108" s="125"/>
    </row>
    <row r="109" spans="1:4" x14ac:dyDescent="0.45">
      <c r="A109" s="84">
        <v>26218</v>
      </c>
      <c r="B109" s="84" t="s">
        <v>525</v>
      </c>
      <c r="C109" s="85">
        <v>279.12951595892298</v>
      </c>
      <c r="D109" s="125"/>
    </row>
    <row r="110" spans="1:4" x14ac:dyDescent="0.45">
      <c r="A110" s="84">
        <v>26266</v>
      </c>
      <c r="B110" s="84" t="s">
        <v>527</v>
      </c>
      <c r="C110" s="85">
        <v>225.75791482482461</v>
      </c>
      <c r="D110" s="125"/>
    </row>
    <row r="111" spans="1:4" x14ac:dyDescent="0.45">
      <c r="A111" s="84">
        <v>26264</v>
      </c>
      <c r="B111" s="84" t="s">
        <v>527</v>
      </c>
      <c r="C111" s="85">
        <v>242.71568086593771</v>
      </c>
      <c r="D111" s="125"/>
    </row>
    <row r="112" spans="1:4" x14ac:dyDescent="0.45">
      <c r="A112" s="84">
        <v>27145</v>
      </c>
      <c r="B112" s="84" t="s">
        <v>525</v>
      </c>
      <c r="C112" s="85">
        <v>135.21712185309741</v>
      </c>
      <c r="D112" s="125"/>
    </row>
    <row r="113" spans="1:4" x14ac:dyDescent="0.45">
      <c r="A113" s="84">
        <v>27144</v>
      </c>
      <c r="B113" s="84" t="s">
        <v>525</v>
      </c>
      <c r="C113" s="85">
        <v>125.9204216263209</v>
      </c>
      <c r="D113" s="125"/>
    </row>
    <row r="114" spans="1:4" x14ac:dyDescent="0.45">
      <c r="A114" s="84">
        <v>27143</v>
      </c>
      <c r="B114" s="84" t="s">
        <v>525</v>
      </c>
      <c r="C114" s="85">
        <v>60.852568195891898</v>
      </c>
      <c r="D114" s="125"/>
    </row>
    <row r="115" spans="1:4" x14ac:dyDescent="0.45">
      <c r="A115" s="84">
        <v>27141</v>
      </c>
      <c r="B115" s="84" t="s">
        <v>525</v>
      </c>
      <c r="C115" s="85">
        <v>79.864170315300981</v>
      </c>
      <c r="D115" s="125"/>
    </row>
    <row r="116" spans="1:4" x14ac:dyDescent="0.45">
      <c r="A116" s="84">
        <v>27091</v>
      </c>
      <c r="B116" s="84" t="s">
        <v>525</v>
      </c>
      <c r="C116" s="85">
        <v>84.606136888556989</v>
      </c>
      <c r="D116" s="125"/>
    </row>
    <row r="117" spans="1:4" x14ac:dyDescent="0.45">
      <c r="A117" s="84">
        <v>27057</v>
      </c>
      <c r="B117" s="84" t="s">
        <v>527</v>
      </c>
      <c r="C117" s="85">
        <v>110.5646668998051</v>
      </c>
      <c r="D117" s="125"/>
    </row>
    <row r="118" spans="1:4" x14ac:dyDescent="0.45">
      <c r="A118" s="84">
        <v>27056</v>
      </c>
      <c r="B118" s="84" t="s">
        <v>525</v>
      </c>
      <c r="C118" s="85">
        <v>36.812048216954061</v>
      </c>
      <c r="D118" s="125"/>
    </row>
    <row r="119" spans="1:4" x14ac:dyDescent="0.45">
      <c r="A119" s="84">
        <v>27030</v>
      </c>
      <c r="B119" s="84" t="s">
        <v>527</v>
      </c>
      <c r="C119" s="85">
        <v>44.504266270684923</v>
      </c>
      <c r="D119" s="125"/>
    </row>
    <row r="120" spans="1:4" x14ac:dyDescent="0.45">
      <c r="A120" s="84">
        <v>26978</v>
      </c>
      <c r="B120" s="84" t="s">
        <v>525</v>
      </c>
      <c r="C120" s="85">
        <v>64.929896041675022</v>
      </c>
      <c r="D120" s="125"/>
    </row>
    <row r="121" spans="1:4" x14ac:dyDescent="0.45">
      <c r="A121" s="84">
        <v>26977</v>
      </c>
      <c r="B121" s="84" t="s">
        <v>525</v>
      </c>
      <c r="C121" s="85">
        <v>78.925189112213815</v>
      </c>
      <c r="D121" s="125"/>
    </row>
    <row r="122" spans="1:4" x14ac:dyDescent="0.45">
      <c r="A122" s="84">
        <v>26976</v>
      </c>
      <c r="B122" s="84" t="s">
        <v>525</v>
      </c>
      <c r="C122" s="85">
        <v>59.861452521388983</v>
      </c>
      <c r="D122" s="125"/>
    </row>
    <row r="123" spans="1:4" x14ac:dyDescent="0.45">
      <c r="A123" s="84">
        <v>26988</v>
      </c>
      <c r="B123" s="84" t="s">
        <v>525</v>
      </c>
      <c r="C123" s="85">
        <v>40.840490447708802</v>
      </c>
      <c r="D123" s="125"/>
    </row>
    <row r="124" spans="1:4" x14ac:dyDescent="0.45">
      <c r="A124" s="84">
        <v>26987</v>
      </c>
      <c r="B124" s="84" t="s">
        <v>525</v>
      </c>
      <c r="C124" s="85">
        <v>61.877015995478281</v>
      </c>
      <c r="D124" s="125"/>
    </row>
    <row r="125" spans="1:4" x14ac:dyDescent="0.45">
      <c r="A125" s="84">
        <v>26986</v>
      </c>
      <c r="B125" s="84" t="s">
        <v>527</v>
      </c>
      <c r="C125" s="85">
        <v>120.76698361123781</v>
      </c>
      <c r="D125" s="125"/>
    </row>
    <row r="126" spans="1:4" x14ac:dyDescent="0.45">
      <c r="A126" s="84">
        <v>26764</v>
      </c>
      <c r="B126" s="84" t="s">
        <v>525</v>
      </c>
      <c r="C126" s="85">
        <v>48.001370238493379</v>
      </c>
      <c r="D126" s="125"/>
    </row>
    <row r="127" spans="1:4" x14ac:dyDescent="0.45">
      <c r="A127" s="84">
        <v>26763</v>
      </c>
      <c r="B127" s="84" t="s">
        <v>525</v>
      </c>
      <c r="C127" s="85">
        <v>49.565842616891089</v>
      </c>
      <c r="D127" s="125"/>
    </row>
    <row r="128" spans="1:4" x14ac:dyDescent="0.45">
      <c r="A128" s="84">
        <v>26581</v>
      </c>
      <c r="B128" s="84" t="s">
        <v>527</v>
      </c>
      <c r="C128" s="85">
        <v>84.395630330462623</v>
      </c>
      <c r="D128" s="125"/>
    </row>
    <row r="129" spans="1:4" x14ac:dyDescent="0.45">
      <c r="A129" s="84">
        <v>26223</v>
      </c>
      <c r="B129" s="84" t="s">
        <v>527</v>
      </c>
      <c r="C129" s="85">
        <v>106.0866203482595</v>
      </c>
      <c r="D129" s="125"/>
    </row>
    <row r="130" spans="1:4" x14ac:dyDescent="0.45">
      <c r="A130" s="84">
        <v>26289</v>
      </c>
      <c r="B130" s="84" t="s">
        <v>525</v>
      </c>
      <c r="C130" s="85">
        <v>106.03083960627821</v>
      </c>
      <c r="D130" s="125"/>
    </row>
    <row r="131" spans="1:4" x14ac:dyDescent="0.45">
      <c r="A131" s="84">
        <v>26288</v>
      </c>
      <c r="B131" s="84" t="s">
        <v>527</v>
      </c>
      <c r="C131" s="85">
        <v>101.64533019473009</v>
      </c>
      <c r="D131" s="125"/>
    </row>
    <row r="132" spans="1:4" x14ac:dyDescent="0.45">
      <c r="A132" s="84">
        <v>27087</v>
      </c>
      <c r="B132" s="84" t="s">
        <v>527</v>
      </c>
      <c r="C132" s="85">
        <v>196.92660419595791</v>
      </c>
      <c r="D132" s="125"/>
    </row>
    <row r="133" spans="1:4" x14ac:dyDescent="0.45">
      <c r="A133" s="84">
        <v>27086</v>
      </c>
      <c r="B133" s="84" t="s">
        <v>527</v>
      </c>
      <c r="C133" s="85">
        <v>75.263048041101911</v>
      </c>
      <c r="D133" s="125"/>
    </row>
    <row r="134" spans="1:4" x14ac:dyDescent="0.45">
      <c r="A134" s="84">
        <v>27085</v>
      </c>
      <c r="B134" s="84" t="s">
        <v>525</v>
      </c>
      <c r="C134" s="85">
        <v>48.745153601844422</v>
      </c>
      <c r="D134" s="125"/>
    </row>
    <row r="135" spans="1:4" x14ac:dyDescent="0.45">
      <c r="A135" s="84">
        <v>27060</v>
      </c>
      <c r="B135" s="84" t="s">
        <v>525</v>
      </c>
      <c r="C135" s="85">
        <v>108.01803857361099</v>
      </c>
      <c r="D135" s="125"/>
    </row>
    <row r="136" spans="1:4" x14ac:dyDescent="0.45">
      <c r="A136" s="84">
        <v>26979</v>
      </c>
      <c r="B136" s="84" t="s">
        <v>527</v>
      </c>
      <c r="C136" s="85">
        <v>41.716565873840537</v>
      </c>
      <c r="D136" s="125"/>
    </row>
    <row r="137" spans="1:4" x14ac:dyDescent="0.45">
      <c r="A137" s="84">
        <v>26766</v>
      </c>
      <c r="B137" s="84" t="s">
        <v>525</v>
      </c>
      <c r="C137" s="85">
        <v>100.01031551561999</v>
      </c>
      <c r="D137" s="125"/>
    </row>
    <row r="138" spans="1:4" x14ac:dyDescent="0.45">
      <c r="A138" s="84">
        <v>26765</v>
      </c>
      <c r="B138" s="84" t="s">
        <v>525</v>
      </c>
      <c r="C138" s="85">
        <v>98.002122033325264</v>
      </c>
      <c r="D138" s="125"/>
    </row>
    <row r="139" spans="1:4" x14ac:dyDescent="0.45">
      <c r="A139" s="84">
        <v>26762</v>
      </c>
      <c r="B139" s="84" t="s">
        <v>525</v>
      </c>
      <c r="C139" s="85">
        <v>109.9994605188248</v>
      </c>
      <c r="D139" s="125"/>
    </row>
    <row r="140" spans="1:4" x14ac:dyDescent="0.45">
      <c r="A140" s="84">
        <v>26761</v>
      </c>
      <c r="B140" s="84" t="s">
        <v>525</v>
      </c>
      <c r="C140" s="85">
        <v>97.996816238107087</v>
      </c>
      <c r="D140" s="125"/>
    </row>
    <row r="141" spans="1:4" x14ac:dyDescent="0.45">
      <c r="A141" s="84">
        <v>26760</v>
      </c>
      <c r="B141" s="84" t="s">
        <v>525</v>
      </c>
      <c r="C141" s="85">
        <v>70.061493143817287</v>
      </c>
      <c r="D141" s="125"/>
    </row>
    <row r="142" spans="1:4" x14ac:dyDescent="0.45">
      <c r="A142" s="84">
        <v>26751</v>
      </c>
      <c r="B142" s="84" t="s">
        <v>525</v>
      </c>
      <c r="C142" s="85">
        <v>53.717005591226169</v>
      </c>
      <c r="D142" s="125"/>
    </row>
    <row r="143" spans="1:4" x14ac:dyDescent="0.45">
      <c r="A143" s="84">
        <v>26750</v>
      </c>
      <c r="B143" s="84" t="s">
        <v>525</v>
      </c>
      <c r="C143" s="85">
        <v>107.8084992010171</v>
      </c>
      <c r="D143" s="125"/>
    </row>
    <row r="144" spans="1:4" x14ac:dyDescent="0.45">
      <c r="A144" s="84">
        <v>26749</v>
      </c>
      <c r="B144" s="84" t="s">
        <v>525</v>
      </c>
      <c r="C144" s="85">
        <v>99.774369453646898</v>
      </c>
      <c r="D144" s="125"/>
    </row>
    <row r="145" spans="1:4" x14ac:dyDescent="0.45">
      <c r="A145" s="84">
        <v>26583</v>
      </c>
      <c r="B145" s="84" t="s">
        <v>527</v>
      </c>
      <c r="C145" s="85">
        <v>215.21543642341871</v>
      </c>
      <c r="D145" s="125"/>
    </row>
    <row r="146" spans="1:4" x14ac:dyDescent="0.45">
      <c r="A146" s="84">
        <v>26550</v>
      </c>
      <c r="B146" s="84" t="s">
        <v>527</v>
      </c>
      <c r="C146" s="85">
        <v>84.390972110660215</v>
      </c>
      <c r="D146" s="125"/>
    </row>
    <row r="147" spans="1:4" x14ac:dyDescent="0.45">
      <c r="A147" s="84">
        <v>26930</v>
      </c>
      <c r="B147" s="84" t="s">
        <v>527</v>
      </c>
      <c r="C147" s="85">
        <v>6.8986069930920761</v>
      </c>
      <c r="D147" s="125"/>
    </row>
    <row r="148" spans="1:4" x14ac:dyDescent="0.45">
      <c r="A148" s="84">
        <v>26743</v>
      </c>
      <c r="B148" s="84" t="s">
        <v>525</v>
      </c>
      <c r="C148" s="85">
        <v>59.921047761858432</v>
      </c>
      <c r="D148" s="125"/>
    </row>
    <row r="149" spans="1:4" x14ac:dyDescent="0.45">
      <c r="A149" s="84">
        <v>26282</v>
      </c>
      <c r="B149" s="84" t="s">
        <v>525</v>
      </c>
      <c r="C149" s="85">
        <v>178.21480426309421</v>
      </c>
      <c r="D149" s="125"/>
    </row>
    <row r="150" spans="1:4" x14ac:dyDescent="0.45">
      <c r="A150" s="84">
        <v>26803</v>
      </c>
      <c r="B150" s="84" t="s">
        <v>525</v>
      </c>
      <c r="C150" s="85">
        <v>31.148737931188801</v>
      </c>
      <c r="D150" s="125"/>
    </row>
    <row r="151" spans="1:4" x14ac:dyDescent="0.45">
      <c r="A151" s="84">
        <v>26828</v>
      </c>
      <c r="B151" s="84" t="s">
        <v>527</v>
      </c>
      <c r="C151" s="85">
        <v>43.165394889576987</v>
      </c>
      <c r="D151" s="125"/>
    </row>
    <row r="152" spans="1:4" x14ac:dyDescent="0.45">
      <c r="A152" s="84">
        <v>26889</v>
      </c>
      <c r="B152" s="84" t="s">
        <v>527</v>
      </c>
      <c r="C152" s="85">
        <v>107.25197415848039</v>
      </c>
      <c r="D152" s="125"/>
    </row>
    <row r="153" spans="1:4" x14ac:dyDescent="0.45">
      <c r="A153" s="84">
        <v>26281</v>
      </c>
      <c r="B153" s="84" t="s">
        <v>527</v>
      </c>
      <c r="C153" s="85">
        <v>234.28980113519469</v>
      </c>
      <c r="D153" s="125"/>
    </row>
    <row r="154" spans="1:4" x14ac:dyDescent="0.45">
      <c r="A154" s="84">
        <v>26973</v>
      </c>
      <c r="B154" s="84" t="s">
        <v>525</v>
      </c>
      <c r="C154" s="85">
        <v>125.027430556822</v>
      </c>
      <c r="D154" s="125"/>
    </row>
    <row r="155" spans="1:4" x14ac:dyDescent="0.45">
      <c r="A155" s="84">
        <v>27150</v>
      </c>
      <c r="B155" s="84" t="s">
        <v>525</v>
      </c>
      <c r="C155" s="85">
        <v>110.1553719275563</v>
      </c>
      <c r="D155" s="125"/>
    </row>
    <row r="156" spans="1:4" x14ac:dyDescent="0.45">
      <c r="A156" s="84">
        <v>27147</v>
      </c>
      <c r="B156" s="84" t="s">
        <v>527</v>
      </c>
      <c r="C156" s="85">
        <v>84.165657578737424</v>
      </c>
      <c r="D156" s="125"/>
    </row>
    <row r="157" spans="1:4" x14ac:dyDescent="0.45">
      <c r="A157" s="84">
        <v>27146</v>
      </c>
      <c r="B157" s="84" t="s">
        <v>527</v>
      </c>
      <c r="C157" s="85">
        <v>129.43352349447571</v>
      </c>
      <c r="D157" s="125"/>
    </row>
    <row r="158" spans="1:4" x14ac:dyDescent="0.45">
      <c r="A158" s="84">
        <v>27139</v>
      </c>
      <c r="B158" s="84" t="s">
        <v>525</v>
      </c>
      <c r="C158" s="85">
        <v>99.773018568512967</v>
      </c>
      <c r="D158" s="125"/>
    </row>
    <row r="159" spans="1:4" x14ac:dyDescent="0.45">
      <c r="A159" s="84">
        <v>26971</v>
      </c>
      <c r="B159" s="84" t="s">
        <v>525</v>
      </c>
      <c r="C159" s="85">
        <v>115.8426714522943</v>
      </c>
      <c r="D159" s="125"/>
    </row>
    <row r="160" spans="1:4" x14ac:dyDescent="0.45">
      <c r="A160" s="84">
        <v>26968</v>
      </c>
      <c r="B160" s="84" t="s">
        <v>525</v>
      </c>
      <c r="C160" s="85">
        <v>86.084443566928641</v>
      </c>
      <c r="D160" s="125"/>
    </row>
    <row r="161" spans="1:4" x14ac:dyDescent="0.45">
      <c r="A161" s="84">
        <v>26228</v>
      </c>
      <c r="B161" s="84" t="s">
        <v>525</v>
      </c>
      <c r="C161" s="85">
        <v>99.826712988526992</v>
      </c>
      <c r="D161" s="125"/>
    </row>
    <row r="162" spans="1:4" x14ac:dyDescent="0.45">
      <c r="A162" s="84">
        <v>26227</v>
      </c>
      <c r="B162" s="84" t="s">
        <v>525</v>
      </c>
      <c r="C162" s="85">
        <v>93.164510019062192</v>
      </c>
      <c r="D162" s="125"/>
    </row>
    <row r="163" spans="1:4" x14ac:dyDescent="0.45">
      <c r="A163" s="84">
        <v>26226</v>
      </c>
      <c r="B163" s="84" t="s">
        <v>525</v>
      </c>
      <c r="C163" s="85">
        <v>127.7719584758824</v>
      </c>
      <c r="D163" s="125"/>
    </row>
    <row r="164" spans="1:4" x14ac:dyDescent="0.45">
      <c r="A164" s="84">
        <v>26225</v>
      </c>
      <c r="B164" s="84" t="s">
        <v>527</v>
      </c>
      <c r="C164" s="85">
        <v>151.2536276443665</v>
      </c>
      <c r="D164" s="125"/>
    </row>
    <row r="165" spans="1:4" x14ac:dyDescent="0.45">
      <c r="A165" s="84">
        <v>26286</v>
      </c>
      <c r="B165" s="84" t="s">
        <v>527</v>
      </c>
      <c r="C165" s="85">
        <v>102.35709788369969</v>
      </c>
      <c r="D165" s="125"/>
    </row>
    <row r="166" spans="1:4" x14ac:dyDescent="0.45">
      <c r="A166" s="84">
        <v>26943</v>
      </c>
      <c r="B166" s="84" t="s">
        <v>527</v>
      </c>
      <c r="C166" s="85">
        <v>83.923938689109178</v>
      </c>
      <c r="D166" s="125"/>
    </row>
    <row r="167" spans="1:4" x14ac:dyDescent="0.45">
      <c r="A167" s="84">
        <v>26942</v>
      </c>
      <c r="B167" s="84" t="s">
        <v>527</v>
      </c>
      <c r="C167" s="85">
        <v>93.715198584013606</v>
      </c>
      <c r="D167" s="125"/>
    </row>
    <row r="168" spans="1:4" x14ac:dyDescent="0.45">
      <c r="A168" s="84">
        <v>26941</v>
      </c>
      <c r="B168" s="84" t="s">
        <v>525</v>
      </c>
      <c r="C168" s="85">
        <v>110.0457283806919</v>
      </c>
      <c r="D168" s="125"/>
    </row>
    <row r="169" spans="1:4" x14ac:dyDescent="0.45">
      <c r="A169" s="84">
        <v>27152</v>
      </c>
      <c r="B169" s="84" t="s">
        <v>527</v>
      </c>
      <c r="C169" s="85">
        <v>86.116947567951868</v>
      </c>
      <c r="D169" s="125"/>
    </row>
    <row r="170" spans="1:4" x14ac:dyDescent="0.45">
      <c r="A170" s="84">
        <v>27151</v>
      </c>
      <c r="B170" s="84" t="s">
        <v>525</v>
      </c>
      <c r="C170" s="85">
        <v>97.356582211014057</v>
      </c>
      <c r="D170" s="125"/>
    </row>
    <row r="171" spans="1:4" x14ac:dyDescent="0.45">
      <c r="A171" s="84">
        <v>26779</v>
      </c>
      <c r="B171" s="84" t="s">
        <v>527</v>
      </c>
      <c r="C171" s="85">
        <v>91.682030511013878</v>
      </c>
      <c r="D171" s="125"/>
    </row>
    <row r="172" spans="1:4" x14ac:dyDescent="0.45">
      <c r="A172" s="84">
        <v>26777</v>
      </c>
      <c r="B172" s="84" t="s">
        <v>525</v>
      </c>
      <c r="C172" s="85">
        <v>47.784248321761019</v>
      </c>
      <c r="D172" s="125"/>
    </row>
    <row r="173" spans="1:4" x14ac:dyDescent="0.45">
      <c r="A173" s="84">
        <v>26975</v>
      </c>
      <c r="B173" s="84" t="s">
        <v>525</v>
      </c>
      <c r="C173" s="85">
        <v>57.780956505498999</v>
      </c>
      <c r="D173" s="125"/>
    </row>
    <row r="174" spans="1:4" x14ac:dyDescent="0.45">
      <c r="A174" s="84">
        <v>26974</v>
      </c>
      <c r="B174" s="84" t="s">
        <v>525</v>
      </c>
      <c r="C174" s="85">
        <v>75.122199112403578</v>
      </c>
      <c r="D174" s="125"/>
    </row>
    <row r="175" spans="1:4" x14ac:dyDescent="0.45">
      <c r="A175" s="84">
        <v>26752</v>
      </c>
      <c r="B175" s="84" t="s">
        <v>525</v>
      </c>
      <c r="C175" s="85">
        <v>78.363710959166212</v>
      </c>
      <c r="D175" s="125"/>
    </row>
    <row r="176" spans="1:4" x14ac:dyDescent="0.45">
      <c r="A176" s="84">
        <v>26278</v>
      </c>
      <c r="B176" s="84" t="s">
        <v>527</v>
      </c>
      <c r="C176" s="85">
        <v>83.04165249035978</v>
      </c>
      <c r="D176" s="125"/>
    </row>
    <row r="177" spans="1:4" x14ac:dyDescent="0.45">
      <c r="A177" s="84">
        <v>26549</v>
      </c>
      <c r="B177" s="84" t="s">
        <v>525</v>
      </c>
      <c r="C177" s="85">
        <v>197.78039104283599</v>
      </c>
      <c r="D177" s="125"/>
    </row>
    <row r="178" spans="1:4" x14ac:dyDescent="0.45">
      <c r="A178" s="84">
        <v>26477</v>
      </c>
      <c r="B178" s="84" t="s">
        <v>527</v>
      </c>
      <c r="C178" s="85">
        <v>239.7932068240562</v>
      </c>
      <c r="D178" s="125"/>
    </row>
    <row r="179" spans="1:4" x14ac:dyDescent="0.45">
      <c r="A179" s="84">
        <v>26462</v>
      </c>
      <c r="B179" s="84" t="s">
        <v>527</v>
      </c>
      <c r="C179" s="85">
        <v>39.962378206296343</v>
      </c>
      <c r="D179" s="125"/>
    </row>
    <row r="180" spans="1:4" x14ac:dyDescent="0.45">
      <c r="A180" s="84">
        <v>27196</v>
      </c>
      <c r="B180" s="84" t="s">
        <v>527</v>
      </c>
      <c r="C180" s="85">
        <v>149.81978500984479</v>
      </c>
      <c r="D180" s="125"/>
    </row>
    <row r="181" spans="1:4" x14ac:dyDescent="0.45">
      <c r="A181" s="84">
        <v>26230</v>
      </c>
      <c r="B181" s="84" t="s">
        <v>527</v>
      </c>
      <c r="C181" s="85">
        <v>178.76793055941121</v>
      </c>
      <c r="D181" s="125"/>
    </row>
    <row r="182" spans="1:4" x14ac:dyDescent="0.45">
      <c r="A182" s="84">
        <v>26235</v>
      </c>
      <c r="B182" s="84" t="s">
        <v>527</v>
      </c>
      <c r="C182" s="85">
        <v>142.79478810443911</v>
      </c>
      <c r="D182" s="125"/>
    </row>
    <row r="183" spans="1:4" x14ac:dyDescent="0.45">
      <c r="A183" s="84">
        <v>26886</v>
      </c>
      <c r="B183" s="84" t="s">
        <v>527</v>
      </c>
      <c r="C183" s="85">
        <v>168.19384137826739</v>
      </c>
      <c r="D183" s="125"/>
    </row>
    <row r="184" spans="1:4" x14ac:dyDescent="0.45">
      <c r="A184" s="84">
        <v>27024</v>
      </c>
      <c r="B184" s="84" t="s">
        <v>527</v>
      </c>
      <c r="C184" s="85">
        <v>155.51828209163099</v>
      </c>
      <c r="D184" s="125"/>
    </row>
    <row r="185" spans="1:4" x14ac:dyDescent="0.45">
      <c r="A185" s="84">
        <v>26287</v>
      </c>
      <c r="B185" s="84" t="s">
        <v>525</v>
      </c>
      <c r="C185" s="85">
        <v>131.4444941107557</v>
      </c>
      <c r="D185" s="125"/>
    </row>
    <row r="186" spans="1:4" x14ac:dyDescent="0.45">
      <c r="A186" s="84">
        <v>26222</v>
      </c>
      <c r="B186" s="84" t="s">
        <v>524</v>
      </c>
      <c r="C186" s="85">
        <v>106.2735844976638</v>
      </c>
      <c r="D186" s="125"/>
    </row>
    <row r="187" spans="1:4" x14ac:dyDescent="0.45">
      <c r="A187" s="84">
        <v>26577</v>
      </c>
      <c r="B187" s="84" t="s">
        <v>527</v>
      </c>
      <c r="C187" s="85">
        <v>88.442830484123533</v>
      </c>
      <c r="D187" s="125"/>
    </row>
    <row r="188" spans="1:4" x14ac:dyDescent="0.45">
      <c r="A188" s="84">
        <v>26560</v>
      </c>
      <c r="B188" s="84" t="s">
        <v>527</v>
      </c>
      <c r="C188" s="85">
        <v>166.83021571343619</v>
      </c>
      <c r="D188" s="125"/>
    </row>
    <row r="189" spans="1:4" x14ac:dyDescent="0.45">
      <c r="A189" s="84">
        <v>26283</v>
      </c>
      <c r="B189" s="84" t="s">
        <v>525</v>
      </c>
      <c r="C189" s="85">
        <v>199.16741468341209</v>
      </c>
      <c r="D189" s="125"/>
    </row>
    <row r="190" spans="1:4" x14ac:dyDescent="0.45">
      <c r="A190" s="84">
        <v>26998</v>
      </c>
      <c r="B190" s="84" t="s">
        <v>525</v>
      </c>
      <c r="C190" s="85">
        <v>55.122322562132887</v>
      </c>
      <c r="D190" s="125"/>
    </row>
    <row r="191" spans="1:4" x14ac:dyDescent="0.45">
      <c r="A191" s="84">
        <v>26964</v>
      </c>
      <c r="B191" s="84" t="s">
        <v>525</v>
      </c>
      <c r="C191" s="85">
        <v>59.165822905490273</v>
      </c>
      <c r="D191" s="125"/>
    </row>
    <row r="192" spans="1:4" x14ac:dyDescent="0.45">
      <c r="A192" s="84">
        <v>27138</v>
      </c>
      <c r="B192" s="84" t="s">
        <v>525</v>
      </c>
      <c r="C192" s="85">
        <v>44.583826790632457</v>
      </c>
      <c r="D192" s="125"/>
    </row>
    <row r="193" spans="1:4" x14ac:dyDescent="0.45">
      <c r="A193" s="84">
        <v>26963</v>
      </c>
      <c r="B193" s="84" t="s">
        <v>525</v>
      </c>
      <c r="C193" s="85">
        <v>48.901410502446588</v>
      </c>
      <c r="D193" s="125"/>
    </row>
    <row r="194" spans="1:4" x14ac:dyDescent="0.45">
      <c r="A194" s="84">
        <v>26961</v>
      </c>
      <c r="B194" s="84" t="s">
        <v>525</v>
      </c>
      <c r="C194" s="85">
        <v>65.191852215609075</v>
      </c>
      <c r="D194" s="125"/>
    </row>
    <row r="195" spans="1:4" x14ac:dyDescent="0.45">
      <c r="A195" s="84">
        <v>27000</v>
      </c>
      <c r="B195" s="84" t="s">
        <v>525</v>
      </c>
      <c r="C195" s="85">
        <v>43.643309629072633</v>
      </c>
      <c r="D195" s="125"/>
    </row>
    <row r="196" spans="1:4" x14ac:dyDescent="0.45">
      <c r="A196" s="84">
        <v>27048</v>
      </c>
      <c r="B196" s="84" t="s">
        <v>525</v>
      </c>
      <c r="C196" s="85">
        <v>34.329750378091518</v>
      </c>
      <c r="D196" s="125"/>
    </row>
    <row r="197" spans="1:4" x14ac:dyDescent="0.45">
      <c r="A197" s="84">
        <v>27047</v>
      </c>
      <c r="B197" s="84" t="s">
        <v>525</v>
      </c>
      <c r="C197" s="85">
        <v>34.166088135040482</v>
      </c>
      <c r="D197" s="125"/>
    </row>
    <row r="198" spans="1:4" x14ac:dyDescent="0.45">
      <c r="A198" s="84">
        <v>26997</v>
      </c>
      <c r="B198" s="84" t="s">
        <v>525</v>
      </c>
      <c r="C198" s="85">
        <v>136.8910572863368</v>
      </c>
      <c r="D198" s="125"/>
    </row>
    <row r="199" spans="1:4" x14ac:dyDescent="0.45">
      <c r="A199" s="84">
        <v>26579</v>
      </c>
      <c r="B199" s="84" t="s">
        <v>525</v>
      </c>
      <c r="C199" s="85">
        <v>3.040068871113879</v>
      </c>
      <c r="D199" s="125"/>
    </row>
    <row r="200" spans="1:4" x14ac:dyDescent="0.45">
      <c r="A200" s="84">
        <v>26965</v>
      </c>
      <c r="B200" s="84" t="s">
        <v>525</v>
      </c>
      <c r="C200" s="85">
        <v>59.082949507661837</v>
      </c>
      <c r="D200" s="125"/>
    </row>
    <row r="201" spans="1:4" x14ac:dyDescent="0.45">
      <c r="A201" s="84">
        <v>27092</v>
      </c>
      <c r="B201" s="84" t="s">
        <v>525</v>
      </c>
      <c r="C201" s="85">
        <v>72.415707797915061</v>
      </c>
      <c r="D201" s="125"/>
    </row>
    <row r="202" spans="1:4" x14ac:dyDescent="0.45">
      <c r="A202" s="84">
        <v>26995</v>
      </c>
      <c r="B202" s="84" t="s">
        <v>525</v>
      </c>
      <c r="C202" s="85">
        <v>132.87629295631189</v>
      </c>
      <c r="D202" s="125"/>
    </row>
    <row r="203" spans="1:4" x14ac:dyDescent="0.45">
      <c r="A203" s="84">
        <v>26890</v>
      </c>
      <c r="B203" s="84" t="s">
        <v>527</v>
      </c>
      <c r="C203" s="85">
        <v>133.68184062555699</v>
      </c>
      <c r="D203" s="125"/>
    </row>
    <row r="204" spans="1:4" x14ac:dyDescent="0.45">
      <c r="A204" s="84">
        <v>26773</v>
      </c>
      <c r="B204" s="84" t="s">
        <v>525</v>
      </c>
      <c r="C204" s="85">
        <v>136.1985139138568</v>
      </c>
      <c r="D204" s="125"/>
    </row>
    <row r="205" spans="1:4" x14ac:dyDescent="0.45">
      <c r="A205" s="84">
        <v>27054</v>
      </c>
      <c r="B205" s="84" t="s">
        <v>525</v>
      </c>
      <c r="C205" s="85">
        <v>168.0973879670527</v>
      </c>
      <c r="D205" s="125"/>
    </row>
    <row r="206" spans="1:4" x14ac:dyDescent="0.45">
      <c r="A206" s="84">
        <v>26780</v>
      </c>
      <c r="B206" s="84" t="s">
        <v>527</v>
      </c>
      <c r="C206" s="85">
        <v>1.6246474299956071</v>
      </c>
      <c r="D206" s="125"/>
    </row>
    <row r="207" spans="1:4" x14ac:dyDescent="0.45">
      <c r="A207" s="84">
        <v>26221</v>
      </c>
      <c r="B207" s="84" t="s">
        <v>527</v>
      </c>
      <c r="C207" s="85">
        <v>499.567286927395</v>
      </c>
      <c r="D207" s="125"/>
    </row>
    <row r="208" spans="1:4" x14ac:dyDescent="0.45">
      <c r="A208" s="84">
        <v>27028</v>
      </c>
      <c r="B208" s="84" t="s">
        <v>527</v>
      </c>
      <c r="C208" s="85">
        <v>13.304689587033611</v>
      </c>
      <c r="D208" s="125"/>
    </row>
    <row r="209" spans="1:4" x14ac:dyDescent="0.45">
      <c r="A209" s="84">
        <v>26269</v>
      </c>
      <c r="B209" s="84" t="s">
        <v>527</v>
      </c>
      <c r="C209" s="85">
        <v>273.83002350169869</v>
      </c>
      <c r="D209" s="125"/>
    </row>
    <row r="210" spans="1:4" x14ac:dyDescent="0.45">
      <c r="A210" s="84">
        <v>27082</v>
      </c>
      <c r="B210" s="84" t="s">
        <v>525</v>
      </c>
      <c r="C210" s="85">
        <v>20.939658544160931</v>
      </c>
      <c r="D210" s="125"/>
    </row>
    <row r="211" spans="1:4" x14ac:dyDescent="0.45">
      <c r="A211" s="84">
        <v>26594</v>
      </c>
      <c r="B211" s="84" t="s">
        <v>525</v>
      </c>
      <c r="C211" s="85">
        <v>79.102301989586039</v>
      </c>
      <c r="D211" s="125"/>
    </row>
    <row r="212" spans="1:4" x14ac:dyDescent="0.45">
      <c r="A212" s="84">
        <v>26814</v>
      </c>
      <c r="B212" s="84" t="s">
        <v>525</v>
      </c>
      <c r="C212" s="85">
        <v>118.9977957812563</v>
      </c>
      <c r="D212" s="125"/>
    </row>
    <row r="213" spans="1:4" x14ac:dyDescent="0.45">
      <c r="A213" s="84">
        <v>26277</v>
      </c>
      <c r="B213" s="84" t="s">
        <v>527</v>
      </c>
      <c r="C213" s="85">
        <v>205.35708780444111</v>
      </c>
      <c r="D213" s="125"/>
    </row>
    <row r="214" spans="1:4" x14ac:dyDescent="0.45">
      <c r="A214" s="84">
        <v>26745</v>
      </c>
      <c r="B214" s="84" t="s">
        <v>525</v>
      </c>
      <c r="C214" s="85">
        <v>0.150029024591775</v>
      </c>
      <c r="D214" s="125"/>
    </row>
    <row r="215" spans="1:4" x14ac:dyDescent="0.45">
      <c r="A215" s="84">
        <v>26816</v>
      </c>
      <c r="B215" s="84" t="s">
        <v>527</v>
      </c>
      <c r="C215" s="85">
        <v>111.6676143318037</v>
      </c>
      <c r="D215" s="125"/>
    </row>
    <row r="216" spans="1:4" x14ac:dyDescent="0.45">
      <c r="A216" s="84">
        <v>27154</v>
      </c>
      <c r="B216" s="84" t="s">
        <v>527</v>
      </c>
      <c r="C216" s="85">
        <v>13.25271511336107</v>
      </c>
      <c r="D216" s="125"/>
    </row>
    <row r="217" spans="1:4" x14ac:dyDescent="0.45">
      <c r="A217" s="84">
        <v>27153</v>
      </c>
      <c r="B217" s="84" t="s">
        <v>525</v>
      </c>
      <c r="C217" s="85">
        <v>6.3519741460742498</v>
      </c>
      <c r="D217" s="125"/>
    </row>
    <row r="218" spans="1:4" x14ac:dyDescent="0.45">
      <c r="A218" s="84">
        <v>27070</v>
      </c>
      <c r="B218" s="84" t="s">
        <v>525</v>
      </c>
      <c r="C218" s="85">
        <v>68.889811955461539</v>
      </c>
      <c r="D218" s="125"/>
    </row>
    <row r="219" spans="1:4" x14ac:dyDescent="0.45">
      <c r="A219" s="84">
        <v>26776</v>
      </c>
      <c r="B219" s="84" t="s">
        <v>527</v>
      </c>
      <c r="C219" s="85">
        <v>230.6406699647672</v>
      </c>
      <c r="D219" s="125"/>
    </row>
    <row r="220" spans="1:4" x14ac:dyDescent="0.45">
      <c r="A220" s="84">
        <v>26285</v>
      </c>
      <c r="B220" s="84" t="s">
        <v>525</v>
      </c>
      <c r="C220" s="85">
        <v>184.80453215873641</v>
      </c>
      <c r="D220" s="125"/>
    </row>
    <row r="221" spans="1:4" x14ac:dyDescent="0.45">
      <c r="A221" s="84">
        <v>26815</v>
      </c>
      <c r="B221" s="84" t="s">
        <v>525</v>
      </c>
      <c r="C221" s="85">
        <v>36.721556138920427</v>
      </c>
      <c r="D221" s="125"/>
    </row>
    <row r="222" spans="1:4" x14ac:dyDescent="0.45">
      <c r="A222" s="84">
        <v>27148</v>
      </c>
      <c r="B222" s="84" t="s">
        <v>525</v>
      </c>
      <c r="C222" s="85">
        <v>137.5370467068696</v>
      </c>
      <c r="D222" s="125"/>
    </row>
    <row r="223" spans="1:4" x14ac:dyDescent="0.45">
      <c r="A223" s="84">
        <v>26993</v>
      </c>
      <c r="B223" s="84" t="s">
        <v>527</v>
      </c>
      <c r="C223" s="85">
        <v>3.0808310104000001E-5</v>
      </c>
      <c r="D223" s="125"/>
    </row>
    <row r="224" spans="1:4" x14ac:dyDescent="0.45">
      <c r="A224" s="84">
        <v>27068</v>
      </c>
      <c r="B224" s="84" t="s">
        <v>525</v>
      </c>
      <c r="C224" s="85">
        <v>120.32588330819441</v>
      </c>
      <c r="D224" s="125"/>
    </row>
    <row r="225" spans="1:4" x14ac:dyDescent="0.45">
      <c r="A225" s="84">
        <v>26723</v>
      </c>
      <c r="B225" s="84" t="s">
        <v>525</v>
      </c>
      <c r="C225" s="85">
        <v>188.59209894949299</v>
      </c>
      <c r="D225" s="125"/>
    </row>
    <row r="226" spans="1:4" x14ac:dyDescent="0.45">
      <c r="A226" s="84">
        <v>26726</v>
      </c>
      <c r="B226" s="84" t="s">
        <v>525</v>
      </c>
      <c r="C226" s="85">
        <v>132.60357713826181</v>
      </c>
      <c r="D226" s="125"/>
    </row>
    <row r="227" spans="1:4" x14ac:dyDescent="0.45">
      <c r="A227" s="84">
        <v>26915</v>
      </c>
      <c r="B227" s="84" t="s">
        <v>525</v>
      </c>
      <c r="C227" s="85">
        <v>92.301886703396434</v>
      </c>
      <c r="D227" s="125"/>
    </row>
    <row r="228" spans="1:4" x14ac:dyDescent="0.45">
      <c r="A228" s="84">
        <v>26906</v>
      </c>
      <c r="B228" s="84" t="s">
        <v>525</v>
      </c>
      <c r="C228" s="85">
        <v>216.83354173116351</v>
      </c>
      <c r="D228" s="125"/>
    </row>
    <row r="229" spans="1:4" x14ac:dyDescent="0.45">
      <c r="A229" s="84">
        <v>27142</v>
      </c>
      <c r="B229" s="84" t="s">
        <v>525</v>
      </c>
      <c r="C229" s="85">
        <v>52.626390827565572</v>
      </c>
      <c r="D229" s="125"/>
    </row>
    <row r="230" spans="1:4" x14ac:dyDescent="0.45">
      <c r="A230" s="84">
        <v>26982</v>
      </c>
      <c r="B230" s="84" t="s">
        <v>525</v>
      </c>
      <c r="C230" s="85">
        <v>86.219720823234852</v>
      </c>
      <c r="D230" s="125"/>
    </row>
    <row r="231" spans="1:4" x14ac:dyDescent="0.45">
      <c r="A231" s="84">
        <v>26981</v>
      </c>
      <c r="B231" s="84" t="s">
        <v>525</v>
      </c>
      <c r="C231" s="85">
        <v>118.7346801199204</v>
      </c>
      <c r="D231" s="125"/>
    </row>
    <row r="232" spans="1:4" x14ac:dyDescent="0.45">
      <c r="A232" s="84">
        <v>26220</v>
      </c>
      <c r="B232" s="84" t="s">
        <v>527</v>
      </c>
      <c r="C232" s="85">
        <v>358.02875253374799</v>
      </c>
      <c r="D232" s="125"/>
    </row>
    <row r="233" spans="1:4" x14ac:dyDescent="0.45">
      <c r="A233" s="84">
        <v>26292</v>
      </c>
      <c r="B233" s="84" t="s">
        <v>525</v>
      </c>
      <c r="C233" s="85">
        <v>138.47879419433909</v>
      </c>
      <c r="D233" s="125"/>
    </row>
    <row r="234" spans="1:4" x14ac:dyDescent="0.45">
      <c r="A234" s="84">
        <v>26265</v>
      </c>
      <c r="B234" s="84" t="s">
        <v>527</v>
      </c>
      <c r="C234" s="85">
        <v>83.431809402994986</v>
      </c>
      <c r="D234" s="125"/>
    </row>
    <row r="235" spans="1:4" x14ac:dyDescent="0.45">
      <c r="A235" s="84">
        <v>26565</v>
      </c>
      <c r="B235" s="84" t="s">
        <v>527</v>
      </c>
      <c r="C235" s="85">
        <v>231.4091367771837</v>
      </c>
      <c r="D235" s="125"/>
    </row>
    <row r="236" spans="1:4" x14ac:dyDescent="0.45">
      <c r="A236" s="84">
        <v>27075</v>
      </c>
      <c r="B236" s="84" t="s">
        <v>525</v>
      </c>
      <c r="C236" s="85"/>
      <c r="D236" s="125"/>
    </row>
    <row r="237" spans="1:4" x14ac:dyDescent="0.45">
      <c r="A237" s="84">
        <v>26759</v>
      </c>
      <c r="B237" s="84" t="s">
        <v>525</v>
      </c>
      <c r="C237" s="85">
        <v>59.708012841886038</v>
      </c>
      <c r="D237" s="125"/>
    </row>
    <row r="238" spans="1:4" x14ac:dyDescent="0.45">
      <c r="A238" s="84">
        <v>26758</v>
      </c>
      <c r="B238" s="84" t="s">
        <v>525</v>
      </c>
      <c r="C238" s="85">
        <v>83.159337419835211</v>
      </c>
      <c r="D238" s="125"/>
    </row>
    <row r="239" spans="1:4" x14ac:dyDescent="0.45">
      <c r="A239" s="84">
        <v>26757</v>
      </c>
      <c r="B239" s="84" t="s">
        <v>527</v>
      </c>
      <c r="C239" s="85">
        <v>206.03695151353759</v>
      </c>
      <c r="D239" s="125"/>
    </row>
    <row r="240" spans="1:4" x14ac:dyDescent="0.45">
      <c r="A240" s="84">
        <v>26878</v>
      </c>
      <c r="B240" s="84" t="s">
        <v>527</v>
      </c>
      <c r="C240" s="85">
        <v>41.782057238750447</v>
      </c>
      <c r="D240" s="125"/>
    </row>
    <row r="241" spans="1:4" x14ac:dyDescent="0.45">
      <c r="A241" s="84">
        <v>26797</v>
      </c>
      <c r="B241" s="84" t="s">
        <v>527</v>
      </c>
      <c r="C241" s="85">
        <v>314.8529581842518</v>
      </c>
      <c r="D241" s="125"/>
    </row>
    <row r="242" spans="1:4" x14ac:dyDescent="0.45">
      <c r="A242" s="84">
        <v>26280</v>
      </c>
      <c r="B242" s="84" t="s">
        <v>527</v>
      </c>
      <c r="C242" s="85">
        <v>241.94503231865889</v>
      </c>
      <c r="D242" s="125"/>
    </row>
    <row r="243" spans="1:4" x14ac:dyDescent="0.45">
      <c r="A243" s="84">
        <v>26830</v>
      </c>
      <c r="B243" s="84" t="s">
        <v>527</v>
      </c>
      <c r="C243" s="85">
        <v>196.30557074811151</v>
      </c>
      <c r="D243" s="125"/>
    </row>
    <row r="244" spans="1:4" x14ac:dyDescent="0.45">
      <c r="A244" s="84">
        <v>26775</v>
      </c>
      <c r="B244" s="84" t="s">
        <v>525</v>
      </c>
      <c r="C244" s="85">
        <v>62.897113737215463</v>
      </c>
      <c r="D244" s="125"/>
    </row>
    <row r="245" spans="1:4" x14ac:dyDescent="0.45">
      <c r="A245" s="84">
        <v>26279</v>
      </c>
      <c r="B245" s="84" t="s">
        <v>527</v>
      </c>
      <c r="C245" s="85">
        <v>236.79199050039929</v>
      </c>
      <c r="D245" s="125"/>
    </row>
    <row r="246" spans="1:4" x14ac:dyDescent="0.45">
      <c r="A246" s="84">
        <v>26578</v>
      </c>
      <c r="B246" s="84" t="s">
        <v>525</v>
      </c>
      <c r="C246" s="85">
        <v>212.34692422013029</v>
      </c>
      <c r="D246" s="125"/>
    </row>
    <row r="247" spans="1:4" x14ac:dyDescent="0.45">
      <c r="A247" s="84">
        <v>26774</v>
      </c>
      <c r="B247" s="84" t="s">
        <v>527</v>
      </c>
      <c r="C247" s="85">
        <v>23.13335028146615</v>
      </c>
      <c r="D247" s="125"/>
    </row>
    <row r="248" spans="1:4" x14ac:dyDescent="0.45">
      <c r="A248" s="84">
        <v>27055</v>
      </c>
      <c r="B248" s="84" t="s">
        <v>527</v>
      </c>
      <c r="C248" s="85">
        <v>71.287091595947771</v>
      </c>
      <c r="D248" s="125"/>
    </row>
    <row r="249" spans="1:4" x14ac:dyDescent="0.45">
      <c r="A249" s="84">
        <v>26969</v>
      </c>
      <c r="B249" s="84" t="s">
        <v>525</v>
      </c>
      <c r="C249" s="85">
        <v>98.012246577346062</v>
      </c>
      <c r="D249" s="125"/>
    </row>
    <row r="250" spans="1:4" x14ac:dyDescent="0.45">
      <c r="A250" s="84">
        <v>26829</v>
      </c>
      <c r="B250" s="84" t="s">
        <v>525</v>
      </c>
      <c r="C250" s="85">
        <v>91.023027122680318</v>
      </c>
      <c r="D250" s="125"/>
    </row>
    <row r="251" spans="1:4" x14ac:dyDescent="0.45">
      <c r="A251" s="84">
        <v>26992</v>
      </c>
      <c r="B251" s="84" t="s">
        <v>525</v>
      </c>
      <c r="C251" s="85">
        <v>144.79939472404999</v>
      </c>
      <c r="D251" s="125"/>
    </row>
    <row r="252" spans="1:4" x14ac:dyDescent="0.45">
      <c r="A252" s="84">
        <v>26972</v>
      </c>
      <c r="B252" s="84" t="s">
        <v>525</v>
      </c>
      <c r="C252" s="85">
        <v>131.96054778383029</v>
      </c>
      <c r="D252" s="125"/>
    </row>
    <row r="253" spans="1:4" x14ac:dyDescent="0.45">
      <c r="A253" s="84">
        <v>26691</v>
      </c>
      <c r="B253" s="84" t="s">
        <v>525</v>
      </c>
      <c r="C253" s="85">
        <v>120.66343546889379</v>
      </c>
      <c r="D253" s="125"/>
    </row>
    <row r="254" spans="1:4" x14ac:dyDescent="0.45">
      <c r="A254" s="84">
        <v>26748</v>
      </c>
      <c r="B254" s="84" t="s">
        <v>525</v>
      </c>
      <c r="C254" s="85">
        <v>20.793512488438392</v>
      </c>
      <c r="D254" s="125"/>
    </row>
    <row r="255" spans="1:4" x14ac:dyDescent="0.45">
      <c r="A255" s="84">
        <v>26754</v>
      </c>
      <c r="B255" s="84" t="s">
        <v>525</v>
      </c>
      <c r="C255" s="85">
        <v>103.6057945955947</v>
      </c>
      <c r="D255" s="125"/>
    </row>
    <row r="256" spans="1:4" x14ac:dyDescent="0.45">
      <c r="A256" s="84">
        <v>26817</v>
      </c>
      <c r="B256" s="84" t="s">
        <v>525</v>
      </c>
      <c r="C256" s="85">
        <v>26.889605142380312</v>
      </c>
      <c r="D256" s="125"/>
    </row>
    <row r="257" spans="1:4" x14ac:dyDescent="0.45">
      <c r="A257" s="84">
        <v>27045</v>
      </c>
      <c r="B257" s="84" t="s">
        <v>527</v>
      </c>
      <c r="C257" s="85">
        <v>15.45869298101352</v>
      </c>
      <c r="D257" s="125"/>
    </row>
    <row r="258" spans="1:4" x14ac:dyDescent="0.45">
      <c r="A258" s="84">
        <v>27044</v>
      </c>
      <c r="B258" s="84" t="s">
        <v>527</v>
      </c>
      <c r="C258" s="85">
        <v>192.7319051096938</v>
      </c>
      <c r="D258" s="125"/>
    </row>
    <row r="259" spans="1:4" x14ac:dyDescent="0.45">
      <c r="A259" s="84">
        <v>27046</v>
      </c>
      <c r="B259" s="84" t="s">
        <v>527</v>
      </c>
      <c r="C259" s="85">
        <v>79.343972615712858</v>
      </c>
      <c r="D259" s="125"/>
    </row>
    <row r="260" spans="1:4" x14ac:dyDescent="0.45">
      <c r="A260" s="84">
        <v>27069</v>
      </c>
      <c r="B260" s="84" t="s">
        <v>525</v>
      </c>
      <c r="C260" s="85">
        <v>69.230622403056969</v>
      </c>
      <c r="D260" s="125"/>
    </row>
    <row r="261" spans="1:4" x14ac:dyDescent="0.45">
      <c r="A261" s="84">
        <v>27149</v>
      </c>
      <c r="B261" s="84" t="s">
        <v>527</v>
      </c>
      <c r="C261" s="85">
        <v>208.5226988994649</v>
      </c>
      <c r="D261" s="125"/>
    </row>
    <row r="262" spans="1:4" x14ac:dyDescent="0.45">
      <c r="A262" s="84">
        <v>26970</v>
      </c>
      <c r="B262" s="84" t="s">
        <v>525</v>
      </c>
      <c r="C262" s="85">
        <v>130.41445944468981</v>
      </c>
      <c r="D262" s="125"/>
    </row>
    <row r="263" spans="1:4" x14ac:dyDescent="0.45">
      <c r="A263" s="84">
        <v>26967</v>
      </c>
      <c r="B263" s="84" t="s">
        <v>525</v>
      </c>
      <c r="C263" s="85">
        <v>57.957219566191711</v>
      </c>
      <c r="D263" s="125"/>
    </row>
    <row r="264" spans="1:4" x14ac:dyDescent="0.45">
      <c r="A264" s="84">
        <v>26966</v>
      </c>
      <c r="B264" s="84" t="s">
        <v>525</v>
      </c>
      <c r="C264" s="85">
        <v>78.326963291496867</v>
      </c>
      <c r="D264" s="125"/>
    </row>
    <row r="265" spans="1:4" x14ac:dyDescent="0.45">
      <c r="A265" s="84">
        <v>26991</v>
      </c>
      <c r="B265" s="84" t="s">
        <v>525</v>
      </c>
      <c r="C265" s="85">
        <v>76.674132532137776</v>
      </c>
      <c r="D265" s="125"/>
    </row>
    <row r="266" spans="1:4" x14ac:dyDescent="0.45">
      <c r="A266" s="84">
        <v>26990</v>
      </c>
      <c r="B266" s="84" t="s">
        <v>525</v>
      </c>
      <c r="C266" s="85">
        <v>111.7788624594784</v>
      </c>
      <c r="D266" s="125"/>
    </row>
    <row r="267" spans="1:4" x14ac:dyDescent="0.45">
      <c r="A267" s="84">
        <v>26989</v>
      </c>
      <c r="B267" s="84" t="s">
        <v>525</v>
      </c>
      <c r="C267" s="85">
        <v>70.680757338853027</v>
      </c>
      <c r="D267" s="125"/>
    </row>
    <row r="268" spans="1:4" x14ac:dyDescent="0.45">
      <c r="A268" s="84">
        <v>26229</v>
      </c>
      <c r="B268" s="84" t="s">
        <v>527</v>
      </c>
      <c r="C268" s="85">
        <v>95.432015188789634</v>
      </c>
      <c r="D268" s="125"/>
    </row>
    <row r="269" spans="1:4" x14ac:dyDescent="0.45">
      <c r="A269" s="84">
        <v>26284</v>
      </c>
      <c r="B269" s="84" t="s">
        <v>527</v>
      </c>
      <c r="C269" s="85">
        <v>180.28908025613819</v>
      </c>
      <c r="D269" s="125"/>
    </row>
    <row r="270" spans="1:4" x14ac:dyDescent="0.45">
      <c r="A270" s="84">
        <v>27183</v>
      </c>
      <c r="B270" s="84" t="s">
        <v>527</v>
      </c>
      <c r="C270" s="85">
        <v>71.523716950564818</v>
      </c>
      <c r="D270" s="125"/>
    </row>
    <row r="271" spans="1:4" x14ac:dyDescent="0.45">
      <c r="A271" s="84">
        <v>27182</v>
      </c>
      <c r="B271" s="84" t="s">
        <v>527</v>
      </c>
      <c r="C271" s="85">
        <v>104.2040928979232</v>
      </c>
      <c r="D271" s="125"/>
    </row>
    <row r="272" spans="1:4" x14ac:dyDescent="0.45">
      <c r="A272" s="84">
        <v>27181</v>
      </c>
      <c r="B272" s="84" t="s">
        <v>527</v>
      </c>
      <c r="C272" s="85">
        <v>90.578389564511198</v>
      </c>
      <c r="D272" s="125"/>
    </row>
    <row r="273" spans="1:4" x14ac:dyDescent="0.45">
      <c r="A273" s="84">
        <v>27180</v>
      </c>
      <c r="B273" s="84" t="s">
        <v>527</v>
      </c>
      <c r="C273" s="85">
        <v>64.995987654905448</v>
      </c>
      <c r="D273" s="125"/>
    </row>
    <row r="274" spans="1:4" x14ac:dyDescent="0.45">
      <c r="A274" s="84">
        <v>26945</v>
      </c>
      <c r="B274" s="84" t="s">
        <v>527</v>
      </c>
      <c r="C274" s="85">
        <v>149.6365924668317</v>
      </c>
      <c r="D274" s="125"/>
    </row>
    <row r="275" spans="1:4" x14ac:dyDescent="0.45">
      <c r="A275" s="84">
        <v>26792</v>
      </c>
      <c r="B275" s="84" t="s">
        <v>527</v>
      </c>
      <c r="C275" s="85">
        <v>156.95519503326591</v>
      </c>
      <c r="D275" s="125"/>
    </row>
    <row r="276" spans="1:4" x14ac:dyDescent="0.45">
      <c r="A276" s="84">
        <v>26475</v>
      </c>
      <c r="B276" s="84" t="s">
        <v>527</v>
      </c>
      <c r="C276" s="85">
        <v>61.217968022449149</v>
      </c>
      <c r="D276" s="125"/>
    </row>
    <row r="277" spans="1:4" x14ac:dyDescent="0.45">
      <c r="A277" s="84">
        <v>26474</v>
      </c>
      <c r="B277" s="84" t="s">
        <v>527</v>
      </c>
      <c r="C277" s="85">
        <v>143.60929229390339</v>
      </c>
      <c r="D277" s="125"/>
    </row>
    <row r="278" spans="1:4" x14ac:dyDescent="0.45">
      <c r="A278" s="84">
        <v>26473</v>
      </c>
      <c r="B278" s="84" t="s">
        <v>527</v>
      </c>
      <c r="C278" s="85">
        <v>172.87118833530491</v>
      </c>
      <c r="D278" s="125"/>
    </row>
    <row r="279" spans="1:4" x14ac:dyDescent="0.45">
      <c r="A279" s="84">
        <v>27100</v>
      </c>
      <c r="B279" s="84" t="s">
        <v>525</v>
      </c>
      <c r="C279" s="85">
        <v>43.968900625873097</v>
      </c>
      <c r="D279" s="125"/>
    </row>
    <row r="280" spans="1:4" x14ac:dyDescent="0.45">
      <c r="A280" s="84">
        <v>27067</v>
      </c>
      <c r="B280" s="84" t="s">
        <v>525</v>
      </c>
      <c r="C280" s="85">
        <v>77.304647075857744</v>
      </c>
      <c r="D280" s="125"/>
    </row>
    <row r="281" spans="1:4" x14ac:dyDescent="0.45">
      <c r="A281" s="84">
        <v>26793</v>
      </c>
      <c r="B281" s="84" t="s">
        <v>525</v>
      </c>
      <c r="C281" s="85">
        <v>96.223135622369568</v>
      </c>
      <c r="D281" s="125"/>
    </row>
    <row r="282" spans="1:4" x14ac:dyDescent="0.45">
      <c r="A282" s="84">
        <v>26791</v>
      </c>
      <c r="B282" s="84" t="s">
        <v>525</v>
      </c>
      <c r="C282" s="85">
        <v>118.8868410954798</v>
      </c>
      <c r="D282" s="125"/>
    </row>
    <row r="283" spans="1:4" x14ac:dyDescent="0.45">
      <c r="A283" s="84">
        <v>26790</v>
      </c>
      <c r="B283" s="84" t="s">
        <v>525</v>
      </c>
      <c r="C283" s="85">
        <v>100.3170763582973</v>
      </c>
      <c r="D283" s="125"/>
    </row>
    <row r="284" spans="1:4" x14ac:dyDescent="0.45">
      <c r="A284" s="84">
        <v>26789</v>
      </c>
      <c r="B284" s="84" t="s">
        <v>525</v>
      </c>
      <c r="C284" s="85">
        <v>91.305918109427367</v>
      </c>
      <c r="D284" s="125"/>
    </row>
    <row r="285" spans="1:4" x14ac:dyDescent="0.45">
      <c r="A285" s="84">
        <v>27021</v>
      </c>
      <c r="B285" s="84" t="s">
        <v>525</v>
      </c>
      <c r="C285" s="85">
        <v>103.6278243313902</v>
      </c>
      <c r="D285" s="125"/>
    </row>
    <row r="286" spans="1:4" x14ac:dyDescent="0.45">
      <c r="A286" s="84">
        <v>26634</v>
      </c>
      <c r="B286" s="84" t="s">
        <v>525</v>
      </c>
      <c r="C286" s="85">
        <v>148.82644535188271</v>
      </c>
      <c r="D286" s="125"/>
    </row>
    <row r="287" spans="1:4" x14ac:dyDescent="0.45">
      <c r="A287" s="84">
        <v>26633</v>
      </c>
      <c r="B287" s="84" t="s">
        <v>525</v>
      </c>
      <c r="C287" s="85">
        <v>169.9224485640554</v>
      </c>
      <c r="D287" s="125"/>
    </row>
    <row r="288" spans="1:4" x14ac:dyDescent="0.45">
      <c r="A288" s="84">
        <v>26632</v>
      </c>
      <c r="B288" s="84" t="s">
        <v>525</v>
      </c>
      <c r="C288" s="85">
        <v>212.11039312063909</v>
      </c>
      <c r="D288" s="125"/>
    </row>
    <row r="289" spans="1:4" x14ac:dyDescent="0.45">
      <c r="A289" s="84">
        <v>26631</v>
      </c>
      <c r="B289" s="84" t="s">
        <v>525</v>
      </c>
      <c r="C289" s="85">
        <v>388.94022730971369</v>
      </c>
      <c r="D289" s="125"/>
    </row>
    <row r="290" spans="1:4" x14ac:dyDescent="0.45">
      <c r="A290" s="84">
        <v>26630</v>
      </c>
      <c r="B290" s="84" t="s">
        <v>527</v>
      </c>
      <c r="C290" s="85">
        <v>82.647674207886226</v>
      </c>
      <c r="D290" s="125"/>
    </row>
    <row r="291" spans="1:4" x14ac:dyDescent="0.45">
      <c r="A291" s="84">
        <v>26268</v>
      </c>
      <c r="B291" s="84" t="s">
        <v>525</v>
      </c>
      <c r="C291" s="85">
        <v>297.05873593071141</v>
      </c>
      <c r="D291" s="125"/>
    </row>
    <row r="292" spans="1:4" x14ac:dyDescent="0.45">
      <c r="A292" s="84">
        <v>26267</v>
      </c>
      <c r="B292" s="84" t="s">
        <v>525</v>
      </c>
      <c r="C292" s="85">
        <v>127.3555122349519</v>
      </c>
      <c r="D292" s="125"/>
    </row>
    <row r="293" spans="1:4" x14ac:dyDescent="0.45">
      <c r="A293" s="84">
        <v>27077</v>
      </c>
      <c r="B293" s="84" t="s">
        <v>525</v>
      </c>
      <c r="C293" s="85">
        <v>95.632111718305069</v>
      </c>
      <c r="D293" s="125"/>
    </row>
    <row r="294" spans="1:4" x14ac:dyDescent="0.45">
      <c r="A294" s="84">
        <v>26695</v>
      </c>
      <c r="B294" s="84" t="s">
        <v>525</v>
      </c>
      <c r="C294" s="85">
        <v>39.912889849760049</v>
      </c>
      <c r="D294" s="125"/>
    </row>
    <row r="295" spans="1:4" x14ac:dyDescent="0.45">
      <c r="A295" s="84">
        <v>26705</v>
      </c>
      <c r="B295" s="84" t="s">
        <v>525</v>
      </c>
      <c r="C295" s="85">
        <v>66.650879543055879</v>
      </c>
      <c r="D295" s="125"/>
    </row>
    <row r="296" spans="1:4" x14ac:dyDescent="0.45">
      <c r="A296" s="84">
        <v>26702</v>
      </c>
      <c r="B296" s="84" t="s">
        <v>525</v>
      </c>
      <c r="C296" s="85">
        <v>50.280521562453607</v>
      </c>
      <c r="D296" s="125"/>
    </row>
    <row r="297" spans="1:4" x14ac:dyDescent="0.45">
      <c r="A297" s="84">
        <v>26545</v>
      </c>
      <c r="B297" s="84" t="s">
        <v>527</v>
      </c>
      <c r="C297" s="85">
        <v>178.48685673458681</v>
      </c>
      <c r="D297" s="125"/>
    </row>
    <row r="298" spans="1:4" x14ac:dyDescent="0.45">
      <c r="A298" s="84">
        <v>27099</v>
      </c>
      <c r="B298" s="84" t="s">
        <v>525</v>
      </c>
      <c r="C298" s="85">
        <v>158.452174646874</v>
      </c>
      <c r="D298" s="125"/>
    </row>
    <row r="299" spans="1:4" x14ac:dyDescent="0.45">
      <c r="A299" s="84">
        <v>26679</v>
      </c>
      <c r="B299" s="84" t="s">
        <v>525</v>
      </c>
      <c r="C299" s="85">
        <v>326.51446498376299</v>
      </c>
      <c r="D299" s="125"/>
    </row>
    <row r="300" spans="1:4" x14ac:dyDescent="0.45">
      <c r="A300" s="84">
        <v>26636</v>
      </c>
      <c r="B300" s="84" t="s">
        <v>527</v>
      </c>
      <c r="C300" s="85">
        <v>69.630081423766114</v>
      </c>
      <c r="D300" s="125"/>
    </row>
    <row r="301" spans="1:4" x14ac:dyDescent="0.45">
      <c r="A301" s="84">
        <v>26635</v>
      </c>
      <c r="B301" s="84" t="s">
        <v>525</v>
      </c>
      <c r="C301" s="85">
        <v>297.10044245306148</v>
      </c>
      <c r="D301" s="125"/>
    </row>
    <row r="302" spans="1:4" x14ac:dyDescent="0.45">
      <c r="A302" s="84">
        <v>26637</v>
      </c>
      <c r="B302" s="84" t="s">
        <v>525</v>
      </c>
      <c r="C302" s="85">
        <v>121.54433610552481</v>
      </c>
      <c r="D302" s="125"/>
    </row>
    <row r="303" spans="1:4" x14ac:dyDescent="0.45">
      <c r="A303" s="84">
        <v>27020</v>
      </c>
      <c r="B303" s="84" t="s">
        <v>527</v>
      </c>
      <c r="C303" s="85">
        <v>239.58918291835471</v>
      </c>
      <c r="D303" s="125"/>
    </row>
    <row r="304" spans="1:4" x14ac:dyDescent="0.45">
      <c r="A304" s="84">
        <v>26572</v>
      </c>
      <c r="B304" s="84" t="s">
        <v>525</v>
      </c>
      <c r="C304" s="85">
        <v>359.72970830394678</v>
      </c>
      <c r="D304" s="125"/>
    </row>
    <row r="305" spans="1:4" x14ac:dyDescent="0.45">
      <c r="A305" s="84">
        <v>26796</v>
      </c>
      <c r="B305" s="84" t="s">
        <v>525</v>
      </c>
      <c r="C305" s="85">
        <v>140.2585682687116</v>
      </c>
      <c r="D305" s="125"/>
    </row>
    <row r="306" spans="1:4" x14ac:dyDescent="0.45">
      <c r="A306" s="84">
        <v>27049</v>
      </c>
      <c r="B306" s="84" t="s">
        <v>525</v>
      </c>
      <c r="C306" s="85">
        <v>110.3126638790722</v>
      </c>
      <c r="D306" s="125"/>
    </row>
    <row r="307" spans="1:4" x14ac:dyDescent="0.45">
      <c r="A307" s="84">
        <v>26629</v>
      </c>
      <c r="B307" s="84" t="s">
        <v>525</v>
      </c>
      <c r="C307" s="85">
        <v>320.69729095674239</v>
      </c>
      <c r="D307" s="125"/>
    </row>
    <row r="308" spans="1:4" x14ac:dyDescent="0.45">
      <c r="A308" s="84">
        <v>27026</v>
      </c>
      <c r="B308" s="84" t="s">
        <v>525</v>
      </c>
      <c r="C308" s="85">
        <v>213.76417763093701</v>
      </c>
      <c r="D308" s="125"/>
    </row>
    <row r="309" spans="1:4" x14ac:dyDescent="0.45">
      <c r="A309" s="84">
        <v>27025</v>
      </c>
      <c r="B309" s="84" t="s">
        <v>527</v>
      </c>
      <c r="C309" s="85">
        <v>317.64051455094398</v>
      </c>
      <c r="D309" s="125"/>
    </row>
    <row r="310" spans="1:4" x14ac:dyDescent="0.45">
      <c r="A310" s="84">
        <v>27022</v>
      </c>
      <c r="B310" s="84" t="s">
        <v>525</v>
      </c>
      <c r="C310" s="85">
        <v>94.326129450092353</v>
      </c>
      <c r="D310" s="125"/>
    </row>
    <row r="311" spans="1:4" x14ac:dyDescent="0.45">
      <c r="A311" s="84">
        <v>26628</v>
      </c>
      <c r="B311" s="84" t="s">
        <v>527</v>
      </c>
      <c r="C311" s="85">
        <v>331.17255426030113</v>
      </c>
      <c r="D311" s="125"/>
    </row>
    <row r="312" spans="1:4" x14ac:dyDescent="0.45">
      <c r="A312" s="84">
        <v>26638</v>
      </c>
      <c r="B312" s="84" t="s">
        <v>525</v>
      </c>
      <c r="C312" s="85">
        <v>171.80388452974071</v>
      </c>
      <c r="D312" s="125"/>
    </row>
    <row r="313" spans="1:4" x14ac:dyDescent="0.45">
      <c r="A313" s="84">
        <v>26795</v>
      </c>
      <c r="B313" s="84" t="s">
        <v>525</v>
      </c>
      <c r="C313" s="85">
        <v>114.5139964747034</v>
      </c>
      <c r="D313" s="125"/>
    </row>
    <row r="314" spans="1:4" x14ac:dyDescent="0.45">
      <c r="A314" s="84">
        <v>27101</v>
      </c>
      <c r="B314" s="84" t="s">
        <v>525</v>
      </c>
      <c r="C314" s="85">
        <v>64.206833834780056</v>
      </c>
      <c r="D314" s="125"/>
    </row>
    <row r="315" spans="1:4" x14ac:dyDescent="0.45">
      <c r="A315" s="84">
        <v>26844</v>
      </c>
      <c r="B315" s="84" t="s">
        <v>525</v>
      </c>
      <c r="C315" s="85">
        <v>141.99323144162909</v>
      </c>
      <c r="D315" s="125"/>
    </row>
    <row r="316" spans="1:4" x14ac:dyDescent="0.45">
      <c r="A316" s="84">
        <v>26627</v>
      </c>
      <c r="B316" s="84" t="s">
        <v>527</v>
      </c>
      <c r="C316" s="85">
        <v>209.92394786297609</v>
      </c>
      <c r="D316" s="125"/>
    </row>
    <row r="317" spans="1:4" x14ac:dyDescent="0.45">
      <c r="A317" s="84">
        <v>26831</v>
      </c>
      <c r="B317" s="84" t="s">
        <v>525</v>
      </c>
      <c r="C317" s="85">
        <v>96.860532525078739</v>
      </c>
      <c r="D317" s="125"/>
    </row>
    <row r="318" spans="1:4" x14ac:dyDescent="0.45">
      <c r="A318" s="84">
        <v>26877</v>
      </c>
      <c r="B318" s="84" t="s">
        <v>527</v>
      </c>
      <c r="C318" s="85">
        <v>85.421086626155571</v>
      </c>
      <c r="D318" s="125"/>
    </row>
    <row r="319" spans="1:4" x14ac:dyDescent="0.45">
      <c r="A319" s="84">
        <v>26898</v>
      </c>
      <c r="B319" s="84" t="s">
        <v>527</v>
      </c>
      <c r="C319" s="85">
        <v>141.15714085933189</v>
      </c>
      <c r="D319" s="125"/>
    </row>
    <row r="320" spans="1:4" x14ac:dyDescent="0.45">
      <c r="A320" s="84">
        <v>26840</v>
      </c>
      <c r="B320" s="84" t="s">
        <v>525</v>
      </c>
      <c r="C320" s="85">
        <v>92.292600698735583</v>
      </c>
      <c r="D320" s="125"/>
    </row>
    <row r="321" spans="1:4" x14ac:dyDescent="0.45">
      <c r="A321" s="84">
        <v>26822</v>
      </c>
      <c r="B321" s="84" t="s">
        <v>527</v>
      </c>
      <c r="C321" s="85">
        <v>0.30962486074481099</v>
      </c>
      <c r="D321" s="125"/>
    </row>
    <row r="322" spans="1:4" x14ac:dyDescent="0.45">
      <c r="A322" s="84">
        <v>26841</v>
      </c>
      <c r="B322" s="84" t="s">
        <v>525</v>
      </c>
      <c r="C322" s="85">
        <v>31.91330777948156</v>
      </c>
      <c r="D322" s="125"/>
    </row>
    <row r="323" spans="1:4" x14ac:dyDescent="0.45">
      <c r="A323" s="84">
        <v>26944</v>
      </c>
      <c r="B323" s="84" t="s">
        <v>527</v>
      </c>
      <c r="C323" s="85">
        <v>110.5966533194278</v>
      </c>
      <c r="D323" s="125"/>
    </row>
    <row r="324" spans="1:4" x14ac:dyDescent="0.45">
      <c r="A324" s="84">
        <v>26788</v>
      </c>
      <c r="B324" s="84" t="s">
        <v>527</v>
      </c>
      <c r="C324" s="85">
        <v>216.85811996313899</v>
      </c>
      <c r="D324" s="125"/>
    </row>
    <row r="325" spans="1:4" x14ac:dyDescent="0.45">
      <c r="A325" s="84">
        <v>26476</v>
      </c>
      <c r="B325" s="84" t="s">
        <v>527</v>
      </c>
      <c r="C325" s="85">
        <v>111.9625355402857</v>
      </c>
      <c r="D325" s="125"/>
    </row>
    <row r="326" spans="1:4" x14ac:dyDescent="0.45">
      <c r="A326" s="84">
        <v>26655</v>
      </c>
      <c r="B326" s="84" t="s">
        <v>525</v>
      </c>
      <c r="C326" s="85">
        <v>126.1288135547762</v>
      </c>
      <c r="D326" s="125"/>
    </row>
    <row r="327" spans="1:4" x14ac:dyDescent="0.45">
      <c r="A327" s="84">
        <v>26873</v>
      </c>
      <c r="B327" s="84" t="s">
        <v>525</v>
      </c>
      <c r="C327" s="85">
        <v>50.449869245915167</v>
      </c>
      <c r="D327" s="125"/>
    </row>
    <row r="328" spans="1:4" x14ac:dyDescent="0.45">
      <c r="A328" s="84">
        <v>27076</v>
      </c>
      <c r="B328" s="84" t="s">
        <v>525</v>
      </c>
      <c r="C328" s="85">
        <v>187.9807097148954</v>
      </c>
      <c r="D328" s="125"/>
    </row>
    <row r="329" spans="1:4" x14ac:dyDescent="0.45">
      <c r="A329" s="84">
        <v>27126</v>
      </c>
      <c r="B329" s="84" t="s">
        <v>525</v>
      </c>
      <c r="C329" s="85">
        <v>206.21778359904579</v>
      </c>
      <c r="D329" s="125"/>
    </row>
    <row r="330" spans="1:4" x14ac:dyDescent="0.45">
      <c r="A330" s="84">
        <v>27127</v>
      </c>
      <c r="B330" s="84" t="s">
        <v>525</v>
      </c>
      <c r="C330" s="85">
        <v>184.65110799661281</v>
      </c>
      <c r="D330" s="125"/>
    </row>
    <row r="331" spans="1:4" x14ac:dyDescent="0.45">
      <c r="A331" s="84">
        <v>26654</v>
      </c>
      <c r="B331" s="84" t="s">
        <v>527</v>
      </c>
      <c r="C331" s="85">
        <v>156.56565955761749</v>
      </c>
      <c r="D331" s="125"/>
    </row>
    <row r="332" spans="1:4" x14ac:dyDescent="0.45">
      <c r="A332" s="84">
        <v>26653</v>
      </c>
      <c r="B332" s="84" t="s">
        <v>525</v>
      </c>
      <c r="C332" s="85">
        <v>254.51723772549801</v>
      </c>
      <c r="D332" s="125"/>
    </row>
    <row r="333" spans="1:4" x14ac:dyDescent="0.45">
      <c r="A333" s="84">
        <v>27125</v>
      </c>
      <c r="B333" s="84" t="s">
        <v>527</v>
      </c>
      <c r="C333" s="85">
        <v>115.56898971896889</v>
      </c>
      <c r="D333" s="125"/>
    </row>
    <row r="334" spans="1:4" x14ac:dyDescent="0.45">
      <c r="A334" s="84">
        <v>27124</v>
      </c>
      <c r="B334" s="84" t="s">
        <v>525</v>
      </c>
      <c r="C334" s="85">
        <v>263.50748502544462</v>
      </c>
      <c r="D334" s="125"/>
    </row>
    <row r="335" spans="1:4" x14ac:dyDescent="0.45">
      <c r="A335" s="84">
        <v>27059</v>
      </c>
      <c r="B335" s="84" t="s">
        <v>527</v>
      </c>
      <c r="C335" s="85">
        <v>111.5911554589336</v>
      </c>
      <c r="D335" s="125"/>
    </row>
    <row r="336" spans="1:4" x14ac:dyDescent="0.45">
      <c r="A336" s="84">
        <v>27058</v>
      </c>
      <c r="B336" s="84" t="s">
        <v>525</v>
      </c>
      <c r="C336" s="85">
        <v>127.65230552807709</v>
      </c>
      <c r="D336" s="125"/>
    </row>
    <row r="337" spans="1:4" x14ac:dyDescent="0.45">
      <c r="A337" s="84">
        <v>26812</v>
      </c>
      <c r="B337" s="84" t="s">
        <v>527</v>
      </c>
      <c r="C337" s="85">
        <v>176.10333305918971</v>
      </c>
      <c r="D337" s="125"/>
    </row>
    <row r="338" spans="1:4" x14ac:dyDescent="0.45">
      <c r="A338" s="84">
        <v>26770</v>
      </c>
      <c r="B338" s="84" t="s">
        <v>525</v>
      </c>
      <c r="C338" s="85">
        <v>146.641458244272</v>
      </c>
      <c r="D338" s="125"/>
    </row>
    <row r="339" spans="1:4" x14ac:dyDescent="0.45">
      <c r="A339" s="84">
        <v>26769</v>
      </c>
      <c r="B339" s="84" t="s">
        <v>527</v>
      </c>
      <c r="C339" s="85">
        <v>158.81077588331951</v>
      </c>
      <c r="D339" s="125"/>
    </row>
    <row r="340" spans="1:4" x14ac:dyDescent="0.45">
      <c r="A340" s="84">
        <v>26767</v>
      </c>
      <c r="B340" s="84" t="s">
        <v>527</v>
      </c>
      <c r="C340" s="85">
        <v>204.18577339150221</v>
      </c>
      <c r="D340" s="125"/>
    </row>
    <row r="341" spans="1:4" x14ac:dyDescent="0.45">
      <c r="A341" s="84">
        <v>26985</v>
      </c>
      <c r="B341" s="84" t="s">
        <v>527</v>
      </c>
      <c r="C341" s="85">
        <v>211.10009810817169</v>
      </c>
      <c r="D341" s="125"/>
    </row>
    <row r="342" spans="1:4" x14ac:dyDescent="0.45">
      <c r="A342" s="84">
        <v>26984</v>
      </c>
      <c r="B342" s="84" t="s">
        <v>525</v>
      </c>
      <c r="C342" s="85">
        <v>136.96054083342219</v>
      </c>
      <c r="D342" s="125"/>
    </row>
    <row r="343" spans="1:4" x14ac:dyDescent="0.45">
      <c r="A343" s="84">
        <v>26983</v>
      </c>
      <c r="B343" s="84" t="s">
        <v>525</v>
      </c>
      <c r="C343" s="85">
        <v>100.7790375328898</v>
      </c>
      <c r="D343" s="125"/>
    </row>
    <row r="344" spans="1:4" x14ac:dyDescent="0.45">
      <c r="A344" s="84">
        <v>26980</v>
      </c>
      <c r="B344" s="84" t="s">
        <v>525</v>
      </c>
      <c r="C344" s="85">
        <v>56.166359685314482</v>
      </c>
      <c r="D344" s="125"/>
    </row>
    <row r="345" spans="1:4" x14ac:dyDescent="0.45">
      <c r="A345" s="84">
        <v>26865</v>
      </c>
      <c r="B345" s="84" t="s">
        <v>525</v>
      </c>
      <c r="C345" s="85">
        <v>117.1069736408454</v>
      </c>
      <c r="D345" s="125"/>
    </row>
    <row r="346" spans="1:4" x14ac:dyDescent="0.45">
      <c r="A346" s="84">
        <v>26864</v>
      </c>
      <c r="B346" s="84" t="s">
        <v>525</v>
      </c>
      <c r="C346" s="85">
        <v>25.229013079546061</v>
      </c>
      <c r="D346" s="125"/>
    </row>
    <row r="347" spans="1:4" x14ac:dyDescent="0.45">
      <c r="A347" s="84">
        <v>27009</v>
      </c>
      <c r="B347" s="84" t="s">
        <v>525</v>
      </c>
      <c r="C347" s="85">
        <v>62.021517750621079</v>
      </c>
      <c r="D347" s="125"/>
    </row>
    <row r="348" spans="1:4" x14ac:dyDescent="0.45">
      <c r="A348" s="84">
        <v>26650</v>
      </c>
      <c r="B348" s="84" t="s">
        <v>525</v>
      </c>
      <c r="C348" s="85">
        <v>295.50366524362522</v>
      </c>
      <c r="D348" s="125"/>
    </row>
    <row r="349" spans="1:4" x14ac:dyDescent="0.45">
      <c r="A349" s="84">
        <v>26649</v>
      </c>
      <c r="B349" s="84" t="s">
        <v>525</v>
      </c>
      <c r="C349" s="85">
        <v>182.4748431609479</v>
      </c>
      <c r="D349" s="125"/>
    </row>
    <row r="350" spans="1:4" x14ac:dyDescent="0.45">
      <c r="A350" s="84">
        <v>26652</v>
      </c>
      <c r="B350" s="84" t="s">
        <v>525</v>
      </c>
      <c r="C350" s="85">
        <v>260.52117711263799</v>
      </c>
      <c r="D350" s="125"/>
    </row>
    <row r="351" spans="1:4" x14ac:dyDescent="0.45">
      <c r="A351" s="84">
        <v>27007</v>
      </c>
      <c r="B351" s="84" t="s">
        <v>525</v>
      </c>
      <c r="C351" s="85">
        <v>90.238090860093763</v>
      </c>
      <c r="D351" s="125"/>
    </row>
    <row r="352" spans="1:4" x14ac:dyDescent="0.45">
      <c r="A352" s="84">
        <v>27078</v>
      </c>
      <c r="B352" s="84" t="s">
        <v>525</v>
      </c>
      <c r="C352" s="85">
        <v>110.0224402796381</v>
      </c>
      <c r="D352" s="125"/>
    </row>
    <row r="353" spans="1:4" x14ac:dyDescent="0.45">
      <c r="A353" s="84">
        <v>26729</v>
      </c>
      <c r="B353" s="84" t="s">
        <v>525</v>
      </c>
      <c r="C353" s="85">
        <v>57.864992696058032</v>
      </c>
      <c r="D353" s="125"/>
    </row>
    <row r="354" spans="1:4" x14ac:dyDescent="0.45">
      <c r="A354" s="84">
        <v>26573</v>
      </c>
      <c r="B354" s="84" t="s">
        <v>525</v>
      </c>
      <c r="C354" s="85">
        <v>89.711508361729614</v>
      </c>
      <c r="D354" s="125"/>
    </row>
    <row r="355" spans="1:4" x14ac:dyDescent="0.45">
      <c r="A355" s="84">
        <v>26912</v>
      </c>
      <c r="B355" s="84" t="s">
        <v>525</v>
      </c>
      <c r="C355" s="85">
        <v>2.341198191296717</v>
      </c>
      <c r="D355" s="125"/>
    </row>
    <row r="356" spans="1:4" x14ac:dyDescent="0.45">
      <c r="A356" s="84">
        <v>26460</v>
      </c>
      <c r="B356" s="84" t="s">
        <v>527</v>
      </c>
      <c r="C356" s="85">
        <v>100.00232018819911</v>
      </c>
      <c r="D356" s="125"/>
    </row>
    <row r="357" spans="1:4" x14ac:dyDescent="0.45">
      <c r="A357" s="84">
        <v>26603</v>
      </c>
      <c r="B357" s="84" t="s">
        <v>525</v>
      </c>
      <c r="C357" s="85">
        <v>165.7181843097168</v>
      </c>
      <c r="D357" s="125"/>
    </row>
    <row r="358" spans="1:4" x14ac:dyDescent="0.45">
      <c r="A358" s="84">
        <v>27198</v>
      </c>
      <c r="B358" s="84" t="s">
        <v>525</v>
      </c>
      <c r="C358" s="85">
        <v>141.51730813060871</v>
      </c>
      <c r="D358" s="125"/>
    </row>
    <row r="359" spans="1:4" x14ac:dyDescent="0.45">
      <c r="A359" s="84">
        <v>26819</v>
      </c>
      <c r="B359" s="84" t="s">
        <v>525</v>
      </c>
      <c r="C359" s="85">
        <v>79.010615124108966</v>
      </c>
      <c r="D359" s="125"/>
    </row>
    <row r="360" spans="1:4" x14ac:dyDescent="0.45">
      <c r="A360" s="84">
        <v>26808</v>
      </c>
      <c r="B360" s="84" t="s">
        <v>527</v>
      </c>
      <c r="C360" s="85">
        <v>206.4171646617618</v>
      </c>
      <c r="D360" s="125"/>
    </row>
    <row r="361" spans="1:4" x14ac:dyDescent="0.45">
      <c r="A361" s="84">
        <v>26688</v>
      </c>
      <c r="B361" s="84" t="s">
        <v>527</v>
      </c>
      <c r="C361" s="85">
        <v>174.1617673756364</v>
      </c>
      <c r="D361" s="125"/>
    </row>
    <row r="362" spans="1:4" x14ac:dyDescent="0.45">
      <c r="A362" s="84">
        <v>26809</v>
      </c>
      <c r="B362" s="84" t="s">
        <v>525</v>
      </c>
      <c r="C362" s="85">
        <v>90.94994340904195</v>
      </c>
      <c r="D362" s="125"/>
    </row>
    <row r="363" spans="1:4" x14ac:dyDescent="0.45">
      <c r="A363" s="84">
        <v>27110</v>
      </c>
      <c r="B363" s="84" t="s">
        <v>525</v>
      </c>
      <c r="C363" s="85">
        <v>62.060220385543367</v>
      </c>
      <c r="D363" s="125"/>
    </row>
    <row r="364" spans="1:4" x14ac:dyDescent="0.45">
      <c r="A364" s="84">
        <v>27107</v>
      </c>
      <c r="B364" s="84" t="s">
        <v>525</v>
      </c>
      <c r="C364" s="85">
        <v>181.09537093950641</v>
      </c>
      <c r="D364" s="125"/>
    </row>
    <row r="365" spans="1:4" x14ac:dyDescent="0.45">
      <c r="A365" s="84">
        <v>26843</v>
      </c>
      <c r="B365" s="84" t="s">
        <v>525</v>
      </c>
      <c r="C365" s="85">
        <v>234.83155643356491</v>
      </c>
      <c r="D365" s="125"/>
    </row>
    <row r="366" spans="1:4" x14ac:dyDescent="0.45">
      <c r="A366" s="84">
        <v>30428</v>
      </c>
      <c r="B366" s="84" t="s">
        <v>527</v>
      </c>
      <c r="C366" s="85">
        <v>15.523003361996279</v>
      </c>
      <c r="D366" s="125"/>
    </row>
    <row r="367" spans="1:4" x14ac:dyDescent="0.45">
      <c r="A367" s="84">
        <v>26614</v>
      </c>
      <c r="B367" s="84" t="s">
        <v>525</v>
      </c>
      <c r="C367" s="85">
        <v>127.08401088172219</v>
      </c>
      <c r="D367" s="125"/>
    </row>
    <row r="368" spans="1:4" x14ac:dyDescent="0.45">
      <c r="A368" s="84">
        <v>26794</v>
      </c>
      <c r="B368" s="84" t="s">
        <v>525</v>
      </c>
      <c r="C368" s="85">
        <v>62.243193339188423</v>
      </c>
      <c r="D368" s="125"/>
    </row>
    <row r="369" spans="1:4" x14ac:dyDescent="0.45">
      <c r="A369" s="84">
        <v>26690</v>
      </c>
      <c r="B369" s="84" t="s">
        <v>525</v>
      </c>
      <c r="C369" s="85">
        <v>119.78190629155949</v>
      </c>
      <c r="D369" s="125"/>
    </row>
    <row r="370" spans="1:4" x14ac:dyDescent="0.45">
      <c r="A370" s="84">
        <v>27109</v>
      </c>
      <c r="B370" s="84" t="s">
        <v>525</v>
      </c>
      <c r="C370" s="85">
        <v>38.081435110929903</v>
      </c>
      <c r="D370" s="125"/>
    </row>
    <row r="371" spans="1:4" x14ac:dyDescent="0.45">
      <c r="A371" s="84">
        <v>26615</v>
      </c>
      <c r="B371" s="84" t="s">
        <v>525</v>
      </c>
      <c r="C371" s="85">
        <v>43.453024183486207</v>
      </c>
      <c r="D371" s="125"/>
    </row>
    <row r="372" spans="1:4" x14ac:dyDescent="0.45">
      <c r="A372" s="84">
        <v>26689</v>
      </c>
      <c r="B372" s="84" t="s">
        <v>527</v>
      </c>
      <c r="C372" s="85">
        <v>51.922302884250001</v>
      </c>
      <c r="D372" s="125"/>
    </row>
    <row r="373" spans="1:4" x14ac:dyDescent="0.45">
      <c r="A373" s="84">
        <v>26546</v>
      </c>
      <c r="B373" s="84" t="s">
        <v>527</v>
      </c>
      <c r="C373" s="85">
        <v>172.86124385538119</v>
      </c>
      <c r="D373" s="125"/>
    </row>
    <row r="374" spans="1:4" x14ac:dyDescent="0.45">
      <c r="A374" s="84">
        <v>26645</v>
      </c>
      <c r="B374" s="84" t="s">
        <v>525</v>
      </c>
      <c r="C374" s="85">
        <v>186.19984117649071</v>
      </c>
      <c r="D374" s="125"/>
    </row>
    <row r="375" spans="1:4" x14ac:dyDescent="0.45">
      <c r="A375" s="84">
        <v>26275</v>
      </c>
      <c r="B375" s="84" t="s">
        <v>527</v>
      </c>
      <c r="C375" s="85">
        <v>156.7037074650037</v>
      </c>
      <c r="D375" s="125"/>
    </row>
    <row r="376" spans="1:4" x14ac:dyDescent="0.45">
      <c r="A376" s="84">
        <v>27095</v>
      </c>
      <c r="B376" s="84" t="s">
        <v>525</v>
      </c>
      <c r="C376" s="85">
        <v>99.872084195239665</v>
      </c>
      <c r="D376" s="125"/>
    </row>
    <row r="377" spans="1:4" x14ac:dyDescent="0.45">
      <c r="A377" s="84">
        <v>26647</v>
      </c>
      <c r="B377" s="84" t="s">
        <v>525</v>
      </c>
      <c r="C377" s="85">
        <v>74.899235221318506</v>
      </c>
      <c r="D377" s="125"/>
    </row>
    <row r="378" spans="1:4" x14ac:dyDescent="0.45">
      <c r="A378" s="84">
        <v>27155</v>
      </c>
      <c r="B378" s="84" t="s">
        <v>525</v>
      </c>
      <c r="C378" s="85">
        <v>121.1026575379841</v>
      </c>
      <c r="D378" s="125"/>
    </row>
    <row r="379" spans="1:4" x14ac:dyDescent="0.45">
      <c r="A379" s="84">
        <v>27006</v>
      </c>
      <c r="B379" s="84" t="s">
        <v>525</v>
      </c>
      <c r="C379" s="85">
        <v>55.534620732514803</v>
      </c>
      <c r="D379" s="125"/>
    </row>
    <row r="380" spans="1:4" x14ac:dyDescent="0.45">
      <c r="A380" s="84">
        <v>26646</v>
      </c>
      <c r="B380" s="84" t="s">
        <v>527</v>
      </c>
      <c r="C380" s="85">
        <v>76.211275411328501</v>
      </c>
      <c r="D380" s="125"/>
    </row>
    <row r="381" spans="1:4" x14ac:dyDescent="0.45">
      <c r="A381" s="84">
        <v>26276</v>
      </c>
      <c r="B381" s="84" t="s">
        <v>525</v>
      </c>
      <c r="C381" s="85">
        <v>340.58732355469061</v>
      </c>
      <c r="D381" s="125"/>
    </row>
    <row r="382" spans="1:4" x14ac:dyDescent="0.45">
      <c r="A382" s="84">
        <v>27010</v>
      </c>
      <c r="B382" s="84" t="s">
        <v>525</v>
      </c>
      <c r="C382" s="85">
        <v>99.324482670763231</v>
      </c>
      <c r="D382" s="125"/>
    </row>
    <row r="383" spans="1:4" x14ac:dyDescent="0.45">
      <c r="A383" s="84">
        <v>26648</v>
      </c>
      <c r="B383" s="84" t="s">
        <v>525</v>
      </c>
      <c r="C383" s="85">
        <v>70.555770264884302</v>
      </c>
      <c r="D383" s="125"/>
    </row>
    <row r="384" spans="1:4" x14ac:dyDescent="0.45">
      <c r="A384" s="84">
        <v>26246</v>
      </c>
      <c r="B384" s="84" t="s">
        <v>525</v>
      </c>
      <c r="C384" s="85">
        <v>74.334765265018575</v>
      </c>
      <c r="D384" s="125"/>
    </row>
    <row r="385" spans="1:4" x14ac:dyDescent="0.45">
      <c r="A385" s="84">
        <v>26950</v>
      </c>
      <c r="B385" s="84" t="s">
        <v>525</v>
      </c>
      <c r="C385" s="85">
        <v>65.353815064793864</v>
      </c>
      <c r="D385" s="125"/>
    </row>
    <row r="386" spans="1:4" x14ac:dyDescent="0.45">
      <c r="A386" s="84">
        <v>26247</v>
      </c>
      <c r="B386" s="84" t="s">
        <v>525</v>
      </c>
      <c r="C386" s="85">
        <v>74.155416256279366</v>
      </c>
      <c r="D386" s="125"/>
    </row>
    <row r="387" spans="1:4" x14ac:dyDescent="0.45">
      <c r="A387" s="84">
        <v>26952</v>
      </c>
      <c r="B387" s="84" t="s">
        <v>525</v>
      </c>
      <c r="C387" s="85">
        <v>124.36049653473</v>
      </c>
      <c r="D387" s="125"/>
    </row>
    <row r="388" spans="1:4" x14ac:dyDescent="0.45">
      <c r="A388" s="84">
        <v>26951</v>
      </c>
      <c r="B388" s="84" t="s">
        <v>525</v>
      </c>
      <c r="C388" s="85">
        <v>155.0238040610744</v>
      </c>
      <c r="D388" s="125"/>
    </row>
    <row r="389" spans="1:4" x14ac:dyDescent="0.45">
      <c r="A389" s="84">
        <v>26242</v>
      </c>
      <c r="B389" s="84" t="s">
        <v>525</v>
      </c>
      <c r="C389" s="85">
        <v>187.1222731243551</v>
      </c>
      <c r="D389" s="125"/>
    </row>
    <row r="390" spans="1:4" x14ac:dyDescent="0.45">
      <c r="A390" s="84">
        <v>26245</v>
      </c>
      <c r="B390" s="84" t="s">
        <v>525</v>
      </c>
      <c r="C390" s="85">
        <v>200.1137915230567</v>
      </c>
      <c r="D390" s="125"/>
    </row>
    <row r="391" spans="1:4" x14ac:dyDescent="0.45">
      <c r="A391" s="84">
        <v>26240</v>
      </c>
      <c r="B391" s="84" t="s">
        <v>525</v>
      </c>
      <c r="C391" s="85">
        <v>284.88065800481343</v>
      </c>
      <c r="D391" s="125"/>
    </row>
    <row r="392" spans="1:4" x14ac:dyDescent="0.45">
      <c r="A392" s="84">
        <v>27133</v>
      </c>
      <c r="B392" s="84" t="s">
        <v>525</v>
      </c>
      <c r="C392" s="85">
        <v>161.9676741165396</v>
      </c>
      <c r="D392" s="125"/>
    </row>
    <row r="393" spans="1:4" x14ac:dyDescent="0.45">
      <c r="A393" s="84">
        <v>26239</v>
      </c>
      <c r="B393" s="84" t="s">
        <v>527</v>
      </c>
      <c r="C393" s="85">
        <v>31.220704860480481</v>
      </c>
      <c r="D393" s="125"/>
    </row>
    <row r="394" spans="1:4" x14ac:dyDescent="0.45">
      <c r="A394" s="84">
        <v>26954</v>
      </c>
      <c r="B394" s="84" t="s">
        <v>525</v>
      </c>
      <c r="C394" s="85">
        <v>224.17489126971441</v>
      </c>
      <c r="D394" s="125"/>
    </row>
    <row r="395" spans="1:4" x14ac:dyDescent="0.45">
      <c r="A395" s="84">
        <v>26243</v>
      </c>
      <c r="B395" s="84" t="s">
        <v>525</v>
      </c>
      <c r="C395" s="85">
        <v>88.949843252674668</v>
      </c>
      <c r="D395" s="125"/>
    </row>
    <row r="396" spans="1:4" x14ac:dyDescent="0.45">
      <c r="A396" s="84">
        <v>26956</v>
      </c>
      <c r="B396" s="84" t="s">
        <v>525</v>
      </c>
      <c r="C396" s="85">
        <v>139.6714786525055</v>
      </c>
      <c r="D396" s="125"/>
    </row>
    <row r="397" spans="1:4" x14ac:dyDescent="0.45">
      <c r="A397" s="84">
        <v>27073</v>
      </c>
      <c r="B397" s="84" t="s">
        <v>525</v>
      </c>
      <c r="C397" s="85">
        <v>3.1200655318999999E-5</v>
      </c>
      <c r="D397" s="125"/>
    </row>
    <row r="398" spans="1:4" x14ac:dyDescent="0.45">
      <c r="A398" s="84">
        <v>26704</v>
      </c>
      <c r="B398" s="84" t="s">
        <v>525</v>
      </c>
      <c r="C398" s="85">
        <v>65.003657503158507</v>
      </c>
      <c r="D398" s="125"/>
    </row>
    <row r="399" spans="1:4" x14ac:dyDescent="0.45">
      <c r="A399" s="84">
        <v>27027</v>
      </c>
      <c r="B399" s="84" t="s">
        <v>525</v>
      </c>
      <c r="C399" s="85">
        <v>41.824595233696307</v>
      </c>
      <c r="D399" s="125"/>
    </row>
    <row r="400" spans="1:4" x14ac:dyDescent="0.45">
      <c r="A400" s="84">
        <v>26955</v>
      </c>
      <c r="B400" s="84" t="s">
        <v>525</v>
      </c>
      <c r="C400" s="85">
        <v>114.3596610723438</v>
      </c>
      <c r="D400" s="125"/>
    </row>
    <row r="401" spans="1:4" x14ac:dyDescent="0.45">
      <c r="A401" s="84">
        <v>27032</v>
      </c>
      <c r="B401" s="84" t="s">
        <v>525</v>
      </c>
      <c r="C401" s="85">
        <v>186.14882454427041</v>
      </c>
      <c r="D401" s="125"/>
    </row>
    <row r="402" spans="1:4" x14ac:dyDescent="0.45">
      <c r="A402" s="84">
        <v>26642</v>
      </c>
      <c r="B402" s="84" t="s">
        <v>525</v>
      </c>
      <c r="C402" s="85">
        <v>421.79983845391189</v>
      </c>
      <c r="D402" s="125"/>
    </row>
    <row r="403" spans="1:4" x14ac:dyDescent="0.45">
      <c r="A403" s="84">
        <v>26651</v>
      </c>
      <c r="B403" s="84" t="s">
        <v>525</v>
      </c>
      <c r="C403" s="85">
        <v>308.6490835351903</v>
      </c>
      <c r="D403" s="125"/>
    </row>
    <row r="404" spans="1:4" x14ac:dyDescent="0.45">
      <c r="A404" s="84">
        <v>26786</v>
      </c>
      <c r="B404" s="84" t="s">
        <v>525</v>
      </c>
      <c r="C404" s="85">
        <v>96.188750271735103</v>
      </c>
      <c r="D404" s="125"/>
    </row>
    <row r="405" spans="1:4" x14ac:dyDescent="0.45">
      <c r="A405" s="84">
        <v>26551</v>
      </c>
      <c r="B405" s="84" t="s">
        <v>527</v>
      </c>
      <c r="C405" s="85">
        <v>241.66134298458181</v>
      </c>
      <c r="D405" s="125"/>
    </row>
    <row r="406" spans="1:4" x14ac:dyDescent="0.45">
      <c r="A406" s="84">
        <v>26781</v>
      </c>
      <c r="B406" s="84" t="s">
        <v>525</v>
      </c>
      <c r="C406" s="85">
        <v>119.7608009770215</v>
      </c>
      <c r="D406" s="125"/>
    </row>
    <row r="407" spans="1:4" x14ac:dyDescent="0.45">
      <c r="A407" s="84">
        <v>27106</v>
      </c>
      <c r="B407" s="84" t="s">
        <v>525</v>
      </c>
      <c r="C407" s="85">
        <v>247.1903753267805</v>
      </c>
      <c r="D407" s="125"/>
    </row>
    <row r="408" spans="1:4" x14ac:dyDescent="0.45">
      <c r="A408" s="84">
        <v>27053</v>
      </c>
      <c r="B408" s="84" t="s">
        <v>527</v>
      </c>
      <c r="C408" s="85">
        <v>108.0970874569057</v>
      </c>
      <c r="D408" s="125"/>
    </row>
    <row r="409" spans="1:4" x14ac:dyDescent="0.45">
      <c r="A409" s="84">
        <v>26785</v>
      </c>
      <c r="B409" s="84" t="s">
        <v>525</v>
      </c>
      <c r="C409" s="85">
        <v>35.643250326855437</v>
      </c>
      <c r="D409" s="125"/>
    </row>
    <row r="410" spans="1:4" x14ac:dyDescent="0.45">
      <c r="A410" s="84">
        <v>26784</v>
      </c>
      <c r="B410" s="84" t="s">
        <v>525</v>
      </c>
      <c r="C410" s="85">
        <v>132.85281545497079</v>
      </c>
      <c r="D410" s="125"/>
    </row>
    <row r="411" spans="1:4" x14ac:dyDescent="0.45">
      <c r="A411" s="84">
        <v>26782</v>
      </c>
      <c r="B411" s="84" t="s">
        <v>525</v>
      </c>
      <c r="C411" s="85">
        <v>74.297575939870882</v>
      </c>
      <c r="D411" s="125"/>
    </row>
    <row r="412" spans="1:4" x14ac:dyDescent="0.45">
      <c r="A412" s="84">
        <v>27011</v>
      </c>
      <c r="B412" s="84" t="s">
        <v>527</v>
      </c>
      <c r="C412" s="85">
        <v>38.851291878695157</v>
      </c>
      <c r="D412" s="125"/>
    </row>
    <row r="413" spans="1:4" x14ac:dyDescent="0.45">
      <c r="A413" s="84">
        <v>27008</v>
      </c>
      <c r="B413" s="84" t="s">
        <v>525</v>
      </c>
      <c r="C413" s="85">
        <v>65.006486966931575</v>
      </c>
      <c r="D413" s="125"/>
    </row>
    <row r="414" spans="1:4" x14ac:dyDescent="0.45">
      <c r="A414" s="84">
        <v>26746</v>
      </c>
      <c r="B414" s="84" t="s">
        <v>525</v>
      </c>
      <c r="C414" s="85">
        <v>90.292490563177751</v>
      </c>
      <c r="D414" s="125"/>
    </row>
    <row r="415" spans="1:4" x14ac:dyDescent="0.45">
      <c r="A415" s="84">
        <v>26644</v>
      </c>
      <c r="B415" s="84" t="s">
        <v>525</v>
      </c>
      <c r="C415" s="85">
        <v>70.225008320344614</v>
      </c>
      <c r="D415" s="125"/>
    </row>
    <row r="416" spans="1:4" x14ac:dyDescent="0.45">
      <c r="A416" s="84">
        <v>26643</v>
      </c>
      <c r="B416" s="84" t="s">
        <v>525</v>
      </c>
      <c r="C416" s="85">
        <v>175.06769791390019</v>
      </c>
      <c r="D416" s="125"/>
    </row>
    <row r="417" spans="1:4" x14ac:dyDescent="0.45">
      <c r="A417" s="84">
        <v>26641</v>
      </c>
      <c r="B417" s="84" t="s">
        <v>525</v>
      </c>
      <c r="C417" s="85">
        <v>206.84398389004139</v>
      </c>
      <c r="D417" s="125"/>
    </row>
    <row r="418" spans="1:4" x14ac:dyDescent="0.45">
      <c r="A418" s="84">
        <v>26618</v>
      </c>
      <c r="B418" s="84" t="s">
        <v>527</v>
      </c>
      <c r="C418" s="85">
        <v>54.245916826636062</v>
      </c>
      <c r="D418" s="125"/>
    </row>
    <row r="419" spans="1:4" x14ac:dyDescent="0.45">
      <c r="A419" s="84">
        <v>26617</v>
      </c>
      <c r="B419" s="84" t="s">
        <v>525</v>
      </c>
      <c r="C419" s="85">
        <v>289.79422580752703</v>
      </c>
      <c r="D419" s="125"/>
    </row>
    <row r="420" spans="1:4" x14ac:dyDescent="0.45">
      <c r="A420" s="84">
        <v>26616</v>
      </c>
      <c r="B420" s="84" t="s">
        <v>525</v>
      </c>
      <c r="C420" s="85">
        <v>66.600434344657856</v>
      </c>
      <c r="D420" s="125"/>
    </row>
    <row r="421" spans="1:4" x14ac:dyDescent="0.45">
      <c r="A421" s="84">
        <v>27158</v>
      </c>
      <c r="B421" s="84" t="s">
        <v>525</v>
      </c>
      <c r="C421" s="85">
        <v>56.015343333792387</v>
      </c>
      <c r="D421" s="125"/>
    </row>
    <row r="422" spans="1:4" x14ac:dyDescent="0.45">
      <c r="A422" s="84">
        <v>27159</v>
      </c>
      <c r="B422" s="84" t="s">
        <v>527</v>
      </c>
      <c r="C422" s="85">
        <v>91.77871070145865</v>
      </c>
      <c r="D422" s="125"/>
    </row>
    <row r="423" spans="1:4" x14ac:dyDescent="0.45">
      <c r="A423" s="84">
        <v>27197</v>
      </c>
      <c r="B423" s="84" t="s">
        <v>525</v>
      </c>
      <c r="C423" s="85">
        <v>115.0873831360491</v>
      </c>
      <c r="D423" s="125"/>
    </row>
    <row r="424" spans="1:4" x14ac:dyDescent="0.45">
      <c r="A424" s="84">
        <v>27157</v>
      </c>
      <c r="B424" s="84" t="s">
        <v>527</v>
      </c>
      <c r="C424" s="85">
        <v>97.282170683766594</v>
      </c>
      <c r="D424" s="125"/>
    </row>
    <row r="425" spans="1:4" x14ac:dyDescent="0.45">
      <c r="A425" s="84">
        <v>27156</v>
      </c>
      <c r="B425" s="84" t="s">
        <v>527</v>
      </c>
      <c r="C425" s="85">
        <v>271.16670577513509</v>
      </c>
      <c r="D425" s="125"/>
    </row>
    <row r="426" spans="1:4" x14ac:dyDescent="0.45">
      <c r="A426" s="84">
        <v>27098</v>
      </c>
      <c r="B426" s="84" t="s">
        <v>527</v>
      </c>
      <c r="C426" s="85">
        <v>80.129291386260405</v>
      </c>
      <c r="D426" s="125"/>
    </row>
    <row r="427" spans="1:4" x14ac:dyDescent="0.45">
      <c r="A427" s="84">
        <v>27097</v>
      </c>
      <c r="B427" s="84" t="s">
        <v>527</v>
      </c>
      <c r="C427" s="85">
        <v>96.203019751476106</v>
      </c>
      <c r="D427" s="125"/>
    </row>
    <row r="428" spans="1:4" x14ac:dyDescent="0.45">
      <c r="A428" s="84">
        <v>27096</v>
      </c>
      <c r="B428" s="84" t="s">
        <v>525</v>
      </c>
      <c r="C428" s="85">
        <v>50.183182503761699</v>
      </c>
      <c r="D428" s="125"/>
    </row>
    <row r="429" spans="1:4" x14ac:dyDescent="0.45">
      <c r="A429" s="84">
        <v>27038</v>
      </c>
      <c r="B429" s="84" t="s">
        <v>525</v>
      </c>
      <c r="C429" s="85">
        <v>16.10350876186428</v>
      </c>
      <c r="D429" s="125"/>
    </row>
    <row r="430" spans="1:4" x14ac:dyDescent="0.45">
      <c r="A430" s="84">
        <v>26783</v>
      </c>
      <c r="B430" s="84" t="s">
        <v>525</v>
      </c>
      <c r="C430" s="85">
        <v>113.8782687689325</v>
      </c>
      <c r="D430" s="125"/>
    </row>
    <row r="431" spans="1:4" x14ac:dyDescent="0.45">
      <c r="A431" s="84">
        <v>27019</v>
      </c>
      <c r="B431" s="84" t="s">
        <v>525</v>
      </c>
      <c r="C431" s="85">
        <v>106.20620277066079</v>
      </c>
      <c r="D431" s="125"/>
    </row>
    <row r="432" spans="1:4" x14ac:dyDescent="0.45">
      <c r="A432" s="84">
        <v>27018</v>
      </c>
      <c r="B432" s="84" t="s">
        <v>525</v>
      </c>
      <c r="C432" s="85">
        <v>104.8552115674072</v>
      </c>
      <c r="D432" s="125"/>
    </row>
    <row r="433" spans="1:4" x14ac:dyDescent="0.45">
      <c r="A433" s="84">
        <v>27017</v>
      </c>
      <c r="B433" s="84" t="s">
        <v>525</v>
      </c>
      <c r="C433" s="85">
        <v>68.305329370144122</v>
      </c>
      <c r="D433" s="125"/>
    </row>
    <row r="434" spans="1:4" x14ac:dyDescent="0.45">
      <c r="A434" s="84">
        <v>27016</v>
      </c>
      <c r="B434" s="84" t="s">
        <v>525</v>
      </c>
      <c r="C434" s="85">
        <v>54.922865515883608</v>
      </c>
      <c r="D434" s="125"/>
    </row>
    <row r="435" spans="1:4" x14ac:dyDescent="0.45">
      <c r="A435" s="84">
        <v>27015</v>
      </c>
      <c r="B435" s="84" t="s">
        <v>525</v>
      </c>
      <c r="C435" s="85">
        <v>116.00507740485941</v>
      </c>
      <c r="D435" s="125"/>
    </row>
    <row r="436" spans="1:4" x14ac:dyDescent="0.45">
      <c r="A436" s="84">
        <v>27014</v>
      </c>
      <c r="B436" s="84" t="s">
        <v>525</v>
      </c>
      <c r="C436" s="85">
        <v>129.9062435107403</v>
      </c>
      <c r="D436" s="125"/>
    </row>
    <row r="437" spans="1:4" x14ac:dyDescent="0.45">
      <c r="A437" s="84">
        <v>27013</v>
      </c>
      <c r="B437" s="84" t="s">
        <v>525</v>
      </c>
      <c r="C437" s="85">
        <v>116.5509819009058</v>
      </c>
      <c r="D437" s="125"/>
    </row>
    <row r="438" spans="1:4" x14ac:dyDescent="0.45">
      <c r="A438" s="84">
        <v>27012</v>
      </c>
      <c r="B438" s="84" t="s">
        <v>525</v>
      </c>
      <c r="C438" s="85">
        <v>117.0040335150818</v>
      </c>
      <c r="D438" s="125"/>
    </row>
    <row r="439" spans="1:4" x14ac:dyDescent="0.45">
      <c r="A439" s="84">
        <v>27003</v>
      </c>
      <c r="B439" s="84" t="s">
        <v>525</v>
      </c>
      <c r="C439" s="85">
        <v>125.7638847203402</v>
      </c>
      <c r="D439" s="125"/>
    </row>
    <row r="440" spans="1:4" x14ac:dyDescent="0.45">
      <c r="A440" s="84">
        <v>27002</v>
      </c>
      <c r="B440" s="84" t="s">
        <v>525</v>
      </c>
      <c r="C440" s="85">
        <v>151.22713938833621</v>
      </c>
      <c r="D440" s="125"/>
    </row>
    <row r="441" spans="1:4" x14ac:dyDescent="0.45">
      <c r="A441" s="84">
        <v>26575</v>
      </c>
      <c r="B441" s="84" t="s">
        <v>525</v>
      </c>
      <c r="C441" s="85">
        <v>72.505283952764572</v>
      </c>
      <c r="D441" s="125"/>
    </row>
    <row r="442" spans="1:4" x14ac:dyDescent="0.45">
      <c r="A442" s="84">
        <v>26574</v>
      </c>
      <c r="B442" s="84" t="s">
        <v>525</v>
      </c>
      <c r="C442" s="85">
        <v>304.05284216440373</v>
      </c>
      <c r="D442" s="125"/>
    </row>
    <row r="443" spans="1:4" x14ac:dyDescent="0.45">
      <c r="A443" s="84">
        <v>26640</v>
      </c>
      <c r="B443" s="84" t="s">
        <v>525</v>
      </c>
      <c r="C443" s="85">
        <v>118.8711388553531</v>
      </c>
      <c r="D443" s="125"/>
    </row>
    <row r="444" spans="1:4" x14ac:dyDescent="0.45">
      <c r="A444" s="84">
        <v>26639</v>
      </c>
      <c r="B444" s="84" t="s">
        <v>527</v>
      </c>
      <c r="C444" s="85">
        <v>88.752354976645805</v>
      </c>
      <c r="D444" s="125"/>
    </row>
    <row r="445" spans="1:4" x14ac:dyDescent="0.45">
      <c r="A445" s="84">
        <v>26274</v>
      </c>
      <c r="B445" s="84" t="s">
        <v>527</v>
      </c>
      <c r="C445" s="85">
        <v>107.3376167871959</v>
      </c>
      <c r="D445" s="125"/>
    </row>
    <row r="446" spans="1:4" x14ac:dyDescent="0.45">
      <c r="A446" s="84">
        <v>26461</v>
      </c>
      <c r="B446" s="84" t="s">
        <v>527</v>
      </c>
      <c r="C446" s="85">
        <v>163.94430269728491</v>
      </c>
      <c r="D446" s="125"/>
    </row>
    <row r="447" spans="1:4" x14ac:dyDescent="0.45">
      <c r="A447" s="84">
        <v>27200</v>
      </c>
      <c r="B447" s="84" t="s">
        <v>527</v>
      </c>
      <c r="C447" s="85">
        <v>58.465267924283289</v>
      </c>
      <c r="D447" s="125"/>
    </row>
    <row r="448" spans="1:4" x14ac:dyDescent="0.45">
      <c r="A448" s="84">
        <v>27199</v>
      </c>
      <c r="B448" s="84" t="s">
        <v>525</v>
      </c>
      <c r="C448" s="85">
        <v>258.71168757919759</v>
      </c>
      <c r="D448" s="125"/>
    </row>
    <row r="449" spans="1:4" x14ac:dyDescent="0.45">
      <c r="A449" s="84">
        <v>27005</v>
      </c>
      <c r="B449" s="84" t="s">
        <v>525</v>
      </c>
      <c r="C449" s="85">
        <v>113.66685177008949</v>
      </c>
      <c r="D449" s="125"/>
    </row>
    <row r="450" spans="1:4" x14ac:dyDescent="0.45">
      <c r="A450" s="84">
        <v>27004</v>
      </c>
      <c r="B450" s="84" t="s">
        <v>525</v>
      </c>
      <c r="C450" s="85">
        <v>118.9468796163336</v>
      </c>
      <c r="D450" s="125"/>
    </row>
    <row r="451" spans="1:4" x14ac:dyDescent="0.45">
      <c r="A451" s="84">
        <v>27042</v>
      </c>
      <c r="B451" s="84" t="s">
        <v>527</v>
      </c>
      <c r="C451" s="85">
        <v>179.61669318522021</v>
      </c>
      <c r="D451" s="125"/>
    </row>
    <row r="452" spans="1:4" x14ac:dyDescent="0.45">
      <c r="A452" s="84">
        <v>26904</v>
      </c>
      <c r="B452" s="84" t="s">
        <v>525</v>
      </c>
      <c r="C452" s="85">
        <v>105.9796289689566</v>
      </c>
      <c r="D452" s="125"/>
    </row>
    <row r="453" spans="1:4" x14ac:dyDescent="0.45">
      <c r="A453" s="84">
        <v>26693</v>
      </c>
      <c r="B453" s="84" t="s">
        <v>527</v>
      </c>
      <c r="C453" s="85">
        <v>188.47257648262041</v>
      </c>
      <c r="D453" s="125"/>
    </row>
    <row r="454" spans="1:4" x14ac:dyDescent="0.45">
      <c r="A454" s="84">
        <v>26692</v>
      </c>
      <c r="B454" s="84" t="s">
        <v>525</v>
      </c>
      <c r="C454" s="85">
        <v>339.93489584170561</v>
      </c>
      <c r="D454" s="125"/>
    </row>
    <row r="455" spans="1:4" x14ac:dyDescent="0.45">
      <c r="A455" s="84">
        <v>26706</v>
      </c>
      <c r="B455" s="84" t="s">
        <v>525</v>
      </c>
      <c r="C455" s="85">
        <v>149.3787809618303</v>
      </c>
      <c r="D455" s="125"/>
    </row>
    <row r="456" spans="1:4" x14ac:dyDescent="0.45">
      <c r="A456" s="84">
        <v>27001</v>
      </c>
      <c r="B456" s="84" t="s">
        <v>525</v>
      </c>
      <c r="C456" s="85">
        <v>243.87804435208869</v>
      </c>
      <c r="D456" s="125"/>
    </row>
    <row r="457" spans="1:4" x14ac:dyDescent="0.45">
      <c r="A457" s="84">
        <v>26905</v>
      </c>
      <c r="B457" s="84" t="s">
        <v>525</v>
      </c>
      <c r="C457" s="85">
        <v>90.505345390518073</v>
      </c>
      <c r="D457" s="125"/>
    </row>
    <row r="458" spans="1:4" x14ac:dyDescent="0.45">
      <c r="A458" s="84">
        <v>26914</v>
      </c>
      <c r="B458" s="84" t="s">
        <v>527</v>
      </c>
      <c r="C458" s="85">
        <v>109.5522416359866</v>
      </c>
      <c r="D458" s="125"/>
    </row>
    <row r="459" spans="1:4" x14ac:dyDescent="0.45">
      <c r="A459" s="84">
        <v>26913</v>
      </c>
      <c r="B459" s="84" t="s">
        <v>525</v>
      </c>
      <c r="C459" s="85">
        <v>32.072834781449593</v>
      </c>
      <c r="D459" s="125"/>
    </row>
    <row r="460" spans="1:4" x14ac:dyDescent="0.45">
      <c r="A460" s="84">
        <v>26959</v>
      </c>
      <c r="B460" s="84" t="s">
        <v>525</v>
      </c>
      <c r="C460" s="85">
        <v>199.26319817373641</v>
      </c>
      <c r="D460" s="125"/>
    </row>
    <row r="461" spans="1:4" x14ac:dyDescent="0.45">
      <c r="A461" s="84">
        <v>26725</v>
      </c>
      <c r="B461" s="84" t="s">
        <v>525</v>
      </c>
      <c r="C461" s="85">
        <v>109.9934434365679</v>
      </c>
      <c r="D461" s="125"/>
    </row>
    <row r="462" spans="1:4" x14ac:dyDescent="0.45">
      <c r="A462" s="84">
        <v>26724</v>
      </c>
      <c r="B462" s="84" t="s">
        <v>525</v>
      </c>
      <c r="C462" s="85">
        <v>117.9751936878579</v>
      </c>
      <c r="D462" s="125"/>
    </row>
    <row r="463" spans="1:4" x14ac:dyDescent="0.45">
      <c r="A463" s="84">
        <v>26722</v>
      </c>
      <c r="B463" s="84" t="s">
        <v>525</v>
      </c>
      <c r="C463" s="85">
        <v>38.195242845991302</v>
      </c>
      <c r="D463" s="125"/>
    </row>
    <row r="464" spans="1:4" x14ac:dyDescent="0.45">
      <c r="A464" s="84">
        <v>26605</v>
      </c>
      <c r="B464" s="84" t="s">
        <v>525</v>
      </c>
      <c r="C464" s="85">
        <v>87.937062034484001</v>
      </c>
      <c r="D464" s="125"/>
    </row>
    <row r="465" spans="1:4" x14ac:dyDescent="0.45">
      <c r="A465" s="84">
        <v>26604</v>
      </c>
      <c r="B465" s="84" t="s">
        <v>525</v>
      </c>
      <c r="C465" s="85">
        <v>128.3723472686217</v>
      </c>
      <c r="D465" s="125"/>
    </row>
    <row r="466" spans="1:4" x14ac:dyDescent="0.45">
      <c r="A466" s="84">
        <v>26554</v>
      </c>
      <c r="B466" s="84" t="s">
        <v>527</v>
      </c>
      <c r="C466" s="85">
        <v>105.8041320202837</v>
      </c>
      <c r="D466" s="125"/>
    </row>
    <row r="467" spans="1:4" x14ac:dyDescent="0.45">
      <c r="A467" s="84">
        <v>26471</v>
      </c>
      <c r="B467" s="84" t="s">
        <v>527</v>
      </c>
      <c r="C467" s="85">
        <v>118.6165143785927</v>
      </c>
      <c r="D467" s="125"/>
    </row>
    <row r="468" spans="1:4" x14ac:dyDescent="0.45">
      <c r="A468" s="84">
        <v>26569</v>
      </c>
      <c r="B468" s="84" t="s">
        <v>524</v>
      </c>
      <c r="C468" s="85">
        <v>12.45097698948612</v>
      </c>
      <c r="D468" s="125"/>
    </row>
    <row r="469" spans="1:4" x14ac:dyDescent="0.45">
      <c r="A469" s="84">
        <v>26910</v>
      </c>
      <c r="B469" s="84" t="s">
        <v>525</v>
      </c>
      <c r="C469" s="85">
        <v>82.234002077547274</v>
      </c>
      <c r="D469" s="125"/>
    </row>
    <row r="470" spans="1:4" x14ac:dyDescent="0.45">
      <c r="A470" s="84">
        <v>27137</v>
      </c>
      <c r="B470" s="84" t="s">
        <v>527</v>
      </c>
      <c r="C470" s="85">
        <v>73.492538717801253</v>
      </c>
      <c r="D470" s="125"/>
    </row>
    <row r="471" spans="1:4" x14ac:dyDescent="0.45">
      <c r="A471" s="84">
        <v>27071</v>
      </c>
      <c r="B471" s="84" t="s">
        <v>525</v>
      </c>
      <c r="C471" s="85">
        <v>42.00892046180023</v>
      </c>
      <c r="D471" s="125"/>
    </row>
    <row r="472" spans="1:4" x14ac:dyDescent="0.45">
      <c r="A472" s="84">
        <v>27061</v>
      </c>
      <c r="B472" s="84" t="s">
        <v>525</v>
      </c>
      <c r="C472" s="85">
        <v>39.29920700711137</v>
      </c>
      <c r="D472" s="125"/>
    </row>
    <row r="473" spans="1:4" x14ac:dyDescent="0.45">
      <c r="A473" s="84">
        <v>27051</v>
      </c>
      <c r="B473" s="84" t="s">
        <v>525</v>
      </c>
      <c r="C473" s="85">
        <v>55.695539715089858</v>
      </c>
      <c r="D473" s="125"/>
    </row>
    <row r="474" spans="1:4" x14ac:dyDescent="0.45">
      <c r="A474" s="84">
        <v>27050</v>
      </c>
      <c r="B474" s="84" t="s">
        <v>525</v>
      </c>
      <c r="C474" s="85">
        <v>32.998004966411543</v>
      </c>
      <c r="D474" s="125"/>
    </row>
    <row r="475" spans="1:4" x14ac:dyDescent="0.45">
      <c r="A475" s="84">
        <v>27036</v>
      </c>
      <c r="B475" s="84" t="s">
        <v>525</v>
      </c>
      <c r="C475" s="85">
        <v>31.01311935617159</v>
      </c>
      <c r="D475" s="125"/>
    </row>
    <row r="476" spans="1:4" x14ac:dyDescent="0.45">
      <c r="A476" s="84">
        <v>26897</v>
      </c>
      <c r="B476" s="84" t="s">
        <v>527</v>
      </c>
      <c r="C476" s="85">
        <v>157.96758552193</v>
      </c>
      <c r="D476" s="125"/>
    </row>
    <row r="477" spans="1:4" x14ac:dyDescent="0.45">
      <c r="A477" s="84">
        <v>26876</v>
      </c>
      <c r="B477" s="84" t="s">
        <v>527</v>
      </c>
      <c r="C477" s="85">
        <v>108.7536270322033</v>
      </c>
      <c r="D477" s="125"/>
    </row>
    <row r="478" spans="1:4" x14ac:dyDescent="0.45">
      <c r="A478" s="84">
        <v>26875</v>
      </c>
      <c r="B478" s="84" t="s">
        <v>527</v>
      </c>
      <c r="C478" s="85">
        <v>103.25846056537721</v>
      </c>
      <c r="D478" s="125"/>
    </row>
    <row r="479" spans="1:4" x14ac:dyDescent="0.45">
      <c r="A479" s="84">
        <v>26735</v>
      </c>
      <c r="B479" s="84" t="s">
        <v>525</v>
      </c>
      <c r="C479" s="85">
        <v>48.053871851088218</v>
      </c>
      <c r="D479" s="125"/>
    </row>
    <row r="480" spans="1:4" x14ac:dyDescent="0.45">
      <c r="A480" s="84">
        <v>26734</v>
      </c>
      <c r="B480" s="84" t="s">
        <v>525</v>
      </c>
      <c r="C480" s="85">
        <v>51.017724373424826</v>
      </c>
      <c r="D480" s="125"/>
    </row>
    <row r="481" spans="1:4" x14ac:dyDescent="0.45">
      <c r="A481" s="84">
        <v>26732</v>
      </c>
      <c r="B481" s="84" t="s">
        <v>525</v>
      </c>
      <c r="C481" s="85">
        <v>56.091642323566219</v>
      </c>
      <c r="D481" s="125"/>
    </row>
    <row r="482" spans="1:4" x14ac:dyDescent="0.45">
      <c r="A482" s="84">
        <v>26731</v>
      </c>
      <c r="B482" s="84" t="s">
        <v>525</v>
      </c>
      <c r="C482" s="85">
        <v>39.713505262177357</v>
      </c>
      <c r="D482" s="125"/>
    </row>
    <row r="483" spans="1:4" x14ac:dyDescent="0.45">
      <c r="A483" s="84">
        <v>26730</v>
      </c>
      <c r="B483" s="84" t="s">
        <v>525</v>
      </c>
      <c r="C483" s="85">
        <v>63.865000253498764</v>
      </c>
      <c r="D483" s="125"/>
    </row>
    <row r="484" spans="1:4" x14ac:dyDescent="0.45">
      <c r="A484" s="84">
        <v>26716</v>
      </c>
      <c r="B484" s="84" t="s">
        <v>525</v>
      </c>
      <c r="C484" s="85">
        <v>170.97613898026879</v>
      </c>
      <c r="D484" s="125"/>
    </row>
    <row r="485" spans="1:4" x14ac:dyDescent="0.45">
      <c r="A485" s="84">
        <v>26715</v>
      </c>
      <c r="B485" s="84" t="s">
        <v>525</v>
      </c>
      <c r="C485" s="85">
        <v>122.0412102525908</v>
      </c>
      <c r="D485" s="125"/>
    </row>
    <row r="486" spans="1:4" x14ac:dyDescent="0.45">
      <c r="A486" s="84">
        <v>26714</v>
      </c>
      <c r="B486" s="84" t="s">
        <v>525</v>
      </c>
      <c r="C486" s="85">
        <v>186.4597162118487</v>
      </c>
      <c r="D486" s="125"/>
    </row>
    <row r="487" spans="1:4" x14ac:dyDescent="0.45">
      <c r="A487" s="84">
        <v>26713</v>
      </c>
      <c r="B487" s="84" t="s">
        <v>525</v>
      </c>
      <c r="C487" s="85">
        <v>176.9920692265932</v>
      </c>
      <c r="D487" s="125"/>
    </row>
    <row r="488" spans="1:4" x14ac:dyDescent="0.45">
      <c r="A488" s="84">
        <v>26610</v>
      </c>
      <c r="B488" s="84" t="s">
        <v>525</v>
      </c>
      <c r="C488" s="85">
        <v>330.83939013311289</v>
      </c>
      <c r="D488" s="125"/>
    </row>
    <row r="489" spans="1:4" x14ac:dyDescent="0.45">
      <c r="A489" s="84">
        <v>26609</v>
      </c>
      <c r="B489" s="84" t="s">
        <v>525</v>
      </c>
      <c r="C489" s="85">
        <v>81.334116963150933</v>
      </c>
      <c r="D489" s="125"/>
    </row>
    <row r="490" spans="1:4" x14ac:dyDescent="0.45">
      <c r="A490" s="84">
        <v>26233</v>
      </c>
      <c r="B490" s="84" t="s">
        <v>527</v>
      </c>
      <c r="C490" s="85">
        <v>125.22348295468881</v>
      </c>
      <c r="D490" s="125"/>
    </row>
    <row r="491" spans="1:4" x14ac:dyDescent="0.45">
      <c r="A491" s="84">
        <v>26255</v>
      </c>
      <c r="B491" s="84" t="s">
        <v>525</v>
      </c>
      <c r="C491" s="85">
        <v>238.46397967435229</v>
      </c>
      <c r="D491" s="125"/>
    </row>
    <row r="492" spans="1:4" x14ac:dyDescent="0.45">
      <c r="A492" s="84">
        <v>26568</v>
      </c>
      <c r="B492" s="84" t="s">
        <v>525</v>
      </c>
      <c r="C492" s="85">
        <v>119.7199346316759</v>
      </c>
      <c r="D492" s="125"/>
    </row>
    <row r="493" spans="1:4" x14ac:dyDescent="0.45">
      <c r="A493" s="84">
        <v>26291</v>
      </c>
      <c r="B493" s="84" t="s">
        <v>525</v>
      </c>
      <c r="C493" s="85">
        <v>482.59785673307317</v>
      </c>
      <c r="D493" s="125"/>
    </row>
    <row r="494" spans="1:4" x14ac:dyDescent="0.45">
      <c r="A494" s="84"/>
      <c r="B494" s="84" t="s">
        <v>525</v>
      </c>
      <c r="C494" s="85">
        <v>14.293876292339441</v>
      </c>
      <c r="D494" s="125"/>
    </row>
    <row r="495" spans="1:4" x14ac:dyDescent="0.45">
      <c r="A495" s="84"/>
      <c r="B495" s="84" t="s">
        <v>527</v>
      </c>
      <c r="C495" s="85">
        <v>41.443222325449071</v>
      </c>
      <c r="D495" s="125"/>
    </row>
    <row r="496" spans="1:4" x14ac:dyDescent="0.45">
      <c r="A496" s="84"/>
      <c r="B496" s="84" t="s">
        <v>525</v>
      </c>
      <c r="C496" s="85">
        <v>24.34982170839697</v>
      </c>
      <c r="D496" s="125"/>
    </row>
    <row r="497" spans="1:4" x14ac:dyDescent="0.45">
      <c r="A497" s="84"/>
      <c r="B497" s="84" t="s">
        <v>527</v>
      </c>
      <c r="C497" s="85">
        <v>60.815068092365728</v>
      </c>
      <c r="D497" s="125"/>
    </row>
    <row r="498" spans="1:4" x14ac:dyDescent="0.45">
      <c r="A498" s="84"/>
      <c r="B498" s="84" t="s">
        <v>524</v>
      </c>
      <c r="C498" s="85">
        <v>967.57351723883482</v>
      </c>
      <c r="D498" s="125"/>
    </row>
    <row r="499" spans="1:4" x14ac:dyDescent="0.45">
      <c r="A499" s="84"/>
      <c r="B499" s="84" t="s">
        <v>527</v>
      </c>
      <c r="C499" s="85">
        <v>64.544171668686872</v>
      </c>
      <c r="D499" s="125"/>
    </row>
    <row r="500" spans="1:4" x14ac:dyDescent="0.45">
      <c r="A500" s="84">
        <v>26938</v>
      </c>
      <c r="B500" s="84" t="s">
        <v>524</v>
      </c>
      <c r="C500" s="85">
        <v>21.384961376437069</v>
      </c>
      <c r="D500" s="125"/>
    </row>
    <row r="501" spans="1:4" x14ac:dyDescent="0.45">
      <c r="A501" s="84">
        <v>26937</v>
      </c>
      <c r="B501" s="84" t="s">
        <v>527</v>
      </c>
      <c r="C501" s="85">
        <v>81.683481772941747</v>
      </c>
      <c r="D501" s="125"/>
    </row>
    <row r="502" spans="1:4" x14ac:dyDescent="0.45">
      <c r="A502" s="84">
        <v>26936</v>
      </c>
      <c r="B502" s="84" t="s">
        <v>527</v>
      </c>
      <c r="C502" s="85">
        <v>187.8563092275613</v>
      </c>
      <c r="D502" s="125"/>
    </row>
    <row r="503" spans="1:4" x14ac:dyDescent="0.45">
      <c r="A503" s="84">
        <v>26935</v>
      </c>
      <c r="B503" s="84" t="s">
        <v>527</v>
      </c>
      <c r="C503" s="85">
        <v>83.59124577475859</v>
      </c>
      <c r="D503" s="125"/>
    </row>
    <row r="504" spans="1:4" x14ac:dyDescent="0.45">
      <c r="A504" s="84">
        <v>26934</v>
      </c>
      <c r="B504" s="84" t="s">
        <v>527</v>
      </c>
      <c r="C504" s="85">
        <v>52.52625083750268</v>
      </c>
      <c r="D504" s="125"/>
    </row>
    <row r="505" spans="1:4" x14ac:dyDescent="0.45">
      <c r="A505" s="84">
        <v>26932</v>
      </c>
      <c r="B505" s="84" t="s">
        <v>527</v>
      </c>
      <c r="C505" s="85">
        <v>96.318462008804303</v>
      </c>
      <c r="D505" s="125"/>
    </row>
    <row r="506" spans="1:4" x14ac:dyDescent="0.45">
      <c r="A506" s="84">
        <v>27135</v>
      </c>
      <c r="B506" s="84" t="s">
        <v>525</v>
      </c>
      <c r="C506" s="85">
        <v>103.8055616564472</v>
      </c>
      <c r="D506" s="125"/>
    </row>
    <row r="507" spans="1:4" x14ac:dyDescent="0.45">
      <c r="A507" s="84">
        <v>27134</v>
      </c>
      <c r="B507" s="84" t="s">
        <v>525</v>
      </c>
      <c r="C507" s="85">
        <v>169.1578305544742</v>
      </c>
      <c r="D507" s="125"/>
    </row>
    <row r="508" spans="1:4" x14ac:dyDescent="0.45">
      <c r="A508" s="84">
        <v>27131</v>
      </c>
      <c r="B508" s="84" t="s">
        <v>525</v>
      </c>
      <c r="C508" s="85">
        <v>214.442542477383</v>
      </c>
      <c r="D508" s="125"/>
    </row>
    <row r="509" spans="1:4" x14ac:dyDescent="0.45">
      <c r="A509" s="84">
        <v>27123</v>
      </c>
      <c r="B509" s="84" t="s">
        <v>527</v>
      </c>
      <c r="C509" s="85">
        <v>25.01767184358917</v>
      </c>
      <c r="D509" s="125"/>
    </row>
    <row r="510" spans="1:4" x14ac:dyDescent="0.45">
      <c r="A510" s="84">
        <v>27122</v>
      </c>
      <c r="B510" s="84" t="s">
        <v>525</v>
      </c>
      <c r="C510" s="85">
        <v>97.143219268598273</v>
      </c>
      <c r="D510" s="125"/>
    </row>
    <row r="511" spans="1:4" x14ac:dyDescent="0.45">
      <c r="A511" s="84">
        <v>27121</v>
      </c>
      <c r="B511" s="84" t="s">
        <v>527</v>
      </c>
      <c r="C511" s="85">
        <v>184.27951553117569</v>
      </c>
      <c r="D511" s="125"/>
    </row>
    <row r="512" spans="1:4" x14ac:dyDescent="0.45">
      <c r="A512" s="84">
        <v>27120</v>
      </c>
      <c r="B512" s="84" t="s">
        <v>527</v>
      </c>
      <c r="C512" s="85">
        <v>133.3944252708728</v>
      </c>
      <c r="D512" s="125"/>
    </row>
    <row r="513" spans="1:4" x14ac:dyDescent="0.45">
      <c r="A513" s="84">
        <v>27119</v>
      </c>
      <c r="B513" s="84" t="s">
        <v>525</v>
      </c>
      <c r="C513" s="85">
        <v>117.7139546676629</v>
      </c>
      <c r="D513" s="125"/>
    </row>
    <row r="514" spans="1:4" x14ac:dyDescent="0.45">
      <c r="A514" s="84">
        <v>27118</v>
      </c>
      <c r="B514" s="84" t="s">
        <v>525</v>
      </c>
      <c r="C514" s="85">
        <v>98.017314468595103</v>
      </c>
      <c r="D514" s="125"/>
    </row>
    <row r="515" spans="1:4" x14ac:dyDescent="0.45">
      <c r="A515" s="84">
        <v>27117</v>
      </c>
      <c r="B515" s="84" t="s">
        <v>527</v>
      </c>
      <c r="C515" s="85">
        <v>60.211464707902259</v>
      </c>
      <c r="D515" s="125"/>
    </row>
    <row r="516" spans="1:4" x14ac:dyDescent="0.45">
      <c r="A516" s="84">
        <v>27116</v>
      </c>
      <c r="B516" s="84" t="s">
        <v>525</v>
      </c>
      <c r="C516" s="85">
        <v>183.2070111811887</v>
      </c>
      <c r="D516" s="125"/>
    </row>
    <row r="517" spans="1:4" x14ac:dyDescent="0.45">
      <c r="A517" s="84">
        <v>27115</v>
      </c>
      <c r="B517" s="84" t="s">
        <v>525</v>
      </c>
      <c r="C517" s="85">
        <v>35.88252783995371</v>
      </c>
      <c r="D517" s="125"/>
    </row>
    <row r="518" spans="1:4" x14ac:dyDescent="0.45">
      <c r="A518" s="84">
        <v>27114</v>
      </c>
      <c r="B518" s="84" t="s">
        <v>525</v>
      </c>
      <c r="C518" s="85">
        <v>35.841357917194273</v>
      </c>
      <c r="D518" s="125"/>
    </row>
    <row r="519" spans="1:4" x14ac:dyDescent="0.45">
      <c r="A519" s="84">
        <v>27065</v>
      </c>
      <c r="B519" s="84" t="s">
        <v>525</v>
      </c>
      <c r="C519" s="85">
        <v>64.20269674923496</v>
      </c>
      <c r="D519" s="125"/>
    </row>
    <row r="520" spans="1:4" x14ac:dyDescent="0.45">
      <c r="A520" s="84">
        <v>27064</v>
      </c>
      <c r="B520" s="84" t="s">
        <v>527</v>
      </c>
      <c r="C520" s="85">
        <v>54.138007859819517</v>
      </c>
      <c r="D520" s="125"/>
    </row>
    <row r="521" spans="1:4" x14ac:dyDescent="0.45">
      <c r="A521" s="84">
        <v>27063</v>
      </c>
      <c r="B521" s="84" t="s">
        <v>525</v>
      </c>
      <c r="C521" s="85">
        <v>78.202596229422142</v>
      </c>
      <c r="D521" s="125"/>
    </row>
    <row r="522" spans="1:4" x14ac:dyDescent="0.45">
      <c r="A522" s="84">
        <v>26863</v>
      </c>
      <c r="B522" s="84" t="s">
        <v>527</v>
      </c>
      <c r="C522" s="85">
        <v>84.078776537702922</v>
      </c>
      <c r="D522" s="125"/>
    </row>
    <row r="523" spans="1:4" x14ac:dyDescent="0.45">
      <c r="A523" s="84">
        <v>26862</v>
      </c>
      <c r="B523" s="84" t="s">
        <v>525</v>
      </c>
      <c r="C523" s="85">
        <v>65.998637708371945</v>
      </c>
      <c r="D523" s="125"/>
    </row>
    <row r="524" spans="1:4" x14ac:dyDescent="0.45">
      <c r="A524" s="84">
        <v>26861</v>
      </c>
      <c r="B524" s="84" t="s">
        <v>525</v>
      </c>
      <c r="C524" s="85">
        <v>58.305781793563767</v>
      </c>
      <c r="D524" s="125"/>
    </row>
    <row r="525" spans="1:4" x14ac:dyDescent="0.45">
      <c r="A525" s="84">
        <v>26860</v>
      </c>
      <c r="B525" s="84" t="s">
        <v>525</v>
      </c>
      <c r="C525" s="85">
        <v>76.722381355246455</v>
      </c>
      <c r="D525" s="125"/>
    </row>
    <row r="526" spans="1:4" x14ac:dyDescent="0.45">
      <c r="A526" s="84">
        <v>26859</v>
      </c>
      <c r="B526" s="84" t="s">
        <v>525</v>
      </c>
      <c r="C526" s="85">
        <v>51.802978035956357</v>
      </c>
      <c r="D526" s="125"/>
    </row>
    <row r="527" spans="1:4" x14ac:dyDescent="0.45">
      <c r="A527" s="84">
        <v>26858</v>
      </c>
      <c r="B527" s="84" t="s">
        <v>525</v>
      </c>
      <c r="C527" s="85">
        <v>41.733301710560632</v>
      </c>
      <c r="D527" s="125"/>
    </row>
    <row r="528" spans="1:4" x14ac:dyDescent="0.45">
      <c r="A528" s="84">
        <v>26857</v>
      </c>
      <c r="B528" s="84" t="s">
        <v>525</v>
      </c>
      <c r="C528" s="85">
        <v>116.6798053250093</v>
      </c>
      <c r="D528" s="125"/>
    </row>
    <row r="529" spans="1:4" x14ac:dyDescent="0.45">
      <c r="A529" s="84">
        <v>26856</v>
      </c>
      <c r="B529" s="84" t="s">
        <v>525</v>
      </c>
      <c r="C529" s="85">
        <v>83.51011681722423</v>
      </c>
      <c r="D529" s="125"/>
    </row>
    <row r="530" spans="1:4" x14ac:dyDescent="0.45">
      <c r="A530" s="84">
        <v>26855</v>
      </c>
      <c r="B530" s="84" t="s">
        <v>525</v>
      </c>
      <c r="C530" s="85">
        <v>116.2762078421985</v>
      </c>
      <c r="D530" s="125"/>
    </row>
    <row r="531" spans="1:4" x14ac:dyDescent="0.45">
      <c r="A531" s="84">
        <v>26854</v>
      </c>
      <c r="B531" s="84" t="s">
        <v>525</v>
      </c>
      <c r="C531" s="85">
        <v>144.3148907505292</v>
      </c>
      <c r="D531" s="125"/>
    </row>
    <row r="532" spans="1:4" x14ac:dyDescent="0.45">
      <c r="A532" s="84">
        <v>26853</v>
      </c>
      <c r="B532" s="84" t="s">
        <v>525</v>
      </c>
      <c r="C532" s="85">
        <v>161.37880142347271</v>
      </c>
      <c r="D532" s="125"/>
    </row>
    <row r="533" spans="1:4" x14ac:dyDescent="0.45">
      <c r="A533" s="84">
        <v>26852</v>
      </c>
      <c r="B533" s="84" t="s">
        <v>525</v>
      </c>
      <c r="C533" s="85">
        <v>81.005364936972526</v>
      </c>
      <c r="D533" s="125"/>
    </row>
    <row r="534" spans="1:4" x14ac:dyDescent="0.45">
      <c r="A534" s="84">
        <v>26851</v>
      </c>
      <c r="B534" s="84" t="s">
        <v>525</v>
      </c>
      <c r="C534" s="85">
        <v>138.9960432951336</v>
      </c>
      <c r="D534" s="125"/>
    </row>
    <row r="535" spans="1:4" x14ac:dyDescent="0.45">
      <c r="A535" s="84">
        <v>26850</v>
      </c>
      <c r="B535" s="84" t="s">
        <v>525</v>
      </c>
      <c r="C535" s="85">
        <v>164.46366957174521</v>
      </c>
      <c r="D535" s="125"/>
    </row>
    <row r="536" spans="1:4" x14ac:dyDescent="0.45">
      <c r="A536" s="84">
        <v>26849</v>
      </c>
      <c r="B536" s="84" t="s">
        <v>525</v>
      </c>
      <c r="C536" s="85">
        <v>72.640149150595306</v>
      </c>
      <c r="D536" s="125"/>
    </row>
    <row r="537" spans="1:4" x14ac:dyDescent="0.45">
      <c r="A537" s="84">
        <v>26848</v>
      </c>
      <c r="B537" s="84" t="s">
        <v>525</v>
      </c>
      <c r="C537" s="85">
        <v>41.601903525304863</v>
      </c>
      <c r="D537" s="125"/>
    </row>
    <row r="538" spans="1:4" x14ac:dyDescent="0.45">
      <c r="A538" s="84">
        <v>26847</v>
      </c>
      <c r="B538" s="84" t="s">
        <v>525</v>
      </c>
      <c r="C538" s="85">
        <v>179.36161393265209</v>
      </c>
      <c r="D538" s="125"/>
    </row>
    <row r="539" spans="1:4" x14ac:dyDescent="0.45">
      <c r="A539" s="84">
        <v>26678</v>
      </c>
      <c r="B539" s="84" t="s">
        <v>525</v>
      </c>
      <c r="C539" s="85">
        <v>123.1709738554589</v>
      </c>
      <c r="D539" s="125"/>
    </row>
    <row r="540" spans="1:4" x14ac:dyDescent="0.45">
      <c r="A540" s="84">
        <v>26677</v>
      </c>
      <c r="B540" s="84" t="s">
        <v>525</v>
      </c>
      <c r="C540" s="85">
        <v>145.36544008828221</v>
      </c>
      <c r="D540" s="125"/>
    </row>
    <row r="541" spans="1:4" x14ac:dyDescent="0.45">
      <c r="A541" s="84">
        <v>26676</v>
      </c>
      <c r="B541" s="84" t="s">
        <v>527</v>
      </c>
      <c r="C541" s="85">
        <v>176.5919612418185</v>
      </c>
      <c r="D541" s="125"/>
    </row>
    <row r="542" spans="1:4" x14ac:dyDescent="0.45">
      <c r="A542" s="84">
        <v>26675</v>
      </c>
      <c r="B542" s="84" t="s">
        <v>527</v>
      </c>
      <c r="C542" s="85">
        <v>197.28257517131939</v>
      </c>
      <c r="D542" s="125"/>
    </row>
    <row r="543" spans="1:4" x14ac:dyDescent="0.45">
      <c r="A543" s="84">
        <v>26674</v>
      </c>
      <c r="B543" s="84" t="s">
        <v>525</v>
      </c>
      <c r="C543" s="85">
        <v>170.29532435133481</v>
      </c>
      <c r="D543" s="125"/>
    </row>
    <row r="544" spans="1:4" x14ac:dyDescent="0.45">
      <c r="A544" s="84">
        <v>26673</v>
      </c>
      <c r="B544" s="84" t="s">
        <v>527</v>
      </c>
      <c r="C544" s="85">
        <v>27.264487686257599</v>
      </c>
      <c r="D544" s="125"/>
    </row>
    <row r="545" spans="1:4" x14ac:dyDescent="0.45">
      <c r="A545" s="84">
        <v>26672</v>
      </c>
      <c r="B545" s="84" t="s">
        <v>525</v>
      </c>
      <c r="C545" s="85">
        <v>192.3807606102929</v>
      </c>
      <c r="D545" s="125"/>
    </row>
    <row r="546" spans="1:4" x14ac:dyDescent="0.45">
      <c r="A546" s="84">
        <v>26670</v>
      </c>
      <c r="B546" s="84" t="s">
        <v>527</v>
      </c>
      <c r="C546" s="85">
        <v>90.37982064311457</v>
      </c>
      <c r="D546" s="125"/>
    </row>
    <row r="547" spans="1:4" x14ac:dyDescent="0.45">
      <c r="A547" s="84">
        <v>26669</v>
      </c>
      <c r="B547" s="84" t="s">
        <v>525</v>
      </c>
      <c r="C547" s="85">
        <v>162.1285855186282</v>
      </c>
      <c r="D547" s="125"/>
    </row>
    <row r="548" spans="1:4" x14ac:dyDescent="0.45">
      <c r="A548" s="84">
        <v>26668</v>
      </c>
      <c r="B548" s="84" t="s">
        <v>525</v>
      </c>
      <c r="C548" s="85">
        <v>92.859177697378129</v>
      </c>
      <c r="D548" s="125"/>
    </row>
    <row r="549" spans="1:4" x14ac:dyDescent="0.45">
      <c r="A549" s="84">
        <v>26667</v>
      </c>
      <c r="B549" s="84" t="s">
        <v>525</v>
      </c>
      <c r="C549" s="85">
        <v>126.46746209511829</v>
      </c>
      <c r="D549" s="125"/>
    </row>
    <row r="550" spans="1:4" x14ac:dyDescent="0.45">
      <c r="A550" s="84">
        <v>26666</v>
      </c>
      <c r="B550" s="84" t="s">
        <v>525</v>
      </c>
      <c r="C550" s="85">
        <v>100.1949595074084</v>
      </c>
      <c r="D550" s="125"/>
    </row>
    <row r="551" spans="1:4" x14ac:dyDescent="0.45">
      <c r="A551" s="84">
        <v>26665</v>
      </c>
      <c r="B551" s="84" t="s">
        <v>525</v>
      </c>
      <c r="C551" s="85">
        <v>111.256479635529</v>
      </c>
      <c r="D551" s="125"/>
    </row>
    <row r="552" spans="1:4" x14ac:dyDescent="0.45">
      <c r="A552" s="84">
        <v>26663</v>
      </c>
      <c r="B552" s="84" t="s">
        <v>527</v>
      </c>
      <c r="C552" s="85">
        <v>0.499973730311012</v>
      </c>
      <c r="D552" s="125"/>
    </row>
    <row r="553" spans="1:4" x14ac:dyDescent="0.45">
      <c r="A553" s="84">
        <v>26662</v>
      </c>
      <c r="B553" s="84" t="s">
        <v>527</v>
      </c>
      <c r="C553" s="85">
        <v>70.287111862961666</v>
      </c>
      <c r="D553" s="125"/>
    </row>
    <row r="554" spans="1:4" x14ac:dyDescent="0.45">
      <c r="A554" s="84">
        <v>26661</v>
      </c>
      <c r="B554" s="84" t="s">
        <v>525</v>
      </c>
      <c r="C554" s="85">
        <v>120.0018134207926</v>
      </c>
      <c r="D554" s="125"/>
    </row>
    <row r="555" spans="1:4" x14ac:dyDescent="0.45">
      <c r="A555" s="84">
        <v>26660</v>
      </c>
      <c r="B555" s="84" t="s">
        <v>525</v>
      </c>
      <c r="C555" s="85">
        <v>372.0128681235193</v>
      </c>
      <c r="D555" s="125"/>
    </row>
    <row r="556" spans="1:4" x14ac:dyDescent="0.45">
      <c r="A556" s="84">
        <v>26659</v>
      </c>
      <c r="B556" s="84" t="s">
        <v>525</v>
      </c>
      <c r="C556" s="85">
        <v>135.52344487095951</v>
      </c>
      <c r="D556" s="125"/>
    </row>
    <row r="557" spans="1:4" x14ac:dyDescent="0.45">
      <c r="A557" s="84">
        <v>26658</v>
      </c>
      <c r="B557" s="84" t="s">
        <v>525</v>
      </c>
      <c r="C557" s="85">
        <v>210.93032043087709</v>
      </c>
      <c r="D557" s="125"/>
    </row>
    <row r="558" spans="1:4" x14ac:dyDescent="0.45">
      <c r="A558" s="84">
        <v>26657</v>
      </c>
      <c r="B558" s="84" t="s">
        <v>525</v>
      </c>
      <c r="C558" s="85">
        <v>116.9460021772705</v>
      </c>
      <c r="D558" s="125"/>
    </row>
    <row r="559" spans="1:4" x14ac:dyDescent="0.45">
      <c r="A559" s="84">
        <v>26656</v>
      </c>
      <c r="B559" s="84" t="s">
        <v>525</v>
      </c>
      <c r="C559" s="85">
        <v>94.30021918601193</v>
      </c>
      <c r="D559" s="125"/>
    </row>
    <row r="560" spans="1:4" x14ac:dyDescent="0.45">
      <c r="A560" s="84">
        <v>26238</v>
      </c>
      <c r="B560" s="84" t="s">
        <v>527</v>
      </c>
      <c r="C560" s="85">
        <v>80.094517894173634</v>
      </c>
      <c r="D560" s="125"/>
    </row>
    <row r="561" spans="1:4" x14ac:dyDescent="0.45">
      <c r="A561" s="84">
        <v>26542</v>
      </c>
      <c r="B561" s="84" t="s">
        <v>527</v>
      </c>
      <c r="C561" s="85">
        <v>178.52951722202391</v>
      </c>
      <c r="D561" s="125"/>
    </row>
    <row r="562" spans="1:4" x14ac:dyDescent="0.45">
      <c r="A562" s="84">
        <v>26541</v>
      </c>
      <c r="B562" s="84" t="s">
        <v>527</v>
      </c>
      <c r="C562" s="85">
        <v>91.830921761706804</v>
      </c>
      <c r="D562" s="125"/>
    </row>
    <row r="563" spans="1:4" x14ac:dyDescent="0.45">
      <c r="A563" s="84">
        <v>26540</v>
      </c>
      <c r="B563" s="84" t="s">
        <v>527</v>
      </c>
      <c r="C563" s="85">
        <v>143.56067653304399</v>
      </c>
      <c r="D563" s="125"/>
    </row>
    <row r="564" spans="1:4" x14ac:dyDescent="0.45">
      <c r="A564" s="84">
        <v>26539</v>
      </c>
      <c r="B564" s="84" t="s">
        <v>525</v>
      </c>
      <c r="C564" s="85">
        <v>174.30858975989941</v>
      </c>
      <c r="D564" s="125"/>
    </row>
    <row r="565" spans="1:4" x14ac:dyDescent="0.45">
      <c r="A565" s="84">
        <v>26538</v>
      </c>
      <c r="B565" s="84" t="s">
        <v>527</v>
      </c>
      <c r="C565" s="85">
        <v>84.228342199123901</v>
      </c>
      <c r="D565" s="125"/>
    </row>
    <row r="566" spans="1:4" x14ac:dyDescent="0.45">
      <c r="A566" s="84">
        <v>26537</v>
      </c>
      <c r="B566" s="84" t="s">
        <v>524</v>
      </c>
      <c r="C566" s="85">
        <v>27.431720376278591</v>
      </c>
      <c r="D566" s="125"/>
    </row>
    <row r="567" spans="1:4" x14ac:dyDescent="0.45">
      <c r="A567" s="84">
        <v>26536</v>
      </c>
      <c r="B567" s="84" t="s">
        <v>527</v>
      </c>
      <c r="C567" s="85">
        <v>233.28614162432129</v>
      </c>
      <c r="D567" s="125"/>
    </row>
    <row r="568" spans="1:4" x14ac:dyDescent="0.45">
      <c r="A568" s="84">
        <v>26671</v>
      </c>
      <c r="B568" s="84" t="s">
        <v>525</v>
      </c>
      <c r="C568" s="85">
        <v>1.3706393231100001E-4</v>
      </c>
      <c r="D568" s="125"/>
    </row>
    <row r="569" spans="1:4" x14ac:dyDescent="0.45">
      <c r="A569" s="84">
        <v>26241</v>
      </c>
      <c r="B569" s="84" t="s">
        <v>525</v>
      </c>
      <c r="C569" s="85">
        <v>88.258752997362762</v>
      </c>
      <c r="D569" s="125"/>
    </row>
    <row r="570" spans="1:4" x14ac:dyDescent="0.45">
      <c r="A570" s="84">
        <v>27132</v>
      </c>
      <c r="B570" s="84" t="s">
        <v>525</v>
      </c>
      <c r="C570" s="85">
        <v>323.78843224950822</v>
      </c>
      <c r="D570" s="125"/>
    </row>
    <row r="571" spans="1:4" x14ac:dyDescent="0.45">
      <c r="A571" s="84">
        <v>26920</v>
      </c>
      <c r="B571" s="84" t="s">
        <v>527</v>
      </c>
      <c r="C571" s="85">
        <v>397.89212894241717</v>
      </c>
      <c r="D571" s="125"/>
    </row>
    <row r="572" spans="1:4" x14ac:dyDescent="0.45">
      <c r="A572" s="84">
        <v>26919</v>
      </c>
      <c r="B572" s="84" t="s">
        <v>525</v>
      </c>
      <c r="C572" s="85">
        <v>124.53673699560041</v>
      </c>
      <c r="D572" s="125"/>
    </row>
    <row r="573" spans="1:4" x14ac:dyDescent="0.45">
      <c r="A573" s="84">
        <v>27130</v>
      </c>
      <c r="B573" s="84" t="s">
        <v>525</v>
      </c>
      <c r="C573" s="85">
        <v>381.2881523894647</v>
      </c>
      <c r="D573" s="125"/>
    </row>
    <row r="574" spans="1:4" x14ac:dyDescent="0.45">
      <c r="A574" s="84">
        <v>27129</v>
      </c>
      <c r="B574" s="84" t="s">
        <v>527</v>
      </c>
      <c r="C574" s="85">
        <v>30.8436449067277</v>
      </c>
      <c r="D574" s="125"/>
    </row>
    <row r="575" spans="1:4" x14ac:dyDescent="0.45">
      <c r="A575" s="84">
        <v>27128</v>
      </c>
      <c r="B575" s="84" t="s">
        <v>525</v>
      </c>
      <c r="C575" s="85">
        <v>454.53634057525409</v>
      </c>
      <c r="D575" s="125"/>
    </row>
    <row r="576" spans="1:4" x14ac:dyDescent="0.45">
      <c r="A576" s="84">
        <v>26948</v>
      </c>
      <c r="B576" s="84" t="s">
        <v>527</v>
      </c>
      <c r="C576" s="85">
        <v>200.7444242348565</v>
      </c>
      <c r="D576" s="125"/>
    </row>
    <row r="577" spans="1:4" x14ac:dyDescent="0.45">
      <c r="A577" s="84">
        <v>26947</v>
      </c>
      <c r="B577" s="84" t="s">
        <v>525</v>
      </c>
      <c r="C577" s="85">
        <v>167.2514694864696</v>
      </c>
      <c r="D577" s="125"/>
    </row>
    <row r="578" spans="1:4" x14ac:dyDescent="0.45">
      <c r="A578" s="84">
        <v>26946</v>
      </c>
      <c r="B578" s="84" t="s">
        <v>525</v>
      </c>
      <c r="C578" s="85">
        <v>173.645974857846</v>
      </c>
      <c r="D578" s="125"/>
    </row>
    <row r="579" spans="1:4" x14ac:dyDescent="0.45">
      <c r="A579" s="84">
        <v>26866</v>
      </c>
      <c r="B579" s="84" t="s">
        <v>525</v>
      </c>
      <c r="C579" s="85">
        <v>181.5254342733206</v>
      </c>
      <c r="D579" s="125"/>
    </row>
    <row r="580" spans="1:4" x14ac:dyDescent="0.45">
      <c r="A580" s="84">
        <v>26698</v>
      </c>
      <c r="B580" s="84" t="s">
        <v>525</v>
      </c>
      <c r="C580" s="85">
        <v>393.40897632935338</v>
      </c>
      <c r="D580" s="125"/>
    </row>
    <row r="581" spans="1:4" x14ac:dyDescent="0.45">
      <c r="A581" s="84">
        <v>26696</v>
      </c>
      <c r="B581" s="84" t="s">
        <v>525</v>
      </c>
      <c r="C581" s="85">
        <v>441.91233441492369</v>
      </c>
      <c r="D581" s="125"/>
    </row>
    <row r="582" spans="1:4" x14ac:dyDescent="0.45">
      <c r="A582" s="84">
        <v>26254</v>
      </c>
      <c r="B582" s="84" t="s">
        <v>525</v>
      </c>
      <c r="C582" s="85">
        <v>377.68141837544113</v>
      </c>
      <c r="D582" s="125"/>
    </row>
    <row r="583" spans="1:4" x14ac:dyDescent="0.45">
      <c r="A583" s="84">
        <v>26253</v>
      </c>
      <c r="B583" s="84" t="s">
        <v>527</v>
      </c>
      <c r="C583" s="85">
        <v>70.909586493140196</v>
      </c>
      <c r="D583" s="125"/>
    </row>
    <row r="584" spans="1:4" x14ac:dyDescent="0.45">
      <c r="A584" s="84">
        <v>26252</v>
      </c>
      <c r="B584" s="84" t="s">
        <v>525</v>
      </c>
      <c r="C584" s="85">
        <v>333.52585453759627</v>
      </c>
      <c r="D584" s="125"/>
    </row>
    <row r="585" spans="1:4" x14ac:dyDescent="0.45">
      <c r="A585" s="84">
        <v>26251</v>
      </c>
      <c r="B585" s="84" t="s">
        <v>525</v>
      </c>
      <c r="C585" s="85">
        <v>517.09159545142438</v>
      </c>
      <c r="D585" s="125"/>
    </row>
    <row r="586" spans="1:4" x14ac:dyDescent="0.45">
      <c r="A586" s="84">
        <v>26250</v>
      </c>
      <c r="B586" s="84" t="s">
        <v>525</v>
      </c>
      <c r="C586" s="85">
        <v>489.87632896118407</v>
      </c>
      <c r="D586" s="125"/>
    </row>
    <row r="587" spans="1:4" x14ac:dyDescent="0.45">
      <c r="A587" s="84">
        <v>26249</v>
      </c>
      <c r="B587" s="84" t="s">
        <v>525</v>
      </c>
      <c r="C587" s="85">
        <v>311.40311387128997</v>
      </c>
      <c r="D587" s="125"/>
    </row>
    <row r="588" spans="1:4" x14ac:dyDescent="0.45">
      <c r="A588" s="84">
        <v>26263</v>
      </c>
      <c r="B588" s="84" t="s">
        <v>525</v>
      </c>
      <c r="C588" s="85">
        <v>493.54271195869882</v>
      </c>
      <c r="D588" s="125"/>
    </row>
    <row r="589" spans="1:4" x14ac:dyDescent="0.45">
      <c r="A589" s="84">
        <v>26564</v>
      </c>
      <c r="B589" s="84" t="s">
        <v>525</v>
      </c>
      <c r="C589" s="85">
        <v>226.54099007407311</v>
      </c>
      <c r="D589" s="125"/>
    </row>
    <row r="590" spans="1:4" x14ac:dyDescent="0.45">
      <c r="A590" s="84">
        <v>26584</v>
      </c>
      <c r="B590" s="84" t="s">
        <v>525</v>
      </c>
      <c r="C590" s="85">
        <v>187.66323932886149</v>
      </c>
      <c r="D590" s="125"/>
    </row>
    <row r="591" spans="1:4" x14ac:dyDescent="0.45">
      <c r="A591" s="84">
        <v>26586</v>
      </c>
      <c r="B591" s="84" t="s">
        <v>525</v>
      </c>
      <c r="C591" s="85">
        <v>401.96324958644942</v>
      </c>
      <c r="D591" s="125"/>
    </row>
    <row r="592" spans="1:4" x14ac:dyDescent="0.45">
      <c r="A592" s="84">
        <v>26585</v>
      </c>
      <c r="B592" s="84" t="s">
        <v>527</v>
      </c>
      <c r="C592" s="85">
        <v>297.63962972241637</v>
      </c>
      <c r="D592" s="125"/>
    </row>
    <row r="593" spans="1:4" x14ac:dyDescent="0.45">
      <c r="A593" s="84">
        <v>26236</v>
      </c>
      <c r="B593" s="84" t="s">
        <v>527</v>
      </c>
      <c r="C593" s="85">
        <v>198.97052717522391</v>
      </c>
      <c r="D593" s="125"/>
    </row>
    <row r="594" spans="1:4" x14ac:dyDescent="0.45">
      <c r="A594" s="84">
        <v>27062</v>
      </c>
      <c r="B594" s="84" t="s">
        <v>525</v>
      </c>
      <c r="C594" s="85">
        <v>57.018964943241649</v>
      </c>
      <c r="D594" s="125"/>
    </row>
    <row r="595" spans="1:4" x14ac:dyDescent="0.45">
      <c r="A595" s="84">
        <v>26958</v>
      </c>
      <c r="B595" s="84" t="s">
        <v>527</v>
      </c>
      <c r="C595" s="85">
        <v>81.072103274813927</v>
      </c>
      <c r="D595" s="125"/>
    </row>
    <row r="596" spans="1:4" x14ac:dyDescent="0.45">
      <c r="A596" s="84">
        <v>27136</v>
      </c>
      <c r="B596" s="84" t="s">
        <v>525</v>
      </c>
      <c r="C596" s="85">
        <v>58.178312579261878</v>
      </c>
      <c r="D596" s="125"/>
    </row>
    <row r="597" spans="1:4" x14ac:dyDescent="0.45">
      <c r="A597" s="84">
        <v>26237</v>
      </c>
      <c r="B597" s="84" t="s">
        <v>525</v>
      </c>
      <c r="C597" s="85">
        <v>157.04289131983691</v>
      </c>
      <c r="D597" s="125"/>
    </row>
    <row r="598" spans="1:4" x14ac:dyDescent="0.45">
      <c r="A598" s="84">
        <v>26464</v>
      </c>
      <c r="B598" s="84" t="s">
        <v>527</v>
      </c>
      <c r="C598" s="85">
        <v>304.72098229187628</v>
      </c>
      <c r="D598" s="125"/>
    </row>
    <row r="599" spans="1:4" x14ac:dyDescent="0.45">
      <c r="A599" s="84">
        <v>27195</v>
      </c>
      <c r="B599" s="84" t="s">
        <v>525</v>
      </c>
      <c r="C599" s="85">
        <v>210.00318211924031</v>
      </c>
      <c r="D599" s="125"/>
    </row>
    <row r="600" spans="1:4" x14ac:dyDescent="0.45">
      <c r="A600" s="84">
        <v>26753</v>
      </c>
      <c r="B600" s="84" t="s">
        <v>525</v>
      </c>
      <c r="C600" s="85">
        <v>147.7887942328444</v>
      </c>
      <c r="D600" s="125"/>
    </row>
    <row r="601" spans="1:4" x14ac:dyDescent="0.45">
      <c r="A601" s="84">
        <v>27090</v>
      </c>
      <c r="B601" s="84" t="s">
        <v>525</v>
      </c>
      <c r="C601" s="85">
        <v>210.07946028816241</v>
      </c>
      <c r="D601" s="125"/>
    </row>
    <row r="602" spans="1:4" x14ac:dyDescent="0.45">
      <c r="A602" s="84">
        <v>27089</v>
      </c>
      <c r="B602" s="84" t="s">
        <v>525</v>
      </c>
      <c r="C602" s="85">
        <v>105.7012663113843</v>
      </c>
      <c r="D602" s="125"/>
    </row>
    <row r="603" spans="1:4" x14ac:dyDescent="0.45">
      <c r="A603" s="84">
        <v>26582</v>
      </c>
      <c r="B603" s="84" t="s">
        <v>525</v>
      </c>
      <c r="C603" s="85">
        <v>116.5948235179571</v>
      </c>
      <c r="D603" s="125"/>
    </row>
    <row r="604" spans="1:4" x14ac:dyDescent="0.45">
      <c r="A604" s="84">
        <v>26587</v>
      </c>
      <c r="B604" s="84" t="s">
        <v>525</v>
      </c>
      <c r="C604" s="85">
        <v>118.388631734109</v>
      </c>
      <c r="D604" s="125"/>
    </row>
    <row r="605" spans="1:4" x14ac:dyDescent="0.45">
      <c r="A605" s="84">
        <v>26940</v>
      </c>
      <c r="B605" s="84" t="s">
        <v>527</v>
      </c>
      <c r="C605" s="85">
        <v>120.624687993373</v>
      </c>
      <c r="D605" s="125"/>
    </row>
    <row r="606" spans="1:4" x14ac:dyDescent="0.45">
      <c r="A606" s="84">
        <v>26939</v>
      </c>
      <c r="B606" s="84" t="s">
        <v>525</v>
      </c>
      <c r="C606" s="85">
        <v>101.9991746017707</v>
      </c>
      <c r="D606" s="125"/>
    </row>
    <row r="607" spans="1:4" x14ac:dyDescent="0.45">
      <c r="A607" s="84">
        <v>27112</v>
      </c>
      <c r="B607" s="84" t="s">
        <v>525</v>
      </c>
      <c r="C607" s="85">
        <v>168.56486062444051</v>
      </c>
      <c r="D607" s="125"/>
    </row>
    <row r="608" spans="1:4" x14ac:dyDescent="0.45">
      <c r="A608" s="84">
        <v>27111</v>
      </c>
      <c r="B608" s="84" t="s">
        <v>525</v>
      </c>
      <c r="C608" s="85">
        <v>64.75058948502425</v>
      </c>
      <c r="D608" s="125"/>
    </row>
    <row r="609" spans="1:4" x14ac:dyDescent="0.45">
      <c r="A609" s="84">
        <v>26885</v>
      </c>
      <c r="B609" s="84" t="s">
        <v>527</v>
      </c>
      <c r="C609" s="85">
        <v>48.764888707786007</v>
      </c>
      <c r="D609" s="125"/>
    </row>
    <row r="610" spans="1:4" x14ac:dyDescent="0.45">
      <c r="A610" s="84">
        <v>26846</v>
      </c>
      <c r="B610" s="84" t="s">
        <v>525</v>
      </c>
      <c r="C610" s="85">
        <v>285.24288153776348</v>
      </c>
      <c r="D610" s="125"/>
    </row>
    <row r="611" spans="1:4" x14ac:dyDescent="0.45">
      <c r="A611" s="84">
        <v>26687</v>
      </c>
      <c r="B611" s="84" t="s">
        <v>525</v>
      </c>
      <c r="C611" s="85">
        <v>163.36729843126699</v>
      </c>
      <c r="D611" s="125"/>
    </row>
    <row r="612" spans="1:4" x14ac:dyDescent="0.45">
      <c r="A612" s="84">
        <v>26686</v>
      </c>
      <c r="B612" s="84" t="s">
        <v>525</v>
      </c>
      <c r="C612" s="85">
        <v>119.3001859407494</v>
      </c>
      <c r="D612" s="125"/>
    </row>
    <row r="613" spans="1:4" x14ac:dyDescent="0.45">
      <c r="A613" s="84">
        <v>26685</v>
      </c>
      <c r="B613" s="84" t="s">
        <v>527</v>
      </c>
      <c r="C613" s="85">
        <v>31.430391180590309</v>
      </c>
      <c r="D613" s="125"/>
    </row>
    <row r="614" spans="1:4" x14ac:dyDescent="0.45">
      <c r="A614" s="84">
        <v>26684</v>
      </c>
      <c r="B614" s="84" t="s">
        <v>525</v>
      </c>
      <c r="C614" s="85">
        <v>210.41995620012671</v>
      </c>
      <c r="D614" s="125"/>
    </row>
    <row r="615" spans="1:4" x14ac:dyDescent="0.45">
      <c r="A615" s="84">
        <v>26682</v>
      </c>
      <c r="B615" s="84" t="s">
        <v>525</v>
      </c>
      <c r="C615" s="85">
        <v>451.01299000151812</v>
      </c>
      <c r="D615" s="125"/>
    </row>
    <row r="616" spans="1:4" x14ac:dyDescent="0.45">
      <c r="A616" s="84">
        <v>26681</v>
      </c>
      <c r="B616" s="84" t="s">
        <v>525</v>
      </c>
      <c r="C616" s="85">
        <v>141.63041627323409</v>
      </c>
      <c r="D616" s="125"/>
    </row>
    <row r="617" spans="1:4" x14ac:dyDescent="0.45">
      <c r="A617" s="84">
        <v>26680</v>
      </c>
      <c r="B617" s="84" t="s">
        <v>525</v>
      </c>
      <c r="C617" s="85">
        <v>89.438856754677559</v>
      </c>
      <c r="D617" s="125"/>
    </row>
    <row r="618" spans="1:4" x14ac:dyDescent="0.45">
      <c r="A618" s="84">
        <v>26543</v>
      </c>
      <c r="B618" s="84" t="s">
        <v>527</v>
      </c>
      <c r="C618" s="85">
        <v>290.37722742705949</v>
      </c>
      <c r="D618" s="125"/>
    </row>
    <row r="619" spans="1:4" x14ac:dyDescent="0.45">
      <c r="A619" s="84">
        <v>27037</v>
      </c>
      <c r="B619" s="84" t="s">
        <v>527</v>
      </c>
      <c r="C619" s="85">
        <v>195.24547967609021</v>
      </c>
      <c r="D619" s="125"/>
    </row>
    <row r="620" spans="1:4" x14ac:dyDescent="0.45">
      <c r="A620" s="84">
        <v>27035</v>
      </c>
      <c r="B620" s="84" t="s">
        <v>527</v>
      </c>
      <c r="C620" s="85">
        <v>106.7225775768314</v>
      </c>
      <c r="D620" s="125"/>
    </row>
    <row r="621" spans="1:4" x14ac:dyDescent="0.45">
      <c r="A621" s="84">
        <v>27031</v>
      </c>
      <c r="B621" s="84" t="s">
        <v>527</v>
      </c>
      <c r="C621" s="85">
        <v>126.20318912619921</v>
      </c>
      <c r="D621" s="125"/>
    </row>
    <row r="622" spans="1:4" x14ac:dyDescent="0.45">
      <c r="A622" s="84">
        <v>26953</v>
      </c>
      <c r="B622" s="84" t="s">
        <v>527</v>
      </c>
      <c r="C622" s="85">
        <v>96.080163909540119</v>
      </c>
      <c r="D622" s="125"/>
    </row>
    <row r="623" spans="1:4" x14ac:dyDescent="0.45">
      <c r="A623" s="84">
        <v>0</v>
      </c>
      <c r="B623" s="84" t="s">
        <v>525</v>
      </c>
      <c r="C623" s="85">
        <v>83.973549251555085</v>
      </c>
      <c r="D623" s="125"/>
    </row>
    <row r="624" spans="1:4" x14ac:dyDescent="0.45">
      <c r="A624" s="84">
        <v>0</v>
      </c>
      <c r="B624" s="84" t="s">
        <v>525</v>
      </c>
      <c r="C624" s="85">
        <v>100.58684872429311</v>
      </c>
      <c r="D624" s="125"/>
    </row>
    <row r="625" spans="1:6" x14ac:dyDescent="0.45">
      <c r="A625" s="84">
        <v>0</v>
      </c>
      <c r="B625" s="84" t="s">
        <v>525</v>
      </c>
      <c r="C625" s="85">
        <v>85.371283602801029</v>
      </c>
      <c r="D625" s="125"/>
    </row>
    <row r="626" spans="1:6" x14ac:dyDescent="0.45">
      <c r="A626" s="84">
        <v>0</v>
      </c>
      <c r="B626" s="84" t="s">
        <v>527</v>
      </c>
      <c r="C626" s="85">
        <v>43.218472334185549</v>
      </c>
      <c r="D626" s="125"/>
    </row>
    <row r="627" spans="1:6" x14ac:dyDescent="0.45">
      <c r="A627" s="84">
        <v>0</v>
      </c>
      <c r="B627" s="84" t="s">
        <v>527</v>
      </c>
      <c r="C627" s="85">
        <v>89.935650735236592</v>
      </c>
      <c r="D627" s="125"/>
    </row>
    <row r="628" spans="1:6" x14ac:dyDescent="0.45">
      <c r="A628" s="84">
        <v>0</v>
      </c>
      <c r="B628" s="84" t="s">
        <v>527</v>
      </c>
      <c r="C628" s="85">
        <v>104.01720508623769</v>
      </c>
      <c r="D628" s="125"/>
    </row>
    <row r="629" spans="1:6" x14ac:dyDescent="0.45">
      <c r="A629" s="84">
        <v>0</v>
      </c>
      <c r="B629" s="84" t="s">
        <v>527</v>
      </c>
      <c r="C629" s="85">
        <v>23.181909825129239</v>
      </c>
      <c r="D629" s="125"/>
    </row>
    <row r="630" spans="1:6" x14ac:dyDescent="0.45">
      <c r="A630" s="84">
        <v>0</v>
      </c>
      <c r="B630" s="84" t="s">
        <v>527</v>
      </c>
      <c r="C630" s="85">
        <v>18.930052409485668</v>
      </c>
      <c r="D630" s="125"/>
    </row>
    <row r="631" spans="1:6" x14ac:dyDescent="0.45">
      <c r="A631" s="84">
        <v>0</v>
      </c>
      <c r="B631" s="84" t="s">
        <v>527</v>
      </c>
      <c r="C631" s="85">
        <v>37.519212154148732</v>
      </c>
      <c r="D631" s="125"/>
    </row>
    <row r="632" spans="1:6" x14ac:dyDescent="0.45">
      <c r="A632" s="84">
        <v>0</v>
      </c>
      <c r="B632" s="84" t="s">
        <v>527</v>
      </c>
      <c r="C632" s="85">
        <v>84.021251768111526</v>
      </c>
      <c r="D632" s="125"/>
      <c r="E632" s="88"/>
      <c r="F632" s="88"/>
    </row>
    <row r="633" spans="1:6" x14ac:dyDescent="0.45">
      <c r="A633" s="275">
        <v>27108</v>
      </c>
      <c r="B633" s="275" t="s">
        <v>525</v>
      </c>
      <c r="C633" s="238">
        <v>83.775550993152237</v>
      </c>
      <c r="D633" s="125"/>
      <c r="E633" s="88"/>
      <c r="F633" s="88"/>
    </row>
    <row r="634" spans="1:6" x14ac:dyDescent="0.45">
      <c r="A634" s="275">
        <v>26842</v>
      </c>
      <c r="B634" s="275" t="s">
        <v>525</v>
      </c>
      <c r="C634" s="238">
        <v>53.025099279533293</v>
      </c>
      <c r="D634" s="125"/>
      <c r="E634" s="88"/>
      <c r="F634" s="88"/>
    </row>
    <row r="635" spans="1:6" x14ac:dyDescent="0.45">
      <c r="A635" s="275">
        <v>26447</v>
      </c>
      <c r="B635" s="275" t="s">
        <v>525</v>
      </c>
      <c r="C635" s="238">
        <v>1.4567400615200001E-4</v>
      </c>
      <c r="D635" s="125"/>
      <c r="E635" s="88"/>
      <c r="F635" s="88"/>
    </row>
    <row r="636" spans="1:6" x14ac:dyDescent="0.45">
      <c r="A636" s="275">
        <v>26446</v>
      </c>
      <c r="B636" s="275" t="s">
        <v>525</v>
      </c>
      <c r="C636" s="238">
        <v>117.8594235676065</v>
      </c>
      <c r="D636" s="125"/>
      <c r="E636" s="88"/>
      <c r="F636" s="88"/>
    </row>
    <row r="637" spans="1:6" x14ac:dyDescent="0.45">
      <c r="A637" s="275">
        <v>26445</v>
      </c>
      <c r="B637" s="275" t="s">
        <v>525</v>
      </c>
      <c r="C637" s="238">
        <v>113.0012838479375</v>
      </c>
      <c r="D637" s="125"/>
      <c r="E637" s="88"/>
      <c r="F637" s="88"/>
    </row>
    <row r="639" spans="1:6" x14ac:dyDescent="0.45">
      <c r="B639" s="87" t="s">
        <v>191</v>
      </c>
      <c r="C639" s="108">
        <f>SUM(Table14[Pikkus])</f>
        <v>87202.481724248923</v>
      </c>
      <c r="D639" s="88" t="s">
        <v>531</v>
      </c>
    </row>
  </sheetData>
  <mergeCells count="60">
    <mergeCell ref="P20:R21"/>
    <mergeCell ref="P22:R22"/>
    <mergeCell ref="P23:R23"/>
    <mergeCell ref="P24:R24"/>
    <mergeCell ref="P25:R25"/>
    <mergeCell ref="G19:N19"/>
    <mergeCell ref="J22:L22"/>
    <mergeCell ref="J23:L23"/>
    <mergeCell ref="J24:L24"/>
    <mergeCell ref="G25:I25"/>
    <mergeCell ref="J25:L25"/>
    <mergeCell ref="M25:O25"/>
    <mergeCell ref="G24:I24"/>
    <mergeCell ref="M24:O24"/>
    <mergeCell ref="G20:I21"/>
    <mergeCell ref="J20:L21"/>
    <mergeCell ref="M20:O21"/>
    <mergeCell ref="G22:I22"/>
    <mergeCell ref="M22:O22"/>
    <mergeCell ref="G23:I23"/>
    <mergeCell ref="M23:O23"/>
    <mergeCell ref="F5:I6"/>
    <mergeCell ref="K5:K6"/>
    <mergeCell ref="L5:L6"/>
    <mergeCell ref="F1:I2"/>
    <mergeCell ref="F3:I4"/>
    <mergeCell ref="K3:K4"/>
    <mergeCell ref="L3:L4"/>
    <mergeCell ref="K1:K2"/>
    <mergeCell ref="L1:L2"/>
    <mergeCell ref="K13:L13"/>
    <mergeCell ref="M13:N13"/>
    <mergeCell ref="M11:N12"/>
    <mergeCell ref="K11:L12"/>
    <mergeCell ref="I11:J12"/>
    <mergeCell ref="G11:H12"/>
    <mergeCell ref="G10:M10"/>
    <mergeCell ref="G16:H16"/>
    <mergeCell ref="K16:L16"/>
    <mergeCell ref="M16:N16"/>
    <mergeCell ref="I16:J16"/>
    <mergeCell ref="G14:H14"/>
    <mergeCell ref="I14:J14"/>
    <mergeCell ref="K14:L14"/>
    <mergeCell ref="M14:N14"/>
    <mergeCell ref="G15:H15"/>
    <mergeCell ref="I15:J15"/>
    <mergeCell ref="K15:L15"/>
    <mergeCell ref="M15:N15"/>
    <mergeCell ref="G13:H13"/>
    <mergeCell ref="I13:J13"/>
    <mergeCell ref="J31:J34"/>
    <mergeCell ref="K31:M34"/>
    <mergeCell ref="N31:O34"/>
    <mergeCell ref="G35:H35"/>
    <mergeCell ref="K35:M35"/>
    <mergeCell ref="N35:O35"/>
    <mergeCell ref="G31:H34"/>
    <mergeCell ref="I31:I34"/>
    <mergeCell ref="G27:L29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A7E80-AD10-45D7-83EE-12C1A6AA8D55}">
  <sheetPr>
    <tabColor theme="9" tint="0.39997558519241921"/>
  </sheetPr>
  <dimension ref="A1:K14"/>
  <sheetViews>
    <sheetView workbookViewId="0">
      <selection activeCell="H10" sqref="H10:H13"/>
    </sheetView>
  </sheetViews>
  <sheetFormatPr defaultRowHeight="14.25" x14ac:dyDescent="0.45"/>
  <cols>
    <col min="1" max="1" width="17.265625" customWidth="1"/>
    <col min="2" max="2" width="19.796875" customWidth="1"/>
    <col min="7" max="7" width="18.19921875" customWidth="1"/>
    <col min="8" max="8" width="19" customWidth="1"/>
  </cols>
  <sheetData>
    <row r="1" spans="1:11" x14ac:dyDescent="0.45">
      <c r="A1" s="84" t="s">
        <v>201</v>
      </c>
      <c r="B1" s="84" t="s">
        <v>107</v>
      </c>
      <c r="E1" s="373" t="s">
        <v>549</v>
      </c>
      <c r="F1" s="373"/>
      <c r="G1" s="373"/>
      <c r="H1" s="373"/>
      <c r="J1" s="371">
        <v>1</v>
      </c>
      <c r="K1" s="371" t="s">
        <v>103</v>
      </c>
    </row>
    <row r="2" spans="1:11" ht="14.65" thickBot="1" x14ac:dyDescent="0.5">
      <c r="A2" s="119">
        <v>1</v>
      </c>
      <c r="B2" s="126"/>
      <c r="E2" s="373"/>
      <c r="F2" s="373"/>
      <c r="G2" s="373"/>
      <c r="H2" s="373"/>
      <c r="J2" s="371"/>
      <c r="K2" s="371"/>
    </row>
    <row r="3" spans="1:11" x14ac:dyDescent="0.45">
      <c r="A3" s="84">
        <v>30451</v>
      </c>
      <c r="B3" s="127"/>
      <c r="E3" s="374" t="s">
        <v>550</v>
      </c>
      <c r="F3" s="374"/>
      <c r="G3" s="374"/>
      <c r="H3" s="374"/>
      <c r="J3" s="371">
        <v>7</v>
      </c>
      <c r="K3" s="371" t="s">
        <v>103</v>
      </c>
    </row>
    <row r="4" spans="1:11" x14ac:dyDescent="0.45">
      <c r="A4" s="84">
        <v>2730</v>
      </c>
      <c r="B4" s="127"/>
      <c r="E4" s="374"/>
      <c r="F4" s="374"/>
      <c r="G4" s="374"/>
      <c r="H4" s="374"/>
      <c r="J4" s="371"/>
      <c r="K4" s="371"/>
    </row>
    <row r="5" spans="1:11" x14ac:dyDescent="0.45">
      <c r="A5" s="84">
        <v>30450</v>
      </c>
      <c r="B5" s="127"/>
    </row>
    <row r="6" spans="1:11" x14ac:dyDescent="0.45">
      <c r="A6" s="84">
        <v>30450</v>
      </c>
      <c r="B6" s="127"/>
    </row>
    <row r="7" spans="1:11" x14ac:dyDescent="0.45">
      <c r="A7" s="84">
        <v>2730</v>
      </c>
      <c r="B7" s="127"/>
    </row>
    <row r="8" spans="1:11" x14ac:dyDescent="0.45">
      <c r="A8" s="84">
        <v>30450</v>
      </c>
      <c r="B8" s="127"/>
    </row>
    <row r="9" spans="1:11" x14ac:dyDescent="0.45">
      <c r="A9" s="84">
        <v>30455</v>
      </c>
      <c r="B9" s="127"/>
    </row>
    <row r="10" spans="1:11" ht="14.55" customHeight="1" x14ac:dyDescent="0.45">
      <c r="E10" s="304" t="s">
        <v>551</v>
      </c>
      <c r="F10" s="304"/>
      <c r="G10" s="304" t="s">
        <v>552</v>
      </c>
      <c r="H10" s="315" t="s">
        <v>553</v>
      </c>
      <c r="I10" s="304" t="s">
        <v>554</v>
      </c>
      <c r="J10" s="304"/>
    </row>
    <row r="11" spans="1:11" x14ac:dyDescent="0.45">
      <c r="E11" s="304"/>
      <c r="F11" s="304"/>
      <c r="G11" s="304"/>
      <c r="H11" s="316"/>
      <c r="I11" s="304"/>
      <c r="J11" s="304"/>
    </row>
    <row r="12" spans="1:11" x14ac:dyDescent="0.45">
      <c r="E12" s="304"/>
      <c r="F12" s="304"/>
      <c r="G12" s="304"/>
      <c r="H12" s="316"/>
      <c r="I12" s="304"/>
      <c r="J12" s="304"/>
    </row>
    <row r="13" spans="1:11" x14ac:dyDescent="0.45">
      <c r="E13" s="304"/>
      <c r="F13" s="304"/>
      <c r="G13" s="304"/>
      <c r="H13" s="317"/>
      <c r="I13" s="304"/>
      <c r="J13" s="304"/>
    </row>
    <row r="14" spans="1:11" x14ac:dyDescent="0.45">
      <c r="E14" s="362">
        <v>1235000</v>
      </c>
      <c r="F14" s="362"/>
      <c r="G14" s="102">
        <v>7</v>
      </c>
      <c r="H14" s="113">
        <f>7*60000</f>
        <v>420000</v>
      </c>
      <c r="I14" s="367">
        <f>H14/E14</f>
        <v>0.34008097165991902</v>
      </c>
      <c r="J14" s="367"/>
    </row>
  </sheetData>
  <mergeCells count="12">
    <mergeCell ref="E1:H2"/>
    <mergeCell ref="E3:H4"/>
    <mergeCell ref="J1:J2"/>
    <mergeCell ref="K1:K2"/>
    <mergeCell ref="J3:J4"/>
    <mergeCell ref="K3:K4"/>
    <mergeCell ref="E10:F13"/>
    <mergeCell ref="G10:G13"/>
    <mergeCell ref="I10:J13"/>
    <mergeCell ref="E14:F14"/>
    <mergeCell ref="I14:J14"/>
    <mergeCell ref="H10:H13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6ED6F-6F07-4B11-9292-201ABC3DE13B}">
  <sheetPr>
    <tabColor theme="9" tint="0.39997558519241921"/>
  </sheetPr>
  <dimension ref="A1:K106"/>
  <sheetViews>
    <sheetView topLeftCell="A82" workbookViewId="0">
      <selection activeCell="D96" sqref="D96"/>
    </sheetView>
  </sheetViews>
  <sheetFormatPr defaultRowHeight="14.25" x14ac:dyDescent="0.45"/>
  <cols>
    <col min="1" max="1" width="12.53125" customWidth="1"/>
    <col min="2" max="2" width="16.73046875" customWidth="1"/>
    <col min="3" max="3" width="15.796875" customWidth="1"/>
    <col min="4" max="4" width="33" customWidth="1"/>
    <col min="8" max="8" width="20" customWidth="1"/>
    <col min="10" max="10" width="9.73046875" bestFit="1" customWidth="1"/>
    <col min="11" max="11" width="13.265625" customWidth="1"/>
    <col min="12" max="12" width="18.19921875" customWidth="1"/>
  </cols>
  <sheetData>
    <row r="1" spans="1:11" x14ac:dyDescent="0.45">
      <c r="A1" s="84" t="s">
        <v>201</v>
      </c>
      <c r="B1" s="84" t="s">
        <v>216</v>
      </c>
      <c r="C1" s="84" t="s">
        <v>202</v>
      </c>
      <c r="D1" s="84" t="s">
        <v>107</v>
      </c>
      <c r="F1" s="377" t="s">
        <v>507</v>
      </c>
      <c r="G1" s="377"/>
      <c r="H1" s="377"/>
      <c r="I1" s="89"/>
      <c r="J1" s="370">
        <f>SUM(C2:C20)</f>
        <v>7566.0969438413704</v>
      </c>
      <c r="K1" s="371" t="s">
        <v>88</v>
      </c>
    </row>
    <row r="2" spans="1:11" ht="29.25" x14ac:dyDescent="0.45">
      <c r="A2" s="221">
        <v>8222</v>
      </c>
      <c r="B2" s="221">
        <v>225</v>
      </c>
      <c r="C2" s="223">
        <v>34.879289673013851</v>
      </c>
      <c r="D2" s="250" t="s">
        <v>640</v>
      </c>
      <c r="F2" s="377"/>
      <c r="G2" s="377"/>
      <c r="H2" s="377"/>
      <c r="I2" s="89"/>
      <c r="J2" s="370"/>
      <c r="K2" s="371"/>
    </row>
    <row r="3" spans="1:11" ht="15" customHeight="1" x14ac:dyDescent="0.45">
      <c r="A3" s="221"/>
      <c r="B3" s="221">
        <v>110</v>
      </c>
      <c r="C3" s="223">
        <v>1784.282246366512</v>
      </c>
      <c r="D3" s="239"/>
      <c r="F3" s="378" t="s">
        <v>508</v>
      </c>
      <c r="G3" s="378"/>
      <c r="H3" s="378"/>
      <c r="I3" s="89"/>
      <c r="J3" s="370">
        <f>SUM(C21:C48)</f>
        <v>8231.8160354550528</v>
      </c>
      <c r="K3" s="371" t="s">
        <v>88</v>
      </c>
    </row>
    <row r="4" spans="1:11" x14ac:dyDescent="0.45">
      <c r="A4" s="221">
        <v>8216</v>
      </c>
      <c r="B4" s="221">
        <v>160</v>
      </c>
      <c r="C4" s="223">
        <v>123.1455156369679</v>
      </c>
      <c r="D4" s="239"/>
      <c r="F4" s="378"/>
      <c r="G4" s="378"/>
      <c r="H4" s="378"/>
      <c r="I4" s="89"/>
      <c r="J4" s="370"/>
      <c r="K4" s="371"/>
    </row>
    <row r="5" spans="1:11" x14ac:dyDescent="0.45">
      <c r="A5" s="221"/>
      <c r="B5" s="221">
        <v>50</v>
      </c>
      <c r="C5" s="223">
        <v>359.518632612734</v>
      </c>
      <c r="D5" s="239"/>
      <c r="F5" s="380" t="s">
        <v>638</v>
      </c>
      <c r="G5" s="380"/>
      <c r="H5" s="380"/>
      <c r="J5" s="370">
        <f>C49</f>
        <v>1724.1260813805729</v>
      </c>
      <c r="K5" s="371" t="s">
        <v>88</v>
      </c>
    </row>
    <row r="6" spans="1:11" x14ac:dyDescent="0.45">
      <c r="A6" s="221"/>
      <c r="B6" s="221">
        <v>50</v>
      </c>
      <c r="C6" s="223">
        <v>236.19221069367981</v>
      </c>
      <c r="D6" s="239"/>
      <c r="F6" s="380"/>
      <c r="G6" s="380"/>
      <c r="H6" s="380"/>
      <c r="J6" s="370"/>
      <c r="K6" s="371"/>
    </row>
    <row r="7" spans="1:11" x14ac:dyDescent="0.45">
      <c r="A7" s="221"/>
      <c r="B7" s="221">
        <v>50</v>
      </c>
      <c r="C7" s="223">
        <v>110.4808254643105</v>
      </c>
      <c r="D7" s="239"/>
      <c r="F7" s="379" t="s">
        <v>509</v>
      </c>
      <c r="G7" s="379"/>
      <c r="H7" s="379"/>
      <c r="J7" s="370">
        <f>SUM(C50:C84)</f>
        <v>10387.269061640043</v>
      </c>
      <c r="K7" s="371" t="s">
        <v>88</v>
      </c>
    </row>
    <row r="8" spans="1:11" x14ac:dyDescent="0.45">
      <c r="A8" s="221">
        <v>8214</v>
      </c>
      <c r="B8" s="221">
        <v>63</v>
      </c>
      <c r="C8" s="223">
        <v>116.880138386197</v>
      </c>
      <c r="D8" s="239"/>
      <c r="F8" s="379"/>
      <c r="G8" s="379"/>
      <c r="H8" s="379"/>
      <c r="J8" s="370"/>
      <c r="K8" s="371"/>
    </row>
    <row r="9" spans="1:11" x14ac:dyDescent="0.45">
      <c r="A9" s="221">
        <v>13781</v>
      </c>
      <c r="B9" s="221">
        <v>225</v>
      </c>
      <c r="C9" s="223">
        <v>169.41298853843941</v>
      </c>
      <c r="D9" s="239"/>
      <c r="F9" s="375" t="s">
        <v>510</v>
      </c>
      <c r="G9" s="375"/>
      <c r="H9" s="375"/>
      <c r="J9" s="370">
        <f>SUM(C85:C88)</f>
        <v>932.94299292253845</v>
      </c>
      <c r="K9" s="371" t="s">
        <v>88</v>
      </c>
    </row>
    <row r="10" spans="1:11" x14ac:dyDescent="0.45">
      <c r="A10" s="221">
        <v>13789</v>
      </c>
      <c r="B10" s="221">
        <v>225</v>
      </c>
      <c r="C10" s="223">
        <v>643.86868529230924</v>
      </c>
      <c r="D10" s="239"/>
      <c r="F10" s="375"/>
      <c r="G10" s="375"/>
      <c r="H10" s="375"/>
      <c r="J10" s="370"/>
      <c r="K10" s="371"/>
    </row>
    <row r="11" spans="1:11" x14ac:dyDescent="0.45">
      <c r="A11" s="221">
        <v>13791</v>
      </c>
      <c r="B11" s="221">
        <v>225</v>
      </c>
      <c r="C11" s="223">
        <v>246.91600670017749</v>
      </c>
      <c r="D11" s="239"/>
    </row>
    <row r="12" spans="1:11" ht="29.25" x14ac:dyDescent="0.45">
      <c r="A12" s="221">
        <v>13793</v>
      </c>
      <c r="B12" s="221">
        <v>225</v>
      </c>
      <c r="C12" s="223">
        <v>300.19764393112462</v>
      </c>
      <c r="D12" s="250" t="s">
        <v>640</v>
      </c>
    </row>
    <row r="13" spans="1:11" ht="29.25" x14ac:dyDescent="0.45">
      <c r="A13" s="221">
        <v>8202</v>
      </c>
      <c r="B13" s="221">
        <v>225</v>
      </c>
      <c r="C13" s="223">
        <v>658.94624000498357</v>
      </c>
      <c r="D13" s="250" t="s">
        <v>640</v>
      </c>
    </row>
    <row r="14" spans="1:11" x14ac:dyDescent="0.45">
      <c r="A14" s="221"/>
      <c r="B14" s="221">
        <v>110</v>
      </c>
      <c r="C14" s="223">
        <v>148.41521255030619</v>
      </c>
      <c r="D14" s="240"/>
    </row>
    <row r="15" spans="1:11" x14ac:dyDescent="0.45">
      <c r="A15" s="221"/>
      <c r="B15" s="221">
        <v>110</v>
      </c>
      <c r="C15" s="223">
        <v>665.23652547680842</v>
      </c>
      <c r="D15" s="240"/>
    </row>
    <row r="16" spans="1:11" x14ac:dyDescent="0.45">
      <c r="A16" s="221">
        <v>14026</v>
      </c>
      <c r="B16" s="221">
        <v>110</v>
      </c>
      <c r="C16" s="223">
        <v>1049.9546514452491</v>
      </c>
      <c r="D16" s="240"/>
      <c r="K16" s="216"/>
    </row>
    <row r="17" spans="1:11" x14ac:dyDescent="0.45">
      <c r="A17" s="221">
        <v>14345</v>
      </c>
      <c r="B17" s="221">
        <v>110</v>
      </c>
      <c r="C17" s="223">
        <v>364.49758349226522</v>
      </c>
      <c r="D17" s="240"/>
      <c r="H17" s="216"/>
    </row>
    <row r="18" spans="1:11" x14ac:dyDescent="0.45">
      <c r="A18" s="221">
        <v>7576</v>
      </c>
      <c r="B18" s="221">
        <v>110</v>
      </c>
      <c r="C18" s="223">
        <v>24.326122199782571</v>
      </c>
      <c r="D18" s="239"/>
    </row>
    <row r="19" spans="1:11" x14ac:dyDescent="0.45">
      <c r="A19" s="221">
        <v>7578</v>
      </c>
      <c r="B19" s="221">
        <v>110</v>
      </c>
      <c r="C19" s="223">
        <v>491.5616212138741</v>
      </c>
      <c r="D19" s="239"/>
      <c r="H19" s="216"/>
    </row>
    <row r="20" spans="1:11" ht="14.65" thickBot="1" x14ac:dyDescent="0.5">
      <c r="A20" s="119"/>
      <c r="B20" s="119">
        <v>110</v>
      </c>
      <c r="C20" s="120">
        <v>37.384804162635099</v>
      </c>
      <c r="D20" s="241"/>
      <c r="J20" s="216"/>
    </row>
    <row r="21" spans="1:11" x14ac:dyDescent="0.45">
      <c r="A21" s="221">
        <v>7526</v>
      </c>
      <c r="B21" s="221">
        <v>110</v>
      </c>
      <c r="C21" s="223">
        <v>257.64253708237271</v>
      </c>
      <c r="D21" s="242"/>
    </row>
    <row r="22" spans="1:11" x14ac:dyDescent="0.45">
      <c r="A22" s="221">
        <v>14022</v>
      </c>
      <c r="B22" s="221">
        <v>160</v>
      </c>
      <c r="C22" s="223">
        <v>435.36261587886361</v>
      </c>
      <c r="D22" s="242"/>
    </row>
    <row r="23" spans="1:11" x14ac:dyDescent="0.45">
      <c r="A23" s="221">
        <v>14020</v>
      </c>
      <c r="B23" s="221">
        <v>160</v>
      </c>
      <c r="C23" s="223">
        <v>173.57562264059601</v>
      </c>
      <c r="D23" s="242"/>
    </row>
    <row r="24" spans="1:11" x14ac:dyDescent="0.45">
      <c r="A24" s="221">
        <v>14030</v>
      </c>
      <c r="B24" s="221">
        <v>160</v>
      </c>
      <c r="C24" s="223">
        <v>626.5406859609609</v>
      </c>
      <c r="D24" s="242"/>
    </row>
    <row r="25" spans="1:11" x14ac:dyDescent="0.45">
      <c r="A25" s="221">
        <v>8212</v>
      </c>
      <c r="B25" s="221">
        <v>40</v>
      </c>
      <c r="C25" s="223">
        <v>218.70117435024349</v>
      </c>
      <c r="D25" s="242"/>
      <c r="H25" s="216"/>
      <c r="K25" s="216"/>
    </row>
    <row r="26" spans="1:11" x14ac:dyDescent="0.45">
      <c r="A26" s="221">
        <v>8204</v>
      </c>
      <c r="B26" s="221">
        <v>160</v>
      </c>
      <c r="C26" s="223">
        <v>24.299525137870731</v>
      </c>
      <c r="D26" s="242"/>
    </row>
    <row r="27" spans="1:11" x14ac:dyDescent="0.45">
      <c r="A27" s="221">
        <v>8230</v>
      </c>
      <c r="B27" s="221">
        <v>225</v>
      </c>
      <c r="C27" s="223">
        <v>301.23218858817518</v>
      </c>
      <c r="D27" s="242"/>
    </row>
    <row r="28" spans="1:11" x14ac:dyDescent="0.45">
      <c r="A28" s="221">
        <v>8232</v>
      </c>
      <c r="B28" s="221">
        <v>110</v>
      </c>
      <c r="C28" s="223">
        <v>207.5707515440796</v>
      </c>
      <c r="D28" s="242"/>
      <c r="K28" s="216"/>
    </row>
    <row r="29" spans="1:11" x14ac:dyDescent="0.45">
      <c r="A29" s="221">
        <v>8220</v>
      </c>
      <c r="B29" s="221">
        <v>225</v>
      </c>
      <c r="C29" s="223">
        <v>1687.531212211512</v>
      </c>
      <c r="D29" s="242"/>
    </row>
    <row r="30" spans="1:11" x14ac:dyDescent="0.45">
      <c r="A30" s="221">
        <v>14032</v>
      </c>
      <c r="B30" s="221">
        <v>110</v>
      </c>
      <c r="C30" s="223">
        <v>56.905142043552431</v>
      </c>
      <c r="D30" s="242"/>
    </row>
    <row r="31" spans="1:11" x14ac:dyDescent="0.45">
      <c r="A31" s="221">
        <v>7495</v>
      </c>
      <c r="B31" s="221">
        <v>110</v>
      </c>
      <c r="C31" s="223">
        <v>73.711878554708377</v>
      </c>
      <c r="D31" s="242"/>
      <c r="G31" s="216"/>
      <c r="H31" s="83"/>
    </row>
    <row r="32" spans="1:11" x14ac:dyDescent="0.45">
      <c r="A32" s="221">
        <v>7497</v>
      </c>
      <c r="B32" s="221">
        <v>110</v>
      </c>
      <c r="C32" s="223">
        <v>153.6036877031201</v>
      </c>
      <c r="D32" s="242"/>
    </row>
    <row r="33" spans="1:7" x14ac:dyDescent="0.45">
      <c r="A33" s="221">
        <v>7520</v>
      </c>
      <c r="B33" s="221">
        <v>110</v>
      </c>
      <c r="C33" s="223">
        <v>42.868169856498511</v>
      </c>
      <c r="D33" s="242"/>
    </row>
    <row r="34" spans="1:7" x14ac:dyDescent="0.45">
      <c r="A34" s="221">
        <v>13799</v>
      </c>
      <c r="B34" s="221">
        <v>110</v>
      </c>
      <c r="C34" s="223">
        <v>126.8094357465598</v>
      </c>
      <c r="D34" s="242"/>
    </row>
    <row r="35" spans="1:7" x14ac:dyDescent="0.45">
      <c r="A35" s="221">
        <v>13797</v>
      </c>
      <c r="B35" s="221">
        <v>110</v>
      </c>
      <c r="C35" s="223">
        <v>68.154113413356868</v>
      </c>
      <c r="D35" s="242"/>
    </row>
    <row r="36" spans="1:7" x14ac:dyDescent="0.45">
      <c r="A36" s="221">
        <v>7522</v>
      </c>
      <c r="B36" s="221">
        <v>110</v>
      </c>
      <c r="C36" s="223">
        <v>269.05925852337867</v>
      </c>
      <c r="D36" s="242"/>
    </row>
    <row r="37" spans="1:7" x14ac:dyDescent="0.45">
      <c r="A37" s="221">
        <v>7518</v>
      </c>
      <c r="B37" s="221">
        <v>110</v>
      </c>
      <c r="C37" s="223">
        <v>54.989252957391571</v>
      </c>
      <c r="D37" s="242"/>
    </row>
    <row r="38" spans="1:7" x14ac:dyDescent="0.45">
      <c r="A38" s="221">
        <v>7524</v>
      </c>
      <c r="B38" s="221">
        <v>110</v>
      </c>
      <c r="C38" s="223">
        <v>24.092108084065291</v>
      </c>
      <c r="D38" s="242"/>
      <c r="G38" s="216"/>
    </row>
    <row r="39" spans="1:7" x14ac:dyDescent="0.45">
      <c r="A39" s="221">
        <v>13783</v>
      </c>
      <c r="B39" s="221">
        <v>225</v>
      </c>
      <c r="C39" s="223">
        <v>576.07419956379135</v>
      </c>
      <c r="D39" s="242"/>
    </row>
    <row r="40" spans="1:7" x14ac:dyDescent="0.45">
      <c r="A40" s="221">
        <v>7605</v>
      </c>
      <c r="B40" s="221">
        <v>110</v>
      </c>
      <c r="C40" s="223">
        <v>1632.240706786499</v>
      </c>
      <c r="D40" s="242"/>
    </row>
    <row r="41" spans="1:7" x14ac:dyDescent="0.45">
      <c r="A41" s="221">
        <v>7499</v>
      </c>
      <c r="B41" s="221">
        <v>160</v>
      </c>
      <c r="C41" s="223">
        <v>85.345232493403799</v>
      </c>
      <c r="D41" s="242"/>
    </row>
    <row r="42" spans="1:7" x14ac:dyDescent="0.45">
      <c r="A42" s="221"/>
      <c r="B42" s="221">
        <v>160</v>
      </c>
      <c r="C42" s="223">
        <v>113.9052997336524</v>
      </c>
      <c r="D42" s="242"/>
    </row>
    <row r="43" spans="1:7" x14ac:dyDescent="0.45">
      <c r="A43" s="221">
        <v>7501</v>
      </c>
      <c r="B43" s="221">
        <v>110</v>
      </c>
      <c r="C43" s="223">
        <v>208.33636927290709</v>
      </c>
      <c r="D43" s="242"/>
    </row>
    <row r="44" spans="1:7" x14ac:dyDescent="0.45">
      <c r="A44" s="221">
        <v>7608</v>
      </c>
      <c r="B44" s="221">
        <v>110</v>
      </c>
      <c r="C44" s="223">
        <v>54.600397923864463</v>
      </c>
      <c r="D44" s="242"/>
    </row>
    <row r="45" spans="1:7" x14ac:dyDescent="0.45">
      <c r="A45" s="221">
        <v>7610</v>
      </c>
      <c r="B45" s="221">
        <v>110</v>
      </c>
      <c r="C45" s="223">
        <v>198.45852351783211</v>
      </c>
      <c r="D45" s="242"/>
    </row>
    <row r="46" spans="1:7" x14ac:dyDescent="0.45">
      <c r="A46" s="221">
        <v>14036</v>
      </c>
      <c r="B46" s="221">
        <v>110</v>
      </c>
      <c r="C46" s="223">
        <v>218.31883026979079</v>
      </c>
      <c r="D46" s="242"/>
    </row>
    <row r="47" spans="1:7" x14ac:dyDescent="0.45">
      <c r="A47" s="221"/>
      <c r="B47" s="221">
        <v>110</v>
      </c>
      <c r="C47" s="223">
        <v>5.2973542218727658</v>
      </c>
      <c r="D47" s="242"/>
    </row>
    <row r="48" spans="1:7" ht="14.65" thickBot="1" x14ac:dyDescent="0.5">
      <c r="A48" s="119">
        <v>7602</v>
      </c>
      <c r="B48" s="119">
        <v>110</v>
      </c>
      <c r="C48" s="120">
        <v>336.58976139413278</v>
      </c>
      <c r="D48" s="243"/>
    </row>
    <row r="49" spans="1:4" ht="29.65" thickBot="1" x14ac:dyDescent="0.5">
      <c r="A49" s="244">
        <v>5136</v>
      </c>
      <c r="B49" s="244">
        <v>110</v>
      </c>
      <c r="C49" s="245">
        <v>1724.1260813805729</v>
      </c>
      <c r="D49" s="249" t="s">
        <v>639</v>
      </c>
    </row>
    <row r="50" spans="1:4" x14ac:dyDescent="0.45">
      <c r="A50" s="221">
        <v>7596</v>
      </c>
      <c r="B50" s="221">
        <v>110</v>
      </c>
      <c r="C50" s="223">
        <v>1404.184167705371</v>
      </c>
      <c r="D50" s="246"/>
    </row>
    <row r="51" spans="1:4" x14ac:dyDescent="0.45">
      <c r="A51" s="221">
        <v>7599</v>
      </c>
      <c r="B51" s="221">
        <v>110</v>
      </c>
      <c r="C51" s="223">
        <v>651.35923070104366</v>
      </c>
      <c r="D51" s="246"/>
    </row>
    <row r="52" spans="1:4" x14ac:dyDescent="0.45">
      <c r="A52" s="221">
        <v>7593</v>
      </c>
      <c r="B52" s="221">
        <v>110</v>
      </c>
      <c r="C52" s="223">
        <v>348.57138967505529</v>
      </c>
      <c r="D52" s="246"/>
    </row>
    <row r="53" spans="1:4" x14ac:dyDescent="0.45">
      <c r="A53" s="221">
        <v>13787</v>
      </c>
      <c r="B53" s="221">
        <v>110</v>
      </c>
      <c r="C53" s="223">
        <v>397.39655326822827</v>
      </c>
      <c r="D53" s="246"/>
    </row>
    <row r="54" spans="1:4" x14ac:dyDescent="0.45">
      <c r="A54" s="221">
        <v>13785</v>
      </c>
      <c r="B54" s="221">
        <v>110</v>
      </c>
      <c r="C54" s="223">
        <v>92.377113118415437</v>
      </c>
      <c r="D54" s="246"/>
    </row>
    <row r="55" spans="1:4" x14ac:dyDescent="0.45">
      <c r="A55" s="221">
        <v>8210</v>
      </c>
      <c r="B55" s="221">
        <v>110</v>
      </c>
      <c r="C55" s="223">
        <v>90.16925013198879</v>
      </c>
      <c r="D55" s="246"/>
    </row>
    <row r="56" spans="1:4" x14ac:dyDescent="0.45">
      <c r="A56" s="221">
        <v>7507</v>
      </c>
      <c r="B56" s="221">
        <v>110</v>
      </c>
      <c r="C56" s="223">
        <v>545.38129136679458</v>
      </c>
      <c r="D56" s="246"/>
    </row>
    <row r="57" spans="1:4" x14ac:dyDescent="0.45">
      <c r="A57" s="221">
        <v>7509</v>
      </c>
      <c r="B57" s="221">
        <v>110</v>
      </c>
      <c r="C57" s="223">
        <v>307.22109386854129</v>
      </c>
      <c r="D57" s="246"/>
    </row>
    <row r="58" spans="1:4" x14ac:dyDescent="0.45">
      <c r="A58" s="221">
        <v>7516</v>
      </c>
      <c r="B58" s="221">
        <v>110</v>
      </c>
      <c r="C58" s="223">
        <v>438.54655217157352</v>
      </c>
      <c r="D58" s="246"/>
    </row>
    <row r="59" spans="1:4" x14ac:dyDescent="0.45">
      <c r="A59" s="221">
        <v>7590</v>
      </c>
      <c r="B59" s="221">
        <v>110</v>
      </c>
      <c r="C59" s="223">
        <v>300.35875431482492</v>
      </c>
      <c r="D59" s="246"/>
    </row>
    <row r="60" spans="1:4" x14ac:dyDescent="0.45">
      <c r="A60" s="221">
        <v>13779</v>
      </c>
      <c r="B60" s="221">
        <v>110</v>
      </c>
      <c r="C60" s="223">
        <v>441.73264013442889</v>
      </c>
      <c r="D60" s="246"/>
    </row>
    <row r="61" spans="1:4" x14ac:dyDescent="0.45">
      <c r="A61" s="221">
        <v>8228</v>
      </c>
      <c r="B61" s="221">
        <v>110</v>
      </c>
      <c r="C61" s="223">
        <v>329.37307175949559</v>
      </c>
      <c r="D61" s="246"/>
    </row>
    <row r="62" spans="1:4" x14ac:dyDescent="0.45">
      <c r="A62" s="221">
        <v>8218</v>
      </c>
      <c r="B62" s="221">
        <v>63</v>
      </c>
      <c r="C62" s="223">
        <v>65.993618043106281</v>
      </c>
      <c r="D62" s="246"/>
    </row>
    <row r="63" spans="1:4" x14ac:dyDescent="0.45">
      <c r="A63" s="221">
        <v>14038</v>
      </c>
      <c r="B63" s="221">
        <v>110</v>
      </c>
      <c r="C63" s="223">
        <v>61.721564274119913</v>
      </c>
      <c r="D63" s="246"/>
    </row>
    <row r="64" spans="1:4" x14ac:dyDescent="0.45">
      <c r="A64" s="221">
        <v>14024</v>
      </c>
      <c r="B64" s="221">
        <v>160</v>
      </c>
      <c r="C64" s="223">
        <v>244.0335250189674</v>
      </c>
      <c r="D64" s="246"/>
    </row>
    <row r="65" spans="1:4" x14ac:dyDescent="0.45">
      <c r="A65" s="221">
        <v>13795</v>
      </c>
      <c r="B65" s="221">
        <v>160</v>
      </c>
      <c r="C65" s="223">
        <v>64.979691473554453</v>
      </c>
      <c r="D65" s="246"/>
    </row>
    <row r="66" spans="1:4" x14ac:dyDescent="0.45">
      <c r="A66" s="221">
        <v>7968</v>
      </c>
      <c r="B66" s="221">
        <v>110</v>
      </c>
      <c r="C66" s="223">
        <v>407.09867206172521</v>
      </c>
      <c r="D66" s="246"/>
    </row>
    <row r="67" spans="1:4" x14ac:dyDescent="0.45">
      <c r="A67" s="221">
        <v>7530</v>
      </c>
      <c r="B67" s="221">
        <v>110</v>
      </c>
      <c r="C67" s="223">
        <v>161.9294642791061</v>
      </c>
      <c r="D67" s="246"/>
    </row>
    <row r="68" spans="1:4" x14ac:dyDescent="0.45">
      <c r="A68" s="221">
        <v>7528</v>
      </c>
      <c r="B68" s="221">
        <v>110</v>
      </c>
      <c r="C68" s="223">
        <v>286.24372260479453</v>
      </c>
      <c r="D68" s="246"/>
    </row>
    <row r="69" spans="1:4" x14ac:dyDescent="0.45">
      <c r="A69" s="221">
        <v>7514</v>
      </c>
      <c r="B69" s="221">
        <v>110</v>
      </c>
      <c r="C69" s="223">
        <v>138.0885435255604</v>
      </c>
      <c r="D69" s="246"/>
    </row>
    <row r="70" spans="1:4" x14ac:dyDescent="0.45">
      <c r="A70" s="221">
        <v>7512</v>
      </c>
      <c r="B70" s="221">
        <v>110</v>
      </c>
      <c r="C70" s="223">
        <v>94.408171891841363</v>
      </c>
      <c r="D70" s="246"/>
    </row>
    <row r="71" spans="1:4" x14ac:dyDescent="0.45">
      <c r="A71" s="221">
        <v>7582</v>
      </c>
      <c r="B71" s="221">
        <v>110</v>
      </c>
      <c r="C71" s="223">
        <v>227.04124525467111</v>
      </c>
      <c r="D71" s="246"/>
    </row>
    <row r="72" spans="1:4" x14ac:dyDescent="0.45">
      <c r="A72" s="221">
        <v>7560</v>
      </c>
      <c r="B72" s="221">
        <v>160</v>
      </c>
      <c r="C72" s="223">
        <v>268.24272197747302</v>
      </c>
      <c r="D72" s="246"/>
    </row>
    <row r="73" spans="1:4" x14ac:dyDescent="0.45">
      <c r="A73" s="221">
        <v>7588</v>
      </c>
      <c r="B73" s="221">
        <v>110</v>
      </c>
      <c r="C73" s="223">
        <v>79.184173733819321</v>
      </c>
      <c r="D73" s="246"/>
    </row>
    <row r="74" spans="1:4" x14ac:dyDescent="0.45">
      <c r="A74" s="221">
        <v>7584</v>
      </c>
      <c r="B74" s="221">
        <v>110</v>
      </c>
      <c r="C74" s="223">
        <v>30.23106416730193</v>
      </c>
      <c r="D74" s="246"/>
    </row>
    <row r="75" spans="1:4" x14ac:dyDescent="0.45">
      <c r="A75" s="221">
        <v>13803</v>
      </c>
      <c r="B75" s="221">
        <v>110</v>
      </c>
      <c r="C75" s="223">
        <v>59.964214390617961</v>
      </c>
      <c r="D75" s="246"/>
    </row>
    <row r="76" spans="1:4" x14ac:dyDescent="0.45">
      <c r="A76" s="221">
        <v>13801</v>
      </c>
      <c r="B76" s="221">
        <v>110</v>
      </c>
      <c r="C76" s="223">
        <v>50.022798707853163</v>
      </c>
      <c r="D76" s="246"/>
    </row>
    <row r="77" spans="1:4" x14ac:dyDescent="0.45">
      <c r="A77" s="221">
        <v>7586</v>
      </c>
      <c r="B77" s="221">
        <v>110</v>
      </c>
      <c r="C77" s="223">
        <v>241.70149391768541</v>
      </c>
      <c r="D77" s="246"/>
    </row>
    <row r="78" spans="1:4" x14ac:dyDescent="0.45">
      <c r="A78" s="221">
        <v>8224</v>
      </c>
      <c r="B78" s="221">
        <v>225</v>
      </c>
      <c r="C78" s="223">
        <v>1105.81048036074</v>
      </c>
      <c r="D78" s="246"/>
    </row>
    <row r="79" spans="1:4" x14ac:dyDescent="0.45">
      <c r="A79" s="221"/>
      <c r="B79" s="221">
        <v>110</v>
      </c>
      <c r="C79" s="223">
        <v>127.57485228822701</v>
      </c>
      <c r="D79" s="246"/>
    </row>
    <row r="80" spans="1:4" x14ac:dyDescent="0.45">
      <c r="A80" s="221">
        <v>8208</v>
      </c>
      <c r="B80" s="221">
        <v>110</v>
      </c>
      <c r="C80" s="223">
        <v>130.97997357738669</v>
      </c>
      <c r="D80" s="246"/>
    </row>
    <row r="81" spans="1:9" x14ac:dyDescent="0.45">
      <c r="A81" s="221"/>
      <c r="B81" s="221">
        <v>110</v>
      </c>
      <c r="C81" s="223">
        <v>27.654251295783428</v>
      </c>
      <c r="D81" s="246"/>
    </row>
    <row r="82" spans="1:9" x14ac:dyDescent="0.45">
      <c r="A82" s="221">
        <v>8206</v>
      </c>
      <c r="B82" s="221">
        <v>110</v>
      </c>
      <c r="C82" s="223">
        <v>123.4137969384817</v>
      </c>
      <c r="D82" s="246"/>
    </row>
    <row r="83" spans="1:9" x14ac:dyDescent="0.45">
      <c r="A83" s="221">
        <v>8226</v>
      </c>
      <c r="B83" s="221">
        <v>225</v>
      </c>
      <c r="C83" s="223">
        <v>690.74195590685599</v>
      </c>
      <c r="D83" s="246"/>
    </row>
    <row r="84" spans="1:9" ht="14.65" thickBot="1" x14ac:dyDescent="0.5">
      <c r="A84" s="119">
        <v>7510</v>
      </c>
      <c r="B84" s="119">
        <v>160</v>
      </c>
      <c r="C84" s="120">
        <v>353.53795773461047</v>
      </c>
      <c r="D84" s="247"/>
      <c r="E84" s="88"/>
    </row>
    <row r="85" spans="1:9" x14ac:dyDescent="0.45">
      <c r="A85" s="221">
        <v>5145</v>
      </c>
      <c r="B85" s="221">
        <v>110</v>
      </c>
      <c r="C85" s="223">
        <v>354.12694082834741</v>
      </c>
      <c r="D85" s="248"/>
      <c r="E85" s="88"/>
    </row>
    <row r="86" spans="1:9" x14ac:dyDescent="0.45">
      <c r="A86" s="221">
        <v>5141</v>
      </c>
      <c r="B86" s="221">
        <v>110</v>
      </c>
      <c r="C86" s="223">
        <v>14.11060460592598</v>
      </c>
      <c r="D86" s="248"/>
      <c r="E86" s="88"/>
    </row>
    <row r="87" spans="1:9" x14ac:dyDescent="0.45">
      <c r="A87" s="221">
        <v>5139</v>
      </c>
      <c r="B87" s="221">
        <v>110</v>
      </c>
      <c r="C87" s="223">
        <v>387.33707750021978</v>
      </c>
      <c r="D87" s="248"/>
      <c r="E87" s="88"/>
    </row>
    <row r="88" spans="1:9" x14ac:dyDescent="0.45">
      <c r="A88" s="221">
        <v>5143</v>
      </c>
      <c r="B88" s="221">
        <v>110</v>
      </c>
      <c r="C88" s="223">
        <v>177.36836998804529</v>
      </c>
      <c r="D88" s="248"/>
    </row>
    <row r="89" spans="1:9" x14ac:dyDescent="0.45">
      <c r="E89" s="88"/>
      <c r="F89" s="88"/>
      <c r="G89" s="88"/>
      <c r="H89" s="88"/>
      <c r="I89" s="89"/>
    </row>
    <row r="90" spans="1:9" x14ac:dyDescent="0.45">
      <c r="B90" s="87" t="s">
        <v>191</v>
      </c>
      <c r="C90" s="108">
        <f>SUM(Table1[Pikkus])</f>
        <v>28842.251115239571</v>
      </c>
      <c r="D90" s="88" t="s">
        <v>511</v>
      </c>
      <c r="E90" s="89"/>
      <c r="F90" s="89"/>
      <c r="G90" s="89"/>
      <c r="H90" s="89"/>
      <c r="I90" s="89"/>
    </row>
    <row r="91" spans="1:9" ht="15" customHeight="1" x14ac:dyDescent="0.45"/>
    <row r="92" spans="1:9" x14ac:dyDescent="0.45">
      <c r="A92" s="326" t="s">
        <v>517</v>
      </c>
      <c r="B92" s="326"/>
      <c r="C92" s="326"/>
      <c r="D92" s="88"/>
    </row>
    <row r="93" spans="1:9" ht="25.5" customHeight="1" x14ac:dyDescent="0.45">
      <c r="A93" s="89"/>
      <c r="B93" s="89"/>
      <c r="C93" s="89"/>
      <c r="D93" s="89"/>
    </row>
    <row r="94" spans="1:9" ht="71.2" customHeight="1" x14ac:dyDescent="0.45">
      <c r="A94" s="304" t="s">
        <v>512</v>
      </c>
      <c r="B94" s="304"/>
      <c r="C94" s="304"/>
      <c r="D94" s="315" t="s">
        <v>513</v>
      </c>
      <c r="E94" s="335" t="s">
        <v>518</v>
      </c>
      <c r="F94" s="337"/>
    </row>
    <row r="95" spans="1:9" ht="16.5" customHeight="1" x14ac:dyDescent="0.45">
      <c r="A95" s="304"/>
      <c r="B95" s="304"/>
      <c r="C95" s="304"/>
      <c r="D95" s="317"/>
      <c r="E95" s="341"/>
      <c r="F95" s="343"/>
    </row>
    <row r="96" spans="1:9" x14ac:dyDescent="0.45">
      <c r="A96" s="298" t="s">
        <v>514</v>
      </c>
      <c r="B96" s="298"/>
      <c r="C96" s="298"/>
      <c r="D96" s="222">
        <f>200000*5/150</f>
        <v>6666.666666666667</v>
      </c>
      <c r="E96" s="376">
        <f>D96/C90</f>
        <v>0.23114238344399396</v>
      </c>
      <c r="F96" s="376"/>
    </row>
    <row r="97" spans="1:8" x14ac:dyDescent="0.45">
      <c r="A97" s="305" t="s">
        <v>515</v>
      </c>
      <c r="B97" s="305"/>
      <c r="C97" s="305"/>
      <c r="D97" s="222">
        <f>200000*7/150</f>
        <v>9333.3333333333339</v>
      </c>
      <c r="E97" s="376">
        <f>D97/C90</f>
        <v>0.32359933682159153</v>
      </c>
      <c r="F97" s="376"/>
    </row>
    <row r="98" spans="1:8" x14ac:dyDescent="0.45">
      <c r="A98" s="298" t="s">
        <v>516</v>
      </c>
      <c r="B98" s="298"/>
      <c r="C98" s="298"/>
      <c r="D98" s="222">
        <f>C90-(D96+D97)</f>
        <v>12842.251115239571</v>
      </c>
      <c r="E98" s="376">
        <f>D98/C90</f>
        <v>0.44525827973441456</v>
      </c>
      <c r="F98" s="376"/>
    </row>
    <row r="99" spans="1:8" x14ac:dyDescent="0.45">
      <c r="A99" s="368" t="s">
        <v>191</v>
      </c>
      <c r="B99" s="368"/>
      <c r="C99" s="368"/>
      <c r="D99" s="252">
        <f>SUM(D96:D98)</f>
        <v>28842.251115239571</v>
      </c>
      <c r="E99" s="381">
        <f>SUM(E96+E97+E98)</f>
        <v>1</v>
      </c>
      <c r="F99" s="381"/>
    </row>
    <row r="100" spans="1:8" ht="14.55" customHeight="1" x14ac:dyDescent="0.45"/>
    <row r="102" spans="1:8" ht="70.5" customHeight="1" x14ac:dyDescent="0.45"/>
    <row r="103" spans="1:8" ht="84.75" customHeight="1" x14ac:dyDescent="0.45">
      <c r="A103" s="304" t="s">
        <v>519</v>
      </c>
      <c r="B103" s="304"/>
      <c r="C103" s="304" t="s">
        <v>522</v>
      </c>
      <c r="D103" s="304" t="s">
        <v>520</v>
      </c>
      <c r="E103" s="304" t="s">
        <v>521</v>
      </c>
      <c r="F103" s="304"/>
      <c r="G103" s="304"/>
      <c r="H103" s="304" t="s">
        <v>523</v>
      </c>
    </row>
    <row r="104" spans="1:8" x14ac:dyDescent="0.45">
      <c r="A104" s="304"/>
      <c r="B104" s="304"/>
      <c r="C104" s="304"/>
      <c r="D104" s="304"/>
      <c r="E104" s="304"/>
      <c r="F104" s="304"/>
      <c r="G104" s="304"/>
      <c r="H104" s="304"/>
    </row>
    <row r="105" spans="1:8" x14ac:dyDescent="0.45">
      <c r="A105" s="304"/>
      <c r="B105" s="304"/>
      <c r="C105" s="304"/>
      <c r="D105" s="304"/>
      <c r="E105" s="304"/>
      <c r="F105" s="304"/>
      <c r="G105" s="304"/>
      <c r="H105" s="304"/>
    </row>
    <row r="106" spans="1:8" x14ac:dyDescent="0.45">
      <c r="A106" s="362">
        <v>200000</v>
      </c>
      <c r="B106" s="362"/>
      <c r="C106" s="101">
        <f>A106/150</f>
        <v>1333.3333333333333</v>
      </c>
      <c r="D106" s="101">
        <f>SUM(D96+D97)</f>
        <v>16000</v>
      </c>
      <c r="E106" s="322">
        <f>D106*150</f>
        <v>2400000</v>
      </c>
      <c r="F106" s="322"/>
      <c r="G106" s="322"/>
      <c r="H106" s="220">
        <f>E106/A106</f>
        <v>12</v>
      </c>
    </row>
  </sheetData>
  <mergeCells count="34">
    <mergeCell ref="E106:G106"/>
    <mergeCell ref="H103:H105"/>
    <mergeCell ref="E97:F97"/>
    <mergeCell ref="E98:F98"/>
    <mergeCell ref="E99:F99"/>
    <mergeCell ref="E103:G105"/>
    <mergeCell ref="J7:J8"/>
    <mergeCell ref="K7:K8"/>
    <mergeCell ref="F1:H2"/>
    <mergeCell ref="F3:H4"/>
    <mergeCell ref="F7:H8"/>
    <mergeCell ref="J1:J2"/>
    <mergeCell ref="K1:K2"/>
    <mergeCell ref="J3:J4"/>
    <mergeCell ref="K3:K4"/>
    <mergeCell ref="J5:J6"/>
    <mergeCell ref="K5:K6"/>
    <mergeCell ref="F5:H6"/>
    <mergeCell ref="K9:K10"/>
    <mergeCell ref="A94:C95"/>
    <mergeCell ref="A96:C96"/>
    <mergeCell ref="A92:C92"/>
    <mergeCell ref="F9:H10"/>
    <mergeCell ref="J9:J10"/>
    <mergeCell ref="D94:D95"/>
    <mergeCell ref="E94:F95"/>
    <mergeCell ref="E96:F96"/>
    <mergeCell ref="A99:C99"/>
    <mergeCell ref="A97:C97"/>
    <mergeCell ref="A98:C98"/>
    <mergeCell ref="D103:D105"/>
    <mergeCell ref="A106:B106"/>
    <mergeCell ref="A103:B105"/>
    <mergeCell ref="C103:C105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BFAA6-5DE4-495B-A75B-0E67AC27CC81}">
  <sheetPr>
    <tabColor theme="9" tint="0.39997558519241921"/>
  </sheetPr>
  <dimension ref="A1:O116"/>
  <sheetViews>
    <sheetView workbookViewId="0">
      <selection activeCell="J21" sqref="J21:L21"/>
    </sheetView>
  </sheetViews>
  <sheetFormatPr defaultRowHeight="14.25" x14ac:dyDescent="0.45"/>
  <cols>
    <col min="2" max="2" width="14.19921875" customWidth="1"/>
    <col min="3" max="3" width="11.53125" customWidth="1"/>
    <col min="4" max="4" width="26.73046875" customWidth="1"/>
    <col min="8" max="8" width="12.265625" customWidth="1"/>
    <col min="9" max="9" width="25" customWidth="1"/>
    <col min="10" max="10" width="19.73046875" customWidth="1"/>
    <col min="11" max="11" width="10.19921875" bestFit="1" customWidth="1"/>
    <col min="15" max="15" width="11.19921875" customWidth="1"/>
  </cols>
  <sheetData>
    <row r="1" spans="1:15" ht="14.55" customHeight="1" x14ac:dyDescent="0.45">
      <c r="A1" s="84" t="s">
        <v>201</v>
      </c>
      <c r="B1" s="84" t="s">
        <v>216</v>
      </c>
      <c r="C1" s="84" t="s">
        <v>202</v>
      </c>
      <c r="D1" s="84" t="s">
        <v>107</v>
      </c>
      <c r="F1" s="386" t="s">
        <v>556</v>
      </c>
      <c r="G1" s="386"/>
      <c r="H1" s="386"/>
      <c r="I1" s="386"/>
      <c r="J1" s="386"/>
      <c r="K1" s="370">
        <f>SUM(C2:C20)</f>
        <v>4558.9421900676953</v>
      </c>
      <c r="L1" s="371" t="s">
        <v>88</v>
      </c>
    </row>
    <row r="2" spans="1:15" ht="14.55" customHeight="1" x14ac:dyDescent="0.45">
      <c r="A2" s="237">
        <v>8006</v>
      </c>
      <c r="B2" s="237">
        <v>75</v>
      </c>
      <c r="C2" s="238">
        <v>0.124368976899391</v>
      </c>
      <c r="D2" s="254"/>
      <c r="F2" s="386"/>
      <c r="G2" s="386"/>
      <c r="H2" s="386"/>
      <c r="I2" s="386"/>
      <c r="J2" s="386"/>
      <c r="K2" s="370"/>
      <c r="L2" s="371"/>
    </row>
    <row r="3" spans="1:15" x14ac:dyDescent="0.45">
      <c r="A3" s="237"/>
      <c r="B3" s="237">
        <v>50</v>
      </c>
      <c r="C3" s="238">
        <v>276.888523997351</v>
      </c>
      <c r="D3" s="254"/>
      <c r="F3" s="387" t="s">
        <v>557</v>
      </c>
      <c r="G3" s="387"/>
      <c r="H3" s="387"/>
      <c r="I3" s="387"/>
      <c r="J3" s="387"/>
      <c r="K3" s="370">
        <f>SUM(C21:C28)</f>
        <v>4769.3136782960837</v>
      </c>
      <c r="L3" s="371" t="s">
        <v>88</v>
      </c>
    </row>
    <row r="4" spans="1:15" x14ac:dyDescent="0.45">
      <c r="A4" s="237"/>
      <c r="B4" s="237">
        <v>50</v>
      </c>
      <c r="C4" s="238">
        <v>143.04396223503929</v>
      </c>
      <c r="D4" s="254"/>
      <c r="F4" s="387"/>
      <c r="G4" s="387"/>
      <c r="H4" s="387"/>
      <c r="I4" s="387"/>
      <c r="J4" s="387"/>
      <c r="K4" s="370"/>
      <c r="L4" s="371"/>
    </row>
    <row r="5" spans="1:15" x14ac:dyDescent="0.45">
      <c r="A5" s="237"/>
      <c r="B5" s="237">
        <v>50</v>
      </c>
      <c r="C5" s="238">
        <v>206.90369966787321</v>
      </c>
      <c r="D5" s="254"/>
      <c r="F5" s="384" t="s">
        <v>558</v>
      </c>
      <c r="G5" s="384"/>
      <c r="H5" s="384"/>
      <c r="I5" s="384"/>
      <c r="J5" s="384"/>
      <c r="K5" s="370">
        <f>SUM(C29:C61)</f>
        <v>7473.8443195374102</v>
      </c>
      <c r="L5" s="371" t="s">
        <v>88</v>
      </c>
    </row>
    <row r="6" spans="1:15" x14ac:dyDescent="0.45">
      <c r="A6" s="237"/>
      <c r="B6" s="237">
        <v>50</v>
      </c>
      <c r="C6" s="238">
        <v>3.3466399923592132</v>
      </c>
      <c r="D6" s="254"/>
      <c r="F6" s="384"/>
      <c r="G6" s="384"/>
      <c r="H6" s="384"/>
      <c r="I6" s="384"/>
      <c r="J6" s="384"/>
      <c r="K6" s="370"/>
      <c r="L6" s="371"/>
    </row>
    <row r="7" spans="1:15" x14ac:dyDescent="0.45">
      <c r="A7" s="237"/>
      <c r="B7" s="237">
        <v>50</v>
      </c>
      <c r="C7" s="238">
        <v>0.90661011656367396</v>
      </c>
      <c r="D7" s="254"/>
      <c r="F7" s="385" t="s">
        <v>559</v>
      </c>
      <c r="G7" s="385"/>
      <c r="H7" s="385"/>
      <c r="I7" s="385"/>
      <c r="J7" s="385"/>
      <c r="K7" s="370">
        <f>SUM(C62:C74)</f>
        <v>5340.1859851397421</v>
      </c>
      <c r="L7" s="371" t="s">
        <v>88</v>
      </c>
    </row>
    <row r="8" spans="1:15" x14ac:dyDescent="0.45">
      <c r="A8" s="237">
        <v>14044</v>
      </c>
      <c r="B8" s="237">
        <v>200</v>
      </c>
      <c r="C8" s="238">
        <v>228.88607559807349</v>
      </c>
      <c r="D8" s="254"/>
      <c r="F8" s="385"/>
      <c r="G8" s="385"/>
      <c r="H8" s="385"/>
      <c r="I8" s="385"/>
      <c r="J8" s="385"/>
      <c r="K8" s="370"/>
      <c r="L8" s="371"/>
    </row>
    <row r="9" spans="1:15" x14ac:dyDescent="0.45">
      <c r="A9" s="237">
        <v>14042</v>
      </c>
      <c r="B9" s="237">
        <v>250</v>
      </c>
      <c r="C9" s="238">
        <v>197.62033137879939</v>
      </c>
      <c r="D9" s="254"/>
      <c r="F9" s="382" t="s">
        <v>560</v>
      </c>
      <c r="G9" s="382"/>
      <c r="H9" s="382"/>
      <c r="I9" s="382"/>
      <c r="J9" s="382"/>
      <c r="K9" s="370">
        <f>SUM(C75:C106)</f>
        <v>8130.5662555066501</v>
      </c>
      <c r="L9" s="371" t="s">
        <v>88</v>
      </c>
    </row>
    <row r="10" spans="1:15" x14ac:dyDescent="0.45">
      <c r="A10" s="237">
        <v>14040</v>
      </c>
      <c r="B10" s="237">
        <v>250</v>
      </c>
      <c r="C10" s="238">
        <v>248.48897546807379</v>
      </c>
      <c r="D10" s="254"/>
      <c r="F10" s="382"/>
      <c r="G10" s="382"/>
      <c r="H10" s="382"/>
      <c r="I10" s="382"/>
      <c r="J10" s="382"/>
      <c r="K10" s="370"/>
      <c r="L10" s="371"/>
    </row>
    <row r="11" spans="1:15" x14ac:dyDescent="0.45">
      <c r="A11" s="237">
        <v>8196</v>
      </c>
      <c r="B11" s="237">
        <v>200</v>
      </c>
      <c r="C11" s="238">
        <v>401.7331567182016</v>
      </c>
      <c r="D11" s="254"/>
      <c r="F11" s="383" t="s">
        <v>561</v>
      </c>
      <c r="G11" s="383"/>
      <c r="H11" s="383"/>
      <c r="I11" s="383"/>
      <c r="J11" s="383"/>
      <c r="K11" s="370">
        <f>SUM(C107:C114)</f>
        <v>3341.6396079561387</v>
      </c>
      <c r="L11" s="371" t="s">
        <v>88</v>
      </c>
    </row>
    <row r="12" spans="1:15" x14ac:dyDescent="0.45">
      <c r="A12" s="237">
        <v>8194</v>
      </c>
      <c r="B12" s="237">
        <v>250</v>
      </c>
      <c r="C12" s="238">
        <v>28.027720369415359</v>
      </c>
      <c r="D12" s="254"/>
      <c r="F12" s="383"/>
      <c r="G12" s="383"/>
      <c r="H12" s="383"/>
      <c r="I12" s="383"/>
      <c r="J12" s="383"/>
      <c r="K12" s="370"/>
      <c r="L12" s="371"/>
    </row>
    <row r="13" spans="1:15" x14ac:dyDescent="0.45">
      <c r="A13" s="237">
        <v>8182</v>
      </c>
      <c r="B13" s="237">
        <v>200</v>
      </c>
      <c r="C13" s="238">
        <v>188.68307374479249</v>
      </c>
      <c r="D13" s="254"/>
    </row>
    <row r="14" spans="1:15" x14ac:dyDescent="0.45">
      <c r="A14" s="237">
        <v>14048</v>
      </c>
      <c r="B14" s="237">
        <v>200</v>
      </c>
      <c r="C14" s="238">
        <v>242.29268594343191</v>
      </c>
      <c r="D14" s="254"/>
      <c r="K14" s="110"/>
    </row>
    <row r="15" spans="1:15" x14ac:dyDescent="0.45">
      <c r="A15" s="237">
        <v>14050</v>
      </c>
      <c r="B15" s="237">
        <v>200</v>
      </c>
      <c r="C15" s="238">
        <v>164.2284891336935</v>
      </c>
      <c r="D15" s="254"/>
      <c r="G15" s="326" t="s">
        <v>563</v>
      </c>
      <c r="H15" s="326"/>
      <c r="I15" s="326"/>
      <c r="J15" s="326"/>
      <c r="K15" s="326"/>
      <c r="L15" s="326"/>
      <c r="M15" s="326"/>
      <c r="N15" s="88"/>
      <c r="O15" s="89"/>
    </row>
    <row r="16" spans="1:15" x14ac:dyDescent="0.45">
      <c r="A16" s="237"/>
      <c r="B16" s="237">
        <v>200</v>
      </c>
      <c r="C16" s="238">
        <v>233.0168199336172</v>
      </c>
      <c r="D16" s="254"/>
      <c r="G16" s="89"/>
      <c r="H16" s="89"/>
      <c r="I16" s="89"/>
      <c r="J16" s="89"/>
      <c r="K16" s="89"/>
      <c r="L16" s="89"/>
      <c r="M16" s="89"/>
      <c r="N16" s="89"/>
      <c r="O16" s="89"/>
    </row>
    <row r="17" spans="1:15" x14ac:dyDescent="0.45">
      <c r="A17" s="237"/>
      <c r="B17" s="237">
        <v>160</v>
      </c>
      <c r="C17" s="238">
        <v>745.91162363281228</v>
      </c>
      <c r="D17" s="254"/>
      <c r="G17" s="304" t="s">
        <v>512</v>
      </c>
      <c r="H17" s="304"/>
      <c r="I17" s="304"/>
      <c r="J17" s="304" t="s">
        <v>513</v>
      </c>
      <c r="K17" s="304"/>
      <c r="L17" s="304"/>
      <c r="M17" s="304" t="s">
        <v>564</v>
      </c>
      <c r="N17" s="304"/>
      <c r="O17" s="304"/>
    </row>
    <row r="18" spans="1:15" x14ac:dyDescent="0.45">
      <c r="A18" s="237"/>
      <c r="B18" s="237">
        <v>160</v>
      </c>
      <c r="C18" s="238">
        <v>808.6554121151695</v>
      </c>
      <c r="D18" s="254"/>
      <c r="G18" s="304"/>
      <c r="H18" s="304"/>
      <c r="I18" s="304"/>
      <c r="J18" s="304"/>
      <c r="K18" s="304"/>
      <c r="L18" s="304"/>
      <c r="M18" s="304"/>
      <c r="N18" s="304"/>
      <c r="O18" s="304"/>
    </row>
    <row r="19" spans="1:15" x14ac:dyDescent="0.45">
      <c r="A19" s="237"/>
      <c r="B19" s="237">
        <v>50</v>
      </c>
      <c r="C19" s="238">
        <v>124.3591414654196</v>
      </c>
      <c r="D19" s="254"/>
      <c r="G19" s="298" t="s">
        <v>514</v>
      </c>
      <c r="H19" s="298"/>
      <c r="I19" s="298"/>
      <c r="J19" s="327">
        <f>(300000*5-(40000*6))/150</f>
        <v>8400</v>
      </c>
      <c r="K19" s="327"/>
      <c r="L19" s="327"/>
      <c r="M19" s="376">
        <f>J19/J22</f>
        <v>0.2498922188346028</v>
      </c>
      <c r="N19" s="376"/>
      <c r="O19" s="376"/>
    </row>
    <row r="20" spans="1:15" ht="14.65" thickBot="1" x14ac:dyDescent="0.5">
      <c r="A20" s="119">
        <v>7548</v>
      </c>
      <c r="B20" s="119">
        <v>160</v>
      </c>
      <c r="C20" s="120">
        <v>315.82487958010978</v>
      </c>
      <c r="D20" s="255"/>
      <c r="G20" s="305" t="s">
        <v>515</v>
      </c>
      <c r="H20" s="305"/>
      <c r="I20" s="305"/>
      <c r="J20" s="327">
        <f>(300000*7-(40000*6))/150</f>
        <v>12400</v>
      </c>
      <c r="K20" s="327"/>
      <c r="L20" s="327"/>
      <c r="M20" s="376">
        <f>J20/J22</f>
        <v>0.36888851351774699</v>
      </c>
      <c r="N20" s="376"/>
      <c r="O20" s="376"/>
    </row>
    <row r="21" spans="1:15" x14ac:dyDescent="0.45">
      <c r="A21" s="237">
        <v>7537</v>
      </c>
      <c r="B21" s="237">
        <v>160</v>
      </c>
      <c r="C21" s="238">
        <v>1928.0424787743109</v>
      </c>
      <c r="D21" s="256"/>
      <c r="G21" s="298" t="s">
        <v>516</v>
      </c>
      <c r="H21" s="298"/>
      <c r="I21" s="298"/>
      <c r="J21" s="327">
        <f>C116-(J19+J20)</f>
        <v>12814.492036503718</v>
      </c>
      <c r="K21" s="327"/>
      <c r="L21" s="327"/>
      <c r="M21" s="376">
        <f>J21/J22</f>
        <v>0.38121926764765024</v>
      </c>
      <c r="N21" s="376"/>
      <c r="O21" s="376"/>
    </row>
    <row r="22" spans="1:15" x14ac:dyDescent="0.45">
      <c r="A22" s="237"/>
      <c r="B22" s="237">
        <v>50</v>
      </c>
      <c r="C22" s="238">
        <v>150.0357717987502</v>
      </c>
      <c r="D22" s="256"/>
      <c r="G22" s="368" t="s">
        <v>191</v>
      </c>
      <c r="H22" s="368"/>
      <c r="I22" s="368"/>
      <c r="J22" s="353">
        <f>SUM(J19:L21)</f>
        <v>33614.492036503718</v>
      </c>
      <c r="K22" s="353"/>
      <c r="L22" s="353"/>
      <c r="M22" s="381">
        <f>SUM(M19+M20+M21)</f>
        <v>1</v>
      </c>
      <c r="N22" s="381"/>
      <c r="O22" s="381"/>
    </row>
    <row r="23" spans="1:15" x14ac:dyDescent="0.45">
      <c r="A23" s="237"/>
      <c r="B23" s="237">
        <v>50</v>
      </c>
      <c r="C23" s="238">
        <v>223.50217466947839</v>
      </c>
      <c r="D23" s="256"/>
    </row>
    <row r="24" spans="1:15" x14ac:dyDescent="0.45">
      <c r="A24" s="237"/>
      <c r="B24" s="237">
        <v>50</v>
      </c>
      <c r="C24" s="238">
        <v>0.61574075727542699</v>
      </c>
      <c r="D24" s="256"/>
    </row>
    <row r="25" spans="1:15" x14ac:dyDescent="0.45">
      <c r="A25" s="237">
        <v>13925</v>
      </c>
      <c r="B25" s="237">
        <v>160</v>
      </c>
      <c r="C25" s="238">
        <v>337.45489840966547</v>
      </c>
      <c r="D25" s="256"/>
    </row>
    <row r="26" spans="1:15" x14ac:dyDescent="0.45">
      <c r="A26" s="237">
        <v>7580</v>
      </c>
      <c r="B26" s="237">
        <v>160</v>
      </c>
      <c r="C26" s="238">
        <v>528.32349246173976</v>
      </c>
      <c r="D26" s="256"/>
      <c r="G26" s="304" t="s">
        <v>565</v>
      </c>
      <c r="H26" s="304"/>
      <c r="I26" s="304" t="s">
        <v>566</v>
      </c>
      <c r="J26" s="304" t="s">
        <v>567</v>
      </c>
      <c r="K26" s="304" t="s">
        <v>568</v>
      </c>
      <c r="L26" s="304"/>
      <c r="M26" s="304"/>
      <c r="N26" s="304" t="s">
        <v>569</v>
      </c>
      <c r="O26" s="304"/>
    </row>
    <row r="27" spans="1:15" x14ac:dyDescent="0.45">
      <c r="A27" s="237">
        <v>7550</v>
      </c>
      <c r="B27" s="237">
        <v>160</v>
      </c>
      <c r="C27" s="238">
        <v>365.40901720231773</v>
      </c>
      <c r="D27" s="256"/>
      <c r="G27" s="304"/>
      <c r="H27" s="304"/>
      <c r="I27" s="304"/>
      <c r="J27" s="304"/>
      <c r="K27" s="304"/>
      <c r="L27" s="304"/>
      <c r="M27" s="304"/>
      <c r="N27" s="304"/>
      <c r="O27" s="304"/>
    </row>
    <row r="28" spans="1:15" ht="55.05" customHeight="1" thickBot="1" x14ac:dyDescent="0.5">
      <c r="A28" s="119">
        <v>8016</v>
      </c>
      <c r="B28" s="119">
        <v>110</v>
      </c>
      <c r="C28" s="120">
        <v>1235.930104222545</v>
      </c>
      <c r="D28" s="257" t="s">
        <v>641</v>
      </c>
      <c r="E28" s="216"/>
      <c r="G28" s="304"/>
      <c r="H28" s="304"/>
      <c r="I28" s="304"/>
      <c r="J28" s="304"/>
      <c r="K28" s="304"/>
      <c r="L28" s="304"/>
      <c r="M28" s="304"/>
      <c r="N28" s="304"/>
      <c r="O28" s="304"/>
    </row>
    <row r="29" spans="1:15" x14ac:dyDescent="0.45">
      <c r="A29" s="237">
        <v>8166</v>
      </c>
      <c r="B29" s="237">
        <v>160</v>
      </c>
      <c r="C29" s="238">
        <v>124.21734429382821</v>
      </c>
      <c r="D29" s="260"/>
      <c r="G29" s="363">
        <v>300000</v>
      </c>
      <c r="H29" s="363"/>
      <c r="I29" s="116">
        <f>J29/N29</f>
        <v>2000</v>
      </c>
      <c r="J29" s="116">
        <f>SUM(J19:L20)</f>
        <v>20800</v>
      </c>
      <c r="K29" s="322">
        <f>J29*150</f>
        <v>3120000</v>
      </c>
      <c r="L29" s="322"/>
      <c r="M29" s="322"/>
      <c r="N29" s="367">
        <f>K29/G29</f>
        <v>10.4</v>
      </c>
      <c r="O29" s="367"/>
    </row>
    <row r="30" spans="1:15" x14ac:dyDescent="0.45">
      <c r="A30" s="237">
        <v>8164</v>
      </c>
      <c r="B30" s="237">
        <v>200</v>
      </c>
      <c r="C30" s="238">
        <v>1070.0753456165321</v>
      </c>
      <c r="D30" s="260"/>
    </row>
    <row r="31" spans="1:15" x14ac:dyDescent="0.45">
      <c r="A31" s="237">
        <v>8190</v>
      </c>
      <c r="B31" s="237">
        <v>200</v>
      </c>
      <c r="C31" s="238">
        <v>250.77811614243481</v>
      </c>
      <c r="D31" s="260"/>
    </row>
    <row r="32" spans="1:15" x14ac:dyDescent="0.45">
      <c r="A32" s="237">
        <v>7564</v>
      </c>
      <c r="B32" s="237">
        <v>200</v>
      </c>
      <c r="C32" s="238">
        <v>174.29295985651569</v>
      </c>
      <c r="D32" s="260"/>
    </row>
    <row r="33" spans="1:8" x14ac:dyDescent="0.45">
      <c r="A33" s="237">
        <v>6434</v>
      </c>
      <c r="B33" s="237">
        <v>110</v>
      </c>
      <c r="C33" s="238">
        <v>475.43121781495881</v>
      </c>
      <c r="D33" s="260"/>
    </row>
    <row r="34" spans="1:8" x14ac:dyDescent="0.45">
      <c r="A34" s="237">
        <v>8184</v>
      </c>
      <c r="B34" s="237">
        <v>200</v>
      </c>
      <c r="C34" s="238">
        <v>210.59203825559811</v>
      </c>
      <c r="D34" s="260"/>
    </row>
    <row r="35" spans="1:8" x14ac:dyDescent="0.45">
      <c r="A35" s="237">
        <v>14066</v>
      </c>
      <c r="B35" s="237">
        <v>160</v>
      </c>
      <c r="C35" s="238">
        <v>37.859059124473823</v>
      </c>
      <c r="D35" s="260"/>
      <c r="G35" s="216"/>
    </row>
    <row r="36" spans="1:8" x14ac:dyDescent="0.45">
      <c r="A36" s="237">
        <v>14066</v>
      </c>
      <c r="B36" s="237">
        <v>160</v>
      </c>
      <c r="C36" s="238">
        <v>15.260413850840511</v>
      </c>
      <c r="D36" s="260"/>
    </row>
    <row r="37" spans="1:8" x14ac:dyDescent="0.45">
      <c r="A37" s="237">
        <v>6430</v>
      </c>
      <c r="B37" s="237">
        <v>160</v>
      </c>
      <c r="C37" s="238">
        <v>146.3029600010309</v>
      </c>
      <c r="D37" s="260"/>
      <c r="H37" s="216"/>
    </row>
    <row r="38" spans="1:8" x14ac:dyDescent="0.45">
      <c r="A38" s="237">
        <v>6428</v>
      </c>
      <c r="B38" s="237">
        <v>160</v>
      </c>
      <c r="C38" s="238">
        <v>33.98163665519381</v>
      </c>
      <c r="D38" s="260"/>
    </row>
    <row r="39" spans="1:8" x14ac:dyDescent="0.45">
      <c r="A39" s="237">
        <v>5427</v>
      </c>
      <c r="B39" s="237">
        <v>160</v>
      </c>
      <c r="C39" s="238">
        <v>39.985755373148869</v>
      </c>
      <c r="D39" s="260"/>
    </row>
    <row r="40" spans="1:8" x14ac:dyDescent="0.45">
      <c r="A40" s="237">
        <v>5433</v>
      </c>
      <c r="B40" s="237">
        <v>160</v>
      </c>
      <c r="C40" s="238">
        <v>71.811182371296098</v>
      </c>
      <c r="D40" s="260"/>
    </row>
    <row r="41" spans="1:8" x14ac:dyDescent="0.45">
      <c r="A41" s="237">
        <v>5431</v>
      </c>
      <c r="B41" s="237">
        <v>160</v>
      </c>
      <c r="C41" s="238">
        <v>288.03533971154752</v>
      </c>
      <c r="D41" s="260"/>
    </row>
    <row r="42" spans="1:8" x14ac:dyDescent="0.45">
      <c r="A42" s="237">
        <v>13921</v>
      </c>
      <c r="B42" s="237">
        <v>160</v>
      </c>
      <c r="C42" s="238">
        <v>124.1870863704079</v>
      </c>
      <c r="D42" s="260"/>
    </row>
    <row r="43" spans="1:8" x14ac:dyDescent="0.45">
      <c r="A43" s="237">
        <v>5365</v>
      </c>
      <c r="B43" s="237">
        <v>160</v>
      </c>
      <c r="C43" s="238">
        <v>39.90406495138793</v>
      </c>
      <c r="D43" s="260"/>
    </row>
    <row r="44" spans="1:8" x14ac:dyDescent="0.45">
      <c r="A44" s="237">
        <v>5429</v>
      </c>
      <c r="B44" s="237">
        <v>160</v>
      </c>
      <c r="C44" s="238">
        <v>17.40314820669515</v>
      </c>
      <c r="D44" s="260"/>
    </row>
    <row r="45" spans="1:8" x14ac:dyDescent="0.45">
      <c r="A45" s="237">
        <v>14068</v>
      </c>
      <c r="B45" s="237">
        <v>160</v>
      </c>
      <c r="C45" s="238">
        <v>210.25525543391831</v>
      </c>
      <c r="D45" s="260"/>
    </row>
    <row r="46" spans="1:8" x14ac:dyDescent="0.45">
      <c r="A46" s="237">
        <v>6416</v>
      </c>
      <c r="B46" s="237">
        <v>160</v>
      </c>
      <c r="C46" s="238">
        <v>908.50552799942875</v>
      </c>
      <c r="D46" s="260"/>
    </row>
    <row r="47" spans="1:8" x14ac:dyDescent="0.45">
      <c r="A47" s="237">
        <v>5365</v>
      </c>
      <c r="B47" s="237">
        <v>160</v>
      </c>
      <c r="C47" s="238">
        <v>6.8546732398305963</v>
      </c>
      <c r="D47" s="260"/>
    </row>
    <row r="48" spans="1:8" x14ac:dyDescent="0.45">
      <c r="A48" s="237">
        <v>6424</v>
      </c>
      <c r="B48" s="237">
        <v>200</v>
      </c>
      <c r="C48" s="238">
        <v>32.494891798070441</v>
      </c>
      <c r="D48" s="260"/>
    </row>
    <row r="49" spans="1:8" x14ac:dyDescent="0.45">
      <c r="A49" s="237">
        <v>6426</v>
      </c>
      <c r="B49" s="237">
        <v>200</v>
      </c>
      <c r="C49" s="238">
        <v>117.3685632465949</v>
      </c>
      <c r="D49" s="260"/>
    </row>
    <row r="50" spans="1:8" x14ac:dyDescent="0.45">
      <c r="A50" s="237">
        <v>6422</v>
      </c>
      <c r="B50" s="237">
        <v>200</v>
      </c>
      <c r="C50" s="238">
        <v>137.27538309838789</v>
      </c>
      <c r="D50" s="260"/>
      <c r="H50" s="216"/>
    </row>
    <row r="51" spans="1:8" x14ac:dyDescent="0.45">
      <c r="A51" s="237">
        <v>8032</v>
      </c>
      <c r="B51" s="237">
        <v>200</v>
      </c>
      <c r="C51" s="238">
        <v>11.633461167803031</v>
      </c>
      <c r="D51" s="260"/>
      <c r="H51" s="216"/>
    </row>
    <row r="52" spans="1:8" x14ac:dyDescent="0.45">
      <c r="A52" s="237">
        <v>6428</v>
      </c>
      <c r="B52" s="237">
        <v>160</v>
      </c>
      <c r="C52" s="238">
        <v>37.619374628040433</v>
      </c>
      <c r="D52" s="260"/>
    </row>
    <row r="53" spans="1:8" x14ac:dyDescent="0.45">
      <c r="A53" s="237">
        <v>14064</v>
      </c>
      <c r="B53" s="237">
        <v>200</v>
      </c>
      <c r="C53" s="238">
        <v>421.08580087977708</v>
      </c>
      <c r="D53" s="260"/>
      <c r="H53" s="122"/>
    </row>
    <row r="54" spans="1:8" x14ac:dyDescent="0.45">
      <c r="A54" s="237">
        <v>6432</v>
      </c>
      <c r="B54" s="237">
        <v>200</v>
      </c>
      <c r="C54" s="238">
        <v>729.67203213534754</v>
      </c>
      <c r="D54" s="260"/>
      <c r="H54" s="216"/>
    </row>
    <row r="55" spans="1:8" x14ac:dyDescent="0.45">
      <c r="A55" s="237">
        <v>5435</v>
      </c>
      <c r="B55" s="237">
        <v>160</v>
      </c>
      <c r="C55" s="238">
        <v>90.897724093170069</v>
      </c>
      <c r="D55" s="260"/>
    </row>
    <row r="56" spans="1:8" x14ac:dyDescent="0.45">
      <c r="A56" s="237">
        <v>8168</v>
      </c>
      <c r="B56" s="237">
        <v>200</v>
      </c>
      <c r="C56" s="238">
        <v>183.7211638001925</v>
      </c>
      <c r="D56" s="260"/>
    </row>
    <row r="57" spans="1:8" x14ac:dyDescent="0.45">
      <c r="A57" s="237">
        <v>8192</v>
      </c>
      <c r="B57" s="237">
        <v>200</v>
      </c>
      <c r="C57" s="238">
        <v>327.02459964425913</v>
      </c>
      <c r="D57" s="260"/>
    </row>
    <row r="58" spans="1:8" x14ac:dyDescent="0.45">
      <c r="A58" s="237">
        <v>8160</v>
      </c>
      <c r="B58" s="237">
        <v>250</v>
      </c>
      <c r="C58" s="238">
        <v>475.59146349816427</v>
      </c>
      <c r="D58" s="260"/>
    </row>
    <row r="59" spans="1:8" x14ac:dyDescent="0.45">
      <c r="A59" s="237">
        <v>8200</v>
      </c>
      <c r="B59" s="237">
        <v>160</v>
      </c>
      <c r="C59" s="238">
        <v>94.362737302258637</v>
      </c>
      <c r="D59" s="260"/>
    </row>
    <row r="60" spans="1:8" x14ac:dyDescent="0.45">
      <c r="A60" s="237">
        <v>14058</v>
      </c>
      <c r="B60" s="237">
        <v>75</v>
      </c>
      <c r="C60" s="238">
        <v>133.90864465950119</v>
      </c>
      <c r="D60" s="260"/>
    </row>
    <row r="61" spans="1:8" ht="14.65" thickBot="1" x14ac:dyDescent="0.5">
      <c r="A61" s="119">
        <v>14060</v>
      </c>
      <c r="B61" s="119">
        <v>200</v>
      </c>
      <c r="C61" s="120">
        <v>435.45535431677598</v>
      </c>
      <c r="D61" s="261"/>
    </row>
    <row r="62" spans="1:8" x14ac:dyDescent="0.45">
      <c r="A62" s="237">
        <v>8034</v>
      </c>
      <c r="B62" s="237">
        <v>160</v>
      </c>
      <c r="C62" s="238">
        <v>499.76715498849569</v>
      </c>
      <c r="D62" s="262"/>
    </row>
    <row r="63" spans="1:8" x14ac:dyDescent="0.45">
      <c r="A63" s="237"/>
      <c r="B63" s="237">
        <v>110</v>
      </c>
      <c r="C63" s="238">
        <v>8.6435177523923983</v>
      </c>
      <c r="D63" s="262"/>
    </row>
    <row r="64" spans="1:8" x14ac:dyDescent="0.45">
      <c r="A64" s="237"/>
      <c r="B64" s="237">
        <v>110</v>
      </c>
      <c r="C64" s="238">
        <v>53.675079274295349</v>
      </c>
      <c r="D64" s="262"/>
    </row>
    <row r="65" spans="1:4" x14ac:dyDescent="0.45">
      <c r="A65" s="237">
        <v>8198</v>
      </c>
      <c r="B65" s="237">
        <v>110</v>
      </c>
      <c r="C65" s="238">
        <v>211.37195649198739</v>
      </c>
      <c r="D65" s="262"/>
    </row>
    <row r="66" spans="1:4" x14ac:dyDescent="0.45">
      <c r="A66" s="237">
        <v>8008</v>
      </c>
      <c r="B66" s="237">
        <v>160</v>
      </c>
      <c r="C66" s="238">
        <v>197.64486324721361</v>
      </c>
      <c r="D66" s="262"/>
    </row>
    <row r="67" spans="1:4" ht="29.25" x14ac:dyDescent="0.45">
      <c r="A67" s="237">
        <v>8012</v>
      </c>
      <c r="B67" s="237">
        <v>160</v>
      </c>
      <c r="C67" s="238">
        <v>1568.688741555271</v>
      </c>
      <c r="D67" s="264" t="s">
        <v>642</v>
      </c>
    </row>
    <row r="68" spans="1:4" x14ac:dyDescent="0.45">
      <c r="A68" s="237">
        <v>8144</v>
      </c>
      <c r="B68" s="237">
        <v>110</v>
      </c>
      <c r="C68" s="238">
        <v>246.79172243316469</v>
      </c>
      <c r="D68" s="262"/>
    </row>
    <row r="69" spans="1:4" x14ac:dyDescent="0.45">
      <c r="A69" s="237">
        <v>13923</v>
      </c>
      <c r="B69" s="237">
        <v>160</v>
      </c>
      <c r="C69" s="238">
        <v>615.62593588109962</v>
      </c>
      <c r="D69" s="262"/>
    </row>
    <row r="70" spans="1:4" x14ac:dyDescent="0.45">
      <c r="A70" s="237">
        <v>8020</v>
      </c>
      <c r="B70" s="237">
        <v>160</v>
      </c>
      <c r="C70" s="238">
        <v>161.29057380681431</v>
      </c>
      <c r="D70" s="262"/>
    </row>
    <row r="71" spans="1:4" x14ac:dyDescent="0.45">
      <c r="A71" s="237">
        <v>8140</v>
      </c>
      <c r="B71" s="237">
        <v>160</v>
      </c>
      <c r="C71" s="238">
        <v>670.53374215004339</v>
      </c>
      <c r="D71" s="262"/>
    </row>
    <row r="72" spans="1:4" x14ac:dyDescent="0.45">
      <c r="A72" s="237">
        <v>7540</v>
      </c>
      <c r="B72" s="237">
        <v>160</v>
      </c>
      <c r="C72" s="238">
        <v>570.33210920107001</v>
      </c>
      <c r="D72" s="262"/>
    </row>
    <row r="73" spans="1:4" x14ac:dyDescent="0.45">
      <c r="A73" s="237">
        <v>7542</v>
      </c>
      <c r="B73" s="237">
        <v>110</v>
      </c>
      <c r="C73" s="238">
        <v>213.76054642956771</v>
      </c>
      <c r="D73" s="262"/>
    </row>
    <row r="74" spans="1:4" ht="14.65" thickBot="1" x14ac:dyDescent="0.5">
      <c r="A74" s="119">
        <v>7986</v>
      </c>
      <c r="B74" s="119">
        <v>160</v>
      </c>
      <c r="C74" s="120">
        <v>322.06004192832728</v>
      </c>
      <c r="D74" s="263"/>
    </row>
    <row r="75" spans="1:4" x14ac:dyDescent="0.45">
      <c r="A75" s="237">
        <v>14060</v>
      </c>
      <c r="B75" s="237">
        <v>200</v>
      </c>
      <c r="C75" s="238">
        <v>350.55048366249542</v>
      </c>
      <c r="D75" s="265"/>
    </row>
    <row r="76" spans="1:4" x14ac:dyDescent="0.45">
      <c r="A76" s="237">
        <v>14071</v>
      </c>
      <c r="B76" s="237">
        <v>160</v>
      </c>
      <c r="C76" s="238">
        <v>161.78706594470111</v>
      </c>
      <c r="D76" s="265"/>
    </row>
    <row r="77" spans="1:4" x14ac:dyDescent="0.45">
      <c r="A77" s="237">
        <v>5443</v>
      </c>
      <c r="B77" s="237">
        <v>160</v>
      </c>
      <c r="C77" s="238">
        <v>98.187464561673465</v>
      </c>
      <c r="D77" s="265"/>
    </row>
    <row r="78" spans="1:4" x14ac:dyDescent="0.45">
      <c r="A78" s="237">
        <v>8180</v>
      </c>
      <c r="B78" s="237">
        <v>200</v>
      </c>
      <c r="C78" s="238">
        <v>458.18728246988388</v>
      </c>
      <c r="D78" s="265"/>
    </row>
    <row r="79" spans="1:4" x14ac:dyDescent="0.45">
      <c r="A79" s="237">
        <v>5898</v>
      </c>
      <c r="B79" s="237">
        <v>200</v>
      </c>
      <c r="C79" s="238">
        <v>50.828945381680008</v>
      </c>
      <c r="D79" s="265"/>
    </row>
    <row r="80" spans="1:4" x14ac:dyDescent="0.45">
      <c r="A80" s="237">
        <v>6405</v>
      </c>
      <c r="B80" s="237">
        <v>200</v>
      </c>
      <c r="C80" s="238">
        <v>600.12794785103722</v>
      </c>
      <c r="D80" s="265"/>
    </row>
    <row r="81" spans="1:4" x14ac:dyDescent="0.45">
      <c r="A81" s="237">
        <v>6408</v>
      </c>
      <c r="B81" s="237">
        <v>200</v>
      </c>
      <c r="C81" s="238">
        <v>353.49375688768629</v>
      </c>
      <c r="D81" s="265"/>
    </row>
    <row r="82" spans="1:4" x14ac:dyDescent="0.45">
      <c r="A82" s="237">
        <v>6411</v>
      </c>
      <c r="B82" s="237">
        <v>200</v>
      </c>
      <c r="C82" s="238">
        <v>1405.936369433665</v>
      </c>
      <c r="D82" s="265"/>
    </row>
    <row r="83" spans="1:4" x14ac:dyDescent="0.45">
      <c r="A83" s="237">
        <v>7562</v>
      </c>
      <c r="B83" s="237">
        <v>160</v>
      </c>
      <c r="C83" s="238">
        <v>452.69679710233788</v>
      </c>
      <c r="D83" s="265"/>
    </row>
    <row r="84" spans="1:4" x14ac:dyDescent="0.45">
      <c r="A84" s="237">
        <v>5147</v>
      </c>
      <c r="B84" s="237">
        <v>160</v>
      </c>
      <c r="C84" s="238">
        <v>305.51187077464323</v>
      </c>
      <c r="D84" s="265"/>
    </row>
    <row r="85" spans="1:4" x14ac:dyDescent="0.45">
      <c r="A85" s="237">
        <v>14062</v>
      </c>
      <c r="B85" s="237">
        <v>160</v>
      </c>
      <c r="C85" s="238">
        <v>598.86706975374204</v>
      </c>
      <c r="D85" s="265"/>
    </row>
    <row r="86" spans="1:4" x14ac:dyDescent="0.45">
      <c r="A86" s="237">
        <v>14054</v>
      </c>
      <c r="B86" s="237">
        <v>200</v>
      </c>
      <c r="C86" s="238">
        <v>97.840285603625645</v>
      </c>
      <c r="D86" s="265"/>
    </row>
    <row r="87" spans="1:4" x14ac:dyDescent="0.45">
      <c r="A87" s="237">
        <v>14056</v>
      </c>
      <c r="B87" s="237">
        <v>250</v>
      </c>
      <c r="C87" s="238">
        <v>243.31637065046581</v>
      </c>
      <c r="D87" s="265"/>
    </row>
    <row r="88" spans="1:4" x14ac:dyDescent="0.45">
      <c r="A88" s="237">
        <v>8162</v>
      </c>
      <c r="B88" s="237">
        <v>250</v>
      </c>
      <c r="C88" s="238">
        <v>120.6191667484904</v>
      </c>
      <c r="D88" s="265"/>
    </row>
    <row r="89" spans="1:4" x14ac:dyDescent="0.45">
      <c r="A89" s="237">
        <v>8170</v>
      </c>
      <c r="B89" s="237">
        <v>200</v>
      </c>
      <c r="C89" s="238">
        <v>166.4857793258837</v>
      </c>
      <c r="D89" s="265"/>
    </row>
    <row r="90" spans="1:4" x14ac:dyDescent="0.45">
      <c r="A90" s="237">
        <v>8172</v>
      </c>
      <c r="B90" s="237">
        <v>200</v>
      </c>
      <c r="C90" s="238">
        <v>86.554262929902251</v>
      </c>
      <c r="D90" s="265"/>
    </row>
    <row r="91" spans="1:4" x14ac:dyDescent="0.45">
      <c r="A91" s="237">
        <v>8174</v>
      </c>
      <c r="B91" s="237">
        <v>200</v>
      </c>
      <c r="C91" s="238">
        <v>128.11741316688901</v>
      </c>
      <c r="D91" s="265"/>
    </row>
    <row r="92" spans="1:4" x14ac:dyDescent="0.45">
      <c r="A92" s="237">
        <v>6438</v>
      </c>
      <c r="B92" s="237">
        <v>160</v>
      </c>
      <c r="C92" s="238">
        <v>222.02647225097189</v>
      </c>
      <c r="D92" s="265"/>
    </row>
    <row r="93" spans="1:4" x14ac:dyDescent="0.45">
      <c r="A93" s="237">
        <v>7556</v>
      </c>
      <c r="B93" s="237">
        <v>160</v>
      </c>
      <c r="C93" s="238">
        <v>293.6963002368044</v>
      </c>
      <c r="D93" s="265"/>
    </row>
    <row r="94" spans="1:4" x14ac:dyDescent="0.45">
      <c r="A94" s="237">
        <v>14075</v>
      </c>
      <c r="B94" s="237">
        <v>160</v>
      </c>
      <c r="C94" s="238">
        <v>34.556898003965557</v>
      </c>
      <c r="D94" s="265"/>
    </row>
    <row r="95" spans="1:4" x14ac:dyDescent="0.45">
      <c r="A95" s="237">
        <v>5439</v>
      </c>
      <c r="B95" s="237">
        <v>160</v>
      </c>
      <c r="C95" s="238">
        <v>267.95350287425248</v>
      </c>
      <c r="D95" s="265"/>
    </row>
    <row r="96" spans="1:4" x14ac:dyDescent="0.45">
      <c r="A96" s="237">
        <v>5437</v>
      </c>
      <c r="B96" s="237">
        <v>160</v>
      </c>
      <c r="C96" s="238">
        <v>106.1271253584553</v>
      </c>
      <c r="D96" s="265"/>
    </row>
    <row r="97" spans="1:8" x14ac:dyDescent="0.45">
      <c r="A97" s="237">
        <v>5895</v>
      </c>
      <c r="B97" s="237">
        <v>160</v>
      </c>
      <c r="C97" s="238">
        <v>187.35761709117591</v>
      </c>
      <c r="D97" s="265"/>
    </row>
    <row r="98" spans="1:8" x14ac:dyDescent="0.45">
      <c r="A98" s="237">
        <v>14046</v>
      </c>
      <c r="B98" s="237">
        <v>200</v>
      </c>
      <c r="C98" s="238">
        <v>252.1188881096146</v>
      </c>
      <c r="D98" s="265"/>
    </row>
    <row r="99" spans="1:8" x14ac:dyDescent="0.45">
      <c r="A99" s="237">
        <v>8188</v>
      </c>
      <c r="B99" s="237">
        <v>400</v>
      </c>
      <c r="C99" s="238">
        <v>294.7647188328985</v>
      </c>
      <c r="D99" s="265"/>
    </row>
    <row r="100" spans="1:8" x14ac:dyDescent="0.45">
      <c r="A100" s="237">
        <v>8178</v>
      </c>
      <c r="B100" s="237">
        <v>200</v>
      </c>
      <c r="C100" s="238">
        <v>6.0101938005992324</v>
      </c>
      <c r="D100" s="265"/>
    </row>
    <row r="101" spans="1:8" x14ac:dyDescent="0.45">
      <c r="A101" s="237">
        <v>8178</v>
      </c>
      <c r="B101" s="237">
        <v>200</v>
      </c>
      <c r="C101" s="238">
        <v>6.0101938005992324</v>
      </c>
      <c r="D101" s="265"/>
    </row>
    <row r="102" spans="1:8" x14ac:dyDescent="0.45">
      <c r="A102" s="237">
        <v>5445</v>
      </c>
      <c r="B102" s="237">
        <v>160</v>
      </c>
      <c r="C102" s="238">
        <v>59.986566208390073</v>
      </c>
      <c r="D102" s="265"/>
    </row>
    <row r="103" spans="1:8" x14ac:dyDescent="0.45">
      <c r="A103" s="237">
        <v>5449</v>
      </c>
      <c r="B103" s="237">
        <v>160</v>
      </c>
      <c r="C103" s="238">
        <v>324.40957453543882</v>
      </c>
      <c r="D103" s="265"/>
      <c r="E103" s="88"/>
      <c r="F103" s="88"/>
      <c r="G103" s="88"/>
      <c r="H103" s="88"/>
    </row>
    <row r="104" spans="1:8" x14ac:dyDescent="0.45">
      <c r="A104" s="237">
        <v>14052</v>
      </c>
      <c r="B104" s="237">
        <v>200</v>
      </c>
      <c r="C104" s="238">
        <v>238.16862647354941</v>
      </c>
      <c r="D104" s="265"/>
    </row>
    <row r="105" spans="1:8" x14ac:dyDescent="0.45">
      <c r="A105" s="237">
        <v>8186</v>
      </c>
      <c r="B105" s="237">
        <v>160</v>
      </c>
      <c r="C105" s="238">
        <v>129.12705007507509</v>
      </c>
      <c r="D105" s="265"/>
    </row>
    <row r="106" spans="1:8" ht="14.65" thickBot="1" x14ac:dyDescent="0.5">
      <c r="A106" s="119">
        <v>8176</v>
      </c>
      <c r="B106" s="119">
        <v>200</v>
      </c>
      <c r="C106" s="120">
        <v>29.144195606059139</v>
      </c>
      <c r="D106" s="266"/>
    </row>
    <row r="107" spans="1:8" x14ac:dyDescent="0.45">
      <c r="A107" s="237">
        <v>7558</v>
      </c>
      <c r="B107" s="237">
        <v>110</v>
      </c>
      <c r="C107" s="238">
        <v>330.74122082115679</v>
      </c>
      <c r="D107" s="267"/>
    </row>
    <row r="108" spans="1:8" x14ac:dyDescent="0.45">
      <c r="A108" s="237">
        <v>7546</v>
      </c>
      <c r="B108" s="237">
        <v>110</v>
      </c>
      <c r="C108" s="238">
        <v>355.14249408800998</v>
      </c>
      <c r="D108" s="267"/>
    </row>
    <row r="109" spans="1:8" x14ac:dyDescent="0.45">
      <c r="A109" s="237">
        <v>7534</v>
      </c>
      <c r="B109" s="237">
        <v>110</v>
      </c>
      <c r="C109" s="238">
        <v>70.533216253739198</v>
      </c>
      <c r="D109" s="267"/>
    </row>
    <row r="110" spans="1:8" x14ac:dyDescent="0.45">
      <c r="A110" s="237">
        <v>5447</v>
      </c>
      <c r="B110" s="237">
        <v>160</v>
      </c>
      <c r="C110" s="238">
        <v>85.343517909559495</v>
      </c>
      <c r="D110" s="267"/>
    </row>
    <row r="111" spans="1:8" x14ac:dyDescent="0.45">
      <c r="A111" s="237">
        <v>8018</v>
      </c>
      <c r="B111" s="237">
        <v>160</v>
      </c>
      <c r="C111" s="238">
        <v>1444.2042053374969</v>
      </c>
      <c r="D111" s="267"/>
    </row>
    <row r="112" spans="1:8" x14ac:dyDescent="0.45">
      <c r="A112" s="237">
        <v>8142</v>
      </c>
      <c r="B112" s="237">
        <v>110</v>
      </c>
      <c r="C112" s="238">
        <v>725.78288929171072</v>
      </c>
      <c r="D112" s="267"/>
    </row>
    <row r="113" spans="1:4" x14ac:dyDescent="0.45">
      <c r="A113" s="237"/>
      <c r="B113" s="237">
        <v>160</v>
      </c>
      <c r="C113" s="238">
        <v>137.43571504351141</v>
      </c>
      <c r="D113" s="267"/>
    </row>
    <row r="114" spans="1:4" x14ac:dyDescent="0.45">
      <c r="A114" s="237">
        <v>8014</v>
      </c>
      <c r="B114" s="237">
        <v>110</v>
      </c>
      <c r="C114" s="238">
        <v>192.45634921095461</v>
      </c>
      <c r="D114" s="267"/>
    </row>
    <row r="116" spans="1:4" x14ac:dyDescent="0.45">
      <c r="B116" s="87" t="s">
        <v>191</v>
      </c>
      <c r="C116" s="108">
        <f>SUM(Table5[Pikkus])</f>
        <v>33614.492036503718</v>
      </c>
      <c r="D116" s="88" t="s">
        <v>562</v>
      </c>
    </row>
  </sheetData>
  <mergeCells count="42">
    <mergeCell ref="G29:H29"/>
    <mergeCell ref="K29:M29"/>
    <mergeCell ref="N29:O29"/>
    <mergeCell ref="G15:M15"/>
    <mergeCell ref="G22:I22"/>
    <mergeCell ref="J22:L22"/>
    <mergeCell ref="M22:O22"/>
    <mergeCell ref="G26:H28"/>
    <mergeCell ref="I26:I28"/>
    <mergeCell ref="J26:J28"/>
    <mergeCell ref="K26:M28"/>
    <mergeCell ref="N26:O28"/>
    <mergeCell ref="G20:I20"/>
    <mergeCell ref="J20:L20"/>
    <mergeCell ref="M20:O20"/>
    <mergeCell ref="G21:I21"/>
    <mergeCell ref="J21:L21"/>
    <mergeCell ref="M21:O21"/>
    <mergeCell ref="G17:I18"/>
    <mergeCell ref="J17:L18"/>
    <mergeCell ref="M17:O18"/>
    <mergeCell ref="G19:I19"/>
    <mergeCell ref="J19:L19"/>
    <mergeCell ref="M19:O19"/>
    <mergeCell ref="F1:J2"/>
    <mergeCell ref="F3:J4"/>
    <mergeCell ref="K1:K2"/>
    <mergeCell ref="L1:L2"/>
    <mergeCell ref="K3:K4"/>
    <mergeCell ref="L3:L4"/>
    <mergeCell ref="F5:J6"/>
    <mergeCell ref="K5:K6"/>
    <mergeCell ref="L5:L6"/>
    <mergeCell ref="F7:J8"/>
    <mergeCell ref="K7:K8"/>
    <mergeCell ref="L7:L8"/>
    <mergeCell ref="F9:J10"/>
    <mergeCell ref="K9:K10"/>
    <mergeCell ref="L9:L10"/>
    <mergeCell ref="F11:J12"/>
    <mergeCell ref="K11:K12"/>
    <mergeCell ref="L11:L12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872D5-28E8-41F9-ACB1-5F678390FC47}">
  <sheetPr>
    <tabColor theme="9" tint="0.39997558519241921"/>
  </sheetPr>
  <dimension ref="A1:N20"/>
  <sheetViews>
    <sheetView workbookViewId="0">
      <selection activeCell="J39" sqref="J39"/>
    </sheetView>
  </sheetViews>
  <sheetFormatPr defaultRowHeight="14.25" x14ac:dyDescent="0.45"/>
  <cols>
    <col min="1" max="1" width="13.796875" customWidth="1"/>
    <col min="2" max="2" width="13.46484375" customWidth="1"/>
    <col min="9" max="9" width="11.53125" customWidth="1"/>
    <col min="10" max="10" width="14.265625" customWidth="1"/>
    <col min="11" max="11" width="18.796875" customWidth="1"/>
  </cols>
  <sheetData>
    <row r="1" spans="1:14" x14ac:dyDescent="0.45">
      <c r="A1" s="121" t="s">
        <v>201</v>
      </c>
      <c r="B1" s="121" t="s">
        <v>107</v>
      </c>
      <c r="H1" s="388" t="s">
        <v>570</v>
      </c>
      <c r="I1" s="388"/>
      <c r="J1" s="388"/>
      <c r="K1" s="388"/>
      <c r="M1" s="349">
        <v>6</v>
      </c>
      <c r="N1" s="349" t="s">
        <v>103</v>
      </c>
    </row>
    <row r="2" spans="1:14" x14ac:dyDescent="0.45">
      <c r="A2" s="121">
        <v>8150</v>
      </c>
      <c r="B2" s="129"/>
      <c r="H2" s="388"/>
      <c r="I2" s="388"/>
      <c r="J2" s="388"/>
      <c r="K2" s="388"/>
      <c r="M2" s="349"/>
      <c r="N2" s="349"/>
    </row>
    <row r="3" spans="1:14" x14ac:dyDescent="0.45">
      <c r="A3" s="128">
        <v>7974</v>
      </c>
      <c r="B3" s="129"/>
      <c r="H3" s="373" t="s">
        <v>571</v>
      </c>
      <c r="I3" s="373"/>
      <c r="J3" s="373"/>
      <c r="K3" s="373"/>
      <c r="M3" s="349">
        <v>6</v>
      </c>
      <c r="N3" s="349" t="s">
        <v>103</v>
      </c>
    </row>
    <row r="4" spans="1:14" x14ac:dyDescent="0.45">
      <c r="A4" s="121">
        <v>7972</v>
      </c>
      <c r="B4" s="129"/>
      <c r="H4" s="373"/>
      <c r="I4" s="373"/>
      <c r="J4" s="373"/>
      <c r="K4" s="373"/>
      <c r="M4" s="349"/>
      <c r="N4" s="349"/>
    </row>
    <row r="5" spans="1:14" x14ac:dyDescent="0.45">
      <c r="A5" s="237">
        <v>5487</v>
      </c>
      <c r="B5" s="129"/>
      <c r="H5" s="374" t="s">
        <v>572</v>
      </c>
      <c r="I5" s="374"/>
      <c r="J5" s="374"/>
      <c r="K5" s="374"/>
      <c r="M5" s="371">
        <v>7</v>
      </c>
      <c r="N5" s="371" t="s">
        <v>103</v>
      </c>
    </row>
    <row r="6" spans="1:14" x14ac:dyDescent="0.45">
      <c r="A6" s="237">
        <v>5489</v>
      </c>
      <c r="B6" s="129"/>
      <c r="H6" s="374"/>
      <c r="I6" s="374"/>
      <c r="J6" s="374"/>
      <c r="K6" s="374"/>
      <c r="M6" s="371"/>
      <c r="N6" s="371"/>
    </row>
    <row r="7" spans="1:14" ht="14.65" thickBot="1" x14ac:dyDescent="0.5">
      <c r="A7" s="119">
        <v>5488</v>
      </c>
      <c r="B7" s="130"/>
    </row>
    <row r="8" spans="1:14" x14ac:dyDescent="0.45">
      <c r="A8" s="117">
        <v>5486</v>
      </c>
      <c r="B8" s="131"/>
    </row>
    <row r="9" spans="1:14" x14ac:dyDescent="0.45">
      <c r="A9" s="117">
        <v>8036</v>
      </c>
      <c r="B9" s="131"/>
    </row>
    <row r="10" spans="1:14" x14ac:dyDescent="0.45">
      <c r="A10" s="237">
        <v>7990</v>
      </c>
      <c r="B10" s="131"/>
      <c r="H10" s="304" t="s">
        <v>573</v>
      </c>
      <c r="I10" s="304"/>
      <c r="J10" s="304" t="s">
        <v>574</v>
      </c>
      <c r="K10" s="315" t="s">
        <v>575</v>
      </c>
      <c r="L10" s="304" t="s">
        <v>576</v>
      </c>
      <c r="M10" s="304"/>
    </row>
    <row r="11" spans="1:14" x14ac:dyDescent="0.45">
      <c r="A11" s="117">
        <v>8154</v>
      </c>
      <c r="B11" s="131"/>
      <c r="H11" s="304"/>
      <c r="I11" s="304"/>
      <c r="J11" s="304"/>
      <c r="K11" s="316"/>
      <c r="L11" s="304"/>
      <c r="M11" s="304"/>
    </row>
    <row r="12" spans="1:14" x14ac:dyDescent="0.45">
      <c r="A12" s="237">
        <v>8158</v>
      </c>
      <c r="B12" s="259"/>
      <c r="H12" s="304"/>
      <c r="I12" s="304"/>
      <c r="J12" s="304"/>
      <c r="K12" s="316"/>
      <c r="L12" s="304"/>
      <c r="M12" s="304"/>
    </row>
    <row r="13" spans="1:14" ht="14.65" thickBot="1" x14ac:dyDescent="0.5">
      <c r="A13" s="258">
        <v>8156</v>
      </c>
      <c r="B13" s="126"/>
      <c r="H13" s="304"/>
      <c r="I13" s="304"/>
      <c r="J13" s="304"/>
      <c r="K13" s="317"/>
      <c r="L13" s="304"/>
      <c r="M13" s="304"/>
    </row>
    <row r="14" spans="1:14" x14ac:dyDescent="0.45">
      <c r="A14" s="117">
        <v>5480</v>
      </c>
      <c r="B14" s="127"/>
      <c r="H14" s="362">
        <v>300000</v>
      </c>
      <c r="I14" s="362"/>
      <c r="J14" s="116">
        <f>M1+M3</f>
        <v>12</v>
      </c>
      <c r="K14" s="115">
        <f>J14*40000</f>
        <v>480000</v>
      </c>
      <c r="L14" s="367">
        <f>K14/H14</f>
        <v>1.6</v>
      </c>
      <c r="M14" s="367"/>
    </row>
    <row r="15" spans="1:14" x14ac:dyDescent="0.45">
      <c r="A15" s="237">
        <v>5451</v>
      </c>
      <c r="B15" s="127"/>
    </row>
    <row r="16" spans="1:14" x14ac:dyDescent="0.45">
      <c r="A16" s="268">
        <v>5441</v>
      </c>
      <c r="B16" s="127"/>
    </row>
    <row r="17" spans="1:12" x14ac:dyDescent="0.45">
      <c r="A17" s="237">
        <v>7552</v>
      </c>
      <c r="B17" s="127"/>
    </row>
    <row r="18" spans="1:12" x14ac:dyDescent="0.45">
      <c r="A18" s="237">
        <v>8152</v>
      </c>
      <c r="B18" s="127"/>
    </row>
    <row r="19" spans="1:12" x14ac:dyDescent="0.45">
      <c r="A19" s="237">
        <v>8146</v>
      </c>
      <c r="B19" s="127"/>
      <c r="L19" s="132"/>
    </row>
    <row r="20" spans="1:12" x14ac:dyDescent="0.45">
      <c r="A20" s="237">
        <v>8148</v>
      </c>
      <c r="B20" s="127"/>
    </row>
  </sheetData>
  <mergeCells count="15">
    <mergeCell ref="H10:I13"/>
    <mergeCell ref="J10:J13"/>
    <mergeCell ref="K10:K13"/>
    <mergeCell ref="L10:M13"/>
    <mergeCell ref="H14:I14"/>
    <mergeCell ref="L14:M14"/>
    <mergeCell ref="H1:K2"/>
    <mergeCell ref="H3:K4"/>
    <mergeCell ref="H5:K6"/>
    <mergeCell ref="M1:M2"/>
    <mergeCell ref="N1:N2"/>
    <mergeCell ref="M3:M4"/>
    <mergeCell ref="N3:N4"/>
    <mergeCell ref="M5:M6"/>
    <mergeCell ref="N5:N6"/>
  </mergeCell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DA3C0-2AE8-44CF-9394-D6E419BCC74D}">
  <sheetPr>
    <tabColor rgb="FFFFFF00"/>
  </sheetPr>
  <dimension ref="A1:G17"/>
  <sheetViews>
    <sheetView workbookViewId="0">
      <selection activeCell="E24" sqref="E24"/>
    </sheetView>
  </sheetViews>
  <sheetFormatPr defaultRowHeight="14.25" x14ac:dyDescent="0.45"/>
  <cols>
    <col min="1" max="1" width="36.73046875" customWidth="1"/>
    <col min="2" max="2" width="11.53125" customWidth="1"/>
    <col min="5" max="5" width="23.796875" customWidth="1"/>
    <col min="7" max="7" width="9.73046875" bestFit="1" customWidth="1"/>
  </cols>
  <sheetData>
    <row r="1" spans="1:7" ht="30" customHeight="1" x14ac:dyDescent="0.45">
      <c r="A1" s="251" t="s">
        <v>643</v>
      </c>
      <c r="B1" s="303" t="s">
        <v>541</v>
      </c>
      <c r="C1" s="303"/>
      <c r="D1" s="114" t="s">
        <v>546</v>
      </c>
      <c r="E1" s="304" t="s">
        <v>540</v>
      </c>
      <c r="F1" s="304"/>
    </row>
    <row r="2" spans="1:7" x14ac:dyDescent="0.45">
      <c r="A2" s="40" t="s">
        <v>542</v>
      </c>
      <c r="B2" s="348">
        <v>104614.87999999999</v>
      </c>
      <c r="C2" s="348"/>
      <c r="D2" s="253" t="s">
        <v>88</v>
      </c>
      <c r="E2" s="348">
        <v>15692231.999999998</v>
      </c>
      <c r="F2" s="348"/>
    </row>
    <row r="3" spans="1:7" x14ac:dyDescent="0.45">
      <c r="A3" s="40" t="s">
        <v>543</v>
      </c>
      <c r="B3" s="346">
        <v>16000</v>
      </c>
      <c r="C3" s="360"/>
      <c r="D3" s="253" t="s">
        <v>88</v>
      </c>
      <c r="E3" s="346">
        <v>2400000</v>
      </c>
      <c r="F3" s="360"/>
    </row>
    <row r="4" spans="1:7" x14ac:dyDescent="0.45">
      <c r="A4" s="40" t="s">
        <v>544</v>
      </c>
      <c r="B4" s="348">
        <v>15234.068176735591</v>
      </c>
      <c r="C4" s="348"/>
      <c r="D4" s="253" t="s">
        <v>88</v>
      </c>
      <c r="E4" s="348">
        <v>9258714.1253330093</v>
      </c>
      <c r="F4" s="348"/>
    </row>
    <row r="5" spans="1:7" x14ac:dyDescent="0.45">
      <c r="A5" s="40" t="s">
        <v>545</v>
      </c>
      <c r="B5" s="346">
        <v>9979.8115946232265</v>
      </c>
      <c r="C5" s="360"/>
      <c r="D5" s="253" t="s">
        <v>88</v>
      </c>
      <c r="E5" s="346">
        <v>5141285.8746669907</v>
      </c>
      <c r="F5" s="360"/>
    </row>
    <row r="6" spans="1:7" x14ac:dyDescent="0.45">
      <c r="A6" s="40" t="s">
        <v>260</v>
      </c>
      <c r="B6" s="348">
        <v>7</v>
      </c>
      <c r="C6" s="348"/>
      <c r="D6" s="253" t="s">
        <v>103</v>
      </c>
      <c r="E6" s="348">
        <f>7*60000</f>
        <v>420000</v>
      </c>
      <c r="F6" s="348"/>
    </row>
    <row r="7" spans="1:7" x14ac:dyDescent="0.45">
      <c r="A7" s="40" t="s">
        <v>547</v>
      </c>
      <c r="B7" s="346">
        <v>20800</v>
      </c>
      <c r="C7" s="360"/>
      <c r="D7" s="253" t="s">
        <v>88</v>
      </c>
      <c r="E7" s="346">
        <v>3120000</v>
      </c>
      <c r="F7" s="360"/>
    </row>
    <row r="8" spans="1:7" x14ac:dyDescent="0.45">
      <c r="A8" s="40" t="s">
        <v>548</v>
      </c>
      <c r="B8" s="346">
        <v>115188</v>
      </c>
      <c r="C8" s="360"/>
      <c r="D8" s="253" t="s">
        <v>88</v>
      </c>
      <c r="E8" s="346">
        <v>17278200</v>
      </c>
      <c r="F8" s="360"/>
    </row>
    <row r="9" spans="1:7" x14ac:dyDescent="0.45">
      <c r="A9" s="40" t="s">
        <v>101</v>
      </c>
      <c r="B9" s="359">
        <v>12</v>
      </c>
      <c r="C9" s="359"/>
      <c r="D9" s="253" t="s">
        <v>103</v>
      </c>
      <c r="E9" s="346">
        <v>480000</v>
      </c>
      <c r="F9" s="360"/>
    </row>
    <row r="11" spans="1:7" x14ac:dyDescent="0.45">
      <c r="G11" s="110"/>
    </row>
    <row r="12" spans="1:7" x14ac:dyDescent="0.45">
      <c r="E12" s="110"/>
      <c r="G12" s="110"/>
    </row>
    <row r="13" spans="1:7" x14ac:dyDescent="0.45">
      <c r="E13" s="110"/>
    </row>
    <row r="14" spans="1:7" x14ac:dyDescent="0.45">
      <c r="B14" s="110"/>
    </row>
    <row r="15" spans="1:7" x14ac:dyDescent="0.45">
      <c r="E15" s="110"/>
    </row>
    <row r="17" spans="5:5" x14ac:dyDescent="0.45">
      <c r="E17" s="110"/>
    </row>
  </sheetData>
  <mergeCells count="18">
    <mergeCell ref="B9:C9"/>
    <mergeCell ref="E7:F7"/>
    <mergeCell ref="E9:F9"/>
    <mergeCell ref="E8:F8"/>
    <mergeCell ref="B2:C2"/>
    <mergeCell ref="B3:C3"/>
    <mergeCell ref="B4:C4"/>
    <mergeCell ref="B5:C5"/>
    <mergeCell ref="B6:C6"/>
    <mergeCell ref="B8:C8"/>
    <mergeCell ref="E2:F2"/>
    <mergeCell ref="E3:F3"/>
    <mergeCell ref="E4:F4"/>
    <mergeCell ref="E5:F5"/>
    <mergeCell ref="E6:F6"/>
    <mergeCell ref="E1:F1"/>
    <mergeCell ref="B1:C1"/>
    <mergeCell ref="B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86877-DDA7-4F8D-B8F2-D8257CA5183D}">
  <sheetPr>
    <tabColor rgb="FFFFC000"/>
  </sheetPr>
  <dimension ref="A1:P23"/>
  <sheetViews>
    <sheetView zoomScale="90" zoomScaleNormal="90" workbookViewId="0">
      <pane xSplit="1" topLeftCell="B1" activePane="topRight" state="frozen"/>
      <selection activeCell="A12" sqref="A12"/>
      <selection pane="topRight" activeCell="E2" sqref="E2"/>
    </sheetView>
  </sheetViews>
  <sheetFormatPr defaultRowHeight="14.25" x14ac:dyDescent="0.45"/>
  <cols>
    <col min="1" max="1" width="15.19921875" customWidth="1"/>
    <col min="2" max="15" width="11.46484375" bestFit="1" customWidth="1"/>
    <col min="16" max="16" width="12.46484375" bestFit="1" customWidth="1"/>
  </cols>
  <sheetData>
    <row r="1" spans="1:16" x14ac:dyDescent="0.45">
      <c r="A1" s="29" t="s">
        <v>48</v>
      </c>
      <c r="B1" s="29">
        <v>2019</v>
      </c>
      <c r="C1" s="29">
        <v>2020</v>
      </c>
      <c r="D1" s="29">
        <v>2021</v>
      </c>
      <c r="E1" s="29">
        <v>2022</v>
      </c>
      <c r="F1" s="29">
        <v>2023</v>
      </c>
      <c r="G1" s="29">
        <v>2024</v>
      </c>
      <c r="H1" s="29">
        <v>2025</v>
      </c>
      <c r="I1" s="29">
        <v>2026</v>
      </c>
      <c r="J1" s="29">
        <v>2027</v>
      </c>
      <c r="K1" s="29">
        <v>2028</v>
      </c>
      <c r="L1" s="29">
        <v>2029</v>
      </c>
      <c r="M1" s="29">
        <v>2030</v>
      </c>
      <c r="N1" s="29">
        <v>2031</v>
      </c>
      <c r="O1" s="29">
        <v>2032</v>
      </c>
      <c r="P1" s="46">
        <v>2033</v>
      </c>
    </row>
    <row r="2" spans="1:16" ht="49.05" customHeight="1" x14ac:dyDescent="0.45">
      <c r="A2" s="30" t="s">
        <v>42</v>
      </c>
      <c r="B2" s="19">
        <v>3229393.4</v>
      </c>
      <c r="C2" s="19">
        <v>3449227.3999999994</v>
      </c>
      <c r="D2" s="19">
        <v>3330092.4</v>
      </c>
      <c r="E2" s="19">
        <v>3483805.5006749998</v>
      </c>
      <c r="F2" s="19">
        <v>3501224.5281783743</v>
      </c>
      <c r="G2" s="19">
        <v>3518730.6508192657</v>
      </c>
      <c r="H2" s="19">
        <v>3536324.3040733612</v>
      </c>
      <c r="I2" s="19">
        <v>3554005.9255937277</v>
      </c>
      <c r="J2" s="19">
        <v>3571775.9552216958</v>
      </c>
      <c r="K2" s="19">
        <v>3589634.8349978039</v>
      </c>
      <c r="L2" s="19">
        <v>3607583.0091727925</v>
      </c>
      <c r="M2" s="19">
        <v>3625620.9242186565</v>
      </c>
      <c r="N2" s="19">
        <v>3643749.0288397488</v>
      </c>
      <c r="O2" s="19">
        <v>3661967.7739839475</v>
      </c>
      <c r="P2" s="22">
        <v>3680277.612853867</v>
      </c>
    </row>
    <row r="3" spans="1:16" ht="47.55" customHeight="1" x14ac:dyDescent="0.45">
      <c r="A3" s="30" t="s">
        <v>43</v>
      </c>
      <c r="B3" s="19">
        <v>3233806.8000000003</v>
      </c>
      <c r="C3" s="19">
        <v>3447443.3</v>
      </c>
      <c r="D3" s="19">
        <v>3330815.4</v>
      </c>
      <c r="E3" s="19">
        <v>3482003.6160749993</v>
      </c>
      <c r="F3" s="19">
        <v>3499413.6341553736</v>
      </c>
      <c r="G3" s="19">
        <v>3516910.7023261501</v>
      </c>
      <c r="H3" s="19">
        <v>3534495.2558377809</v>
      </c>
      <c r="I3" s="19">
        <v>3552167.7321169688</v>
      </c>
      <c r="J3" s="19">
        <v>3569928.5707775536</v>
      </c>
      <c r="K3" s="19">
        <v>3587778.2136314404</v>
      </c>
      <c r="L3" s="19">
        <v>3605717.1046995977</v>
      </c>
      <c r="M3" s="19">
        <v>3623745.6902230955</v>
      </c>
      <c r="N3" s="19">
        <v>3641864.4186742106</v>
      </c>
      <c r="O3" s="19">
        <v>3660073.7407675809</v>
      </c>
      <c r="P3" s="22">
        <v>3678374.1094714189</v>
      </c>
    </row>
    <row r="4" spans="1:16" ht="44.2" customHeight="1" x14ac:dyDescent="0.45">
      <c r="A4" s="30" t="s">
        <v>45</v>
      </c>
      <c r="B4" s="19">
        <v>1642616.2</v>
      </c>
      <c r="C4" s="19">
        <v>1458830.4</v>
      </c>
      <c r="D4" s="19">
        <v>1606933.3</v>
      </c>
      <c r="E4" s="19">
        <v>1606933.3</v>
      </c>
      <c r="F4" s="19">
        <v>1606933.3</v>
      </c>
      <c r="G4" s="19">
        <v>1606933.3</v>
      </c>
      <c r="H4" s="19">
        <v>1606933.3</v>
      </c>
      <c r="I4" s="19">
        <v>1606933.3</v>
      </c>
      <c r="J4" s="19">
        <v>1606933.3</v>
      </c>
      <c r="K4" s="19">
        <v>1606933.3</v>
      </c>
      <c r="L4" s="19">
        <v>1606933.3</v>
      </c>
      <c r="M4" s="19">
        <v>1606933.3</v>
      </c>
      <c r="N4" s="19">
        <v>1606933.3</v>
      </c>
      <c r="O4" s="19">
        <v>1606933.3</v>
      </c>
      <c r="P4" s="22">
        <v>1606933.3</v>
      </c>
    </row>
    <row r="5" spans="1:16" ht="64.5" customHeight="1" thickBot="1" x14ac:dyDescent="0.5">
      <c r="A5" s="31" t="s">
        <v>44</v>
      </c>
      <c r="B5" s="20">
        <v>2057026.6</v>
      </c>
      <c r="C5" s="20">
        <v>1865271.9999999998</v>
      </c>
      <c r="D5" s="20">
        <v>2008167.4</v>
      </c>
      <c r="E5" s="20">
        <v>2008167.4</v>
      </c>
      <c r="F5" s="20">
        <v>2008167.4</v>
      </c>
      <c r="G5" s="20">
        <v>2008167.4</v>
      </c>
      <c r="H5" s="20">
        <v>2008167.4</v>
      </c>
      <c r="I5" s="20">
        <v>2008167.4</v>
      </c>
      <c r="J5" s="20">
        <v>2008167.4</v>
      </c>
      <c r="K5" s="20">
        <v>2008167.4</v>
      </c>
      <c r="L5" s="20">
        <v>2008167.4</v>
      </c>
      <c r="M5" s="20">
        <v>2008167.4</v>
      </c>
      <c r="N5" s="20">
        <v>2008167.4</v>
      </c>
      <c r="O5" s="20">
        <v>2008167.4</v>
      </c>
      <c r="P5" s="47">
        <v>2008167.4</v>
      </c>
    </row>
    <row r="6" spans="1:16" ht="27.7" customHeight="1" x14ac:dyDescent="0.45">
      <c r="A6" s="32" t="s">
        <v>46</v>
      </c>
      <c r="B6" s="21">
        <f>B2+B4</f>
        <v>4872009.5999999996</v>
      </c>
      <c r="C6" s="21">
        <f t="shared" ref="C6:O6" si="0">C2+C4</f>
        <v>4908057.7999999989</v>
      </c>
      <c r="D6" s="21">
        <f t="shared" si="0"/>
        <v>4937025.7</v>
      </c>
      <c r="E6" s="21">
        <f t="shared" si="0"/>
        <v>5090738.8006750001</v>
      </c>
      <c r="F6" s="21">
        <f t="shared" si="0"/>
        <v>5108157.8281783741</v>
      </c>
      <c r="G6" s="21">
        <f t="shared" si="0"/>
        <v>5125663.950819266</v>
      </c>
      <c r="H6" s="21">
        <f t="shared" si="0"/>
        <v>5143257.6040733615</v>
      </c>
      <c r="I6" s="21">
        <f t="shared" si="0"/>
        <v>5160939.225593728</v>
      </c>
      <c r="J6" s="21">
        <f t="shared" si="0"/>
        <v>5178709.2552216956</v>
      </c>
      <c r="K6" s="21">
        <f t="shared" si="0"/>
        <v>5196568.1349978037</v>
      </c>
      <c r="L6" s="21">
        <f t="shared" si="0"/>
        <v>5214516.3091727924</v>
      </c>
      <c r="M6" s="21">
        <f t="shared" si="0"/>
        <v>5232554.2242186563</v>
      </c>
      <c r="N6" s="21">
        <f t="shared" si="0"/>
        <v>5250682.3288397491</v>
      </c>
      <c r="O6" s="21">
        <f t="shared" si="0"/>
        <v>5268901.0739839477</v>
      </c>
      <c r="P6" s="21">
        <f>P2+P4</f>
        <v>5287210.9128538668</v>
      </c>
    </row>
    <row r="7" spans="1:16" ht="37.049999999999997" customHeight="1" x14ac:dyDescent="0.45">
      <c r="A7" s="30" t="s">
        <v>47</v>
      </c>
      <c r="B7" s="22">
        <f>B3+B5</f>
        <v>5290833.4000000004</v>
      </c>
      <c r="C7" s="22">
        <f t="shared" ref="C7:O7" si="1">C3+C5</f>
        <v>5312715.3</v>
      </c>
      <c r="D7" s="22">
        <f t="shared" si="1"/>
        <v>5338982.8</v>
      </c>
      <c r="E7" s="22">
        <f t="shared" si="1"/>
        <v>5490171.0160749992</v>
      </c>
      <c r="F7" s="22">
        <f t="shared" si="1"/>
        <v>5507581.0341553735</v>
      </c>
      <c r="G7" s="22">
        <f t="shared" si="1"/>
        <v>5525078.1023261501</v>
      </c>
      <c r="H7" s="22">
        <f t="shared" si="1"/>
        <v>5542662.6558377808</v>
      </c>
      <c r="I7" s="22">
        <f t="shared" si="1"/>
        <v>5560335.1321169687</v>
      </c>
      <c r="J7" s="22">
        <f t="shared" si="1"/>
        <v>5578095.9707775535</v>
      </c>
      <c r="K7" s="22">
        <f t="shared" si="1"/>
        <v>5595945.6136314403</v>
      </c>
      <c r="L7" s="22">
        <f t="shared" si="1"/>
        <v>5613884.5046995971</v>
      </c>
      <c r="M7" s="22">
        <f t="shared" si="1"/>
        <v>5631913.0902230954</v>
      </c>
      <c r="N7" s="22">
        <f t="shared" si="1"/>
        <v>5650031.8186742105</v>
      </c>
      <c r="O7" s="22">
        <f t="shared" si="1"/>
        <v>5668241.1407675808</v>
      </c>
      <c r="P7" s="22">
        <f>P3+P5</f>
        <v>5686541.5094714183</v>
      </c>
    </row>
    <row r="10" spans="1:16" ht="23.55" customHeight="1" x14ac:dyDescent="0.45">
      <c r="A10" s="30" t="s">
        <v>49</v>
      </c>
      <c r="B10" s="33" t="s">
        <v>54</v>
      </c>
      <c r="C10" s="33" t="s">
        <v>55</v>
      </c>
      <c r="D10" s="33" t="s">
        <v>56</v>
      </c>
    </row>
    <row r="11" spans="1:16" ht="23.2" customHeight="1" x14ac:dyDescent="0.45">
      <c r="A11" s="30" t="s">
        <v>50</v>
      </c>
      <c r="B11" s="24">
        <v>0</v>
      </c>
      <c r="C11" s="24">
        <v>0</v>
      </c>
      <c r="D11" s="24">
        <v>0</v>
      </c>
    </row>
    <row r="12" spans="1:16" ht="26.55" customHeight="1" x14ac:dyDescent="0.45">
      <c r="A12" s="30" t="s">
        <v>51</v>
      </c>
      <c r="B12" s="25">
        <v>0.61599999999999999</v>
      </c>
      <c r="C12" s="25">
        <v>0.123</v>
      </c>
      <c r="D12" s="25">
        <v>0.73899999999999999</v>
      </c>
    </row>
    <row r="13" spans="1:16" ht="42.7" customHeight="1" x14ac:dyDescent="0.45">
      <c r="A13" s="30" t="s">
        <v>57</v>
      </c>
      <c r="B13" s="25">
        <v>1.08</v>
      </c>
      <c r="C13" s="25">
        <v>0.216</v>
      </c>
      <c r="D13" s="25">
        <v>1.296</v>
      </c>
    </row>
    <row r="14" spans="1:16" ht="39" customHeight="1" x14ac:dyDescent="0.45">
      <c r="A14" s="30" t="s">
        <v>52</v>
      </c>
      <c r="B14" s="25">
        <v>1.59</v>
      </c>
      <c r="C14" s="25">
        <v>0.318</v>
      </c>
      <c r="D14" s="25">
        <v>1.9079999999999999</v>
      </c>
    </row>
    <row r="15" spans="1:16" ht="41.55" customHeight="1" thickBot="1" x14ac:dyDescent="0.5">
      <c r="A15" s="31" t="s">
        <v>53</v>
      </c>
      <c r="B15" s="38">
        <v>2.61</v>
      </c>
      <c r="C15" s="38">
        <v>0.52200000000000002</v>
      </c>
      <c r="D15" s="38">
        <v>3.1320000000000001</v>
      </c>
    </row>
    <row r="16" spans="1:16" ht="55.05" customHeight="1" x14ac:dyDescent="0.45">
      <c r="A16" s="34" t="s">
        <v>59</v>
      </c>
      <c r="B16" s="35">
        <v>1.8979999999999999</v>
      </c>
      <c r="C16" s="36">
        <f>20%*B16</f>
        <v>0.37959999999999999</v>
      </c>
      <c r="D16" s="37">
        <f>SUM(B16:C16)</f>
        <v>2.2776000000000001</v>
      </c>
      <c r="F16" s="27"/>
    </row>
    <row r="18" spans="1:4" x14ac:dyDescent="0.45">
      <c r="D18" s="26"/>
    </row>
    <row r="19" spans="1:4" ht="29.25" x14ac:dyDescent="0.45">
      <c r="A19" s="23" t="s">
        <v>58</v>
      </c>
    </row>
    <row r="21" spans="1:4" ht="14.55" customHeight="1" x14ac:dyDescent="0.45">
      <c r="A21" s="282" t="s">
        <v>60</v>
      </c>
      <c r="B21" s="282"/>
      <c r="C21" s="282"/>
      <c r="D21" s="28"/>
    </row>
    <row r="22" spans="1:4" x14ac:dyDescent="0.45">
      <c r="A22" s="282"/>
      <c r="B22" s="282"/>
      <c r="C22" s="282"/>
      <c r="D22" s="28"/>
    </row>
    <row r="23" spans="1:4" ht="19.5" customHeight="1" x14ac:dyDescent="0.45">
      <c r="A23" s="282"/>
      <c r="B23" s="282"/>
      <c r="C23" s="282"/>
      <c r="D23" s="28"/>
    </row>
  </sheetData>
  <mergeCells count="1">
    <mergeCell ref="A21:C23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952D6-0B78-4A6E-B0D4-DC78C88C1680}">
  <sheetPr>
    <tabColor rgb="FFFFC000"/>
  </sheetPr>
  <dimension ref="B1:R48"/>
  <sheetViews>
    <sheetView tabSelected="1" topLeftCell="D1" zoomScale="90" zoomScaleNormal="90" workbookViewId="0">
      <pane ySplit="3" topLeftCell="A4" activePane="bottomLeft" state="frozen"/>
      <selection pane="bottomLeft" activeCell="R6" sqref="R6"/>
    </sheetView>
  </sheetViews>
  <sheetFormatPr defaultRowHeight="14.25" x14ac:dyDescent="0.45"/>
  <cols>
    <col min="2" max="2" width="7.19921875" customWidth="1"/>
    <col min="3" max="3" width="35.53125" customWidth="1"/>
    <col min="4" max="4" width="18.19921875" customWidth="1"/>
    <col min="5" max="5" width="17.73046875" customWidth="1"/>
    <col min="6" max="6" width="17.19921875" customWidth="1"/>
    <col min="7" max="8" width="17.53125" customWidth="1"/>
    <col min="9" max="9" width="18.19921875" customWidth="1"/>
    <col min="10" max="10" width="17.46484375" customWidth="1"/>
    <col min="11" max="11" width="18.19921875" customWidth="1"/>
    <col min="12" max="12" width="17.796875" customWidth="1"/>
    <col min="13" max="13" width="19" customWidth="1"/>
    <col min="14" max="14" width="19.19921875" customWidth="1"/>
    <col min="15" max="15" width="18.46484375" customWidth="1"/>
    <col min="16" max="16" width="18.73046875" customWidth="1"/>
    <col min="17" max="17" width="15.46484375" bestFit="1" customWidth="1"/>
    <col min="18" max="18" width="14.796875" bestFit="1" customWidth="1"/>
  </cols>
  <sheetData>
    <row r="1" spans="2:18" ht="18" customHeight="1" x14ac:dyDescent="0.45">
      <c r="B1" s="292" t="s">
        <v>4</v>
      </c>
      <c r="C1" s="294" t="s">
        <v>622</v>
      </c>
      <c r="D1" s="288" t="s">
        <v>600</v>
      </c>
      <c r="E1" s="288"/>
      <c r="F1" s="288"/>
      <c r="G1" s="288"/>
      <c r="H1" s="289"/>
      <c r="I1" s="290" t="s">
        <v>601</v>
      </c>
      <c r="J1" s="288"/>
      <c r="K1" s="288"/>
      <c r="L1" s="288"/>
      <c r="M1" s="288"/>
      <c r="N1" s="288"/>
      <c r="O1" s="289"/>
      <c r="P1" s="283" t="s">
        <v>41</v>
      </c>
    </row>
    <row r="2" spans="2:18" ht="18" customHeight="1" x14ac:dyDescent="0.45">
      <c r="B2" s="292"/>
      <c r="C2" s="294"/>
      <c r="D2" s="288"/>
      <c r="E2" s="288"/>
      <c r="F2" s="288"/>
      <c r="G2" s="288"/>
      <c r="H2" s="289"/>
      <c r="I2" s="290"/>
      <c r="J2" s="288"/>
      <c r="K2" s="288"/>
      <c r="L2" s="288"/>
      <c r="M2" s="288"/>
      <c r="N2" s="288"/>
      <c r="O2" s="289"/>
      <c r="P2" s="284"/>
    </row>
    <row r="3" spans="2:18" ht="23.25" customHeight="1" thickBot="1" x14ac:dyDescent="0.5">
      <c r="B3" s="293"/>
      <c r="C3" s="295"/>
      <c r="D3" s="180" t="s">
        <v>610</v>
      </c>
      <c r="E3" s="180" t="s">
        <v>611</v>
      </c>
      <c r="F3" s="180" t="s">
        <v>612</v>
      </c>
      <c r="G3" s="180" t="s">
        <v>613</v>
      </c>
      <c r="H3" s="182" t="s">
        <v>614</v>
      </c>
      <c r="I3" s="183" t="s">
        <v>615</v>
      </c>
      <c r="J3" s="180" t="s">
        <v>616</v>
      </c>
      <c r="K3" s="180" t="s">
        <v>617</v>
      </c>
      <c r="L3" s="181" t="s">
        <v>618</v>
      </c>
      <c r="M3" s="184" t="s">
        <v>619</v>
      </c>
      <c r="N3" s="184" t="s">
        <v>620</v>
      </c>
      <c r="O3" s="185" t="s">
        <v>621</v>
      </c>
      <c r="P3" s="285"/>
    </row>
    <row r="4" spans="2:18" ht="32.200000000000003" customHeight="1" x14ac:dyDescent="0.45">
      <c r="B4" s="53">
        <v>1</v>
      </c>
      <c r="C4" s="1" t="s">
        <v>27</v>
      </c>
      <c r="D4" s="178">
        <f>SUM(D5:D12)</f>
        <v>4882536</v>
      </c>
      <c r="E4" s="178">
        <f t="shared" ref="E4:O4" si="0">SUM(E5:E12)</f>
        <v>4912536</v>
      </c>
      <c r="F4" s="178">
        <f t="shared" si="0"/>
        <v>4952536</v>
      </c>
      <c r="G4" s="178">
        <f t="shared" si="0"/>
        <v>4882536</v>
      </c>
      <c r="H4" s="54">
        <f t="shared" si="0"/>
        <v>4882536</v>
      </c>
      <c r="I4" s="179">
        <f t="shared" si="0"/>
        <v>4882536</v>
      </c>
      <c r="J4" s="178">
        <f t="shared" si="0"/>
        <v>4882536</v>
      </c>
      <c r="K4" s="178">
        <f t="shared" si="0"/>
        <v>4882536</v>
      </c>
      <c r="L4" s="178">
        <f t="shared" si="0"/>
        <v>4882536</v>
      </c>
      <c r="M4" s="178">
        <f t="shared" si="0"/>
        <v>4882536</v>
      </c>
      <c r="N4" s="178">
        <f t="shared" si="0"/>
        <v>4882536</v>
      </c>
      <c r="O4" s="54">
        <f t="shared" si="0"/>
        <v>4882536</v>
      </c>
      <c r="P4" s="164">
        <f>SUM(P5:P12)</f>
        <v>58690432</v>
      </c>
      <c r="Q4" s="17"/>
    </row>
    <row r="5" spans="2:18" ht="55.05" customHeight="1" x14ac:dyDescent="0.45">
      <c r="B5" s="55" t="s">
        <v>16</v>
      </c>
      <c r="C5" s="73" t="s">
        <v>654</v>
      </c>
      <c r="D5" s="10">
        <v>1307686</v>
      </c>
      <c r="E5" s="10">
        <v>1307686</v>
      </c>
      <c r="F5" s="10">
        <v>1307686</v>
      </c>
      <c r="G5" s="10">
        <v>1307686</v>
      </c>
      <c r="H5" s="56">
        <v>1307686</v>
      </c>
      <c r="I5" s="139">
        <v>1307686</v>
      </c>
      <c r="J5" s="10">
        <v>1307686</v>
      </c>
      <c r="K5" s="10">
        <v>1307686</v>
      </c>
      <c r="L5" s="10">
        <v>1307686</v>
      </c>
      <c r="M5" s="10">
        <v>1307686</v>
      </c>
      <c r="N5" s="10">
        <v>1307686</v>
      </c>
      <c r="O5" s="56">
        <v>1307686</v>
      </c>
      <c r="P5" s="165">
        <f t="shared" ref="P5:P12" si="1">SUM(D5:O5)</f>
        <v>15692232</v>
      </c>
      <c r="Q5" s="17"/>
    </row>
    <row r="6" spans="2:18" ht="52.05" customHeight="1" x14ac:dyDescent="0.45">
      <c r="B6" s="55" t="s">
        <v>17</v>
      </c>
      <c r="C6" s="73" t="s">
        <v>81</v>
      </c>
      <c r="D6" s="10">
        <v>200000</v>
      </c>
      <c r="E6" s="10">
        <v>200000</v>
      </c>
      <c r="F6" s="10">
        <v>200000</v>
      </c>
      <c r="G6" s="10">
        <v>200000</v>
      </c>
      <c r="H6" s="56">
        <v>200000</v>
      </c>
      <c r="I6" s="139">
        <v>200000</v>
      </c>
      <c r="J6" s="10">
        <v>200000</v>
      </c>
      <c r="K6" s="10">
        <v>200000</v>
      </c>
      <c r="L6" s="10">
        <v>200000</v>
      </c>
      <c r="M6" s="10">
        <v>200000</v>
      </c>
      <c r="N6" s="10">
        <v>200000</v>
      </c>
      <c r="O6" s="56">
        <v>200000</v>
      </c>
      <c r="P6" s="165">
        <f t="shared" si="1"/>
        <v>2400000</v>
      </c>
    </row>
    <row r="7" spans="2:18" ht="49.5" customHeight="1" x14ac:dyDescent="0.45">
      <c r="B7" s="55" t="s">
        <v>18</v>
      </c>
      <c r="C7" s="73" t="s">
        <v>84</v>
      </c>
      <c r="D7" s="10">
        <v>200000</v>
      </c>
      <c r="E7" s="10">
        <v>200000</v>
      </c>
      <c r="F7" s="10">
        <v>200000</v>
      </c>
      <c r="G7" s="10">
        <v>200000</v>
      </c>
      <c r="H7" s="56">
        <v>200000</v>
      </c>
      <c r="I7" s="139">
        <v>200000</v>
      </c>
      <c r="J7" s="10">
        <v>200000</v>
      </c>
      <c r="K7" s="10">
        <v>200000</v>
      </c>
      <c r="L7" s="10">
        <v>200000</v>
      </c>
      <c r="M7" s="10">
        <v>200000</v>
      </c>
      <c r="N7" s="10">
        <v>200000</v>
      </c>
      <c r="O7" s="56">
        <v>200000</v>
      </c>
      <c r="P7" s="165">
        <f t="shared" si="1"/>
        <v>2400000</v>
      </c>
    </row>
    <row r="8" spans="2:18" ht="78.75" customHeight="1" x14ac:dyDescent="0.45">
      <c r="B8" s="55" t="s">
        <v>30</v>
      </c>
      <c r="C8" s="73" t="s">
        <v>655</v>
      </c>
      <c r="D8" s="10">
        <v>1439850</v>
      </c>
      <c r="E8" s="10">
        <v>1439850</v>
      </c>
      <c r="F8" s="10">
        <v>1439850</v>
      </c>
      <c r="G8" s="10">
        <v>1439850</v>
      </c>
      <c r="H8" s="56">
        <v>1439850</v>
      </c>
      <c r="I8" s="139">
        <v>1439850</v>
      </c>
      <c r="J8" s="10">
        <v>1439850</v>
      </c>
      <c r="K8" s="10">
        <v>1439850</v>
      </c>
      <c r="L8" s="10">
        <v>1439850</v>
      </c>
      <c r="M8" s="10">
        <v>1439850</v>
      </c>
      <c r="N8" s="10">
        <v>1439850</v>
      </c>
      <c r="O8" s="56">
        <v>1439850</v>
      </c>
      <c r="P8" s="165">
        <f t="shared" si="1"/>
        <v>17278200</v>
      </c>
    </row>
    <row r="9" spans="2:18" ht="49.5" customHeight="1" x14ac:dyDescent="0.45">
      <c r="B9" s="55" t="s">
        <v>31</v>
      </c>
      <c r="C9" s="73" t="s">
        <v>82</v>
      </c>
      <c r="D9" s="10">
        <v>300000</v>
      </c>
      <c r="E9" s="10">
        <v>300000</v>
      </c>
      <c r="F9" s="10">
        <v>300000</v>
      </c>
      <c r="G9" s="10">
        <v>300000</v>
      </c>
      <c r="H9" s="56">
        <v>300000</v>
      </c>
      <c r="I9" s="139">
        <v>300000</v>
      </c>
      <c r="J9" s="10">
        <v>300000</v>
      </c>
      <c r="K9" s="10">
        <v>300000</v>
      </c>
      <c r="L9" s="10">
        <v>300000</v>
      </c>
      <c r="M9" s="10">
        <v>300000</v>
      </c>
      <c r="N9" s="10">
        <v>300000</v>
      </c>
      <c r="O9" s="56">
        <v>300000</v>
      </c>
      <c r="P9" s="165">
        <f t="shared" si="1"/>
        <v>3600000</v>
      </c>
    </row>
    <row r="10" spans="2:18" ht="54" customHeight="1" x14ac:dyDescent="0.45">
      <c r="B10" s="57" t="s">
        <v>37</v>
      </c>
      <c r="C10" s="9" t="s">
        <v>83</v>
      </c>
      <c r="D10" s="11">
        <v>200000</v>
      </c>
      <c r="E10" s="11">
        <v>200000</v>
      </c>
      <c r="F10" s="11">
        <v>200000</v>
      </c>
      <c r="G10" s="11">
        <v>200000</v>
      </c>
      <c r="H10" s="148">
        <v>200000</v>
      </c>
      <c r="I10" s="140">
        <v>200000</v>
      </c>
      <c r="J10" s="11">
        <v>200000</v>
      </c>
      <c r="K10" s="11">
        <v>200000</v>
      </c>
      <c r="L10" s="11">
        <v>200000</v>
      </c>
      <c r="M10" s="11">
        <v>200000</v>
      </c>
      <c r="N10" s="11">
        <v>200000</v>
      </c>
      <c r="O10" s="148">
        <v>200000</v>
      </c>
      <c r="P10" s="165">
        <f t="shared" si="1"/>
        <v>2400000</v>
      </c>
    </row>
    <row r="11" spans="2:18" ht="32.200000000000003" customHeight="1" x14ac:dyDescent="0.45">
      <c r="B11" s="57" t="s">
        <v>74</v>
      </c>
      <c r="C11" s="9" t="s">
        <v>38</v>
      </c>
      <c r="D11" s="11">
        <v>0</v>
      </c>
      <c r="E11" s="11">
        <v>30000</v>
      </c>
      <c r="F11" s="11">
        <v>70000</v>
      </c>
      <c r="G11" s="11">
        <v>0</v>
      </c>
      <c r="H11" s="148">
        <v>0</v>
      </c>
      <c r="I11" s="140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48">
        <v>0</v>
      </c>
      <c r="P11" s="165">
        <f t="shared" si="1"/>
        <v>100000</v>
      </c>
    </row>
    <row r="12" spans="2:18" ht="37.049999999999997" customHeight="1" thickBot="1" x14ac:dyDescent="0.5">
      <c r="B12" s="58" t="s">
        <v>75</v>
      </c>
      <c r="C12" s="3" t="s">
        <v>602</v>
      </c>
      <c r="D12" s="12">
        <v>1235000</v>
      </c>
      <c r="E12" s="12">
        <v>1235000</v>
      </c>
      <c r="F12" s="12">
        <v>1235000</v>
      </c>
      <c r="G12" s="12">
        <v>1235000</v>
      </c>
      <c r="H12" s="51">
        <v>1235000</v>
      </c>
      <c r="I12" s="141">
        <v>1235000</v>
      </c>
      <c r="J12" s="12">
        <v>1235000</v>
      </c>
      <c r="K12" s="12">
        <v>1235000</v>
      </c>
      <c r="L12" s="12">
        <v>1235000</v>
      </c>
      <c r="M12" s="12">
        <v>1235000</v>
      </c>
      <c r="N12" s="12">
        <v>1235000</v>
      </c>
      <c r="O12" s="51">
        <v>1235000</v>
      </c>
      <c r="P12" s="166">
        <f t="shared" si="1"/>
        <v>14820000</v>
      </c>
    </row>
    <row r="13" spans="2:18" x14ac:dyDescent="0.45">
      <c r="B13" s="59" t="s">
        <v>28</v>
      </c>
      <c r="C13" s="1" t="s">
        <v>6</v>
      </c>
      <c r="D13" s="18">
        <f>SUM(D14:D18)</f>
        <v>50000</v>
      </c>
      <c r="E13" s="18">
        <f t="shared" ref="E13:P13" si="2">SUM(E14:E18)</f>
        <v>100000</v>
      </c>
      <c r="F13" s="18">
        <f t="shared" si="2"/>
        <v>300000</v>
      </c>
      <c r="G13" s="18">
        <f t="shared" si="2"/>
        <v>1500000</v>
      </c>
      <c r="H13" s="60">
        <f>SUM(H14:H18)</f>
        <v>2050000</v>
      </c>
      <c r="I13" s="142">
        <f>SUM(I14:I18)</f>
        <v>2050000</v>
      </c>
      <c r="J13" s="18">
        <f t="shared" si="2"/>
        <v>0</v>
      </c>
      <c r="K13" s="18">
        <f t="shared" si="2"/>
        <v>0</v>
      </c>
      <c r="L13" s="18">
        <f t="shared" si="2"/>
        <v>300000</v>
      </c>
      <c r="M13" s="18">
        <f t="shared" si="2"/>
        <v>0</v>
      </c>
      <c r="N13" s="18">
        <f t="shared" si="2"/>
        <v>0</v>
      </c>
      <c r="O13" s="60">
        <f t="shared" si="2"/>
        <v>0</v>
      </c>
      <c r="P13" s="167">
        <f t="shared" si="2"/>
        <v>6350000</v>
      </c>
      <c r="Q13" s="17"/>
    </row>
    <row r="14" spans="2:18" ht="27.75" customHeight="1" x14ac:dyDescent="0.45">
      <c r="B14" s="61" t="s">
        <v>19</v>
      </c>
      <c r="C14" s="69" t="s">
        <v>7</v>
      </c>
      <c r="D14" s="70">
        <v>50000</v>
      </c>
      <c r="E14" s="70">
        <v>100000</v>
      </c>
      <c r="F14" s="70">
        <v>300000</v>
      </c>
      <c r="G14" s="70">
        <v>1500000</v>
      </c>
      <c r="H14" s="149">
        <v>0</v>
      </c>
      <c r="I14" s="143">
        <v>0</v>
      </c>
      <c r="J14" s="71">
        <v>0</v>
      </c>
      <c r="K14" s="10">
        <v>0</v>
      </c>
      <c r="L14" s="13">
        <v>0</v>
      </c>
      <c r="M14" s="15">
        <v>0</v>
      </c>
      <c r="N14" s="15">
        <v>0</v>
      </c>
      <c r="O14" s="175">
        <v>0</v>
      </c>
      <c r="P14" s="168">
        <f>SUM(D14:O14)</f>
        <v>1950000</v>
      </c>
    </row>
    <row r="15" spans="2:18" ht="37.5" customHeight="1" x14ac:dyDescent="0.45">
      <c r="B15" s="61" t="s">
        <v>20</v>
      </c>
      <c r="C15" s="196" t="s">
        <v>94</v>
      </c>
      <c r="D15" s="71">
        <v>0</v>
      </c>
      <c r="E15" s="71">
        <v>0</v>
      </c>
      <c r="F15" s="71">
        <v>0</v>
      </c>
      <c r="G15" s="71">
        <v>0</v>
      </c>
      <c r="H15" s="150">
        <v>1000000</v>
      </c>
      <c r="I15" s="144">
        <v>1000000</v>
      </c>
      <c r="J15" s="71">
        <v>0</v>
      </c>
      <c r="K15" s="10">
        <v>0</v>
      </c>
      <c r="L15" s="13">
        <v>0</v>
      </c>
      <c r="M15" s="15">
        <v>0</v>
      </c>
      <c r="N15" s="15">
        <v>0</v>
      </c>
      <c r="O15" s="175">
        <v>0</v>
      </c>
      <c r="P15" s="168">
        <f>SUM(D15:O15)</f>
        <v>2000000</v>
      </c>
      <c r="R15" s="17"/>
    </row>
    <row r="16" spans="2:18" ht="60" customHeight="1" x14ac:dyDescent="0.45">
      <c r="B16" s="61" t="s">
        <v>21</v>
      </c>
      <c r="C16" s="69" t="s">
        <v>36</v>
      </c>
      <c r="D16" s="71">
        <v>0</v>
      </c>
      <c r="E16" s="71">
        <v>0</v>
      </c>
      <c r="F16" s="71">
        <v>0</v>
      </c>
      <c r="G16" s="71">
        <v>0</v>
      </c>
      <c r="H16" s="150">
        <v>0</v>
      </c>
      <c r="I16" s="144">
        <v>0</v>
      </c>
      <c r="J16" s="71">
        <v>0</v>
      </c>
      <c r="K16" s="10">
        <v>0</v>
      </c>
      <c r="L16" s="13">
        <v>300000</v>
      </c>
      <c r="M16" s="15">
        <v>0</v>
      </c>
      <c r="N16" s="15">
        <v>0</v>
      </c>
      <c r="O16" s="175">
        <v>0</v>
      </c>
      <c r="P16" s="168">
        <f>SUM(D16:O16)</f>
        <v>300000</v>
      </c>
    </row>
    <row r="17" spans="2:17" ht="42" customHeight="1" x14ac:dyDescent="0.45">
      <c r="B17" s="62" t="s">
        <v>29</v>
      </c>
      <c r="C17" s="197" t="s">
        <v>79</v>
      </c>
      <c r="D17" s="72">
        <v>0</v>
      </c>
      <c r="E17" s="72">
        <v>0</v>
      </c>
      <c r="F17" s="72">
        <v>0</v>
      </c>
      <c r="G17" s="72">
        <v>0</v>
      </c>
      <c r="H17" s="203">
        <v>750000</v>
      </c>
      <c r="I17" s="145">
        <v>750000</v>
      </c>
      <c r="J17" s="72">
        <v>0</v>
      </c>
      <c r="K17" s="11">
        <v>0</v>
      </c>
      <c r="L17" s="48">
        <v>0</v>
      </c>
      <c r="M17" s="49">
        <v>0</v>
      </c>
      <c r="N17" s="49">
        <v>0</v>
      </c>
      <c r="O17" s="176">
        <v>0</v>
      </c>
      <c r="P17" s="169">
        <f>SUM(D17:O17)</f>
        <v>1500000</v>
      </c>
    </row>
    <row r="18" spans="2:17" ht="69" customHeight="1" thickBot="1" x14ac:dyDescent="0.5">
      <c r="B18" s="63" t="s">
        <v>80</v>
      </c>
      <c r="C18" s="198" t="s">
        <v>35</v>
      </c>
      <c r="D18" s="66">
        <v>0</v>
      </c>
      <c r="E18" s="66">
        <v>0</v>
      </c>
      <c r="F18" s="66">
        <v>0</v>
      </c>
      <c r="G18" s="66">
        <v>0</v>
      </c>
      <c r="H18" s="67">
        <v>300000</v>
      </c>
      <c r="I18" s="146">
        <v>300000</v>
      </c>
      <c r="J18" s="66">
        <v>0</v>
      </c>
      <c r="K18" s="12">
        <v>0</v>
      </c>
      <c r="L18" s="14">
        <v>0</v>
      </c>
      <c r="M18" s="16">
        <v>0</v>
      </c>
      <c r="N18" s="16">
        <v>0</v>
      </c>
      <c r="O18" s="177">
        <v>0</v>
      </c>
      <c r="P18" s="170">
        <f>SUM(D18:O18)</f>
        <v>600000</v>
      </c>
    </row>
    <row r="19" spans="2:17" ht="26.2" customHeight="1" x14ac:dyDescent="0.45">
      <c r="B19" s="64">
        <v>3</v>
      </c>
      <c r="C19" s="2" t="s">
        <v>8</v>
      </c>
      <c r="D19" s="18">
        <f>SUM(D20:D27)</f>
        <v>380000</v>
      </c>
      <c r="E19" s="18">
        <f t="shared" ref="E19:O19" si="3">SUM(E20:E27)</f>
        <v>930000</v>
      </c>
      <c r="F19" s="18">
        <f t="shared" si="3"/>
        <v>620000</v>
      </c>
      <c r="G19" s="18">
        <f t="shared" si="3"/>
        <v>280000</v>
      </c>
      <c r="H19" s="60">
        <f t="shared" si="3"/>
        <v>1280000</v>
      </c>
      <c r="I19" s="142">
        <f t="shared" si="3"/>
        <v>2280000</v>
      </c>
      <c r="J19" s="18">
        <f t="shared" si="3"/>
        <v>280000</v>
      </c>
      <c r="K19" s="18">
        <f t="shared" si="3"/>
        <v>280000</v>
      </c>
      <c r="L19" s="18">
        <f t="shared" si="3"/>
        <v>3280000</v>
      </c>
      <c r="M19" s="18">
        <f t="shared" si="3"/>
        <v>280000</v>
      </c>
      <c r="N19" s="18">
        <f t="shared" si="3"/>
        <v>280000</v>
      </c>
      <c r="O19" s="60">
        <f t="shared" si="3"/>
        <v>280000</v>
      </c>
      <c r="P19" s="167">
        <f>SUM(P20:P27)</f>
        <v>10450000</v>
      </c>
      <c r="Q19" s="17"/>
    </row>
    <row r="20" spans="2:17" ht="41.55" customHeight="1" x14ac:dyDescent="0.45">
      <c r="B20" s="61" t="s">
        <v>22</v>
      </c>
      <c r="C20" s="4" t="s">
        <v>9</v>
      </c>
      <c r="D20" s="10">
        <v>0</v>
      </c>
      <c r="E20" s="10">
        <v>0</v>
      </c>
      <c r="F20" s="10">
        <v>0</v>
      </c>
      <c r="G20" s="10">
        <v>0</v>
      </c>
      <c r="H20" s="56">
        <v>1000000</v>
      </c>
      <c r="I20" s="144">
        <v>2000000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56">
        <v>0</v>
      </c>
      <c r="P20" s="165">
        <f t="shared" ref="P20:P26" si="4">SUM(D20:O20)</f>
        <v>3000000</v>
      </c>
      <c r="Q20" s="17"/>
    </row>
    <row r="21" spans="2:17" ht="39.700000000000003" customHeight="1" x14ac:dyDescent="0.45">
      <c r="B21" s="61" t="s">
        <v>23</v>
      </c>
      <c r="C21" s="4" t="s">
        <v>607</v>
      </c>
      <c r="D21" s="10">
        <v>0</v>
      </c>
      <c r="E21" s="10">
        <v>300000</v>
      </c>
      <c r="F21" s="10">
        <v>0</v>
      </c>
      <c r="G21" s="10">
        <v>0</v>
      </c>
      <c r="H21" s="56">
        <v>0</v>
      </c>
      <c r="I21" s="139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56">
        <v>0</v>
      </c>
      <c r="P21" s="165">
        <f t="shared" si="4"/>
        <v>300000</v>
      </c>
    </row>
    <row r="22" spans="2:17" ht="35.549999999999997" customHeight="1" x14ac:dyDescent="0.45">
      <c r="B22" s="61" t="s">
        <v>24</v>
      </c>
      <c r="C22" s="4" t="s">
        <v>608</v>
      </c>
      <c r="D22" s="10">
        <v>250000</v>
      </c>
      <c r="E22" s="10">
        <v>250000</v>
      </c>
      <c r="F22" s="10">
        <v>250000</v>
      </c>
      <c r="G22" s="10">
        <v>250000</v>
      </c>
      <c r="H22" s="56">
        <v>250000</v>
      </c>
      <c r="I22" s="139">
        <v>250000</v>
      </c>
      <c r="J22" s="10">
        <v>250000</v>
      </c>
      <c r="K22" s="10">
        <v>250000</v>
      </c>
      <c r="L22" s="10">
        <v>250000</v>
      </c>
      <c r="M22" s="10">
        <v>250000</v>
      </c>
      <c r="N22" s="10">
        <v>250000</v>
      </c>
      <c r="O22" s="56">
        <v>250000</v>
      </c>
      <c r="P22" s="165">
        <f t="shared" si="4"/>
        <v>3000000</v>
      </c>
    </row>
    <row r="23" spans="2:17" ht="32.200000000000003" customHeight="1" x14ac:dyDescent="0.45">
      <c r="B23" s="61" t="s">
        <v>25</v>
      </c>
      <c r="C23" s="5" t="s">
        <v>39</v>
      </c>
      <c r="D23" s="10">
        <v>0</v>
      </c>
      <c r="E23" s="10">
        <v>0</v>
      </c>
      <c r="F23" s="10">
        <v>40000</v>
      </c>
      <c r="G23" s="10">
        <v>0</v>
      </c>
      <c r="H23" s="56">
        <v>0</v>
      </c>
      <c r="I23" s="139">
        <v>0</v>
      </c>
      <c r="J23" s="10">
        <v>0</v>
      </c>
      <c r="K23" s="10">
        <v>0</v>
      </c>
      <c r="L23" s="13">
        <v>3000000</v>
      </c>
      <c r="M23" s="15">
        <v>0</v>
      </c>
      <c r="N23" s="15">
        <v>0</v>
      </c>
      <c r="O23" s="175">
        <v>0</v>
      </c>
      <c r="P23" s="165">
        <f t="shared" si="4"/>
        <v>3040000</v>
      </c>
    </row>
    <row r="24" spans="2:17" ht="45" customHeight="1" x14ac:dyDescent="0.45">
      <c r="B24" s="61" t="s">
        <v>32</v>
      </c>
      <c r="C24" s="4" t="s">
        <v>10</v>
      </c>
      <c r="D24" s="10">
        <v>0</v>
      </c>
      <c r="E24" s="10">
        <v>200000</v>
      </c>
      <c r="F24" s="10">
        <v>0</v>
      </c>
      <c r="G24" s="10">
        <v>0</v>
      </c>
      <c r="H24" s="56">
        <v>0</v>
      </c>
      <c r="I24" s="139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56">
        <v>0</v>
      </c>
      <c r="P24" s="165">
        <f t="shared" si="4"/>
        <v>200000</v>
      </c>
    </row>
    <row r="25" spans="2:17" ht="35.549999999999997" customHeight="1" x14ac:dyDescent="0.45">
      <c r="B25" s="61" t="s">
        <v>33</v>
      </c>
      <c r="C25" s="6" t="s">
        <v>11</v>
      </c>
      <c r="D25" s="10">
        <v>30000</v>
      </c>
      <c r="E25" s="10">
        <v>30000</v>
      </c>
      <c r="F25" s="10">
        <v>30000</v>
      </c>
      <c r="G25" s="10">
        <v>30000</v>
      </c>
      <c r="H25" s="56">
        <v>30000</v>
      </c>
      <c r="I25" s="139">
        <v>30000</v>
      </c>
      <c r="J25" s="10">
        <v>30000</v>
      </c>
      <c r="K25" s="10">
        <v>30000</v>
      </c>
      <c r="L25" s="10">
        <v>30000</v>
      </c>
      <c r="M25" s="10">
        <v>30000</v>
      </c>
      <c r="N25" s="10">
        <v>30000</v>
      </c>
      <c r="O25" s="56">
        <v>30000</v>
      </c>
      <c r="P25" s="165">
        <f t="shared" si="4"/>
        <v>360000</v>
      </c>
    </row>
    <row r="26" spans="2:17" ht="35.549999999999997" customHeight="1" x14ac:dyDescent="0.45">
      <c r="B26" s="61" t="s">
        <v>34</v>
      </c>
      <c r="C26" s="43" t="s">
        <v>12</v>
      </c>
      <c r="D26" s="10">
        <v>0</v>
      </c>
      <c r="E26" s="10">
        <v>0</v>
      </c>
      <c r="F26" s="10">
        <v>300000</v>
      </c>
      <c r="G26" s="10">
        <v>0</v>
      </c>
      <c r="H26" s="56">
        <v>0</v>
      </c>
      <c r="I26" s="139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56">
        <v>0</v>
      </c>
      <c r="P26" s="165">
        <f t="shared" si="4"/>
        <v>300000</v>
      </c>
    </row>
    <row r="27" spans="2:17" ht="49.5" customHeight="1" thickBot="1" x14ac:dyDescent="0.5">
      <c r="B27" s="63" t="s">
        <v>96</v>
      </c>
      <c r="C27" s="68" t="s">
        <v>95</v>
      </c>
      <c r="D27" s="66">
        <v>100000</v>
      </c>
      <c r="E27" s="12">
        <v>150000</v>
      </c>
      <c r="F27" s="12">
        <v>0</v>
      </c>
      <c r="G27" s="12">
        <v>0</v>
      </c>
      <c r="H27" s="51">
        <v>0</v>
      </c>
      <c r="I27" s="141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51">
        <v>0</v>
      </c>
      <c r="P27" s="166">
        <f>SUM(D27:O27)</f>
        <v>250000</v>
      </c>
    </row>
    <row r="28" spans="2:17" ht="60" customHeight="1" x14ac:dyDescent="0.45">
      <c r="B28" s="59" t="s">
        <v>603</v>
      </c>
      <c r="C28" s="206" t="s">
        <v>649</v>
      </c>
      <c r="D28" s="18">
        <f>D30+D29</f>
        <v>30000</v>
      </c>
      <c r="E28" s="18">
        <f>E30+E29</f>
        <v>30000</v>
      </c>
      <c r="F28" s="18">
        <f t="shared" ref="F28:G28" si="5">F30+F29</f>
        <v>0</v>
      </c>
      <c r="G28" s="18">
        <f t="shared" si="5"/>
        <v>0</v>
      </c>
      <c r="H28" s="135">
        <f>H30+H29</f>
        <v>0</v>
      </c>
      <c r="I28" s="142">
        <f>I30+I29</f>
        <v>0</v>
      </c>
      <c r="J28" s="142">
        <f t="shared" ref="J28:N28" si="6">J30+J29</f>
        <v>0</v>
      </c>
      <c r="K28" s="142">
        <f t="shared" si="6"/>
        <v>0</v>
      </c>
      <c r="L28" s="142">
        <f t="shared" si="6"/>
        <v>0</v>
      </c>
      <c r="M28" s="142">
        <f t="shared" si="6"/>
        <v>0</v>
      </c>
      <c r="N28" s="142">
        <f t="shared" si="6"/>
        <v>0</v>
      </c>
      <c r="O28" s="135">
        <f>O30+O29</f>
        <v>0</v>
      </c>
      <c r="P28" s="207">
        <f>P30+P29</f>
        <v>60000</v>
      </c>
    </row>
    <row r="29" spans="2:17" ht="60" customHeight="1" x14ac:dyDescent="0.45">
      <c r="B29" s="270" t="s">
        <v>26</v>
      </c>
      <c r="C29" s="271" t="s">
        <v>646</v>
      </c>
      <c r="D29" s="52">
        <v>15000</v>
      </c>
      <c r="E29" s="52">
        <v>15000</v>
      </c>
      <c r="F29" s="52">
        <v>0</v>
      </c>
      <c r="G29" s="52">
        <v>0</v>
      </c>
      <c r="H29" s="272">
        <v>0</v>
      </c>
      <c r="I29" s="147">
        <v>0</v>
      </c>
      <c r="J29" s="147">
        <v>0</v>
      </c>
      <c r="K29" s="147">
        <v>0</v>
      </c>
      <c r="L29" s="147">
        <v>0</v>
      </c>
      <c r="M29" s="147">
        <v>0</v>
      </c>
      <c r="N29" s="147">
        <v>0</v>
      </c>
      <c r="O29" s="272">
        <v>0</v>
      </c>
      <c r="P29" s="273">
        <f>SUM(D29:O29)</f>
        <v>30000</v>
      </c>
    </row>
    <row r="30" spans="2:17" ht="61.5" customHeight="1" thickBot="1" x14ac:dyDescent="0.5">
      <c r="B30" s="63" t="s">
        <v>650</v>
      </c>
      <c r="C30" s="68" t="s">
        <v>647</v>
      </c>
      <c r="D30" s="12">
        <v>15000</v>
      </c>
      <c r="E30" s="12">
        <v>15000</v>
      </c>
      <c r="F30" s="12">
        <v>0</v>
      </c>
      <c r="G30" s="12">
        <v>0</v>
      </c>
      <c r="H30" s="51">
        <v>0</v>
      </c>
      <c r="I30" s="146">
        <v>0</v>
      </c>
      <c r="J30" s="146">
        <v>0</v>
      </c>
      <c r="K30" s="146">
        <v>0</v>
      </c>
      <c r="L30" s="146">
        <v>0</v>
      </c>
      <c r="M30" s="146">
        <v>0</v>
      </c>
      <c r="N30" s="146">
        <v>0</v>
      </c>
      <c r="O30" s="67">
        <v>0</v>
      </c>
      <c r="P30" s="205">
        <f>SUM(D30:O30)</f>
        <v>30000</v>
      </c>
    </row>
    <row r="31" spans="2:17" ht="35.549999999999997" customHeight="1" x14ac:dyDescent="0.45">
      <c r="B31" s="64">
        <v>5</v>
      </c>
      <c r="C31" s="204" t="s">
        <v>13</v>
      </c>
      <c r="D31" s="18">
        <f>SUM(D32:D33)</f>
        <v>500000</v>
      </c>
      <c r="E31" s="18">
        <f t="shared" ref="E31:O31" si="7">SUM(E32:E33)</f>
        <v>500000</v>
      </c>
      <c r="F31" s="18">
        <f t="shared" si="7"/>
        <v>500000</v>
      </c>
      <c r="G31" s="18">
        <f t="shared" si="7"/>
        <v>500000</v>
      </c>
      <c r="H31" s="60">
        <f t="shared" si="7"/>
        <v>500000</v>
      </c>
      <c r="I31" s="142">
        <f t="shared" si="7"/>
        <v>300000</v>
      </c>
      <c r="J31" s="18">
        <f t="shared" si="7"/>
        <v>300000</v>
      </c>
      <c r="K31" s="18">
        <f t="shared" si="7"/>
        <v>300000</v>
      </c>
      <c r="L31" s="18">
        <f t="shared" si="7"/>
        <v>300000</v>
      </c>
      <c r="M31" s="18">
        <f t="shared" si="7"/>
        <v>300000</v>
      </c>
      <c r="N31" s="18">
        <f t="shared" si="7"/>
        <v>300000</v>
      </c>
      <c r="O31" s="60">
        <f t="shared" si="7"/>
        <v>300000</v>
      </c>
      <c r="P31" s="167">
        <f>SUM(P32:P33)</f>
        <v>4600000</v>
      </c>
      <c r="Q31" s="17"/>
    </row>
    <row r="32" spans="2:17" ht="35.549999999999997" customHeight="1" x14ac:dyDescent="0.45">
      <c r="B32" s="162" t="s">
        <v>40</v>
      </c>
      <c r="C32" s="80" t="s">
        <v>609</v>
      </c>
      <c r="D32" s="52">
        <v>250000</v>
      </c>
      <c r="E32" s="52">
        <v>250000</v>
      </c>
      <c r="F32" s="52">
        <v>250000</v>
      </c>
      <c r="G32" s="52">
        <v>250000</v>
      </c>
      <c r="H32" s="163">
        <v>250000</v>
      </c>
      <c r="I32" s="147">
        <v>50000</v>
      </c>
      <c r="J32" s="147">
        <v>50000</v>
      </c>
      <c r="K32" s="147">
        <v>50000</v>
      </c>
      <c r="L32" s="147">
        <v>50000</v>
      </c>
      <c r="M32" s="147">
        <v>50000</v>
      </c>
      <c r="N32" s="147">
        <v>50000</v>
      </c>
      <c r="O32" s="171">
        <v>50000</v>
      </c>
      <c r="P32" s="171">
        <f>SUM(D32:O32)</f>
        <v>1600000</v>
      </c>
      <c r="Q32" s="17"/>
    </row>
    <row r="33" spans="2:16" ht="35.549999999999997" customHeight="1" thickBot="1" x14ac:dyDescent="0.5">
      <c r="B33" s="161" t="s">
        <v>645</v>
      </c>
      <c r="C33" s="7" t="s">
        <v>14</v>
      </c>
      <c r="D33" s="12">
        <v>250000</v>
      </c>
      <c r="E33" s="12">
        <v>250000</v>
      </c>
      <c r="F33" s="12">
        <v>250000</v>
      </c>
      <c r="G33" s="12">
        <v>250000</v>
      </c>
      <c r="H33" s="51">
        <v>250000</v>
      </c>
      <c r="I33" s="141">
        <v>250000</v>
      </c>
      <c r="J33" s="12">
        <v>250000</v>
      </c>
      <c r="K33" s="12">
        <v>250000</v>
      </c>
      <c r="L33" s="12">
        <v>250000</v>
      </c>
      <c r="M33" s="12">
        <v>250000</v>
      </c>
      <c r="N33" s="12">
        <v>250000</v>
      </c>
      <c r="O33" s="51">
        <v>250000</v>
      </c>
      <c r="P33" s="166">
        <f>SUM(D33:O33)</f>
        <v>3000000</v>
      </c>
    </row>
    <row r="34" spans="2:16" ht="35.549999999999997" customHeight="1" x14ac:dyDescent="0.45">
      <c r="B34" s="65" t="s">
        <v>651</v>
      </c>
      <c r="C34" s="8" t="s">
        <v>98</v>
      </c>
      <c r="D34" s="18">
        <f>D35</f>
        <v>65000</v>
      </c>
      <c r="E34" s="18">
        <f t="shared" ref="E34:O34" si="8">E35</f>
        <v>65000</v>
      </c>
      <c r="F34" s="18">
        <f t="shared" si="8"/>
        <v>65000</v>
      </c>
      <c r="G34" s="18">
        <f t="shared" si="8"/>
        <v>65000</v>
      </c>
      <c r="H34" s="60">
        <f t="shared" si="8"/>
        <v>65000</v>
      </c>
      <c r="I34" s="142">
        <f t="shared" si="8"/>
        <v>65000</v>
      </c>
      <c r="J34" s="18">
        <f t="shared" si="8"/>
        <v>65000</v>
      </c>
      <c r="K34" s="18">
        <f t="shared" si="8"/>
        <v>65000</v>
      </c>
      <c r="L34" s="18">
        <f t="shared" si="8"/>
        <v>65000</v>
      </c>
      <c r="M34" s="18">
        <f t="shared" si="8"/>
        <v>65000</v>
      </c>
      <c r="N34" s="18">
        <f t="shared" si="8"/>
        <v>65000</v>
      </c>
      <c r="O34" s="60">
        <f t="shared" si="8"/>
        <v>65000</v>
      </c>
      <c r="P34" s="167">
        <f>P35</f>
        <v>780000</v>
      </c>
    </row>
    <row r="35" spans="2:16" ht="35.549999999999997" customHeight="1" thickBot="1" x14ac:dyDescent="0.5">
      <c r="B35" s="63" t="s">
        <v>97</v>
      </c>
      <c r="C35" s="192" t="s">
        <v>623</v>
      </c>
      <c r="D35" s="66">
        <v>65000</v>
      </c>
      <c r="E35" s="66">
        <v>65000</v>
      </c>
      <c r="F35" s="66">
        <v>65000</v>
      </c>
      <c r="G35" s="66">
        <v>65000</v>
      </c>
      <c r="H35" s="67">
        <v>65000</v>
      </c>
      <c r="I35" s="146">
        <v>65000</v>
      </c>
      <c r="J35" s="66">
        <v>65000</v>
      </c>
      <c r="K35" s="66">
        <v>65000</v>
      </c>
      <c r="L35" s="66">
        <v>65000</v>
      </c>
      <c r="M35" s="66">
        <v>65000</v>
      </c>
      <c r="N35" s="66">
        <v>65000</v>
      </c>
      <c r="O35" s="67">
        <v>65000</v>
      </c>
      <c r="P35" s="172">
        <f>SUM(D35:O35)</f>
        <v>780000</v>
      </c>
    </row>
    <row r="36" spans="2:16" ht="35.549999999999997" customHeight="1" x14ac:dyDescent="0.45">
      <c r="B36" s="64">
        <v>7</v>
      </c>
      <c r="C36" s="8" t="s">
        <v>15</v>
      </c>
      <c r="D36" s="18">
        <f>D37</f>
        <v>50000</v>
      </c>
      <c r="E36" s="18">
        <f t="shared" ref="E36:O36" si="9">E37</f>
        <v>50000</v>
      </c>
      <c r="F36" s="18">
        <f t="shared" si="9"/>
        <v>50000</v>
      </c>
      <c r="G36" s="18">
        <f t="shared" si="9"/>
        <v>50000</v>
      </c>
      <c r="H36" s="60">
        <f t="shared" si="9"/>
        <v>50000</v>
      </c>
      <c r="I36" s="142">
        <f t="shared" si="9"/>
        <v>50000</v>
      </c>
      <c r="J36" s="18">
        <f t="shared" si="9"/>
        <v>50000</v>
      </c>
      <c r="K36" s="18">
        <f t="shared" si="9"/>
        <v>50000</v>
      </c>
      <c r="L36" s="18">
        <f t="shared" si="9"/>
        <v>50000</v>
      </c>
      <c r="M36" s="18">
        <f t="shared" si="9"/>
        <v>50000</v>
      </c>
      <c r="N36" s="18">
        <f t="shared" si="9"/>
        <v>50000</v>
      </c>
      <c r="O36" s="60">
        <f t="shared" si="9"/>
        <v>50000</v>
      </c>
      <c r="P36" s="167">
        <f>P37</f>
        <v>600000</v>
      </c>
    </row>
    <row r="37" spans="2:16" ht="35.549999999999997" customHeight="1" thickBot="1" x14ac:dyDescent="0.5">
      <c r="B37" s="155" t="s">
        <v>604</v>
      </c>
      <c r="C37" s="156" t="s">
        <v>15</v>
      </c>
      <c r="D37" s="157">
        <v>50000</v>
      </c>
      <c r="E37" s="157">
        <v>50000</v>
      </c>
      <c r="F37" s="157">
        <v>50000</v>
      </c>
      <c r="G37" s="157">
        <v>50000</v>
      </c>
      <c r="H37" s="158">
        <v>50000</v>
      </c>
      <c r="I37" s="159">
        <v>50000</v>
      </c>
      <c r="J37" s="157">
        <v>50000</v>
      </c>
      <c r="K37" s="157">
        <v>50000</v>
      </c>
      <c r="L37" s="157">
        <v>50000</v>
      </c>
      <c r="M37" s="157">
        <v>50000</v>
      </c>
      <c r="N37" s="157">
        <v>50000</v>
      </c>
      <c r="O37" s="158">
        <v>50000</v>
      </c>
      <c r="P37" s="173">
        <f>SUM(D37:O37)</f>
        <v>600000</v>
      </c>
    </row>
    <row r="38" spans="2:16" ht="29.25" customHeight="1" x14ac:dyDescent="0.45">
      <c r="B38" s="151"/>
      <c r="C38" s="152" t="s">
        <v>5</v>
      </c>
      <c r="D38" s="153">
        <f t="shared" ref="D38:O38" si="10">D4+D13+D19+D31+D36+D34+D28</f>
        <v>5957536</v>
      </c>
      <c r="E38" s="153">
        <f t="shared" si="10"/>
        <v>6587536</v>
      </c>
      <c r="F38" s="153">
        <f t="shared" si="10"/>
        <v>6487536</v>
      </c>
      <c r="G38" s="153">
        <f t="shared" si="10"/>
        <v>7277536</v>
      </c>
      <c r="H38" s="154">
        <f t="shared" si="10"/>
        <v>8827536</v>
      </c>
      <c r="I38" s="193">
        <f t="shared" si="10"/>
        <v>9627536</v>
      </c>
      <c r="J38" s="153">
        <f t="shared" si="10"/>
        <v>5577536</v>
      </c>
      <c r="K38" s="153">
        <f t="shared" si="10"/>
        <v>5577536</v>
      </c>
      <c r="L38" s="153">
        <f t="shared" si="10"/>
        <v>8877536</v>
      </c>
      <c r="M38" s="153">
        <f t="shared" si="10"/>
        <v>5577536</v>
      </c>
      <c r="N38" s="153">
        <f t="shared" si="10"/>
        <v>5577536</v>
      </c>
      <c r="O38" s="154">
        <f t="shared" si="10"/>
        <v>5577536</v>
      </c>
      <c r="P38" s="174">
        <f>SUM(D38:O38)</f>
        <v>81530432</v>
      </c>
    </row>
    <row r="39" spans="2:16" ht="25.5" customHeight="1" x14ac:dyDescent="0.45">
      <c r="B39" s="286"/>
      <c r="C39" s="138" t="s">
        <v>605</v>
      </c>
      <c r="D39" s="186">
        <f t="shared" ref="D39:O39" si="11">D29</f>
        <v>15000</v>
      </c>
      <c r="E39" s="186">
        <f t="shared" si="11"/>
        <v>15000</v>
      </c>
      <c r="F39" s="186">
        <f t="shared" si="11"/>
        <v>0</v>
      </c>
      <c r="G39" s="186">
        <f t="shared" si="11"/>
        <v>0</v>
      </c>
      <c r="H39" s="187">
        <f t="shared" si="11"/>
        <v>0</v>
      </c>
      <c r="I39" s="194">
        <f t="shared" si="11"/>
        <v>0</v>
      </c>
      <c r="J39" s="186">
        <f t="shared" si="11"/>
        <v>0</v>
      </c>
      <c r="K39" s="186">
        <f t="shared" si="11"/>
        <v>0</v>
      </c>
      <c r="L39" s="186">
        <f t="shared" si="11"/>
        <v>0</v>
      </c>
      <c r="M39" s="186">
        <f t="shared" si="11"/>
        <v>0</v>
      </c>
      <c r="N39" s="186">
        <f t="shared" si="11"/>
        <v>0</v>
      </c>
      <c r="O39" s="187">
        <f t="shared" si="11"/>
        <v>0</v>
      </c>
      <c r="P39" s="188">
        <f>SUM(D39:O39)</f>
        <v>30000</v>
      </c>
    </row>
    <row r="40" spans="2:16" ht="28.5" customHeight="1" thickBot="1" x14ac:dyDescent="0.5">
      <c r="B40" s="287"/>
      <c r="C40" s="160" t="s">
        <v>606</v>
      </c>
      <c r="D40" s="189">
        <f t="shared" ref="D40:O40" si="12">D4+D13+D19+D31+D34+D36+D30</f>
        <v>5942536</v>
      </c>
      <c r="E40" s="189">
        <f t="shared" si="12"/>
        <v>6572536</v>
      </c>
      <c r="F40" s="189">
        <f t="shared" si="12"/>
        <v>6487536</v>
      </c>
      <c r="G40" s="189">
        <f t="shared" si="12"/>
        <v>7277536</v>
      </c>
      <c r="H40" s="190">
        <f t="shared" si="12"/>
        <v>8827536</v>
      </c>
      <c r="I40" s="195">
        <f t="shared" si="12"/>
        <v>9627536</v>
      </c>
      <c r="J40" s="189">
        <f t="shared" si="12"/>
        <v>5577536</v>
      </c>
      <c r="K40" s="189">
        <f t="shared" si="12"/>
        <v>5577536</v>
      </c>
      <c r="L40" s="189">
        <f t="shared" si="12"/>
        <v>8877536</v>
      </c>
      <c r="M40" s="189">
        <f t="shared" si="12"/>
        <v>5577536</v>
      </c>
      <c r="N40" s="189">
        <f t="shared" si="12"/>
        <v>5577536</v>
      </c>
      <c r="O40" s="190">
        <f t="shared" si="12"/>
        <v>5577536</v>
      </c>
      <c r="P40" s="191">
        <f>SUM(D40:O40)</f>
        <v>81500432</v>
      </c>
    </row>
    <row r="42" spans="2:16" x14ac:dyDescent="0.45">
      <c r="C42" s="291" t="s">
        <v>653</v>
      </c>
      <c r="D42" s="291"/>
      <c r="E42" s="291"/>
      <c r="F42" s="291"/>
      <c r="G42" s="291"/>
      <c r="H42" s="291"/>
      <c r="I42" s="291"/>
    </row>
    <row r="44" spans="2:16" x14ac:dyDescent="0.45">
      <c r="C44" t="s">
        <v>652</v>
      </c>
    </row>
    <row r="48" spans="2:16" x14ac:dyDescent="0.45">
      <c r="C48" s="50"/>
      <c r="M48" s="17"/>
    </row>
  </sheetData>
  <mergeCells count="7">
    <mergeCell ref="P1:P3"/>
    <mergeCell ref="B39:B40"/>
    <mergeCell ref="D1:H2"/>
    <mergeCell ref="I1:O2"/>
    <mergeCell ref="C42:I42"/>
    <mergeCell ref="B1:B3"/>
    <mergeCell ref="C1:C3"/>
  </mergeCells>
  <phoneticPr fontId="16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009C7-9763-4303-A19B-19922C68A6AD}">
  <sheetPr>
    <tabColor rgb="FFFFC000"/>
  </sheetPr>
  <dimension ref="A1:E11"/>
  <sheetViews>
    <sheetView zoomScale="90" zoomScaleNormal="90" workbookViewId="0">
      <selection activeCell="B17" sqref="B17"/>
    </sheetView>
  </sheetViews>
  <sheetFormatPr defaultRowHeight="14.25" x14ac:dyDescent="0.45"/>
  <cols>
    <col min="2" max="2" width="21.19921875" customWidth="1"/>
    <col min="3" max="3" width="17.19921875" customWidth="1"/>
    <col min="5" max="5" width="14" bestFit="1" customWidth="1"/>
  </cols>
  <sheetData>
    <row r="1" spans="1:5" ht="28.5" customHeight="1" x14ac:dyDescent="0.45">
      <c r="A1" s="296" t="s">
        <v>85</v>
      </c>
      <c r="B1" s="296"/>
      <c r="C1" s="74" t="s">
        <v>90</v>
      </c>
      <c r="D1" s="75" t="s">
        <v>86</v>
      </c>
      <c r="E1" s="75" t="s">
        <v>87</v>
      </c>
    </row>
    <row r="2" spans="1:5" ht="35.200000000000003" customHeight="1" x14ac:dyDescent="0.45">
      <c r="A2" s="297" t="s">
        <v>27</v>
      </c>
      <c r="B2" s="297"/>
      <c r="C2" s="76"/>
      <c r="D2" s="77"/>
      <c r="E2" s="77"/>
    </row>
    <row r="3" spans="1:5" x14ac:dyDescent="0.45">
      <c r="A3" s="298" t="s">
        <v>89</v>
      </c>
      <c r="B3" s="298"/>
      <c r="C3" s="43"/>
      <c r="D3" s="43" t="s">
        <v>88</v>
      </c>
      <c r="E3" s="24">
        <v>150</v>
      </c>
    </row>
    <row r="4" spans="1:5" ht="30" customHeight="1" x14ac:dyDescent="0.45">
      <c r="A4" s="299" t="s">
        <v>99</v>
      </c>
      <c r="B4" s="299"/>
      <c r="C4" s="43"/>
      <c r="D4" s="43" t="s">
        <v>88</v>
      </c>
      <c r="E4" s="24">
        <v>150</v>
      </c>
    </row>
    <row r="5" spans="1:5" x14ac:dyDescent="0.45">
      <c r="A5" s="298" t="s">
        <v>91</v>
      </c>
      <c r="B5" s="298"/>
      <c r="C5" s="43" t="s">
        <v>504</v>
      </c>
      <c r="D5" s="43" t="s">
        <v>88</v>
      </c>
      <c r="E5" s="24">
        <v>150</v>
      </c>
    </row>
    <row r="6" spans="1:5" x14ac:dyDescent="0.45">
      <c r="A6" s="298" t="s">
        <v>91</v>
      </c>
      <c r="B6" s="298"/>
      <c r="C6" s="43" t="s">
        <v>92</v>
      </c>
      <c r="D6" s="43" t="s">
        <v>88</v>
      </c>
      <c r="E6" s="24">
        <v>500</v>
      </c>
    </row>
    <row r="7" spans="1:5" x14ac:dyDescent="0.45">
      <c r="A7" s="298" t="s">
        <v>91</v>
      </c>
      <c r="B7" s="298"/>
      <c r="C7" s="43" t="s">
        <v>93</v>
      </c>
      <c r="D7" s="43" t="s">
        <v>88</v>
      </c>
      <c r="E7" s="24">
        <v>1000</v>
      </c>
    </row>
    <row r="8" spans="1:5" x14ac:dyDescent="0.45">
      <c r="A8" s="300" t="s">
        <v>101</v>
      </c>
      <c r="B8" s="300"/>
      <c r="C8" s="136"/>
      <c r="D8" s="136"/>
      <c r="E8" s="136"/>
    </row>
    <row r="9" spans="1:5" x14ac:dyDescent="0.45">
      <c r="A9" s="298" t="s">
        <v>102</v>
      </c>
      <c r="B9" s="298"/>
      <c r="C9" s="79"/>
      <c r="D9" s="80" t="s">
        <v>103</v>
      </c>
      <c r="E9" s="81">
        <v>40000</v>
      </c>
    </row>
    <row r="10" spans="1:5" x14ac:dyDescent="0.45">
      <c r="A10" s="300" t="s">
        <v>260</v>
      </c>
      <c r="B10" s="300"/>
      <c r="C10" s="137"/>
      <c r="D10" s="137"/>
      <c r="E10" s="137"/>
    </row>
    <row r="11" spans="1:5" ht="31.5" customHeight="1" x14ac:dyDescent="0.45">
      <c r="A11" s="301" t="s">
        <v>555</v>
      </c>
      <c r="B11" s="302"/>
      <c r="C11" s="40"/>
      <c r="D11" s="78" t="s">
        <v>103</v>
      </c>
      <c r="E11" s="81">
        <v>60000</v>
      </c>
    </row>
  </sheetData>
  <mergeCells count="11">
    <mergeCell ref="A6:B6"/>
    <mergeCell ref="A10:B10"/>
    <mergeCell ref="A11:B11"/>
    <mergeCell ref="A8:B8"/>
    <mergeCell ref="A9:B9"/>
    <mergeCell ref="A7:B7"/>
    <mergeCell ref="A1:B1"/>
    <mergeCell ref="A2:B2"/>
    <mergeCell ref="A3:B3"/>
    <mergeCell ref="A4:B4"/>
    <mergeCell ref="A5:B5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0F22B-14CE-4438-909D-29E3F9A530B7}">
  <sheetPr>
    <tabColor theme="4"/>
  </sheetPr>
  <dimension ref="A1:G7421"/>
  <sheetViews>
    <sheetView topLeftCell="A7390" workbookViewId="0">
      <selection activeCell="C7418" sqref="C7418"/>
    </sheetView>
  </sheetViews>
  <sheetFormatPr defaultRowHeight="14.25" x14ac:dyDescent="0.45"/>
  <cols>
    <col min="1" max="1" width="10.796875" customWidth="1"/>
    <col min="2" max="2" width="15.53125" customWidth="1"/>
    <col min="3" max="3" width="11.73046875" customWidth="1"/>
    <col min="4" max="4" width="15.796875" customWidth="1"/>
    <col min="5" max="5" width="13.46484375" customWidth="1"/>
    <col min="6" max="6" width="17.46484375" customWidth="1"/>
  </cols>
  <sheetData>
    <row r="1" spans="1:6" x14ac:dyDescent="0.45">
      <c r="A1" s="210" t="s">
        <v>201</v>
      </c>
      <c r="B1" s="210" t="s">
        <v>216</v>
      </c>
      <c r="C1" s="210" t="s">
        <v>202</v>
      </c>
      <c r="D1" s="210" t="s">
        <v>107</v>
      </c>
      <c r="E1" s="210" t="s">
        <v>105</v>
      </c>
      <c r="F1" s="210" t="s">
        <v>200</v>
      </c>
    </row>
    <row r="2" spans="1:6" x14ac:dyDescent="0.45">
      <c r="A2" s="209">
        <v>19882</v>
      </c>
      <c r="B2" s="209">
        <v>400</v>
      </c>
      <c r="C2" s="208">
        <v>8.4249502564508845</v>
      </c>
      <c r="D2" s="209"/>
      <c r="E2" s="209"/>
      <c r="F2" s="209">
        <v>2021</v>
      </c>
    </row>
    <row r="3" spans="1:6" x14ac:dyDescent="0.45">
      <c r="A3" s="209">
        <v>19882</v>
      </c>
      <c r="B3" s="209">
        <v>400</v>
      </c>
      <c r="C3" s="208">
        <v>8.3999493372532523</v>
      </c>
      <c r="D3" s="209"/>
      <c r="E3" s="209"/>
      <c r="F3" s="209">
        <v>2021</v>
      </c>
    </row>
    <row r="4" spans="1:6" x14ac:dyDescent="0.45">
      <c r="A4" s="209">
        <v>19882</v>
      </c>
      <c r="B4" s="209">
        <v>400</v>
      </c>
      <c r="C4" s="208">
        <v>2.5357013346134818</v>
      </c>
      <c r="D4" s="209"/>
      <c r="E4" s="209"/>
      <c r="F4" s="209">
        <v>2021</v>
      </c>
    </row>
    <row r="5" spans="1:6" x14ac:dyDescent="0.45">
      <c r="A5" s="209">
        <v>19882</v>
      </c>
      <c r="B5" s="209">
        <v>400</v>
      </c>
      <c r="C5" s="208">
        <v>2.6897544290545619</v>
      </c>
      <c r="D5" s="209"/>
      <c r="E5" s="209"/>
      <c r="F5" s="209">
        <v>2021</v>
      </c>
    </row>
    <row r="6" spans="1:6" x14ac:dyDescent="0.45">
      <c r="A6" s="209">
        <v>19883</v>
      </c>
      <c r="B6" s="209">
        <v>400</v>
      </c>
      <c r="C6" s="208">
        <v>3.0965770115602012</v>
      </c>
      <c r="D6" s="209"/>
      <c r="E6" s="209"/>
      <c r="F6" s="209">
        <v>2021</v>
      </c>
    </row>
    <row r="7" spans="1:6" x14ac:dyDescent="0.45">
      <c r="A7" s="209">
        <v>19882</v>
      </c>
      <c r="B7" s="209">
        <v>400</v>
      </c>
      <c r="C7" s="208">
        <v>2.7833867437840141</v>
      </c>
      <c r="D7" s="209"/>
      <c r="E7" s="209"/>
      <c r="F7" s="209">
        <v>2021</v>
      </c>
    </row>
    <row r="8" spans="1:6" x14ac:dyDescent="0.45">
      <c r="A8" s="209">
        <v>16282</v>
      </c>
      <c r="B8" s="209">
        <v>315</v>
      </c>
      <c r="C8" s="208">
        <v>27.760314340865989</v>
      </c>
      <c r="D8" s="209"/>
      <c r="E8" s="209"/>
      <c r="F8" s="209">
        <v>2021</v>
      </c>
    </row>
    <row r="9" spans="1:6" x14ac:dyDescent="0.45">
      <c r="A9" s="209">
        <v>16282</v>
      </c>
      <c r="B9" s="209">
        <v>315</v>
      </c>
      <c r="C9" s="208">
        <v>11.65155929172955</v>
      </c>
      <c r="D9" s="209"/>
      <c r="E9" s="209"/>
      <c r="F9" s="209">
        <v>2021</v>
      </c>
    </row>
    <row r="10" spans="1:6" x14ac:dyDescent="0.45">
      <c r="A10" s="209">
        <v>16282</v>
      </c>
      <c r="B10" s="209">
        <v>315</v>
      </c>
      <c r="C10" s="208">
        <v>0.89951140317820699</v>
      </c>
      <c r="D10" s="209"/>
      <c r="E10" s="209"/>
      <c r="F10" s="209">
        <v>2021</v>
      </c>
    </row>
    <row r="11" spans="1:6" x14ac:dyDescent="0.45">
      <c r="A11" s="209">
        <v>16282</v>
      </c>
      <c r="B11" s="209">
        <v>315</v>
      </c>
      <c r="C11" s="208">
        <v>31.886068843639169</v>
      </c>
      <c r="D11" s="209"/>
      <c r="E11" s="209"/>
      <c r="F11" s="209">
        <v>2021</v>
      </c>
    </row>
    <row r="12" spans="1:6" x14ac:dyDescent="0.45">
      <c r="A12" s="209">
        <v>16282</v>
      </c>
      <c r="B12" s="209">
        <v>315</v>
      </c>
      <c r="C12" s="208">
        <v>28.092149774513171</v>
      </c>
      <c r="D12" s="209"/>
      <c r="E12" s="209"/>
      <c r="F12" s="209">
        <v>2021</v>
      </c>
    </row>
    <row r="13" spans="1:6" x14ac:dyDescent="0.45">
      <c r="A13" s="209">
        <v>16282</v>
      </c>
      <c r="B13" s="209">
        <v>250</v>
      </c>
      <c r="C13" s="208">
        <v>27.614901722575901</v>
      </c>
      <c r="D13" s="209"/>
      <c r="E13" s="209"/>
      <c r="F13" s="209">
        <v>2021</v>
      </c>
    </row>
    <row r="14" spans="1:6" x14ac:dyDescent="0.45">
      <c r="A14" s="209">
        <v>16282</v>
      </c>
      <c r="B14" s="209">
        <v>250</v>
      </c>
      <c r="C14" s="208">
        <v>56.537567336024381</v>
      </c>
      <c r="D14" s="209"/>
      <c r="E14" s="209"/>
      <c r="F14" s="209">
        <v>2021</v>
      </c>
    </row>
    <row r="15" spans="1:6" x14ac:dyDescent="0.45">
      <c r="A15" s="209">
        <v>16282</v>
      </c>
      <c r="B15" s="209">
        <v>250</v>
      </c>
      <c r="C15" s="208">
        <v>21.448321252592891</v>
      </c>
      <c r="D15" s="209"/>
      <c r="E15" s="209"/>
      <c r="F15" s="209">
        <v>2021</v>
      </c>
    </row>
    <row r="16" spans="1:6" x14ac:dyDescent="0.45">
      <c r="A16" s="209">
        <v>16282</v>
      </c>
      <c r="B16" s="209">
        <v>250</v>
      </c>
      <c r="C16" s="208">
        <v>31.2400619246704</v>
      </c>
      <c r="D16" s="209"/>
      <c r="E16" s="209"/>
      <c r="F16" s="209">
        <v>2021</v>
      </c>
    </row>
    <row r="17" spans="1:6" x14ac:dyDescent="0.45">
      <c r="A17" s="209">
        <v>16282</v>
      </c>
      <c r="B17" s="209">
        <v>250</v>
      </c>
      <c r="C17" s="208">
        <v>20.490104815504012</v>
      </c>
      <c r="D17" s="209"/>
      <c r="E17" s="209"/>
      <c r="F17" s="209">
        <v>2021</v>
      </c>
    </row>
    <row r="18" spans="1:6" x14ac:dyDescent="0.45">
      <c r="A18" s="209">
        <v>16282</v>
      </c>
      <c r="B18" s="209">
        <v>250</v>
      </c>
      <c r="C18" s="208">
        <v>52.609958396244082</v>
      </c>
      <c r="D18" s="209"/>
      <c r="E18" s="209"/>
      <c r="F18" s="209">
        <v>2021</v>
      </c>
    </row>
    <row r="19" spans="1:6" x14ac:dyDescent="0.45">
      <c r="A19" s="209">
        <v>16282</v>
      </c>
      <c r="B19" s="209">
        <v>250</v>
      </c>
      <c r="C19" s="208">
        <v>24.219735670356989</v>
      </c>
      <c r="D19" s="209"/>
      <c r="E19" s="209"/>
      <c r="F19" s="209">
        <v>2021</v>
      </c>
    </row>
    <row r="20" spans="1:6" x14ac:dyDescent="0.45">
      <c r="A20" s="209">
        <v>16282</v>
      </c>
      <c r="B20" s="209">
        <v>315</v>
      </c>
      <c r="C20" s="208">
        <v>32.72116611202631</v>
      </c>
      <c r="D20" s="209"/>
      <c r="E20" s="209"/>
      <c r="F20" s="209">
        <v>2021</v>
      </c>
    </row>
    <row r="21" spans="1:6" x14ac:dyDescent="0.45">
      <c r="A21" s="209">
        <v>16282</v>
      </c>
      <c r="B21" s="209">
        <v>315</v>
      </c>
      <c r="C21" s="208">
        <v>30.575882537413761</v>
      </c>
      <c r="D21" s="209"/>
      <c r="E21" s="209"/>
      <c r="F21" s="209">
        <v>2021</v>
      </c>
    </row>
    <row r="22" spans="1:6" x14ac:dyDescent="0.45">
      <c r="A22" s="209">
        <v>16282</v>
      </c>
      <c r="B22" s="209">
        <v>250</v>
      </c>
      <c r="C22" s="208">
        <v>24.565372372689449</v>
      </c>
      <c r="D22" s="209"/>
      <c r="E22" s="209"/>
      <c r="F22" s="209">
        <v>2021</v>
      </c>
    </row>
    <row r="23" spans="1:6" x14ac:dyDescent="0.45">
      <c r="A23" s="209">
        <v>16282</v>
      </c>
      <c r="B23" s="209">
        <v>250</v>
      </c>
      <c r="C23" s="208">
        <v>67.775419875929202</v>
      </c>
      <c r="D23" s="209"/>
      <c r="E23" s="209"/>
      <c r="F23" s="209">
        <v>2021</v>
      </c>
    </row>
    <row r="24" spans="1:6" x14ac:dyDescent="0.45">
      <c r="A24" s="209">
        <v>18868</v>
      </c>
      <c r="B24" s="209">
        <v>400</v>
      </c>
      <c r="C24" s="208">
        <v>25.965571723410012</v>
      </c>
      <c r="D24" s="209"/>
      <c r="E24" s="209"/>
      <c r="F24" s="209">
        <v>2021</v>
      </c>
    </row>
    <row r="25" spans="1:6" x14ac:dyDescent="0.45">
      <c r="A25" s="209">
        <v>18868</v>
      </c>
      <c r="B25" s="209">
        <v>400</v>
      </c>
      <c r="C25" s="208">
        <v>12.605427586846011</v>
      </c>
      <c r="D25" s="209"/>
      <c r="E25" s="209"/>
      <c r="F25" s="209">
        <v>2021</v>
      </c>
    </row>
    <row r="26" spans="1:6" x14ac:dyDescent="0.45">
      <c r="A26" s="209">
        <v>18868</v>
      </c>
      <c r="B26" s="209">
        <v>400</v>
      </c>
      <c r="C26" s="208">
        <v>7.4746697106735018</v>
      </c>
      <c r="D26" s="209"/>
      <c r="E26" s="209"/>
      <c r="F26" s="209">
        <v>2021</v>
      </c>
    </row>
    <row r="27" spans="1:6" x14ac:dyDescent="0.45">
      <c r="A27" s="209">
        <v>18868</v>
      </c>
      <c r="B27" s="209">
        <v>400</v>
      </c>
      <c r="C27" s="208">
        <v>17.685078236032879</v>
      </c>
      <c r="D27" s="209"/>
      <c r="E27" s="209"/>
      <c r="F27" s="209">
        <v>2021</v>
      </c>
    </row>
    <row r="28" spans="1:6" x14ac:dyDescent="0.45">
      <c r="A28" s="209">
        <v>18868</v>
      </c>
      <c r="B28" s="209">
        <v>400</v>
      </c>
      <c r="C28" s="208">
        <v>18.010189355607729</v>
      </c>
      <c r="D28" s="209"/>
      <c r="E28" s="209"/>
      <c r="F28" s="209">
        <v>2021</v>
      </c>
    </row>
    <row r="29" spans="1:6" x14ac:dyDescent="0.45">
      <c r="A29" s="209">
        <v>18868</v>
      </c>
      <c r="B29" s="209">
        <v>400</v>
      </c>
      <c r="C29" s="208">
        <v>22.981837725778949</v>
      </c>
      <c r="D29" s="209"/>
      <c r="E29" s="209"/>
      <c r="F29" s="209">
        <v>2021</v>
      </c>
    </row>
    <row r="30" spans="1:6" x14ac:dyDescent="0.45">
      <c r="A30" s="209">
        <v>18868</v>
      </c>
      <c r="B30" s="209">
        <v>400</v>
      </c>
      <c r="C30" s="208">
        <v>7.0475309006851559</v>
      </c>
      <c r="D30" s="209"/>
      <c r="E30" s="209"/>
      <c r="F30" s="209">
        <v>2021</v>
      </c>
    </row>
    <row r="31" spans="1:6" x14ac:dyDescent="0.45">
      <c r="A31" s="209">
        <v>18868</v>
      </c>
      <c r="B31" s="209">
        <v>400</v>
      </c>
      <c r="C31" s="208">
        <v>4.295060714780182</v>
      </c>
      <c r="D31" s="209"/>
      <c r="E31" s="209"/>
      <c r="F31" s="209">
        <v>2021</v>
      </c>
    </row>
    <row r="32" spans="1:6" x14ac:dyDescent="0.45">
      <c r="A32" s="209">
        <v>18868</v>
      </c>
      <c r="B32" s="209">
        <v>400</v>
      </c>
      <c r="C32" s="208">
        <v>30.91458523491205</v>
      </c>
      <c r="D32" s="209"/>
      <c r="E32" s="209"/>
      <c r="F32" s="209">
        <v>2021</v>
      </c>
    </row>
    <row r="33" spans="1:6" x14ac:dyDescent="0.45">
      <c r="A33" s="209">
        <v>18868</v>
      </c>
      <c r="B33" s="209">
        <v>400</v>
      </c>
      <c r="C33" s="208">
        <v>26.454925387568348</v>
      </c>
      <c r="D33" s="209"/>
      <c r="E33" s="209"/>
      <c r="F33" s="209">
        <v>2021</v>
      </c>
    </row>
    <row r="34" spans="1:6" x14ac:dyDescent="0.45">
      <c r="A34" s="209">
        <v>18868</v>
      </c>
      <c r="B34" s="209">
        <v>400</v>
      </c>
      <c r="C34" s="208">
        <v>22.12144254595297</v>
      </c>
      <c r="D34" s="209"/>
      <c r="E34" s="209"/>
      <c r="F34" s="209">
        <v>2021</v>
      </c>
    </row>
    <row r="35" spans="1:6" x14ac:dyDescent="0.45">
      <c r="A35" s="209">
        <v>18868</v>
      </c>
      <c r="B35" s="209">
        <v>400</v>
      </c>
      <c r="C35" s="208">
        <v>10.42144498979675</v>
      </c>
      <c r="D35" s="209"/>
      <c r="E35" s="209"/>
      <c r="F35" s="209">
        <v>2021</v>
      </c>
    </row>
    <row r="36" spans="1:6" x14ac:dyDescent="0.45">
      <c r="A36" s="209">
        <v>18868</v>
      </c>
      <c r="B36" s="209">
        <v>400</v>
      </c>
      <c r="C36" s="208">
        <v>7.8904470272928364</v>
      </c>
      <c r="D36" s="209"/>
      <c r="E36" s="209"/>
      <c r="F36" s="209">
        <v>2021</v>
      </c>
    </row>
    <row r="37" spans="1:6" x14ac:dyDescent="0.45">
      <c r="A37" s="209">
        <v>18868</v>
      </c>
      <c r="B37" s="209">
        <v>400</v>
      </c>
      <c r="C37" s="208">
        <v>50.836788765842797</v>
      </c>
      <c r="D37" s="209"/>
      <c r="E37" s="209"/>
      <c r="F37" s="209">
        <v>2021</v>
      </c>
    </row>
    <row r="38" spans="1:6" x14ac:dyDescent="0.45">
      <c r="A38" s="209">
        <v>18868</v>
      </c>
      <c r="B38" s="209">
        <v>400</v>
      </c>
      <c r="C38" s="208">
        <v>12.68006486528575</v>
      </c>
      <c r="D38" s="209"/>
      <c r="E38" s="209"/>
      <c r="F38" s="209">
        <v>2021</v>
      </c>
    </row>
    <row r="39" spans="1:6" x14ac:dyDescent="0.45">
      <c r="A39" s="209">
        <v>23038</v>
      </c>
      <c r="B39" s="209">
        <v>315</v>
      </c>
      <c r="C39" s="208">
        <v>7.0890512485622441</v>
      </c>
      <c r="D39" s="209"/>
      <c r="E39" s="209"/>
      <c r="F39" s="209">
        <v>2021</v>
      </c>
    </row>
    <row r="40" spans="1:6" x14ac:dyDescent="0.45">
      <c r="A40" s="209">
        <v>23038</v>
      </c>
      <c r="B40" s="209">
        <v>315</v>
      </c>
      <c r="C40" s="208">
        <v>27.95639470851302</v>
      </c>
      <c r="D40" s="209"/>
      <c r="E40" s="209"/>
      <c r="F40" s="209">
        <v>2021</v>
      </c>
    </row>
    <row r="41" spans="1:6" x14ac:dyDescent="0.45">
      <c r="A41" s="209">
        <v>23038</v>
      </c>
      <c r="B41" s="209">
        <v>450</v>
      </c>
      <c r="C41" s="208">
        <v>32.766767021026759</v>
      </c>
      <c r="D41" s="209"/>
      <c r="E41" s="209"/>
      <c r="F41" s="209">
        <v>2021</v>
      </c>
    </row>
    <row r="42" spans="1:6" x14ac:dyDescent="0.45">
      <c r="A42" s="209">
        <v>23038</v>
      </c>
      <c r="B42" s="209">
        <v>450</v>
      </c>
      <c r="C42" s="208">
        <v>43.72618905688077</v>
      </c>
      <c r="D42" s="209"/>
      <c r="E42" s="209"/>
      <c r="F42" s="209">
        <v>2021</v>
      </c>
    </row>
    <row r="43" spans="1:6" x14ac:dyDescent="0.45">
      <c r="A43" s="209">
        <v>23038</v>
      </c>
      <c r="B43" s="209">
        <v>450</v>
      </c>
      <c r="C43" s="208">
        <v>28.093005086429699</v>
      </c>
      <c r="D43" s="209"/>
      <c r="E43" s="209"/>
      <c r="F43" s="209">
        <v>2021</v>
      </c>
    </row>
    <row r="44" spans="1:6" x14ac:dyDescent="0.45">
      <c r="A44" s="209">
        <v>23038</v>
      </c>
      <c r="B44" s="209">
        <v>450</v>
      </c>
      <c r="C44" s="208">
        <v>11.258644780843509</v>
      </c>
      <c r="D44" s="209"/>
      <c r="E44" s="209"/>
      <c r="F44" s="209">
        <v>2021</v>
      </c>
    </row>
    <row r="45" spans="1:6" x14ac:dyDescent="0.45">
      <c r="A45" s="209">
        <v>23038</v>
      </c>
      <c r="B45" s="209">
        <v>573</v>
      </c>
      <c r="C45" s="208">
        <v>48.479787244517929</v>
      </c>
      <c r="D45" s="209"/>
      <c r="E45" s="209"/>
      <c r="F45" s="209">
        <v>2021</v>
      </c>
    </row>
    <row r="46" spans="1:6" x14ac:dyDescent="0.45">
      <c r="A46" s="209">
        <v>23038</v>
      </c>
      <c r="B46" s="209">
        <v>573</v>
      </c>
      <c r="C46" s="208">
        <v>48.195813047419222</v>
      </c>
      <c r="D46" s="209"/>
      <c r="E46" s="209"/>
      <c r="F46" s="209">
        <v>2021</v>
      </c>
    </row>
    <row r="47" spans="1:6" x14ac:dyDescent="0.45">
      <c r="A47" s="209">
        <v>23038</v>
      </c>
      <c r="B47" s="209">
        <v>573</v>
      </c>
      <c r="C47" s="208">
        <v>56.955205304606373</v>
      </c>
      <c r="D47" s="209"/>
      <c r="E47" s="209"/>
      <c r="F47" s="209">
        <v>2021</v>
      </c>
    </row>
    <row r="48" spans="1:6" x14ac:dyDescent="0.45">
      <c r="A48" s="209">
        <v>23038</v>
      </c>
      <c r="B48" s="209">
        <v>573</v>
      </c>
      <c r="C48" s="208">
        <v>60.934130052204353</v>
      </c>
      <c r="D48" s="209"/>
      <c r="E48" s="209"/>
      <c r="F48" s="209">
        <v>2021</v>
      </c>
    </row>
    <row r="49" spans="1:6" x14ac:dyDescent="0.45">
      <c r="A49" s="209">
        <v>23038</v>
      </c>
      <c r="B49" s="209">
        <v>573</v>
      </c>
      <c r="C49" s="208">
        <v>46.149752597858253</v>
      </c>
      <c r="D49" s="209"/>
      <c r="E49" s="209"/>
      <c r="F49" s="209">
        <v>2021</v>
      </c>
    </row>
    <row r="50" spans="1:6" x14ac:dyDescent="0.45">
      <c r="A50" s="209">
        <v>23038</v>
      </c>
      <c r="B50" s="209">
        <v>573</v>
      </c>
      <c r="C50" s="208">
        <v>62.996993208380587</v>
      </c>
      <c r="D50" s="209"/>
      <c r="E50" s="209"/>
      <c r="F50" s="209">
        <v>2021</v>
      </c>
    </row>
    <row r="51" spans="1:6" x14ac:dyDescent="0.45">
      <c r="A51" s="209">
        <v>23038</v>
      </c>
      <c r="B51" s="209">
        <v>573</v>
      </c>
      <c r="C51" s="208">
        <v>26.725797012464401</v>
      </c>
      <c r="D51" s="209"/>
      <c r="E51" s="209"/>
      <c r="F51" s="209">
        <v>2021</v>
      </c>
    </row>
    <row r="52" spans="1:6" x14ac:dyDescent="0.45">
      <c r="A52" s="209">
        <v>23038</v>
      </c>
      <c r="B52" s="209">
        <v>573</v>
      </c>
      <c r="C52" s="208">
        <v>11.603517170555939</v>
      </c>
      <c r="D52" s="209"/>
      <c r="E52" s="209"/>
      <c r="F52" s="209">
        <v>2021</v>
      </c>
    </row>
    <row r="53" spans="1:6" x14ac:dyDescent="0.45">
      <c r="A53" s="209">
        <v>23038</v>
      </c>
      <c r="B53" s="209">
        <v>688</v>
      </c>
      <c r="C53" s="208">
        <v>37.711730738501387</v>
      </c>
      <c r="D53" s="209"/>
      <c r="E53" s="209"/>
      <c r="F53" s="209">
        <v>2021</v>
      </c>
    </row>
    <row r="54" spans="1:6" x14ac:dyDescent="0.45">
      <c r="A54" s="209">
        <v>23038</v>
      </c>
      <c r="B54" s="209">
        <v>688</v>
      </c>
      <c r="C54" s="208">
        <v>19.28222314832982</v>
      </c>
      <c r="D54" s="209"/>
      <c r="E54" s="209"/>
      <c r="F54" s="209">
        <v>2021</v>
      </c>
    </row>
    <row r="55" spans="1:6" x14ac:dyDescent="0.45">
      <c r="A55" s="209">
        <v>23038</v>
      </c>
      <c r="B55" s="209">
        <v>688</v>
      </c>
      <c r="C55" s="208">
        <v>38.776281689754512</v>
      </c>
      <c r="D55" s="209"/>
      <c r="E55" s="209"/>
      <c r="F55" s="209">
        <v>2021</v>
      </c>
    </row>
    <row r="56" spans="1:6" x14ac:dyDescent="0.45">
      <c r="A56" s="209">
        <v>23038</v>
      </c>
      <c r="B56" s="209">
        <v>688</v>
      </c>
      <c r="C56" s="208">
        <v>62.692152625234229</v>
      </c>
      <c r="D56" s="209"/>
      <c r="E56" s="209"/>
      <c r="F56" s="209">
        <v>2021</v>
      </c>
    </row>
    <row r="57" spans="1:6" x14ac:dyDescent="0.45">
      <c r="A57" s="209">
        <v>23038</v>
      </c>
      <c r="B57" s="209">
        <v>688</v>
      </c>
      <c r="C57" s="208">
        <v>52.12171261035639</v>
      </c>
      <c r="D57" s="209"/>
      <c r="E57" s="209"/>
      <c r="F57" s="209">
        <v>2021</v>
      </c>
    </row>
    <row r="58" spans="1:6" x14ac:dyDescent="0.45">
      <c r="A58" s="209">
        <v>23038</v>
      </c>
      <c r="B58" s="209">
        <v>688</v>
      </c>
      <c r="C58" s="208">
        <v>44.29294434761168</v>
      </c>
      <c r="D58" s="209"/>
      <c r="E58" s="209"/>
      <c r="F58" s="209">
        <v>2021</v>
      </c>
    </row>
    <row r="59" spans="1:6" x14ac:dyDescent="0.45">
      <c r="A59" s="209">
        <v>23038</v>
      </c>
      <c r="B59" s="209">
        <v>688</v>
      </c>
      <c r="C59" s="208">
        <v>48.871588998279861</v>
      </c>
      <c r="D59" s="209"/>
      <c r="E59" s="209"/>
      <c r="F59" s="209">
        <v>2021</v>
      </c>
    </row>
    <row r="60" spans="1:6" x14ac:dyDescent="0.45">
      <c r="A60" s="209">
        <v>18687</v>
      </c>
      <c r="B60" s="209">
        <v>110</v>
      </c>
      <c r="C60" s="208">
        <v>16.5</v>
      </c>
      <c r="D60" s="209"/>
      <c r="E60" s="209"/>
      <c r="F60" s="209"/>
    </row>
    <row r="61" spans="1:6" x14ac:dyDescent="0.45">
      <c r="A61" s="209">
        <v>18687</v>
      </c>
      <c r="B61" s="209">
        <v>200</v>
      </c>
      <c r="C61" s="208">
        <v>16.999999999932271</v>
      </c>
      <c r="D61" s="209"/>
      <c r="E61" s="209"/>
      <c r="F61" s="209"/>
    </row>
    <row r="62" spans="1:6" x14ac:dyDescent="0.45">
      <c r="A62" s="209">
        <v>18687</v>
      </c>
      <c r="B62" s="209">
        <v>200</v>
      </c>
      <c r="C62" s="208">
        <v>39.999999999821547</v>
      </c>
      <c r="D62" s="209"/>
      <c r="E62" s="209"/>
      <c r="F62" s="209"/>
    </row>
    <row r="63" spans="1:6" x14ac:dyDescent="0.45">
      <c r="A63" s="209">
        <v>18687</v>
      </c>
      <c r="B63" s="209">
        <v>315</v>
      </c>
      <c r="C63" s="208">
        <v>22.499999999983469</v>
      </c>
      <c r="D63" s="209"/>
      <c r="E63" s="209"/>
      <c r="F63" s="209"/>
    </row>
    <row r="64" spans="1:6" x14ac:dyDescent="0.45">
      <c r="A64" s="209">
        <v>18687</v>
      </c>
      <c r="B64" s="209">
        <v>315</v>
      </c>
      <c r="C64" s="208">
        <v>55.99999999993333</v>
      </c>
      <c r="D64" s="209"/>
      <c r="E64" s="209"/>
      <c r="F64" s="209"/>
    </row>
    <row r="65" spans="1:6" x14ac:dyDescent="0.45">
      <c r="A65" s="209">
        <v>18686</v>
      </c>
      <c r="B65" s="209">
        <v>250</v>
      </c>
      <c r="C65" s="208">
        <v>29.400000000130909</v>
      </c>
      <c r="D65" s="209"/>
      <c r="E65" s="209"/>
      <c r="F65" s="209"/>
    </row>
    <row r="66" spans="1:6" x14ac:dyDescent="0.45">
      <c r="A66" s="209">
        <v>18686</v>
      </c>
      <c r="B66" s="209">
        <v>200</v>
      </c>
      <c r="C66" s="208">
        <v>65.999999999914351</v>
      </c>
      <c r="D66" s="209"/>
      <c r="E66" s="209"/>
      <c r="F66" s="209"/>
    </row>
    <row r="67" spans="1:6" x14ac:dyDescent="0.45">
      <c r="A67" s="209">
        <v>18686</v>
      </c>
      <c r="B67" s="209">
        <v>250</v>
      </c>
      <c r="C67" s="208">
        <v>33.700000000229373</v>
      </c>
      <c r="D67" s="209"/>
      <c r="E67" s="209"/>
      <c r="F67" s="209"/>
    </row>
    <row r="68" spans="1:6" x14ac:dyDescent="0.45">
      <c r="A68" s="209">
        <v>21826</v>
      </c>
      <c r="B68" s="209">
        <v>919</v>
      </c>
      <c r="C68" s="208">
        <v>1.352417865497316</v>
      </c>
      <c r="D68" s="209"/>
      <c r="E68" s="209"/>
      <c r="F68" s="209">
        <v>2021</v>
      </c>
    </row>
    <row r="69" spans="1:6" x14ac:dyDescent="0.45">
      <c r="A69" s="209">
        <v>21826</v>
      </c>
      <c r="B69" s="209">
        <v>919</v>
      </c>
      <c r="C69" s="208">
        <v>5.712432603235694</v>
      </c>
      <c r="D69" s="209"/>
      <c r="E69" s="209"/>
      <c r="F69" s="209">
        <v>2021</v>
      </c>
    </row>
    <row r="70" spans="1:6" x14ac:dyDescent="0.45">
      <c r="A70" s="209">
        <v>21826</v>
      </c>
      <c r="B70" s="209">
        <v>919</v>
      </c>
      <c r="C70" s="208">
        <v>3.0666535813361309</v>
      </c>
      <c r="D70" s="209"/>
      <c r="E70" s="209"/>
      <c r="F70" s="209">
        <v>2021</v>
      </c>
    </row>
    <row r="71" spans="1:6" x14ac:dyDescent="0.45">
      <c r="A71" s="209">
        <v>21826</v>
      </c>
      <c r="B71" s="209">
        <v>400</v>
      </c>
      <c r="C71" s="208">
        <v>5.7488566061120476</v>
      </c>
      <c r="D71" s="209"/>
      <c r="E71" s="209"/>
      <c r="F71" s="209">
        <v>2021</v>
      </c>
    </row>
    <row r="72" spans="1:6" x14ac:dyDescent="0.45">
      <c r="A72" s="209">
        <v>21826</v>
      </c>
      <c r="B72" s="209">
        <v>400</v>
      </c>
      <c r="C72" s="208">
        <v>9.5144084562743227</v>
      </c>
      <c r="D72" s="209"/>
      <c r="E72" s="209"/>
      <c r="F72" s="209">
        <v>2021</v>
      </c>
    </row>
    <row r="73" spans="1:6" x14ac:dyDescent="0.45">
      <c r="A73" s="209">
        <v>21826</v>
      </c>
      <c r="B73" s="209">
        <v>400</v>
      </c>
      <c r="C73" s="208">
        <v>0.95087285398448995</v>
      </c>
      <c r="D73" s="209"/>
      <c r="E73" s="209"/>
      <c r="F73" s="209">
        <v>2021</v>
      </c>
    </row>
    <row r="74" spans="1:6" x14ac:dyDescent="0.45">
      <c r="A74" s="209">
        <v>21826</v>
      </c>
      <c r="B74" s="209">
        <v>919</v>
      </c>
      <c r="C74" s="208">
        <v>19.89450817849692</v>
      </c>
      <c r="D74" s="209"/>
      <c r="E74" s="209"/>
      <c r="F74" s="209">
        <v>2021</v>
      </c>
    </row>
    <row r="75" spans="1:6" x14ac:dyDescent="0.45">
      <c r="A75" s="209">
        <v>21826</v>
      </c>
      <c r="B75" s="209">
        <v>250</v>
      </c>
      <c r="C75" s="208">
        <v>14.588959824127389</v>
      </c>
      <c r="D75" s="209"/>
      <c r="E75" s="209"/>
      <c r="F75" s="209">
        <v>2021</v>
      </c>
    </row>
    <row r="76" spans="1:6" x14ac:dyDescent="0.45">
      <c r="A76" s="209">
        <v>21826</v>
      </c>
      <c r="B76" s="209">
        <v>200</v>
      </c>
      <c r="C76" s="208">
        <v>17.15973416651887</v>
      </c>
      <c r="D76" s="209"/>
      <c r="E76" s="209"/>
      <c r="F76" s="209">
        <v>2021</v>
      </c>
    </row>
    <row r="77" spans="1:6" x14ac:dyDescent="0.45">
      <c r="A77" s="209">
        <v>21826</v>
      </c>
      <c r="B77" s="209">
        <v>919</v>
      </c>
      <c r="C77" s="208">
        <v>4.5613489258518838</v>
      </c>
      <c r="D77" s="209"/>
      <c r="E77" s="209"/>
      <c r="F77" s="209">
        <v>2021</v>
      </c>
    </row>
    <row r="78" spans="1:6" x14ac:dyDescent="0.45">
      <c r="A78" s="209">
        <v>21826</v>
      </c>
      <c r="B78" s="209">
        <v>400</v>
      </c>
      <c r="C78" s="208">
        <v>5.7594175205723124</v>
      </c>
      <c r="D78" s="209"/>
      <c r="E78" s="209"/>
      <c r="F78" s="209">
        <v>2021</v>
      </c>
    </row>
    <row r="79" spans="1:6" x14ac:dyDescent="0.45">
      <c r="A79" s="209">
        <v>21826</v>
      </c>
      <c r="B79" s="209">
        <v>400</v>
      </c>
      <c r="C79" s="208">
        <v>5.3308349115836799</v>
      </c>
      <c r="D79" s="209"/>
      <c r="E79" s="209"/>
      <c r="F79" s="209">
        <v>2021</v>
      </c>
    </row>
    <row r="80" spans="1:6" x14ac:dyDescent="0.45">
      <c r="A80" s="209">
        <v>0</v>
      </c>
      <c r="B80" s="209">
        <v>0</v>
      </c>
      <c r="C80" s="208">
        <v>2.7567581297660579</v>
      </c>
      <c r="D80" s="209"/>
      <c r="E80" s="209"/>
      <c r="F80" s="209">
        <v>2021</v>
      </c>
    </row>
    <row r="81" spans="1:6" x14ac:dyDescent="0.45">
      <c r="A81" s="209">
        <v>21826</v>
      </c>
      <c r="B81" s="209">
        <v>400</v>
      </c>
      <c r="C81" s="208">
        <v>8.3942060131894838</v>
      </c>
      <c r="D81" s="209"/>
      <c r="E81" s="209"/>
      <c r="F81" s="209">
        <v>2021</v>
      </c>
    </row>
    <row r="82" spans="1:6" x14ac:dyDescent="0.45">
      <c r="A82" s="209">
        <v>21826</v>
      </c>
      <c r="B82" s="209">
        <v>400</v>
      </c>
      <c r="C82" s="208">
        <v>8.3927707826951004</v>
      </c>
      <c r="D82" s="209"/>
      <c r="E82" s="209"/>
      <c r="F82" s="209">
        <v>2021</v>
      </c>
    </row>
    <row r="83" spans="1:6" x14ac:dyDescent="0.45">
      <c r="A83" s="209">
        <v>16420</v>
      </c>
      <c r="B83" s="209">
        <v>200</v>
      </c>
      <c r="C83" s="208">
        <v>19.858539555478991</v>
      </c>
      <c r="D83" s="209"/>
      <c r="E83" s="209"/>
      <c r="F83" s="209">
        <v>2021</v>
      </c>
    </row>
    <row r="84" spans="1:6" x14ac:dyDescent="0.45">
      <c r="A84" s="209">
        <v>16420</v>
      </c>
      <c r="B84" s="209">
        <v>200</v>
      </c>
      <c r="C84" s="208">
        <v>2.8321806223664638</v>
      </c>
      <c r="D84" s="209"/>
      <c r="E84" s="209"/>
      <c r="F84" s="209">
        <v>2021</v>
      </c>
    </row>
    <row r="85" spans="1:6" x14ac:dyDescent="0.45">
      <c r="A85" s="209">
        <v>16420</v>
      </c>
      <c r="B85" s="209">
        <v>200</v>
      </c>
      <c r="C85" s="208">
        <v>18.43545716081675</v>
      </c>
      <c r="D85" s="209"/>
      <c r="E85" s="209"/>
      <c r="F85" s="209">
        <v>2021</v>
      </c>
    </row>
    <row r="86" spans="1:6" x14ac:dyDescent="0.45">
      <c r="A86" s="209">
        <v>16420</v>
      </c>
      <c r="B86" s="209">
        <v>200</v>
      </c>
      <c r="C86" s="208">
        <v>23.90572950451563</v>
      </c>
      <c r="D86" s="209"/>
      <c r="E86" s="209"/>
      <c r="F86" s="209">
        <v>2021</v>
      </c>
    </row>
    <row r="87" spans="1:6" x14ac:dyDescent="0.45">
      <c r="A87" s="209">
        <v>16420</v>
      </c>
      <c r="B87" s="209">
        <v>200</v>
      </c>
      <c r="C87" s="208">
        <v>17.62838724200785</v>
      </c>
      <c r="D87" s="209"/>
      <c r="E87" s="209"/>
      <c r="F87" s="209">
        <v>2021</v>
      </c>
    </row>
    <row r="88" spans="1:6" x14ac:dyDescent="0.45">
      <c r="A88" s="209">
        <v>16420</v>
      </c>
      <c r="B88" s="209">
        <v>200</v>
      </c>
      <c r="C88" s="208">
        <v>13.165963726444589</v>
      </c>
      <c r="D88" s="209"/>
      <c r="E88" s="209"/>
      <c r="F88" s="209"/>
    </row>
    <row r="89" spans="1:6" x14ac:dyDescent="0.45">
      <c r="A89" s="209">
        <v>22754</v>
      </c>
      <c r="B89" s="209">
        <v>250</v>
      </c>
      <c r="C89" s="208">
        <v>9.4377028795882598</v>
      </c>
      <c r="D89" s="209"/>
      <c r="E89" s="209"/>
      <c r="F89" s="209">
        <v>2021</v>
      </c>
    </row>
    <row r="90" spans="1:6" x14ac:dyDescent="0.45">
      <c r="A90" s="209">
        <v>22755</v>
      </c>
      <c r="B90" s="209">
        <v>250</v>
      </c>
      <c r="C90" s="208">
        <v>41.092770682965821</v>
      </c>
      <c r="D90" s="209"/>
      <c r="E90" s="209"/>
      <c r="F90" s="209">
        <v>2021</v>
      </c>
    </row>
    <row r="91" spans="1:6" x14ac:dyDescent="0.45">
      <c r="A91" s="209">
        <v>22755</v>
      </c>
      <c r="B91" s="209">
        <v>250</v>
      </c>
      <c r="C91" s="208">
        <v>4.0816642068285907</v>
      </c>
      <c r="D91" s="209"/>
      <c r="E91" s="209"/>
      <c r="F91" s="209">
        <v>2021</v>
      </c>
    </row>
    <row r="92" spans="1:6" x14ac:dyDescent="0.45">
      <c r="A92" s="209">
        <v>22755</v>
      </c>
      <c r="B92" s="209">
        <v>250</v>
      </c>
      <c r="C92" s="208">
        <v>12.696439844819711</v>
      </c>
      <c r="D92" s="209"/>
      <c r="E92" s="209"/>
      <c r="F92" s="209">
        <v>2021</v>
      </c>
    </row>
    <row r="93" spans="1:6" x14ac:dyDescent="0.45">
      <c r="A93" s="209">
        <v>22754</v>
      </c>
      <c r="B93" s="209">
        <v>250</v>
      </c>
      <c r="C93" s="208">
        <v>17.985952239862709</v>
      </c>
      <c r="D93" s="209"/>
      <c r="E93" s="209"/>
      <c r="F93" s="209">
        <v>2021</v>
      </c>
    </row>
    <row r="94" spans="1:6" x14ac:dyDescent="0.45">
      <c r="A94" s="209">
        <v>22754</v>
      </c>
      <c r="B94" s="209">
        <v>250</v>
      </c>
      <c r="C94" s="208">
        <v>14.252541624758461</v>
      </c>
      <c r="D94" s="209"/>
      <c r="E94" s="209"/>
      <c r="F94" s="209">
        <v>2021</v>
      </c>
    </row>
    <row r="95" spans="1:6" x14ac:dyDescent="0.45">
      <c r="A95" s="209">
        <v>22754</v>
      </c>
      <c r="B95" s="209">
        <v>250</v>
      </c>
      <c r="C95" s="208">
        <v>23.821844976416639</v>
      </c>
      <c r="D95" s="209"/>
      <c r="E95" s="209"/>
      <c r="F95" s="209">
        <v>2021</v>
      </c>
    </row>
    <row r="96" spans="1:6" x14ac:dyDescent="0.45">
      <c r="A96" s="209">
        <v>22755</v>
      </c>
      <c r="B96" s="209">
        <v>250</v>
      </c>
      <c r="C96" s="208">
        <v>29.48926322925422</v>
      </c>
      <c r="D96" s="209"/>
      <c r="E96" s="209"/>
      <c r="F96" s="209">
        <v>2021</v>
      </c>
    </row>
    <row r="97" spans="1:6" x14ac:dyDescent="0.45">
      <c r="A97" s="209">
        <v>22755</v>
      </c>
      <c r="B97" s="209">
        <v>250</v>
      </c>
      <c r="C97" s="208">
        <v>27.93113167792464</v>
      </c>
      <c r="D97" s="209"/>
      <c r="E97" s="209"/>
      <c r="F97" s="209">
        <v>2021</v>
      </c>
    </row>
    <row r="98" spans="1:6" x14ac:dyDescent="0.45">
      <c r="A98" s="209">
        <v>22755</v>
      </c>
      <c r="B98" s="209">
        <v>250</v>
      </c>
      <c r="C98" s="208">
        <v>24.840384359429859</v>
      </c>
      <c r="D98" s="209"/>
      <c r="E98" s="209"/>
      <c r="F98" s="209">
        <v>2021</v>
      </c>
    </row>
    <row r="99" spans="1:6" x14ac:dyDescent="0.45">
      <c r="A99" s="209">
        <v>15576</v>
      </c>
      <c r="B99" s="209">
        <v>400</v>
      </c>
      <c r="C99" s="208">
        <v>3.6356183804343631</v>
      </c>
      <c r="D99" s="209"/>
      <c r="E99" s="209"/>
      <c r="F99" s="209">
        <v>2021</v>
      </c>
    </row>
    <row r="100" spans="1:6" x14ac:dyDescent="0.45">
      <c r="A100" s="209">
        <v>15576</v>
      </c>
      <c r="B100" s="209">
        <v>400</v>
      </c>
      <c r="C100" s="208">
        <v>27.99207625218904</v>
      </c>
      <c r="D100" s="209"/>
      <c r="E100" s="209"/>
      <c r="F100" s="209">
        <v>2021</v>
      </c>
    </row>
    <row r="101" spans="1:6" x14ac:dyDescent="0.45">
      <c r="A101" s="209">
        <v>15576</v>
      </c>
      <c r="B101" s="209">
        <v>400</v>
      </c>
      <c r="C101" s="208">
        <v>14.77420009696907</v>
      </c>
      <c r="D101" s="209"/>
      <c r="E101" s="209"/>
      <c r="F101" s="209">
        <v>2021</v>
      </c>
    </row>
    <row r="102" spans="1:6" x14ac:dyDescent="0.45">
      <c r="A102" s="209">
        <v>15576</v>
      </c>
      <c r="B102" s="209">
        <v>400</v>
      </c>
      <c r="C102" s="208">
        <v>24.553407119759829</v>
      </c>
      <c r="D102" s="209"/>
      <c r="E102" s="209"/>
      <c r="F102" s="209">
        <v>2021</v>
      </c>
    </row>
    <row r="103" spans="1:6" x14ac:dyDescent="0.45">
      <c r="A103" s="209">
        <v>15576</v>
      </c>
      <c r="B103" s="209">
        <v>400</v>
      </c>
      <c r="C103" s="208">
        <v>2.3268370448167341</v>
      </c>
      <c r="D103" s="209"/>
      <c r="E103" s="209"/>
      <c r="F103" s="209">
        <v>2021</v>
      </c>
    </row>
    <row r="104" spans="1:6" x14ac:dyDescent="0.45">
      <c r="A104" s="209">
        <v>15576</v>
      </c>
      <c r="B104" s="209">
        <v>400</v>
      </c>
      <c r="C104" s="208">
        <v>39.101309773234838</v>
      </c>
      <c r="D104" s="209"/>
      <c r="E104" s="209"/>
      <c r="F104" s="209">
        <v>2021</v>
      </c>
    </row>
    <row r="105" spans="1:6" x14ac:dyDescent="0.45">
      <c r="A105" s="209">
        <v>15576</v>
      </c>
      <c r="B105" s="209">
        <v>400</v>
      </c>
      <c r="C105" s="208">
        <v>25.405745823912739</v>
      </c>
      <c r="D105" s="209"/>
      <c r="E105" s="209"/>
      <c r="F105" s="209">
        <v>2021</v>
      </c>
    </row>
    <row r="106" spans="1:6" x14ac:dyDescent="0.45">
      <c r="A106" s="209">
        <v>15576</v>
      </c>
      <c r="B106" s="209">
        <v>400</v>
      </c>
      <c r="C106" s="208">
        <v>12.69865666553485</v>
      </c>
      <c r="D106" s="209"/>
      <c r="E106" s="209"/>
      <c r="F106" s="209">
        <v>2021</v>
      </c>
    </row>
    <row r="107" spans="1:6" x14ac:dyDescent="0.45">
      <c r="A107" s="209">
        <v>15576</v>
      </c>
      <c r="B107" s="209">
        <v>400</v>
      </c>
      <c r="C107" s="208">
        <v>9.0307196976385136</v>
      </c>
      <c r="D107" s="209"/>
      <c r="E107" s="209"/>
      <c r="F107" s="209">
        <v>2021</v>
      </c>
    </row>
    <row r="108" spans="1:6" x14ac:dyDescent="0.45">
      <c r="A108" s="209">
        <v>15576</v>
      </c>
      <c r="B108" s="209">
        <v>400</v>
      </c>
      <c r="C108" s="208">
        <v>4.6882141820308236</v>
      </c>
      <c r="D108" s="209"/>
      <c r="E108" s="209"/>
      <c r="F108" s="209">
        <v>2021</v>
      </c>
    </row>
    <row r="109" spans="1:6" x14ac:dyDescent="0.45">
      <c r="A109" s="209">
        <v>15576</v>
      </c>
      <c r="B109" s="209">
        <v>400</v>
      </c>
      <c r="C109" s="208">
        <v>25.650992449845099</v>
      </c>
      <c r="D109" s="209"/>
      <c r="E109" s="209"/>
      <c r="F109" s="209">
        <v>2021</v>
      </c>
    </row>
    <row r="110" spans="1:6" x14ac:dyDescent="0.45">
      <c r="A110" s="209">
        <v>15576</v>
      </c>
      <c r="B110" s="209">
        <v>400</v>
      </c>
      <c r="C110" s="208">
        <v>26.057341814823989</v>
      </c>
      <c r="D110" s="209"/>
      <c r="E110" s="209"/>
      <c r="F110" s="209">
        <v>2021</v>
      </c>
    </row>
    <row r="111" spans="1:6" x14ac:dyDescent="0.45">
      <c r="A111" s="209">
        <v>15576</v>
      </c>
      <c r="B111" s="209">
        <v>400</v>
      </c>
      <c r="C111" s="208">
        <v>33.118969498288557</v>
      </c>
      <c r="D111" s="209"/>
      <c r="E111" s="209"/>
      <c r="F111" s="209">
        <v>2021</v>
      </c>
    </row>
    <row r="112" spans="1:6" x14ac:dyDescent="0.45">
      <c r="A112" s="209">
        <v>15576</v>
      </c>
      <c r="B112" s="209">
        <v>400</v>
      </c>
      <c r="C112" s="208">
        <v>37.273186313957012</v>
      </c>
      <c r="D112" s="209"/>
      <c r="E112" s="209"/>
      <c r="F112" s="209">
        <v>2021</v>
      </c>
    </row>
    <row r="113" spans="1:6" x14ac:dyDescent="0.45">
      <c r="A113" s="209">
        <v>15576</v>
      </c>
      <c r="B113" s="209">
        <v>400</v>
      </c>
      <c r="C113" s="208">
        <v>18.224090907513968</v>
      </c>
      <c r="D113" s="209"/>
      <c r="E113" s="209"/>
      <c r="F113" s="209">
        <v>2021</v>
      </c>
    </row>
    <row r="114" spans="1:6" x14ac:dyDescent="0.45">
      <c r="A114" s="209">
        <v>25910</v>
      </c>
      <c r="B114" s="209">
        <v>250</v>
      </c>
      <c r="C114" s="208">
        <v>5.7824328928958</v>
      </c>
      <c r="D114" s="209"/>
      <c r="E114" s="209"/>
      <c r="F114" s="209">
        <v>2021</v>
      </c>
    </row>
    <row r="115" spans="1:6" x14ac:dyDescent="0.45">
      <c r="A115" s="209">
        <v>25910</v>
      </c>
      <c r="B115" s="209">
        <v>250</v>
      </c>
      <c r="C115" s="208">
        <v>13.94931058607474</v>
      </c>
      <c r="D115" s="209"/>
      <c r="E115" s="209"/>
      <c r="F115" s="209">
        <v>2021</v>
      </c>
    </row>
    <row r="116" spans="1:6" x14ac:dyDescent="0.45">
      <c r="A116" s="209">
        <v>25910</v>
      </c>
      <c r="B116" s="209">
        <v>250</v>
      </c>
      <c r="C116" s="208">
        <v>9.9457177021863892</v>
      </c>
      <c r="D116" s="209"/>
      <c r="E116" s="209"/>
      <c r="F116" s="209">
        <v>2021</v>
      </c>
    </row>
    <row r="117" spans="1:6" x14ac:dyDescent="0.45">
      <c r="A117" s="209">
        <v>25910</v>
      </c>
      <c r="B117" s="209">
        <v>250</v>
      </c>
      <c r="C117" s="208">
        <v>22.1247177402667</v>
      </c>
      <c r="D117" s="209"/>
      <c r="E117" s="209"/>
      <c r="F117" s="209">
        <v>2021</v>
      </c>
    </row>
    <row r="118" spans="1:6" x14ac:dyDescent="0.45">
      <c r="A118" s="209">
        <v>25910</v>
      </c>
      <c r="B118" s="209">
        <v>250</v>
      </c>
      <c r="C118" s="208">
        <v>60.481350028811633</v>
      </c>
      <c r="D118" s="209"/>
      <c r="E118" s="209"/>
      <c r="F118" s="209">
        <v>2021</v>
      </c>
    </row>
    <row r="119" spans="1:6" x14ac:dyDescent="0.45">
      <c r="A119" s="209">
        <v>25910</v>
      </c>
      <c r="B119" s="209">
        <v>250</v>
      </c>
      <c r="C119" s="208">
        <v>17.721608327813399</v>
      </c>
      <c r="D119" s="209"/>
      <c r="E119" s="209"/>
      <c r="F119" s="209">
        <v>2021</v>
      </c>
    </row>
    <row r="120" spans="1:6" x14ac:dyDescent="0.45">
      <c r="A120" s="209">
        <v>25910</v>
      </c>
      <c r="B120" s="209">
        <v>250</v>
      </c>
      <c r="C120" s="208">
        <v>73.547753937322511</v>
      </c>
      <c r="D120" s="209"/>
      <c r="E120" s="209"/>
      <c r="F120" s="209">
        <v>2021</v>
      </c>
    </row>
    <row r="121" spans="1:6" x14ac:dyDescent="0.45">
      <c r="A121" s="209">
        <v>25720</v>
      </c>
      <c r="B121" s="209">
        <v>1200</v>
      </c>
      <c r="C121" s="208">
        <v>28.402930782752009</v>
      </c>
      <c r="D121" s="209"/>
      <c r="E121" s="209"/>
      <c r="F121" s="209">
        <v>2021</v>
      </c>
    </row>
    <row r="122" spans="1:6" x14ac:dyDescent="0.45">
      <c r="A122" s="209">
        <v>25720</v>
      </c>
      <c r="B122" s="209">
        <v>1200</v>
      </c>
      <c r="C122" s="208">
        <v>5.7316343281926097</v>
      </c>
      <c r="D122" s="209"/>
      <c r="E122" s="209"/>
      <c r="F122" s="209">
        <v>2021</v>
      </c>
    </row>
    <row r="123" spans="1:6" x14ac:dyDescent="0.45">
      <c r="A123" s="209">
        <v>25720</v>
      </c>
      <c r="B123" s="209">
        <v>1200</v>
      </c>
      <c r="C123" s="208">
        <v>26.00280385763714</v>
      </c>
      <c r="D123" s="209"/>
      <c r="E123" s="209"/>
      <c r="F123" s="209">
        <v>2021</v>
      </c>
    </row>
    <row r="124" spans="1:6" x14ac:dyDescent="0.45">
      <c r="A124" s="209">
        <v>25720</v>
      </c>
      <c r="B124" s="209">
        <v>315</v>
      </c>
      <c r="C124" s="208">
        <v>6.30366188451345</v>
      </c>
      <c r="D124" s="209"/>
      <c r="E124" s="209"/>
      <c r="F124" s="209">
        <v>2021</v>
      </c>
    </row>
    <row r="125" spans="1:6" x14ac:dyDescent="0.45">
      <c r="A125" s="209">
        <v>25720</v>
      </c>
      <c r="B125" s="209">
        <v>1200</v>
      </c>
      <c r="C125" s="208">
        <v>9.5429582916390547</v>
      </c>
      <c r="D125" s="209"/>
      <c r="E125" s="209"/>
      <c r="F125" s="209">
        <v>2021</v>
      </c>
    </row>
    <row r="126" spans="1:6" x14ac:dyDescent="0.45">
      <c r="A126" s="209">
        <v>25720</v>
      </c>
      <c r="B126" s="209">
        <v>315</v>
      </c>
      <c r="C126" s="208">
        <v>14.858683089149659</v>
      </c>
      <c r="D126" s="209"/>
      <c r="E126" s="209"/>
      <c r="F126" s="209">
        <v>2021</v>
      </c>
    </row>
    <row r="127" spans="1:6" x14ac:dyDescent="0.45">
      <c r="A127" s="209">
        <v>15782</v>
      </c>
      <c r="B127" s="209">
        <v>400</v>
      </c>
      <c r="C127" s="208">
        <v>3.7604372642780981</v>
      </c>
      <c r="D127" s="209"/>
      <c r="E127" s="209"/>
      <c r="F127" s="209">
        <v>2021</v>
      </c>
    </row>
    <row r="128" spans="1:6" x14ac:dyDescent="0.45">
      <c r="A128" s="209">
        <v>15782</v>
      </c>
      <c r="B128" s="209">
        <v>400</v>
      </c>
      <c r="C128" s="208">
        <v>3.653946498939316</v>
      </c>
      <c r="D128" s="209"/>
      <c r="E128" s="209"/>
      <c r="F128" s="209">
        <v>2021</v>
      </c>
    </row>
    <row r="129" spans="1:6" x14ac:dyDescent="0.45">
      <c r="A129" s="209">
        <v>19882</v>
      </c>
      <c r="B129" s="209">
        <v>1400</v>
      </c>
      <c r="C129" s="208">
        <v>3.4874679470871599</v>
      </c>
      <c r="D129" s="209"/>
      <c r="E129" s="209"/>
      <c r="F129" s="209">
        <v>2021</v>
      </c>
    </row>
    <row r="130" spans="1:6" x14ac:dyDescent="0.45">
      <c r="A130" s="209">
        <v>19882</v>
      </c>
      <c r="B130" s="209">
        <v>1400</v>
      </c>
      <c r="C130" s="208">
        <v>2.7116203270192591</v>
      </c>
      <c r="D130" s="209"/>
      <c r="E130" s="209"/>
      <c r="F130" s="209">
        <v>2021</v>
      </c>
    </row>
    <row r="131" spans="1:6" x14ac:dyDescent="0.45">
      <c r="A131" s="209">
        <v>19882</v>
      </c>
      <c r="B131" s="209">
        <v>1400</v>
      </c>
      <c r="C131" s="208">
        <v>11.66747947390412</v>
      </c>
      <c r="D131" s="209"/>
      <c r="E131" s="209"/>
      <c r="F131" s="209">
        <v>2021</v>
      </c>
    </row>
    <row r="132" spans="1:6" x14ac:dyDescent="0.45">
      <c r="A132" s="209">
        <v>19882</v>
      </c>
      <c r="B132" s="209">
        <v>1400</v>
      </c>
      <c r="C132" s="208">
        <v>17.729843681570319</v>
      </c>
      <c r="D132" s="209"/>
      <c r="E132" s="209"/>
      <c r="F132" s="209">
        <v>2021</v>
      </c>
    </row>
    <row r="133" spans="1:6" x14ac:dyDescent="0.45">
      <c r="A133" s="209">
        <v>19882</v>
      </c>
      <c r="B133" s="209">
        <v>1400</v>
      </c>
      <c r="C133" s="208">
        <v>7.2647831951805264</v>
      </c>
      <c r="D133" s="209"/>
      <c r="E133" s="209"/>
      <c r="F133" s="209">
        <v>2021</v>
      </c>
    </row>
    <row r="134" spans="1:6" x14ac:dyDescent="0.45">
      <c r="A134" s="209">
        <v>19882</v>
      </c>
      <c r="B134" s="209">
        <v>1400</v>
      </c>
      <c r="C134" s="208">
        <v>10.715279979841821</v>
      </c>
      <c r="D134" s="209"/>
      <c r="E134" s="209"/>
      <c r="F134" s="209">
        <v>2021</v>
      </c>
    </row>
    <row r="135" spans="1:6" x14ac:dyDescent="0.45">
      <c r="A135" s="209">
        <v>19882</v>
      </c>
      <c r="B135" s="209">
        <v>1400</v>
      </c>
      <c r="C135" s="208">
        <v>8.7797748249292944</v>
      </c>
      <c r="D135" s="209"/>
      <c r="E135" s="209"/>
      <c r="F135" s="209">
        <v>2021</v>
      </c>
    </row>
    <row r="136" spans="1:6" x14ac:dyDescent="0.45">
      <c r="A136" s="209">
        <v>19882</v>
      </c>
      <c r="B136" s="209">
        <v>1400</v>
      </c>
      <c r="C136" s="208">
        <v>13.544991695604351</v>
      </c>
      <c r="D136" s="209"/>
      <c r="E136" s="209"/>
      <c r="F136" s="209">
        <v>2021</v>
      </c>
    </row>
    <row r="137" spans="1:6" x14ac:dyDescent="0.45">
      <c r="A137" s="209">
        <v>19882</v>
      </c>
      <c r="B137" s="209">
        <v>1400</v>
      </c>
      <c r="C137" s="208">
        <v>10.436644226901761</v>
      </c>
      <c r="D137" s="209"/>
      <c r="E137" s="209"/>
      <c r="F137" s="209">
        <v>2021</v>
      </c>
    </row>
    <row r="138" spans="1:6" x14ac:dyDescent="0.45">
      <c r="A138" s="209">
        <v>19882</v>
      </c>
      <c r="B138" s="209">
        <v>1400</v>
      </c>
      <c r="C138" s="208">
        <v>32.054927030387738</v>
      </c>
      <c r="D138" s="209"/>
      <c r="E138" s="209"/>
      <c r="F138" s="209">
        <v>2021</v>
      </c>
    </row>
    <row r="139" spans="1:6" x14ac:dyDescent="0.45">
      <c r="A139" s="209">
        <v>19882</v>
      </c>
      <c r="B139" s="209">
        <v>1400</v>
      </c>
      <c r="C139" s="208">
        <v>22.33576994459521</v>
      </c>
      <c r="D139" s="209"/>
      <c r="E139" s="209"/>
      <c r="F139" s="209">
        <v>2021</v>
      </c>
    </row>
    <row r="140" spans="1:6" x14ac:dyDescent="0.45">
      <c r="A140" s="209">
        <v>19882</v>
      </c>
      <c r="B140" s="209">
        <v>1400</v>
      </c>
      <c r="C140" s="208">
        <v>15.261475035413509</v>
      </c>
      <c r="D140" s="209"/>
      <c r="E140" s="209"/>
      <c r="F140" s="209">
        <v>2021</v>
      </c>
    </row>
    <row r="141" spans="1:6" x14ac:dyDescent="0.45">
      <c r="A141" s="209">
        <v>19882</v>
      </c>
      <c r="B141" s="209">
        <v>1400</v>
      </c>
      <c r="C141" s="208">
        <v>9.6367669392086732</v>
      </c>
      <c r="D141" s="209"/>
      <c r="E141" s="209"/>
      <c r="F141" s="209">
        <v>2021</v>
      </c>
    </row>
    <row r="142" spans="1:6" x14ac:dyDescent="0.45">
      <c r="A142" s="209">
        <v>19882</v>
      </c>
      <c r="B142" s="209">
        <v>1400</v>
      </c>
      <c r="C142" s="208">
        <v>4.1793967084370331</v>
      </c>
      <c r="D142" s="209"/>
      <c r="E142" s="209"/>
      <c r="F142" s="209">
        <v>2021</v>
      </c>
    </row>
    <row r="143" spans="1:6" x14ac:dyDescent="0.45">
      <c r="A143" s="209">
        <v>19882</v>
      </c>
      <c r="B143" s="209">
        <v>1400</v>
      </c>
      <c r="C143" s="208">
        <v>8.4513580341603483</v>
      </c>
      <c r="D143" s="209"/>
      <c r="E143" s="209"/>
      <c r="F143" s="209">
        <v>2021</v>
      </c>
    </row>
    <row r="144" spans="1:6" x14ac:dyDescent="0.45">
      <c r="A144" s="209">
        <v>19882</v>
      </c>
      <c r="B144" s="209">
        <v>1400</v>
      </c>
      <c r="C144" s="208">
        <v>8.8344557456205575</v>
      </c>
      <c r="D144" s="209"/>
      <c r="E144" s="209"/>
      <c r="F144" s="209">
        <v>2021</v>
      </c>
    </row>
    <row r="145" spans="1:6" x14ac:dyDescent="0.45">
      <c r="A145" s="209">
        <v>19882</v>
      </c>
      <c r="B145" s="209">
        <v>1400</v>
      </c>
      <c r="C145" s="208">
        <v>13.65037387532154</v>
      </c>
      <c r="D145" s="209"/>
      <c r="E145" s="209"/>
      <c r="F145" s="209">
        <v>2021</v>
      </c>
    </row>
    <row r="146" spans="1:6" x14ac:dyDescent="0.45">
      <c r="A146" s="209">
        <v>19882</v>
      </c>
      <c r="B146" s="209">
        <v>1400</v>
      </c>
      <c r="C146" s="208">
        <v>6.2201678160330243</v>
      </c>
      <c r="D146" s="209"/>
      <c r="E146" s="209"/>
      <c r="F146" s="209">
        <v>2021</v>
      </c>
    </row>
    <row r="147" spans="1:6" x14ac:dyDescent="0.45">
      <c r="A147" s="209">
        <v>19882</v>
      </c>
      <c r="B147" s="209">
        <v>1400</v>
      </c>
      <c r="C147" s="208">
        <v>7.8309091575229237</v>
      </c>
      <c r="D147" s="209"/>
      <c r="E147" s="209"/>
      <c r="F147" s="209">
        <v>2021</v>
      </c>
    </row>
    <row r="148" spans="1:6" x14ac:dyDescent="0.45">
      <c r="A148" s="209">
        <v>19882</v>
      </c>
      <c r="B148" s="209">
        <v>1400</v>
      </c>
      <c r="C148" s="208">
        <v>12.429666982680541</v>
      </c>
      <c r="D148" s="209"/>
      <c r="E148" s="209"/>
      <c r="F148" s="209">
        <v>2021</v>
      </c>
    </row>
    <row r="149" spans="1:6" x14ac:dyDescent="0.45">
      <c r="A149" s="209">
        <v>19882</v>
      </c>
      <c r="B149" s="209">
        <v>1400</v>
      </c>
      <c r="C149" s="208">
        <v>17.54720769686682</v>
      </c>
      <c r="D149" s="209"/>
      <c r="E149" s="209"/>
      <c r="F149" s="209">
        <v>2021</v>
      </c>
    </row>
    <row r="150" spans="1:6" x14ac:dyDescent="0.45">
      <c r="A150" s="209">
        <v>19882</v>
      </c>
      <c r="B150" s="209">
        <v>688</v>
      </c>
      <c r="C150" s="208">
        <v>1.27632079535219</v>
      </c>
      <c r="D150" s="209"/>
      <c r="E150" s="209"/>
      <c r="F150" s="209">
        <v>2021</v>
      </c>
    </row>
    <row r="151" spans="1:6" x14ac:dyDescent="0.45">
      <c r="A151" s="209">
        <v>19882</v>
      </c>
      <c r="B151" s="209">
        <v>688</v>
      </c>
      <c r="C151" s="208">
        <v>35.170824109293058</v>
      </c>
      <c r="D151" s="209"/>
      <c r="E151" s="209"/>
      <c r="F151" s="209">
        <v>2021</v>
      </c>
    </row>
    <row r="152" spans="1:6" x14ac:dyDescent="0.45">
      <c r="A152" s="209">
        <v>19882</v>
      </c>
      <c r="B152" s="209">
        <v>1400</v>
      </c>
      <c r="C152" s="208">
        <v>34.111054193636377</v>
      </c>
      <c r="D152" s="209"/>
      <c r="E152" s="209"/>
      <c r="F152" s="209">
        <v>2021</v>
      </c>
    </row>
    <row r="153" spans="1:6" x14ac:dyDescent="0.45">
      <c r="A153" s="209">
        <v>19882</v>
      </c>
      <c r="B153" s="209">
        <v>1400</v>
      </c>
      <c r="C153" s="208">
        <v>13.537815900622221</v>
      </c>
      <c r="D153" s="209"/>
      <c r="E153" s="209"/>
      <c r="F153" s="209">
        <v>2021</v>
      </c>
    </row>
    <row r="154" spans="1:6" x14ac:dyDescent="0.45">
      <c r="A154" s="209">
        <v>19882</v>
      </c>
      <c r="B154" s="209">
        <v>1400</v>
      </c>
      <c r="C154" s="208">
        <v>29.707001695689961</v>
      </c>
      <c r="D154" s="209"/>
      <c r="E154" s="209"/>
      <c r="F154" s="209">
        <v>2021</v>
      </c>
    </row>
    <row r="155" spans="1:6" x14ac:dyDescent="0.45">
      <c r="A155" s="209">
        <v>19882</v>
      </c>
      <c r="B155" s="209">
        <v>1400</v>
      </c>
      <c r="C155" s="208">
        <v>14.164933851532631</v>
      </c>
      <c r="D155" s="209"/>
      <c r="E155" s="209"/>
      <c r="F155" s="209">
        <v>2021</v>
      </c>
    </row>
    <row r="156" spans="1:6" x14ac:dyDescent="0.45">
      <c r="A156" s="209">
        <v>25720</v>
      </c>
      <c r="B156" s="209">
        <v>250</v>
      </c>
      <c r="C156" s="208">
        <v>6.2639619693030877</v>
      </c>
      <c r="D156" s="209"/>
      <c r="E156" s="209"/>
      <c r="F156" s="209">
        <v>2021</v>
      </c>
    </row>
    <row r="157" spans="1:6" x14ac:dyDescent="0.45">
      <c r="A157" s="209">
        <v>25720</v>
      </c>
      <c r="B157" s="209">
        <v>315</v>
      </c>
      <c r="C157" s="208">
        <v>34.359900909850182</v>
      </c>
      <c r="D157" s="209"/>
      <c r="E157" s="209"/>
      <c r="F157" s="209">
        <v>2021</v>
      </c>
    </row>
    <row r="158" spans="1:6" x14ac:dyDescent="0.45">
      <c r="A158" s="209">
        <v>25720</v>
      </c>
      <c r="B158" s="209">
        <v>250</v>
      </c>
      <c r="C158" s="208">
        <v>23.8881095850683</v>
      </c>
      <c r="D158" s="209"/>
      <c r="E158" s="209"/>
      <c r="F158" s="209">
        <v>2021</v>
      </c>
    </row>
    <row r="159" spans="1:6" x14ac:dyDescent="0.45">
      <c r="A159" s="209">
        <v>25720</v>
      </c>
      <c r="B159" s="209">
        <v>315</v>
      </c>
      <c r="C159" s="208">
        <v>23.162348507028621</v>
      </c>
      <c r="D159" s="209"/>
      <c r="E159" s="209"/>
      <c r="F159" s="209">
        <v>2021</v>
      </c>
    </row>
    <row r="160" spans="1:6" x14ac:dyDescent="0.45">
      <c r="A160" s="209">
        <v>25720</v>
      </c>
      <c r="B160" s="209">
        <v>250</v>
      </c>
      <c r="C160" s="208">
        <v>13.012563737960839</v>
      </c>
      <c r="D160" s="209"/>
      <c r="E160" s="209"/>
      <c r="F160" s="209">
        <v>2021</v>
      </c>
    </row>
    <row r="161" spans="1:6" x14ac:dyDescent="0.45">
      <c r="A161" s="209">
        <v>25720</v>
      </c>
      <c r="B161" s="209">
        <v>250</v>
      </c>
      <c r="C161" s="208">
        <v>18.370382872268401</v>
      </c>
      <c r="D161" s="209"/>
      <c r="E161" s="209"/>
      <c r="F161" s="209">
        <v>2021</v>
      </c>
    </row>
    <row r="162" spans="1:6" x14ac:dyDescent="0.45">
      <c r="A162" s="209">
        <v>19882</v>
      </c>
      <c r="B162" s="209">
        <v>688</v>
      </c>
      <c r="C162" s="208">
        <v>0.80768333192350705</v>
      </c>
      <c r="D162" s="209"/>
      <c r="E162" s="209"/>
      <c r="F162" s="209">
        <v>2021</v>
      </c>
    </row>
    <row r="163" spans="1:6" x14ac:dyDescent="0.45">
      <c r="A163" s="209">
        <v>19882</v>
      </c>
      <c r="B163" s="209">
        <v>688</v>
      </c>
      <c r="C163" s="208">
        <v>20.742318758377142</v>
      </c>
      <c r="D163" s="209"/>
      <c r="E163" s="209"/>
      <c r="F163" s="209">
        <v>2021</v>
      </c>
    </row>
    <row r="164" spans="1:6" x14ac:dyDescent="0.45">
      <c r="A164" s="209">
        <v>19882</v>
      </c>
      <c r="B164" s="209">
        <v>1400</v>
      </c>
      <c r="C164" s="208">
        <v>23.30296650585403</v>
      </c>
      <c r="D164" s="209"/>
      <c r="E164" s="209"/>
      <c r="F164" s="209">
        <v>2021</v>
      </c>
    </row>
    <row r="165" spans="1:6" x14ac:dyDescent="0.45">
      <c r="A165" s="209">
        <v>19882</v>
      </c>
      <c r="B165" s="209">
        <v>688</v>
      </c>
      <c r="C165" s="208">
        <v>21.906721747081459</v>
      </c>
      <c r="D165" s="209"/>
      <c r="E165" s="209"/>
      <c r="F165" s="209">
        <v>2021</v>
      </c>
    </row>
    <row r="166" spans="1:6" x14ac:dyDescent="0.45">
      <c r="A166" s="209">
        <v>19882</v>
      </c>
      <c r="B166" s="209">
        <v>688</v>
      </c>
      <c r="C166" s="208">
        <v>39.471606565438677</v>
      </c>
      <c r="D166" s="209"/>
      <c r="E166" s="209"/>
      <c r="F166" s="209">
        <v>2021</v>
      </c>
    </row>
    <row r="167" spans="1:6" x14ac:dyDescent="0.45">
      <c r="A167" s="209">
        <v>19882</v>
      </c>
      <c r="B167" s="209">
        <v>688</v>
      </c>
      <c r="C167" s="208">
        <v>13.617222123650301</v>
      </c>
      <c r="D167" s="209"/>
      <c r="E167" s="209"/>
      <c r="F167" s="209">
        <v>2021</v>
      </c>
    </row>
    <row r="168" spans="1:6" x14ac:dyDescent="0.45">
      <c r="A168" s="209">
        <v>19882</v>
      </c>
      <c r="B168" s="209">
        <v>688</v>
      </c>
      <c r="C168" s="208">
        <v>2.0515613276011009</v>
      </c>
      <c r="D168" s="209"/>
      <c r="E168" s="209"/>
      <c r="F168" s="209">
        <v>2021</v>
      </c>
    </row>
    <row r="169" spans="1:6" x14ac:dyDescent="0.45">
      <c r="A169" s="209">
        <v>19882</v>
      </c>
      <c r="B169" s="209">
        <v>688</v>
      </c>
      <c r="C169" s="208">
        <v>21.487419489867751</v>
      </c>
      <c r="D169" s="209"/>
      <c r="E169" s="209"/>
      <c r="F169" s="209">
        <v>2021</v>
      </c>
    </row>
    <row r="170" spans="1:6" x14ac:dyDescent="0.45">
      <c r="A170" s="209">
        <v>19882</v>
      </c>
      <c r="B170" s="209">
        <v>688</v>
      </c>
      <c r="C170" s="208">
        <v>6.3847509532504736</v>
      </c>
      <c r="D170" s="209"/>
      <c r="E170" s="209"/>
      <c r="F170" s="209">
        <v>2021</v>
      </c>
    </row>
    <row r="171" spans="1:6" x14ac:dyDescent="0.45">
      <c r="A171" s="209">
        <v>19882</v>
      </c>
      <c r="B171" s="209">
        <v>688</v>
      </c>
      <c r="C171" s="208">
        <v>17.495289016683191</v>
      </c>
      <c r="D171" s="209"/>
      <c r="E171" s="209"/>
      <c r="F171" s="209">
        <v>2021</v>
      </c>
    </row>
    <row r="172" spans="1:6" x14ac:dyDescent="0.45">
      <c r="A172" s="209">
        <v>19882</v>
      </c>
      <c r="B172" s="209">
        <v>688</v>
      </c>
      <c r="C172" s="208">
        <v>24.876499004549569</v>
      </c>
      <c r="D172" s="209"/>
      <c r="E172" s="209"/>
      <c r="F172" s="209">
        <v>2021</v>
      </c>
    </row>
    <row r="173" spans="1:6" x14ac:dyDescent="0.45">
      <c r="A173" s="209">
        <v>19882</v>
      </c>
      <c r="B173" s="209">
        <v>1400</v>
      </c>
      <c r="C173" s="208">
        <v>14.04134417258482</v>
      </c>
      <c r="D173" s="209"/>
      <c r="E173" s="209"/>
      <c r="F173" s="209">
        <v>2021</v>
      </c>
    </row>
    <row r="174" spans="1:6" x14ac:dyDescent="0.45">
      <c r="A174" s="209">
        <v>25720</v>
      </c>
      <c r="B174" s="209">
        <v>315</v>
      </c>
      <c r="C174" s="208">
        <v>37.553108244245387</v>
      </c>
      <c r="D174" s="209"/>
      <c r="E174" s="209"/>
      <c r="F174" s="209">
        <v>2021</v>
      </c>
    </row>
    <row r="175" spans="1:6" x14ac:dyDescent="0.45">
      <c r="A175" s="209">
        <v>19882</v>
      </c>
      <c r="B175" s="209">
        <v>1400</v>
      </c>
      <c r="C175" s="208">
        <v>13.49276586538778</v>
      </c>
      <c r="D175" s="209"/>
      <c r="E175" s="209"/>
      <c r="F175" s="209">
        <v>2021</v>
      </c>
    </row>
    <row r="176" spans="1:6" x14ac:dyDescent="0.45">
      <c r="A176" s="209">
        <v>25720</v>
      </c>
      <c r="B176" s="209">
        <v>315</v>
      </c>
      <c r="C176" s="208">
        <v>21.9883623849027</v>
      </c>
      <c r="D176" s="209"/>
      <c r="E176" s="209"/>
      <c r="F176" s="209">
        <v>2021</v>
      </c>
    </row>
    <row r="177" spans="1:6" x14ac:dyDescent="0.45">
      <c r="A177" s="209">
        <v>17514</v>
      </c>
      <c r="B177" s="209">
        <v>250</v>
      </c>
      <c r="C177" s="208">
        <v>12.600295762642689</v>
      </c>
      <c r="D177" s="209"/>
      <c r="E177" s="209"/>
      <c r="F177" s="209">
        <v>2021</v>
      </c>
    </row>
    <row r="178" spans="1:6" x14ac:dyDescent="0.45">
      <c r="A178" s="209">
        <v>17514</v>
      </c>
      <c r="B178" s="209">
        <v>250</v>
      </c>
      <c r="C178" s="208">
        <v>6.9042243809833259</v>
      </c>
      <c r="D178" s="209"/>
      <c r="E178" s="209"/>
      <c r="F178" s="209">
        <v>2021</v>
      </c>
    </row>
    <row r="179" spans="1:6" x14ac:dyDescent="0.45">
      <c r="A179" s="209">
        <v>17514</v>
      </c>
      <c r="B179" s="209">
        <v>200</v>
      </c>
      <c r="C179" s="208">
        <v>8.4095837767147259</v>
      </c>
      <c r="D179" s="209"/>
      <c r="E179" s="209"/>
      <c r="F179" s="209">
        <v>2021</v>
      </c>
    </row>
    <row r="180" spans="1:6" x14ac:dyDescent="0.45">
      <c r="A180" s="209">
        <v>17514</v>
      </c>
      <c r="B180" s="209">
        <v>200</v>
      </c>
      <c r="C180" s="208">
        <v>8.9703359480994997</v>
      </c>
      <c r="D180" s="209"/>
      <c r="E180" s="209"/>
      <c r="F180" s="209">
        <v>2021</v>
      </c>
    </row>
    <row r="181" spans="1:6" x14ac:dyDescent="0.45">
      <c r="A181" s="209">
        <v>17514</v>
      </c>
      <c r="B181" s="209">
        <v>250</v>
      </c>
      <c r="C181" s="208">
        <v>13.20136584619496</v>
      </c>
      <c r="D181" s="209"/>
      <c r="E181" s="209"/>
      <c r="F181" s="209">
        <v>2021</v>
      </c>
    </row>
    <row r="182" spans="1:6" x14ac:dyDescent="0.45">
      <c r="A182" s="209">
        <v>17514</v>
      </c>
      <c r="B182" s="209">
        <v>315</v>
      </c>
      <c r="C182" s="208">
        <v>6.5095155903668704</v>
      </c>
      <c r="D182" s="209"/>
      <c r="E182" s="209"/>
      <c r="F182" s="209">
        <v>2021</v>
      </c>
    </row>
    <row r="183" spans="1:6" x14ac:dyDescent="0.45">
      <c r="A183" s="209">
        <v>17514</v>
      </c>
      <c r="B183" s="209">
        <v>315</v>
      </c>
      <c r="C183" s="208">
        <v>15.94567684931441</v>
      </c>
      <c r="D183" s="209"/>
      <c r="E183" s="209"/>
      <c r="F183" s="209">
        <v>2021</v>
      </c>
    </row>
    <row r="184" spans="1:6" x14ac:dyDescent="0.45">
      <c r="A184" s="209">
        <v>17514</v>
      </c>
      <c r="B184" s="209">
        <v>688</v>
      </c>
      <c r="C184" s="208">
        <v>7.8256502062037976</v>
      </c>
      <c r="D184" s="209"/>
      <c r="E184" s="209"/>
      <c r="F184" s="209">
        <v>2021</v>
      </c>
    </row>
    <row r="185" spans="1:6" x14ac:dyDescent="0.45">
      <c r="A185" s="209">
        <v>17514</v>
      </c>
      <c r="B185" s="209">
        <v>688</v>
      </c>
      <c r="C185" s="208">
        <v>53.276509761706343</v>
      </c>
      <c r="D185" s="209"/>
      <c r="E185" s="209"/>
      <c r="F185" s="209">
        <v>2021</v>
      </c>
    </row>
    <row r="186" spans="1:6" x14ac:dyDescent="0.45">
      <c r="A186" s="209">
        <v>17514</v>
      </c>
      <c r="B186" s="209">
        <v>250</v>
      </c>
      <c r="C186" s="208">
        <v>16.962276051182879</v>
      </c>
      <c r="D186" s="209"/>
      <c r="E186" s="209"/>
      <c r="F186" s="209">
        <v>2021</v>
      </c>
    </row>
    <row r="187" spans="1:6" x14ac:dyDescent="0.45">
      <c r="A187" s="209">
        <v>17514</v>
      </c>
      <c r="B187" s="209">
        <v>250</v>
      </c>
      <c r="C187" s="208">
        <v>7.2125447082251437</v>
      </c>
      <c r="D187" s="209"/>
      <c r="E187" s="209"/>
      <c r="F187" s="209">
        <v>2021</v>
      </c>
    </row>
    <row r="188" spans="1:6" x14ac:dyDescent="0.45">
      <c r="A188" s="209">
        <v>17514</v>
      </c>
      <c r="B188" s="209">
        <v>400</v>
      </c>
      <c r="C188" s="208">
        <v>30.18094425919093</v>
      </c>
      <c r="D188" s="209"/>
      <c r="E188" s="209"/>
      <c r="F188" s="209">
        <v>2021</v>
      </c>
    </row>
    <row r="189" spans="1:6" x14ac:dyDescent="0.45">
      <c r="A189" s="209">
        <v>17514</v>
      </c>
      <c r="B189" s="209">
        <v>400</v>
      </c>
      <c r="C189" s="208">
        <v>27.83223841991034</v>
      </c>
      <c r="D189" s="209"/>
      <c r="E189" s="209"/>
      <c r="F189" s="209">
        <v>2021</v>
      </c>
    </row>
    <row r="190" spans="1:6" x14ac:dyDescent="0.45">
      <c r="A190" s="209">
        <v>17514</v>
      </c>
      <c r="B190" s="209">
        <v>200</v>
      </c>
      <c r="C190" s="208">
        <v>16.00375349795442</v>
      </c>
      <c r="D190" s="209"/>
      <c r="E190" s="209"/>
      <c r="F190" s="209">
        <v>2021</v>
      </c>
    </row>
    <row r="191" spans="1:6" x14ac:dyDescent="0.45">
      <c r="A191" s="209">
        <v>17514</v>
      </c>
      <c r="B191" s="209">
        <v>200</v>
      </c>
      <c r="C191" s="208">
        <v>9.2890994227452559</v>
      </c>
      <c r="D191" s="209"/>
      <c r="E191" s="209"/>
      <c r="F191" s="209">
        <v>2021</v>
      </c>
    </row>
    <row r="192" spans="1:6" x14ac:dyDescent="0.45">
      <c r="A192" s="209">
        <v>17514</v>
      </c>
      <c r="B192" s="209">
        <v>200</v>
      </c>
      <c r="C192" s="208">
        <v>7.6688815396169163</v>
      </c>
      <c r="D192" s="209"/>
      <c r="E192" s="209"/>
      <c r="F192" s="209">
        <v>2021</v>
      </c>
    </row>
    <row r="193" spans="1:6" x14ac:dyDescent="0.45">
      <c r="A193" s="209">
        <v>17514</v>
      </c>
      <c r="B193" s="209">
        <v>200</v>
      </c>
      <c r="C193" s="208">
        <v>6.4914072682196444</v>
      </c>
      <c r="D193" s="209"/>
      <c r="E193" s="209"/>
      <c r="F193" s="209">
        <v>2021</v>
      </c>
    </row>
    <row r="194" spans="1:6" x14ac:dyDescent="0.45">
      <c r="A194" s="209">
        <v>17514</v>
      </c>
      <c r="B194" s="209">
        <v>688</v>
      </c>
      <c r="C194" s="208">
        <v>5.8189646076944284</v>
      </c>
      <c r="D194" s="209"/>
      <c r="E194" s="209"/>
      <c r="F194" s="209">
        <v>2021</v>
      </c>
    </row>
    <row r="195" spans="1:6" x14ac:dyDescent="0.45">
      <c r="A195" s="209">
        <v>17514</v>
      </c>
      <c r="B195" s="209">
        <v>688</v>
      </c>
      <c r="C195" s="208">
        <v>9.1880961258461031</v>
      </c>
      <c r="D195" s="209"/>
      <c r="E195" s="209"/>
      <c r="F195" s="209">
        <v>2021</v>
      </c>
    </row>
    <row r="196" spans="1:6" x14ac:dyDescent="0.45">
      <c r="A196" s="209">
        <v>17514</v>
      </c>
      <c r="B196" s="209">
        <v>688</v>
      </c>
      <c r="C196" s="208">
        <v>8.6257050325936095</v>
      </c>
      <c r="D196" s="209"/>
      <c r="E196" s="209"/>
      <c r="F196" s="209">
        <v>2021</v>
      </c>
    </row>
    <row r="197" spans="1:6" x14ac:dyDescent="0.45">
      <c r="A197" s="209">
        <v>17514</v>
      </c>
      <c r="B197" s="209">
        <v>688</v>
      </c>
      <c r="C197" s="208">
        <v>5.5205800312340898</v>
      </c>
      <c r="D197" s="209"/>
      <c r="E197" s="209"/>
      <c r="F197" s="209">
        <v>2021</v>
      </c>
    </row>
    <row r="198" spans="1:6" x14ac:dyDescent="0.45">
      <c r="A198" s="209">
        <v>17514</v>
      </c>
      <c r="B198" s="209">
        <v>573</v>
      </c>
      <c r="C198" s="208">
        <v>8.3139486953379187</v>
      </c>
      <c r="D198" s="209"/>
      <c r="E198" s="209"/>
      <c r="F198" s="209">
        <v>2021</v>
      </c>
    </row>
    <row r="199" spans="1:6" x14ac:dyDescent="0.45">
      <c r="A199" s="209">
        <v>17514</v>
      </c>
      <c r="B199" s="209">
        <v>573</v>
      </c>
      <c r="C199" s="208">
        <v>25.49341105337767</v>
      </c>
      <c r="D199" s="209"/>
      <c r="E199" s="209"/>
      <c r="F199" s="209">
        <v>2021</v>
      </c>
    </row>
    <row r="200" spans="1:6" x14ac:dyDescent="0.45">
      <c r="A200" s="209">
        <v>17514</v>
      </c>
      <c r="B200" s="209">
        <v>315</v>
      </c>
      <c r="C200" s="208">
        <v>25.008514442447211</v>
      </c>
      <c r="D200" s="209"/>
      <c r="E200" s="209"/>
      <c r="F200" s="209">
        <v>2021</v>
      </c>
    </row>
    <row r="201" spans="1:6" x14ac:dyDescent="0.45">
      <c r="A201" s="209">
        <v>17514</v>
      </c>
      <c r="B201" s="209">
        <v>160</v>
      </c>
      <c r="C201" s="208">
        <v>12.44057766574654</v>
      </c>
      <c r="D201" s="209"/>
      <c r="E201" s="209"/>
      <c r="F201" s="209">
        <v>2021</v>
      </c>
    </row>
    <row r="202" spans="1:6" x14ac:dyDescent="0.45">
      <c r="A202" s="209">
        <v>17514</v>
      </c>
      <c r="B202" s="209">
        <v>250</v>
      </c>
      <c r="C202" s="208">
        <v>13.77725740043701</v>
      </c>
      <c r="D202" s="209"/>
      <c r="E202" s="209"/>
      <c r="F202" s="209">
        <v>2021</v>
      </c>
    </row>
    <row r="203" spans="1:6" x14ac:dyDescent="0.45">
      <c r="A203" s="209">
        <v>17514</v>
      </c>
      <c r="B203" s="209">
        <v>250</v>
      </c>
      <c r="C203" s="208">
        <v>13.461494429119639</v>
      </c>
      <c r="D203" s="209"/>
      <c r="E203" s="209"/>
      <c r="F203" s="209">
        <v>2021</v>
      </c>
    </row>
    <row r="204" spans="1:6" x14ac:dyDescent="0.45">
      <c r="A204" s="209">
        <v>17514</v>
      </c>
      <c r="B204" s="209">
        <v>250</v>
      </c>
      <c r="C204" s="208">
        <v>15.25891505240754</v>
      </c>
      <c r="D204" s="209"/>
      <c r="E204" s="209"/>
      <c r="F204" s="209">
        <v>2021</v>
      </c>
    </row>
    <row r="205" spans="1:6" x14ac:dyDescent="0.45">
      <c r="A205" s="209">
        <v>17514</v>
      </c>
      <c r="B205" s="209">
        <v>250</v>
      </c>
      <c r="C205" s="208">
        <v>14.837288423405759</v>
      </c>
      <c r="D205" s="209"/>
      <c r="E205" s="209"/>
      <c r="F205" s="209">
        <v>2021</v>
      </c>
    </row>
    <row r="206" spans="1:6" x14ac:dyDescent="0.45">
      <c r="A206" s="209">
        <v>17514</v>
      </c>
      <c r="B206" s="209">
        <v>250</v>
      </c>
      <c r="C206" s="208">
        <v>13.20791686289405</v>
      </c>
      <c r="D206" s="209"/>
      <c r="E206" s="209"/>
      <c r="F206" s="209">
        <v>2021</v>
      </c>
    </row>
    <row r="207" spans="1:6" x14ac:dyDescent="0.45">
      <c r="A207" s="209">
        <v>17514</v>
      </c>
      <c r="B207" s="209">
        <v>250</v>
      </c>
      <c r="C207" s="208">
        <v>25.429236781732349</v>
      </c>
      <c r="D207" s="209"/>
      <c r="E207" s="209"/>
      <c r="F207" s="209">
        <v>2021</v>
      </c>
    </row>
    <row r="208" spans="1:6" x14ac:dyDescent="0.45">
      <c r="A208" s="209">
        <v>17514</v>
      </c>
      <c r="B208" s="209">
        <v>160</v>
      </c>
      <c r="C208" s="208">
        <v>13.605462561794679</v>
      </c>
      <c r="D208" s="209"/>
      <c r="E208" s="209"/>
      <c r="F208" s="209">
        <v>2021</v>
      </c>
    </row>
    <row r="209" spans="1:6" x14ac:dyDescent="0.45">
      <c r="A209" s="209">
        <v>17514</v>
      </c>
      <c r="B209" s="209">
        <v>400</v>
      </c>
      <c r="C209" s="208">
        <v>11.564419526037</v>
      </c>
      <c r="D209" s="209"/>
      <c r="E209" s="209"/>
      <c r="F209" s="209">
        <v>2021</v>
      </c>
    </row>
    <row r="210" spans="1:6" x14ac:dyDescent="0.45">
      <c r="A210" s="209">
        <v>17514</v>
      </c>
      <c r="B210" s="209">
        <v>160</v>
      </c>
      <c r="C210" s="208">
        <v>12.61576967463234</v>
      </c>
      <c r="D210" s="209"/>
      <c r="E210" s="209"/>
      <c r="F210" s="209">
        <v>2021</v>
      </c>
    </row>
    <row r="211" spans="1:6" x14ac:dyDescent="0.45">
      <c r="A211" s="209">
        <v>17514</v>
      </c>
      <c r="B211" s="209">
        <v>160</v>
      </c>
      <c r="C211" s="208">
        <v>9.5814647746970731</v>
      </c>
      <c r="D211" s="209"/>
      <c r="E211" s="209"/>
      <c r="F211" s="209">
        <v>2021</v>
      </c>
    </row>
    <row r="212" spans="1:6" x14ac:dyDescent="0.45">
      <c r="A212" s="209">
        <v>17514</v>
      </c>
      <c r="B212" s="209">
        <v>200</v>
      </c>
      <c r="C212" s="208">
        <v>12.037095685309451</v>
      </c>
      <c r="D212" s="209"/>
      <c r="E212" s="209"/>
      <c r="F212" s="209">
        <v>2021</v>
      </c>
    </row>
    <row r="213" spans="1:6" x14ac:dyDescent="0.45">
      <c r="A213" s="209">
        <v>17514</v>
      </c>
      <c r="B213" s="209">
        <v>400</v>
      </c>
      <c r="C213" s="208">
        <v>25.617402557618181</v>
      </c>
      <c r="D213" s="209"/>
      <c r="E213" s="209"/>
      <c r="F213" s="209">
        <v>2021</v>
      </c>
    </row>
    <row r="214" spans="1:6" x14ac:dyDescent="0.45">
      <c r="A214" s="209">
        <v>17514</v>
      </c>
      <c r="B214" s="209">
        <v>573</v>
      </c>
      <c r="C214" s="208">
        <v>11.126379744700261</v>
      </c>
      <c r="D214" s="209"/>
      <c r="E214" s="209"/>
      <c r="F214" s="209">
        <v>2021</v>
      </c>
    </row>
    <row r="215" spans="1:6" x14ac:dyDescent="0.45">
      <c r="A215" s="209">
        <v>17514</v>
      </c>
      <c r="B215" s="209">
        <v>573</v>
      </c>
      <c r="C215" s="208">
        <v>19.191804278076059</v>
      </c>
      <c r="D215" s="209"/>
      <c r="E215" s="209"/>
      <c r="F215" s="209">
        <v>2021</v>
      </c>
    </row>
    <row r="216" spans="1:6" x14ac:dyDescent="0.45">
      <c r="A216" s="209">
        <v>17514</v>
      </c>
      <c r="B216" s="209">
        <v>315</v>
      </c>
      <c r="C216" s="208">
        <v>19.556549124924761</v>
      </c>
      <c r="D216" s="209"/>
      <c r="E216" s="209"/>
      <c r="F216" s="209">
        <v>2021</v>
      </c>
    </row>
    <row r="217" spans="1:6" x14ac:dyDescent="0.45">
      <c r="A217" s="209">
        <v>17514</v>
      </c>
      <c r="B217" s="209">
        <v>315</v>
      </c>
      <c r="C217" s="208">
        <v>9.8984379055270004</v>
      </c>
      <c r="D217" s="209"/>
      <c r="E217" s="209"/>
      <c r="F217" s="209">
        <v>2021</v>
      </c>
    </row>
    <row r="218" spans="1:6" x14ac:dyDescent="0.45">
      <c r="A218" s="209">
        <v>17514</v>
      </c>
      <c r="B218" s="209">
        <v>688</v>
      </c>
      <c r="C218" s="208">
        <v>5.9396247322960756</v>
      </c>
      <c r="D218" s="209"/>
      <c r="E218" s="209"/>
      <c r="F218" s="209">
        <v>2021</v>
      </c>
    </row>
    <row r="219" spans="1:6" x14ac:dyDescent="0.45">
      <c r="A219" s="209">
        <v>17514</v>
      </c>
      <c r="B219" s="209">
        <v>250</v>
      </c>
      <c r="C219" s="208">
        <v>4.9151795815338977</v>
      </c>
      <c r="D219" s="209"/>
      <c r="E219" s="209"/>
      <c r="F219" s="209">
        <v>2021</v>
      </c>
    </row>
    <row r="220" spans="1:6" x14ac:dyDescent="0.45">
      <c r="A220" s="209">
        <v>17514</v>
      </c>
      <c r="B220" s="209">
        <v>315</v>
      </c>
      <c r="C220" s="208">
        <v>42.268856621636701</v>
      </c>
      <c r="D220" s="209"/>
      <c r="E220" s="209"/>
      <c r="F220" s="209">
        <v>2021</v>
      </c>
    </row>
    <row r="221" spans="1:6" x14ac:dyDescent="0.45">
      <c r="A221" s="209">
        <v>17514</v>
      </c>
      <c r="B221" s="209">
        <v>688</v>
      </c>
      <c r="C221" s="208">
        <v>7.7103780027887163</v>
      </c>
      <c r="D221" s="209"/>
      <c r="E221" s="209"/>
      <c r="F221" s="209">
        <v>2021</v>
      </c>
    </row>
    <row r="222" spans="1:6" x14ac:dyDescent="0.45">
      <c r="A222" s="209">
        <v>17514</v>
      </c>
      <c r="B222" s="209">
        <v>573</v>
      </c>
      <c r="C222" s="208">
        <v>3.844260876116937</v>
      </c>
      <c r="D222" s="209"/>
      <c r="E222" s="209"/>
      <c r="F222" s="209">
        <v>2021</v>
      </c>
    </row>
    <row r="223" spans="1:6" x14ac:dyDescent="0.45">
      <c r="A223" s="209">
        <v>17514</v>
      </c>
      <c r="B223" s="209">
        <v>688</v>
      </c>
      <c r="C223" s="208">
        <v>0.73277074630961303</v>
      </c>
      <c r="D223" s="209"/>
      <c r="E223" s="209"/>
      <c r="F223" s="209">
        <v>2021</v>
      </c>
    </row>
    <row r="224" spans="1:6" x14ac:dyDescent="0.45">
      <c r="A224" s="209">
        <v>17514</v>
      </c>
      <c r="B224" s="209">
        <v>573</v>
      </c>
      <c r="C224" s="208">
        <v>6.5368898942136804</v>
      </c>
      <c r="D224" s="209"/>
      <c r="E224" s="209"/>
      <c r="F224" s="209">
        <v>2021</v>
      </c>
    </row>
    <row r="225" spans="1:6" x14ac:dyDescent="0.45">
      <c r="A225" s="209">
        <v>17514</v>
      </c>
      <c r="B225" s="209">
        <v>573</v>
      </c>
      <c r="C225" s="208">
        <v>11.32378779322852</v>
      </c>
      <c r="D225" s="209"/>
      <c r="E225" s="209"/>
      <c r="F225" s="209">
        <v>2021</v>
      </c>
    </row>
    <row r="226" spans="1:6" x14ac:dyDescent="0.45">
      <c r="A226" s="209">
        <v>17514</v>
      </c>
      <c r="B226" s="209">
        <v>573</v>
      </c>
      <c r="C226" s="208">
        <v>17.88860865273562</v>
      </c>
      <c r="D226" s="209"/>
      <c r="E226" s="209"/>
      <c r="F226" s="209">
        <v>2021</v>
      </c>
    </row>
    <row r="227" spans="1:6" x14ac:dyDescent="0.45">
      <c r="A227" s="209">
        <v>17514</v>
      </c>
      <c r="B227" s="209">
        <v>573</v>
      </c>
      <c r="C227" s="208">
        <v>21.707982985600651</v>
      </c>
      <c r="D227" s="209"/>
      <c r="E227" s="209"/>
      <c r="F227" s="209">
        <v>2021</v>
      </c>
    </row>
    <row r="228" spans="1:6" x14ac:dyDescent="0.45">
      <c r="A228" s="209">
        <v>17514</v>
      </c>
      <c r="B228" s="209">
        <v>160</v>
      </c>
      <c r="C228" s="208">
        <v>3.9267377037513098</v>
      </c>
      <c r="D228" s="209"/>
      <c r="E228" s="209"/>
      <c r="F228" s="209">
        <v>2021</v>
      </c>
    </row>
    <row r="229" spans="1:6" x14ac:dyDescent="0.45">
      <c r="A229" s="209">
        <v>17514</v>
      </c>
      <c r="B229" s="209">
        <v>160</v>
      </c>
      <c r="C229" s="208">
        <v>9.2493796831986952</v>
      </c>
      <c r="D229" s="209"/>
      <c r="E229" s="209"/>
      <c r="F229" s="209">
        <v>2021</v>
      </c>
    </row>
    <row r="230" spans="1:6" x14ac:dyDescent="0.45">
      <c r="A230" s="209">
        <v>17514</v>
      </c>
      <c r="B230" s="209">
        <v>573</v>
      </c>
      <c r="C230" s="208">
        <v>22.05200570178156</v>
      </c>
      <c r="D230" s="209"/>
      <c r="E230" s="209"/>
      <c r="F230" s="209">
        <v>2021</v>
      </c>
    </row>
    <row r="231" spans="1:6" x14ac:dyDescent="0.45">
      <c r="A231" s="209">
        <v>17514</v>
      </c>
      <c r="B231" s="209">
        <v>110</v>
      </c>
      <c r="C231" s="208">
        <v>9.9927678749342004</v>
      </c>
      <c r="D231" s="209"/>
      <c r="E231" s="209"/>
      <c r="F231" s="209">
        <v>2021</v>
      </c>
    </row>
    <row r="232" spans="1:6" x14ac:dyDescent="0.45">
      <c r="A232" s="209">
        <v>17514</v>
      </c>
      <c r="B232" s="209">
        <v>250</v>
      </c>
      <c r="C232" s="208">
        <v>18.516334301175899</v>
      </c>
      <c r="D232" s="209"/>
      <c r="E232" s="209"/>
      <c r="F232" s="209">
        <v>2021</v>
      </c>
    </row>
    <row r="233" spans="1:6" x14ac:dyDescent="0.45">
      <c r="A233" s="209">
        <v>17514</v>
      </c>
      <c r="B233" s="209">
        <v>250</v>
      </c>
      <c r="C233" s="208">
        <v>26.695640955558481</v>
      </c>
      <c r="D233" s="209"/>
      <c r="E233" s="209"/>
      <c r="F233" s="209">
        <v>2021</v>
      </c>
    </row>
    <row r="234" spans="1:6" x14ac:dyDescent="0.45">
      <c r="A234" s="209">
        <v>17514</v>
      </c>
      <c r="B234" s="209">
        <v>250</v>
      </c>
      <c r="C234" s="208">
        <v>19.10918701399223</v>
      </c>
      <c r="D234" s="209"/>
      <c r="E234" s="209"/>
      <c r="F234" s="209">
        <v>2021</v>
      </c>
    </row>
    <row r="235" spans="1:6" x14ac:dyDescent="0.45">
      <c r="A235" s="209">
        <v>17514</v>
      </c>
      <c r="B235" s="209">
        <v>250</v>
      </c>
      <c r="C235" s="208">
        <v>6.3208933355653638</v>
      </c>
      <c r="D235" s="209"/>
      <c r="E235" s="209"/>
      <c r="F235" s="209">
        <v>2021</v>
      </c>
    </row>
    <row r="236" spans="1:6" x14ac:dyDescent="0.45">
      <c r="A236" s="209">
        <v>17514</v>
      </c>
      <c r="B236" s="209">
        <v>315</v>
      </c>
      <c r="C236" s="208">
        <v>11.487841191897839</v>
      </c>
      <c r="D236" s="209"/>
      <c r="E236" s="209"/>
      <c r="F236" s="209">
        <v>2021</v>
      </c>
    </row>
    <row r="237" spans="1:6" x14ac:dyDescent="0.45">
      <c r="A237" s="209">
        <v>17514</v>
      </c>
      <c r="B237" s="209">
        <v>200</v>
      </c>
      <c r="C237" s="208">
        <v>8.140159055077028</v>
      </c>
      <c r="D237" s="209"/>
      <c r="E237" s="209"/>
      <c r="F237" s="209">
        <v>2021</v>
      </c>
    </row>
    <row r="238" spans="1:6" x14ac:dyDescent="0.45">
      <c r="A238" s="209">
        <v>17514</v>
      </c>
      <c r="B238" s="209">
        <v>315</v>
      </c>
      <c r="C238" s="208">
        <v>18.656406351343229</v>
      </c>
      <c r="D238" s="209"/>
      <c r="E238" s="209"/>
      <c r="F238" s="209">
        <v>2021</v>
      </c>
    </row>
    <row r="239" spans="1:6" x14ac:dyDescent="0.45">
      <c r="A239" s="209">
        <v>17514</v>
      </c>
      <c r="B239" s="209">
        <v>200</v>
      </c>
      <c r="C239" s="208">
        <v>34.020588994043543</v>
      </c>
      <c r="D239" s="209"/>
      <c r="E239" s="209"/>
      <c r="F239" s="209">
        <v>2021</v>
      </c>
    </row>
    <row r="240" spans="1:6" x14ac:dyDescent="0.45">
      <c r="A240" s="209">
        <v>17514</v>
      </c>
      <c r="B240" s="209">
        <v>315</v>
      </c>
      <c r="C240" s="208">
        <v>28.274016683210171</v>
      </c>
      <c r="D240" s="209"/>
      <c r="E240" s="209"/>
      <c r="F240" s="209">
        <v>2021</v>
      </c>
    </row>
    <row r="241" spans="1:6" x14ac:dyDescent="0.45">
      <c r="A241" s="209">
        <v>17514</v>
      </c>
      <c r="B241" s="209">
        <v>160</v>
      </c>
      <c r="C241" s="208">
        <v>8.9158794214444246</v>
      </c>
      <c r="D241" s="209"/>
      <c r="E241" s="209"/>
      <c r="F241" s="209">
        <v>2021</v>
      </c>
    </row>
    <row r="242" spans="1:6" x14ac:dyDescent="0.45">
      <c r="A242" s="209">
        <v>17514</v>
      </c>
      <c r="B242" s="209">
        <v>315</v>
      </c>
      <c r="C242" s="208">
        <v>31.613230463858699</v>
      </c>
      <c r="D242" s="209"/>
      <c r="E242" s="209"/>
      <c r="F242" s="209">
        <v>2021</v>
      </c>
    </row>
    <row r="243" spans="1:6" x14ac:dyDescent="0.45">
      <c r="A243" s="209">
        <v>17514</v>
      </c>
      <c r="B243" s="209">
        <v>250</v>
      </c>
      <c r="C243" s="208">
        <v>25.57019395438061</v>
      </c>
      <c r="D243" s="209"/>
      <c r="E243" s="209"/>
      <c r="F243" s="209">
        <v>2021</v>
      </c>
    </row>
    <row r="244" spans="1:6" x14ac:dyDescent="0.45">
      <c r="A244" s="209">
        <v>17514</v>
      </c>
      <c r="B244" s="209">
        <v>250</v>
      </c>
      <c r="C244" s="208">
        <v>33.562464409435172</v>
      </c>
      <c r="D244" s="209"/>
      <c r="E244" s="209"/>
      <c r="F244" s="209">
        <v>2021</v>
      </c>
    </row>
    <row r="245" spans="1:6" x14ac:dyDescent="0.45">
      <c r="A245" s="209">
        <v>17514</v>
      </c>
      <c r="B245" s="209">
        <v>250</v>
      </c>
      <c r="C245" s="208">
        <v>19.41649989474357</v>
      </c>
      <c r="D245" s="209"/>
      <c r="E245" s="209"/>
      <c r="F245" s="209">
        <v>2021</v>
      </c>
    </row>
    <row r="246" spans="1:6" x14ac:dyDescent="0.45">
      <c r="A246" s="209">
        <v>17514</v>
      </c>
      <c r="B246" s="209">
        <v>250</v>
      </c>
      <c r="C246" s="208">
        <v>17.369813703622349</v>
      </c>
      <c r="D246" s="209"/>
      <c r="E246" s="209"/>
      <c r="F246" s="209">
        <v>2021</v>
      </c>
    </row>
    <row r="247" spans="1:6" x14ac:dyDescent="0.45">
      <c r="A247" s="209">
        <v>17514</v>
      </c>
      <c r="B247" s="209">
        <v>250</v>
      </c>
      <c r="C247" s="208">
        <v>9.1287427325157147</v>
      </c>
      <c r="D247" s="209"/>
      <c r="E247" s="209"/>
      <c r="F247" s="209">
        <v>2021</v>
      </c>
    </row>
    <row r="248" spans="1:6" x14ac:dyDescent="0.45">
      <c r="A248" s="209">
        <v>17514</v>
      </c>
      <c r="B248" s="209">
        <v>250</v>
      </c>
      <c r="C248" s="208">
        <v>15.321909166937919</v>
      </c>
      <c r="D248" s="209"/>
      <c r="E248" s="209"/>
      <c r="F248" s="209">
        <v>2021</v>
      </c>
    </row>
    <row r="249" spans="1:6" x14ac:dyDescent="0.45">
      <c r="A249" s="209">
        <v>17514</v>
      </c>
      <c r="B249" s="209">
        <v>315</v>
      </c>
      <c r="C249" s="208">
        <v>20.59162110979911</v>
      </c>
      <c r="D249" s="209"/>
      <c r="E249" s="209"/>
      <c r="F249" s="209">
        <v>2021</v>
      </c>
    </row>
    <row r="250" spans="1:6" x14ac:dyDescent="0.45">
      <c r="A250" s="209">
        <v>17514</v>
      </c>
      <c r="B250" s="209">
        <v>315</v>
      </c>
      <c r="C250" s="208">
        <v>16.965245279577498</v>
      </c>
      <c r="D250" s="209"/>
      <c r="E250" s="209"/>
      <c r="F250" s="209">
        <v>2021</v>
      </c>
    </row>
    <row r="251" spans="1:6" x14ac:dyDescent="0.45">
      <c r="A251" s="209">
        <v>17514</v>
      </c>
      <c r="B251" s="209">
        <v>315</v>
      </c>
      <c r="C251" s="208">
        <v>26.598868650283372</v>
      </c>
      <c r="D251" s="209"/>
      <c r="E251" s="209"/>
      <c r="F251" s="209">
        <v>2021</v>
      </c>
    </row>
    <row r="252" spans="1:6" x14ac:dyDescent="0.45">
      <c r="A252" s="209">
        <v>17514</v>
      </c>
      <c r="B252" s="209">
        <v>315</v>
      </c>
      <c r="C252" s="208">
        <v>16.06132532673525</v>
      </c>
      <c r="D252" s="209"/>
      <c r="E252" s="209"/>
      <c r="F252" s="209">
        <v>2021</v>
      </c>
    </row>
    <row r="253" spans="1:6" x14ac:dyDescent="0.45">
      <c r="A253" s="209">
        <v>17514</v>
      </c>
      <c r="B253" s="209">
        <v>160</v>
      </c>
      <c r="C253" s="208">
        <v>6.5888002391341622</v>
      </c>
      <c r="D253" s="209"/>
      <c r="E253" s="209"/>
      <c r="F253" s="209">
        <v>2021</v>
      </c>
    </row>
    <row r="254" spans="1:6" x14ac:dyDescent="0.45">
      <c r="A254" s="209">
        <v>17514</v>
      </c>
      <c r="B254" s="209">
        <v>160</v>
      </c>
      <c r="C254" s="208">
        <v>6.9113916108106421</v>
      </c>
      <c r="D254" s="209"/>
      <c r="E254" s="209"/>
      <c r="F254" s="209">
        <v>2021</v>
      </c>
    </row>
    <row r="255" spans="1:6" x14ac:dyDescent="0.45">
      <c r="A255" s="209">
        <v>17514</v>
      </c>
      <c r="B255" s="209">
        <v>250</v>
      </c>
      <c r="C255" s="208">
        <v>17.23134109543232</v>
      </c>
      <c r="D255" s="209"/>
      <c r="E255" s="209"/>
      <c r="F255" s="209">
        <v>2021</v>
      </c>
    </row>
    <row r="256" spans="1:6" x14ac:dyDescent="0.45">
      <c r="A256" s="209">
        <v>17514</v>
      </c>
      <c r="B256" s="209">
        <v>160</v>
      </c>
      <c r="C256" s="208">
        <v>9.5499538200169987</v>
      </c>
      <c r="D256" s="209"/>
      <c r="E256" s="209"/>
      <c r="F256" s="209">
        <v>2021</v>
      </c>
    </row>
    <row r="257" spans="1:6" x14ac:dyDescent="0.45">
      <c r="A257" s="209">
        <v>17514</v>
      </c>
      <c r="B257" s="209">
        <v>250</v>
      </c>
      <c r="C257" s="208">
        <v>10.060782305715939</v>
      </c>
      <c r="D257" s="209"/>
      <c r="E257" s="209"/>
      <c r="F257" s="209">
        <v>2021</v>
      </c>
    </row>
    <row r="258" spans="1:6" x14ac:dyDescent="0.45">
      <c r="A258" s="209">
        <v>17514</v>
      </c>
      <c r="B258" s="209">
        <v>250</v>
      </c>
      <c r="C258" s="208">
        <v>18.671037650370518</v>
      </c>
      <c r="D258" s="209"/>
      <c r="E258" s="209"/>
      <c r="F258" s="209">
        <v>2021</v>
      </c>
    </row>
    <row r="259" spans="1:6" x14ac:dyDescent="0.45">
      <c r="A259" s="209">
        <v>17514</v>
      </c>
      <c r="B259" s="209">
        <v>688</v>
      </c>
      <c r="C259" s="208">
        <v>25.71552707410444</v>
      </c>
      <c r="D259" s="209"/>
      <c r="E259" s="209"/>
      <c r="F259" s="209">
        <v>2021</v>
      </c>
    </row>
    <row r="260" spans="1:6" x14ac:dyDescent="0.45">
      <c r="A260" s="209">
        <v>17514</v>
      </c>
      <c r="B260" s="209">
        <v>688</v>
      </c>
      <c r="C260" s="208">
        <v>10.043006664727439</v>
      </c>
      <c r="D260" s="209"/>
      <c r="E260" s="209"/>
      <c r="F260" s="209">
        <v>2021</v>
      </c>
    </row>
    <row r="261" spans="1:6" x14ac:dyDescent="0.45">
      <c r="A261" s="209">
        <v>17514</v>
      </c>
      <c r="B261" s="209">
        <v>688</v>
      </c>
      <c r="C261" s="208">
        <v>21.15490792320379</v>
      </c>
      <c r="D261" s="209"/>
      <c r="E261" s="209"/>
      <c r="F261" s="209">
        <v>2021</v>
      </c>
    </row>
    <row r="262" spans="1:6" x14ac:dyDescent="0.45">
      <c r="A262" s="209">
        <v>17514</v>
      </c>
      <c r="B262" s="209">
        <v>688</v>
      </c>
      <c r="C262" s="208">
        <v>13.06583435950127</v>
      </c>
      <c r="D262" s="209"/>
      <c r="E262" s="209"/>
      <c r="F262" s="209">
        <v>2021</v>
      </c>
    </row>
    <row r="263" spans="1:6" x14ac:dyDescent="0.45">
      <c r="A263" s="209">
        <v>17514</v>
      </c>
      <c r="B263" s="209">
        <v>688</v>
      </c>
      <c r="C263" s="208">
        <v>10.400544415076521</v>
      </c>
      <c r="D263" s="209"/>
      <c r="E263" s="209"/>
      <c r="F263" s="209">
        <v>2021</v>
      </c>
    </row>
    <row r="264" spans="1:6" x14ac:dyDescent="0.45">
      <c r="A264" s="209">
        <v>17514</v>
      </c>
      <c r="B264" s="209">
        <v>160</v>
      </c>
      <c r="C264" s="208">
        <v>9.4479077953617505</v>
      </c>
      <c r="D264" s="209"/>
      <c r="E264" s="209"/>
      <c r="F264" s="209">
        <v>2021</v>
      </c>
    </row>
    <row r="265" spans="1:6" x14ac:dyDescent="0.45">
      <c r="A265" s="209">
        <v>17514</v>
      </c>
      <c r="B265" s="209">
        <v>400</v>
      </c>
      <c r="C265" s="208">
        <v>12.943536837316939</v>
      </c>
      <c r="D265" s="209"/>
      <c r="E265" s="209"/>
      <c r="F265" s="209">
        <v>2021</v>
      </c>
    </row>
    <row r="266" spans="1:6" x14ac:dyDescent="0.45">
      <c r="A266" s="209">
        <v>17514</v>
      </c>
      <c r="B266" s="209">
        <v>400</v>
      </c>
      <c r="C266" s="208">
        <v>18.252735485953149</v>
      </c>
      <c r="D266" s="209"/>
      <c r="E266" s="209"/>
      <c r="F266" s="209">
        <v>2021</v>
      </c>
    </row>
    <row r="267" spans="1:6" x14ac:dyDescent="0.45">
      <c r="A267" s="209">
        <v>17514</v>
      </c>
      <c r="B267" s="209">
        <v>400</v>
      </c>
      <c r="C267" s="208">
        <v>9.2068564931113208</v>
      </c>
      <c r="D267" s="209"/>
      <c r="E267" s="209"/>
      <c r="F267" s="209">
        <v>2021</v>
      </c>
    </row>
    <row r="268" spans="1:6" x14ac:dyDescent="0.45">
      <c r="A268" s="209">
        <v>17514</v>
      </c>
      <c r="B268" s="209">
        <v>400</v>
      </c>
      <c r="C268" s="208">
        <v>18.43444977795178</v>
      </c>
      <c r="D268" s="209"/>
      <c r="E268" s="209"/>
      <c r="F268" s="209">
        <v>2021</v>
      </c>
    </row>
    <row r="269" spans="1:6" x14ac:dyDescent="0.45">
      <c r="A269" s="209">
        <v>17514</v>
      </c>
      <c r="B269" s="209">
        <v>400</v>
      </c>
      <c r="C269" s="208">
        <v>15.915624765030801</v>
      </c>
      <c r="D269" s="209"/>
      <c r="E269" s="209"/>
      <c r="F269" s="209">
        <v>2021</v>
      </c>
    </row>
    <row r="270" spans="1:6" x14ac:dyDescent="0.45">
      <c r="A270" s="209">
        <v>17514</v>
      </c>
      <c r="B270" s="209">
        <v>200</v>
      </c>
      <c r="C270" s="208">
        <v>9.3238515087343288</v>
      </c>
      <c r="D270" s="209"/>
      <c r="E270" s="209"/>
      <c r="F270" s="209">
        <v>2021</v>
      </c>
    </row>
    <row r="271" spans="1:6" x14ac:dyDescent="0.45">
      <c r="A271" s="209">
        <v>25588</v>
      </c>
      <c r="B271" s="209">
        <v>200</v>
      </c>
      <c r="C271" s="208">
        <v>0.600000000681853</v>
      </c>
      <c r="D271" s="209"/>
      <c r="E271" s="209"/>
      <c r="F271" s="209">
        <v>2021</v>
      </c>
    </row>
    <row r="272" spans="1:6" x14ac:dyDescent="0.45">
      <c r="A272" s="209">
        <v>25588</v>
      </c>
      <c r="B272" s="209">
        <v>450</v>
      </c>
      <c r="C272" s="208">
        <v>6.8046245350831382</v>
      </c>
      <c r="D272" s="209"/>
      <c r="E272" s="209"/>
      <c r="F272" s="209">
        <v>2021</v>
      </c>
    </row>
    <row r="273" spans="1:6" x14ac:dyDescent="0.45">
      <c r="A273" s="209">
        <v>25588</v>
      </c>
      <c r="B273" s="209">
        <v>450</v>
      </c>
      <c r="C273" s="208">
        <v>23.905874034306709</v>
      </c>
      <c r="D273" s="209"/>
      <c r="E273" s="209"/>
      <c r="F273" s="209">
        <v>2021</v>
      </c>
    </row>
    <row r="274" spans="1:6" x14ac:dyDescent="0.45">
      <c r="A274" s="209">
        <v>25588</v>
      </c>
      <c r="B274" s="209">
        <v>450</v>
      </c>
      <c r="C274" s="208">
        <v>31.4357906176018</v>
      </c>
      <c r="D274" s="209"/>
      <c r="E274" s="209"/>
      <c r="F274" s="209">
        <v>2021</v>
      </c>
    </row>
    <row r="275" spans="1:6" x14ac:dyDescent="0.45">
      <c r="A275" s="209">
        <v>25588</v>
      </c>
      <c r="B275" s="209">
        <v>450</v>
      </c>
      <c r="C275" s="208">
        <v>3.9540952047745872</v>
      </c>
      <c r="D275" s="209"/>
      <c r="E275" s="209"/>
      <c r="F275" s="209">
        <v>2021</v>
      </c>
    </row>
    <row r="276" spans="1:6" x14ac:dyDescent="0.45">
      <c r="A276" s="209">
        <v>25588</v>
      </c>
      <c r="B276" s="209">
        <v>560</v>
      </c>
      <c r="C276" s="208">
        <v>10.246414111888599</v>
      </c>
      <c r="D276" s="209"/>
      <c r="E276" s="209"/>
      <c r="F276" s="209">
        <v>2021</v>
      </c>
    </row>
    <row r="277" spans="1:6" x14ac:dyDescent="0.45">
      <c r="A277" s="209">
        <v>25588</v>
      </c>
      <c r="B277" s="209">
        <v>450</v>
      </c>
      <c r="C277" s="208">
        <v>22.829086978306151</v>
      </c>
      <c r="D277" s="209"/>
      <c r="E277" s="209"/>
      <c r="F277" s="209">
        <v>2021</v>
      </c>
    </row>
    <row r="278" spans="1:6" x14ac:dyDescent="0.45">
      <c r="A278" s="209">
        <v>25588</v>
      </c>
      <c r="B278" s="209">
        <v>450</v>
      </c>
      <c r="C278" s="208">
        <v>43.106644204653257</v>
      </c>
      <c r="D278" s="209"/>
      <c r="E278" s="209"/>
      <c r="F278" s="209">
        <v>2021</v>
      </c>
    </row>
    <row r="279" spans="1:6" x14ac:dyDescent="0.45">
      <c r="A279" s="209">
        <v>25588</v>
      </c>
      <c r="B279" s="209">
        <v>250</v>
      </c>
      <c r="C279" s="208">
        <v>16.259155851701269</v>
      </c>
      <c r="D279" s="209"/>
      <c r="E279" s="209"/>
      <c r="F279" s="209">
        <v>2021</v>
      </c>
    </row>
    <row r="280" spans="1:6" x14ac:dyDescent="0.45">
      <c r="A280" s="209">
        <v>25588</v>
      </c>
      <c r="B280" s="209">
        <v>250</v>
      </c>
      <c r="C280" s="208">
        <v>28.753728253789468</v>
      </c>
      <c r="D280" s="209"/>
      <c r="E280" s="209"/>
      <c r="F280" s="209">
        <v>2021</v>
      </c>
    </row>
    <row r="281" spans="1:6" x14ac:dyDescent="0.45">
      <c r="A281" s="209">
        <v>25588</v>
      </c>
      <c r="B281" s="209">
        <v>315</v>
      </c>
      <c r="C281" s="208">
        <v>11.373271000155571</v>
      </c>
      <c r="D281" s="209"/>
      <c r="E281" s="209"/>
      <c r="F281" s="209">
        <v>2021</v>
      </c>
    </row>
    <row r="282" spans="1:6" x14ac:dyDescent="0.45">
      <c r="A282" s="209">
        <v>25588</v>
      </c>
      <c r="B282" s="209">
        <v>315</v>
      </c>
      <c r="C282" s="208">
        <v>30.530917380467361</v>
      </c>
      <c r="D282" s="209"/>
      <c r="E282" s="209"/>
      <c r="F282" s="209">
        <v>2021</v>
      </c>
    </row>
    <row r="283" spans="1:6" x14ac:dyDescent="0.45">
      <c r="A283" s="209">
        <v>25588</v>
      </c>
      <c r="B283" s="209">
        <v>315</v>
      </c>
      <c r="C283" s="208">
        <v>12.857189000686841</v>
      </c>
      <c r="D283" s="209"/>
      <c r="E283" s="209"/>
      <c r="F283" s="209">
        <v>2021</v>
      </c>
    </row>
    <row r="284" spans="1:6" x14ac:dyDescent="0.45">
      <c r="A284" s="209">
        <v>25588</v>
      </c>
      <c r="B284" s="209">
        <v>250</v>
      </c>
      <c r="C284" s="208">
        <v>7.4192226224817217</v>
      </c>
      <c r="D284" s="209"/>
      <c r="E284" s="209"/>
      <c r="F284" s="209">
        <v>2021</v>
      </c>
    </row>
    <row r="285" spans="1:6" x14ac:dyDescent="0.45">
      <c r="A285" s="209">
        <v>25588</v>
      </c>
      <c r="B285" s="209">
        <v>250</v>
      </c>
      <c r="C285" s="208">
        <v>14.882138254353769</v>
      </c>
      <c r="D285" s="209"/>
      <c r="E285" s="209"/>
      <c r="F285" s="209">
        <v>2021</v>
      </c>
    </row>
    <row r="286" spans="1:6" x14ac:dyDescent="0.45">
      <c r="A286" s="209">
        <v>25588</v>
      </c>
      <c r="B286" s="209">
        <v>250</v>
      </c>
      <c r="C286" s="208">
        <v>23.045755974175609</v>
      </c>
      <c r="D286" s="209"/>
      <c r="E286" s="209"/>
      <c r="F286" s="209">
        <v>2021</v>
      </c>
    </row>
    <row r="287" spans="1:6" x14ac:dyDescent="0.45">
      <c r="A287" s="209">
        <v>25588</v>
      </c>
      <c r="B287" s="209">
        <v>250</v>
      </c>
      <c r="C287" s="208">
        <v>21.406055984254071</v>
      </c>
      <c r="D287" s="209"/>
      <c r="E287" s="209"/>
      <c r="F287" s="209">
        <v>2021</v>
      </c>
    </row>
    <row r="288" spans="1:6" x14ac:dyDescent="0.45">
      <c r="A288" s="209">
        <v>25588</v>
      </c>
      <c r="B288" s="209">
        <v>250</v>
      </c>
      <c r="C288" s="208">
        <v>13.501763562917739</v>
      </c>
      <c r="D288" s="209"/>
      <c r="E288" s="209"/>
      <c r="F288" s="209">
        <v>2021</v>
      </c>
    </row>
    <row r="289" spans="1:6" x14ac:dyDescent="0.45">
      <c r="A289" s="209">
        <v>25588</v>
      </c>
      <c r="B289" s="209">
        <v>200</v>
      </c>
      <c r="C289" s="208">
        <v>2.0429346720185588</v>
      </c>
      <c r="D289" s="209"/>
      <c r="E289" s="209"/>
      <c r="F289" s="209">
        <v>2021</v>
      </c>
    </row>
    <row r="290" spans="1:6" x14ac:dyDescent="0.45">
      <c r="A290" s="209">
        <v>25588</v>
      </c>
      <c r="B290" s="209">
        <v>250</v>
      </c>
      <c r="C290" s="208">
        <v>28.871050915171171</v>
      </c>
      <c r="D290" s="209"/>
      <c r="E290" s="209"/>
      <c r="F290" s="209">
        <v>2021</v>
      </c>
    </row>
    <row r="291" spans="1:6" x14ac:dyDescent="0.45">
      <c r="A291" s="209">
        <v>25588</v>
      </c>
      <c r="B291" s="209">
        <v>250</v>
      </c>
      <c r="C291" s="208">
        <v>13.450844896963151</v>
      </c>
      <c r="D291" s="209"/>
      <c r="E291" s="209"/>
      <c r="F291" s="209">
        <v>2021</v>
      </c>
    </row>
    <row r="292" spans="1:6" x14ac:dyDescent="0.45">
      <c r="A292" s="209">
        <v>25588</v>
      </c>
      <c r="B292" s="209">
        <v>250</v>
      </c>
      <c r="C292" s="208">
        <v>27.339303237573539</v>
      </c>
      <c r="D292" s="209"/>
      <c r="E292" s="209"/>
      <c r="F292" s="209">
        <v>2021</v>
      </c>
    </row>
    <row r="293" spans="1:6" x14ac:dyDescent="0.45">
      <c r="A293" s="209">
        <v>25588</v>
      </c>
      <c r="B293" s="209">
        <v>315</v>
      </c>
      <c r="C293" s="208">
        <v>2.816574904541532</v>
      </c>
      <c r="D293" s="209"/>
      <c r="E293" s="209"/>
      <c r="F293" s="209">
        <v>2021</v>
      </c>
    </row>
    <row r="294" spans="1:6" x14ac:dyDescent="0.45">
      <c r="A294" s="209">
        <v>25588</v>
      </c>
      <c r="B294" s="209">
        <v>250</v>
      </c>
      <c r="C294" s="208">
        <v>19.75922265489638</v>
      </c>
      <c r="D294" s="209"/>
      <c r="E294" s="209"/>
      <c r="F294" s="209">
        <v>2021</v>
      </c>
    </row>
    <row r="295" spans="1:6" x14ac:dyDescent="0.45">
      <c r="A295" s="209">
        <v>24716</v>
      </c>
      <c r="B295" s="209">
        <v>315</v>
      </c>
      <c r="C295" s="208">
        <v>42.463638275085017</v>
      </c>
      <c r="D295" s="209"/>
      <c r="E295" s="209"/>
      <c r="F295" s="209">
        <v>2021</v>
      </c>
    </row>
    <row r="296" spans="1:6" x14ac:dyDescent="0.45">
      <c r="A296" s="209">
        <v>24716</v>
      </c>
      <c r="B296" s="209">
        <v>250</v>
      </c>
      <c r="C296" s="208">
        <v>15.579027738430341</v>
      </c>
      <c r="D296" s="209"/>
      <c r="E296" s="209"/>
      <c r="F296" s="209">
        <v>2021</v>
      </c>
    </row>
    <row r="297" spans="1:6" x14ac:dyDescent="0.45">
      <c r="A297" s="209">
        <v>24716</v>
      </c>
      <c r="B297" s="209">
        <v>250</v>
      </c>
      <c r="C297" s="208">
        <v>43.955683993585161</v>
      </c>
      <c r="D297" s="209"/>
      <c r="E297" s="209"/>
      <c r="F297" s="209">
        <v>2021</v>
      </c>
    </row>
    <row r="298" spans="1:6" x14ac:dyDescent="0.45">
      <c r="A298" s="209">
        <v>24716</v>
      </c>
      <c r="B298" s="209">
        <v>315</v>
      </c>
      <c r="C298" s="208">
        <v>55.452196892081517</v>
      </c>
      <c r="D298" s="209"/>
      <c r="E298" s="209"/>
      <c r="F298" s="209">
        <v>2021</v>
      </c>
    </row>
    <row r="299" spans="1:6" x14ac:dyDescent="0.45">
      <c r="A299" s="209">
        <v>24716</v>
      </c>
      <c r="B299" s="209">
        <v>315</v>
      </c>
      <c r="C299" s="208">
        <v>51.223895629971082</v>
      </c>
      <c r="D299" s="209"/>
      <c r="E299" s="209"/>
      <c r="F299" s="209">
        <v>2021</v>
      </c>
    </row>
    <row r="300" spans="1:6" x14ac:dyDescent="0.45">
      <c r="A300" s="209">
        <v>24716</v>
      </c>
      <c r="B300" s="209">
        <v>315</v>
      </c>
      <c r="C300" s="208">
        <v>5.3502112697477937</v>
      </c>
      <c r="D300" s="209"/>
      <c r="E300" s="209"/>
      <c r="F300" s="209">
        <v>2021</v>
      </c>
    </row>
    <row r="301" spans="1:6" x14ac:dyDescent="0.45">
      <c r="A301" s="209">
        <v>24284</v>
      </c>
      <c r="B301" s="209">
        <v>400</v>
      </c>
      <c r="C301" s="208">
        <v>12.528511378114789</v>
      </c>
      <c r="D301" s="209"/>
      <c r="E301" s="209"/>
      <c r="F301" s="209">
        <v>2021</v>
      </c>
    </row>
    <row r="302" spans="1:6" x14ac:dyDescent="0.45">
      <c r="A302" s="209">
        <v>24284</v>
      </c>
      <c r="B302" s="209">
        <v>400</v>
      </c>
      <c r="C302" s="208">
        <v>70.094562602827068</v>
      </c>
      <c r="D302" s="209"/>
      <c r="E302" s="209"/>
      <c r="F302" s="209">
        <v>2021</v>
      </c>
    </row>
    <row r="303" spans="1:6" x14ac:dyDescent="0.45">
      <c r="A303" s="209">
        <v>24284</v>
      </c>
      <c r="B303" s="209">
        <v>573</v>
      </c>
      <c r="C303" s="208">
        <v>27.38021743520337</v>
      </c>
      <c r="D303" s="209"/>
      <c r="E303" s="209"/>
      <c r="F303" s="209">
        <v>2021</v>
      </c>
    </row>
    <row r="304" spans="1:6" x14ac:dyDescent="0.45">
      <c r="A304" s="209">
        <v>24284</v>
      </c>
      <c r="B304" s="209">
        <v>573</v>
      </c>
      <c r="C304" s="208">
        <v>31.7835907955713</v>
      </c>
      <c r="D304" s="209"/>
      <c r="E304" s="209"/>
      <c r="F304" s="209">
        <v>2021</v>
      </c>
    </row>
    <row r="305" spans="1:6" x14ac:dyDescent="0.45">
      <c r="A305" s="209">
        <v>24284</v>
      </c>
      <c r="B305" s="209">
        <v>400</v>
      </c>
      <c r="C305" s="208">
        <v>21.081426063898501</v>
      </c>
      <c r="D305" s="209"/>
      <c r="E305" s="209"/>
      <c r="F305" s="209">
        <v>2021</v>
      </c>
    </row>
    <row r="306" spans="1:6" x14ac:dyDescent="0.45">
      <c r="A306" s="209">
        <v>24284</v>
      </c>
      <c r="B306" s="209">
        <v>400</v>
      </c>
      <c r="C306" s="208">
        <v>38.635262869780313</v>
      </c>
      <c r="D306" s="209"/>
      <c r="E306" s="209"/>
      <c r="F306" s="209">
        <v>2021</v>
      </c>
    </row>
    <row r="307" spans="1:6" x14ac:dyDescent="0.45">
      <c r="A307" s="209">
        <v>24284</v>
      </c>
      <c r="B307" s="209">
        <v>200</v>
      </c>
      <c r="C307" s="208">
        <v>21.14217705245035</v>
      </c>
      <c r="D307" s="209"/>
      <c r="E307" s="209"/>
      <c r="F307" s="209">
        <v>2021</v>
      </c>
    </row>
    <row r="308" spans="1:6" x14ac:dyDescent="0.45">
      <c r="A308" s="209">
        <v>24284</v>
      </c>
      <c r="B308" s="209">
        <v>573</v>
      </c>
      <c r="C308" s="208">
        <v>15.303813620890759</v>
      </c>
      <c r="D308" s="209"/>
      <c r="E308" s="209"/>
      <c r="F308" s="209">
        <v>2021</v>
      </c>
    </row>
    <row r="309" spans="1:6" x14ac:dyDescent="0.45">
      <c r="A309" s="209">
        <v>24284</v>
      </c>
      <c r="B309" s="209">
        <v>573</v>
      </c>
      <c r="C309" s="208">
        <v>12.984677383131681</v>
      </c>
      <c r="D309" s="209"/>
      <c r="E309" s="209"/>
      <c r="F309" s="209">
        <v>2021</v>
      </c>
    </row>
    <row r="310" spans="1:6" x14ac:dyDescent="0.45">
      <c r="A310" s="209">
        <v>24284</v>
      </c>
      <c r="B310" s="209">
        <v>573</v>
      </c>
      <c r="C310" s="208">
        <v>29.312619372491749</v>
      </c>
      <c r="D310" s="209"/>
      <c r="E310" s="209"/>
      <c r="F310" s="209">
        <v>2021</v>
      </c>
    </row>
    <row r="311" spans="1:6" x14ac:dyDescent="0.45">
      <c r="A311" s="209">
        <v>24284</v>
      </c>
      <c r="B311" s="209">
        <v>573</v>
      </c>
      <c r="C311" s="208">
        <v>10.329596704701549</v>
      </c>
      <c r="D311" s="209"/>
      <c r="E311" s="209"/>
      <c r="F311" s="209">
        <v>2021</v>
      </c>
    </row>
    <row r="312" spans="1:6" x14ac:dyDescent="0.45">
      <c r="A312" s="209">
        <v>24284</v>
      </c>
      <c r="B312" s="209">
        <v>573</v>
      </c>
      <c r="C312" s="208">
        <v>22.76331666418784</v>
      </c>
      <c r="D312" s="209"/>
      <c r="E312" s="209"/>
      <c r="F312" s="209">
        <v>2021</v>
      </c>
    </row>
    <row r="313" spans="1:6" x14ac:dyDescent="0.45">
      <c r="A313" s="209">
        <v>24284</v>
      </c>
      <c r="B313" s="209">
        <v>573</v>
      </c>
      <c r="C313" s="208">
        <v>41.632430502491253</v>
      </c>
      <c r="D313" s="209"/>
      <c r="E313" s="209"/>
      <c r="F313" s="209">
        <v>2021</v>
      </c>
    </row>
    <row r="314" spans="1:6" x14ac:dyDescent="0.45">
      <c r="A314" s="209">
        <v>24284</v>
      </c>
      <c r="B314" s="209">
        <v>400</v>
      </c>
      <c r="C314" s="208">
        <v>42.611011573735141</v>
      </c>
      <c r="D314" s="209"/>
      <c r="E314" s="209"/>
      <c r="F314" s="209">
        <v>2021</v>
      </c>
    </row>
    <row r="315" spans="1:6" x14ac:dyDescent="0.45">
      <c r="A315" s="209">
        <v>24284</v>
      </c>
      <c r="B315" s="209">
        <v>400</v>
      </c>
      <c r="C315" s="208">
        <v>34.440848867400533</v>
      </c>
      <c r="D315" s="209"/>
      <c r="E315" s="209"/>
      <c r="F315" s="209">
        <v>2021</v>
      </c>
    </row>
    <row r="316" spans="1:6" x14ac:dyDescent="0.45">
      <c r="A316" s="209">
        <v>24284</v>
      </c>
      <c r="B316" s="209">
        <v>160</v>
      </c>
      <c r="C316" s="208">
        <v>26.29924908965625</v>
      </c>
      <c r="D316" s="209"/>
      <c r="E316" s="209"/>
      <c r="F316" s="209">
        <v>2021</v>
      </c>
    </row>
    <row r="317" spans="1:6" x14ac:dyDescent="0.45">
      <c r="A317" s="209">
        <v>24284</v>
      </c>
      <c r="B317" s="209">
        <v>400</v>
      </c>
      <c r="C317" s="208">
        <v>17.997000309627641</v>
      </c>
      <c r="D317" s="209"/>
      <c r="E317" s="209"/>
      <c r="F317" s="209">
        <v>2021</v>
      </c>
    </row>
    <row r="318" spans="1:6" x14ac:dyDescent="0.45">
      <c r="A318" s="209">
        <v>24284</v>
      </c>
      <c r="B318" s="209">
        <v>400</v>
      </c>
      <c r="C318" s="208">
        <v>50.802890546351001</v>
      </c>
      <c r="D318" s="209"/>
      <c r="E318" s="209"/>
      <c r="F318" s="209">
        <v>2021</v>
      </c>
    </row>
    <row r="319" spans="1:6" x14ac:dyDescent="0.45">
      <c r="A319" s="209">
        <v>24284</v>
      </c>
      <c r="B319" s="209">
        <v>400</v>
      </c>
      <c r="C319" s="208">
        <v>19.655667928119421</v>
      </c>
      <c r="D319" s="209"/>
      <c r="E319" s="209"/>
      <c r="F319" s="209">
        <v>2021</v>
      </c>
    </row>
    <row r="320" spans="1:6" x14ac:dyDescent="0.45">
      <c r="A320" s="209">
        <v>24284</v>
      </c>
      <c r="B320" s="209">
        <v>250</v>
      </c>
      <c r="C320" s="208">
        <v>6.9176874269414217</v>
      </c>
      <c r="D320" s="209"/>
      <c r="E320" s="209"/>
      <c r="F320" s="209">
        <v>2021</v>
      </c>
    </row>
    <row r="321" spans="1:6" x14ac:dyDescent="0.45">
      <c r="A321" s="209">
        <v>24284</v>
      </c>
      <c r="B321" s="209">
        <v>573</v>
      </c>
      <c r="C321" s="208">
        <v>42.206027830438011</v>
      </c>
      <c r="D321" s="209"/>
      <c r="E321" s="209"/>
      <c r="F321" s="209">
        <v>2021</v>
      </c>
    </row>
    <row r="322" spans="1:6" x14ac:dyDescent="0.45">
      <c r="A322" s="209">
        <v>24284</v>
      </c>
      <c r="B322" s="209">
        <v>400</v>
      </c>
      <c r="C322" s="208">
        <v>38.86309069040761</v>
      </c>
      <c r="D322" s="209"/>
      <c r="E322" s="209"/>
      <c r="F322" s="209">
        <v>2021</v>
      </c>
    </row>
    <row r="323" spans="1:6" x14ac:dyDescent="0.45">
      <c r="A323" s="209">
        <v>24284</v>
      </c>
      <c r="B323" s="209">
        <v>573</v>
      </c>
      <c r="C323" s="208">
        <v>29.93682417006951</v>
      </c>
      <c r="D323" s="209"/>
      <c r="E323" s="209"/>
      <c r="F323" s="209">
        <v>2021</v>
      </c>
    </row>
    <row r="324" spans="1:6" x14ac:dyDescent="0.45">
      <c r="A324" s="209">
        <v>24284</v>
      </c>
      <c r="B324" s="209">
        <v>573</v>
      </c>
      <c r="C324" s="208">
        <v>27.707937575411759</v>
      </c>
      <c r="D324" s="209"/>
      <c r="E324" s="209"/>
      <c r="F324" s="209">
        <v>2021</v>
      </c>
    </row>
    <row r="325" spans="1:6" x14ac:dyDescent="0.45">
      <c r="A325" s="209">
        <v>24284</v>
      </c>
      <c r="B325" s="209">
        <v>573</v>
      </c>
      <c r="C325" s="208">
        <v>57.678112081486411</v>
      </c>
      <c r="D325" s="209"/>
      <c r="E325" s="209"/>
      <c r="F325" s="209">
        <v>2021</v>
      </c>
    </row>
    <row r="326" spans="1:6" x14ac:dyDescent="0.45">
      <c r="A326" s="209">
        <v>24911</v>
      </c>
      <c r="B326" s="209">
        <v>315</v>
      </c>
      <c r="C326" s="208">
        <v>26.218997695997729</v>
      </c>
      <c r="D326" s="209"/>
      <c r="E326" s="209"/>
      <c r="F326" s="209">
        <v>2021</v>
      </c>
    </row>
    <row r="327" spans="1:6" x14ac:dyDescent="0.45">
      <c r="A327" s="209">
        <v>24911</v>
      </c>
      <c r="B327" s="209">
        <v>315</v>
      </c>
      <c r="C327" s="208">
        <v>12.060658860749561</v>
      </c>
      <c r="D327" s="209"/>
      <c r="E327" s="209"/>
      <c r="F327" s="209">
        <v>2021</v>
      </c>
    </row>
    <row r="328" spans="1:6" x14ac:dyDescent="0.45">
      <c r="A328" s="209">
        <v>24910</v>
      </c>
      <c r="B328" s="209">
        <v>315</v>
      </c>
      <c r="C328" s="208">
        <v>13.48985376036109</v>
      </c>
      <c r="D328" s="209"/>
      <c r="E328" s="209"/>
      <c r="F328" s="209">
        <v>2021</v>
      </c>
    </row>
    <row r="329" spans="1:6" x14ac:dyDescent="0.45">
      <c r="A329" s="209">
        <v>24910</v>
      </c>
      <c r="B329" s="209">
        <v>315</v>
      </c>
      <c r="C329" s="208">
        <v>18.872514859474979</v>
      </c>
      <c r="D329" s="209"/>
      <c r="E329" s="209"/>
      <c r="F329" s="209">
        <v>2021</v>
      </c>
    </row>
    <row r="330" spans="1:6" x14ac:dyDescent="0.45">
      <c r="A330" s="209">
        <v>24911</v>
      </c>
      <c r="B330" s="209">
        <v>250</v>
      </c>
      <c r="C330" s="208">
        <v>24.999963921183969</v>
      </c>
      <c r="D330" s="209"/>
      <c r="E330" s="209"/>
      <c r="F330" s="209">
        <v>2021</v>
      </c>
    </row>
    <row r="331" spans="1:6" x14ac:dyDescent="0.45">
      <c r="A331" s="209">
        <v>24911</v>
      </c>
      <c r="B331" s="209">
        <v>250</v>
      </c>
      <c r="C331" s="208">
        <v>23.973995313230091</v>
      </c>
      <c r="D331" s="209"/>
      <c r="E331" s="209"/>
      <c r="F331" s="209">
        <v>2021</v>
      </c>
    </row>
    <row r="332" spans="1:6" x14ac:dyDescent="0.45">
      <c r="A332" s="209">
        <v>24910</v>
      </c>
      <c r="B332" s="209">
        <v>315</v>
      </c>
      <c r="C332" s="208">
        <v>32.365189413751033</v>
      </c>
      <c r="D332" s="209"/>
      <c r="E332" s="209"/>
      <c r="F332" s="209">
        <v>2021</v>
      </c>
    </row>
    <row r="333" spans="1:6" x14ac:dyDescent="0.45">
      <c r="A333" s="209">
        <v>24910</v>
      </c>
      <c r="B333" s="209">
        <v>315</v>
      </c>
      <c r="C333" s="208">
        <v>10.627458302626991</v>
      </c>
      <c r="D333" s="209"/>
      <c r="E333" s="209"/>
      <c r="F333" s="209">
        <v>2021</v>
      </c>
    </row>
    <row r="334" spans="1:6" x14ac:dyDescent="0.45">
      <c r="A334" s="209">
        <v>24910</v>
      </c>
      <c r="B334" s="209">
        <v>315</v>
      </c>
      <c r="C334" s="208">
        <v>26.192150153137611</v>
      </c>
      <c r="D334" s="209"/>
      <c r="E334" s="209"/>
      <c r="F334" s="209">
        <v>2021</v>
      </c>
    </row>
    <row r="335" spans="1:6" x14ac:dyDescent="0.45">
      <c r="A335" s="209">
        <v>24911</v>
      </c>
      <c r="B335" s="209">
        <v>315</v>
      </c>
      <c r="C335" s="208">
        <v>33.129994654206328</v>
      </c>
      <c r="D335" s="209"/>
      <c r="E335" s="209"/>
      <c r="F335" s="209">
        <v>2021</v>
      </c>
    </row>
    <row r="336" spans="1:6" x14ac:dyDescent="0.45">
      <c r="A336" s="209">
        <v>24911</v>
      </c>
      <c r="B336" s="209">
        <v>315</v>
      </c>
      <c r="C336" s="208">
        <v>23.41764663075832</v>
      </c>
      <c r="D336" s="209"/>
      <c r="E336" s="209"/>
      <c r="F336" s="209">
        <v>2021</v>
      </c>
    </row>
    <row r="337" spans="1:6" x14ac:dyDescent="0.45">
      <c r="A337" s="209">
        <v>24911</v>
      </c>
      <c r="B337" s="209">
        <v>250</v>
      </c>
      <c r="C337" s="208">
        <v>13.51765087358317</v>
      </c>
      <c r="D337" s="209"/>
      <c r="E337" s="209"/>
      <c r="F337" s="209">
        <v>2021</v>
      </c>
    </row>
    <row r="338" spans="1:6" x14ac:dyDescent="0.45">
      <c r="A338" s="209">
        <v>24911</v>
      </c>
      <c r="B338" s="209">
        <v>250</v>
      </c>
      <c r="C338" s="208">
        <v>9.4439229092424828</v>
      </c>
      <c r="D338" s="209"/>
      <c r="E338" s="209"/>
      <c r="F338" s="209">
        <v>2021</v>
      </c>
    </row>
    <row r="339" spans="1:6" x14ac:dyDescent="0.45">
      <c r="A339" s="209">
        <v>24911</v>
      </c>
      <c r="B339" s="209">
        <v>250</v>
      </c>
      <c r="C339" s="208">
        <v>28.76313615790723</v>
      </c>
      <c r="D339" s="209"/>
      <c r="E339" s="209"/>
      <c r="F339" s="209">
        <v>2021</v>
      </c>
    </row>
    <row r="340" spans="1:6" x14ac:dyDescent="0.45">
      <c r="A340" s="209">
        <v>24911</v>
      </c>
      <c r="B340" s="209">
        <v>315</v>
      </c>
      <c r="C340" s="208">
        <v>20.062869586269979</v>
      </c>
      <c r="D340" s="209"/>
      <c r="E340" s="209"/>
      <c r="F340" s="209">
        <v>2021</v>
      </c>
    </row>
    <row r="341" spans="1:6" x14ac:dyDescent="0.45">
      <c r="A341" s="209">
        <v>24911</v>
      </c>
      <c r="B341" s="209">
        <v>315</v>
      </c>
      <c r="C341" s="208">
        <v>4.254155841269128</v>
      </c>
      <c r="D341" s="209"/>
      <c r="E341" s="209"/>
      <c r="F341" s="209">
        <v>2021</v>
      </c>
    </row>
    <row r="342" spans="1:6" x14ac:dyDescent="0.45">
      <c r="A342" s="209">
        <v>24911</v>
      </c>
      <c r="B342" s="209">
        <v>315</v>
      </c>
      <c r="C342" s="208">
        <v>38.79777495427556</v>
      </c>
      <c r="D342" s="209"/>
      <c r="E342" s="209"/>
      <c r="F342" s="209">
        <v>2021</v>
      </c>
    </row>
    <row r="343" spans="1:6" x14ac:dyDescent="0.45">
      <c r="A343" s="209">
        <v>24911</v>
      </c>
      <c r="B343" s="209">
        <v>315</v>
      </c>
      <c r="C343" s="208">
        <v>8.3122218817215572</v>
      </c>
      <c r="D343" s="209"/>
      <c r="E343" s="209"/>
      <c r="F343" s="209">
        <v>2021</v>
      </c>
    </row>
    <row r="344" spans="1:6" x14ac:dyDescent="0.45">
      <c r="A344" s="209">
        <v>24911</v>
      </c>
      <c r="B344" s="209">
        <v>315</v>
      </c>
      <c r="C344" s="208">
        <v>19.658563159339831</v>
      </c>
      <c r="D344" s="209"/>
      <c r="E344" s="209"/>
      <c r="F344" s="209">
        <v>2021</v>
      </c>
    </row>
    <row r="345" spans="1:6" x14ac:dyDescent="0.45">
      <c r="A345" s="209">
        <v>16328</v>
      </c>
      <c r="B345" s="209">
        <v>315</v>
      </c>
      <c r="C345" s="208">
        <v>2.9999999999902851</v>
      </c>
      <c r="D345" s="209"/>
      <c r="E345" s="209"/>
      <c r="F345" s="209">
        <v>2021</v>
      </c>
    </row>
    <row r="346" spans="1:6" x14ac:dyDescent="0.45">
      <c r="A346" s="209">
        <v>16328</v>
      </c>
      <c r="B346" s="209">
        <v>315</v>
      </c>
      <c r="C346" s="208">
        <v>6.3201298009118476</v>
      </c>
      <c r="D346" s="209"/>
      <c r="E346" s="209"/>
      <c r="F346" s="209">
        <v>2021</v>
      </c>
    </row>
    <row r="347" spans="1:6" x14ac:dyDescent="0.45">
      <c r="A347" s="209">
        <v>16328</v>
      </c>
      <c r="B347" s="209">
        <v>315</v>
      </c>
      <c r="C347" s="208">
        <v>68.433455686514918</v>
      </c>
      <c r="D347" s="209"/>
      <c r="E347" s="209"/>
      <c r="F347" s="209">
        <v>2021</v>
      </c>
    </row>
    <row r="348" spans="1:6" x14ac:dyDescent="0.45">
      <c r="A348" s="209">
        <v>16328</v>
      </c>
      <c r="B348" s="209">
        <v>315</v>
      </c>
      <c r="C348" s="208">
        <v>6.4304159866252038</v>
      </c>
      <c r="D348" s="209"/>
      <c r="E348" s="209"/>
      <c r="F348" s="209">
        <v>2021</v>
      </c>
    </row>
    <row r="349" spans="1:6" x14ac:dyDescent="0.45">
      <c r="A349" s="209">
        <v>16328</v>
      </c>
      <c r="B349" s="209">
        <v>315</v>
      </c>
      <c r="C349" s="208">
        <v>6.7983361748795383</v>
      </c>
      <c r="D349" s="209"/>
      <c r="E349" s="209"/>
      <c r="F349" s="209">
        <v>2021</v>
      </c>
    </row>
    <row r="350" spans="1:6" x14ac:dyDescent="0.45">
      <c r="A350" s="209">
        <v>16328</v>
      </c>
      <c r="B350" s="209">
        <v>315</v>
      </c>
      <c r="C350" s="208">
        <v>38.975821054758882</v>
      </c>
      <c r="D350" s="209"/>
      <c r="E350" s="209"/>
      <c r="F350" s="209">
        <v>2021</v>
      </c>
    </row>
    <row r="351" spans="1:6" x14ac:dyDescent="0.45">
      <c r="A351" s="209">
        <v>15654</v>
      </c>
      <c r="B351" s="209">
        <v>250</v>
      </c>
      <c r="C351" s="208">
        <v>20.483474647799941</v>
      </c>
      <c r="D351" s="209"/>
      <c r="E351" s="209"/>
      <c r="F351" s="209">
        <v>2021</v>
      </c>
    </row>
    <row r="352" spans="1:6" x14ac:dyDescent="0.45">
      <c r="A352" s="209">
        <v>15654</v>
      </c>
      <c r="B352" s="209">
        <v>450</v>
      </c>
      <c r="C352" s="208">
        <v>23.15700638194178</v>
      </c>
      <c r="D352" s="209"/>
      <c r="E352" s="209"/>
      <c r="F352" s="209">
        <v>2021</v>
      </c>
    </row>
    <row r="353" spans="1:6" x14ac:dyDescent="0.45">
      <c r="A353" s="209">
        <v>15654</v>
      </c>
      <c r="B353" s="209">
        <v>450</v>
      </c>
      <c r="C353" s="208">
        <v>8.7701225011159458</v>
      </c>
      <c r="D353" s="209"/>
      <c r="E353" s="209"/>
      <c r="F353" s="209">
        <v>2021</v>
      </c>
    </row>
    <row r="354" spans="1:6" x14ac:dyDescent="0.45">
      <c r="A354" s="209">
        <v>15654</v>
      </c>
      <c r="B354" s="209">
        <v>250</v>
      </c>
      <c r="C354" s="208">
        <v>46.34783949244553</v>
      </c>
      <c r="D354" s="209"/>
      <c r="E354" s="209"/>
      <c r="F354" s="209">
        <v>2021</v>
      </c>
    </row>
    <row r="355" spans="1:6" x14ac:dyDescent="0.45">
      <c r="A355" s="209">
        <v>15654</v>
      </c>
      <c r="B355" s="209">
        <v>400</v>
      </c>
      <c r="C355" s="208">
        <v>48.492649711771087</v>
      </c>
      <c r="D355" s="209"/>
      <c r="E355" s="209"/>
      <c r="F355" s="209">
        <v>2021</v>
      </c>
    </row>
    <row r="356" spans="1:6" x14ac:dyDescent="0.45">
      <c r="A356" s="209">
        <v>15654</v>
      </c>
      <c r="B356" s="209">
        <v>400</v>
      </c>
      <c r="C356" s="208">
        <v>6.1924559521986904</v>
      </c>
      <c r="D356" s="209"/>
      <c r="E356" s="209"/>
      <c r="F356" s="209">
        <v>2021</v>
      </c>
    </row>
    <row r="357" spans="1:6" x14ac:dyDescent="0.45">
      <c r="A357" s="209">
        <v>15654</v>
      </c>
      <c r="B357" s="209">
        <v>400</v>
      </c>
      <c r="C357" s="208">
        <v>13.544842587334481</v>
      </c>
      <c r="D357" s="209"/>
      <c r="E357" s="209"/>
      <c r="F357" s="209">
        <v>2021</v>
      </c>
    </row>
    <row r="358" spans="1:6" x14ac:dyDescent="0.45">
      <c r="A358" s="209">
        <v>15654</v>
      </c>
      <c r="B358" s="209">
        <v>400</v>
      </c>
      <c r="C358" s="208">
        <v>16.383458248880991</v>
      </c>
      <c r="D358" s="209"/>
      <c r="E358" s="209"/>
      <c r="F358" s="209">
        <v>2021</v>
      </c>
    </row>
    <row r="359" spans="1:6" x14ac:dyDescent="0.45">
      <c r="A359" s="209">
        <v>15654</v>
      </c>
      <c r="B359" s="209">
        <v>400</v>
      </c>
      <c r="C359" s="208">
        <v>48.724700423879163</v>
      </c>
      <c r="D359" s="209"/>
      <c r="E359" s="209"/>
      <c r="F359" s="209">
        <v>2021</v>
      </c>
    </row>
    <row r="360" spans="1:6" x14ac:dyDescent="0.45">
      <c r="A360" s="209">
        <v>15654</v>
      </c>
      <c r="B360" s="209">
        <v>315</v>
      </c>
      <c r="C360" s="208">
        <v>24.955297469524439</v>
      </c>
      <c r="D360" s="209"/>
      <c r="E360" s="209"/>
      <c r="F360" s="209">
        <v>2021</v>
      </c>
    </row>
    <row r="361" spans="1:6" x14ac:dyDescent="0.45">
      <c r="A361" s="209">
        <v>15654</v>
      </c>
      <c r="B361" s="209">
        <v>315</v>
      </c>
      <c r="C361" s="208">
        <v>13.42720020175808</v>
      </c>
      <c r="D361" s="209"/>
      <c r="E361" s="209"/>
      <c r="F361" s="209">
        <v>2021</v>
      </c>
    </row>
    <row r="362" spans="1:6" x14ac:dyDescent="0.45">
      <c r="A362" s="209">
        <v>15654</v>
      </c>
      <c r="B362" s="209">
        <v>315</v>
      </c>
      <c r="C362" s="208">
        <v>17.954650030381782</v>
      </c>
      <c r="D362" s="209"/>
      <c r="E362" s="209"/>
      <c r="F362" s="209">
        <v>2021</v>
      </c>
    </row>
    <row r="363" spans="1:6" x14ac:dyDescent="0.45">
      <c r="A363" s="209">
        <v>15654</v>
      </c>
      <c r="B363" s="209">
        <v>400</v>
      </c>
      <c r="C363" s="208">
        <v>15.29520628044639</v>
      </c>
      <c r="D363" s="209"/>
      <c r="E363" s="209"/>
      <c r="F363" s="209">
        <v>2021</v>
      </c>
    </row>
    <row r="364" spans="1:6" x14ac:dyDescent="0.45">
      <c r="A364" s="209">
        <v>15654</v>
      </c>
      <c r="B364" s="209">
        <v>400</v>
      </c>
      <c r="C364" s="208">
        <v>13.99861819184369</v>
      </c>
      <c r="D364" s="209"/>
      <c r="E364" s="209"/>
      <c r="F364" s="209">
        <v>2021</v>
      </c>
    </row>
    <row r="365" spans="1:6" x14ac:dyDescent="0.45">
      <c r="A365" s="209">
        <v>15654</v>
      </c>
      <c r="B365" s="209">
        <v>400</v>
      </c>
      <c r="C365" s="208">
        <v>27.80830934255135</v>
      </c>
      <c r="D365" s="209"/>
      <c r="E365" s="209"/>
      <c r="F365" s="209">
        <v>2021</v>
      </c>
    </row>
    <row r="366" spans="1:6" x14ac:dyDescent="0.45">
      <c r="A366" s="209">
        <v>15654</v>
      </c>
      <c r="B366" s="209">
        <v>400</v>
      </c>
      <c r="C366" s="208">
        <v>25.90016106936514</v>
      </c>
      <c r="D366" s="209"/>
      <c r="E366" s="209"/>
      <c r="F366" s="209">
        <v>2021</v>
      </c>
    </row>
    <row r="367" spans="1:6" x14ac:dyDescent="0.45">
      <c r="A367" s="209">
        <v>15654</v>
      </c>
      <c r="B367" s="209">
        <v>450</v>
      </c>
      <c r="C367" s="208">
        <v>7.8054660059530203</v>
      </c>
      <c r="D367" s="209"/>
      <c r="E367" s="209"/>
      <c r="F367" s="209">
        <v>2021</v>
      </c>
    </row>
    <row r="368" spans="1:6" x14ac:dyDescent="0.45">
      <c r="A368" s="209">
        <v>15654</v>
      </c>
      <c r="B368" s="209">
        <v>450</v>
      </c>
      <c r="C368" s="208">
        <v>18.785476465480912</v>
      </c>
      <c r="D368" s="209"/>
      <c r="E368" s="209"/>
      <c r="F368" s="209">
        <v>2021</v>
      </c>
    </row>
    <row r="369" spans="1:6" x14ac:dyDescent="0.45">
      <c r="A369" s="209">
        <v>15654</v>
      </c>
      <c r="B369" s="209">
        <v>250</v>
      </c>
      <c r="C369" s="208">
        <v>5.9129044476828456</v>
      </c>
      <c r="D369" s="209"/>
      <c r="E369" s="209"/>
      <c r="F369" s="209">
        <v>2021</v>
      </c>
    </row>
    <row r="370" spans="1:6" x14ac:dyDescent="0.45">
      <c r="A370" s="209">
        <v>15654</v>
      </c>
      <c r="B370" s="209">
        <v>250</v>
      </c>
      <c r="C370" s="208">
        <v>5.8899211081229117</v>
      </c>
      <c r="D370" s="209"/>
      <c r="E370" s="209"/>
      <c r="F370" s="209">
        <v>2021</v>
      </c>
    </row>
    <row r="371" spans="1:6" x14ac:dyDescent="0.45">
      <c r="A371" s="209">
        <v>15654</v>
      </c>
      <c r="B371" s="209">
        <v>400</v>
      </c>
      <c r="C371" s="208">
        <v>46.390227537876022</v>
      </c>
      <c r="D371" s="209"/>
      <c r="E371" s="209"/>
      <c r="F371" s="209">
        <v>2021</v>
      </c>
    </row>
    <row r="372" spans="1:6" x14ac:dyDescent="0.45">
      <c r="A372" s="209">
        <v>15654</v>
      </c>
      <c r="B372" s="209">
        <v>250</v>
      </c>
      <c r="C372" s="208">
        <v>18.700782051431212</v>
      </c>
      <c r="D372" s="209"/>
      <c r="E372" s="209"/>
      <c r="F372" s="209">
        <v>2021</v>
      </c>
    </row>
    <row r="373" spans="1:6" x14ac:dyDescent="0.45">
      <c r="A373" s="209">
        <v>15654</v>
      </c>
      <c r="B373" s="209">
        <v>250</v>
      </c>
      <c r="C373" s="208">
        <v>21.970868308024041</v>
      </c>
      <c r="D373" s="209"/>
      <c r="E373" s="209"/>
      <c r="F373" s="209">
        <v>2021</v>
      </c>
    </row>
    <row r="374" spans="1:6" x14ac:dyDescent="0.45">
      <c r="A374" s="209">
        <v>15654</v>
      </c>
      <c r="B374" s="209">
        <v>315</v>
      </c>
      <c r="C374" s="208">
        <v>32.646775471498749</v>
      </c>
      <c r="D374" s="209"/>
      <c r="E374" s="209"/>
      <c r="F374" s="209">
        <v>2021</v>
      </c>
    </row>
    <row r="375" spans="1:6" x14ac:dyDescent="0.45">
      <c r="A375" s="209">
        <v>15654</v>
      </c>
      <c r="B375" s="209">
        <v>315</v>
      </c>
      <c r="C375" s="208">
        <v>12.75063012114469</v>
      </c>
      <c r="D375" s="209"/>
      <c r="E375" s="209"/>
      <c r="F375" s="209">
        <v>2021</v>
      </c>
    </row>
    <row r="376" spans="1:6" x14ac:dyDescent="0.45">
      <c r="A376" s="209">
        <v>15654</v>
      </c>
      <c r="B376" s="209">
        <v>315</v>
      </c>
      <c r="C376" s="208">
        <v>8.5882229154285632</v>
      </c>
      <c r="D376" s="209"/>
      <c r="E376" s="209"/>
      <c r="F376" s="209">
        <v>2021</v>
      </c>
    </row>
    <row r="377" spans="1:6" x14ac:dyDescent="0.45">
      <c r="A377" s="209">
        <v>15654</v>
      </c>
      <c r="B377" s="209">
        <v>450</v>
      </c>
      <c r="C377" s="208">
        <v>15.39564351518356</v>
      </c>
      <c r="D377" s="209"/>
      <c r="E377" s="209"/>
      <c r="F377" s="209">
        <v>2021</v>
      </c>
    </row>
    <row r="378" spans="1:6" x14ac:dyDescent="0.45">
      <c r="A378" s="209">
        <v>15654</v>
      </c>
      <c r="B378" s="209">
        <v>450</v>
      </c>
      <c r="C378" s="208">
        <v>7.760189060017348</v>
      </c>
      <c r="D378" s="209"/>
      <c r="E378" s="209"/>
      <c r="F378" s="209">
        <v>2021</v>
      </c>
    </row>
    <row r="379" spans="1:6" x14ac:dyDescent="0.45">
      <c r="A379" s="209">
        <v>15654</v>
      </c>
      <c r="B379" s="209">
        <v>450</v>
      </c>
      <c r="C379" s="208">
        <v>16.069851795473461</v>
      </c>
      <c r="D379" s="209"/>
      <c r="E379" s="209"/>
      <c r="F379" s="209">
        <v>2021</v>
      </c>
    </row>
    <row r="380" spans="1:6" x14ac:dyDescent="0.45">
      <c r="A380" s="209">
        <v>15654</v>
      </c>
      <c r="B380" s="209">
        <v>450</v>
      </c>
      <c r="C380" s="208">
        <v>14.00359356442817</v>
      </c>
      <c r="D380" s="209"/>
      <c r="E380" s="209"/>
      <c r="F380" s="209">
        <v>2021</v>
      </c>
    </row>
    <row r="381" spans="1:6" x14ac:dyDescent="0.45">
      <c r="A381" s="209">
        <v>15654</v>
      </c>
      <c r="B381" s="209">
        <v>315</v>
      </c>
      <c r="C381" s="208">
        <v>28.772954117015431</v>
      </c>
      <c r="D381" s="209"/>
      <c r="E381" s="209"/>
      <c r="F381" s="209">
        <v>2021</v>
      </c>
    </row>
    <row r="382" spans="1:6" x14ac:dyDescent="0.45">
      <c r="A382" s="209">
        <v>15654</v>
      </c>
      <c r="B382" s="209">
        <v>315</v>
      </c>
      <c r="C382" s="208">
        <v>39.86218445493369</v>
      </c>
      <c r="D382" s="209"/>
      <c r="E382" s="209"/>
      <c r="F382" s="209">
        <v>2021</v>
      </c>
    </row>
    <row r="383" spans="1:6" x14ac:dyDescent="0.45">
      <c r="A383" s="209">
        <v>15654</v>
      </c>
      <c r="B383" s="209">
        <v>250</v>
      </c>
      <c r="C383" s="208">
        <v>27.228297985008691</v>
      </c>
      <c r="D383" s="209"/>
      <c r="E383" s="209"/>
      <c r="F383" s="209">
        <v>2021</v>
      </c>
    </row>
    <row r="384" spans="1:6" x14ac:dyDescent="0.45">
      <c r="A384" s="209">
        <v>15654</v>
      </c>
      <c r="B384" s="209">
        <v>250</v>
      </c>
      <c r="C384" s="208">
        <v>37.671467229873961</v>
      </c>
      <c r="D384" s="209"/>
      <c r="E384" s="209"/>
      <c r="F384" s="209">
        <v>2021</v>
      </c>
    </row>
    <row r="385" spans="1:6" x14ac:dyDescent="0.45">
      <c r="A385" s="209">
        <v>15654</v>
      </c>
      <c r="B385" s="209">
        <v>400</v>
      </c>
      <c r="C385" s="208">
        <v>46.809173024425718</v>
      </c>
      <c r="D385" s="209"/>
      <c r="E385" s="209"/>
      <c r="F385" s="209">
        <v>2021</v>
      </c>
    </row>
    <row r="386" spans="1:6" x14ac:dyDescent="0.45">
      <c r="A386" s="209">
        <v>15654</v>
      </c>
      <c r="B386" s="209">
        <v>400</v>
      </c>
      <c r="C386" s="208">
        <v>23.144599491055029</v>
      </c>
      <c r="D386" s="209"/>
      <c r="E386" s="209"/>
      <c r="F386" s="209">
        <v>2021</v>
      </c>
    </row>
    <row r="387" spans="1:6" x14ac:dyDescent="0.45">
      <c r="A387" s="209">
        <v>15654</v>
      </c>
      <c r="B387" s="209">
        <v>400</v>
      </c>
      <c r="C387" s="208">
        <v>20.354682964139119</v>
      </c>
      <c r="D387" s="209"/>
      <c r="E387" s="209"/>
      <c r="F387" s="209">
        <v>2021</v>
      </c>
    </row>
    <row r="388" spans="1:6" x14ac:dyDescent="0.45">
      <c r="A388" s="209">
        <v>15654</v>
      </c>
      <c r="B388" s="209">
        <v>400</v>
      </c>
      <c r="C388" s="208">
        <v>28.917756317809609</v>
      </c>
      <c r="D388" s="209"/>
      <c r="E388" s="209"/>
      <c r="F388" s="209">
        <v>2021</v>
      </c>
    </row>
    <row r="389" spans="1:6" x14ac:dyDescent="0.45">
      <c r="A389" s="209">
        <v>15654</v>
      </c>
      <c r="B389" s="209">
        <v>400</v>
      </c>
      <c r="C389" s="208">
        <v>19.18462019171529</v>
      </c>
      <c r="D389" s="209"/>
      <c r="E389" s="209"/>
      <c r="F389" s="209">
        <v>2021</v>
      </c>
    </row>
    <row r="390" spans="1:6" x14ac:dyDescent="0.45">
      <c r="A390" s="209">
        <v>15654</v>
      </c>
      <c r="B390" s="209">
        <v>400</v>
      </c>
      <c r="C390" s="208">
        <v>23.689329135627631</v>
      </c>
      <c r="D390" s="209"/>
      <c r="E390" s="209"/>
      <c r="F390" s="209">
        <v>2021</v>
      </c>
    </row>
    <row r="391" spans="1:6" x14ac:dyDescent="0.45">
      <c r="A391" s="209">
        <v>15654</v>
      </c>
      <c r="B391" s="209">
        <v>400</v>
      </c>
      <c r="C391" s="208">
        <v>14.17735840462138</v>
      </c>
      <c r="D391" s="209"/>
      <c r="E391" s="209"/>
      <c r="F391" s="209">
        <v>2021</v>
      </c>
    </row>
    <row r="392" spans="1:6" x14ac:dyDescent="0.45">
      <c r="A392" s="209">
        <v>15654</v>
      </c>
      <c r="B392" s="209">
        <v>400</v>
      </c>
      <c r="C392" s="208">
        <v>16.654246980708709</v>
      </c>
      <c r="D392" s="209"/>
      <c r="E392" s="209"/>
      <c r="F392" s="209">
        <v>2021</v>
      </c>
    </row>
    <row r="393" spans="1:6" x14ac:dyDescent="0.45">
      <c r="A393" s="209">
        <v>15654</v>
      </c>
      <c r="B393" s="209">
        <v>450</v>
      </c>
      <c r="C393" s="208">
        <v>7.2580884645418324</v>
      </c>
      <c r="D393" s="209"/>
      <c r="E393" s="209"/>
      <c r="F393" s="209">
        <v>2021</v>
      </c>
    </row>
    <row r="394" spans="1:6" x14ac:dyDescent="0.45">
      <c r="A394" s="209">
        <v>18686</v>
      </c>
      <c r="B394" s="209">
        <v>900</v>
      </c>
      <c r="C394" s="208">
        <v>15.100000000066339</v>
      </c>
      <c r="D394" s="209"/>
      <c r="E394" s="209"/>
      <c r="F394" s="209"/>
    </row>
    <row r="395" spans="1:6" x14ac:dyDescent="0.45">
      <c r="A395" s="209">
        <v>18686</v>
      </c>
      <c r="B395" s="209">
        <v>900</v>
      </c>
      <c r="C395" s="208">
        <v>30.399999999642819</v>
      </c>
      <c r="D395" s="209"/>
      <c r="E395" s="209"/>
      <c r="F395" s="209"/>
    </row>
    <row r="396" spans="1:6" x14ac:dyDescent="0.45">
      <c r="A396" s="209">
        <v>18686</v>
      </c>
      <c r="B396" s="209">
        <v>500</v>
      </c>
      <c r="C396" s="208">
        <v>127.4949284074316</v>
      </c>
      <c r="D396" s="209"/>
      <c r="E396" s="209"/>
      <c r="F396" s="209"/>
    </row>
    <row r="397" spans="1:6" x14ac:dyDescent="0.45">
      <c r="A397" s="209">
        <v>16324</v>
      </c>
      <c r="B397" s="209">
        <v>400</v>
      </c>
      <c r="C397" s="208">
        <v>7.6883393416267563</v>
      </c>
      <c r="D397" s="209"/>
      <c r="E397" s="209"/>
      <c r="F397" s="209">
        <v>2021</v>
      </c>
    </row>
    <row r="398" spans="1:6" x14ac:dyDescent="0.45">
      <c r="A398" s="209">
        <v>16324</v>
      </c>
      <c r="B398" s="209">
        <v>400</v>
      </c>
      <c r="C398" s="208">
        <v>5.0586428834691617</v>
      </c>
      <c r="D398" s="209"/>
      <c r="E398" s="209"/>
      <c r="F398" s="209">
        <v>2021</v>
      </c>
    </row>
    <row r="399" spans="1:6" x14ac:dyDescent="0.45">
      <c r="A399" s="209">
        <v>16324</v>
      </c>
      <c r="B399" s="209">
        <v>400</v>
      </c>
      <c r="C399" s="208">
        <v>20.455319519868191</v>
      </c>
      <c r="D399" s="209"/>
      <c r="E399" s="209"/>
      <c r="F399" s="209">
        <v>2021</v>
      </c>
    </row>
    <row r="400" spans="1:6" x14ac:dyDescent="0.45">
      <c r="A400" s="209">
        <v>16324</v>
      </c>
      <c r="B400" s="209">
        <v>400</v>
      </c>
      <c r="C400" s="208">
        <v>37.449106896507658</v>
      </c>
      <c r="D400" s="209"/>
      <c r="E400" s="209"/>
      <c r="F400" s="209">
        <v>2021</v>
      </c>
    </row>
    <row r="401" spans="1:6" x14ac:dyDescent="0.45">
      <c r="A401" s="209">
        <v>16324</v>
      </c>
      <c r="B401" s="209">
        <v>400</v>
      </c>
      <c r="C401" s="208">
        <v>15.4782427447772</v>
      </c>
      <c r="D401" s="209"/>
      <c r="E401" s="209"/>
      <c r="F401" s="209">
        <v>2021</v>
      </c>
    </row>
    <row r="402" spans="1:6" x14ac:dyDescent="0.45">
      <c r="A402" s="209">
        <v>16324</v>
      </c>
      <c r="B402" s="209">
        <v>400</v>
      </c>
      <c r="C402" s="208">
        <v>4.5322872050312117</v>
      </c>
      <c r="D402" s="209"/>
      <c r="E402" s="209"/>
      <c r="F402" s="209">
        <v>2021</v>
      </c>
    </row>
    <row r="403" spans="1:6" x14ac:dyDescent="0.45">
      <c r="A403" s="209">
        <v>16324</v>
      </c>
      <c r="B403" s="209">
        <v>400</v>
      </c>
      <c r="C403" s="208">
        <v>9.0069074572657222</v>
      </c>
      <c r="D403" s="209"/>
      <c r="E403" s="209"/>
      <c r="F403" s="209">
        <v>2021</v>
      </c>
    </row>
    <row r="404" spans="1:6" x14ac:dyDescent="0.45">
      <c r="A404" s="209">
        <v>16324</v>
      </c>
      <c r="B404" s="209">
        <v>400</v>
      </c>
      <c r="C404" s="208">
        <v>15.407163647203269</v>
      </c>
      <c r="D404" s="209"/>
      <c r="E404" s="209"/>
      <c r="F404" s="209">
        <v>2021</v>
      </c>
    </row>
    <row r="405" spans="1:6" x14ac:dyDescent="0.45">
      <c r="A405" s="209">
        <v>16324</v>
      </c>
      <c r="B405" s="209">
        <v>315</v>
      </c>
      <c r="C405" s="208">
        <v>47.062638032377933</v>
      </c>
      <c r="D405" s="209"/>
      <c r="E405" s="209"/>
      <c r="F405" s="209">
        <v>2021</v>
      </c>
    </row>
    <row r="406" spans="1:6" x14ac:dyDescent="0.45">
      <c r="A406" s="209">
        <v>16324</v>
      </c>
      <c r="B406" s="209">
        <v>400</v>
      </c>
      <c r="C406" s="208">
        <v>10.0891592733457</v>
      </c>
      <c r="D406" s="209"/>
      <c r="E406" s="209"/>
      <c r="F406" s="209">
        <v>2021</v>
      </c>
    </row>
    <row r="407" spans="1:6" x14ac:dyDescent="0.45">
      <c r="A407" s="209">
        <v>16324</v>
      </c>
      <c r="B407" s="209">
        <v>250</v>
      </c>
      <c r="C407" s="208">
        <v>26.8526875807039</v>
      </c>
      <c r="D407" s="209"/>
      <c r="E407" s="209"/>
      <c r="F407" s="209">
        <v>2021</v>
      </c>
    </row>
    <row r="408" spans="1:6" x14ac:dyDescent="0.45">
      <c r="A408" s="209">
        <v>16324</v>
      </c>
      <c r="B408" s="209">
        <v>250</v>
      </c>
      <c r="C408" s="208">
        <v>12.72795383991885</v>
      </c>
      <c r="D408" s="209"/>
      <c r="E408" s="209"/>
      <c r="F408" s="209">
        <v>2021</v>
      </c>
    </row>
    <row r="409" spans="1:6" x14ac:dyDescent="0.45">
      <c r="A409" s="209">
        <v>16324</v>
      </c>
      <c r="B409" s="209">
        <v>400</v>
      </c>
      <c r="C409" s="208">
        <v>0.38598122115435202</v>
      </c>
      <c r="D409" s="209"/>
      <c r="E409" s="209"/>
      <c r="F409" s="209">
        <v>2021</v>
      </c>
    </row>
    <row r="410" spans="1:6" x14ac:dyDescent="0.45">
      <c r="A410" s="209">
        <v>16324</v>
      </c>
      <c r="B410" s="209">
        <v>400</v>
      </c>
      <c r="C410" s="208">
        <v>3.0576415025262582</v>
      </c>
      <c r="D410" s="209"/>
      <c r="E410" s="209"/>
      <c r="F410" s="209">
        <v>2021</v>
      </c>
    </row>
    <row r="411" spans="1:6" x14ac:dyDescent="0.45">
      <c r="A411" s="209">
        <v>16324</v>
      </c>
      <c r="B411" s="209">
        <v>400</v>
      </c>
      <c r="C411" s="208">
        <v>2.1391933662755949</v>
      </c>
      <c r="D411" s="209"/>
      <c r="E411" s="209"/>
      <c r="F411" s="209">
        <v>2021</v>
      </c>
    </row>
    <row r="412" spans="1:6" x14ac:dyDescent="0.45">
      <c r="A412" s="209">
        <v>16324</v>
      </c>
      <c r="B412" s="209">
        <v>400</v>
      </c>
      <c r="C412" s="208">
        <v>7.0787629995931782</v>
      </c>
      <c r="D412" s="209"/>
      <c r="E412" s="209"/>
      <c r="F412" s="209">
        <v>2021</v>
      </c>
    </row>
    <row r="413" spans="1:6" x14ac:dyDescent="0.45">
      <c r="A413" s="209">
        <v>16324</v>
      </c>
      <c r="B413" s="209">
        <v>400</v>
      </c>
      <c r="C413" s="208">
        <v>19.016333392936581</v>
      </c>
      <c r="D413" s="209"/>
      <c r="E413" s="209"/>
      <c r="F413" s="209">
        <v>2021</v>
      </c>
    </row>
    <row r="414" spans="1:6" x14ac:dyDescent="0.45">
      <c r="A414" s="209">
        <v>16324</v>
      </c>
      <c r="B414" s="209">
        <v>400</v>
      </c>
      <c r="C414" s="208">
        <v>14.874131036546061</v>
      </c>
      <c r="D414" s="209"/>
      <c r="E414" s="209"/>
      <c r="F414" s="209">
        <v>2021</v>
      </c>
    </row>
    <row r="415" spans="1:6" x14ac:dyDescent="0.45">
      <c r="A415" s="209">
        <v>16324</v>
      </c>
      <c r="B415" s="209">
        <v>400</v>
      </c>
      <c r="C415" s="208">
        <v>38.967813534180763</v>
      </c>
      <c r="D415" s="209"/>
      <c r="E415" s="209"/>
      <c r="F415" s="209">
        <v>2021</v>
      </c>
    </row>
    <row r="416" spans="1:6" x14ac:dyDescent="0.45">
      <c r="A416" s="209">
        <v>16324</v>
      </c>
      <c r="B416" s="209">
        <v>400</v>
      </c>
      <c r="C416" s="208">
        <v>11.500835108921891</v>
      </c>
      <c r="D416" s="209"/>
      <c r="E416" s="209"/>
      <c r="F416" s="209">
        <v>2021</v>
      </c>
    </row>
    <row r="417" spans="1:6" x14ac:dyDescent="0.45">
      <c r="A417" s="209">
        <v>16324</v>
      </c>
      <c r="B417" s="209">
        <v>400</v>
      </c>
      <c r="C417" s="208">
        <v>10.035210636053909</v>
      </c>
      <c r="D417" s="209"/>
      <c r="E417" s="209"/>
      <c r="F417" s="209">
        <v>2021</v>
      </c>
    </row>
    <row r="418" spans="1:6" x14ac:dyDescent="0.45">
      <c r="A418" s="209">
        <v>16324</v>
      </c>
      <c r="B418" s="209">
        <v>400</v>
      </c>
      <c r="C418" s="208">
        <v>4.0687482418185512</v>
      </c>
      <c r="D418" s="209"/>
      <c r="E418" s="209"/>
      <c r="F418" s="209">
        <v>2021</v>
      </c>
    </row>
    <row r="419" spans="1:6" x14ac:dyDescent="0.45">
      <c r="A419" s="209">
        <v>16324</v>
      </c>
      <c r="B419" s="209">
        <v>400</v>
      </c>
      <c r="C419" s="208">
        <v>25.188389630268791</v>
      </c>
      <c r="D419" s="209"/>
      <c r="E419" s="209"/>
      <c r="F419" s="209">
        <v>2021</v>
      </c>
    </row>
    <row r="420" spans="1:6" x14ac:dyDescent="0.45">
      <c r="A420" s="209">
        <v>16324</v>
      </c>
      <c r="B420" s="209">
        <v>400</v>
      </c>
      <c r="C420" s="208">
        <v>19.441389109025319</v>
      </c>
      <c r="D420" s="209"/>
      <c r="E420" s="209"/>
      <c r="F420" s="209">
        <v>2021</v>
      </c>
    </row>
    <row r="421" spans="1:6" x14ac:dyDescent="0.45">
      <c r="A421" s="209">
        <v>16324</v>
      </c>
      <c r="B421" s="209">
        <v>400</v>
      </c>
      <c r="C421" s="208">
        <v>5.9937778509280877</v>
      </c>
      <c r="D421" s="209"/>
      <c r="E421" s="209"/>
      <c r="F421" s="209">
        <v>2021</v>
      </c>
    </row>
    <row r="422" spans="1:6" x14ac:dyDescent="0.45">
      <c r="A422" s="209">
        <v>16324</v>
      </c>
      <c r="B422" s="209">
        <v>400</v>
      </c>
      <c r="C422" s="208">
        <v>17.217265202925301</v>
      </c>
      <c r="D422" s="209"/>
      <c r="E422" s="209"/>
      <c r="F422" s="209">
        <v>2021</v>
      </c>
    </row>
    <row r="423" spans="1:6" x14ac:dyDescent="0.45">
      <c r="A423" s="209">
        <v>16324</v>
      </c>
      <c r="B423" s="209">
        <v>400</v>
      </c>
      <c r="C423" s="208">
        <v>31.288111315304519</v>
      </c>
      <c r="D423" s="209"/>
      <c r="E423" s="209"/>
      <c r="F423" s="209">
        <v>2021</v>
      </c>
    </row>
    <row r="424" spans="1:6" x14ac:dyDescent="0.45">
      <c r="A424" s="209">
        <v>16324</v>
      </c>
      <c r="B424" s="209">
        <v>400</v>
      </c>
      <c r="C424" s="208">
        <v>20.21824167837412</v>
      </c>
      <c r="D424" s="209"/>
      <c r="E424" s="209"/>
      <c r="F424" s="209">
        <v>2021</v>
      </c>
    </row>
    <row r="425" spans="1:6" x14ac:dyDescent="0.45">
      <c r="A425" s="209">
        <v>16324</v>
      </c>
      <c r="B425" s="209">
        <v>400</v>
      </c>
      <c r="C425" s="208">
        <v>19.02499128785691</v>
      </c>
      <c r="D425" s="209"/>
      <c r="E425" s="209"/>
      <c r="F425" s="209">
        <v>2021</v>
      </c>
    </row>
    <row r="426" spans="1:6" x14ac:dyDescent="0.45">
      <c r="A426" s="209">
        <v>16324</v>
      </c>
      <c r="B426" s="209">
        <v>400</v>
      </c>
      <c r="C426" s="208">
        <v>30.82096385998198</v>
      </c>
      <c r="D426" s="209"/>
      <c r="E426" s="209"/>
      <c r="F426" s="209">
        <v>2021</v>
      </c>
    </row>
    <row r="427" spans="1:6" x14ac:dyDescent="0.45">
      <c r="A427" s="209">
        <v>16324</v>
      </c>
      <c r="B427" s="209">
        <v>400</v>
      </c>
      <c r="C427" s="208">
        <v>29.135065779803082</v>
      </c>
      <c r="D427" s="209"/>
      <c r="E427" s="209"/>
      <c r="F427" s="209">
        <v>2021</v>
      </c>
    </row>
    <row r="428" spans="1:6" x14ac:dyDescent="0.45">
      <c r="A428" s="209">
        <v>16324</v>
      </c>
      <c r="B428" s="209">
        <v>400</v>
      </c>
      <c r="C428" s="208">
        <v>4.0289007253452009</v>
      </c>
      <c r="D428" s="209"/>
      <c r="E428" s="209"/>
      <c r="F428" s="209">
        <v>2021</v>
      </c>
    </row>
    <row r="429" spans="1:6" x14ac:dyDescent="0.45">
      <c r="A429" s="209">
        <v>16324</v>
      </c>
      <c r="B429" s="209">
        <v>400</v>
      </c>
      <c r="C429" s="208">
        <v>16.168954505059911</v>
      </c>
      <c r="D429" s="209"/>
      <c r="E429" s="209"/>
      <c r="F429" s="209">
        <v>2021</v>
      </c>
    </row>
    <row r="430" spans="1:6" x14ac:dyDescent="0.45">
      <c r="A430" s="209">
        <v>16324</v>
      </c>
      <c r="B430" s="209">
        <v>400</v>
      </c>
      <c r="C430" s="208">
        <v>10.09971466945901</v>
      </c>
      <c r="D430" s="209"/>
      <c r="E430" s="209"/>
      <c r="F430" s="209">
        <v>2021</v>
      </c>
    </row>
    <row r="431" spans="1:6" x14ac:dyDescent="0.45">
      <c r="A431" s="209">
        <v>15392</v>
      </c>
      <c r="B431" s="209">
        <v>450</v>
      </c>
      <c r="C431" s="208">
        <v>2.3991777830236982</v>
      </c>
      <c r="D431" s="209"/>
      <c r="E431" s="209"/>
      <c r="F431" s="209">
        <v>2016</v>
      </c>
    </row>
    <row r="432" spans="1:6" x14ac:dyDescent="0.45">
      <c r="A432" s="209">
        <v>15392</v>
      </c>
      <c r="B432" s="209">
        <v>450</v>
      </c>
      <c r="C432" s="208">
        <v>31.481058592414961</v>
      </c>
      <c r="D432" s="209"/>
      <c r="E432" s="209"/>
      <c r="F432" s="209">
        <v>2016</v>
      </c>
    </row>
    <row r="433" spans="1:6" x14ac:dyDescent="0.45">
      <c r="A433" s="209">
        <v>17620</v>
      </c>
      <c r="B433" s="209">
        <v>200</v>
      </c>
      <c r="C433" s="208">
        <v>5.3699720976558236</v>
      </c>
      <c r="D433" s="209"/>
      <c r="E433" s="209" t="s">
        <v>204</v>
      </c>
      <c r="F433" s="209">
        <v>2017</v>
      </c>
    </row>
    <row r="434" spans="1:6" x14ac:dyDescent="0.45">
      <c r="A434" s="209">
        <v>15392</v>
      </c>
      <c r="B434" s="209">
        <v>200</v>
      </c>
      <c r="C434" s="208">
        <v>10.90098906900857</v>
      </c>
      <c r="D434" s="209"/>
      <c r="E434" s="209" t="s">
        <v>204</v>
      </c>
      <c r="F434" s="209">
        <v>2016</v>
      </c>
    </row>
    <row r="435" spans="1:6" x14ac:dyDescent="0.45">
      <c r="A435" s="209">
        <v>18374</v>
      </c>
      <c r="B435" s="209">
        <v>250</v>
      </c>
      <c r="C435" s="208">
        <v>7.58059501771183</v>
      </c>
      <c r="D435" s="209"/>
      <c r="E435" s="209" t="s">
        <v>204</v>
      </c>
      <c r="F435" s="209">
        <v>2016</v>
      </c>
    </row>
    <row r="436" spans="1:6" x14ac:dyDescent="0.45">
      <c r="A436" s="209">
        <v>15392</v>
      </c>
      <c r="B436" s="209">
        <v>315</v>
      </c>
      <c r="C436" s="208">
        <v>5.3486439376055737</v>
      </c>
      <c r="D436" s="209"/>
      <c r="E436" s="209" t="s">
        <v>204</v>
      </c>
      <c r="F436" s="209">
        <v>2016</v>
      </c>
    </row>
    <row r="437" spans="1:6" x14ac:dyDescent="0.45">
      <c r="A437" s="209">
        <v>15392</v>
      </c>
      <c r="B437" s="209">
        <v>200</v>
      </c>
      <c r="C437" s="208">
        <v>5.51370574381599</v>
      </c>
      <c r="D437" s="209"/>
      <c r="E437" s="209" t="s">
        <v>204</v>
      </c>
      <c r="F437" s="209">
        <v>2016</v>
      </c>
    </row>
    <row r="438" spans="1:6" x14ac:dyDescent="0.45">
      <c r="A438" s="209">
        <v>18378</v>
      </c>
      <c r="B438" s="209">
        <v>400</v>
      </c>
      <c r="C438" s="208">
        <v>19.83285470796325</v>
      </c>
      <c r="D438" s="209"/>
      <c r="E438" s="209"/>
      <c r="F438" s="209">
        <v>2021</v>
      </c>
    </row>
    <row r="439" spans="1:6" x14ac:dyDescent="0.45">
      <c r="A439" s="209">
        <v>15392</v>
      </c>
      <c r="B439" s="209">
        <v>630</v>
      </c>
      <c r="C439" s="208">
        <v>6.6639671627379098</v>
      </c>
      <c r="D439" s="209"/>
      <c r="E439" s="209"/>
      <c r="F439" s="209">
        <v>2021</v>
      </c>
    </row>
    <row r="440" spans="1:6" x14ac:dyDescent="0.45">
      <c r="A440" s="209">
        <v>15392</v>
      </c>
      <c r="B440" s="209">
        <v>315</v>
      </c>
      <c r="C440" s="208">
        <v>3.5948825277463432</v>
      </c>
      <c r="D440" s="209"/>
      <c r="E440" s="209"/>
      <c r="F440" s="209">
        <v>2021</v>
      </c>
    </row>
    <row r="441" spans="1:6" x14ac:dyDescent="0.45">
      <c r="A441" s="209">
        <v>15392</v>
      </c>
      <c r="B441" s="209">
        <v>200</v>
      </c>
      <c r="C441" s="208">
        <v>3.0503676199993</v>
      </c>
      <c r="D441" s="209"/>
      <c r="E441" s="209"/>
      <c r="F441" s="209">
        <v>2021</v>
      </c>
    </row>
    <row r="442" spans="1:6" x14ac:dyDescent="0.45">
      <c r="A442" s="209">
        <v>15392</v>
      </c>
      <c r="B442" s="209">
        <v>200</v>
      </c>
      <c r="C442" s="208">
        <v>5.8967493694602684</v>
      </c>
      <c r="D442" s="209"/>
      <c r="E442" s="209"/>
      <c r="F442" s="209">
        <v>2021</v>
      </c>
    </row>
    <row r="443" spans="1:6" x14ac:dyDescent="0.45">
      <c r="A443" s="209">
        <v>26335</v>
      </c>
      <c r="B443" s="209">
        <v>200</v>
      </c>
      <c r="C443" s="208">
        <v>14.76460308409562</v>
      </c>
      <c r="D443" s="209"/>
      <c r="E443" s="209"/>
      <c r="F443" s="209">
        <v>2021</v>
      </c>
    </row>
    <row r="444" spans="1:6" x14ac:dyDescent="0.45">
      <c r="A444" s="209">
        <v>26335</v>
      </c>
      <c r="B444" s="209">
        <v>200</v>
      </c>
      <c r="C444" s="208">
        <v>4.5793855569989956</v>
      </c>
      <c r="D444" s="209"/>
      <c r="E444" s="209"/>
      <c r="F444" s="209">
        <v>2021</v>
      </c>
    </row>
    <row r="445" spans="1:6" x14ac:dyDescent="0.45">
      <c r="A445" s="209">
        <v>15474</v>
      </c>
      <c r="B445" s="209">
        <v>250</v>
      </c>
      <c r="C445" s="208">
        <v>29.673296662690952</v>
      </c>
      <c r="D445" s="209"/>
      <c r="E445" s="209"/>
      <c r="F445" s="209">
        <v>2021</v>
      </c>
    </row>
    <row r="446" spans="1:6" x14ac:dyDescent="0.45">
      <c r="A446" s="209">
        <v>18362</v>
      </c>
      <c r="B446" s="209">
        <v>200</v>
      </c>
      <c r="C446" s="208">
        <v>6.0541970381979144</v>
      </c>
      <c r="D446" s="209"/>
      <c r="E446" s="209"/>
      <c r="F446" s="209">
        <v>2021</v>
      </c>
    </row>
    <row r="447" spans="1:6" x14ac:dyDescent="0.45">
      <c r="A447" s="209">
        <v>15392</v>
      </c>
      <c r="B447" s="209">
        <v>200</v>
      </c>
      <c r="C447" s="208">
        <v>12.081575914370109</v>
      </c>
      <c r="D447" s="209"/>
      <c r="E447" s="209"/>
      <c r="F447" s="209">
        <v>2021</v>
      </c>
    </row>
    <row r="448" spans="1:6" x14ac:dyDescent="0.45">
      <c r="A448" s="209">
        <v>26335</v>
      </c>
      <c r="B448" s="209">
        <v>200</v>
      </c>
      <c r="C448" s="208">
        <v>13.919345834496569</v>
      </c>
      <c r="D448" s="209"/>
      <c r="E448" s="209"/>
      <c r="F448" s="209">
        <v>2021</v>
      </c>
    </row>
    <row r="449" spans="1:6" x14ac:dyDescent="0.45">
      <c r="A449" s="209">
        <v>15474</v>
      </c>
      <c r="B449" s="209">
        <v>200</v>
      </c>
      <c r="C449" s="208">
        <v>20.67887532175185</v>
      </c>
      <c r="D449" s="209"/>
      <c r="E449" s="209"/>
      <c r="F449" s="209">
        <v>2021</v>
      </c>
    </row>
    <row r="450" spans="1:6" x14ac:dyDescent="0.45">
      <c r="A450" s="209">
        <v>18362</v>
      </c>
      <c r="B450" s="209">
        <v>200</v>
      </c>
      <c r="C450" s="208">
        <v>14.106916947653801</v>
      </c>
      <c r="D450" s="209"/>
      <c r="E450" s="209"/>
      <c r="F450" s="209">
        <v>2021</v>
      </c>
    </row>
    <row r="451" spans="1:6" x14ac:dyDescent="0.45">
      <c r="A451" s="209">
        <v>18362</v>
      </c>
      <c r="B451" s="209">
        <v>200</v>
      </c>
      <c r="C451" s="208">
        <v>9.8152281044219496</v>
      </c>
      <c r="D451" s="209"/>
      <c r="E451" s="209"/>
      <c r="F451" s="209">
        <v>2021</v>
      </c>
    </row>
    <row r="452" spans="1:6" x14ac:dyDescent="0.45">
      <c r="A452" s="209">
        <v>15392</v>
      </c>
      <c r="B452" s="209">
        <v>160</v>
      </c>
      <c r="C452" s="208">
        <v>10.9292015833724</v>
      </c>
      <c r="D452" s="209"/>
      <c r="E452" s="209"/>
      <c r="F452" s="209">
        <v>2021</v>
      </c>
    </row>
    <row r="453" spans="1:6" x14ac:dyDescent="0.45">
      <c r="A453" s="209">
        <v>15392</v>
      </c>
      <c r="B453" s="209">
        <v>200</v>
      </c>
      <c r="C453" s="208">
        <v>19.155280152652939</v>
      </c>
      <c r="D453" s="209"/>
      <c r="E453" s="209"/>
      <c r="F453" s="209">
        <v>2021</v>
      </c>
    </row>
    <row r="454" spans="1:6" x14ac:dyDescent="0.45">
      <c r="A454" s="209">
        <v>15392</v>
      </c>
      <c r="B454" s="209">
        <v>200</v>
      </c>
      <c r="C454" s="208">
        <v>10.244954931453311</v>
      </c>
      <c r="D454" s="209"/>
      <c r="E454" s="209"/>
      <c r="F454" s="209">
        <v>2021</v>
      </c>
    </row>
    <row r="455" spans="1:6" x14ac:dyDescent="0.45">
      <c r="A455" s="209">
        <v>15392</v>
      </c>
      <c r="B455" s="209">
        <v>200</v>
      </c>
      <c r="C455" s="208">
        <v>20.47515949338441</v>
      </c>
      <c r="D455" s="209"/>
      <c r="E455" s="209"/>
      <c r="F455" s="209">
        <v>2021</v>
      </c>
    </row>
    <row r="456" spans="1:6" x14ac:dyDescent="0.45">
      <c r="A456" s="209">
        <v>15392</v>
      </c>
      <c r="B456" s="209">
        <v>400</v>
      </c>
      <c r="C456" s="208">
        <v>19.862837316509609</v>
      </c>
      <c r="D456" s="209"/>
      <c r="E456" s="209"/>
      <c r="F456" s="209">
        <v>2021</v>
      </c>
    </row>
    <row r="457" spans="1:6" x14ac:dyDescent="0.45">
      <c r="A457" s="209">
        <v>26335</v>
      </c>
      <c r="B457" s="209">
        <v>250</v>
      </c>
      <c r="C457" s="208">
        <v>5.6392946670383362</v>
      </c>
      <c r="D457" s="209"/>
      <c r="E457" s="209"/>
      <c r="F457" s="209">
        <v>2021</v>
      </c>
    </row>
    <row r="458" spans="1:6" x14ac:dyDescent="0.45">
      <c r="A458" s="209">
        <v>15392</v>
      </c>
      <c r="B458" s="209">
        <v>200</v>
      </c>
      <c r="C458" s="208">
        <v>17.814418507749341</v>
      </c>
      <c r="D458" s="209"/>
      <c r="E458" s="209"/>
      <c r="F458" s="209">
        <v>2021</v>
      </c>
    </row>
    <row r="459" spans="1:6" x14ac:dyDescent="0.45">
      <c r="A459" s="209">
        <v>15392</v>
      </c>
      <c r="B459" s="209">
        <v>630</v>
      </c>
      <c r="C459" s="208">
        <v>1.6946925032708919</v>
      </c>
      <c r="D459" s="209"/>
      <c r="E459" s="209"/>
      <c r="F459" s="209">
        <v>2021</v>
      </c>
    </row>
    <row r="460" spans="1:6" x14ac:dyDescent="0.45">
      <c r="A460" s="209">
        <v>26335</v>
      </c>
      <c r="B460" s="209">
        <v>315</v>
      </c>
      <c r="C460" s="208">
        <v>15.05479383108111</v>
      </c>
      <c r="D460" s="209"/>
      <c r="E460" s="209"/>
      <c r="F460" s="209">
        <v>2021</v>
      </c>
    </row>
    <row r="461" spans="1:6" x14ac:dyDescent="0.45">
      <c r="A461" s="209">
        <v>26335</v>
      </c>
      <c r="B461" s="209">
        <v>200</v>
      </c>
      <c r="C461" s="208">
        <v>14.949838621095109</v>
      </c>
      <c r="D461" s="209"/>
      <c r="E461" s="209"/>
      <c r="F461" s="209">
        <v>2021</v>
      </c>
    </row>
    <row r="462" spans="1:6" x14ac:dyDescent="0.45">
      <c r="A462" s="209">
        <v>26335</v>
      </c>
      <c r="B462" s="209">
        <v>200</v>
      </c>
      <c r="C462" s="208">
        <v>4.0048719036782554</v>
      </c>
      <c r="D462" s="209"/>
      <c r="E462" s="209"/>
      <c r="F462" s="209">
        <v>2021</v>
      </c>
    </row>
    <row r="463" spans="1:6" x14ac:dyDescent="0.45">
      <c r="A463" s="209">
        <v>26335</v>
      </c>
      <c r="B463" s="209">
        <v>200</v>
      </c>
      <c r="C463" s="208">
        <v>15.54973953901783</v>
      </c>
      <c r="D463" s="209"/>
      <c r="E463" s="209"/>
      <c r="F463" s="209">
        <v>2021</v>
      </c>
    </row>
    <row r="464" spans="1:6" x14ac:dyDescent="0.45">
      <c r="A464" s="209">
        <v>26335</v>
      </c>
      <c r="B464" s="209">
        <v>200</v>
      </c>
      <c r="C464" s="208">
        <v>2.3917217020555208</v>
      </c>
      <c r="D464" s="209"/>
      <c r="E464" s="209" t="s">
        <v>204</v>
      </c>
      <c r="F464" s="209">
        <v>2017</v>
      </c>
    </row>
    <row r="465" spans="1:6" x14ac:dyDescent="0.45">
      <c r="A465" s="209">
        <v>26335</v>
      </c>
      <c r="B465" s="209">
        <v>200</v>
      </c>
      <c r="C465" s="208">
        <v>18.934635246090089</v>
      </c>
      <c r="D465" s="209"/>
      <c r="E465" s="209" t="s">
        <v>204</v>
      </c>
      <c r="F465" s="209">
        <v>2017</v>
      </c>
    </row>
    <row r="466" spans="1:6" x14ac:dyDescent="0.45">
      <c r="A466" s="209">
        <v>26335</v>
      </c>
      <c r="B466" s="209">
        <v>200</v>
      </c>
      <c r="C466" s="208">
        <v>13.53433498078806</v>
      </c>
      <c r="D466" s="209"/>
      <c r="E466" s="209" t="s">
        <v>204</v>
      </c>
      <c r="F466" s="209">
        <v>2017</v>
      </c>
    </row>
    <row r="467" spans="1:6" x14ac:dyDescent="0.45">
      <c r="A467" s="209">
        <v>26335</v>
      </c>
      <c r="B467" s="209">
        <v>200</v>
      </c>
      <c r="C467" s="208">
        <v>10.40709776563456</v>
      </c>
      <c r="D467" s="209"/>
      <c r="E467" s="209"/>
      <c r="F467" s="209">
        <v>2017</v>
      </c>
    </row>
    <row r="468" spans="1:6" x14ac:dyDescent="0.45">
      <c r="A468" s="209">
        <v>15392</v>
      </c>
      <c r="B468" s="209">
        <v>200</v>
      </c>
      <c r="C468" s="208">
        <v>1.3877949293598759</v>
      </c>
      <c r="D468" s="209"/>
      <c r="E468" s="209"/>
      <c r="F468" s="209">
        <v>2021</v>
      </c>
    </row>
    <row r="469" spans="1:6" x14ac:dyDescent="0.45">
      <c r="A469" s="209">
        <v>15474</v>
      </c>
      <c r="B469" s="209">
        <v>110</v>
      </c>
      <c r="C469" s="208">
        <v>10.848764542854919</v>
      </c>
      <c r="D469" s="209"/>
      <c r="E469" s="209"/>
      <c r="F469" s="209">
        <v>2021</v>
      </c>
    </row>
    <row r="470" spans="1:6" x14ac:dyDescent="0.45">
      <c r="A470" s="209">
        <v>15474</v>
      </c>
      <c r="B470" s="209">
        <v>110</v>
      </c>
      <c r="C470" s="208">
        <v>15.271336149229469</v>
      </c>
      <c r="D470" s="209"/>
      <c r="E470" s="209"/>
      <c r="F470" s="209">
        <v>2021</v>
      </c>
    </row>
    <row r="471" spans="1:6" x14ac:dyDescent="0.45">
      <c r="A471" s="209">
        <v>15474</v>
      </c>
      <c r="B471" s="209">
        <v>110</v>
      </c>
      <c r="C471" s="208">
        <v>10.820684600230329</v>
      </c>
      <c r="D471" s="209"/>
      <c r="E471" s="209"/>
      <c r="F471" s="209">
        <v>2021</v>
      </c>
    </row>
    <row r="472" spans="1:6" x14ac:dyDescent="0.45">
      <c r="A472" s="209">
        <v>15474</v>
      </c>
      <c r="B472" s="209">
        <v>200</v>
      </c>
      <c r="C472" s="208">
        <v>12.95615420824571</v>
      </c>
      <c r="D472" s="209"/>
      <c r="E472" s="209"/>
      <c r="F472" s="209">
        <v>2021</v>
      </c>
    </row>
    <row r="473" spans="1:6" x14ac:dyDescent="0.45">
      <c r="A473" s="209">
        <v>15474</v>
      </c>
      <c r="B473" s="209">
        <v>250</v>
      </c>
      <c r="C473" s="208">
        <v>15.00038890861439</v>
      </c>
      <c r="D473" s="209"/>
      <c r="E473" s="209"/>
      <c r="F473" s="209">
        <v>2021</v>
      </c>
    </row>
    <row r="474" spans="1:6" x14ac:dyDescent="0.45">
      <c r="A474" s="209">
        <v>15474</v>
      </c>
      <c r="B474" s="209">
        <v>250</v>
      </c>
      <c r="C474" s="208">
        <v>3.1927523548026482</v>
      </c>
      <c r="D474" s="209"/>
      <c r="E474" s="209"/>
      <c r="F474" s="209">
        <v>2021</v>
      </c>
    </row>
    <row r="475" spans="1:6" x14ac:dyDescent="0.45">
      <c r="A475" s="209">
        <v>15392</v>
      </c>
      <c r="B475" s="209">
        <v>200</v>
      </c>
      <c r="C475" s="208">
        <v>7.06555775339256</v>
      </c>
      <c r="D475" s="209"/>
      <c r="E475" s="209"/>
      <c r="F475" s="209">
        <v>2021</v>
      </c>
    </row>
    <row r="476" spans="1:6" x14ac:dyDescent="0.45">
      <c r="A476" s="209">
        <v>15392</v>
      </c>
      <c r="B476" s="209">
        <v>200</v>
      </c>
      <c r="C476" s="208">
        <v>2.3858942540479502</v>
      </c>
      <c r="D476" s="209"/>
      <c r="E476" s="209"/>
      <c r="F476" s="209">
        <v>2021</v>
      </c>
    </row>
    <row r="477" spans="1:6" x14ac:dyDescent="0.45">
      <c r="A477" s="209">
        <v>15392</v>
      </c>
      <c r="B477" s="209">
        <v>400</v>
      </c>
      <c r="C477" s="208">
        <v>32.537186061746873</v>
      </c>
      <c r="D477" s="209"/>
      <c r="E477" s="209"/>
      <c r="F477" s="209">
        <v>2021</v>
      </c>
    </row>
    <row r="478" spans="1:6" x14ac:dyDescent="0.45">
      <c r="A478" s="209">
        <v>15392</v>
      </c>
      <c r="B478" s="209">
        <v>400</v>
      </c>
      <c r="C478" s="208">
        <v>30.294183667008031</v>
      </c>
      <c r="D478" s="209"/>
      <c r="E478" s="209"/>
      <c r="F478" s="209">
        <v>2021</v>
      </c>
    </row>
    <row r="479" spans="1:6" x14ac:dyDescent="0.45">
      <c r="A479" s="209">
        <v>15392</v>
      </c>
      <c r="B479" s="209">
        <v>400</v>
      </c>
      <c r="C479" s="208">
        <v>21.8180421740452</v>
      </c>
      <c r="D479" s="209"/>
      <c r="E479" s="209"/>
      <c r="F479" s="209">
        <v>2021</v>
      </c>
    </row>
    <row r="480" spans="1:6" x14ac:dyDescent="0.45">
      <c r="A480" s="209">
        <v>15392</v>
      </c>
      <c r="B480" s="209">
        <v>400</v>
      </c>
      <c r="C480" s="208">
        <v>17.59065338899893</v>
      </c>
      <c r="D480" s="209"/>
      <c r="E480" s="209"/>
      <c r="F480" s="209">
        <v>2021</v>
      </c>
    </row>
    <row r="481" spans="1:6" x14ac:dyDescent="0.45">
      <c r="A481" s="209">
        <v>15392</v>
      </c>
      <c r="B481" s="209">
        <v>400</v>
      </c>
      <c r="C481" s="208">
        <v>31.688470981678389</v>
      </c>
      <c r="D481" s="209"/>
      <c r="E481" s="209"/>
      <c r="F481" s="209">
        <v>2021</v>
      </c>
    </row>
    <row r="482" spans="1:6" x14ac:dyDescent="0.45">
      <c r="A482" s="209">
        <v>15392</v>
      </c>
      <c r="B482" s="209">
        <v>200</v>
      </c>
      <c r="C482" s="208">
        <v>0.80113492550436605</v>
      </c>
      <c r="D482" s="209"/>
      <c r="E482" s="209"/>
      <c r="F482" s="209">
        <v>2021</v>
      </c>
    </row>
    <row r="483" spans="1:6" x14ac:dyDescent="0.45">
      <c r="A483" s="209">
        <v>30474</v>
      </c>
      <c r="B483" s="209">
        <v>688</v>
      </c>
      <c r="C483" s="208">
        <v>11.6396484615658</v>
      </c>
      <c r="D483" s="209"/>
      <c r="E483" s="209"/>
      <c r="F483" s="209"/>
    </row>
    <row r="484" spans="1:6" x14ac:dyDescent="0.45">
      <c r="A484" s="209">
        <v>30473</v>
      </c>
      <c r="B484" s="209">
        <v>1400</v>
      </c>
      <c r="C484" s="208">
        <v>719.4687702819914</v>
      </c>
      <c r="D484" s="209"/>
      <c r="E484" s="209"/>
      <c r="F484" s="209"/>
    </row>
    <row r="485" spans="1:6" x14ac:dyDescent="0.45">
      <c r="A485" s="209">
        <v>27399</v>
      </c>
      <c r="B485" s="209">
        <v>160</v>
      </c>
      <c r="C485" s="208">
        <v>19.29906080191742</v>
      </c>
      <c r="D485" s="209"/>
      <c r="E485" s="209" t="s">
        <v>204</v>
      </c>
      <c r="F485" s="209">
        <v>1901</v>
      </c>
    </row>
    <row r="486" spans="1:6" x14ac:dyDescent="0.45">
      <c r="A486" s="209">
        <v>27398</v>
      </c>
      <c r="B486" s="209">
        <v>160</v>
      </c>
      <c r="C486" s="208">
        <v>1.772389416740888</v>
      </c>
      <c r="D486" s="209"/>
      <c r="E486" s="209" t="s">
        <v>204</v>
      </c>
      <c r="F486" s="209">
        <v>1901</v>
      </c>
    </row>
    <row r="487" spans="1:6" x14ac:dyDescent="0.45">
      <c r="A487" s="209">
        <v>27334</v>
      </c>
      <c r="B487" s="209">
        <v>350</v>
      </c>
      <c r="C487" s="208">
        <v>10.80908247789147</v>
      </c>
      <c r="D487" s="209"/>
      <c r="E487" s="209" t="s">
        <v>214</v>
      </c>
      <c r="F487" s="209">
        <v>1901</v>
      </c>
    </row>
    <row r="488" spans="1:6" x14ac:dyDescent="0.45">
      <c r="A488" s="209">
        <v>27332</v>
      </c>
      <c r="B488" s="209">
        <v>500</v>
      </c>
      <c r="C488" s="208">
        <v>46.210816500983519</v>
      </c>
      <c r="D488" s="209"/>
      <c r="E488" s="209" t="s">
        <v>214</v>
      </c>
      <c r="F488" s="209">
        <v>1901</v>
      </c>
    </row>
    <row r="489" spans="1:6" x14ac:dyDescent="0.45">
      <c r="A489" s="209">
        <v>27330</v>
      </c>
      <c r="B489" s="209">
        <v>400</v>
      </c>
      <c r="C489" s="208">
        <v>15.64119320438267</v>
      </c>
      <c r="D489" s="209"/>
      <c r="E489" s="209" t="s">
        <v>204</v>
      </c>
      <c r="F489" s="209">
        <v>2018</v>
      </c>
    </row>
    <row r="490" spans="1:6" x14ac:dyDescent="0.45">
      <c r="A490" s="209">
        <v>5019</v>
      </c>
      <c r="B490" s="209">
        <v>670</v>
      </c>
      <c r="C490" s="208">
        <v>16.969327172864411</v>
      </c>
      <c r="D490" s="209"/>
      <c r="E490" s="209" t="s">
        <v>204</v>
      </c>
      <c r="F490" s="209">
        <v>2015</v>
      </c>
    </row>
    <row r="491" spans="1:6" x14ac:dyDescent="0.45">
      <c r="A491" s="209">
        <v>5018</v>
      </c>
      <c r="B491" s="209">
        <v>400</v>
      </c>
      <c r="C491" s="208">
        <v>20.00412056033047</v>
      </c>
      <c r="D491" s="209"/>
      <c r="E491" s="209" t="s">
        <v>204</v>
      </c>
      <c r="F491" s="209">
        <v>2016</v>
      </c>
    </row>
    <row r="492" spans="1:6" x14ac:dyDescent="0.45">
      <c r="A492" s="209">
        <v>5017</v>
      </c>
      <c r="B492" s="209">
        <v>400</v>
      </c>
      <c r="C492" s="208">
        <v>19.783988917609332</v>
      </c>
      <c r="D492" s="209"/>
      <c r="E492" s="209" t="s">
        <v>204</v>
      </c>
      <c r="F492" s="209">
        <v>2016</v>
      </c>
    </row>
    <row r="493" spans="1:6" x14ac:dyDescent="0.45">
      <c r="A493" s="209">
        <v>27083</v>
      </c>
      <c r="B493" s="209">
        <v>0</v>
      </c>
      <c r="C493" s="208">
        <v>59.721768219737633</v>
      </c>
      <c r="D493" s="209"/>
      <c r="E493" s="209"/>
      <c r="F493" s="209"/>
    </row>
    <row r="494" spans="1:6" x14ac:dyDescent="0.45">
      <c r="A494" s="209">
        <v>26593</v>
      </c>
      <c r="B494" s="209">
        <v>0</v>
      </c>
      <c r="C494" s="208">
        <v>178.8455026720402</v>
      </c>
      <c r="D494" s="209"/>
      <c r="E494" s="209"/>
      <c r="F494" s="209"/>
    </row>
    <row r="495" spans="1:6" x14ac:dyDescent="0.45">
      <c r="A495" s="209">
        <v>26441</v>
      </c>
      <c r="B495" s="209">
        <v>225</v>
      </c>
      <c r="C495" s="208">
        <v>0.55999153320072403</v>
      </c>
      <c r="D495" s="209"/>
      <c r="E495" s="209"/>
      <c r="F495" s="209"/>
    </row>
    <row r="496" spans="1:6" x14ac:dyDescent="0.45">
      <c r="A496" s="209">
        <v>26439</v>
      </c>
      <c r="B496" s="209">
        <v>225</v>
      </c>
      <c r="C496" s="208">
        <v>0.59011686047941003</v>
      </c>
      <c r="D496" s="209"/>
      <c r="E496" s="209"/>
      <c r="F496" s="209"/>
    </row>
    <row r="497" spans="1:6" x14ac:dyDescent="0.45">
      <c r="A497" s="209">
        <v>26437</v>
      </c>
      <c r="B497" s="209">
        <v>500</v>
      </c>
      <c r="C497" s="208">
        <v>6.7598914436876862</v>
      </c>
      <c r="D497" s="209"/>
      <c r="E497" s="209" t="s">
        <v>114</v>
      </c>
      <c r="F497" s="209">
        <v>2006</v>
      </c>
    </row>
    <row r="498" spans="1:6" x14ac:dyDescent="0.45">
      <c r="A498" s="209">
        <v>26435</v>
      </c>
      <c r="B498" s="209">
        <v>315</v>
      </c>
      <c r="C498" s="208">
        <v>3.9798677485993919</v>
      </c>
      <c r="D498" s="209"/>
      <c r="E498" s="209" t="s">
        <v>204</v>
      </c>
      <c r="F498" s="209">
        <v>2005</v>
      </c>
    </row>
    <row r="499" spans="1:6" x14ac:dyDescent="0.45">
      <c r="A499" s="209">
        <v>26433</v>
      </c>
      <c r="B499" s="209">
        <v>315</v>
      </c>
      <c r="C499" s="208">
        <v>4.9049681469736663</v>
      </c>
      <c r="D499" s="209"/>
      <c r="E499" s="209" t="s">
        <v>204</v>
      </c>
      <c r="F499" s="209">
        <v>2005</v>
      </c>
    </row>
    <row r="500" spans="1:6" x14ac:dyDescent="0.45">
      <c r="A500" s="209">
        <v>26431</v>
      </c>
      <c r="B500" s="209">
        <v>315</v>
      </c>
      <c r="C500" s="208">
        <v>4.291458558519488</v>
      </c>
      <c r="D500" s="209"/>
      <c r="E500" s="209" t="s">
        <v>204</v>
      </c>
      <c r="F500" s="209">
        <v>2005</v>
      </c>
    </row>
    <row r="501" spans="1:6" x14ac:dyDescent="0.45">
      <c r="A501" s="209">
        <v>26429</v>
      </c>
      <c r="B501" s="209">
        <v>315</v>
      </c>
      <c r="C501" s="208">
        <v>4.225182270329956</v>
      </c>
      <c r="D501" s="209"/>
      <c r="E501" s="209" t="s">
        <v>204</v>
      </c>
      <c r="F501" s="209">
        <v>2005</v>
      </c>
    </row>
    <row r="502" spans="1:6" x14ac:dyDescent="0.45">
      <c r="A502" s="209">
        <v>26427</v>
      </c>
      <c r="B502" s="209">
        <v>500</v>
      </c>
      <c r="C502" s="208">
        <v>9.1370656729403148</v>
      </c>
      <c r="D502" s="209"/>
      <c r="E502" s="209" t="s">
        <v>114</v>
      </c>
      <c r="F502" s="209">
        <v>2006</v>
      </c>
    </row>
    <row r="503" spans="1:6" x14ac:dyDescent="0.45">
      <c r="A503" s="209">
        <v>26425</v>
      </c>
      <c r="B503" s="209">
        <v>315</v>
      </c>
      <c r="C503" s="208">
        <v>1.2518007531528219</v>
      </c>
      <c r="D503" s="209"/>
      <c r="E503" s="209" t="s">
        <v>204</v>
      </c>
      <c r="F503" s="209">
        <v>2010</v>
      </c>
    </row>
    <row r="504" spans="1:6" x14ac:dyDescent="0.45">
      <c r="A504" s="209">
        <v>26423</v>
      </c>
      <c r="B504" s="209">
        <v>315</v>
      </c>
      <c r="C504" s="208">
        <v>1.261782709196267</v>
      </c>
      <c r="D504" s="209"/>
      <c r="E504" s="209" t="s">
        <v>204</v>
      </c>
      <c r="F504" s="209">
        <v>2010</v>
      </c>
    </row>
    <row r="505" spans="1:6" x14ac:dyDescent="0.45">
      <c r="A505" s="209">
        <v>26421</v>
      </c>
      <c r="B505" s="209">
        <v>0</v>
      </c>
      <c r="C505" s="208">
        <v>3.4331185388515268</v>
      </c>
      <c r="D505" s="209"/>
      <c r="E505" s="209"/>
      <c r="F505" s="209">
        <v>2005</v>
      </c>
    </row>
    <row r="506" spans="1:6" x14ac:dyDescent="0.45">
      <c r="A506" s="209">
        <v>26419</v>
      </c>
      <c r="B506" s="209">
        <v>0</v>
      </c>
      <c r="C506" s="208">
        <v>2.8247833801719069</v>
      </c>
      <c r="D506" s="209"/>
      <c r="E506" s="209"/>
      <c r="F506" s="209">
        <v>2005</v>
      </c>
    </row>
    <row r="507" spans="1:6" x14ac:dyDescent="0.45">
      <c r="A507" s="209">
        <v>26417</v>
      </c>
      <c r="B507" s="209">
        <v>920</v>
      </c>
      <c r="C507" s="208">
        <v>0.23723560473682301</v>
      </c>
      <c r="D507" s="209"/>
      <c r="E507" s="209" t="s">
        <v>204</v>
      </c>
      <c r="F507" s="209">
        <v>2013</v>
      </c>
    </row>
    <row r="508" spans="1:6" x14ac:dyDescent="0.45">
      <c r="A508" s="209">
        <v>26415</v>
      </c>
      <c r="B508" s="209">
        <v>315</v>
      </c>
      <c r="C508" s="208">
        <v>4.3845267763907199</v>
      </c>
      <c r="D508" s="209"/>
      <c r="E508" s="209" t="s">
        <v>204</v>
      </c>
      <c r="F508" s="209">
        <v>2006</v>
      </c>
    </row>
    <row r="509" spans="1:6" x14ac:dyDescent="0.45">
      <c r="A509" s="209">
        <v>26413</v>
      </c>
      <c r="B509" s="209">
        <v>0</v>
      </c>
      <c r="C509" s="208">
        <v>5.0164141214806337</v>
      </c>
      <c r="D509" s="209"/>
      <c r="E509" s="209"/>
      <c r="F509" s="209"/>
    </row>
    <row r="510" spans="1:6" x14ac:dyDescent="0.45">
      <c r="A510" s="209">
        <v>26411</v>
      </c>
      <c r="B510" s="209">
        <v>0</v>
      </c>
      <c r="C510" s="208">
        <v>4.5868859913435438</v>
      </c>
      <c r="D510" s="209"/>
      <c r="E510" s="209"/>
      <c r="F510" s="209"/>
    </row>
    <row r="511" spans="1:6" x14ac:dyDescent="0.45">
      <c r="A511" s="209">
        <v>26409</v>
      </c>
      <c r="B511" s="209">
        <v>0</v>
      </c>
      <c r="C511" s="208">
        <v>4.6052262890975904</v>
      </c>
      <c r="D511" s="209"/>
      <c r="E511" s="209"/>
      <c r="F511" s="209"/>
    </row>
    <row r="512" spans="1:6" x14ac:dyDescent="0.45">
      <c r="A512" s="209">
        <v>26407</v>
      </c>
      <c r="B512" s="209">
        <v>0</v>
      </c>
      <c r="C512" s="208">
        <v>0.29572192856520302</v>
      </c>
      <c r="D512" s="209"/>
      <c r="E512" s="209"/>
      <c r="F512" s="209"/>
    </row>
    <row r="513" spans="1:6" x14ac:dyDescent="0.45">
      <c r="A513" s="209">
        <v>26405</v>
      </c>
      <c r="B513" s="209">
        <v>0</v>
      </c>
      <c r="C513" s="208">
        <v>0.143350913810145</v>
      </c>
      <c r="D513" s="209"/>
      <c r="E513" s="209"/>
      <c r="F513" s="209"/>
    </row>
    <row r="514" spans="1:6" x14ac:dyDescent="0.45">
      <c r="A514" s="209">
        <v>26403</v>
      </c>
      <c r="B514" s="209">
        <v>0</v>
      </c>
      <c r="C514" s="208">
        <v>2.0977965935092922</v>
      </c>
      <c r="D514" s="209"/>
      <c r="E514" s="209"/>
      <c r="F514" s="209"/>
    </row>
    <row r="515" spans="1:6" x14ac:dyDescent="0.45">
      <c r="A515" s="209">
        <v>26401</v>
      </c>
      <c r="B515" s="209">
        <v>0</v>
      </c>
      <c r="C515" s="208">
        <v>1.5098431466410129</v>
      </c>
      <c r="D515" s="209"/>
      <c r="E515" s="209"/>
      <c r="F515" s="209"/>
    </row>
    <row r="516" spans="1:6" x14ac:dyDescent="0.45">
      <c r="A516" s="209">
        <v>26399</v>
      </c>
      <c r="B516" s="209">
        <v>0</v>
      </c>
      <c r="C516" s="208">
        <v>6.6949231471372483</v>
      </c>
      <c r="D516" s="209"/>
      <c r="E516" s="209"/>
      <c r="F516" s="209"/>
    </row>
    <row r="517" spans="1:6" x14ac:dyDescent="0.45">
      <c r="A517" s="209">
        <v>26397</v>
      </c>
      <c r="B517" s="209">
        <v>0</v>
      </c>
      <c r="C517" s="208">
        <v>2.0826947753586289</v>
      </c>
      <c r="D517" s="209"/>
      <c r="E517" s="209"/>
      <c r="F517" s="209"/>
    </row>
    <row r="518" spans="1:6" x14ac:dyDescent="0.45">
      <c r="A518" s="209">
        <v>26395</v>
      </c>
      <c r="B518" s="209">
        <v>0</v>
      </c>
      <c r="C518" s="208">
        <v>0.95469237052522704</v>
      </c>
      <c r="D518" s="209"/>
      <c r="E518" s="209"/>
      <c r="F518" s="209"/>
    </row>
    <row r="519" spans="1:6" x14ac:dyDescent="0.45">
      <c r="A519" s="209">
        <v>26393</v>
      </c>
      <c r="B519" s="209">
        <v>0</v>
      </c>
      <c r="C519" s="208">
        <v>2.4785273280751339</v>
      </c>
      <c r="D519" s="209"/>
      <c r="E519" s="209"/>
      <c r="F519" s="209"/>
    </row>
    <row r="520" spans="1:6" x14ac:dyDescent="0.45">
      <c r="A520" s="209">
        <v>26391</v>
      </c>
      <c r="B520" s="209">
        <v>0</v>
      </c>
      <c r="C520" s="208">
        <v>1.552296724712771</v>
      </c>
      <c r="D520" s="209"/>
      <c r="E520" s="209"/>
      <c r="F520" s="209"/>
    </row>
    <row r="521" spans="1:6" x14ac:dyDescent="0.45">
      <c r="A521" s="209">
        <v>26389</v>
      </c>
      <c r="B521" s="209">
        <v>0</v>
      </c>
      <c r="C521" s="208">
        <v>3.1052608677442142</v>
      </c>
      <c r="D521" s="209"/>
      <c r="E521" s="209"/>
      <c r="F521" s="209"/>
    </row>
    <row r="522" spans="1:6" x14ac:dyDescent="0.45">
      <c r="A522" s="209">
        <v>26387</v>
      </c>
      <c r="B522" s="209">
        <v>0</v>
      </c>
      <c r="C522" s="208">
        <v>0.30595775256503199</v>
      </c>
      <c r="D522" s="209"/>
      <c r="E522" s="209"/>
      <c r="F522" s="209"/>
    </row>
    <row r="523" spans="1:6" x14ac:dyDescent="0.45">
      <c r="A523" s="209">
        <v>26385</v>
      </c>
      <c r="B523" s="209">
        <v>1000</v>
      </c>
      <c r="C523" s="208">
        <v>62.475851925004029</v>
      </c>
      <c r="D523" s="209"/>
      <c r="E523" s="209" t="s">
        <v>214</v>
      </c>
      <c r="F523" s="209">
        <v>2001</v>
      </c>
    </row>
    <row r="524" spans="1:6" x14ac:dyDescent="0.45">
      <c r="A524" s="209">
        <v>26383</v>
      </c>
      <c r="B524" s="209">
        <v>1000</v>
      </c>
      <c r="C524" s="208">
        <v>1.7139531504999999E-5</v>
      </c>
      <c r="D524" s="209"/>
      <c r="E524" s="209" t="s">
        <v>214</v>
      </c>
      <c r="F524" s="209">
        <v>2001</v>
      </c>
    </row>
    <row r="525" spans="1:6" x14ac:dyDescent="0.45">
      <c r="A525" s="209">
        <v>26381</v>
      </c>
      <c r="B525" s="209">
        <v>250</v>
      </c>
      <c r="C525" s="208">
        <v>9.1499258770995855</v>
      </c>
      <c r="D525" s="209"/>
      <c r="E525" s="209" t="s">
        <v>124</v>
      </c>
      <c r="F525" s="209">
        <v>1992</v>
      </c>
    </row>
    <row r="526" spans="1:6" x14ac:dyDescent="0.45">
      <c r="A526" s="209">
        <v>26379</v>
      </c>
      <c r="B526" s="209">
        <v>1000</v>
      </c>
      <c r="C526" s="208">
        <v>20.767904206963159</v>
      </c>
      <c r="D526" s="209"/>
      <c r="E526" s="209" t="s">
        <v>214</v>
      </c>
      <c r="F526" s="209">
        <v>1972</v>
      </c>
    </row>
    <row r="527" spans="1:6" x14ac:dyDescent="0.45">
      <c r="A527" s="209">
        <v>26377</v>
      </c>
      <c r="B527" s="209">
        <v>1200</v>
      </c>
      <c r="C527" s="208">
        <v>49.983492383777318</v>
      </c>
      <c r="D527" s="209"/>
      <c r="E527" s="209" t="s">
        <v>214</v>
      </c>
      <c r="F527" s="209">
        <v>1974</v>
      </c>
    </row>
    <row r="528" spans="1:6" x14ac:dyDescent="0.45">
      <c r="A528" s="209">
        <v>26375</v>
      </c>
      <c r="B528" s="209">
        <v>1000</v>
      </c>
      <c r="C528" s="208">
        <v>9.1975827866179145</v>
      </c>
      <c r="D528" s="209"/>
      <c r="E528" s="209" t="s">
        <v>214</v>
      </c>
      <c r="F528" s="209">
        <v>1972</v>
      </c>
    </row>
    <row r="529" spans="1:6" x14ac:dyDescent="0.45">
      <c r="A529" s="209">
        <v>26373</v>
      </c>
      <c r="B529" s="209">
        <v>315</v>
      </c>
      <c r="C529" s="208">
        <v>10.131621700690699</v>
      </c>
      <c r="D529" s="209"/>
      <c r="E529" s="209" t="s">
        <v>204</v>
      </c>
      <c r="F529" s="209">
        <v>2004</v>
      </c>
    </row>
    <row r="530" spans="1:6" x14ac:dyDescent="0.45">
      <c r="A530" s="209">
        <v>26371</v>
      </c>
      <c r="B530" s="209">
        <v>500</v>
      </c>
      <c r="C530" s="208">
        <v>11.407042281492419</v>
      </c>
      <c r="D530" s="209"/>
      <c r="E530" s="209" t="s">
        <v>114</v>
      </c>
      <c r="F530" s="209">
        <v>2006</v>
      </c>
    </row>
    <row r="531" spans="1:6" x14ac:dyDescent="0.45">
      <c r="A531" s="209">
        <v>26369</v>
      </c>
      <c r="B531" s="209">
        <v>500</v>
      </c>
      <c r="C531" s="208">
        <v>6.0568907008073101</v>
      </c>
      <c r="D531" s="209"/>
      <c r="E531" s="209" t="s">
        <v>114</v>
      </c>
      <c r="F531" s="209">
        <v>2006</v>
      </c>
    </row>
    <row r="532" spans="1:6" x14ac:dyDescent="0.45">
      <c r="A532" s="209">
        <v>26367</v>
      </c>
      <c r="B532" s="209">
        <v>1200</v>
      </c>
      <c r="C532" s="208">
        <v>3.5737806660436382</v>
      </c>
      <c r="D532" s="209"/>
      <c r="E532" s="209" t="s">
        <v>214</v>
      </c>
      <c r="F532" s="209">
        <v>1988</v>
      </c>
    </row>
    <row r="533" spans="1:6" x14ac:dyDescent="0.45">
      <c r="A533" s="209">
        <v>26365</v>
      </c>
      <c r="B533" s="209">
        <v>1500</v>
      </c>
      <c r="C533" s="208">
        <v>127.86149540224849</v>
      </c>
      <c r="D533" s="209"/>
      <c r="E533" s="209" t="s">
        <v>214</v>
      </c>
      <c r="F533" s="209">
        <v>1969</v>
      </c>
    </row>
    <row r="534" spans="1:6" x14ac:dyDescent="0.45">
      <c r="A534" s="209">
        <v>26363</v>
      </c>
      <c r="B534" s="209">
        <v>500</v>
      </c>
      <c r="C534" s="208">
        <v>27.3004837554505</v>
      </c>
      <c r="D534" s="209"/>
      <c r="E534" s="209" t="s">
        <v>204</v>
      </c>
      <c r="F534" s="209">
        <v>2004</v>
      </c>
    </row>
    <row r="535" spans="1:6" x14ac:dyDescent="0.45">
      <c r="A535" s="209">
        <v>26361</v>
      </c>
      <c r="B535" s="209">
        <v>400</v>
      </c>
      <c r="C535" s="208">
        <v>3.3419859788012918</v>
      </c>
      <c r="D535" s="209"/>
      <c r="E535" s="209" t="s">
        <v>114</v>
      </c>
      <c r="F535" s="209">
        <v>2005</v>
      </c>
    </row>
    <row r="536" spans="1:6" x14ac:dyDescent="0.45">
      <c r="A536" s="209">
        <v>26359</v>
      </c>
      <c r="B536" s="209">
        <v>400</v>
      </c>
      <c r="C536" s="208">
        <v>56.108055438798473</v>
      </c>
      <c r="D536" s="209"/>
      <c r="E536" s="209" t="s">
        <v>214</v>
      </c>
      <c r="F536" s="209">
        <v>1901</v>
      </c>
    </row>
    <row r="537" spans="1:6" x14ac:dyDescent="0.45">
      <c r="A537" s="209">
        <v>26357</v>
      </c>
      <c r="B537" s="209">
        <v>400</v>
      </c>
      <c r="C537" s="208">
        <v>46.090089568385118</v>
      </c>
      <c r="D537" s="209"/>
      <c r="E537" s="209" t="s">
        <v>214</v>
      </c>
      <c r="F537" s="209">
        <v>1901</v>
      </c>
    </row>
    <row r="538" spans="1:6" x14ac:dyDescent="0.45">
      <c r="A538" s="209">
        <v>26355</v>
      </c>
      <c r="B538" s="209">
        <v>600</v>
      </c>
      <c r="C538" s="208">
        <v>175.6217014716274</v>
      </c>
      <c r="D538" s="209"/>
      <c r="E538" s="209" t="s">
        <v>214</v>
      </c>
      <c r="F538" s="209">
        <v>1901</v>
      </c>
    </row>
    <row r="539" spans="1:6" x14ac:dyDescent="0.45">
      <c r="A539" s="209">
        <v>26353</v>
      </c>
      <c r="B539" s="209">
        <v>1500</v>
      </c>
      <c r="C539" s="208">
        <v>70.295619479177674</v>
      </c>
      <c r="D539" s="209"/>
      <c r="E539" s="209" t="s">
        <v>214</v>
      </c>
      <c r="F539" s="209">
        <v>1980</v>
      </c>
    </row>
    <row r="540" spans="1:6" x14ac:dyDescent="0.45">
      <c r="A540" s="209">
        <v>26351</v>
      </c>
      <c r="B540" s="209">
        <v>0</v>
      </c>
      <c r="C540" s="208">
        <v>122.8767638203513</v>
      </c>
      <c r="D540" s="209" t="s">
        <v>376</v>
      </c>
      <c r="E540" s="209"/>
      <c r="F540" s="209">
        <v>1901</v>
      </c>
    </row>
    <row r="541" spans="1:6" x14ac:dyDescent="0.45">
      <c r="A541" s="209">
        <v>26349</v>
      </c>
      <c r="B541" s="209">
        <v>0</v>
      </c>
      <c r="C541" s="208">
        <v>129.3006366034484</v>
      </c>
      <c r="D541" s="209" t="s">
        <v>376</v>
      </c>
      <c r="E541" s="209"/>
      <c r="F541" s="209">
        <v>1901</v>
      </c>
    </row>
    <row r="542" spans="1:6" x14ac:dyDescent="0.45">
      <c r="A542" s="209">
        <v>26347</v>
      </c>
      <c r="B542" s="209">
        <v>0</v>
      </c>
      <c r="C542" s="208">
        <v>31.24695564085885</v>
      </c>
      <c r="D542" s="209"/>
      <c r="E542" s="209"/>
      <c r="F542" s="209">
        <v>1901</v>
      </c>
    </row>
    <row r="543" spans="1:6" x14ac:dyDescent="0.45">
      <c r="A543" s="209">
        <v>26216</v>
      </c>
      <c r="B543" s="209">
        <v>1000</v>
      </c>
      <c r="C543" s="208">
        <v>9.0994391444868352</v>
      </c>
      <c r="D543" s="209"/>
      <c r="E543" s="209" t="s">
        <v>204</v>
      </c>
      <c r="F543" s="209">
        <v>2006</v>
      </c>
    </row>
    <row r="544" spans="1:6" x14ac:dyDescent="0.45">
      <c r="A544" s="209">
        <v>26214</v>
      </c>
      <c r="B544" s="209">
        <v>1500</v>
      </c>
      <c r="C544" s="208">
        <v>71.091130242261059</v>
      </c>
      <c r="D544" s="209"/>
      <c r="E544" s="209" t="s">
        <v>214</v>
      </c>
      <c r="F544" s="209">
        <v>1901</v>
      </c>
    </row>
    <row r="545" spans="1:6" x14ac:dyDescent="0.45">
      <c r="A545" s="209">
        <v>26212</v>
      </c>
      <c r="B545" s="209">
        <v>500</v>
      </c>
      <c r="C545" s="208">
        <v>18.859074199104271</v>
      </c>
      <c r="D545" s="209"/>
      <c r="E545" s="209" t="s">
        <v>214</v>
      </c>
      <c r="F545" s="209">
        <v>1901</v>
      </c>
    </row>
    <row r="546" spans="1:6" x14ac:dyDescent="0.45">
      <c r="A546" s="209">
        <v>26210</v>
      </c>
      <c r="B546" s="209">
        <v>560</v>
      </c>
      <c r="C546" s="208">
        <v>5.1354219603379558</v>
      </c>
      <c r="D546" s="209"/>
      <c r="E546" s="209" t="s">
        <v>204</v>
      </c>
      <c r="F546" s="209">
        <v>2010</v>
      </c>
    </row>
    <row r="547" spans="1:6" x14ac:dyDescent="0.45">
      <c r="A547" s="209">
        <v>26208</v>
      </c>
      <c r="B547" s="209">
        <v>600</v>
      </c>
      <c r="C547" s="208">
        <v>94.105639613225776</v>
      </c>
      <c r="D547" s="209"/>
      <c r="E547" s="209"/>
      <c r="F547" s="209">
        <v>1901</v>
      </c>
    </row>
    <row r="548" spans="1:6" x14ac:dyDescent="0.45">
      <c r="A548" s="209">
        <v>26206</v>
      </c>
      <c r="B548" s="209">
        <v>400</v>
      </c>
      <c r="C548" s="208">
        <v>22.57546122784974</v>
      </c>
      <c r="D548" s="209"/>
      <c r="E548" s="209" t="s">
        <v>114</v>
      </c>
      <c r="F548" s="209">
        <v>2005</v>
      </c>
    </row>
    <row r="549" spans="1:6" x14ac:dyDescent="0.45">
      <c r="A549" s="209">
        <v>26204</v>
      </c>
      <c r="B549" s="209">
        <v>400</v>
      </c>
      <c r="C549" s="208">
        <v>2.1824126886703641</v>
      </c>
      <c r="D549" s="209"/>
      <c r="E549" s="209" t="s">
        <v>114</v>
      </c>
      <c r="F549" s="209">
        <v>2005</v>
      </c>
    </row>
    <row r="550" spans="1:6" x14ac:dyDescent="0.45">
      <c r="A550" s="209">
        <v>26202</v>
      </c>
      <c r="B550" s="209">
        <v>0</v>
      </c>
      <c r="C550" s="208">
        <v>15.61137190030311</v>
      </c>
      <c r="D550" s="209"/>
      <c r="E550" s="209"/>
      <c r="F550" s="209">
        <v>1901</v>
      </c>
    </row>
    <row r="551" spans="1:6" x14ac:dyDescent="0.45">
      <c r="A551" s="209">
        <v>26200</v>
      </c>
      <c r="B551" s="209">
        <v>1000</v>
      </c>
      <c r="C551" s="208">
        <v>1.3059050163731709</v>
      </c>
      <c r="D551" s="209"/>
      <c r="E551" s="209" t="s">
        <v>214</v>
      </c>
      <c r="F551" s="209">
        <v>1983</v>
      </c>
    </row>
    <row r="552" spans="1:6" x14ac:dyDescent="0.45">
      <c r="A552" s="209">
        <v>26198</v>
      </c>
      <c r="B552" s="209">
        <v>500</v>
      </c>
      <c r="C552" s="208">
        <v>17.365485174281371</v>
      </c>
      <c r="D552" s="209"/>
      <c r="E552" s="209" t="s">
        <v>214</v>
      </c>
      <c r="F552" s="209">
        <v>1989</v>
      </c>
    </row>
    <row r="553" spans="1:6" x14ac:dyDescent="0.45">
      <c r="A553" s="209">
        <v>26196</v>
      </c>
      <c r="B553" s="209">
        <v>315</v>
      </c>
      <c r="C553" s="208">
        <v>16.15884825671537</v>
      </c>
      <c r="D553" s="209"/>
      <c r="E553" s="209" t="s">
        <v>204</v>
      </c>
      <c r="F553" s="209">
        <v>2008</v>
      </c>
    </row>
    <row r="554" spans="1:6" x14ac:dyDescent="0.45">
      <c r="A554" s="209">
        <v>26194</v>
      </c>
      <c r="B554" s="209">
        <v>400</v>
      </c>
      <c r="C554" s="208">
        <v>14.26591936896159</v>
      </c>
      <c r="D554" s="209"/>
      <c r="E554" s="209" t="s">
        <v>214</v>
      </c>
      <c r="F554" s="209">
        <v>1975</v>
      </c>
    </row>
    <row r="555" spans="1:6" x14ac:dyDescent="0.45">
      <c r="A555" s="209">
        <v>26192</v>
      </c>
      <c r="B555" s="209">
        <v>500</v>
      </c>
      <c r="C555" s="208">
        <v>41.469391634680157</v>
      </c>
      <c r="D555" s="209"/>
      <c r="E555" s="209" t="s">
        <v>214</v>
      </c>
      <c r="F555" s="209">
        <v>1994</v>
      </c>
    </row>
    <row r="556" spans="1:6" x14ac:dyDescent="0.45">
      <c r="A556" s="209">
        <v>26190</v>
      </c>
      <c r="B556" s="209">
        <v>600</v>
      </c>
      <c r="C556" s="208">
        <v>35.999395805892377</v>
      </c>
      <c r="D556" s="209"/>
      <c r="E556" s="209" t="s">
        <v>214</v>
      </c>
      <c r="F556" s="209">
        <v>1987</v>
      </c>
    </row>
    <row r="557" spans="1:6" x14ac:dyDescent="0.45">
      <c r="A557" s="209">
        <v>26188</v>
      </c>
      <c r="B557" s="209">
        <v>1000</v>
      </c>
      <c r="C557" s="208">
        <v>54.473253028716911</v>
      </c>
      <c r="D557" s="209"/>
      <c r="E557" s="209" t="s">
        <v>214</v>
      </c>
      <c r="F557" s="209">
        <v>1981</v>
      </c>
    </row>
    <row r="558" spans="1:6" x14ac:dyDescent="0.45">
      <c r="A558" s="209">
        <v>26186</v>
      </c>
      <c r="B558" s="209">
        <v>1500</v>
      </c>
      <c r="C558" s="208">
        <v>51.001170147539902</v>
      </c>
      <c r="D558" s="209"/>
      <c r="E558" s="209" t="s">
        <v>214</v>
      </c>
      <c r="F558" s="209">
        <v>1969</v>
      </c>
    </row>
    <row r="559" spans="1:6" x14ac:dyDescent="0.45">
      <c r="A559" s="209">
        <v>26184</v>
      </c>
      <c r="B559" s="209">
        <v>1000</v>
      </c>
      <c r="C559" s="208">
        <v>90.523617889473613</v>
      </c>
      <c r="D559" s="209"/>
      <c r="E559" s="209" t="s">
        <v>214</v>
      </c>
      <c r="F559" s="209">
        <v>1981</v>
      </c>
    </row>
    <row r="560" spans="1:6" x14ac:dyDescent="0.45">
      <c r="A560" s="209">
        <v>26182</v>
      </c>
      <c r="B560" s="209">
        <v>200</v>
      </c>
      <c r="C560" s="208">
        <v>20.643579199678818</v>
      </c>
      <c r="D560" s="209"/>
      <c r="E560" s="209" t="s">
        <v>207</v>
      </c>
      <c r="F560" s="209">
        <v>1988</v>
      </c>
    </row>
    <row r="561" spans="1:6" x14ac:dyDescent="0.45">
      <c r="A561" s="209">
        <v>26180</v>
      </c>
      <c r="B561" s="209">
        <v>1500</v>
      </c>
      <c r="C561" s="208">
        <v>9.199316263188E-3</v>
      </c>
      <c r="D561" s="209"/>
      <c r="E561" s="209"/>
      <c r="F561" s="209"/>
    </row>
    <row r="562" spans="1:6" x14ac:dyDescent="0.45">
      <c r="A562" s="209">
        <v>26178</v>
      </c>
      <c r="B562" s="209">
        <v>600</v>
      </c>
      <c r="C562" s="208">
        <v>69.401730336268258</v>
      </c>
      <c r="D562" s="209"/>
      <c r="E562" s="209" t="s">
        <v>204</v>
      </c>
      <c r="F562" s="209">
        <v>2014</v>
      </c>
    </row>
    <row r="563" spans="1:6" x14ac:dyDescent="0.45">
      <c r="A563" s="209">
        <v>26176</v>
      </c>
      <c r="B563" s="209">
        <v>400</v>
      </c>
      <c r="C563" s="208">
        <v>24.767377148399671</v>
      </c>
      <c r="D563" s="209"/>
      <c r="E563" s="209" t="s">
        <v>204</v>
      </c>
      <c r="F563" s="209">
        <v>2014</v>
      </c>
    </row>
    <row r="564" spans="1:6" x14ac:dyDescent="0.45">
      <c r="A564" s="209">
        <v>26174</v>
      </c>
      <c r="B564" s="209">
        <v>400</v>
      </c>
      <c r="C564" s="208">
        <v>5.5248990083586502</v>
      </c>
      <c r="D564" s="209"/>
      <c r="E564" s="209" t="s">
        <v>204</v>
      </c>
      <c r="F564" s="209">
        <v>2014</v>
      </c>
    </row>
    <row r="565" spans="1:6" x14ac:dyDescent="0.45">
      <c r="A565" s="209">
        <v>26172</v>
      </c>
      <c r="B565" s="209">
        <v>902</v>
      </c>
      <c r="C565" s="208">
        <v>1.461448733026856</v>
      </c>
      <c r="D565" s="209"/>
      <c r="E565" s="209" t="s">
        <v>204</v>
      </c>
      <c r="F565" s="209">
        <v>2014</v>
      </c>
    </row>
    <row r="566" spans="1:6" x14ac:dyDescent="0.45">
      <c r="A566" s="209">
        <v>26170</v>
      </c>
      <c r="B566" s="209">
        <v>902</v>
      </c>
      <c r="C566" s="208">
        <v>24.008781051753111</v>
      </c>
      <c r="D566" s="209"/>
      <c r="E566" s="209" t="s">
        <v>204</v>
      </c>
      <c r="F566" s="209">
        <v>2014</v>
      </c>
    </row>
    <row r="567" spans="1:6" x14ac:dyDescent="0.45">
      <c r="A567" s="209">
        <v>26168</v>
      </c>
      <c r="B567" s="209">
        <v>902</v>
      </c>
      <c r="C567" s="208">
        <v>0.66311051464311099</v>
      </c>
      <c r="D567" s="209"/>
      <c r="E567" s="209" t="s">
        <v>204</v>
      </c>
      <c r="F567" s="209">
        <v>2014</v>
      </c>
    </row>
    <row r="568" spans="1:6" x14ac:dyDescent="0.45">
      <c r="A568" s="209">
        <v>26166</v>
      </c>
      <c r="B568" s="209">
        <v>1500</v>
      </c>
      <c r="C568" s="208">
        <v>1.049617533132275</v>
      </c>
      <c r="D568" s="209"/>
      <c r="E568" s="209" t="s">
        <v>214</v>
      </c>
      <c r="F568" s="209">
        <v>1980</v>
      </c>
    </row>
    <row r="569" spans="1:6" x14ac:dyDescent="0.45">
      <c r="A569" s="209">
        <v>26164</v>
      </c>
      <c r="B569" s="209">
        <v>1500</v>
      </c>
      <c r="C569" s="208">
        <v>0.84248401892698799</v>
      </c>
      <c r="D569" s="209"/>
      <c r="E569" s="209" t="s">
        <v>214</v>
      </c>
      <c r="F569" s="209">
        <v>1980</v>
      </c>
    </row>
    <row r="570" spans="1:6" x14ac:dyDescent="0.45">
      <c r="A570" s="209">
        <v>26162</v>
      </c>
      <c r="B570" s="209">
        <v>1500</v>
      </c>
      <c r="C570" s="208">
        <v>0.674318145375567</v>
      </c>
      <c r="D570" s="209"/>
      <c r="E570" s="209" t="s">
        <v>214</v>
      </c>
      <c r="F570" s="209">
        <v>1980</v>
      </c>
    </row>
    <row r="571" spans="1:6" x14ac:dyDescent="0.45">
      <c r="A571" s="209">
        <v>26160</v>
      </c>
      <c r="B571" s="209">
        <v>1500</v>
      </c>
      <c r="C571" s="208">
        <v>18.273899965752431</v>
      </c>
      <c r="D571" s="209"/>
      <c r="E571" s="209" t="s">
        <v>214</v>
      </c>
      <c r="F571" s="209">
        <v>1980</v>
      </c>
    </row>
    <row r="572" spans="1:6" x14ac:dyDescent="0.45">
      <c r="A572" s="209">
        <v>26158</v>
      </c>
      <c r="B572" s="209">
        <v>680</v>
      </c>
      <c r="C572" s="208">
        <v>1.891716788140072</v>
      </c>
      <c r="D572" s="209"/>
      <c r="E572" s="209" t="s">
        <v>204</v>
      </c>
      <c r="F572" s="209">
        <v>2014</v>
      </c>
    </row>
    <row r="573" spans="1:6" x14ac:dyDescent="0.45">
      <c r="A573" s="209">
        <v>26533</v>
      </c>
      <c r="B573" s="209">
        <v>680</v>
      </c>
      <c r="C573" s="208">
        <v>20.733696020479201</v>
      </c>
      <c r="D573" s="209"/>
      <c r="E573" s="209" t="s">
        <v>204</v>
      </c>
      <c r="F573" s="209">
        <v>2014</v>
      </c>
    </row>
    <row r="574" spans="1:6" x14ac:dyDescent="0.45">
      <c r="A574" s="209">
        <v>26531</v>
      </c>
      <c r="B574" s="209">
        <v>680</v>
      </c>
      <c r="C574" s="208">
        <v>80.353397000711936</v>
      </c>
      <c r="D574" s="209"/>
      <c r="E574" s="209" t="s">
        <v>204</v>
      </c>
      <c r="F574" s="209">
        <v>2014</v>
      </c>
    </row>
    <row r="575" spans="1:6" x14ac:dyDescent="0.45">
      <c r="A575" s="209">
        <v>26527</v>
      </c>
      <c r="B575" s="209">
        <v>400</v>
      </c>
      <c r="C575" s="208">
        <v>9.6439939919377728</v>
      </c>
      <c r="D575" s="209"/>
      <c r="E575" s="209" t="s">
        <v>204</v>
      </c>
      <c r="F575" s="209">
        <v>2009</v>
      </c>
    </row>
    <row r="576" spans="1:6" x14ac:dyDescent="0.45">
      <c r="A576" s="209">
        <v>26525</v>
      </c>
      <c r="B576" s="209">
        <v>902</v>
      </c>
      <c r="C576" s="208">
        <v>12.484056999066279</v>
      </c>
      <c r="D576" s="209"/>
      <c r="E576" s="209" t="s">
        <v>204</v>
      </c>
      <c r="F576" s="209">
        <v>2014</v>
      </c>
    </row>
    <row r="577" spans="1:6" x14ac:dyDescent="0.45">
      <c r="A577" s="209">
        <v>26523</v>
      </c>
      <c r="B577" s="209">
        <v>315</v>
      </c>
      <c r="C577" s="208">
        <v>8.8393833601497693</v>
      </c>
      <c r="D577" s="209"/>
      <c r="E577" s="209" t="s">
        <v>204</v>
      </c>
      <c r="F577" s="209">
        <v>2010</v>
      </c>
    </row>
    <row r="578" spans="1:6" x14ac:dyDescent="0.45">
      <c r="A578" s="209">
        <v>26521</v>
      </c>
      <c r="B578" s="209">
        <v>250</v>
      </c>
      <c r="C578" s="208">
        <v>25.577920780345352</v>
      </c>
      <c r="D578" s="209"/>
      <c r="E578" s="209" t="s">
        <v>206</v>
      </c>
      <c r="F578" s="209">
        <v>1901</v>
      </c>
    </row>
    <row r="579" spans="1:6" x14ac:dyDescent="0.45">
      <c r="A579" s="209">
        <v>26519</v>
      </c>
      <c r="B579" s="209">
        <v>250</v>
      </c>
      <c r="C579" s="208">
        <v>22.943587267394399</v>
      </c>
      <c r="D579" s="209"/>
      <c r="E579" s="209" t="s">
        <v>204</v>
      </c>
      <c r="F579" s="209">
        <v>2015</v>
      </c>
    </row>
    <row r="580" spans="1:6" x14ac:dyDescent="0.45">
      <c r="A580" s="209">
        <v>26517</v>
      </c>
      <c r="B580" s="209">
        <v>1800</v>
      </c>
      <c r="C580" s="208">
        <v>128.3480989495487</v>
      </c>
      <c r="D580" s="209"/>
      <c r="E580" s="209" t="s">
        <v>109</v>
      </c>
      <c r="F580" s="209">
        <v>2017</v>
      </c>
    </row>
    <row r="581" spans="1:6" x14ac:dyDescent="0.45">
      <c r="A581" s="209">
        <v>26515</v>
      </c>
      <c r="B581" s="209">
        <v>450</v>
      </c>
      <c r="C581" s="208">
        <v>5.2708248052743638</v>
      </c>
      <c r="D581" s="209"/>
      <c r="E581" s="209" t="s">
        <v>204</v>
      </c>
      <c r="F581" s="209">
        <v>2017</v>
      </c>
    </row>
    <row r="582" spans="1:6" x14ac:dyDescent="0.45">
      <c r="A582" s="209">
        <v>26513</v>
      </c>
      <c r="B582" s="209">
        <v>560</v>
      </c>
      <c r="C582" s="208">
        <v>39.340789919044987</v>
      </c>
      <c r="D582" s="209"/>
      <c r="E582" s="209" t="s">
        <v>204</v>
      </c>
      <c r="F582" s="209">
        <v>2017</v>
      </c>
    </row>
    <row r="583" spans="1:6" x14ac:dyDescent="0.45">
      <c r="A583" s="209">
        <v>26511</v>
      </c>
      <c r="B583" s="209">
        <v>902</v>
      </c>
      <c r="C583" s="208">
        <v>1.5812977807518329</v>
      </c>
      <c r="D583" s="209"/>
      <c r="E583" s="209" t="s">
        <v>204</v>
      </c>
      <c r="F583" s="209">
        <v>2017</v>
      </c>
    </row>
    <row r="584" spans="1:6" x14ac:dyDescent="0.45">
      <c r="A584" s="209">
        <v>26509</v>
      </c>
      <c r="B584" s="209">
        <v>250</v>
      </c>
      <c r="C584" s="208">
        <v>4.8635620330878861</v>
      </c>
      <c r="D584" s="209"/>
      <c r="E584" s="209"/>
      <c r="F584" s="209"/>
    </row>
    <row r="585" spans="1:6" x14ac:dyDescent="0.45">
      <c r="A585" s="209">
        <v>26507</v>
      </c>
      <c r="B585" s="209">
        <v>200</v>
      </c>
      <c r="C585" s="208">
        <v>5.9106577051110083</v>
      </c>
      <c r="D585" s="209"/>
      <c r="E585" s="209" t="s">
        <v>204</v>
      </c>
      <c r="F585" s="209">
        <v>2017</v>
      </c>
    </row>
    <row r="586" spans="1:6" x14ac:dyDescent="0.45">
      <c r="A586" s="209">
        <v>26505</v>
      </c>
      <c r="B586" s="209">
        <v>250</v>
      </c>
      <c r="C586" s="208">
        <v>0.58483061703037698</v>
      </c>
      <c r="D586" s="209"/>
      <c r="E586" s="209"/>
      <c r="F586" s="209"/>
    </row>
    <row r="587" spans="1:6" x14ac:dyDescent="0.45">
      <c r="A587" s="209">
        <v>26501</v>
      </c>
      <c r="B587" s="209">
        <v>400</v>
      </c>
      <c r="C587" s="208">
        <v>43.973137682774883</v>
      </c>
      <c r="D587" s="209"/>
      <c r="E587" s="209" t="s">
        <v>204</v>
      </c>
      <c r="F587" s="209">
        <v>2019</v>
      </c>
    </row>
    <row r="588" spans="1:6" x14ac:dyDescent="0.45">
      <c r="A588" s="209">
        <v>26499</v>
      </c>
      <c r="B588" s="209">
        <v>573</v>
      </c>
      <c r="C588" s="208">
        <v>2.0224022155174799</v>
      </c>
      <c r="D588" s="209"/>
      <c r="E588" s="209" t="s">
        <v>204</v>
      </c>
      <c r="F588" s="209">
        <v>2019</v>
      </c>
    </row>
    <row r="589" spans="1:6" x14ac:dyDescent="0.45">
      <c r="A589" s="209">
        <v>26497</v>
      </c>
      <c r="B589" s="209">
        <v>0</v>
      </c>
      <c r="C589" s="208">
        <v>7.1785025475420641</v>
      </c>
      <c r="D589" s="209"/>
      <c r="E589" s="209"/>
      <c r="F589" s="209"/>
    </row>
    <row r="590" spans="1:6" x14ac:dyDescent="0.45">
      <c r="A590" s="209">
        <v>26495</v>
      </c>
      <c r="B590" s="209">
        <v>0</v>
      </c>
      <c r="C590" s="208">
        <v>6.4889558454720824</v>
      </c>
      <c r="D590" s="209"/>
      <c r="E590" s="209"/>
      <c r="F590" s="209"/>
    </row>
    <row r="591" spans="1:6" x14ac:dyDescent="0.45">
      <c r="A591" s="209">
        <v>26493</v>
      </c>
      <c r="B591" s="209">
        <v>500</v>
      </c>
      <c r="C591" s="208">
        <v>10.665034516110611</v>
      </c>
      <c r="D591" s="209"/>
      <c r="E591" s="209" t="s">
        <v>214</v>
      </c>
      <c r="F591" s="209">
        <v>1901</v>
      </c>
    </row>
    <row r="592" spans="1:6" x14ac:dyDescent="0.45">
      <c r="A592" s="209">
        <v>26491</v>
      </c>
      <c r="B592" s="209">
        <v>250</v>
      </c>
      <c r="C592" s="208">
        <v>6.0935521729102522</v>
      </c>
      <c r="D592" s="209"/>
      <c r="E592" s="209" t="s">
        <v>204</v>
      </c>
      <c r="F592" s="209">
        <v>2020</v>
      </c>
    </row>
    <row r="593" spans="1:6" x14ac:dyDescent="0.45">
      <c r="A593" s="209">
        <v>26489</v>
      </c>
      <c r="B593" s="209">
        <v>250</v>
      </c>
      <c r="C593" s="208">
        <v>6.0396760371945284</v>
      </c>
      <c r="D593" s="209"/>
      <c r="E593" s="209" t="s">
        <v>114</v>
      </c>
      <c r="F593" s="209">
        <v>2006</v>
      </c>
    </row>
    <row r="594" spans="1:6" x14ac:dyDescent="0.45">
      <c r="A594" s="209">
        <v>26487</v>
      </c>
      <c r="B594" s="209">
        <v>315</v>
      </c>
      <c r="C594" s="208">
        <v>2.5387529879190578</v>
      </c>
      <c r="D594" s="209"/>
      <c r="E594" s="209" t="s">
        <v>204</v>
      </c>
      <c r="F594" s="209">
        <v>2019</v>
      </c>
    </row>
    <row r="595" spans="1:6" x14ac:dyDescent="0.45">
      <c r="A595" s="209">
        <v>26485</v>
      </c>
      <c r="B595" s="209">
        <v>315</v>
      </c>
      <c r="C595" s="208">
        <v>17.470755821268831</v>
      </c>
      <c r="D595" s="209"/>
      <c r="E595" s="209" t="s">
        <v>204</v>
      </c>
      <c r="F595" s="209">
        <v>2019</v>
      </c>
    </row>
    <row r="596" spans="1:6" x14ac:dyDescent="0.45">
      <c r="A596" s="209">
        <v>26483</v>
      </c>
      <c r="B596" s="209">
        <v>315</v>
      </c>
      <c r="C596" s="208">
        <v>9.0718280528410133</v>
      </c>
      <c r="D596" s="209"/>
      <c r="E596" s="209" t="s">
        <v>204</v>
      </c>
      <c r="F596" s="209">
        <v>2020</v>
      </c>
    </row>
    <row r="597" spans="1:6" x14ac:dyDescent="0.45">
      <c r="A597" s="209">
        <v>26481</v>
      </c>
      <c r="B597" s="209">
        <v>315</v>
      </c>
      <c r="C597" s="208">
        <v>5.387729246459628</v>
      </c>
      <c r="D597" s="209"/>
      <c r="E597" s="209" t="s">
        <v>204</v>
      </c>
      <c r="F597" s="209">
        <v>2019</v>
      </c>
    </row>
    <row r="598" spans="1:6" x14ac:dyDescent="0.45">
      <c r="A598" s="209">
        <v>26479</v>
      </c>
      <c r="B598" s="209">
        <v>250</v>
      </c>
      <c r="C598" s="208">
        <v>6.9942156968892419</v>
      </c>
      <c r="D598" s="209"/>
      <c r="E598" s="209" t="s">
        <v>204</v>
      </c>
      <c r="F598" s="209">
        <v>2019</v>
      </c>
    </row>
    <row r="599" spans="1:6" x14ac:dyDescent="0.45">
      <c r="A599" s="209">
        <v>26156</v>
      </c>
      <c r="B599" s="209">
        <v>919</v>
      </c>
      <c r="C599" s="208">
        <v>3.709374649601402</v>
      </c>
      <c r="D599" s="209"/>
      <c r="E599" s="209" t="s">
        <v>204</v>
      </c>
      <c r="F599" s="209">
        <v>2019</v>
      </c>
    </row>
    <row r="600" spans="1:6" x14ac:dyDescent="0.45">
      <c r="A600" s="209">
        <v>26154</v>
      </c>
      <c r="B600" s="209">
        <v>688</v>
      </c>
      <c r="C600" s="208">
        <v>8.7121897811608253</v>
      </c>
      <c r="D600" s="209"/>
      <c r="E600" s="209" t="s">
        <v>204</v>
      </c>
      <c r="F600" s="209">
        <v>2019</v>
      </c>
    </row>
    <row r="601" spans="1:6" x14ac:dyDescent="0.45">
      <c r="A601" s="209">
        <v>26152</v>
      </c>
      <c r="B601" s="209">
        <v>600</v>
      </c>
      <c r="C601" s="208">
        <v>47.156847935442173</v>
      </c>
      <c r="D601" s="209"/>
      <c r="E601" s="209" t="s">
        <v>204</v>
      </c>
      <c r="F601" s="209">
        <v>2019</v>
      </c>
    </row>
    <row r="602" spans="1:6" x14ac:dyDescent="0.45">
      <c r="A602" s="209">
        <v>26150</v>
      </c>
      <c r="B602" s="209">
        <v>400</v>
      </c>
      <c r="C602" s="208">
        <v>20.583914520768129</v>
      </c>
      <c r="D602" s="209"/>
      <c r="E602" s="209" t="s">
        <v>204</v>
      </c>
      <c r="F602" s="209">
        <v>2019</v>
      </c>
    </row>
    <row r="603" spans="1:6" x14ac:dyDescent="0.45">
      <c r="A603" s="209">
        <v>26148</v>
      </c>
      <c r="B603" s="209">
        <v>315</v>
      </c>
      <c r="C603" s="208">
        <v>2.9239772239270549</v>
      </c>
      <c r="D603" s="209"/>
      <c r="E603" s="209" t="s">
        <v>204</v>
      </c>
      <c r="F603" s="209">
        <v>2019</v>
      </c>
    </row>
    <row r="604" spans="1:6" x14ac:dyDescent="0.45">
      <c r="A604" s="209">
        <v>26146</v>
      </c>
      <c r="B604" s="209">
        <v>450</v>
      </c>
      <c r="C604" s="208">
        <v>0.235658632038691</v>
      </c>
      <c r="D604" s="209"/>
      <c r="E604" s="209"/>
      <c r="F604" s="209"/>
    </row>
    <row r="605" spans="1:6" x14ac:dyDescent="0.45">
      <c r="A605" s="209">
        <v>26144</v>
      </c>
      <c r="B605" s="209">
        <v>200</v>
      </c>
      <c r="C605" s="208">
        <v>61.279345238943989</v>
      </c>
      <c r="D605" s="209"/>
      <c r="E605" s="209" t="s">
        <v>204</v>
      </c>
      <c r="F605" s="209">
        <v>2019</v>
      </c>
    </row>
    <row r="606" spans="1:6" x14ac:dyDescent="0.45">
      <c r="A606" s="209">
        <v>26142</v>
      </c>
      <c r="B606" s="209">
        <v>315</v>
      </c>
      <c r="C606" s="208">
        <v>1.6522449298742099</v>
      </c>
      <c r="D606" s="209"/>
      <c r="E606" s="209" t="s">
        <v>204</v>
      </c>
      <c r="F606" s="209">
        <v>2018</v>
      </c>
    </row>
    <row r="607" spans="1:6" x14ac:dyDescent="0.45">
      <c r="A607" s="209">
        <v>26140</v>
      </c>
      <c r="B607" s="209">
        <v>400</v>
      </c>
      <c r="C607" s="208">
        <v>3.9275919337165091</v>
      </c>
      <c r="D607" s="209"/>
      <c r="E607" s="209" t="s">
        <v>204</v>
      </c>
      <c r="F607" s="209">
        <v>2018</v>
      </c>
    </row>
    <row r="608" spans="1:6" x14ac:dyDescent="0.45">
      <c r="A608" s="209">
        <v>26138</v>
      </c>
      <c r="B608" s="209">
        <v>400</v>
      </c>
      <c r="C608" s="208">
        <v>1.946305887702283</v>
      </c>
      <c r="D608" s="209"/>
      <c r="E608" s="209" t="s">
        <v>204</v>
      </c>
      <c r="F608" s="209">
        <v>2018</v>
      </c>
    </row>
    <row r="609" spans="1:6" x14ac:dyDescent="0.45">
      <c r="A609" s="209">
        <v>26136</v>
      </c>
      <c r="B609" s="209">
        <v>250</v>
      </c>
      <c r="C609" s="208">
        <v>13.796520158692481</v>
      </c>
      <c r="D609" s="209"/>
      <c r="E609" s="209" t="s">
        <v>204</v>
      </c>
      <c r="F609" s="209">
        <v>2017</v>
      </c>
    </row>
    <row r="610" spans="1:6" x14ac:dyDescent="0.45">
      <c r="A610" s="209">
        <v>26134</v>
      </c>
      <c r="B610" s="209">
        <v>315</v>
      </c>
      <c r="C610" s="208">
        <v>9.4258495139315635</v>
      </c>
      <c r="D610" s="209"/>
      <c r="E610" s="209" t="s">
        <v>204</v>
      </c>
      <c r="F610" s="209">
        <v>2017</v>
      </c>
    </row>
    <row r="611" spans="1:6" x14ac:dyDescent="0.45">
      <c r="A611" s="209">
        <v>26132</v>
      </c>
      <c r="B611" s="209">
        <v>315</v>
      </c>
      <c r="C611" s="208">
        <v>17.698391736694791</v>
      </c>
      <c r="D611" s="209"/>
      <c r="E611" s="209" t="s">
        <v>204</v>
      </c>
      <c r="F611" s="209">
        <v>2017</v>
      </c>
    </row>
    <row r="612" spans="1:6" x14ac:dyDescent="0.45">
      <c r="A612" s="209">
        <v>26130</v>
      </c>
      <c r="B612" s="209">
        <v>400</v>
      </c>
      <c r="C612" s="208">
        <v>5.8677652567373E-2</v>
      </c>
      <c r="D612" s="209"/>
      <c r="E612" s="209"/>
      <c r="F612" s="209"/>
    </row>
    <row r="613" spans="1:6" x14ac:dyDescent="0.45">
      <c r="A613" s="209">
        <v>26128</v>
      </c>
      <c r="B613" s="209">
        <v>800</v>
      </c>
      <c r="C613" s="208">
        <v>13.26809085563232</v>
      </c>
      <c r="D613" s="209"/>
      <c r="E613" s="209" t="s">
        <v>204</v>
      </c>
      <c r="F613" s="209">
        <v>2017</v>
      </c>
    </row>
    <row r="614" spans="1:6" x14ac:dyDescent="0.45">
      <c r="A614" s="209">
        <v>26126</v>
      </c>
      <c r="B614" s="209">
        <v>500</v>
      </c>
      <c r="C614" s="208">
        <v>1.645460342507729</v>
      </c>
      <c r="D614" s="209"/>
      <c r="E614" s="209" t="s">
        <v>204</v>
      </c>
      <c r="F614" s="209">
        <v>2017</v>
      </c>
    </row>
    <row r="615" spans="1:6" x14ac:dyDescent="0.45">
      <c r="A615" s="209">
        <v>26124</v>
      </c>
      <c r="B615" s="209">
        <v>315</v>
      </c>
      <c r="C615" s="208">
        <v>9.7143468954575223</v>
      </c>
      <c r="D615" s="209"/>
      <c r="E615" s="209" t="s">
        <v>204</v>
      </c>
      <c r="F615" s="209">
        <v>2017</v>
      </c>
    </row>
    <row r="616" spans="1:6" x14ac:dyDescent="0.45">
      <c r="A616" s="209">
        <v>26122</v>
      </c>
      <c r="B616" s="209">
        <v>250</v>
      </c>
      <c r="C616" s="208">
        <v>16.146390047419281</v>
      </c>
      <c r="D616" s="209"/>
      <c r="E616" s="209" t="s">
        <v>204</v>
      </c>
      <c r="F616" s="209">
        <v>2017</v>
      </c>
    </row>
    <row r="617" spans="1:6" x14ac:dyDescent="0.45">
      <c r="A617" s="209">
        <v>26120</v>
      </c>
      <c r="B617" s="209">
        <v>250</v>
      </c>
      <c r="C617" s="208">
        <v>1.7531660158076789</v>
      </c>
      <c r="D617" s="209"/>
      <c r="E617" s="209" t="s">
        <v>204</v>
      </c>
      <c r="F617" s="209">
        <v>2017</v>
      </c>
    </row>
    <row r="618" spans="1:6" x14ac:dyDescent="0.45">
      <c r="A618" s="209">
        <v>26118</v>
      </c>
      <c r="B618" s="209">
        <v>1400</v>
      </c>
      <c r="C618" s="208">
        <v>20.83967008504521</v>
      </c>
      <c r="D618" s="209"/>
      <c r="E618" s="209" t="s">
        <v>109</v>
      </c>
      <c r="F618" s="209">
        <v>2017</v>
      </c>
    </row>
    <row r="619" spans="1:6" x14ac:dyDescent="0.45">
      <c r="A619" s="209">
        <v>26116</v>
      </c>
      <c r="B619" s="209">
        <v>250</v>
      </c>
      <c r="C619" s="208">
        <v>26.212437850288161</v>
      </c>
      <c r="D619" s="209"/>
      <c r="E619" s="209" t="s">
        <v>204</v>
      </c>
      <c r="F619" s="209">
        <v>2016</v>
      </c>
    </row>
    <row r="620" spans="1:6" x14ac:dyDescent="0.45">
      <c r="A620" s="209">
        <v>26114</v>
      </c>
      <c r="B620" s="209">
        <v>250</v>
      </c>
      <c r="C620" s="208">
        <v>43.969734847819247</v>
      </c>
      <c r="D620" s="209"/>
      <c r="E620" s="209" t="s">
        <v>204</v>
      </c>
      <c r="F620" s="209">
        <v>2016</v>
      </c>
    </row>
    <row r="621" spans="1:6" x14ac:dyDescent="0.45">
      <c r="A621" s="209">
        <v>26112</v>
      </c>
      <c r="B621" s="209">
        <v>315</v>
      </c>
      <c r="C621" s="208">
        <v>36.648678613592161</v>
      </c>
      <c r="D621" s="209"/>
      <c r="E621" s="209" t="s">
        <v>204</v>
      </c>
      <c r="F621" s="209">
        <v>2016</v>
      </c>
    </row>
    <row r="622" spans="1:6" x14ac:dyDescent="0.45">
      <c r="A622" s="209">
        <v>26110</v>
      </c>
      <c r="B622" s="209">
        <v>1125</v>
      </c>
      <c r="C622" s="208">
        <v>55.513675154643863</v>
      </c>
      <c r="D622" s="209"/>
      <c r="E622" s="209" t="s">
        <v>204</v>
      </c>
      <c r="F622" s="209">
        <v>2016</v>
      </c>
    </row>
    <row r="623" spans="1:6" x14ac:dyDescent="0.45">
      <c r="A623" s="209">
        <v>26108</v>
      </c>
      <c r="B623" s="209">
        <v>1125</v>
      </c>
      <c r="C623" s="208">
        <v>115.8178050056196</v>
      </c>
      <c r="D623" s="209"/>
      <c r="E623" s="209" t="s">
        <v>204</v>
      </c>
      <c r="F623" s="209">
        <v>2016</v>
      </c>
    </row>
    <row r="624" spans="1:6" x14ac:dyDescent="0.45">
      <c r="A624" s="209">
        <v>26106</v>
      </c>
      <c r="B624" s="209">
        <v>1125</v>
      </c>
      <c r="C624" s="208">
        <v>91.030037570664192</v>
      </c>
      <c r="D624" s="209"/>
      <c r="E624" s="209" t="s">
        <v>204</v>
      </c>
      <c r="F624" s="209">
        <v>2016</v>
      </c>
    </row>
    <row r="625" spans="1:6" x14ac:dyDescent="0.45">
      <c r="A625" s="209">
        <v>26345</v>
      </c>
      <c r="B625" s="209">
        <v>200</v>
      </c>
      <c r="C625" s="208">
        <v>41.491533652819449</v>
      </c>
      <c r="D625" s="209"/>
      <c r="E625" s="209" t="s">
        <v>204</v>
      </c>
      <c r="F625" s="209">
        <v>2016</v>
      </c>
    </row>
    <row r="626" spans="1:6" x14ac:dyDescent="0.45">
      <c r="A626" s="209">
        <v>26343</v>
      </c>
      <c r="B626" s="209">
        <v>250</v>
      </c>
      <c r="C626" s="208">
        <v>6.1622036248450103</v>
      </c>
      <c r="D626" s="209"/>
      <c r="E626" s="209" t="s">
        <v>204</v>
      </c>
      <c r="F626" s="209">
        <v>2016</v>
      </c>
    </row>
    <row r="627" spans="1:6" x14ac:dyDescent="0.45">
      <c r="A627" s="209">
        <v>26341</v>
      </c>
      <c r="B627" s="209">
        <v>500</v>
      </c>
      <c r="C627" s="208">
        <v>28.746090681014628</v>
      </c>
      <c r="D627" s="209"/>
      <c r="E627" s="209" t="s">
        <v>214</v>
      </c>
      <c r="F627" s="209">
        <v>1992</v>
      </c>
    </row>
    <row r="628" spans="1:6" x14ac:dyDescent="0.45">
      <c r="A628" s="209">
        <v>26339</v>
      </c>
      <c r="B628" s="209">
        <v>315</v>
      </c>
      <c r="C628" s="208">
        <v>35.032964690029118</v>
      </c>
      <c r="D628" s="209"/>
      <c r="E628" s="209" t="s">
        <v>204</v>
      </c>
      <c r="F628" s="209">
        <v>2016</v>
      </c>
    </row>
    <row r="629" spans="1:6" x14ac:dyDescent="0.45">
      <c r="A629" s="209">
        <v>26337</v>
      </c>
      <c r="B629" s="209">
        <v>670</v>
      </c>
      <c r="C629" s="208">
        <v>25.52079907915213</v>
      </c>
      <c r="D629" s="209"/>
      <c r="E629" s="209" t="s">
        <v>204</v>
      </c>
      <c r="F629" s="209">
        <v>2016</v>
      </c>
    </row>
    <row r="630" spans="1:6" x14ac:dyDescent="0.45">
      <c r="A630" s="209">
        <v>26335</v>
      </c>
      <c r="B630" s="209">
        <v>1200</v>
      </c>
      <c r="C630" s="208">
        <v>33.706110633944263</v>
      </c>
      <c r="D630" s="209"/>
      <c r="E630" s="209" t="s">
        <v>204</v>
      </c>
      <c r="F630" s="209">
        <v>2016</v>
      </c>
    </row>
    <row r="631" spans="1:6" x14ac:dyDescent="0.45">
      <c r="A631" s="209">
        <v>26333</v>
      </c>
      <c r="B631" s="209">
        <v>400</v>
      </c>
      <c r="C631" s="208">
        <v>20.430334061234891</v>
      </c>
      <c r="D631" s="209"/>
      <c r="E631" s="209" t="s">
        <v>206</v>
      </c>
      <c r="F631" s="209">
        <v>1988</v>
      </c>
    </row>
    <row r="632" spans="1:6" x14ac:dyDescent="0.45">
      <c r="A632" s="209">
        <v>26331</v>
      </c>
      <c r="B632" s="209">
        <v>500</v>
      </c>
      <c r="C632" s="208">
        <v>4.1061579021653E-2</v>
      </c>
      <c r="D632" s="209"/>
      <c r="E632" s="209"/>
      <c r="F632" s="209"/>
    </row>
    <row r="633" spans="1:6" x14ac:dyDescent="0.45">
      <c r="A633" s="209">
        <v>26329</v>
      </c>
      <c r="B633" s="209">
        <v>160</v>
      </c>
      <c r="C633" s="208">
        <v>8.5285693761771003E-2</v>
      </c>
      <c r="D633" s="209"/>
      <c r="E633" s="209"/>
      <c r="F633" s="209"/>
    </row>
    <row r="634" spans="1:6" x14ac:dyDescent="0.45">
      <c r="A634" s="209">
        <v>26327</v>
      </c>
      <c r="B634" s="209">
        <v>200</v>
      </c>
      <c r="C634" s="208">
        <v>9.9242772008610002E-3</v>
      </c>
      <c r="D634" s="209"/>
      <c r="E634" s="209"/>
      <c r="F634" s="209"/>
    </row>
    <row r="635" spans="1:6" x14ac:dyDescent="0.45">
      <c r="A635" s="209">
        <v>26325</v>
      </c>
      <c r="B635" s="209">
        <v>670</v>
      </c>
      <c r="C635" s="208">
        <v>1.3100922688389689</v>
      </c>
      <c r="D635" s="209"/>
      <c r="E635" s="209"/>
      <c r="F635" s="209">
        <v>2016</v>
      </c>
    </row>
    <row r="636" spans="1:6" x14ac:dyDescent="0.45">
      <c r="A636" s="209">
        <v>26323</v>
      </c>
      <c r="B636" s="209">
        <v>560</v>
      </c>
      <c r="C636" s="208">
        <v>77.643399166852603</v>
      </c>
      <c r="D636" s="209"/>
      <c r="E636" s="209" t="s">
        <v>204</v>
      </c>
      <c r="F636" s="209">
        <v>2015</v>
      </c>
    </row>
    <row r="637" spans="1:6" x14ac:dyDescent="0.45">
      <c r="A637" s="209">
        <v>26321</v>
      </c>
      <c r="B637" s="209">
        <v>250</v>
      </c>
      <c r="C637" s="208">
        <v>0.75302968431123096</v>
      </c>
      <c r="D637" s="209"/>
      <c r="E637" s="209"/>
      <c r="F637" s="209"/>
    </row>
    <row r="638" spans="1:6" x14ac:dyDescent="0.45">
      <c r="A638" s="209">
        <v>26319</v>
      </c>
      <c r="B638" s="209">
        <v>630</v>
      </c>
      <c r="C638" s="208">
        <v>0.69469588058527998</v>
      </c>
      <c r="D638" s="209"/>
      <c r="E638" s="209"/>
      <c r="F638" s="209"/>
    </row>
    <row r="639" spans="1:6" x14ac:dyDescent="0.45">
      <c r="A639" s="209">
        <v>26317</v>
      </c>
      <c r="B639" s="209">
        <v>688</v>
      </c>
      <c r="C639" s="208">
        <v>2.277604879802261</v>
      </c>
      <c r="D639" s="209"/>
      <c r="E639" s="209" t="s">
        <v>204</v>
      </c>
      <c r="F639" s="209">
        <v>2015</v>
      </c>
    </row>
    <row r="640" spans="1:6" x14ac:dyDescent="0.45">
      <c r="A640" s="209">
        <v>26315</v>
      </c>
      <c r="B640" s="209">
        <v>560</v>
      </c>
      <c r="C640" s="208">
        <v>0.88312492818617105</v>
      </c>
      <c r="D640" s="209"/>
      <c r="E640" s="209"/>
      <c r="F640" s="209"/>
    </row>
    <row r="641" spans="1:6" x14ac:dyDescent="0.45">
      <c r="A641" s="209">
        <v>26313</v>
      </c>
      <c r="B641" s="209">
        <v>400</v>
      </c>
      <c r="C641" s="208">
        <v>0.357423279414193</v>
      </c>
      <c r="D641" s="209"/>
      <c r="E641" s="209"/>
      <c r="F641" s="209"/>
    </row>
    <row r="642" spans="1:6" x14ac:dyDescent="0.45">
      <c r="A642" s="209">
        <v>26311</v>
      </c>
      <c r="B642" s="209">
        <v>0</v>
      </c>
      <c r="C642" s="208">
        <v>3.7820033435753611</v>
      </c>
      <c r="D642" s="209"/>
      <c r="E642" s="209"/>
      <c r="F642" s="209">
        <v>1901</v>
      </c>
    </row>
    <row r="643" spans="1:6" x14ac:dyDescent="0.45">
      <c r="A643" s="209">
        <v>26309</v>
      </c>
      <c r="B643" s="209">
        <v>250</v>
      </c>
      <c r="C643" s="208">
        <v>26.643997208032079</v>
      </c>
      <c r="D643" s="209"/>
      <c r="E643" s="209" t="s">
        <v>204</v>
      </c>
      <c r="F643" s="209">
        <v>2015</v>
      </c>
    </row>
    <row r="644" spans="1:6" x14ac:dyDescent="0.45">
      <c r="A644" s="209">
        <v>26307</v>
      </c>
      <c r="B644" s="209">
        <v>600</v>
      </c>
      <c r="C644" s="208">
        <v>20.82862415013842</v>
      </c>
      <c r="D644" s="209"/>
      <c r="E644" s="209" t="s">
        <v>214</v>
      </c>
      <c r="F644" s="209">
        <v>1901</v>
      </c>
    </row>
    <row r="645" spans="1:6" x14ac:dyDescent="0.45">
      <c r="A645" s="209">
        <v>26305</v>
      </c>
      <c r="B645" s="209">
        <v>400</v>
      </c>
      <c r="C645" s="208">
        <v>7.8482290691001237</v>
      </c>
      <c r="D645" s="209"/>
      <c r="E645" s="209" t="s">
        <v>204</v>
      </c>
      <c r="F645" s="209">
        <v>2013</v>
      </c>
    </row>
    <row r="646" spans="1:6" x14ac:dyDescent="0.45">
      <c r="A646" s="209">
        <v>26303</v>
      </c>
      <c r="B646" s="209">
        <v>315</v>
      </c>
      <c r="C646" s="208">
        <v>26.164242386512019</v>
      </c>
      <c r="D646" s="209"/>
      <c r="E646" s="209" t="s">
        <v>204</v>
      </c>
      <c r="F646" s="209">
        <v>2013</v>
      </c>
    </row>
    <row r="647" spans="1:6" x14ac:dyDescent="0.45">
      <c r="A647" s="209">
        <v>26301</v>
      </c>
      <c r="B647" s="209">
        <v>400</v>
      </c>
      <c r="C647" s="208">
        <v>10.310688052829111</v>
      </c>
      <c r="D647" s="209"/>
      <c r="E647" s="209" t="s">
        <v>204</v>
      </c>
      <c r="F647" s="209">
        <v>2013</v>
      </c>
    </row>
    <row r="648" spans="1:6" x14ac:dyDescent="0.45">
      <c r="A648" s="209">
        <v>26299</v>
      </c>
      <c r="B648" s="209">
        <v>250</v>
      </c>
      <c r="C648" s="208">
        <v>44.111627612943259</v>
      </c>
      <c r="D648" s="209"/>
      <c r="E648" s="209" t="s">
        <v>204</v>
      </c>
      <c r="F648" s="209">
        <v>2006</v>
      </c>
    </row>
    <row r="649" spans="1:6" x14ac:dyDescent="0.45">
      <c r="A649" s="209">
        <v>26297</v>
      </c>
      <c r="B649" s="209">
        <v>675</v>
      </c>
      <c r="C649" s="208">
        <v>17.41205021762109</v>
      </c>
      <c r="D649" s="209"/>
      <c r="E649" s="209" t="s">
        <v>204</v>
      </c>
      <c r="F649" s="209">
        <v>2008</v>
      </c>
    </row>
    <row r="650" spans="1:6" x14ac:dyDescent="0.45">
      <c r="A650" s="209">
        <v>26295</v>
      </c>
      <c r="B650" s="209">
        <v>560</v>
      </c>
      <c r="C650" s="208">
        <v>13.87575387712781</v>
      </c>
      <c r="D650" s="209"/>
      <c r="E650" s="209" t="s">
        <v>204</v>
      </c>
      <c r="F650" s="209">
        <v>2014</v>
      </c>
    </row>
    <row r="651" spans="1:6" x14ac:dyDescent="0.45">
      <c r="A651" s="209">
        <v>26293</v>
      </c>
      <c r="B651" s="209">
        <v>560</v>
      </c>
      <c r="C651" s="208">
        <v>13.55274801280631</v>
      </c>
      <c r="D651" s="209"/>
      <c r="E651" s="209" t="s">
        <v>204</v>
      </c>
      <c r="F651" s="209">
        <v>2014</v>
      </c>
    </row>
    <row r="652" spans="1:6" x14ac:dyDescent="0.45">
      <c r="A652" s="209">
        <v>25696</v>
      </c>
      <c r="B652" s="209">
        <v>200</v>
      </c>
      <c r="C652" s="208">
        <v>7.7806534052457037</v>
      </c>
      <c r="D652" s="209"/>
      <c r="E652" s="209" t="s">
        <v>204</v>
      </c>
      <c r="F652" s="209">
        <v>2014</v>
      </c>
    </row>
    <row r="653" spans="1:6" x14ac:dyDescent="0.45">
      <c r="A653" s="209">
        <v>25694</v>
      </c>
      <c r="B653" s="209">
        <v>250</v>
      </c>
      <c r="C653" s="208">
        <v>3.7496507209627792</v>
      </c>
      <c r="D653" s="209"/>
      <c r="E653" s="209" t="s">
        <v>204</v>
      </c>
      <c r="F653" s="209">
        <v>2013</v>
      </c>
    </row>
    <row r="654" spans="1:6" x14ac:dyDescent="0.45">
      <c r="A654" s="209">
        <v>25692</v>
      </c>
      <c r="B654" s="209">
        <v>450</v>
      </c>
      <c r="C654" s="208">
        <v>8.7436514765331E-2</v>
      </c>
      <c r="D654" s="209"/>
      <c r="E654" s="209"/>
      <c r="F654" s="209"/>
    </row>
    <row r="655" spans="1:6" x14ac:dyDescent="0.45">
      <c r="A655" s="209">
        <v>25690</v>
      </c>
      <c r="B655" s="209">
        <v>200</v>
      </c>
      <c r="C655" s="208">
        <v>40.431781695520449</v>
      </c>
      <c r="D655" s="209"/>
      <c r="E655" s="209" t="s">
        <v>204</v>
      </c>
      <c r="F655" s="209">
        <v>2013</v>
      </c>
    </row>
    <row r="656" spans="1:6" x14ac:dyDescent="0.45">
      <c r="A656" s="209">
        <v>25688</v>
      </c>
      <c r="B656" s="209">
        <v>315</v>
      </c>
      <c r="C656" s="208">
        <v>16.06076448979557</v>
      </c>
      <c r="D656" s="209"/>
      <c r="E656" s="209" t="s">
        <v>204</v>
      </c>
      <c r="F656" s="209">
        <v>2013</v>
      </c>
    </row>
    <row r="657" spans="1:6" x14ac:dyDescent="0.45">
      <c r="A657" s="209">
        <v>25686</v>
      </c>
      <c r="B657" s="209">
        <v>919</v>
      </c>
      <c r="C657" s="208">
        <v>60.396353504772257</v>
      </c>
      <c r="D657" s="209"/>
      <c r="E657" s="209" t="s">
        <v>204</v>
      </c>
      <c r="F657" s="209">
        <v>2013</v>
      </c>
    </row>
    <row r="658" spans="1:6" x14ac:dyDescent="0.45">
      <c r="A658" s="209">
        <v>25684</v>
      </c>
      <c r="B658" s="209">
        <v>315</v>
      </c>
      <c r="C658" s="208">
        <v>10.66596797534322</v>
      </c>
      <c r="D658" s="209"/>
      <c r="E658" s="209" t="s">
        <v>204</v>
      </c>
      <c r="F658" s="209">
        <v>2013</v>
      </c>
    </row>
    <row r="659" spans="1:6" x14ac:dyDescent="0.45">
      <c r="A659" s="209">
        <v>25682</v>
      </c>
      <c r="B659" s="209">
        <v>919</v>
      </c>
      <c r="C659" s="208">
        <v>17.40877573048396</v>
      </c>
      <c r="D659" s="209"/>
      <c r="E659" s="209" t="s">
        <v>204</v>
      </c>
      <c r="F659" s="209">
        <v>2013</v>
      </c>
    </row>
    <row r="660" spans="1:6" x14ac:dyDescent="0.45">
      <c r="A660" s="209">
        <v>25680</v>
      </c>
      <c r="B660" s="209">
        <v>630</v>
      </c>
      <c r="C660" s="208">
        <v>22.08619675884847</v>
      </c>
      <c r="D660" s="209"/>
      <c r="E660" s="209" t="s">
        <v>204</v>
      </c>
      <c r="F660" s="209">
        <v>2013</v>
      </c>
    </row>
    <row r="661" spans="1:6" x14ac:dyDescent="0.45">
      <c r="A661" s="209">
        <v>25678</v>
      </c>
      <c r="B661" s="209">
        <v>920</v>
      </c>
      <c r="C661" s="208">
        <v>6.1018365945202939</v>
      </c>
      <c r="D661" s="209"/>
      <c r="E661" s="209" t="s">
        <v>204</v>
      </c>
      <c r="F661" s="209">
        <v>2013</v>
      </c>
    </row>
    <row r="662" spans="1:6" x14ac:dyDescent="0.45">
      <c r="A662" s="209">
        <v>25676</v>
      </c>
      <c r="B662" s="209">
        <v>1125</v>
      </c>
      <c r="C662" s="208">
        <v>10.343090327085051</v>
      </c>
      <c r="D662" s="209"/>
      <c r="E662" s="209" t="s">
        <v>204</v>
      </c>
      <c r="F662" s="209">
        <v>2013</v>
      </c>
    </row>
    <row r="663" spans="1:6" x14ac:dyDescent="0.45">
      <c r="A663" s="209">
        <v>25674</v>
      </c>
      <c r="B663" s="209">
        <v>250</v>
      </c>
      <c r="C663" s="208">
        <v>41.885839486650937</v>
      </c>
      <c r="D663" s="209"/>
      <c r="E663" s="209" t="s">
        <v>204</v>
      </c>
      <c r="F663" s="209">
        <v>2013</v>
      </c>
    </row>
    <row r="664" spans="1:6" x14ac:dyDescent="0.45">
      <c r="A664" s="209">
        <v>25672</v>
      </c>
      <c r="B664" s="209">
        <v>560</v>
      </c>
      <c r="C664" s="208">
        <v>75.925689760181342</v>
      </c>
      <c r="D664" s="209"/>
      <c r="E664" s="209" t="s">
        <v>204</v>
      </c>
      <c r="F664" s="209">
        <v>2013</v>
      </c>
    </row>
    <row r="665" spans="1:6" x14ac:dyDescent="0.45">
      <c r="A665" s="209">
        <v>25670</v>
      </c>
      <c r="B665" s="209">
        <v>560</v>
      </c>
      <c r="C665" s="208">
        <v>39.697307859356719</v>
      </c>
      <c r="D665" s="209"/>
      <c r="E665" s="209" t="s">
        <v>204</v>
      </c>
      <c r="F665" s="209">
        <v>2013</v>
      </c>
    </row>
    <row r="666" spans="1:6" x14ac:dyDescent="0.45">
      <c r="A666" s="209">
        <v>25668</v>
      </c>
      <c r="B666" s="209">
        <v>1050</v>
      </c>
      <c r="C666" s="208">
        <v>43.365946330169052</v>
      </c>
      <c r="D666" s="209"/>
      <c r="E666" s="209" t="s">
        <v>214</v>
      </c>
      <c r="F666" s="209">
        <v>1959</v>
      </c>
    </row>
    <row r="667" spans="1:6" x14ac:dyDescent="0.45">
      <c r="A667" s="209">
        <v>25664</v>
      </c>
      <c r="B667" s="209">
        <v>560</v>
      </c>
      <c r="C667" s="208">
        <v>46.574863600346028</v>
      </c>
      <c r="D667" s="209"/>
      <c r="E667" s="209" t="s">
        <v>114</v>
      </c>
      <c r="F667" s="209">
        <v>1997</v>
      </c>
    </row>
    <row r="668" spans="1:6" x14ac:dyDescent="0.45">
      <c r="A668" s="209">
        <v>25662</v>
      </c>
      <c r="B668" s="209">
        <v>1200</v>
      </c>
      <c r="C668" s="208">
        <v>4.1377242964400622</v>
      </c>
      <c r="D668" s="209"/>
      <c r="E668" s="209" t="s">
        <v>214</v>
      </c>
      <c r="F668" s="209">
        <v>2001</v>
      </c>
    </row>
    <row r="669" spans="1:6" x14ac:dyDescent="0.45">
      <c r="A669" s="209">
        <v>25660</v>
      </c>
      <c r="B669" s="209">
        <v>400</v>
      </c>
      <c r="C669" s="208">
        <v>11.123078222663009</v>
      </c>
      <c r="D669" s="209"/>
      <c r="E669" s="209" t="s">
        <v>204</v>
      </c>
      <c r="F669" s="209">
        <v>2011</v>
      </c>
    </row>
    <row r="670" spans="1:6" x14ac:dyDescent="0.45">
      <c r="A670" s="209">
        <v>25658</v>
      </c>
      <c r="B670" s="209">
        <v>455</v>
      </c>
      <c r="C670" s="208">
        <v>3.1836274204877002E-2</v>
      </c>
      <c r="D670" s="209"/>
      <c r="E670" s="209"/>
      <c r="F670" s="209"/>
    </row>
    <row r="671" spans="1:6" x14ac:dyDescent="0.45">
      <c r="A671" s="209">
        <v>25656</v>
      </c>
      <c r="B671" s="209">
        <v>500</v>
      </c>
      <c r="C671" s="208">
        <v>8.2780567193907704</v>
      </c>
      <c r="D671" s="209"/>
      <c r="E671" s="209" t="s">
        <v>204</v>
      </c>
      <c r="F671" s="209">
        <v>2011</v>
      </c>
    </row>
    <row r="672" spans="1:6" x14ac:dyDescent="0.45">
      <c r="A672" s="209">
        <v>25654</v>
      </c>
      <c r="B672" s="209">
        <v>0</v>
      </c>
      <c r="C672" s="208">
        <v>8.8688175108707519</v>
      </c>
      <c r="D672" s="209"/>
      <c r="E672" s="209"/>
      <c r="F672" s="209">
        <v>1901</v>
      </c>
    </row>
    <row r="673" spans="1:6" x14ac:dyDescent="0.45">
      <c r="A673" s="209">
        <v>25652</v>
      </c>
      <c r="B673" s="209">
        <v>300</v>
      </c>
      <c r="C673" s="208">
        <v>25.269639082560609</v>
      </c>
      <c r="D673" s="209"/>
      <c r="E673" s="209" t="s">
        <v>206</v>
      </c>
      <c r="F673" s="209">
        <v>1986</v>
      </c>
    </row>
    <row r="674" spans="1:6" x14ac:dyDescent="0.45">
      <c r="A674" s="209">
        <v>25650</v>
      </c>
      <c r="B674" s="209">
        <v>300</v>
      </c>
      <c r="C674" s="208">
        <v>7.3515162107716296</v>
      </c>
      <c r="D674" s="209"/>
      <c r="E674" s="209" t="s">
        <v>206</v>
      </c>
      <c r="F674" s="209">
        <v>1986</v>
      </c>
    </row>
    <row r="675" spans="1:6" x14ac:dyDescent="0.45">
      <c r="A675" s="209">
        <v>25648</v>
      </c>
      <c r="B675" s="209">
        <v>250</v>
      </c>
      <c r="C675" s="208">
        <v>187.01205278175601</v>
      </c>
      <c r="D675" s="209"/>
      <c r="E675" s="209" t="s">
        <v>204</v>
      </c>
      <c r="F675" s="209">
        <v>2010</v>
      </c>
    </row>
    <row r="676" spans="1:6" x14ac:dyDescent="0.45">
      <c r="A676" s="209">
        <v>25646</v>
      </c>
      <c r="B676" s="209">
        <v>315</v>
      </c>
      <c r="C676" s="208">
        <v>40.616143543154102</v>
      </c>
      <c r="D676" s="209"/>
      <c r="E676" s="209" t="s">
        <v>204</v>
      </c>
      <c r="F676" s="209">
        <v>2010</v>
      </c>
    </row>
    <row r="677" spans="1:6" x14ac:dyDescent="0.45">
      <c r="A677" s="209">
        <v>25644</v>
      </c>
      <c r="B677" s="209">
        <v>1200</v>
      </c>
      <c r="C677" s="208">
        <v>27.28630759298699</v>
      </c>
      <c r="D677" s="209"/>
      <c r="E677" s="209" t="s">
        <v>214</v>
      </c>
      <c r="F677" s="209">
        <v>1988</v>
      </c>
    </row>
    <row r="678" spans="1:6" x14ac:dyDescent="0.45">
      <c r="A678" s="209">
        <v>25640</v>
      </c>
      <c r="B678" s="209">
        <v>1000</v>
      </c>
      <c r="C678" s="208">
        <v>25.637406225574221</v>
      </c>
      <c r="D678" s="209"/>
      <c r="E678" s="209" t="s">
        <v>214</v>
      </c>
      <c r="F678" s="209">
        <v>1985</v>
      </c>
    </row>
    <row r="679" spans="1:6" x14ac:dyDescent="0.45">
      <c r="A679" s="209">
        <v>25638</v>
      </c>
      <c r="B679" s="209">
        <v>315</v>
      </c>
      <c r="C679" s="208">
        <v>1.2666815865E-5</v>
      </c>
      <c r="D679" s="209"/>
      <c r="E679" s="209"/>
      <c r="F679" s="209"/>
    </row>
    <row r="680" spans="1:6" x14ac:dyDescent="0.45">
      <c r="A680" s="209">
        <v>26044</v>
      </c>
      <c r="B680" s="209">
        <v>300</v>
      </c>
      <c r="C680" s="208">
        <v>6.8539201148745557</v>
      </c>
      <c r="D680" s="209"/>
      <c r="E680" s="209" t="s">
        <v>204</v>
      </c>
      <c r="F680" s="209">
        <v>2010</v>
      </c>
    </row>
    <row r="681" spans="1:6" x14ac:dyDescent="0.45">
      <c r="A681" s="209">
        <v>26042</v>
      </c>
      <c r="B681" s="209">
        <v>573</v>
      </c>
      <c r="C681" s="208">
        <v>15.41731346721012</v>
      </c>
      <c r="D681" s="209"/>
      <c r="E681" s="209" t="s">
        <v>204</v>
      </c>
      <c r="F681" s="209">
        <v>2008</v>
      </c>
    </row>
    <row r="682" spans="1:6" x14ac:dyDescent="0.45">
      <c r="A682" s="209">
        <v>26040</v>
      </c>
      <c r="B682" s="209">
        <v>400</v>
      </c>
      <c r="C682" s="208">
        <v>2.743655829318786</v>
      </c>
      <c r="D682" s="209"/>
      <c r="E682" s="209" t="s">
        <v>204</v>
      </c>
      <c r="F682" s="209">
        <v>2005</v>
      </c>
    </row>
    <row r="683" spans="1:6" x14ac:dyDescent="0.45">
      <c r="A683" s="209">
        <v>26036</v>
      </c>
      <c r="B683" s="209">
        <v>200</v>
      </c>
      <c r="C683" s="208">
        <v>35.100784257664444</v>
      </c>
      <c r="D683" s="209"/>
      <c r="E683" s="209" t="s">
        <v>204</v>
      </c>
      <c r="F683" s="209">
        <v>2004</v>
      </c>
    </row>
    <row r="684" spans="1:6" x14ac:dyDescent="0.45">
      <c r="A684" s="209">
        <v>26034</v>
      </c>
      <c r="B684" s="209">
        <v>450</v>
      </c>
      <c r="C684" s="208">
        <v>1.458447292267685</v>
      </c>
      <c r="D684" s="209"/>
      <c r="E684" s="209" t="s">
        <v>204</v>
      </c>
      <c r="F684" s="209">
        <v>2009</v>
      </c>
    </row>
    <row r="685" spans="1:6" x14ac:dyDescent="0.45">
      <c r="A685" s="209">
        <v>26032</v>
      </c>
      <c r="B685" s="209">
        <v>315</v>
      </c>
      <c r="C685" s="208">
        <v>1.2866801037689659</v>
      </c>
      <c r="D685" s="209"/>
      <c r="E685" s="209" t="s">
        <v>204</v>
      </c>
      <c r="F685" s="209">
        <v>2009</v>
      </c>
    </row>
    <row r="686" spans="1:6" x14ac:dyDescent="0.45">
      <c r="A686" s="209">
        <v>26030</v>
      </c>
      <c r="B686" s="209">
        <v>250</v>
      </c>
      <c r="C686" s="208">
        <v>3.4833129136819938</v>
      </c>
      <c r="D686" s="209"/>
      <c r="E686" s="209" t="s">
        <v>204</v>
      </c>
      <c r="F686" s="209">
        <v>2009</v>
      </c>
    </row>
    <row r="687" spans="1:6" x14ac:dyDescent="0.45">
      <c r="A687" s="209">
        <v>26028</v>
      </c>
      <c r="B687" s="209">
        <v>200</v>
      </c>
      <c r="C687" s="208">
        <v>10.556483217281601</v>
      </c>
      <c r="D687" s="209"/>
      <c r="E687" s="209" t="s">
        <v>204</v>
      </c>
      <c r="F687" s="209">
        <v>2006</v>
      </c>
    </row>
    <row r="688" spans="1:6" x14ac:dyDescent="0.45">
      <c r="A688" s="209">
        <v>26026</v>
      </c>
      <c r="B688" s="209">
        <v>315</v>
      </c>
      <c r="C688" s="208">
        <v>6.2365365593722561</v>
      </c>
      <c r="D688" s="209"/>
      <c r="E688" s="209"/>
      <c r="F688" s="209">
        <v>2008</v>
      </c>
    </row>
    <row r="689" spans="1:6" x14ac:dyDescent="0.45">
      <c r="A689" s="209">
        <v>26024</v>
      </c>
      <c r="B689" s="209">
        <v>458</v>
      </c>
      <c r="C689" s="208">
        <v>43.897658965867727</v>
      </c>
      <c r="D689" s="209"/>
      <c r="E689" s="209" t="s">
        <v>204</v>
      </c>
      <c r="F689" s="209">
        <v>2008</v>
      </c>
    </row>
    <row r="690" spans="1:6" x14ac:dyDescent="0.45">
      <c r="A690" s="209">
        <v>26022</v>
      </c>
      <c r="B690" s="209">
        <v>458</v>
      </c>
      <c r="C690" s="208">
        <v>49.536576171992991</v>
      </c>
      <c r="D690" s="209"/>
      <c r="E690" s="209" t="s">
        <v>204</v>
      </c>
      <c r="F690" s="209">
        <v>2008</v>
      </c>
    </row>
    <row r="691" spans="1:6" x14ac:dyDescent="0.45">
      <c r="A691" s="209">
        <v>26020</v>
      </c>
      <c r="B691" s="209">
        <v>500</v>
      </c>
      <c r="C691" s="208">
        <v>8.0921046054163028</v>
      </c>
      <c r="D691" s="209"/>
      <c r="E691" s="209" t="s">
        <v>204</v>
      </c>
      <c r="F691" s="209">
        <v>2005</v>
      </c>
    </row>
    <row r="692" spans="1:6" x14ac:dyDescent="0.45">
      <c r="A692" s="209">
        <v>26018</v>
      </c>
      <c r="B692" s="209">
        <v>1000</v>
      </c>
      <c r="C692" s="208">
        <v>42.214258504296147</v>
      </c>
      <c r="D692" s="209"/>
      <c r="E692" s="209" t="s">
        <v>214</v>
      </c>
      <c r="F692" s="209">
        <v>1985</v>
      </c>
    </row>
    <row r="693" spans="1:6" x14ac:dyDescent="0.45">
      <c r="A693" s="209">
        <v>26016</v>
      </c>
      <c r="B693" s="209">
        <v>250</v>
      </c>
      <c r="C693" s="208">
        <v>27.1072959248208</v>
      </c>
      <c r="D693" s="209"/>
      <c r="E693" s="209" t="s">
        <v>204</v>
      </c>
      <c r="F693" s="209">
        <v>2007</v>
      </c>
    </row>
    <row r="694" spans="1:6" x14ac:dyDescent="0.45">
      <c r="A694" s="209">
        <v>26014</v>
      </c>
      <c r="B694" s="209">
        <v>315</v>
      </c>
      <c r="C694" s="208">
        <v>16.12153032824591</v>
      </c>
      <c r="D694" s="209"/>
      <c r="E694" s="209" t="s">
        <v>204</v>
      </c>
      <c r="F694" s="209">
        <v>2006</v>
      </c>
    </row>
    <row r="695" spans="1:6" x14ac:dyDescent="0.45">
      <c r="A695" s="209">
        <v>26012</v>
      </c>
      <c r="B695" s="209">
        <v>450</v>
      </c>
      <c r="C695" s="208">
        <v>3.5456992812033028</v>
      </c>
      <c r="D695" s="209"/>
      <c r="E695" s="209" t="s">
        <v>204</v>
      </c>
      <c r="F695" s="209">
        <v>2008</v>
      </c>
    </row>
    <row r="696" spans="1:6" x14ac:dyDescent="0.45">
      <c r="A696" s="209">
        <v>26010</v>
      </c>
      <c r="B696" s="209">
        <v>250</v>
      </c>
      <c r="C696" s="208">
        <v>68.389589188298459</v>
      </c>
      <c r="D696" s="209"/>
      <c r="E696" s="209" t="s">
        <v>204</v>
      </c>
      <c r="F696" s="209">
        <v>2007</v>
      </c>
    </row>
    <row r="697" spans="1:6" x14ac:dyDescent="0.45">
      <c r="A697" s="209">
        <v>26008</v>
      </c>
      <c r="B697" s="209">
        <v>458</v>
      </c>
      <c r="C697" s="208">
        <v>16.06181128028074</v>
      </c>
      <c r="D697" s="209"/>
      <c r="E697" s="209" t="s">
        <v>204</v>
      </c>
      <c r="F697" s="209">
        <v>2008</v>
      </c>
    </row>
    <row r="698" spans="1:6" x14ac:dyDescent="0.45">
      <c r="A698" s="209">
        <v>26006</v>
      </c>
      <c r="B698" s="209">
        <v>300</v>
      </c>
      <c r="C698" s="208">
        <v>11.15894145554017</v>
      </c>
      <c r="D698" s="209"/>
      <c r="E698" s="209" t="s">
        <v>206</v>
      </c>
      <c r="F698" s="209">
        <v>1901</v>
      </c>
    </row>
    <row r="699" spans="1:6" x14ac:dyDescent="0.45">
      <c r="A699" s="209">
        <v>26002</v>
      </c>
      <c r="B699" s="209">
        <v>600</v>
      </c>
      <c r="C699" s="208">
        <v>16.899949409333029</v>
      </c>
      <c r="D699" s="209"/>
      <c r="E699" s="209" t="s">
        <v>204</v>
      </c>
      <c r="F699" s="209">
        <v>2007</v>
      </c>
    </row>
    <row r="700" spans="1:6" x14ac:dyDescent="0.45">
      <c r="A700" s="209">
        <v>26000</v>
      </c>
      <c r="B700" s="209">
        <v>1500</v>
      </c>
      <c r="C700" s="208">
        <v>28.031799475283819</v>
      </c>
      <c r="D700" s="209"/>
      <c r="E700" s="209" t="s">
        <v>214</v>
      </c>
      <c r="F700" s="209">
        <v>1980</v>
      </c>
    </row>
    <row r="701" spans="1:6" x14ac:dyDescent="0.45">
      <c r="A701" s="209">
        <v>25998</v>
      </c>
      <c r="B701" s="209">
        <v>200</v>
      </c>
      <c r="C701" s="208">
        <v>8.0097548379557377</v>
      </c>
      <c r="D701" s="209"/>
      <c r="E701" s="209" t="s">
        <v>204</v>
      </c>
      <c r="F701" s="209">
        <v>2007</v>
      </c>
    </row>
    <row r="702" spans="1:6" x14ac:dyDescent="0.45">
      <c r="A702" s="209">
        <v>25996</v>
      </c>
      <c r="B702" s="209">
        <v>400</v>
      </c>
      <c r="C702" s="208">
        <v>10.08891934460679</v>
      </c>
      <c r="D702" s="209"/>
      <c r="E702" s="209" t="s">
        <v>204</v>
      </c>
      <c r="F702" s="209">
        <v>2008</v>
      </c>
    </row>
    <row r="703" spans="1:6" x14ac:dyDescent="0.45">
      <c r="A703" s="209">
        <v>25994</v>
      </c>
      <c r="B703" s="209">
        <v>400</v>
      </c>
      <c r="C703" s="208">
        <v>20.593910954769751</v>
      </c>
      <c r="D703" s="209"/>
      <c r="E703" s="209" t="s">
        <v>204</v>
      </c>
      <c r="F703" s="209">
        <v>2008</v>
      </c>
    </row>
    <row r="704" spans="1:6" x14ac:dyDescent="0.45">
      <c r="A704" s="209">
        <v>25990</v>
      </c>
      <c r="B704" s="209">
        <v>200</v>
      </c>
      <c r="C704" s="208">
        <v>41.962613901810784</v>
      </c>
      <c r="D704" s="209"/>
      <c r="E704" s="209" t="s">
        <v>204</v>
      </c>
      <c r="F704" s="209">
        <v>2006</v>
      </c>
    </row>
    <row r="705" spans="1:6" x14ac:dyDescent="0.45">
      <c r="A705" s="209">
        <v>26104</v>
      </c>
      <c r="B705" s="209">
        <v>1200</v>
      </c>
      <c r="C705" s="208">
        <v>68.053610258199214</v>
      </c>
      <c r="D705" s="209"/>
      <c r="E705" s="209" t="s">
        <v>214</v>
      </c>
      <c r="F705" s="209">
        <v>1989</v>
      </c>
    </row>
    <row r="706" spans="1:6" x14ac:dyDescent="0.45">
      <c r="A706" s="209">
        <v>26102</v>
      </c>
      <c r="B706" s="209">
        <v>500</v>
      </c>
      <c r="C706" s="208">
        <v>52.110011452828353</v>
      </c>
      <c r="D706" s="209"/>
      <c r="E706" s="209" t="s">
        <v>214</v>
      </c>
      <c r="F706" s="209">
        <v>1901</v>
      </c>
    </row>
    <row r="707" spans="1:6" x14ac:dyDescent="0.45">
      <c r="A707" s="209">
        <v>26100</v>
      </c>
      <c r="B707" s="209">
        <v>500</v>
      </c>
      <c r="C707" s="208">
        <v>1.9996525673899999E-4</v>
      </c>
      <c r="D707" s="209"/>
      <c r="E707" s="209"/>
      <c r="F707" s="209"/>
    </row>
    <row r="708" spans="1:6" x14ac:dyDescent="0.45">
      <c r="A708" s="209">
        <v>26098</v>
      </c>
      <c r="B708" s="209">
        <v>675</v>
      </c>
      <c r="C708" s="208">
        <v>10.22524886227051</v>
      </c>
      <c r="D708" s="209"/>
      <c r="E708" s="209" t="s">
        <v>204</v>
      </c>
      <c r="F708" s="209">
        <v>2007</v>
      </c>
    </row>
    <row r="709" spans="1:6" x14ac:dyDescent="0.45">
      <c r="A709" s="209">
        <v>26096</v>
      </c>
      <c r="B709" s="209">
        <v>250</v>
      </c>
      <c r="C709" s="208">
        <v>0.42901353882332699</v>
      </c>
      <c r="D709" s="209"/>
      <c r="E709" s="209"/>
      <c r="F709" s="209"/>
    </row>
    <row r="710" spans="1:6" x14ac:dyDescent="0.45">
      <c r="A710" s="209">
        <v>26094</v>
      </c>
      <c r="B710" s="209">
        <v>250</v>
      </c>
      <c r="C710" s="208">
        <v>3.8474952598857932</v>
      </c>
      <c r="D710" s="209"/>
      <c r="E710" s="209" t="s">
        <v>204</v>
      </c>
      <c r="F710" s="209">
        <v>2007</v>
      </c>
    </row>
    <row r="711" spans="1:6" x14ac:dyDescent="0.45">
      <c r="A711" s="209">
        <v>26092</v>
      </c>
      <c r="B711" s="209">
        <v>560</v>
      </c>
      <c r="C711" s="208">
        <v>1.4112947524160001E-2</v>
      </c>
      <c r="D711" s="209"/>
      <c r="E711" s="209" t="s">
        <v>114</v>
      </c>
      <c r="F711" s="209">
        <v>2016</v>
      </c>
    </row>
    <row r="712" spans="1:6" x14ac:dyDescent="0.45">
      <c r="A712" s="209">
        <v>26090</v>
      </c>
      <c r="B712" s="209">
        <v>1200</v>
      </c>
      <c r="C712" s="208">
        <v>10.096087397074781</v>
      </c>
      <c r="D712" s="209"/>
      <c r="E712" s="209" t="s">
        <v>214</v>
      </c>
      <c r="F712" s="209">
        <v>1901</v>
      </c>
    </row>
    <row r="713" spans="1:6" x14ac:dyDescent="0.45">
      <c r="A713" s="209">
        <v>26088</v>
      </c>
      <c r="B713" s="209">
        <v>300</v>
      </c>
      <c r="C713" s="208">
        <v>4.4785061584609309</v>
      </c>
      <c r="D713" s="209"/>
      <c r="E713" s="209" t="s">
        <v>207</v>
      </c>
      <c r="F713" s="209">
        <v>1901</v>
      </c>
    </row>
    <row r="714" spans="1:6" x14ac:dyDescent="0.45">
      <c r="A714" s="209">
        <v>26086</v>
      </c>
      <c r="B714" s="209">
        <v>500</v>
      </c>
      <c r="C714" s="208">
        <v>50.031522315471918</v>
      </c>
      <c r="D714" s="209"/>
      <c r="E714" s="209" t="s">
        <v>214</v>
      </c>
      <c r="F714" s="209">
        <v>1983</v>
      </c>
    </row>
    <row r="715" spans="1:6" x14ac:dyDescent="0.45">
      <c r="A715" s="209">
        <v>26084</v>
      </c>
      <c r="B715" s="209">
        <v>250</v>
      </c>
      <c r="C715" s="208">
        <v>9.3334910926554588</v>
      </c>
      <c r="D715" s="209"/>
      <c r="E715" s="209" t="s">
        <v>206</v>
      </c>
      <c r="F715" s="209">
        <v>1985</v>
      </c>
    </row>
    <row r="716" spans="1:6" x14ac:dyDescent="0.45">
      <c r="A716" s="209">
        <v>26082</v>
      </c>
      <c r="B716" s="209">
        <v>400</v>
      </c>
      <c r="C716" s="208">
        <v>3.6476894737133878</v>
      </c>
      <c r="D716" s="209"/>
      <c r="E716" s="209" t="s">
        <v>114</v>
      </c>
      <c r="F716" s="209">
        <v>2005</v>
      </c>
    </row>
    <row r="717" spans="1:6" x14ac:dyDescent="0.45">
      <c r="A717" s="209">
        <v>26080</v>
      </c>
      <c r="B717" s="209">
        <v>315</v>
      </c>
      <c r="C717" s="208">
        <v>0.251240756369914</v>
      </c>
      <c r="D717" s="209"/>
      <c r="E717" s="209"/>
      <c r="F717" s="209"/>
    </row>
    <row r="718" spans="1:6" x14ac:dyDescent="0.45">
      <c r="A718" s="209">
        <v>26078</v>
      </c>
      <c r="B718" s="209">
        <v>350</v>
      </c>
      <c r="C718" s="208">
        <v>1.610524710061503</v>
      </c>
      <c r="D718" s="209"/>
      <c r="E718" s="209" t="s">
        <v>214</v>
      </c>
      <c r="F718" s="209">
        <v>1901</v>
      </c>
    </row>
    <row r="719" spans="1:6" x14ac:dyDescent="0.45">
      <c r="A719" s="209">
        <v>26076</v>
      </c>
      <c r="B719" s="209">
        <v>315</v>
      </c>
      <c r="C719" s="208">
        <v>28.57085828539757</v>
      </c>
      <c r="D719" s="209"/>
      <c r="E719" s="209" t="s">
        <v>204</v>
      </c>
      <c r="F719" s="209">
        <v>2006</v>
      </c>
    </row>
    <row r="720" spans="1:6" x14ac:dyDescent="0.45">
      <c r="A720" s="209">
        <v>26074</v>
      </c>
      <c r="B720" s="209">
        <v>1200</v>
      </c>
      <c r="C720" s="208">
        <v>5.1256389867287737</v>
      </c>
      <c r="D720" s="209"/>
      <c r="E720" s="209" t="s">
        <v>214</v>
      </c>
      <c r="F720" s="209">
        <v>1988</v>
      </c>
    </row>
    <row r="721" spans="1:6" x14ac:dyDescent="0.45">
      <c r="A721" s="209">
        <v>26072</v>
      </c>
      <c r="B721" s="209">
        <v>315</v>
      </c>
      <c r="C721" s="208">
        <v>2.4443078696736631</v>
      </c>
      <c r="D721" s="209"/>
      <c r="E721" s="209"/>
      <c r="F721" s="209">
        <v>2018</v>
      </c>
    </row>
    <row r="722" spans="1:6" x14ac:dyDescent="0.45">
      <c r="A722" s="209">
        <v>26070</v>
      </c>
      <c r="B722" s="209">
        <v>1200</v>
      </c>
      <c r="C722" s="208">
        <v>13.19249254167396</v>
      </c>
      <c r="D722" s="209"/>
      <c r="E722" s="209" t="s">
        <v>214</v>
      </c>
      <c r="F722" s="209">
        <v>1974</v>
      </c>
    </row>
    <row r="723" spans="1:6" x14ac:dyDescent="0.45">
      <c r="A723" s="209">
        <v>26068</v>
      </c>
      <c r="B723" s="209">
        <v>1200</v>
      </c>
      <c r="C723" s="208">
        <v>8.8555290579454375</v>
      </c>
      <c r="D723" s="209"/>
      <c r="E723" s="209" t="s">
        <v>214</v>
      </c>
      <c r="F723" s="209">
        <v>1974</v>
      </c>
    </row>
    <row r="724" spans="1:6" x14ac:dyDescent="0.45">
      <c r="A724" s="209">
        <v>26066</v>
      </c>
      <c r="B724" s="209">
        <v>1200</v>
      </c>
      <c r="C724" s="208">
        <v>0.22403666157177299</v>
      </c>
      <c r="D724" s="209"/>
      <c r="E724" s="209"/>
      <c r="F724" s="209"/>
    </row>
    <row r="725" spans="1:6" x14ac:dyDescent="0.45">
      <c r="A725" s="209">
        <v>26064</v>
      </c>
      <c r="B725" s="209">
        <v>1200</v>
      </c>
      <c r="C725" s="208">
        <v>3.7791043180516621</v>
      </c>
      <c r="D725" s="209"/>
      <c r="E725" s="209" t="s">
        <v>214</v>
      </c>
      <c r="F725" s="209">
        <v>1974</v>
      </c>
    </row>
    <row r="726" spans="1:6" x14ac:dyDescent="0.45">
      <c r="A726" s="209">
        <v>26062</v>
      </c>
      <c r="B726" s="209">
        <v>1200</v>
      </c>
      <c r="C726" s="208">
        <v>34.303306559880127</v>
      </c>
      <c r="D726" s="209"/>
      <c r="E726" s="209" t="s">
        <v>214</v>
      </c>
      <c r="F726" s="209">
        <v>1974</v>
      </c>
    </row>
    <row r="727" spans="1:6" x14ac:dyDescent="0.45">
      <c r="A727" s="209">
        <v>26060</v>
      </c>
      <c r="B727" s="209">
        <v>1000</v>
      </c>
      <c r="C727" s="208">
        <v>50.933970548236893</v>
      </c>
      <c r="D727" s="209"/>
      <c r="E727" s="209" t="s">
        <v>214</v>
      </c>
      <c r="F727" s="209">
        <v>1972</v>
      </c>
    </row>
    <row r="728" spans="1:6" x14ac:dyDescent="0.45">
      <c r="A728" s="209">
        <v>26058</v>
      </c>
      <c r="B728" s="209">
        <v>1200</v>
      </c>
      <c r="C728" s="208">
        <v>38.098437713528327</v>
      </c>
      <c r="D728" s="209"/>
      <c r="E728" s="209" t="s">
        <v>214</v>
      </c>
      <c r="F728" s="209">
        <v>1974</v>
      </c>
    </row>
    <row r="729" spans="1:6" x14ac:dyDescent="0.45">
      <c r="A729" s="209">
        <v>26056</v>
      </c>
      <c r="B729" s="209">
        <v>1200</v>
      </c>
      <c r="C729" s="208">
        <v>1.478865154778793</v>
      </c>
      <c r="D729" s="209"/>
      <c r="E729" s="209" t="s">
        <v>214</v>
      </c>
      <c r="F729" s="209">
        <v>1974</v>
      </c>
    </row>
    <row r="730" spans="1:6" x14ac:dyDescent="0.45">
      <c r="A730" s="209">
        <v>26054</v>
      </c>
      <c r="B730" s="209">
        <v>1200</v>
      </c>
      <c r="C730" s="208">
        <v>2.0152574269484131</v>
      </c>
      <c r="D730" s="209"/>
      <c r="E730" s="209" t="s">
        <v>214</v>
      </c>
      <c r="F730" s="209">
        <v>1974</v>
      </c>
    </row>
    <row r="731" spans="1:6" x14ac:dyDescent="0.45">
      <c r="A731" s="209">
        <v>26052</v>
      </c>
      <c r="B731" s="209">
        <v>1000</v>
      </c>
      <c r="C731" s="208">
        <v>11.16524101584417</v>
      </c>
      <c r="D731" s="209"/>
      <c r="E731" s="209" t="s">
        <v>214</v>
      </c>
      <c r="F731" s="209">
        <v>2001</v>
      </c>
    </row>
    <row r="732" spans="1:6" x14ac:dyDescent="0.45">
      <c r="A732" s="209">
        <v>26050</v>
      </c>
      <c r="B732" s="209">
        <v>1000</v>
      </c>
      <c r="C732" s="208">
        <v>40.297419188333073</v>
      </c>
      <c r="D732" s="209"/>
      <c r="E732" s="209" t="s">
        <v>214</v>
      </c>
      <c r="F732" s="209">
        <v>2001</v>
      </c>
    </row>
    <row r="733" spans="1:6" x14ac:dyDescent="0.45">
      <c r="A733" s="209">
        <v>26048</v>
      </c>
      <c r="B733" s="209">
        <v>1000</v>
      </c>
      <c r="C733" s="208">
        <v>1.813978674988431</v>
      </c>
      <c r="D733" s="209"/>
      <c r="E733" s="209" t="s">
        <v>214</v>
      </c>
      <c r="F733" s="209">
        <v>2001</v>
      </c>
    </row>
    <row r="734" spans="1:6" x14ac:dyDescent="0.45">
      <c r="A734" s="209">
        <v>26046</v>
      </c>
      <c r="B734" s="209">
        <v>1000</v>
      </c>
      <c r="C734" s="208">
        <v>13.84824468023295</v>
      </c>
      <c r="D734" s="209"/>
      <c r="E734" s="209" t="s">
        <v>214</v>
      </c>
      <c r="F734" s="209">
        <v>1901</v>
      </c>
    </row>
    <row r="735" spans="1:6" x14ac:dyDescent="0.45">
      <c r="A735" s="209">
        <v>25582</v>
      </c>
      <c r="B735" s="209">
        <v>1000</v>
      </c>
      <c r="C735" s="208">
        <v>5.9117268452216916</v>
      </c>
      <c r="D735" s="209"/>
      <c r="E735" s="209" t="s">
        <v>214</v>
      </c>
      <c r="F735" s="209">
        <v>2001</v>
      </c>
    </row>
    <row r="736" spans="1:6" x14ac:dyDescent="0.45">
      <c r="A736" s="209">
        <v>25580</v>
      </c>
      <c r="B736" s="209">
        <v>250</v>
      </c>
      <c r="C736" s="208">
        <v>10.221971716871129</v>
      </c>
      <c r="D736" s="209"/>
      <c r="E736" s="209" t="s">
        <v>204</v>
      </c>
      <c r="F736" s="209">
        <v>2016</v>
      </c>
    </row>
    <row r="737" spans="1:6" x14ac:dyDescent="0.45">
      <c r="A737" s="209">
        <v>25578</v>
      </c>
      <c r="B737" s="209">
        <v>1000</v>
      </c>
      <c r="C737" s="208">
        <v>1.907789573672185</v>
      </c>
      <c r="D737" s="209"/>
      <c r="E737" s="209" t="s">
        <v>214</v>
      </c>
      <c r="F737" s="209">
        <v>1977</v>
      </c>
    </row>
    <row r="738" spans="1:6" x14ac:dyDescent="0.45">
      <c r="A738" s="209">
        <v>25576</v>
      </c>
      <c r="B738" s="209">
        <v>0</v>
      </c>
      <c r="C738" s="208">
        <v>162.84683499474571</v>
      </c>
      <c r="D738" s="209"/>
      <c r="E738" s="209"/>
      <c r="F738" s="209"/>
    </row>
    <row r="739" spans="1:6" x14ac:dyDescent="0.45">
      <c r="A739" s="209">
        <v>25574</v>
      </c>
      <c r="B739" s="209">
        <v>0</v>
      </c>
      <c r="C739" s="208">
        <v>1048.898251772785</v>
      </c>
      <c r="D739" s="209"/>
      <c r="E739" s="209"/>
      <c r="F739" s="209"/>
    </row>
    <row r="740" spans="1:6" x14ac:dyDescent="0.45">
      <c r="A740" s="209">
        <v>25572</v>
      </c>
      <c r="B740" s="209">
        <v>0</v>
      </c>
      <c r="C740" s="208">
        <v>40.565369584889311</v>
      </c>
      <c r="D740" s="209"/>
      <c r="E740" s="209"/>
      <c r="F740" s="209"/>
    </row>
    <row r="741" spans="1:6" x14ac:dyDescent="0.45">
      <c r="A741" s="209">
        <v>25570</v>
      </c>
      <c r="B741" s="209">
        <v>0</v>
      </c>
      <c r="C741" s="208">
        <v>49.804490527661642</v>
      </c>
      <c r="D741" s="209"/>
      <c r="E741" s="209"/>
      <c r="F741" s="209"/>
    </row>
    <row r="742" spans="1:6" x14ac:dyDescent="0.45">
      <c r="A742" s="209">
        <v>25568</v>
      </c>
      <c r="B742" s="209">
        <v>0</v>
      </c>
      <c r="C742" s="208">
        <v>45.769388536725153</v>
      </c>
      <c r="D742" s="209"/>
      <c r="E742" s="209"/>
      <c r="F742" s="209">
        <v>2018</v>
      </c>
    </row>
    <row r="743" spans="1:6" x14ac:dyDescent="0.45">
      <c r="A743" s="209">
        <v>25552</v>
      </c>
      <c r="B743" s="209">
        <v>1000</v>
      </c>
      <c r="C743" s="208">
        <v>13.14827348568061</v>
      </c>
      <c r="D743" s="209"/>
      <c r="E743" s="209" t="s">
        <v>214</v>
      </c>
      <c r="F743" s="209">
        <v>1977</v>
      </c>
    </row>
    <row r="744" spans="1:6" x14ac:dyDescent="0.45">
      <c r="A744" s="209">
        <v>25972</v>
      </c>
      <c r="B744" s="209">
        <v>1000</v>
      </c>
      <c r="C744" s="208">
        <v>40.020192121378678</v>
      </c>
      <c r="D744" s="209"/>
      <c r="E744" s="209" t="s">
        <v>214</v>
      </c>
      <c r="F744" s="209">
        <v>1901</v>
      </c>
    </row>
    <row r="745" spans="1:6" x14ac:dyDescent="0.45">
      <c r="A745" s="209">
        <v>25946</v>
      </c>
      <c r="B745" s="209">
        <v>0</v>
      </c>
      <c r="C745" s="208">
        <v>5.7500735319359642</v>
      </c>
      <c r="D745" s="209"/>
      <c r="E745" s="209"/>
      <c r="F745" s="209">
        <v>1901</v>
      </c>
    </row>
    <row r="746" spans="1:6" x14ac:dyDescent="0.45">
      <c r="A746" s="209">
        <v>25930</v>
      </c>
      <c r="B746" s="209">
        <v>250</v>
      </c>
      <c r="C746" s="208">
        <v>11.687402190196851</v>
      </c>
      <c r="D746" s="209"/>
      <c r="E746" s="209" t="s">
        <v>204</v>
      </c>
      <c r="F746" s="209">
        <v>2016</v>
      </c>
    </row>
    <row r="747" spans="1:6" x14ac:dyDescent="0.45">
      <c r="A747" s="209">
        <v>25522</v>
      </c>
      <c r="B747" s="209">
        <v>1000</v>
      </c>
      <c r="C747" s="208">
        <v>69.52087464306419</v>
      </c>
      <c r="D747" s="209"/>
      <c r="E747" s="209" t="s">
        <v>214</v>
      </c>
      <c r="F747" s="209">
        <v>1901</v>
      </c>
    </row>
    <row r="748" spans="1:6" x14ac:dyDescent="0.45">
      <c r="A748" s="209">
        <v>25510</v>
      </c>
      <c r="B748" s="209">
        <v>315</v>
      </c>
      <c r="C748" s="208">
        <v>19.286448585791948</v>
      </c>
      <c r="D748" s="209"/>
      <c r="E748" s="209" t="s">
        <v>114</v>
      </c>
      <c r="F748" s="209">
        <v>2000</v>
      </c>
    </row>
    <row r="749" spans="1:6" x14ac:dyDescent="0.45">
      <c r="A749" s="209">
        <v>25502</v>
      </c>
      <c r="B749" s="209">
        <v>1000</v>
      </c>
      <c r="C749" s="208">
        <v>7.4053816990046943</v>
      </c>
      <c r="D749" s="209"/>
      <c r="E749" s="209" t="s">
        <v>214</v>
      </c>
      <c r="F749" s="209">
        <v>2001</v>
      </c>
    </row>
    <row r="750" spans="1:6" x14ac:dyDescent="0.45">
      <c r="A750" s="209">
        <v>25498</v>
      </c>
      <c r="B750" s="209">
        <v>1125</v>
      </c>
      <c r="C750" s="208">
        <v>6.2104621943107476</v>
      </c>
      <c r="D750" s="209"/>
      <c r="E750" s="209" t="s">
        <v>109</v>
      </c>
      <c r="F750" s="209">
        <v>2001</v>
      </c>
    </row>
    <row r="751" spans="1:6" x14ac:dyDescent="0.45">
      <c r="A751" s="209">
        <v>25490</v>
      </c>
      <c r="B751" s="209">
        <v>1000</v>
      </c>
      <c r="C751" s="208">
        <v>0.19994915253738099</v>
      </c>
      <c r="D751" s="209"/>
      <c r="E751" s="209" t="s">
        <v>214</v>
      </c>
      <c r="F751" s="209">
        <v>1901</v>
      </c>
    </row>
    <row r="752" spans="1:6" x14ac:dyDescent="0.45">
      <c r="A752" s="209">
        <v>25476</v>
      </c>
      <c r="B752" s="209">
        <v>1000</v>
      </c>
      <c r="C752" s="208">
        <v>2.611031409279323</v>
      </c>
      <c r="D752" s="209"/>
      <c r="E752" s="209" t="s">
        <v>214</v>
      </c>
      <c r="F752" s="209">
        <v>2001</v>
      </c>
    </row>
    <row r="753" spans="1:6" x14ac:dyDescent="0.45">
      <c r="A753" s="209">
        <v>25472</v>
      </c>
      <c r="B753" s="209">
        <v>1000</v>
      </c>
      <c r="C753" s="208">
        <v>6.0649902988217761</v>
      </c>
      <c r="D753" s="209"/>
      <c r="E753" s="209" t="s">
        <v>214</v>
      </c>
      <c r="F753" s="209">
        <v>2001</v>
      </c>
    </row>
    <row r="754" spans="1:6" x14ac:dyDescent="0.45">
      <c r="A754" s="209">
        <v>25466</v>
      </c>
      <c r="B754" s="209">
        <v>1200</v>
      </c>
      <c r="C754" s="208">
        <v>33.336697325710091</v>
      </c>
      <c r="D754" s="209"/>
      <c r="E754" s="209" t="s">
        <v>214</v>
      </c>
      <c r="F754" s="209">
        <v>1974</v>
      </c>
    </row>
    <row r="755" spans="1:6" x14ac:dyDescent="0.45">
      <c r="A755" s="209">
        <v>25926</v>
      </c>
      <c r="B755" s="209">
        <v>1200</v>
      </c>
      <c r="C755" s="208">
        <v>37.205745587829462</v>
      </c>
      <c r="D755" s="209"/>
      <c r="E755" s="209" t="s">
        <v>214</v>
      </c>
      <c r="F755" s="209">
        <v>1974</v>
      </c>
    </row>
    <row r="756" spans="1:6" x14ac:dyDescent="0.45">
      <c r="A756" s="209">
        <v>25922</v>
      </c>
      <c r="B756" s="209">
        <v>200</v>
      </c>
      <c r="C756" s="208">
        <v>10.421832559913691</v>
      </c>
      <c r="D756" s="209"/>
      <c r="E756" s="209" t="s">
        <v>124</v>
      </c>
      <c r="F756" s="209">
        <v>1989</v>
      </c>
    </row>
    <row r="757" spans="1:6" x14ac:dyDescent="0.45">
      <c r="A757" s="209">
        <v>25918</v>
      </c>
      <c r="B757" s="209">
        <v>1200</v>
      </c>
      <c r="C757" s="208">
        <v>4.590604168170036</v>
      </c>
      <c r="D757" s="209"/>
      <c r="E757" s="209" t="s">
        <v>214</v>
      </c>
      <c r="F757" s="209">
        <v>1974</v>
      </c>
    </row>
    <row r="758" spans="1:6" x14ac:dyDescent="0.45">
      <c r="A758" s="209">
        <v>25910</v>
      </c>
      <c r="B758" s="209">
        <v>250</v>
      </c>
      <c r="C758" s="208">
        <v>52.167266624900513</v>
      </c>
      <c r="D758" s="209"/>
      <c r="E758" s="209" t="s">
        <v>124</v>
      </c>
      <c r="F758" s="209">
        <v>1992</v>
      </c>
    </row>
    <row r="759" spans="1:6" x14ac:dyDescent="0.45">
      <c r="A759" s="209">
        <v>25886</v>
      </c>
      <c r="B759" s="209">
        <v>1000</v>
      </c>
      <c r="C759" s="208">
        <v>2.7551827865499999E-4</v>
      </c>
      <c r="D759" s="209"/>
      <c r="E759" s="209" t="s">
        <v>214</v>
      </c>
      <c r="F759" s="209">
        <v>1972</v>
      </c>
    </row>
    <row r="760" spans="1:6" x14ac:dyDescent="0.45">
      <c r="A760" s="209">
        <v>25874</v>
      </c>
      <c r="B760" s="209">
        <v>1200</v>
      </c>
      <c r="C760" s="208">
        <v>1.807877458035646</v>
      </c>
      <c r="D760" s="209"/>
      <c r="E760" s="209" t="s">
        <v>214</v>
      </c>
      <c r="F760" s="209">
        <v>1974</v>
      </c>
    </row>
    <row r="761" spans="1:6" x14ac:dyDescent="0.45">
      <c r="A761" s="209">
        <v>25630</v>
      </c>
      <c r="B761" s="209">
        <v>1200</v>
      </c>
      <c r="C761" s="208">
        <v>21.534228353502481</v>
      </c>
      <c r="D761" s="209"/>
      <c r="E761" s="209" t="s">
        <v>214</v>
      </c>
      <c r="F761" s="209">
        <v>1974</v>
      </c>
    </row>
    <row r="762" spans="1:6" x14ac:dyDescent="0.45">
      <c r="A762" s="209">
        <v>25628</v>
      </c>
      <c r="B762" s="209">
        <v>1200</v>
      </c>
      <c r="C762" s="208">
        <v>0.199963252676707</v>
      </c>
      <c r="D762" s="209"/>
      <c r="E762" s="209"/>
      <c r="F762" s="209"/>
    </row>
    <row r="763" spans="1:6" x14ac:dyDescent="0.45">
      <c r="A763" s="209">
        <v>25610</v>
      </c>
      <c r="B763" s="209">
        <v>1200</v>
      </c>
      <c r="C763" s="208">
        <v>8.3137243214571157</v>
      </c>
      <c r="D763" s="209"/>
      <c r="E763" s="209" t="s">
        <v>214</v>
      </c>
      <c r="F763" s="209">
        <v>1974</v>
      </c>
    </row>
    <row r="764" spans="1:6" x14ac:dyDescent="0.45">
      <c r="A764" s="209">
        <v>25604</v>
      </c>
      <c r="B764" s="209">
        <v>1000</v>
      </c>
      <c r="C764" s="208">
        <v>78.987492094855753</v>
      </c>
      <c r="D764" s="209"/>
      <c r="E764" s="209" t="s">
        <v>214</v>
      </c>
      <c r="F764" s="209">
        <v>1901</v>
      </c>
    </row>
    <row r="765" spans="1:6" x14ac:dyDescent="0.45">
      <c r="A765" s="209">
        <v>25588</v>
      </c>
      <c r="B765" s="209">
        <v>315</v>
      </c>
      <c r="C765" s="208">
        <v>29.59337633060327</v>
      </c>
      <c r="D765" s="209"/>
      <c r="E765" s="209"/>
      <c r="F765" s="209">
        <v>2006</v>
      </c>
    </row>
    <row r="766" spans="1:6" x14ac:dyDescent="0.45">
      <c r="A766" s="209">
        <v>25860</v>
      </c>
      <c r="B766" s="209">
        <v>0</v>
      </c>
      <c r="C766" s="208">
        <v>13.05169179266756</v>
      </c>
      <c r="D766" s="209"/>
      <c r="E766" s="209"/>
      <c r="F766" s="209">
        <v>1901</v>
      </c>
    </row>
    <row r="767" spans="1:6" x14ac:dyDescent="0.45">
      <c r="A767" s="209">
        <v>25834</v>
      </c>
      <c r="B767" s="209">
        <v>250</v>
      </c>
      <c r="C767" s="208">
        <v>8.9520897293787431</v>
      </c>
      <c r="D767" s="209"/>
      <c r="E767" s="209" t="s">
        <v>204</v>
      </c>
      <c r="F767" s="209">
        <v>2004</v>
      </c>
    </row>
    <row r="768" spans="1:6" x14ac:dyDescent="0.45">
      <c r="A768" s="209">
        <v>25814</v>
      </c>
      <c r="B768" s="209">
        <v>250</v>
      </c>
      <c r="C768" s="208">
        <v>34.327781294124271</v>
      </c>
      <c r="D768" s="209"/>
      <c r="E768" s="209" t="s">
        <v>204</v>
      </c>
      <c r="F768" s="209">
        <v>2004</v>
      </c>
    </row>
    <row r="769" spans="1:6" x14ac:dyDescent="0.45">
      <c r="A769" s="209">
        <v>25812</v>
      </c>
      <c r="B769" s="209">
        <v>400</v>
      </c>
      <c r="C769" s="208">
        <v>34.698404356055917</v>
      </c>
      <c r="D769" s="209"/>
      <c r="E769" s="209" t="s">
        <v>204</v>
      </c>
      <c r="F769" s="209">
        <v>2004</v>
      </c>
    </row>
    <row r="770" spans="1:6" x14ac:dyDescent="0.45">
      <c r="A770" s="209">
        <v>25806</v>
      </c>
      <c r="B770" s="209">
        <v>250</v>
      </c>
      <c r="C770" s="208">
        <v>28.174646946908091</v>
      </c>
      <c r="D770" s="209"/>
      <c r="E770" s="209" t="s">
        <v>204</v>
      </c>
      <c r="F770" s="209">
        <v>2004</v>
      </c>
    </row>
    <row r="771" spans="1:6" x14ac:dyDescent="0.45">
      <c r="A771" s="209">
        <v>25740</v>
      </c>
      <c r="B771" s="209">
        <v>315</v>
      </c>
      <c r="C771" s="208">
        <v>11.79832237041845</v>
      </c>
      <c r="D771" s="209"/>
      <c r="E771" s="209" t="s">
        <v>204</v>
      </c>
      <c r="F771" s="209">
        <v>2006</v>
      </c>
    </row>
    <row r="772" spans="1:6" x14ac:dyDescent="0.45">
      <c r="A772" s="209">
        <v>25736</v>
      </c>
      <c r="B772" s="209">
        <v>315</v>
      </c>
      <c r="C772" s="208">
        <v>31.96777819308177</v>
      </c>
      <c r="D772" s="209"/>
      <c r="E772" s="209" t="s">
        <v>204</v>
      </c>
      <c r="F772" s="209">
        <v>2006</v>
      </c>
    </row>
    <row r="773" spans="1:6" x14ac:dyDescent="0.45">
      <c r="A773" s="209">
        <v>25164</v>
      </c>
      <c r="B773" s="209">
        <v>300</v>
      </c>
      <c r="C773" s="208">
        <v>25.71227607803986</v>
      </c>
      <c r="D773" s="209"/>
      <c r="E773" s="209" t="s">
        <v>206</v>
      </c>
      <c r="F773" s="209">
        <v>1986</v>
      </c>
    </row>
    <row r="774" spans="1:6" x14ac:dyDescent="0.45">
      <c r="A774" s="209">
        <v>25152</v>
      </c>
      <c r="B774" s="209">
        <v>936</v>
      </c>
      <c r="C774" s="208">
        <v>30.752175442306001</v>
      </c>
      <c r="D774" s="209"/>
      <c r="E774" s="209" t="s">
        <v>109</v>
      </c>
      <c r="F774" s="209">
        <v>2002</v>
      </c>
    </row>
    <row r="775" spans="1:6" x14ac:dyDescent="0.45">
      <c r="A775" s="209">
        <v>25140</v>
      </c>
      <c r="B775" s="209">
        <v>350</v>
      </c>
      <c r="C775" s="208">
        <v>8.1244709714904104</v>
      </c>
      <c r="D775" s="209"/>
      <c r="E775" s="209" t="s">
        <v>214</v>
      </c>
      <c r="F775" s="209">
        <v>1901</v>
      </c>
    </row>
    <row r="776" spans="1:6" x14ac:dyDescent="0.45">
      <c r="A776" s="209">
        <v>25126</v>
      </c>
      <c r="B776" s="209">
        <v>300</v>
      </c>
      <c r="C776" s="208">
        <v>55.095074536956808</v>
      </c>
      <c r="D776" s="209"/>
      <c r="E776" s="209" t="s">
        <v>207</v>
      </c>
      <c r="F776" s="209">
        <v>1901</v>
      </c>
    </row>
    <row r="777" spans="1:6" x14ac:dyDescent="0.45">
      <c r="A777" s="209">
        <v>25454</v>
      </c>
      <c r="B777" s="209">
        <v>630</v>
      </c>
      <c r="C777" s="208">
        <v>9.6424130432774486</v>
      </c>
      <c r="D777" s="209"/>
      <c r="E777" s="209" t="s">
        <v>204</v>
      </c>
      <c r="F777" s="209">
        <v>2005</v>
      </c>
    </row>
    <row r="778" spans="1:6" x14ac:dyDescent="0.45">
      <c r="A778" s="209">
        <v>25432</v>
      </c>
      <c r="B778" s="209">
        <v>200</v>
      </c>
      <c r="C778" s="208">
        <v>7.8698166391520976</v>
      </c>
      <c r="D778" s="209"/>
      <c r="E778" s="209" t="s">
        <v>204</v>
      </c>
      <c r="F778" s="209">
        <v>2004</v>
      </c>
    </row>
    <row r="779" spans="1:6" x14ac:dyDescent="0.45">
      <c r="A779" s="209">
        <v>25430</v>
      </c>
      <c r="B779" s="209">
        <v>580</v>
      </c>
      <c r="C779" s="208">
        <v>10.00593580558375</v>
      </c>
      <c r="D779" s="209"/>
      <c r="E779" s="209" t="s">
        <v>204</v>
      </c>
      <c r="F779" s="209">
        <v>2004</v>
      </c>
    </row>
    <row r="780" spans="1:6" x14ac:dyDescent="0.45">
      <c r="A780" s="209">
        <v>25412</v>
      </c>
      <c r="B780" s="209">
        <v>315</v>
      </c>
      <c r="C780" s="208">
        <v>23.16957309643179</v>
      </c>
      <c r="D780" s="209"/>
      <c r="E780" s="209" t="s">
        <v>204</v>
      </c>
      <c r="F780" s="209">
        <v>2005</v>
      </c>
    </row>
    <row r="781" spans="1:6" x14ac:dyDescent="0.45">
      <c r="A781" s="209">
        <v>24984</v>
      </c>
      <c r="B781" s="209">
        <v>400</v>
      </c>
      <c r="C781" s="208">
        <v>17.520295766790319</v>
      </c>
      <c r="D781" s="209"/>
      <c r="E781" s="209" t="s">
        <v>114</v>
      </c>
      <c r="F781" s="209">
        <v>2005</v>
      </c>
    </row>
    <row r="782" spans="1:6" x14ac:dyDescent="0.45">
      <c r="A782" s="209">
        <v>24970</v>
      </c>
      <c r="B782" s="209">
        <v>200</v>
      </c>
      <c r="C782" s="208">
        <v>28.38484973928994</v>
      </c>
      <c r="D782" s="209"/>
      <c r="E782" s="209" t="s">
        <v>204</v>
      </c>
      <c r="F782" s="209">
        <v>2005</v>
      </c>
    </row>
    <row r="783" spans="1:6" x14ac:dyDescent="0.45">
      <c r="A783" s="209">
        <v>24960</v>
      </c>
      <c r="B783" s="209">
        <v>200</v>
      </c>
      <c r="C783" s="208">
        <v>50.551636098142623</v>
      </c>
      <c r="D783" s="209"/>
      <c r="E783" s="209" t="s">
        <v>204</v>
      </c>
      <c r="F783" s="209">
        <v>2005</v>
      </c>
    </row>
    <row r="784" spans="1:6" x14ac:dyDescent="0.45">
      <c r="A784" s="209">
        <v>24950</v>
      </c>
      <c r="B784" s="209">
        <v>200</v>
      </c>
      <c r="C784" s="208">
        <v>30.462896961855481</v>
      </c>
      <c r="D784" s="209"/>
      <c r="E784" s="209" t="s">
        <v>206</v>
      </c>
      <c r="F784" s="209">
        <v>1975</v>
      </c>
    </row>
    <row r="785" spans="1:6" x14ac:dyDescent="0.45">
      <c r="A785" s="209">
        <v>25404</v>
      </c>
      <c r="B785" s="209">
        <v>250</v>
      </c>
      <c r="C785" s="208">
        <v>45.105741376396182</v>
      </c>
      <c r="D785" s="209"/>
      <c r="E785" s="209" t="s">
        <v>206</v>
      </c>
      <c r="F785" s="209">
        <v>1985</v>
      </c>
    </row>
    <row r="786" spans="1:6" x14ac:dyDescent="0.45">
      <c r="A786" s="209">
        <v>25398</v>
      </c>
      <c r="B786" s="209">
        <v>250</v>
      </c>
      <c r="C786" s="208">
        <v>32.411879840958647</v>
      </c>
      <c r="D786" s="209"/>
      <c r="E786" s="209" t="s">
        <v>206</v>
      </c>
      <c r="F786" s="209">
        <v>1985</v>
      </c>
    </row>
    <row r="787" spans="1:6" x14ac:dyDescent="0.45">
      <c r="A787" s="209">
        <v>25344</v>
      </c>
      <c r="B787" s="209">
        <v>600</v>
      </c>
      <c r="C787" s="208">
        <v>51.397720549161427</v>
      </c>
      <c r="D787" s="209"/>
      <c r="E787" s="209" t="s">
        <v>214</v>
      </c>
      <c r="F787" s="209">
        <v>1981</v>
      </c>
    </row>
    <row r="788" spans="1:6" x14ac:dyDescent="0.45">
      <c r="A788" s="209">
        <v>25328</v>
      </c>
      <c r="B788" s="209">
        <v>500</v>
      </c>
      <c r="C788" s="208">
        <v>13.12627538245111</v>
      </c>
      <c r="D788" s="209"/>
      <c r="E788" s="209" t="s">
        <v>214</v>
      </c>
      <c r="F788" s="209">
        <v>1983</v>
      </c>
    </row>
    <row r="789" spans="1:6" x14ac:dyDescent="0.45">
      <c r="A789" s="209">
        <v>25306</v>
      </c>
      <c r="B789" s="209">
        <v>500</v>
      </c>
      <c r="C789" s="208">
        <v>17.851033278260822</v>
      </c>
      <c r="D789" s="209"/>
      <c r="E789" s="209" t="s">
        <v>214</v>
      </c>
      <c r="F789" s="209">
        <v>1901</v>
      </c>
    </row>
    <row r="790" spans="1:6" x14ac:dyDescent="0.45">
      <c r="A790" s="209">
        <v>25302</v>
      </c>
      <c r="B790" s="209">
        <v>300</v>
      </c>
      <c r="C790" s="208">
        <v>15.928985261550659</v>
      </c>
      <c r="D790" s="209"/>
      <c r="E790" s="209" t="s">
        <v>207</v>
      </c>
      <c r="F790" s="209">
        <v>1901</v>
      </c>
    </row>
    <row r="791" spans="1:6" x14ac:dyDescent="0.45">
      <c r="A791" s="209">
        <v>24992</v>
      </c>
      <c r="B791" s="209">
        <v>500</v>
      </c>
      <c r="C791" s="208">
        <v>31.26425064761716</v>
      </c>
      <c r="D791" s="209"/>
      <c r="E791" s="209" t="s">
        <v>124</v>
      </c>
      <c r="F791" s="209">
        <v>1997</v>
      </c>
    </row>
    <row r="792" spans="1:6" x14ac:dyDescent="0.45">
      <c r="A792" s="209">
        <v>25272</v>
      </c>
      <c r="B792" s="209">
        <v>1200</v>
      </c>
      <c r="C792" s="208">
        <v>24.55450100079317</v>
      </c>
      <c r="D792" s="209"/>
      <c r="E792" s="209" t="s">
        <v>214</v>
      </c>
      <c r="F792" s="209">
        <v>1901</v>
      </c>
    </row>
    <row r="793" spans="1:6" x14ac:dyDescent="0.45">
      <c r="A793" s="209">
        <v>24688</v>
      </c>
      <c r="B793" s="209">
        <v>1200</v>
      </c>
      <c r="C793" s="208">
        <v>53.758107702345313</v>
      </c>
      <c r="D793" s="209"/>
      <c r="E793" s="209" t="s">
        <v>214</v>
      </c>
      <c r="F793" s="209">
        <v>1901</v>
      </c>
    </row>
    <row r="794" spans="1:6" x14ac:dyDescent="0.45">
      <c r="A794" s="209">
        <v>24642</v>
      </c>
      <c r="B794" s="209">
        <v>560</v>
      </c>
      <c r="C794" s="208">
        <v>7.7897447120149037</v>
      </c>
      <c r="D794" s="209"/>
      <c r="E794" s="209" t="s">
        <v>114</v>
      </c>
      <c r="F794" s="209">
        <v>2016</v>
      </c>
    </row>
    <row r="795" spans="1:6" x14ac:dyDescent="0.45">
      <c r="A795" s="209">
        <v>25078</v>
      </c>
      <c r="B795" s="209">
        <v>300</v>
      </c>
      <c r="C795" s="208">
        <v>73.773540398913383</v>
      </c>
      <c r="D795" s="209"/>
      <c r="E795" s="209" t="s">
        <v>214</v>
      </c>
      <c r="F795" s="209">
        <v>1901</v>
      </c>
    </row>
    <row r="796" spans="1:6" x14ac:dyDescent="0.45">
      <c r="A796" s="209">
        <v>25050</v>
      </c>
      <c r="B796" s="209">
        <v>250</v>
      </c>
      <c r="C796" s="208">
        <v>2.3327368669316311</v>
      </c>
      <c r="D796" s="209"/>
      <c r="E796" s="209" t="s">
        <v>204</v>
      </c>
      <c r="F796" s="209">
        <v>2007</v>
      </c>
    </row>
    <row r="797" spans="1:6" x14ac:dyDescent="0.45">
      <c r="A797" s="209">
        <v>24898</v>
      </c>
      <c r="B797" s="209">
        <v>250</v>
      </c>
      <c r="C797" s="208">
        <v>25.029945026844182</v>
      </c>
      <c r="D797" s="209"/>
      <c r="E797" s="209" t="s">
        <v>204</v>
      </c>
      <c r="F797" s="209">
        <v>2006</v>
      </c>
    </row>
    <row r="798" spans="1:6" x14ac:dyDescent="0.45">
      <c r="A798" s="209">
        <v>24896</v>
      </c>
      <c r="B798" s="209">
        <v>250</v>
      </c>
      <c r="C798" s="208">
        <v>20.83140305263634</v>
      </c>
      <c r="D798" s="209"/>
      <c r="E798" s="209" t="s">
        <v>204</v>
      </c>
      <c r="F798" s="209">
        <v>2007</v>
      </c>
    </row>
    <row r="799" spans="1:6" x14ac:dyDescent="0.45">
      <c r="A799" s="209">
        <v>24874</v>
      </c>
      <c r="B799" s="209">
        <v>250</v>
      </c>
      <c r="C799" s="208">
        <v>31.0471254566529</v>
      </c>
      <c r="D799" s="209"/>
      <c r="E799" s="209" t="s">
        <v>204</v>
      </c>
      <c r="F799" s="209">
        <v>2006</v>
      </c>
    </row>
    <row r="800" spans="1:6" x14ac:dyDescent="0.45">
      <c r="A800" s="209">
        <v>24870</v>
      </c>
      <c r="B800" s="209">
        <v>250</v>
      </c>
      <c r="C800" s="208">
        <v>42.538461037304927</v>
      </c>
      <c r="D800" s="209"/>
      <c r="E800" s="209" t="s">
        <v>204</v>
      </c>
      <c r="F800" s="209">
        <v>2006</v>
      </c>
    </row>
    <row r="801" spans="1:6" x14ac:dyDescent="0.45">
      <c r="A801" s="209">
        <v>24710</v>
      </c>
      <c r="B801" s="209">
        <v>1000</v>
      </c>
      <c r="C801" s="208">
        <v>70.192570844027472</v>
      </c>
      <c r="D801" s="209"/>
      <c r="E801" s="209" t="s">
        <v>204</v>
      </c>
      <c r="F801" s="209">
        <v>2006</v>
      </c>
    </row>
    <row r="802" spans="1:6" x14ac:dyDescent="0.45">
      <c r="A802" s="209">
        <v>24810</v>
      </c>
      <c r="B802" s="209">
        <v>315</v>
      </c>
      <c r="C802" s="208">
        <v>11.04314244106514</v>
      </c>
      <c r="D802" s="209"/>
      <c r="E802" s="209" t="s">
        <v>204</v>
      </c>
      <c r="F802" s="209">
        <v>2007</v>
      </c>
    </row>
    <row r="803" spans="1:6" x14ac:dyDescent="0.45">
      <c r="A803" s="209">
        <v>24776</v>
      </c>
      <c r="B803" s="209">
        <v>1000</v>
      </c>
      <c r="C803" s="208">
        <v>16.687820846374411</v>
      </c>
      <c r="D803" s="209"/>
      <c r="E803" s="209" t="s">
        <v>204</v>
      </c>
      <c r="F803" s="209">
        <v>2006</v>
      </c>
    </row>
    <row r="804" spans="1:6" x14ac:dyDescent="0.45">
      <c r="A804" s="209">
        <v>24770</v>
      </c>
      <c r="B804" s="209">
        <v>800</v>
      </c>
      <c r="C804" s="208">
        <v>203.64406678383841</v>
      </c>
      <c r="D804" s="209"/>
      <c r="E804" s="209" t="s">
        <v>204</v>
      </c>
      <c r="F804" s="209">
        <v>2007</v>
      </c>
    </row>
    <row r="805" spans="1:6" x14ac:dyDescent="0.45">
      <c r="A805" s="209">
        <v>24816</v>
      </c>
      <c r="B805" s="209">
        <v>500</v>
      </c>
      <c r="C805" s="208">
        <v>1.086408120732423</v>
      </c>
      <c r="D805" s="209"/>
      <c r="E805" s="209" t="s">
        <v>214</v>
      </c>
      <c r="F805" s="209">
        <v>1901</v>
      </c>
    </row>
    <row r="806" spans="1:6" x14ac:dyDescent="0.45">
      <c r="A806" s="209">
        <v>24210</v>
      </c>
      <c r="B806" s="209">
        <v>600</v>
      </c>
      <c r="C806" s="208">
        <v>54.423533408510458</v>
      </c>
      <c r="D806" s="209"/>
      <c r="E806" s="209" t="s">
        <v>204</v>
      </c>
      <c r="F806" s="209">
        <v>2007</v>
      </c>
    </row>
    <row r="807" spans="1:6" x14ac:dyDescent="0.45">
      <c r="A807" s="209">
        <v>24178</v>
      </c>
      <c r="B807" s="209">
        <v>600</v>
      </c>
      <c r="C807" s="208">
        <v>8.3404384217880825</v>
      </c>
      <c r="D807" s="209"/>
      <c r="E807" s="209" t="s">
        <v>204</v>
      </c>
      <c r="F807" s="209">
        <v>2007</v>
      </c>
    </row>
    <row r="808" spans="1:6" x14ac:dyDescent="0.45">
      <c r="A808" s="209">
        <v>24174</v>
      </c>
      <c r="B808" s="209">
        <v>800</v>
      </c>
      <c r="C808" s="208">
        <v>98.164094235679585</v>
      </c>
      <c r="D808" s="209"/>
      <c r="E808" s="209" t="s">
        <v>204</v>
      </c>
      <c r="F808" s="209">
        <v>2007</v>
      </c>
    </row>
    <row r="809" spans="1:6" x14ac:dyDescent="0.45">
      <c r="A809" s="209">
        <v>24580</v>
      </c>
      <c r="B809" s="209">
        <v>250</v>
      </c>
      <c r="C809" s="208">
        <v>22.83251450523974</v>
      </c>
      <c r="D809" s="209"/>
      <c r="E809" s="209" t="s">
        <v>204</v>
      </c>
      <c r="F809" s="209">
        <v>2006</v>
      </c>
    </row>
    <row r="810" spans="1:6" x14ac:dyDescent="0.45">
      <c r="A810" s="209">
        <v>24058</v>
      </c>
      <c r="B810" s="209">
        <v>200</v>
      </c>
      <c r="C810" s="208">
        <v>0.44401425489956597</v>
      </c>
      <c r="D810" s="209"/>
      <c r="E810" s="209" t="s">
        <v>204</v>
      </c>
      <c r="F810" s="209">
        <v>2006</v>
      </c>
    </row>
    <row r="811" spans="1:6" x14ac:dyDescent="0.45">
      <c r="A811" s="209">
        <v>24052</v>
      </c>
      <c r="B811" s="209">
        <v>250</v>
      </c>
      <c r="C811" s="208">
        <v>56.605549261779423</v>
      </c>
      <c r="D811" s="209"/>
      <c r="E811" s="209" t="s">
        <v>204</v>
      </c>
      <c r="F811" s="209">
        <v>2006</v>
      </c>
    </row>
    <row r="812" spans="1:6" x14ac:dyDescent="0.45">
      <c r="A812" s="209">
        <v>24494</v>
      </c>
      <c r="B812" s="209">
        <v>250</v>
      </c>
      <c r="C812" s="208">
        <v>33.208562817492052</v>
      </c>
      <c r="D812" s="209"/>
      <c r="E812" s="209" t="s">
        <v>206</v>
      </c>
      <c r="F812" s="209">
        <v>1901</v>
      </c>
    </row>
    <row r="813" spans="1:6" x14ac:dyDescent="0.45">
      <c r="A813" s="209">
        <v>24472</v>
      </c>
      <c r="B813" s="209">
        <v>400</v>
      </c>
      <c r="C813" s="208">
        <v>21.83500881663149</v>
      </c>
      <c r="D813" s="209"/>
      <c r="E813" s="209" t="s">
        <v>204</v>
      </c>
      <c r="F813" s="209">
        <v>2008</v>
      </c>
    </row>
    <row r="814" spans="1:6" x14ac:dyDescent="0.45">
      <c r="A814" s="209">
        <v>24270</v>
      </c>
      <c r="B814" s="209">
        <v>1000</v>
      </c>
      <c r="C814" s="208">
        <v>81.16956405293719</v>
      </c>
      <c r="D814" s="209"/>
      <c r="E814" s="209" t="s">
        <v>214</v>
      </c>
      <c r="F814" s="209">
        <v>1985</v>
      </c>
    </row>
    <row r="815" spans="1:6" x14ac:dyDescent="0.45">
      <c r="A815" s="209">
        <v>24248</v>
      </c>
      <c r="B815" s="209">
        <v>250</v>
      </c>
      <c r="C815" s="208">
        <v>10.882991042387539</v>
      </c>
      <c r="D815" s="209"/>
      <c r="E815" s="209" t="s">
        <v>204</v>
      </c>
      <c r="F815" s="209">
        <v>2008</v>
      </c>
    </row>
    <row r="816" spans="1:6" x14ac:dyDescent="0.45">
      <c r="A816" s="209">
        <v>24240</v>
      </c>
      <c r="B816" s="209">
        <v>400</v>
      </c>
      <c r="C816" s="208">
        <v>4.7141096687837862</v>
      </c>
      <c r="D816" s="209"/>
      <c r="E816" s="209" t="s">
        <v>204</v>
      </c>
      <c r="F816" s="209">
        <v>2008</v>
      </c>
    </row>
    <row r="817" spans="1:6" x14ac:dyDescent="0.45">
      <c r="A817" s="209">
        <v>24330</v>
      </c>
      <c r="B817" s="209">
        <v>500</v>
      </c>
      <c r="C817" s="208">
        <v>82.672850400524041</v>
      </c>
      <c r="D817" s="209"/>
      <c r="E817" s="209" t="s">
        <v>204</v>
      </c>
      <c r="F817" s="209">
        <v>2008</v>
      </c>
    </row>
    <row r="818" spans="1:6" x14ac:dyDescent="0.45">
      <c r="A818" s="209">
        <v>24328</v>
      </c>
      <c r="B818" s="209">
        <v>200</v>
      </c>
      <c r="C818" s="208">
        <v>0.25837374674729102</v>
      </c>
      <c r="D818" s="209"/>
      <c r="E818" s="209"/>
      <c r="F818" s="209"/>
    </row>
    <row r="819" spans="1:6" x14ac:dyDescent="0.45">
      <c r="A819" s="209">
        <v>24326</v>
      </c>
      <c r="B819" s="209">
        <v>300</v>
      </c>
      <c r="C819" s="208">
        <v>0.59690896013188599</v>
      </c>
      <c r="D819" s="209"/>
      <c r="E819" s="209"/>
      <c r="F819" s="209"/>
    </row>
    <row r="820" spans="1:6" x14ac:dyDescent="0.45">
      <c r="A820" s="209">
        <v>24310</v>
      </c>
      <c r="B820" s="209">
        <v>350</v>
      </c>
      <c r="C820" s="208">
        <v>42.097163489693862</v>
      </c>
      <c r="D820" s="209"/>
      <c r="E820" s="209" t="s">
        <v>204</v>
      </c>
      <c r="F820" s="209">
        <v>2007</v>
      </c>
    </row>
    <row r="821" spans="1:6" x14ac:dyDescent="0.45">
      <c r="A821" s="209">
        <v>24136</v>
      </c>
      <c r="B821" s="209">
        <v>315</v>
      </c>
      <c r="C821" s="208">
        <v>32.276583066730112</v>
      </c>
      <c r="D821" s="209"/>
      <c r="E821" s="209" t="s">
        <v>204</v>
      </c>
      <c r="F821" s="209">
        <v>2007</v>
      </c>
    </row>
    <row r="822" spans="1:6" x14ac:dyDescent="0.45">
      <c r="A822" s="209">
        <v>24118</v>
      </c>
      <c r="B822" s="209">
        <v>1500</v>
      </c>
      <c r="C822" s="208">
        <v>43.536224195526579</v>
      </c>
      <c r="D822" s="209"/>
      <c r="E822" s="209" t="s">
        <v>214</v>
      </c>
      <c r="F822" s="209">
        <v>1980</v>
      </c>
    </row>
    <row r="823" spans="1:6" x14ac:dyDescent="0.45">
      <c r="A823" s="209">
        <v>24446</v>
      </c>
      <c r="B823" s="209">
        <v>600</v>
      </c>
      <c r="C823" s="208">
        <v>5.6119020343004998E-2</v>
      </c>
      <c r="D823" s="209"/>
      <c r="E823" s="209"/>
      <c r="F823" s="209"/>
    </row>
    <row r="824" spans="1:6" x14ac:dyDescent="0.45">
      <c r="A824" s="209">
        <v>24432</v>
      </c>
      <c r="B824" s="209">
        <v>160</v>
      </c>
      <c r="C824" s="208">
        <v>18.732117263616988</v>
      </c>
      <c r="D824" s="209"/>
      <c r="E824" s="209" t="s">
        <v>204</v>
      </c>
      <c r="F824" s="209">
        <v>2005</v>
      </c>
    </row>
    <row r="825" spans="1:6" x14ac:dyDescent="0.45">
      <c r="A825" s="209">
        <v>24426</v>
      </c>
      <c r="B825" s="209">
        <v>250</v>
      </c>
      <c r="C825" s="208">
        <v>39.931671297796314</v>
      </c>
      <c r="D825" s="209"/>
      <c r="E825" s="209" t="s">
        <v>204</v>
      </c>
      <c r="F825" s="209">
        <v>2005</v>
      </c>
    </row>
    <row r="826" spans="1:6" x14ac:dyDescent="0.45">
      <c r="A826" s="209">
        <v>24374</v>
      </c>
      <c r="B826" s="209">
        <v>1000</v>
      </c>
      <c r="C826" s="208">
        <v>51.061909905427221</v>
      </c>
      <c r="D826" s="209"/>
      <c r="E826" s="209" t="s">
        <v>214</v>
      </c>
      <c r="F826" s="209">
        <v>1981</v>
      </c>
    </row>
    <row r="827" spans="1:6" x14ac:dyDescent="0.45">
      <c r="A827" s="209">
        <v>24370</v>
      </c>
      <c r="B827" s="209">
        <v>600</v>
      </c>
      <c r="C827" s="208">
        <v>43.765521088275577</v>
      </c>
      <c r="D827" s="209"/>
      <c r="E827" s="209" t="s">
        <v>214</v>
      </c>
      <c r="F827" s="209">
        <v>1981</v>
      </c>
    </row>
    <row r="828" spans="1:6" x14ac:dyDescent="0.45">
      <c r="A828" s="209">
        <v>24352</v>
      </c>
      <c r="B828" s="209">
        <v>0</v>
      </c>
      <c r="C828" s="208">
        <v>14.911782254502709</v>
      </c>
      <c r="D828" s="209"/>
      <c r="E828" s="209"/>
      <c r="F828" s="209">
        <v>1901</v>
      </c>
    </row>
    <row r="829" spans="1:6" x14ac:dyDescent="0.45">
      <c r="A829" s="209">
        <v>24348</v>
      </c>
      <c r="B829" s="209">
        <v>200</v>
      </c>
      <c r="C829" s="208">
        <v>36.758539809419247</v>
      </c>
      <c r="D829" s="209"/>
      <c r="E829" s="209" t="s">
        <v>206</v>
      </c>
      <c r="F829" s="209">
        <v>1988</v>
      </c>
    </row>
    <row r="830" spans="1:6" x14ac:dyDescent="0.45">
      <c r="A830" s="209">
        <v>24346</v>
      </c>
      <c r="B830" s="209">
        <v>200</v>
      </c>
      <c r="C830" s="208">
        <v>26.037755175743669</v>
      </c>
      <c r="D830" s="209"/>
      <c r="E830" s="209" t="s">
        <v>206</v>
      </c>
      <c r="F830" s="209">
        <v>1988</v>
      </c>
    </row>
    <row r="831" spans="1:6" x14ac:dyDescent="0.45">
      <c r="A831" s="209">
        <v>23584</v>
      </c>
      <c r="B831" s="209">
        <v>200</v>
      </c>
      <c r="C831" s="208">
        <v>17.27975996069398</v>
      </c>
      <c r="D831" s="209"/>
      <c r="E831" s="209" t="s">
        <v>124</v>
      </c>
      <c r="F831" s="209">
        <v>1901</v>
      </c>
    </row>
    <row r="832" spans="1:6" x14ac:dyDescent="0.45">
      <c r="A832" s="209">
        <v>24036</v>
      </c>
      <c r="B832" s="209">
        <v>1500</v>
      </c>
      <c r="C832" s="208">
        <v>56.393180888679368</v>
      </c>
      <c r="D832" s="209"/>
      <c r="E832" s="209" t="s">
        <v>204</v>
      </c>
      <c r="F832" s="209">
        <v>2019</v>
      </c>
    </row>
    <row r="833" spans="1:6" x14ac:dyDescent="0.45">
      <c r="A833" s="209">
        <v>24012</v>
      </c>
      <c r="B833" s="209">
        <v>500</v>
      </c>
      <c r="C833" s="208">
        <v>19.485855040772201</v>
      </c>
      <c r="D833" s="209"/>
      <c r="E833" s="209" t="s">
        <v>214</v>
      </c>
      <c r="F833" s="209">
        <v>1982</v>
      </c>
    </row>
    <row r="834" spans="1:6" x14ac:dyDescent="0.45">
      <c r="A834" s="209">
        <v>23996</v>
      </c>
      <c r="B834" s="209">
        <v>200</v>
      </c>
      <c r="C834" s="208">
        <v>19.99683078162829</v>
      </c>
      <c r="D834" s="209"/>
      <c r="E834" s="209" t="s">
        <v>206</v>
      </c>
      <c r="F834" s="209">
        <v>1901</v>
      </c>
    </row>
    <row r="835" spans="1:6" x14ac:dyDescent="0.45">
      <c r="A835" s="209">
        <v>23562</v>
      </c>
      <c r="B835" s="209">
        <v>350</v>
      </c>
      <c r="C835" s="208">
        <v>21.061423244338211</v>
      </c>
      <c r="D835" s="209"/>
      <c r="E835" s="209" t="s">
        <v>207</v>
      </c>
      <c r="F835" s="209">
        <v>1982</v>
      </c>
    </row>
    <row r="836" spans="1:6" x14ac:dyDescent="0.45">
      <c r="A836" s="209">
        <v>23542</v>
      </c>
      <c r="B836" s="209">
        <v>200</v>
      </c>
      <c r="C836" s="208">
        <v>27.256456633666168</v>
      </c>
      <c r="D836" s="209"/>
      <c r="E836" s="209" t="s">
        <v>207</v>
      </c>
      <c r="F836" s="209">
        <v>1977</v>
      </c>
    </row>
    <row r="837" spans="1:6" x14ac:dyDescent="0.45">
      <c r="A837" s="209">
        <v>23966</v>
      </c>
      <c r="B837" s="209">
        <v>200</v>
      </c>
      <c r="C837" s="208">
        <v>62.118957189694797</v>
      </c>
      <c r="D837" s="209"/>
      <c r="E837" s="209" t="s">
        <v>207</v>
      </c>
      <c r="F837" s="209">
        <v>1974</v>
      </c>
    </row>
    <row r="838" spans="1:6" x14ac:dyDescent="0.45">
      <c r="A838" s="209">
        <v>23928</v>
      </c>
      <c r="B838" s="209">
        <v>200</v>
      </c>
      <c r="C838" s="208">
        <v>23.031174777126701</v>
      </c>
      <c r="D838" s="209"/>
      <c r="E838" s="209" t="s">
        <v>124</v>
      </c>
      <c r="F838" s="209">
        <v>1995</v>
      </c>
    </row>
    <row r="839" spans="1:6" x14ac:dyDescent="0.45">
      <c r="A839" s="209">
        <v>23920</v>
      </c>
      <c r="B839" s="209">
        <v>600</v>
      </c>
      <c r="C839" s="208">
        <v>55.927812455392861</v>
      </c>
      <c r="D839" s="209"/>
      <c r="E839" s="209" t="s">
        <v>214</v>
      </c>
      <c r="F839" s="209">
        <v>1981</v>
      </c>
    </row>
    <row r="840" spans="1:6" x14ac:dyDescent="0.45">
      <c r="A840" s="209">
        <v>23896</v>
      </c>
      <c r="B840" s="209">
        <v>300</v>
      </c>
      <c r="C840" s="208">
        <v>0.58488069247904195</v>
      </c>
      <c r="D840" s="209"/>
      <c r="E840" s="209"/>
      <c r="F840" s="209"/>
    </row>
    <row r="841" spans="1:6" x14ac:dyDescent="0.45">
      <c r="A841" s="209">
        <v>23872</v>
      </c>
      <c r="B841" s="209">
        <v>630</v>
      </c>
      <c r="C841" s="208">
        <v>19.056323713315411</v>
      </c>
      <c r="D841" s="209"/>
      <c r="E841" s="209" t="s">
        <v>204</v>
      </c>
      <c r="F841" s="209">
        <v>2007</v>
      </c>
    </row>
    <row r="842" spans="1:6" x14ac:dyDescent="0.45">
      <c r="A842" s="209">
        <v>23862</v>
      </c>
      <c r="B842" s="209">
        <v>800</v>
      </c>
      <c r="C842" s="208">
        <v>28.35546692006222</v>
      </c>
      <c r="D842" s="209"/>
      <c r="E842" s="209" t="s">
        <v>204</v>
      </c>
      <c r="F842" s="209">
        <v>2007</v>
      </c>
    </row>
    <row r="843" spans="1:6" x14ac:dyDescent="0.45">
      <c r="A843" s="209">
        <v>23832</v>
      </c>
      <c r="B843" s="209">
        <v>630</v>
      </c>
      <c r="C843" s="208">
        <v>44.688104353995747</v>
      </c>
      <c r="D843" s="209"/>
      <c r="E843" s="209" t="s">
        <v>204</v>
      </c>
      <c r="F843" s="209">
        <v>2007</v>
      </c>
    </row>
    <row r="844" spans="1:6" x14ac:dyDescent="0.45">
      <c r="A844" s="209">
        <v>23786</v>
      </c>
      <c r="B844" s="209">
        <v>500</v>
      </c>
      <c r="C844" s="208">
        <v>25.746623778418321</v>
      </c>
      <c r="D844" s="209"/>
      <c r="E844" s="209" t="s">
        <v>204</v>
      </c>
      <c r="F844" s="209">
        <v>2008</v>
      </c>
    </row>
    <row r="845" spans="1:6" x14ac:dyDescent="0.45">
      <c r="A845" s="209">
        <v>23780</v>
      </c>
      <c r="B845" s="209">
        <v>458</v>
      </c>
      <c r="C845" s="208">
        <v>19.416955622534338</v>
      </c>
      <c r="D845" s="209"/>
      <c r="E845" s="209" t="s">
        <v>204</v>
      </c>
      <c r="F845" s="209">
        <v>2008</v>
      </c>
    </row>
    <row r="846" spans="1:6" x14ac:dyDescent="0.45">
      <c r="A846" s="209">
        <v>23778</v>
      </c>
      <c r="B846" s="209">
        <v>458</v>
      </c>
      <c r="C846" s="208">
        <v>8.2822203667004128</v>
      </c>
      <c r="D846" s="209"/>
      <c r="E846" s="209" t="s">
        <v>204</v>
      </c>
      <c r="F846" s="209">
        <v>2008</v>
      </c>
    </row>
    <row r="847" spans="1:6" x14ac:dyDescent="0.45">
      <c r="A847" s="209">
        <v>23776</v>
      </c>
      <c r="B847" s="209">
        <v>200</v>
      </c>
      <c r="C847" s="208">
        <v>36.358485884596583</v>
      </c>
      <c r="D847" s="209"/>
      <c r="E847" s="209" t="s">
        <v>204</v>
      </c>
      <c r="F847" s="209">
        <v>2008</v>
      </c>
    </row>
    <row r="848" spans="1:6" x14ac:dyDescent="0.45">
      <c r="A848" s="209">
        <v>23774</v>
      </c>
      <c r="B848" s="209">
        <v>458</v>
      </c>
      <c r="C848" s="208">
        <v>16.927131904751011</v>
      </c>
      <c r="D848" s="209"/>
      <c r="E848" s="209" t="s">
        <v>204</v>
      </c>
      <c r="F848" s="209">
        <v>2008</v>
      </c>
    </row>
    <row r="849" spans="1:6" x14ac:dyDescent="0.45">
      <c r="A849" s="209">
        <v>23308</v>
      </c>
      <c r="B849" s="209">
        <v>630</v>
      </c>
      <c r="C849" s="208">
        <v>27.352134617022351</v>
      </c>
      <c r="D849" s="209"/>
      <c r="E849" s="209" t="s">
        <v>204</v>
      </c>
      <c r="F849" s="209">
        <v>2007</v>
      </c>
    </row>
    <row r="850" spans="1:6" x14ac:dyDescent="0.45">
      <c r="A850" s="209">
        <v>23302</v>
      </c>
      <c r="B850" s="209">
        <v>250</v>
      </c>
      <c r="C850" s="208">
        <v>16.43025590674479</v>
      </c>
      <c r="D850" s="209"/>
      <c r="E850" s="209" t="s">
        <v>204</v>
      </c>
      <c r="F850" s="209">
        <v>2007</v>
      </c>
    </row>
    <row r="851" spans="1:6" x14ac:dyDescent="0.45">
      <c r="A851" s="209">
        <v>23290</v>
      </c>
      <c r="B851" s="209">
        <v>250</v>
      </c>
      <c r="C851" s="208">
        <v>29.10339655114749</v>
      </c>
      <c r="D851" s="209"/>
      <c r="E851" s="209" t="s">
        <v>204</v>
      </c>
      <c r="F851" s="209">
        <v>2007</v>
      </c>
    </row>
    <row r="852" spans="1:6" x14ac:dyDescent="0.45">
      <c r="A852" s="209">
        <v>23650</v>
      </c>
      <c r="B852" s="209">
        <v>200</v>
      </c>
      <c r="C852" s="208">
        <v>3.936302574638693</v>
      </c>
      <c r="D852" s="209"/>
      <c r="E852" s="209" t="s">
        <v>114</v>
      </c>
      <c r="F852" s="209">
        <v>2007</v>
      </c>
    </row>
    <row r="853" spans="1:6" x14ac:dyDescent="0.45">
      <c r="A853" s="209">
        <v>23632</v>
      </c>
      <c r="B853" s="209">
        <v>250</v>
      </c>
      <c r="C853" s="208">
        <v>1.1291579520959999E-3</v>
      </c>
      <c r="D853" s="209"/>
      <c r="E853" s="209"/>
      <c r="F853" s="209"/>
    </row>
    <row r="854" spans="1:6" x14ac:dyDescent="0.45">
      <c r="A854" s="209">
        <v>23272</v>
      </c>
      <c r="B854" s="209">
        <v>200</v>
      </c>
      <c r="C854" s="208">
        <v>32.730541397312876</v>
      </c>
      <c r="D854" s="209"/>
      <c r="E854" s="209" t="s">
        <v>204</v>
      </c>
      <c r="F854" s="209">
        <v>2007</v>
      </c>
    </row>
    <row r="855" spans="1:6" x14ac:dyDescent="0.45">
      <c r="A855" s="209">
        <v>23268</v>
      </c>
      <c r="B855" s="209">
        <v>315</v>
      </c>
      <c r="C855" s="208">
        <v>44.633070637033278</v>
      </c>
      <c r="D855" s="209"/>
      <c r="E855" s="209" t="s">
        <v>204</v>
      </c>
      <c r="F855" s="209">
        <v>2008</v>
      </c>
    </row>
    <row r="856" spans="1:6" x14ac:dyDescent="0.45">
      <c r="A856" s="209">
        <v>23390</v>
      </c>
      <c r="B856" s="209">
        <v>200</v>
      </c>
      <c r="C856" s="208">
        <v>42.279113297031472</v>
      </c>
      <c r="D856" s="209"/>
      <c r="E856" s="209" t="s">
        <v>204</v>
      </c>
      <c r="F856" s="209">
        <v>2007</v>
      </c>
    </row>
    <row r="857" spans="1:6" x14ac:dyDescent="0.45">
      <c r="A857" s="209">
        <v>23332</v>
      </c>
      <c r="B857" s="209">
        <v>450</v>
      </c>
      <c r="C857" s="208">
        <v>43.840071163260653</v>
      </c>
      <c r="D857" s="209"/>
      <c r="E857" s="209" t="s">
        <v>204</v>
      </c>
      <c r="F857" s="209">
        <v>2008</v>
      </c>
    </row>
    <row r="858" spans="1:6" x14ac:dyDescent="0.45">
      <c r="A858" s="209">
        <v>23442</v>
      </c>
      <c r="B858" s="209">
        <v>200</v>
      </c>
      <c r="C858" s="208">
        <v>20.754269565749251</v>
      </c>
      <c r="D858" s="209"/>
      <c r="E858" s="209" t="s">
        <v>204</v>
      </c>
      <c r="F858" s="209">
        <v>2008</v>
      </c>
    </row>
    <row r="859" spans="1:6" x14ac:dyDescent="0.45">
      <c r="A859" s="209">
        <v>23480</v>
      </c>
      <c r="B859" s="209">
        <v>500</v>
      </c>
      <c r="C859" s="208">
        <v>22.693924861862509</v>
      </c>
      <c r="D859" s="209"/>
      <c r="E859" s="209" t="s">
        <v>214</v>
      </c>
      <c r="F859" s="209">
        <v>1901</v>
      </c>
    </row>
    <row r="860" spans="1:6" x14ac:dyDescent="0.45">
      <c r="A860" s="209">
        <v>23478</v>
      </c>
      <c r="B860" s="209">
        <v>500</v>
      </c>
      <c r="C860" s="208">
        <v>67.189174517360556</v>
      </c>
      <c r="D860" s="209"/>
      <c r="E860" s="209" t="s">
        <v>214</v>
      </c>
      <c r="F860" s="209">
        <v>1901</v>
      </c>
    </row>
    <row r="861" spans="1:6" x14ac:dyDescent="0.45">
      <c r="A861" s="209">
        <v>23150</v>
      </c>
      <c r="B861" s="209">
        <v>675</v>
      </c>
      <c r="C861" s="208">
        <v>65.024917928438455</v>
      </c>
      <c r="D861" s="209"/>
      <c r="E861" s="209" t="s">
        <v>204</v>
      </c>
      <c r="F861" s="209">
        <v>2008</v>
      </c>
    </row>
    <row r="862" spans="1:6" x14ac:dyDescent="0.45">
      <c r="A862" s="209">
        <v>23146</v>
      </c>
      <c r="B862" s="209">
        <v>675</v>
      </c>
      <c r="C862" s="208">
        <v>62.550400767571411</v>
      </c>
      <c r="D862" s="209"/>
      <c r="E862" s="209" t="s">
        <v>204</v>
      </c>
      <c r="F862" s="209">
        <v>2008</v>
      </c>
    </row>
    <row r="863" spans="1:6" x14ac:dyDescent="0.45">
      <c r="A863" s="209">
        <v>23064</v>
      </c>
      <c r="B863" s="209">
        <v>0</v>
      </c>
      <c r="C863" s="208">
        <v>5.3835180722629259</v>
      </c>
      <c r="D863" s="209"/>
      <c r="E863" s="209"/>
      <c r="F863" s="209">
        <v>1901</v>
      </c>
    </row>
    <row r="864" spans="1:6" x14ac:dyDescent="0.45">
      <c r="A864" s="209">
        <v>23060</v>
      </c>
      <c r="B864" s="209">
        <v>500</v>
      </c>
      <c r="C864" s="208">
        <v>40.678341400634743</v>
      </c>
      <c r="D864" s="209"/>
      <c r="E864" s="209" t="s">
        <v>214</v>
      </c>
      <c r="F864" s="209">
        <v>1901</v>
      </c>
    </row>
    <row r="865" spans="1:6" x14ac:dyDescent="0.45">
      <c r="A865" s="209">
        <v>22898</v>
      </c>
      <c r="B865" s="209">
        <v>400</v>
      </c>
      <c r="C865" s="208">
        <v>49.213335335286843</v>
      </c>
      <c r="D865" s="209"/>
      <c r="E865" s="209" t="s">
        <v>204</v>
      </c>
      <c r="F865" s="209">
        <v>2004</v>
      </c>
    </row>
    <row r="866" spans="1:6" x14ac:dyDescent="0.45">
      <c r="A866" s="209">
        <v>22856</v>
      </c>
      <c r="B866" s="209">
        <v>250</v>
      </c>
      <c r="C866" s="208">
        <v>0.11213637324569301</v>
      </c>
      <c r="D866" s="209"/>
      <c r="E866" s="209"/>
      <c r="F866" s="209"/>
    </row>
    <row r="867" spans="1:6" x14ac:dyDescent="0.45">
      <c r="A867" s="209">
        <v>23018</v>
      </c>
      <c r="B867" s="209">
        <v>1000</v>
      </c>
      <c r="C867" s="208">
        <v>47.323236039656678</v>
      </c>
      <c r="D867" s="209"/>
      <c r="E867" s="209" t="s">
        <v>214</v>
      </c>
      <c r="F867" s="209">
        <v>1901</v>
      </c>
    </row>
    <row r="868" spans="1:6" x14ac:dyDescent="0.45">
      <c r="A868" s="209">
        <v>23016</v>
      </c>
      <c r="B868" s="209">
        <v>1200</v>
      </c>
      <c r="C868" s="208">
        <v>21.23386165631365</v>
      </c>
      <c r="D868" s="209"/>
      <c r="E868" s="209" t="s">
        <v>214</v>
      </c>
      <c r="F868" s="209">
        <v>1901</v>
      </c>
    </row>
    <row r="869" spans="1:6" x14ac:dyDescent="0.45">
      <c r="A869" s="209">
        <v>22976</v>
      </c>
      <c r="B869" s="209">
        <v>500</v>
      </c>
      <c r="C869" s="208">
        <v>1.077014177673411</v>
      </c>
      <c r="D869" s="209"/>
      <c r="E869" s="209" t="s">
        <v>204</v>
      </c>
      <c r="F869" s="209">
        <v>2005</v>
      </c>
    </row>
    <row r="870" spans="1:6" x14ac:dyDescent="0.45">
      <c r="A870" s="209">
        <v>22956</v>
      </c>
      <c r="B870" s="209">
        <v>250</v>
      </c>
      <c r="C870" s="208">
        <v>46.394021568765453</v>
      </c>
      <c r="D870" s="209"/>
      <c r="E870" s="209" t="s">
        <v>204</v>
      </c>
      <c r="F870" s="209">
        <v>2008</v>
      </c>
    </row>
    <row r="871" spans="1:6" x14ac:dyDescent="0.45">
      <c r="A871" s="209">
        <v>22948</v>
      </c>
      <c r="B871" s="209">
        <v>250</v>
      </c>
      <c r="C871" s="208">
        <v>65.808035846659934</v>
      </c>
      <c r="D871" s="209"/>
      <c r="E871" s="209" t="s">
        <v>204</v>
      </c>
      <c r="F871" s="209">
        <v>2008</v>
      </c>
    </row>
    <row r="872" spans="1:6" x14ac:dyDescent="0.45">
      <c r="A872" s="209">
        <v>22940</v>
      </c>
      <c r="B872" s="209">
        <v>250</v>
      </c>
      <c r="C872" s="208">
        <v>69.238800470883007</v>
      </c>
      <c r="D872" s="209"/>
      <c r="E872" s="209" t="s">
        <v>204</v>
      </c>
      <c r="F872" s="209">
        <v>2008</v>
      </c>
    </row>
    <row r="873" spans="1:6" x14ac:dyDescent="0.45">
      <c r="A873" s="209">
        <v>22938</v>
      </c>
      <c r="B873" s="209">
        <v>315</v>
      </c>
      <c r="C873" s="208">
        <v>22.026607719938291</v>
      </c>
      <c r="D873" s="209"/>
      <c r="E873" s="209" t="s">
        <v>204</v>
      </c>
      <c r="F873" s="209">
        <v>2008</v>
      </c>
    </row>
    <row r="874" spans="1:6" x14ac:dyDescent="0.45">
      <c r="A874" s="209">
        <v>22936</v>
      </c>
      <c r="B874" s="209">
        <v>315</v>
      </c>
      <c r="C874" s="208">
        <v>57.25411699036497</v>
      </c>
      <c r="D874" s="209"/>
      <c r="E874" s="209" t="s">
        <v>204</v>
      </c>
      <c r="F874" s="209">
        <v>2008</v>
      </c>
    </row>
    <row r="875" spans="1:6" x14ac:dyDescent="0.45">
      <c r="A875" s="209">
        <v>22934</v>
      </c>
      <c r="B875" s="209">
        <v>250</v>
      </c>
      <c r="C875" s="208">
        <v>58.680707020569201</v>
      </c>
      <c r="D875" s="209"/>
      <c r="E875" s="209" t="s">
        <v>204</v>
      </c>
      <c r="F875" s="209">
        <v>2008</v>
      </c>
    </row>
    <row r="876" spans="1:6" x14ac:dyDescent="0.45">
      <c r="A876" s="209">
        <v>23206</v>
      </c>
      <c r="B876" s="209">
        <v>315</v>
      </c>
      <c r="C876" s="208">
        <v>23.862056889900749</v>
      </c>
      <c r="D876" s="209"/>
      <c r="E876" s="209" t="s">
        <v>204</v>
      </c>
      <c r="F876" s="209">
        <v>2008</v>
      </c>
    </row>
    <row r="877" spans="1:6" x14ac:dyDescent="0.45">
      <c r="A877" s="209">
        <v>23204</v>
      </c>
      <c r="B877" s="209">
        <v>200</v>
      </c>
      <c r="C877" s="208">
        <v>72.353956496120801</v>
      </c>
      <c r="D877" s="209"/>
      <c r="E877" s="209" t="s">
        <v>204</v>
      </c>
      <c r="F877" s="209">
        <v>2006</v>
      </c>
    </row>
    <row r="878" spans="1:6" x14ac:dyDescent="0.45">
      <c r="A878" s="209">
        <v>23166</v>
      </c>
      <c r="B878" s="209">
        <v>573</v>
      </c>
      <c r="C878" s="208">
        <v>52.949745067495833</v>
      </c>
      <c r="D878" s="209"/>
      <c r="E878" s="209" t="s">
        <v>204</v>
      </c>
      <c r="F878" s="209">
        <v>2008</v>
      </c>
    </row>
    <row r="879" spans="1:6" x14ac:dyDescent="0.45">
      <c r="A879" s="209">
        <v>23158</v>
      </c>
      <c r="B879" s="209">
        <v>458</v>
      </c>
      <c r="C879" s="208">
        <v>8.6643672128333002E-2</v>
      </c>
      <c r="D879" s="209"/>
      <c r="E879" s="209"/>
      <c r="F879" s="209"/>
    </row>
    <row r="880" spans="1:6" x14ac:dyDescent="0.45">
      <c r="A880" s="209">
        <v>22774</v>
      </c>
      <c r="B880" s="209">
        <v>670</v>
      </c>
      <c r="C880" s="208">
        <v>33.637271689468143</v>
      </c>
      <c r="D880" s="209"/>
      <c r="E880" s="209" t="s">
        <v>204</v>
      </c>
      <c r="F880" s="209">
        <v>2008</v>
      </c>
    </row>
    <row r="881" spans="1:6" x14ac:dyDescent="0.45">
      <c r="A881" s="209">
        <v>22770</v>
      </c>
      <c r="B881" s="209">
        <v>670</v>
      </c>
      <c r="C881" s="208">
        <v>7.9829766650394776</v>
      </c>
      <c r="D881" s="209"/>
      <c r="E881" s="209" t="s">
        <v>204</v>
      </c>
      <c r="F881" s="209">
        <v>2008</v>
      </c>
    </row>
    <row r="882" spans="1:6" x14ac:dyDescent="0.45">
      <c r="A882" s="209">
        <v>22764</v>
      </c>
      <c r="B882" s="209">
        <v>315</v>
      </c>
      <c r="C882" s="208">
        <v>32.577885732913217</v>
      </c>
      <c r="D882" s="209"/>
      <c r="E882" s="209" t="s">
        <v>204</v>
      </c>
      <c r="F882" s="209">
        <v>2008</v>
      </c>
    </row>
    <row r="883" spans="1:6" x14ac:dyDescent="0.45">
      <c r="A883" s="209">
        <v>22754</v>
      </c>
      <c r="B883" s="209">
        <v>315</v>
      </c>
      <c r="C883" s="208">
        <v>7.3866957235564623</v>
      </c>
      <c r="D883" s="209"/>
      <c r="E883" s="209"/>
      <c r="F883" s="209">
        <v>2008</v>
      </c>
    </row>
    <row r="884" spans="1:6" x14ac:dyDescent="0.45">
      <c r="A884" s="209">
        <v>22748</v>
      </c>
      <c r="B884" s="209">
        <v>200</v>
      </c>
      <c r="C884" s="208">
        <v>33.725300867106363</v>
      </c>
      <c r="D884" s="209"/>
      <c r="E884" s="209" t="s">
        <v>204</v>
      </c>
      <c r="F884" s="209">
        <v>2006</v>
      </c>
    </row>
    <row r="885" spans="1:6" x14ac:dyDescent="0.45">
      <c r="A885" s="209">
        <v>22854</v>
      </c>
      <c r="B885" s="209">
        <v>1500</v>
      </c>
      <c r="C885" s="208">
        <v>33.713157517911178</v>
      </c>
      <c r="D885" s="209"/>
      <c r="E885" s="209" t="s">
        <v>109</v>
      </c>
      <c r="F885" s="209">
        <v>2008</v>
      </c>
    </row>
    <row r="886" spans="1:6" x14ac:dyDescent="0.45">
      <c r="A886" s="209">
        <v>22836</v>
      </c>
      <c r="B886" s="209">
        <v>0</v>
      </c>
      <c r="C886" s="208">
        <v>13.260144868277321</v>
      </c>
      <c r="D886" s="209"/>
      <c r="E886" s="209"/>
      <c r="F886" s="209">
        <v>1901</v>
      </c>
    </row>
    <row r="887" spans="1:6" x14ac:dyDescent="0.45">
      <c r="A887" s="209">
        <v>22284</v>
      </c>
      <c r="B887" s="209">
        <v>250</v>
      </c>
      <c r="C887" s="208">
        <v>5.3107107895442756</v>
      </c>
      <c r="D887" s="209"/>
      <c r="E887" s="209" t="s">
        <v>204</v>
      </c>
      <c r="F887" s="209">
        <v>2009</v>
      </c>
    </row>
    <row r="888" spans="1:6" x14ac:dyDescent="0.45">
      <c r="A888" s="209">
        <v>22722</v>
      </c>
      <c r="B888" s="209">
        <v>315</v>
      </c>
      <c r="C888" s="208">
        <v>41.668665672109952</v>
      </c>
      <c r="D888" s="209"/>
      <c r="E888" s="209" t="s">
        <v>204</v>
      </c>
      <c r="F888" s="209">
        <v>2009</v>
      </c>
    </row>
    <row r="889" spans="1:6" x14ac:dyDescent="0.45">
      <c r="A889" s="209">
        <v>22720</v>
      </c>
      <c r="B889" s="209">
        <v>315</v>
      </c>
      <c r="C889" s="208">
        <v>12.095798687470371</v>
      </c>
      <c r="D889" s="209"/>
      <c r="E889" s="209" t="s">
        <v>204</v>
      </c>
      <c r="F889" s="209">
        <v>2009</v>
      </c>
    </row>
    <row r="890" spans="1:6" x14ac:dyDescent="0.45">
      <c r="A890" s="209">
        <v>22708</v>
      </c>
      <c r="B890" s="209">
        <v>450</v>
      </c>
      <c r="C890" s="208">
        <v>21.492672350845211</v>
      </c>
      <c r="D890" s="209"/>
      <c r="E890" s="209" t="s">
        <v>204</v>
      </c>
      <c r="F890" s="209">
        <v>2009</v>
      </c>
    </row>
    <row r="891" spans="1:6" x14ac:dyDescent="0.45">
      <c r="A891" s="209">
        <v>22414</v>
      </c>
      <c r="B891" s="209">
        <v>600</v>
      </c>
      <c r="C891" s="208">
        <v>21.330006781903151</v>
      </c>
      <c r="D891" s="209"/>
      <c r="E891" s="209" t="s">
        <v>204</v>
      </c>
      <c r="F891" s="209">
        <v>2009</v>
      </c>
    </row>
    <row r="892" spans="1:6" x14ac:dyDescent="0.45">
      <c r="A892" s="209">
        <v>22406</v>
      </c>
      <c r="B892" s="209">
        <v>250</v>
      </c>
      <c r="C892" s="208">
        <v>28.183580674759909</v>
      </c>
      <c r="D892" s="209"/>
      <c r="E892" s="209" t="s">
        <v>204</v>
      </c>
      <c r="F892" s="209">
        <v>2008</v>
      </c>
    </row>
    <row r="893" spans="1:6" x14ac:dyDescent="0.45">
      <c r="A893" s="209">
        <v>22244</v>
      </c>
      <c r="B893" s="209">
        <v>200</v>
      </c>
      <c r="C893" s="208">
        <v>0.151979497616793</v>
      </c>
      <c r="D893" s="209"/>
      <c r="E893" s="209"/>
      <c r="F893" s="209"/>
    </row>
    <row r="894" spans="1:6" x14ac:dyDescent="0.45">
      <c r="A894" s="209">
        <v>22240</v>
      </c>
      <c r="B894" s="209">
        <v>355</v>
      </c>
      <c r="C894" s="208">
        <v>28.808822365645732</v>
      </c>
      <c r="D894" s="209"/>
      <c r="E894" s="209" t="s">
        <v>209</v>
      </c>
      <c r="F894" s="209">
        <v>2003</v>
      </c>
    </row>
    <row r="895" spans="1:6" x14ac:dyDescent="0.45">
      <c r="A895" s="209">
        <v>22680</v>
      </c>
      <c r="B895" s="209">
        <v>400</v>
      </c>
      <c r="C895" s="208">
        <v>19.449886602939799</v>
      </c>
      <c r="D895" s="209"/>
      <c r="E895" s="209" t="s">
        <v>204</v>
      </c>
      <c r="F895" s="209">
        <v>2005</v>
      </c>
    </row>
    <row r="896" spans="1:6" x14ac:dyDescent="0.45">
      <c r="A896" s="209">
        <v>22672</v>
      </c>
      <c r="B896" s="209">
        <v>200</v>
      </c>
      <c r="C896" s="208">
        <v>13.48930846405533</v>
      </c>
      <c r="D896" s="209"/>
      <c r="E896" s="209" t="s">
        <v>204</v>
      </c>
      <c r="F896" s="209">
        <v>2006</v>
      </c>
    </row>
    <row r="897" spans="1:6" x14ac:dyDescent="0.45">
      <c r="A897" s="209">
        <v>22662</v>
      </c>
      <c r="B897" s="209">
        <v>315</v>
      </c>
      <c r="C897" s="208">
        <v>23.243046344356429</v>
      </c>
      <c r="D897" s="209"/>
      <c r="E897" s="209" t="s">
        <v>204</v>
      </c>
      <c r="F897" s="209">
        <v>2006</v>
      </c>
    </row>
    <row r="898" spans="1:6" x14ac:dyDescent="0.45">
      <c r="A898" s="209">
        <v>22630</v>
      </c>
      <c r="B898" s="209">
        <v>790</v>
      </c>
      <c r="C898" s="208">
        <v>27.190088867516518</v>
      </c>
      <c r="D898" s="209"/>
      <c r="E898" s="209" t="s">
        <v>204</v>
      </c>
      <c r="F898" s="209">
        <v>2009</v>
      </c>
    </row>
    <row r="899" spans="1:6" x14ac:dyDescent="0.45">
      <c r="A899" s="209">
        <v>22626</v>
      </c>
      <c r="B899" s="209">
        <v>573</v>
      </c>
      <c r="C899" s="208">
        <v>0.26718490538776501</v>
      </c>
      <c r="D899" s="209"/>
      <c r="E899" s="209"/>
      <c r="F899" s="209"/>
    </row>
    <row r="900" spans="1:6" x14ac:dyDescent="0.45">
      <c r="A900" s="209">
        <v>22372</v>
      </c>
      <c r="B900" s="209">
        <v>300</v>
      </c>
      <c r="C900" s="208">
        <v>26.545624471451799</v>
      </c>
      <c r="D900" s="209"/>
      <c r="E900" s="209" t="s">
        <v>204</v>
      </c>
      <c r="F900" s="209">
        <v>2010</v>
      </c>
    </row>
    <row r="901" spans="1:6" x14ac:dyDescent="0.45">
      <c r="A901" s="209">
        <v>22366</v>
      </c>
      <c r="B901" s="209">
        <v>250</v>
      </c>
      <c r="C901" s="208">
        <v>26.715253173372609</v>
      </c>
      <c r="D901" s="209"/>
      <c r="E901" s="209" t="s">
        <v>204</v>
      </c>
      <c r="F901" s="209">
        <v>2010</v>
      </c>
    </row>
    <row r="902" spans="1:6" x14ac:dyDescent="0.45">
      <c r="A902" s="209">
        <v>22340</v>
      </c>
      <c r="B902" s="209">
        <v>200</v>
      </c>
      <c r="C902" s="208">
        <v>9.5404393757929586</v>
      </c>
      <c r="D902" s="209"/>
      <c r="E902" s="209" t="s">
        <v>204</v>
      </c>
      <c r="F902" s="209">
        <v>2010</v>
      </c>
    </row>
    <row r="903" spans="1:6" x14ac:dyDescent="0.45">
      <c r="A903" s="209">
        <v>22338</v>
      </c>
      <c r="B903" s="209">
        <v>315</v>
      </c>
      <c r="C903" s="208">
        <v>15.57678063708518</v>
      </c>
      <c r="D903" s="209"/>
      <c r="E903" s="209" t="s">
        <v>433</v>
      </c>
      <c r="F903" s="209">
        <v>2010</v>
      </c>
    </row>
    <row r="904" spans="1:6" x14ac:dyDescent="0.45">
      <c r="A904" s="209">
        <v>22580</v>
      </c>
      <c r="B904" s="209">
        <v>400</v>
      </c>
      <c r="C904" s="208">
        <v>37.169324402183783</v>
      </c>
      <c r="D904" s="209"/>
      <c r="E904" s="209" t="s">
        <v>204</v>
      </c>
      <c r="F904" s="209">
        <v>2009</v>
      </c>
    </row>
    <row r="905" spans="1:6" x14ac:dyDescent="0.45">
      <c r="A905" s="209">
        <v>22216</v>
      </c>
      <c r="B905" s="209">
        <v>500</v>
      </c>
      <c r="C905" s="208">
        <v>0.37819260462277299</v>
      </c>
      <c r="D905" s="209"/>
      <c r="E905" s="209" t="s">
        <v>214</v>
      </c>
      <c r="F905" s="209">
        <v>1901</v>
      </c>
    </row>
    <row r="906" spans="1:6" x14ac:dyDescent="0.45">
      <c r="A906" s="209">
        <v>22214</v>
      </c>
      <c r="B906" s="209">
        <v>1000</v>
      </c>
      <c r="C906" s="208">
        <v>52.81353186372629</v>
      </c>
      <c r="D906" s="209"/>
      <c r="E906" s="209" t="s">
        <v>214</v>
      </c>
      <c r="F906" s="209">
        <v>1985</v>
      </c>
    </row>
    <row r="907" spans="1:6" x14ac:dyDescent="0.45">
      <c r="A907" s="209">
        <v>22210</v>
      </c>
      <c r="B907" s="209">
        <v>250</v>
      </c>
      <c r="C907" s="208">
        <v>4.3273922904956628</v>
      </c>
      <c r="D907" s="209"/>
      <c r="E907" s="209"/>
      <c r="F907" s="209"/>
    </row>
    <row r="908" spans="1:6" x14ac:dyDescent="0.45">
      <c r="A908" s="209">
        <v>21750</v>
      </c>
      <c r="B908" s="209">
        <v>200</v>
      </c>
      <c r="C908" s="208">
        <v>55.03776165887701</v>
      </c>
      <c r="D908" s="209"/>
      <c r="E908" s="209" t="s">
        <v>206</v>
      </c>
      <c r="F908" s="209">
        <v>1985</v>
      </c>
    </row>
    <row r="909" spans="1:6" x14ac:dyDescent="0.45">
      <c r="A909" s="209">
        <v>21646</v>
      </c>
      <c r="B909" s="209">
        <v>250</v>
      </c>
      <c r="C909" s="208">
        <v>35.325975741179157</v>
      </c>
      <c r="D909" s="209"/>
      <c r="E909" s="209" t="s">
        <v>204</v>
      </c>
      <c r="F909" s="209">
        <v>2010</v>
      </c>
    </row>
    <row r="910" spans="1:6" x14ac:dyDescent="0.45">
      <c r="A910" s="209">
        <v>21644</v>
      </c>
      <c r="B910" s="209">
        <v>315</v>
      </c>
      <c r="C910" s="208">
        <v>5.2288556265774364</v>
      </c>
      <c r="D910" s="209"/>
      <c r="E910" s="209" t="s">
        <v>204</v>
      </c>
      <c r="F910" s="209">
        <v>2010</v>
      </c>
    </row>
    <row r="911" spans="1:6" x14ac:dyDescent="0.45">
      <c r="A911" s="209">
        <v>22068</v>
      </c>
      <c r="B911" s="209">
        <v>315</v>
      </c>
      <c r="C911" s="208">
        <v>33.690084161465798</v>
      </c>
      <c r="D911" s="209"/>
      <c r="E911" s="209" t="s">
        <v>204</v>
      </c>
      <c r="F911" s="209">
        <v>2010</v>
      </c>
    </row>
    <row r="912" spans="1:6" x14ac:dyDescent="0.45">
      <c r="A912" s="209">
        <v>22008</v>
      </c>
      <c r="B912" s="209">
        <v>300</v>
      </c>
      <c r="C912" s="208">
        <v>52.324151744360343</v>
      </c>
      <c r="D912" s="209"/>
      <c r="E912" s="209" t="s">
        <v>206</v>
      </c>
      <c r="F912" s="209">
        <v>1985</v>
      </c>
    </row>
    <row r="913" spans="1:6" x14ac:dyDescent="0.45">
      <c r="A913" s="209">
        <v>21628</v>
      </c>
      <c r="B913" s="209">
        <v>300</v>
      </c>
      <c r="C913" s="208">
        <v>22.519501820359832</v>
      </c>
      <c r="D913" s="209"/>
      <c r="E913" s="209" t="s">
        <v>206</v>
      </c>
      <c r="F913" s="209">
        <v>1986</v>
      </c>
    </row>
    <row r="914" spans="1:6" x14ac:dyDescent="0.45">
      <c r="A914" s="209">
        <v>21620</v>
      </c>
      <c r="B914" s="209">
        <v>300</v>
      </c>
      <c r="C914" s="208">
        <v>17.175322600976841</v>
      </c>
      <c r="D914" s="209"/>
      <c r="E914" s="209" t="s">
        <v>206</v>
      </c>
      <c r="F914" s="209">
        <v>1986</v>
      </c>
    </row>
    <row r="915" spans="1:6" x14ac:dyDescent="0.45">
      <c r="A915" s="209">
        <v>21616</v>
      </c>
      <c r="B915" s="209">
        <v>0</v>
      </c>
      <c r="C915" s="208">
        <v>23.065397285461799</v>
      </c>
      <c r="D915" s="209"/>
      <c r="E915" s="209"/>
      <c r="F915" s="209">
        <v>1901</v>
      </c>
    </row>
    <row r="916" spans="1:6" x14ac:dyDescent="0.45">
      <c r="A916" s="209">
        <v>21588</v>
      </c>
      <c r="B916" s="209">
        <v>300</v>
      </c>
      <c r="C916" s="208">
        <v>45.06456402446014</v>
      </c>
      <c r="D916" s="209"/>
      <c r="E916" s="209" t="s">
        <v>206</v>
      </c>
      <c r="F916" s="209">
        <v>1986</v>
      </c>
    </row>
    <row r="917" spans="1:6" x14ac:dyDescent="0.45">
      <c r="A917" s="209">
        <v>21474</v>
      </c>
      <c r="B917" s="209">
        <v>250</v>
      </c>
      <c r="C917" s="208">
        <v>30.681813205791752</v>
      </c>
      <c r="D917" s="209"/>
      <c r="E917" s="209" t="s">
        <v>204</v>
      </c>
      <c r="F917" s="209">
        <v>2011</v>
      </c>
    </row>
    <row r="918" spans="1:6" x14ac:dyDescent="0.45">
      <c r="A918" s="209">
        <v>21904</v>
      </c>
      <c r="B918" s="209">
        <v>200</v>
      </c>
      <c r="C918" s="208">
        <v>33.400577384372028</v>
      </c>
      <c r="D918" s="209"/>
      <c r="E918" s="209" t="s">
        <v>204</v>
      </c>
      <c r="F918" s="209">
        <v>2011</v>
      </c>
    </row>
    <row r="919" spans="1:6" x14ac:dyDescent="0.45">
      <c r="A919" s="209">
        <v>21806</v>
      </c>
      <c r="B919" s="209">
        <v>500</v>
      </c>
      <c r="C919" s="208">
        <v>28.469154549243211</v>
      </c>
      <c r="D919" s="209"/>
      <c r="E919" s="209" t="s">
        <v>204</v>
      </c>
      <c r="F919" s="209">
        <v>2011</v>
      </c>
    </row>
    <row r="920" spans="1:6" x14ac:dyDescent="0.45">
      <c r="A920" s="209">
        <v>21568</v>
      </c>
      <c r="B920" s="209">
        <v>300</v>
      </c>
      <c r="C920" s="208">
        <v>27.59623601927969</v>
      </c>
      <c r="D920" s="209"/>
      <c r="E920" s="209" t="s">
        <v>207</v>
      </c>
      <c r="F920" s="209">
        <v>1901</v>
      </c>
    </row>
    <row r="921" spans="1:6" x14ac:dyDescent="0.45">
      <c r="A921" s="209">
        <v>21550</v>
      </c>
      <c r="B921" s="209">
        <v>1000</v>
      </c>
      <c r="C921" s="208">
        <v>46.293234720842918</v>
      </c>
      <c r="D921" s="209"/>
      <c r="E921" s="209" t="s">
        <v>214</v>
      </c>
      <c r="F921" s="209">
        <v>1983</v>
      </c>
    </row>
    <row r="922" spans="1:6" x14ac:dyDescent="0.45">
      <c r="A922" s="209">
        <v>21522</v>
      </c>
      <c r="B922" s="209">
        <v>455</v>
      </c>
      <c r="C922" s="208">
        <v>10.34733134364809</v>
      </c>
      <c r="D922" s="209"/>
      <c r="E922" s="209" t="s">
        <v>204</v>
      </c>
      <c r="F922" s="209">
        <v>2011</v>
      </c>
    </row>
    <row r="923" spans="1:6" x14ac:dyDescent="0.45">
      <c r="A923" s="209">
        <v>21520</v>
      </c>
      <c r="B923" s="209">
        <v>455</v>
      </c>
      <c r="C923" s="208">
        <v>52.26041363069929</v>
      </c>
      <c r="D923" s="209"/>
      <c r="E923" s="209" t="s">
        <v>204</v>
      </c>
      <c r="F923" s="209">
        <v>2011</v>
      </c>
    </row>
    <row r="924" spans="1:6" x14ac:dyDescent="0.45">
      <c r="A924" s="209">
        <v>21458</v>
      </c>
      <c r="B924" s="209">
        <v>580</v>
      </c>
      <c r="C924" s="208">
        <v>44.338032986362933</v>
      </c>
      <c r="D924" s="209"/>
      <c r="E924" s="209" t="s">
        <v>204</v>
      </c>
      <c r="F924" s="209">
        <v>2011</v>
      </c>
    </row>
    <row r="925" spans="1:6" x14ac:dyDescent="0.45">
      <c r="A925" s="209">
        <v>21442</v>
      </c>
      <c r="B925" s="209">
        <v>580</v>
      </c>
      <c r="C925" s="208">
        <v>28.52062326266514</v>
      </c>
      <c r="D925" s="209"/>
      <c r="E925" s="209" t="s">
        <v>204</v>
      </c>
      <c r="F925" s="209">
        <v>2011</v>
      </c>
    </row>
    <row r="926" spans="1:6" x14ac:dyDescent="0.45">
      <c r="A926" s="209">
        <v>21860</v>
      </c>
      <c r="B926" s="209">
        <v>400</v>
      </c>
      <c r="C926" s="208">
        <v>15.726936378101231</v>
      </c>
      <c r="D926" s="209"/>
      <c r="E926" s="209" t="s">
        <v>204</v>
      </c>
      <c r="F926" s="209">
        <v>2011</v>
      </c>
    </row>
    <row r="927" spans="1:6" x14ac:dyDescent="0.45">
      <c r="A927" s="209">
        <v>21308</v>
      </c>
      <c r="B927" s="209">
        <v>500</v>
      </c>
      <c r="C927" s="208">
        <v>45.128450475321742</v>
      </c>
      <c r="D927" s="209"/>
      <c r="E927" s="209" t="s">
        <v>214</v>
      </c>
      <c r="F927" s="209">
        <v>1982</v>
      </c>
    </row>
    <row r="928" spans="1:6" x14ac:dyDescent="0.45">
      <c r="A928" s="209">
        <v>21298</v>
      </c>
      <c r="B928" s="209">
        <v>500</v>
      </c>
      <c r="C928" s="208">
        <v>30.560006544092222</v>
      </c>
      <c r="D928" s="209"/>
      <c r="E928" s="209" t="s">
        <v>214</v>
      </c>
      <c r="F928" s="209">
        <v>1979</v>
      </c>
    </row>
    <row r="929" spans="1:6" x14ac:dyDescent="0.45">
      <c r="A929" s="209">
        <v>21290</v>
      </c>
      <c r="B929" s="209">
        <v>500</v>
      </c>
      <c r="C929" s="208">
        <v>23.8456704663135</v>
      </c>
      <c r="D929" s="209"/>
      <c r="E929" s="209" t="s">
        <v>214</v>
      </c>
      <c r="F929" s="209">
        <v>1979</v>
      </c>
    </row>
    <row r="930" spans="1:6" x14ac:dyDescent="0.45">
      <c r="A930" s="209">
        <v>20834</v>
      </c>
      <c r="B930" s="209">
        <v>500</v>
      </c>
      <c r="C930" s="208">
        <v>20.787714430478101</v>
      </c>
      <c r="D930" s="209"/>
      <c r="E930" s="209" t="s">
        <v>214</v>
      </c>
      <c r="F930" s="209">
        <v>1977</v>
      </c>
    </row>
    <row r="931" spans="1:6" x14ac:dyDescent="0.45">
      <c r="A931" s="209">
        <v>21282</v>
      </c>
      <c r="B931" s="209">
        <v>600</v>
      </c>
      <c r="C931" s="208">
        <v>47.699809432826129</v>
      </c>
      <c r="D931" s="209"/>
      <c r="E931" s="209" t="s">
        <v>204</v>
      </c>
      <c r="F931" s="209">
        <v>2011</v>
      </c>
    </row>
    <row r="932" spans="1:6" x14ac:dyDescent="0.45">
      <c r="A932" s="209">
        <v>21278</v>
      </c>
      <c r="B932" s="209">
        <v>600</v>
      </c>
      <c r="C932" s="208">
        <v>42.100972622779608</v>
      </c>
      <c r="D932" s="209"/>
      <c r="E932" s="209" t="s">
        <v>204</v>
      </c>
      <c r="F932" s="209">
        <v>2011</v>
      </c>
    </row>
    <row r="933" spans="1:6" x14ac:dyDescent="0.45">
      <c r="A933" s="209">
        <v>21250</v>
      </c>
      <c r="B933" s="209">
        <v>315</v>
      </c>
      <c r="C933" s="208">
        <v>4.5697111285108036</v>
      </c>
      <c r="D933" s="209"/>
      <c r="E933" s="209" t="s">
        <v>204</v>
      </c>
      <c r="F933" s="209">
        <v>2005</v>
      </c>
    </row>
    <row r="934" spans="1:6" x14ac:dyDescent="0.45">
      <c r="A934" s="209">
        <v>20776</v>
      </c>
      <c r="B934" s="209">
        <v>1200</v>
      </c>
      <c r="C934" s="208">
        <v>14.23056759476632</v>
      </c>
      <c r="D934" s="209"/>
      <c r="E934" s="209" t="s">
        <v>214</v>
      </c>
      <c r="F934" s="209">
        <v>1988</v>
      </c>
    </row>
    <row r="935" spans="1:6" x14ac:dyDescent="0.45">
      <c r="A935" s="209">
        <v>21200</v>
      </c>
      <c r="B935" s="209">
        <v>560</v>
      </c>
      <c r="C935" s="208">
        <v>3.0658677046586171</v>
      </c>
      <c r="D935" s="209"/>
      <c r="E935" s="209" t="s">
        <v>114</v>
      </c>
      <c r="F935" s="209">
        <v>1997</v>
      </c>
    </row>
    <row r="936" spans="1:6" x14ac:dyDescent="0.45">
      <c r="A936" s="209">
        <v>21166</v>
      </c>
      <c r="B936" s="209">
        <v>250</v>
      </c>
      <c r="C936" s="208">
        <v>18.062398435977819</v>
      </c>
      <c r="D936" s="209"/>
      <c r="E936" s="209" t="s">
        <v>204</v>
      </c>
      <c r="F936" s="209">
        <v>2006</v>
      </c>
    </row>
    <row r="937" spans="1:6" x14ac:dyDescent="0.45">
      <c r="A937" s="209">
        <v>21160</v>
      </c>
      <c r="B937" s="209">
        <v>200</v>
      </c>
      <c r="C937" s="208">
        <v>36.22743131489532</v>
      </c>
      <c r="D937" s="209"/>
      <c r="E937" s="209" t="s">
        <v>124</v>
      </c>
      <c r="F937" s="209">
        <v>1988</v>
      </c>
    </row>
    <row r="938" spans="1:6" x14ac:dyDescent="0.45">
      <c r="A938" s="209">
        <v>21118</v>
      </c>
      <c r="B938" s="209">
        <v>0</v>
      </c>
      <c r="C938" s="208">
        <v>18.545618573179699</v>
      </c>
      <c r="D938" s="209"/>
      <c r="E938" s="209"/>
      <c r="F938" s="209">
        <v>1901</v>
      </c>
    </row>
    <row r="939" spans="1:6" x14ac:dyDescent="0.45">
      <c r="A939" s="209">
        <v>21078</v>
      </c>
      <c r="B939" s="209">
        <v>0</v>
      </c>
      <c r="C939" s="208">
        <v>19.183216980091661</v>
      </c>
      <c r="D939" s="209"/>
      <c r="E939" s="209"/>
      <c r="F939" s="209">
        <v>1901</v>
      </c>
    </row>
    <row r="940" spans="1:6" x14ac:dyDescent="0.45">
      <c r="A940" s="209">
        <v>21040</v>
      </c>
      <c r="B940" s="209">
        <v>1050</v>
      </c>
      <c r="C940" s="208">
        <v>22.34186565387326</v>
      </c>
      <c r="D940" s="209"/>
      <c r="E940" s="209" t="s">
        <v>214</v>
      </c>
      <c r="F940" s="209">
        <v>1959</v>
      </c>
    </row>
    <row r="941" spans="1:6" x14ac:dyDescent="0.45">
      <c r="A941" s="209">
        <v>21002</v>
      </c>
      <c r="B941" s="209">
        <v>560</v>
      </c>
      <c r="C941" s="208">
        <v>2.3778442507559792</v>
      </c>
      <c r="D941" s="209"/>
      <c r="E941" s="209" t="s">
        <v>204</v>
      </c>
      <c r="F941" s="209">
        <v>2013</v>
      </c>
    </row>
    <row r="942" spans="1:6" x14ac:dyDescent="0.45">
      <c r="A942" s="209">
        <v>20998</v>
      </c>
      <c r="B942" s="209">
        <v>560</v>
      </c>
      <c r="C942" s="208">
        <v>51.382626366908767</v>
      </c>
      <c r="D942" s="209"/>
      <c r="E942" s="209" t="s">
        <v>204</v>
      </c>
      <c r="F942" s="209">
        <v>2013</v>
      </c>
    </row>
    <row r="943" spans="1:6" x14ac:dyDescent="0.45">
      <c r="A943" s="209">
        <v>20992</v>
      </c>
      <c r="B943" s="209">
        <v>560</v>
      </c>
      <c r="C943" s="208">
        <v>0.27624597700935499</v>
      </c>
      <c r="D943" s="209"/>
      <c r="E943" s="209" t="s">
        <v>204</v>
      </c>
      <c r="F943" s="209">
        <v>2013</v>
      </c>
    </row>
    <row r="944" spans="1:6" x14ac:dyDescent="0.45">
      <c r="A944" s="209">
        <v>20972</v>
      </c>
      <c r="B944" s="209">
        <v>315</v>
      </c>
      <c r="C944" s="208">
        <v>38.901828094489829</v>
      </c>
      <c r="D944" s="209"/>
      <c r="E944" s="209" t="s">
        <v>204</v>
      </c>
      <c r="F944" s="209">
        <v>2013</v>
      </c>
    </row>
    <row r="945" spans="1:6" x14ac:dyDescent="0.45">
      <c r="A945" s="209">
        <v>20934</v>
      </c>
      <c r="B945" s="209">
        <v>1125</v>
      </c>
      <c r="C945" s="208">
        <v>8.2486686755146295</v>
      </c>
      <c r="D945" s="209"/>
      <c r="E945" s="209" t="s">
        <v>204</v>
      </c>
      <c r="F945" s="209">
        <v>2013</v>
      </c>
    </row>
    <row r="946" spans="1:6" x14ac:dyDescent="0.45">
      <c r="A946" s="209">
        <v>20648</v>
      </c>
      <c r="B946" s="209">
        <v>920</v>
      </c>
      <c r="C946" s="208">
        <v>8.0875034831955528</v>
      </c>
      <c r="D946" s="209"/>
      <c r="E946" s="209" t="s">
        <v>204</v>
      </c>
      <c r="F946" s="209">
        <v>2013</v>
      </c>
    </row>
    <row r="947" spans="1:6" x14ac:dyDescent="0.45">
      <c r="A947" s="209">
        <v>20556</v>
      </c>
      <c r="B947" s="209">
        <v>630</v>
      </c>
      <c r="C947" s="208">
        <v>28.6399610265143</v>
      </c>
      <c r="D947" s="209"/>
      <c r="E947" s="209" t="s">
        <v>204</v>
      </c>
      <c r="F947" s="209">
        <v>2013</v>
      </c>
    </row>
    <row r="948" spans="1:6" x14ac:dyDescent="0.45">
      <c r="A948" s="209">
        <v>20538</v>
      </c>
      <c r="B948" s="209">
        <v>919</v>
      </c>
      <c r="C948" s="208">
        <v>35.275793872836879</v>
      </c>
      <c r="D948" s="209"/>
      <c r="E948" s="209" t="s">
        <v>204</v>
      </c>
      <c r="F948" s="209">
        <v>2013</v>
      </c>
    </row>
    <row r="949" spans="1:6" x14ac:dyDescent="0.45">
      <c r="A949" s="209">
        <v>20530</v>
      </c>
      <c r="B949" s="209">
        <v>315</v>
      </c>
      <c r="C949" s="208">
        <v>36.65962349386816</v>
      </c>
      <c r="D949" s="209"/>
      <c r="E949" s="209" t="s">
        <v>204</v>
      </c>
      <c r="F949" s="209">
        <v>2013</v>
      </c>
    </row>
    <row r="950" spans="1:6" x14ac:dyDescent="0.45">
      <c r="A950" s="209">
        <v>20526</v>
      </c>
      <c r="B950" s="209">
        <v>919</v>
      </c>
      <c r="C950" s="208">
        <v>7.607413751231098</v>
      </c>
      <c r="D950" s="209"/>
      <c r="E950" s="209" t="s">
        <v>204</v>
      </c>
      <c r="F950" s="209">
        <v>2013</v>
      </c>
    </row>
    <row r="951" spans="1:6" x14ac:dyDescent="0.45">
      <c r="A951" s="209">
        <v>20508</v>
      </c>
      <c r="B951" s="209">
        <v>315</v>
      </c>
      <c r="C951" s="208">
        <v>16.953285772038491</v>
      </c>
      <c r="D951" s="209"/>
      <c r="E951" s="209" t="s">
        <v>204</v>
      </c>
      <c r="F951" s="209">
        <v>2013</v>
      </c>
    </row>
    <row r="952" spans="1:6" x14ac:dyDescent="0.45">
      <c r="A952" s="209">
        <v>20274</v>
      </c>
      <c r="B952" s="209">
        <v>250</v>
      </c>
      <c r="C952" s="208">
        <v>39.429757744654943</v>
      </c>
      <c r="D952" s="209"/>
      <c r="E952" s="209" t="s">
        <v>204</v>
      </c>
      <c r="F952" s="209">
        <v>2013</v>
      </c>
    </row>
    <row r="953" spans="1:6" x14ac:dyDescent="0.45">
      <c r="A953" s="209">
        <v>20458</v>
      </c>
      <c r="B953" s="209">
        <v>200</v>
      </c>
      <c r="C953" s="208">
        <v>2.7726632803711069</v>
      </c>
      <c r="D953" s="209"/>
      <c r="E953" s="209" t="s">
        <v>204</v>
      </c>
      <c r="F953" s="209">
        <v>2013</v>
      </c>
    </row>
    <row r="954" spans="1:6" x14ac:dyDescent="0.45">
      <c r="A954" s="209">
        <v>20456</v>
      </c>
      <c r="B954" s="209">
        <v>450</v>
      </c>
      <c r="C954" s="208">
        <v>5.9842420359579682</v>
      </c>
      <c r="D954" s="209"/>
      <c r="E954" s="209"/>
      <c r="F954" s="209">
        <v>2013</v>
      </c>
    </row>
    <row r="955" spans="1:6" x14ac:dyDescent="0.45">
      <c r="A955" s="209">
        <v>20448</v>
      </c>
      <c r="B955" s="209">
        <v>315</v>
      </c>
      <c r="C955" s="208">
        <v>6.2743689840061343</v>
      </c>
      <c r="D955" s="209"/>
      <c r="E955" s="209" t="s">
        <v>204</v>
      </c>
      <c r="F955" s="209">
        <v>2013</v>
      </c>
    </row>
    <row r="956" spans="1:6" x14ac:dyDescent="0.45">
      <c r="A956" s="209">
        <v>20440</v>
      </c>
      <c r="B956" s="209">
        <v>250</v>
      </c>
      <c r="C956" s="208">
        <v>47.806906241620567</v>
      </c>
      <c r="D956" s="209"/>
      <c r="E956" s="209" t="s">
        <v>204</v>
      </c>
      <c r="F956" s="209">
        <v>2013</v>
      </c>
    </row>
    <row r="957" spans="1:6" x14ac:dyDescent="0.45">
      <c r="A957" s="209">
        <v>20184</v>
      </c>
      <c r="B957" s="209">
        <v>250</v>
      </c>
      <c r="C957" s="208">
        <v>30.92623234953837</v>
      </c>
      <c r="D957" s="209"/>
      <c r="E957" s="209" t="s">
        <v>207</v>
      </c>
      <c r="F957" s="209">
        <v>1988</v>
      </c>
    </row>
    <row r="958" spans="1:6" x14ac:dyDescent="0.45">
      <c r="A958" s="209">
        <v>20168</v>
      </c>
      <c r="B958" s="209">
        <v>200</v>
      </c>
      <c r="C958" s="208">
        <v>47.707803135227962</v>
      </c>
      <c r="D958" s="209"/>
      <c r="E958" s="209" t="s">
        <v>207</v>
      </c>
      <c r="F958" s="209">
        <v>1988</v>
      </c>
    </row>
    <row r="959" spans="1:6" x14ac:dyDescent="0.45">
      <c r="A959" s="209">
        <v>20152</v>
      </c>
      <c r="B959" s="209">
        <v>1200</v>
      </c>
      <c r="C959" s="208">
        <v>94.945156870432314</v>
      </c>
      <c r="D959" s="209"/>
      <c r="E959" s="209" t="s">
        <v>214</v>
      </c>
      <c r="F959" s="209">
        <v>1989</v>
      </c>
    </row>
    <row r="960" spans="1:6" x14ac:dyDescent="0.45">
      <c r="A960" s="209">
        <v>20144</v>
      </c>
      <c r="B960" s="209">
        <v>315</v>
      </c>
      <c r="C960" s="208">
        <v>47.554012103719131</v>
      </c>
      <c r="D960" s="209"/>
      <c r="E960" s="209" t="s">
        <v>204</v>
      </c>
      <c r="F960" s="209">
        <v>2014</v>
      </c>
    </row>
    <row r="961" spans="1:6" x14ac:dyDescent="0.45">
      <c r="A961" s="209">
        <v>20142</v>
      </c>
      <c r="B961" s="209">
        <v>315</v>
      </c>
      <c r="C961" s="208">
        <v>52.975978998760773</v>
      </c>
      <c r="D961" s="209"/>
      <c r="E961" s="209" t="s">
        <v>204</v>
      </c>
      <c r="F961" s="209">
        <v>2014</v>
      </c>
    </row>
    <row r="962" spans="1:6" x14ac:dyDescent="0.45">
      <c r="A962" s="209">
        <v>20086</v>
      </c>
      <c r="B962" s="209">
        <v>560</v>
      </c>
      <c r="C962" s="208">
        <v>17.252065390448848</v>
      </c>
      <c r="D962" s="209"/>
      <c r="E962" s="209" t="s">
        <v>204</v>
      </c>
      <c r="F962" s="209">
        <v>2014</v>
      </c>
    </row>
    <row r="963" spans="1:6" x14ac:dyDescent="0.45">
      <c r="A963" s="209">
        <v>19620</v>
      </c>
      <c r="B963" s="209">
        <v>560</v>
      </c>
      <c r="C963" s="208">
        <v>0.16805489780448901</v>
      </c>
      <c r="D963" s="209"/>
      <c r="E963" s="209" t="s">
        <v>204</v>
      </c>
      <c r="F963" s="209">
        <v>2014</v>
      </c>
    </row>
    <row r="964" spans="1:6" x14ac:dyDescent="0.45">
      <c r="A964" s="209">
        <v>19942</v>
      </c>
      <c r="B964" s="209">
        <v>400</v>
      </c>
      <c r="C964" s="208">
        <v>11.36738638572789</v>
      </c>
      <c r="D964" s="209"/>
      <c r="E964" s="209" t="s">
        <v>204</v>
      </c>
      <c r="F964" s="209">
        <v>2014</v>
      </c>
    </row>
    <row r="965" spans="1:6" x14ac:dyDescent="0.45">
      <c r="A965" s="209">
        <v>19718</v>
      </c>
      <c r="B965" s="209">
        <v>250</v>
      </c>
      <c r="C965" s="208">
        <v>80.096666664292812</v>
      </c>
      <c r="D965" s="209"/>
      <c r="E965" s="209" t="s">
        <v>204</v>
      </c>
      <c r="F965" s="209">
        <v>2014</v>
      </c>
    </row>
    <row r="966" spans="1:6" x14ac:dyDescent="0.45">
      <c r="A966" s="209">
        <v>19906</v>
      </c>
      <c r="B966" s="209">
        <v>200</v>
      </c>
      <c r="C966" s="208">
        <v>21.458042468266651</v>
      </c>
      <c r="D966" s="209"/>
      <c r="E966" s="209" t="s">
        <v>204</v>
      </c>
      <c r="F966" s="209">
        <v>2014</v>
      </c>
    </row>
    <row r="967" spans="1:6" x14ac:dyDescent="0.45">
      <c r="A967" s="209">
        <v>19882</v>
      </c>
      <c r="B967" s="209">
        <v>560</v>
      </c>
      <c r="C967" s="208">
        <v>9.3091041694736028</v>
      </c>
      <c r="D967" s="209"/>
      <c r="E967" s="209"/>
      <c r="F967" s="209">
        <v>2014</v>
      </c>
    </row>
    <row r="968" spans="1:6" x14ac:dyDescent="0.45">
      <c r="A968" s="209">
        <v>19672</v>
      </c>
      <c r="B968" s="209">
        <v>1000</v>
      </c>
      <c r="C968" s="208">
        <v>91.35417373251272</v>
      </c>
      <c r="D968" s="209"/>
      <c r="E968" s="209" t="s">
        <v>214</v>
      </c>
      <c r="F968" s="209">
        <v>1980</v>
      </c>
    </row>
    <row r="969" spans="1:6" x14ac:dyDescent="0.45">
      <c r="A969" s="209">
        <v>19666</v>
      </c>
      <c r="B969" s="209">
        <v>675</v>
      </c>
      <c r="C969" s="208">
        <v>43.47869305901235</v>
      </c>
      <c r="D969" s="209"/>
      <c r="E969" s="209" t="s">
        <v>204</v>
      </c>
      <c r="F969" s="209">
        <v>2007</v>
      </c>
    </row>
    <row r="970" spans="1:6" x14ac:dyDescent="0.45">
      <c r="A970" s="209">
        <v>20008</v>
      </c>
      <c r="B970" s="209">
        <v>315</v>
      </c>
      <c r="C970" s="208">
        <v>15.09418019060907</v>
      </c>
      <c r="D970" s="209"/>
      <c r="E970" s="209" t="s">
        <v>204</v>
      </c>
      <c r="F970" s="209">
        <v>2013</v>
      </c>
    </row>
    <row r="971" spans="1:6" x14ac:dyDescent="0.45">
      <c r="A971" s="209">
        <v>20000</v>
      </c>
      <c r="B971" s="209">
        <v>315</v>
      </c>
      <c r="C971" s="208">
        <v>33.164294140036468</v>
      </c>
      <c r="D971" s="209"/>
      <c r="E971" s="209" t="s">
        <v>204</v>
      </c>
      <c r="F971" s="209">
        <v>2013</v>
      </c>
    </row>
    <row r="972" spans="1:6" x14ac:dyDescent="0.45">
      <c r="A972" s="209">
        <v>19996</v>
      </c>
      <c r="B972" s="209">
        <v>400</v>
      </c>
      <c r="C972" s="208">
        <v>4.9767122990478123</v>
      </c>
      <c r="D972" s="209"/>
      <c r="E972" s="209" t="s">
        <v>204</v>
      </c>
      <c r="F972" s="209">
        <v>2013</v>
      </c>
    </row>
    <row r="973" spans="1:6" x14ac:dyDescent="0.45">
      <c r="A973" s="209">
        <v>19988</v>
      </c>
      <c r="B973" s="209">
        <v>250</v>
      </c>
      <c r="C973" s="208">
        <v>22.292141808701171</v>
      </c>
      <c r="D973" s="209"/>
      <c r="E973" s="209" t="s">
        <v>204</v>
      </c>
      <c r="F973" s="209">
        <v>2013</v>
      </c>
    </row>
    <row r="974" spans="1:6" x14ac:dyDescent="0.45">
      <c r="A974" s="209">
        <v>19986</v>
      </c>
      <c r="B974" s="209">
        <v>315</v>
      </c>
      <c r="C974" s="208">
        <v>35.532723950801582</v>
      </c>
      <c r="D974" s="209"/>
      <c r="E974" s="209" t="s">
        <v>204</v>
      </c>
      <c r="F974" s="209">
        <v>2013</v>
      </c>
    </row>
    <row r="975" spans="1:6" x14ac:dyDescent="0.45">
      <c r="A975" s="209">
        <v>19980</v>
      </c>
      <c r="B975" s="209">
        <v>250</v>
      </c>
      <c r="C975" s="208">
        <v>7.9684015116167481</v>
      </c>
      <c r="D975" s="209"/>
      <c r="E975" s="209" t="s">
        <v>204</v>
      </c>
      <c r="F975" s="209">
        <v>2013</v>
      </c>
    </row>
    <row r="976" spans="1:6" x14ac:dyDescent="0.45">
      <c r="A976" s="209">
        <v>19764</v>
      </c>
      <c r="B976" s="209">
        <v>1000</v>
      </c>
      <c r="C976" s="208">
        <v>100.10017167422809</v>
      </c>
      <c r="D976" s="209"/>
      <c r="E976" s="209" t="s">
        <v>204</v>
      </c>
      <c r="F976" s="209">
        <v>2006</v>
      </c>
    </row>
    <row r="977" spans="1:6" x14ac:dyDescent="0.45">
      <c r="A977" s="209">
        <v>19544</v>
      </c>
      <c r="B977" s="209">
        <v>0</v>
      </c>
      <c r="C977" s="208">
        <v>14.451469512895409</v>
      </c>
      <c r="D977" s="209"/>
      <c r="E977" s="209"/>
      <c r="F977" s="209">
        <v>1901</v>
      </c>
    </row>
    <row r="978" spans="1:6" x14ac:dyDescent="0.45">
      <c r="A978" s="209">
        <v>19542</v>
      </c>
      <c r="B978" s="209">
        <v>500</v>
      </c>
      <c r="C978" s="208">
        <v>9.3574531300399109</v>
      </c>
      <c r="D978" s="209"/>
      <c r="E978" s="209" t="s">
        <v>204</v>
      </c>
      <c r="F978" s="209">
        <v>1901</v>
      </c>
    </row>
    <row r="979" spans="1:6" x14ac:dyDescent="0.45">
      <c r="A979" s="209">
        <v>19528</v>
      </c>
      <c r="B979" s="209">
        <v>160</v>
      </c>
      <c r="C979" s="208">
        <v>3.7004097768590181</v>
      </c>
      <c r="D979" s="209"/>
      <c r="E979" s="209" t="s">
        <v>124</v>
      </c>
      <c r="F979" s="209">
        <v>2001</v>
      </c>
    </row>
    <row r="980" spans="1:6" x14ac:dyDescent="0.45">
      <c r="A980" s="209">
        <v>19516</v>
      </c>
      <c r="B980" s="209">
        <v>600</v>
      </c>
      <c r="C980" s="208">
        <v>3.5016473592170172</v>
      </c>
      <c r="D980" s="209"/>
      <c r="E980" s="209" t="s">
        <v>214</v>
      </c>
      <c r="F980" s="209">
        <v>1901</v>
      </c>
    </row>
    <row r="981" spans="1:6" x14ac:dyDescent="0.45">
      <c r="A981" s="209">
        <v>19834</v>
      </c>
      <c r="B981" s="209">
        <v>250</v>
      </c>
      <c r="C981" s="208">
        <v>16.03831405644987</v>
      </c>
      <c r="D981" s="209"/>
      <c r="E981" s="209" t="s">
        <v>204</v>
      </c>
      <c r="F981" s="209">
        <v>2015</v>
      </c>
    </row>
    <row r="982" spans="1:6" x14ac:dyDescent="0.45">
      <c r="A982" s="209">
        <v>19068</v>
      </c>
      <c r="B982" s="209">
        <v>250</v>
      </c>
      <c r="C982" s="208">
        <v>29.723253868345228</v>
      </c>
      <c r="D982" s="209"/>
      <c r="E982" s="209" t="s">
        <v>204</v>
      </c>
      <c r="F982" s="209">
        <v>2003</v>
      </c>
    </row>
    <row r="983" spans="1:6" x14ac:dyDescent="0.45">
      <c r="A983" s="209">
        <v>19054</v>
      </c>
      <c r="B983" s="209">
        <v>250</v>
      </c>
      <c r="C983" s="208">
        <v>31.799555460174851</v>
      </c>
      <c r="D983" s="209"/>
      <c r="E983" s="209" t="s">
        <v>204</v>
      </c>
      <c r="F983" s="209">
        <v>2015</v>
      </c>
    </row>
    <row r="984" spans="1:6" x14ac:dyDescent="0.45">
      <c r="A984" s="209">
        <v>19456</v>
      </c>
      <c r="B984" s="209">
        <v>0</v>
      </c>
      <c r="C984" s="208">
        <v>10.87734524871869</v>
      </c>
      <c r="D984" s="209"/>
      <c r="E984" s="209"/>
      <c r="F984" s="209"/>
    </row>
    <row r="985" spans="1:6" x14ac:dyDescent="0.45">
      <c r="A985" s="209">
        <v>19040</v>
      </c>
      <c r="B985" s="209">
        <v>400</v>
      </c>
      <c r="C985" s="208">
        <v>36.915237841034752</v>
      </c>
      <c r="D985" s="209"/>
      <c r="E985" s="209" t="s">
        <v>204</v>
      </c>
      <c r="F985" s="209">
        <v>2015</v>
      </c>
    </row>
    <row r="986" spans="1:6" x14ac:dyDescent="0.45">
      <c r="A986" s="209">
        <v>19038</v>
      </c>
      <c r="B986" s="209">
        <v>200</v>
      </c>
      <c r="C986" s="208">
        <v>0.88597879480646702</v>
      </c>
      <c r="D986" s="209"/>
      <c r="E986" s="209" t="s">
        <v>204</v>
      </c>
      <c r="F986" s="209">
        <v>2015</v>
      </c>
    </row>
    <row r="987" spans="1:6" x14ac:dyDescent="0.45">
      <c r="A987" s="209">
        <v>19036</v>
      </c>
      <c r="B987" s="209">
        <v>400</v>
      </c>
      <c r="C987" s="208">
        <v>1.6571449434059189</v>
      </c>
      <c r="D987" s="209"/>
      <c r="E987" s="209" t="s">
        <v>204</v>
      </c>
      <c r="F987" s="209">
        <v>2015</v>
      </c>
    </row>
    <row r="988" spans="1:6" x14ac:dyDescent="0.45">
      <c r="A988" s="209">
        <v>19030</v>
      </c>
      <c r="B988" s="209">
        <v>450</v>
      </c>
      <c r="C988" s="208">
        <v>33.41813300274648</v>
      </c>
      <c r="D988" s="209"/>
      <c r="E988" s="209" t="s">
        <v>204</v>
      </c>
      <c r="F988" s="209">
        <v>2015</v>
      </c>
    </row>
    <row r="989" spans="1:6" x14ac:dyDescent="0.45">
      <c r="A989" s="209">
        <v>19022</v>
      </c>
      <c r="B989" s="209">
        <v>315</v>
      </c>
      <c r="C989" s="208">
        <v>127.4775885569909</v>
      </c>
      <c r="D989" s="209"/>
      <c r="E989" s="209" t="s">
        <v>204</v>
      </c>
      <c r="F989" s="209">
        <v>2015</v>
      </c>
    </row>
    <row r="990" spans="1:6" x14ac:dyDescent="0.45">
      <c r="A990" s="209">
        <v>19018</v>
      </c>
      <c r="B990" s="209">
        <v>315</v>
      </c>
      <c r="C990" s="208">
        <v>40.653218195089799</v>
      </c>
      <c r="D990" s="209"/>
      <c r="E990" s="209" t="s">
        <v>204</v>
      </c>
      <c r="F990" s="209">
        <v>2015</v>
      </c>
    </row>
    <row r="991" spans="1:6" x14ac:dyDescent="0.45">
      <c r="A991" s="209">
        <v>18998</v>
      </c>
      <c r="B991" s="209">
        <v>400</v>
      </c>
      <c r="C991" s="208">
        <v>9.5570014826375633</v>
      </c>
      <c r="D991" s="209"/>
      <c r="E991" s="209" t="s">
        <v>204</v>
      </c>
      <c r="F991" s="209">
        <v>2015</v>
      </c>
    </row>
    <row r="992" spans="1:6" x14ac:dyDescent="0.45">
      <c r="A992" s="209">
        <v>19410</v>
      </c>
      <c r="B992" s="209">
        <v>560</v>
      </c>
      <c r="C992" s="208">
        <v>15.332825763617841</v>
      </c>
      <c r="D992" s="209"/>
      <c r="E992" s="209" t="s">
        <v>204</v>
      </c>
      <c r="F992" s="209">
        <v>2015</v>
      </c>
    </row>
    <row r="993" spans="1:6" x14ac:dyDescent="0.45">
      <c r="A993" s="209">
        <v>18978</v>
      </c>
      <c r="B993" s="209">
        <v>250</v>
      </c>
      <c r="C993" s="208">
        <v>9.6604635603736355</v>
      </c>
      <c r="D993" s="209"/>
      <c r="E993" s="209" t="s">
        <v>204</v>
      </c>
      <c r="F993" s="209">
        <v>2015</v>
      </c>
    </row>
    <row r="994" spans="1:6" x14ac:dyDescent="0.45">
      <c r="A994" s="209">
        <v>18942</v>
      </c>
      <c r="B994" s="209">
        <v>688</v>
      </c>
      <c r="C994" s="208">
        <v>27.835883391904279</v>
      </c>
      <c r="D994" s="209"/>
      <c r="E994" s="209" t="s">
        <v>204</v>
      </c>
      <c r="F994" s="209">
        <v>2015</v>
      </c>
    </row>
    <row r="995" spans="1:6" x14ac:dyDescent="0.45">
      <c r="A995" s="209">
        <v>18938</v>
      </c>
      <c r="B995" s="209">
        <v>630</v>
      </c>
      <c r="C995" s="208">
        <v>19.782994869918049</v>
      </c>
      <c r="D995" s="209"/>
      <c r="E995" s="209" t="s">
        <v>204</v>
      </c>
      <c r="F995" s="209">
        <v>2015</v>
      </c>
    </row>
    <row r="996" spans="1:6" x14ac:dyDescent="0.45">
      <c r="A996" s="209">
        <v>19360</v>
      </c>
      <c r="B996" s="209">
        <v>250</v>
      </c>
      <c r="C996" s="208">
        <v>0.75302968431123096</v>
      </c>
      <c r="D996" s="209"/>
      <c r="E996" s="209" t="s">
        <v>204</v>
      </c>
      <c r="F996" s="209">
        <v>2015</v>
      </c>
    </row>
    <row r="997" spans="1:6" x14ac:dyDescent="0.45">
      <c r="A997" s="209">
        <v>19350</v>
      </c>
      <c r="B997" s="209">
        <v>200</v>
      </c>
      <c r="C997" s="208">
        <v>52.686892793626413</v>
      </c>
      <c r="D997" s="209"/>
      <c r="E997" s="209" t="s">
        <v>204</v>
      </c>
      <c r="F997" s="209">
        <v>2008</v>
      </c>
    </row>
    <row r="998" spans="1:6" x14ac:dyDescent="0.45">
      <c r="A998" s="209">
        <v>19274</v>
      </c>
      <c r="B998" s="209">
        <v>560</v>
      </c>
      <c r="C998" s="208">
        <v>6.9282129002190356</v>
      </c>
      <c r="D998" s="209"/>
      <c r="E998" s="209" t="s">
        <v>204</v>
      </c>
      <c r="F998" s="209">
        <v>2015</v>
      </c>
    </row>
    <row r="999" spans="1:6" x14ac:dyDescent="0.45">
      <c r="A999" s="209">
        <v>19156</v>
      </c>
      <c r="B999" s="209">
        <v>670</v>
      </c>
      <c r="C999" s="208">
        <v>1.8459596280218959</v>
      </c>
      <c r="D999" s="209"/>
      <c r="E999" s="209"/>
      <c r="F999" s="209">
        <v>2016</v>
      </c>
    </row>
    <row r="1000" spans="1:6" x14ac:dyDescent="0.45">
      <c r="A1000" s="209">
        <v>18838</v>
      </c>
      <c r="B1000" s="209">
        <v>400</v>
      </c>
      <c r="C1000" s="208">
        <v>29.681923531322841</v>
      </c>
      <c r="D1000" s="209"/>
      <c r="E1000" s="209" t="s">
        <v>207</v>
      </c>
      <c r="F1000" s="209">
        <v>1901</v>
      </c>
    </row>
    <row r="1001" spans="1:6" x14ac:dyDescent="0.45">
      <c r="A1001" s="209">
        <v>18920</v>
      </c>
      <c r="B1001" s="209">
        <v>200</v>
      </c>
      <c r="C1001" s="208">
        <v>40.078629309743931</v>
      </c>
      <c r="D1001" s="209"/>
      <c r="E1001" s="209" t="s">
        <v>204</v>
      </c>
      <c r="F1001" s="209">
        <v>2015</v>
      </c>
    </row>
    <row r="1002" spans="1:6" x14ac:dyDescent="0.45">
      <c r="A1002" s="209">
        <v>18902</v>
      </c>
      <c r="B1002" s="209">
        <v>200</v>
      </c>
      <c r="C1002" s="208">
        <v>35.262327685052902</v>
      </c>
      <c r="D1002" s="209"/>
      <c r="E1002" s="209" t="s">
        <v>204</v>
      </c>
      <c r="F1002" s="209">
        <v>2016</v>
      </c>
    </row>
    <row r="1003" spans="1:6" x14ac:dyDescent="0.45">
      <c r="A1003" s="209">
        <v>18878</v>
      </c>
      <c r="B1003" s="209">
        <v>160</v>
      </c>
      <c r="C1003" s="208">
        <v>78.159505961618521</v>
      </c>
      <c r="D1003" s="209"/>
      <c r="E1003" s="209" t="s">
        <v>204</v>
      </c>
      <c r="F1003" s="209">
        <v>2007</v>
      </c>
    </row>
    <row r="1004" spans="1:6" x14ac:dyDescent="0.45">
      <c r="A1004" s="209">
        <v>19246</v>
      </c>
      <c r="B1004" s="209">
        <v>250</v>
      </c>
      <c r="C1004" s="208">
        <v>40.045384862714869</v>
      </c>
      <c r="D1004" s="209"/>
      <c r="E1004" s="209" t="s">
        <v>204</v>
      </c>
      <c r="F1004" s="209">
        <v>2006</v>
      </c>
    </row>
    <row r="1005" spans="1:6" x14ac:dyDescent="0.45">
      <c r="A1005" s="209">
        <v>18800</v>
      </c>
      <c r="B1005" s="209">
        <v>500</v>
      </c>
      <c r="C1005" s="208">
        <v>36.044955981005238</v>
      </c>
      <c r="D1005" s="209"/>
      <c r="E1005" s="209" t="s">
        <v>214</v>
      </c>
      <c r="F1005" s="209">
        <v>1901</v>
      </c>
    </row>
    <row r="1006" spans="1:6" x14ac:dyDescent="0.45">
      <c r="A1006" s="209">
        <v>18776</v>
      </c>
      <c r="B1006" s="209">
        <v>400</v>
      </c>
      <c r="C1006" s="208">
        <v>0.95376797696777704</v>
      </c>
      <c r="D1006" s="209"/>
      <c r="E1006" s="209" t="s">
        <v>206</v>
      </c>
      <c r="F1006" s="209">
        <v>1988</v>
      </c>
    </row>
    <row r="1007" spans="1:6" x14ac:dyDescent="0.45">
      <c r="A1007" s="209">
        <v>18758</v>
      </c>
      <c r="B1007" s="209">
        <v>250</v>
      </c>
      <c r="C1007" s="208">
        <v>24.7663671374061</v>
      </c>
      <c r="D1007" s="209"/>
      <c r="E1007" s="209" t="s">
        <v>124</v>
      </c>
      <c r="F1007" s="209">
        <v>1988</v>
      </c>
    </row>
    <row r="1008" spans="1:6" x14ac:dyDescent="0.45">
      <c r="A1008" s="209">
        <v>18396</v>
      </c>
      <c r="B1008" s="209">
        <v>200</v>
      </c>
      <c r="C1008" s="208">
        <v>25.933855214893121</v>
      </c>
      <c r="D1008" s="209"/>
      <c r="E1008" s="209" t="s">
        <v>173</v>
      </c>
      <c r="F1008" s="209">
        <v>1986</v>
      </c>
    </row>
    <row r="1009" spans="1:6" x14ac:dyDescent="0.45">
      <c r="A1009" s="209">
        <v>18376</v>
      </c>
      <c r="B1009" s="209">
        <v>250</v>
      </c>
      <c r="C1009" s="208">
        <v>39.024538071909127</v>
      </c>
      <c r="D1009" s="209"/>
      <c r="E1009" s="209" t="s">
        <v>206</v>
      </c>
      <c r="F1009" s="209">
        <v>1988</v>
      </c>
    </row>
    <row r="1010" spans="1:6" x14ac:dyDescent="0.45">
      <c r="A1010" s="209">
        <v>18368</v>
      </c>
      <c r="B1010" s="209">
        <v>1200</v>
      </c>
      <c r="C1010" s="208">
        <v>8.9102741609202294</v>
      </c>
      <c r="D1010" s="209"/>
      <c r="E1010" s="209" t="s">
        <v>204</v>
      </c>
      <c r="F1010" s="209">
        <v>2016</v>
      </c>
    </row>
    <row r="1011" spans="1:6" x14ac:dyDescent="0.45">
      <c r="A1011" s="209">
        <v>18746</v>
      </c>
      <c r="B1011" s="209">
        <v>315</v>
      </c>
      <c r="C1011" s="208">
        <v>14.062853539844109</v>
      </c>
      <c r="D1011" s="209"/>
      <c r="E1011" s="209" t="s">
        <v>109</v>
      </c>
      <c r="F1011" s="209">
        <v>2014</v>
      </c>
    </row>
    <row r="1012" spans="1:6" x14ac:dyDescent="0.45">
      <c r="A1012" s="209">
        <v>18732</v>
      </c>
      <c r="B1012" s="209">
        <v>670</v>
      </c>
      <c r="C1012" s="208">
        <v>18.07965677875692</v>
      </c>
      <c r="D1012" s="209"/>
      <c r="E1012" s="209" t="s">
        <v>204</v>
      </c>
      <c r="F1012" s="209">
        <v>2016</v>
      </c>
    </row>
    <row r="1013" spans="1:6" x14ac:dyDescent="0.45">
      <c r="A1013" s="209">
        <v>18720</v>
      </c>
      <c r="B1013" s="209">
        <v>670</v>
      </c>
      <c r="C1013" s="208">
        <v>28.66465175416247</v>
      </c>
      <c r="D1013" s="209"/>
      <c r="E1013" s="209" t="s">
        <v>204</v>
      </c>
      <c r="F1013" s="209">
        <v>2016</v>
      </c>
    </row>
    <row r="1014" spans="1:6" x14ac:dyDescent="0.45">
      <c r="A1014" s="209">
        <v>18674</v>
      </c>
      <c r="B1014" s="209">
        <v>315</v>
      </c>
      <c r="C1014" s="208">
        <v>8.0373983031668654</v>
      </c>
      <c r="D1014" s="209"/>
      <c r="E1014" s="209" t="s">
        <v>204</v>
      </c>
      <c r="F1014" s="209">
        <v>2016</v>
      </c>
    </row>
    <row r="1015" spans="1:6" x14ac:dyDescent="0.45">
      <c r="A1015" s="209">
        <v>18662</v>
      </c>
      <c r="B1015" s="209">
        <v>250</v>
      </c>
      <c r="C1015" s="208">
        <v>15.39387379960295</v>
      </c>
      <c r="D1015" s="209"/>
      <c r="E1015" s="209" t="s">
        <v>204</v>
      </c>
      <c r="F1015" s="209">
        <v>2016</v>
      </c>
    </row>
    <row r="1016" spans="1:6" x14ac:dyDescent="0.45">
      <c r="A1016" s="209">
        <v>18230</v>
      </c>
      <c r="B1016" s="209">
        <v>500</v>
      </c>
      <c r="C1016" s="208">
        <v>88.114762158718733</v>
      </c>
      <c r="D1016" s="209"/>
      <c r="E1016" s="209" t="s">
        <v>204</v>
      </c>
      <c r="F1016" s="209">
        <v>2016</v>
      </c>
    </row>
    <row r="1017" spans="1:6" x14ac:dyDescent="0.45">
      <c r="A1017" s="209">
        <v>18326</v>
      </c>
      <c r="B1017" s="209">
        <v>1125</v>
      </c>
      <c r="C1017" s="208">
        <v>16.88448489180276</v>
      </c>
      <c r="D1017" s="209"/>
      <c r="E1017" s="209" t="s">
        <v>204</v>
      </c>
      <c r="F1017" s="209">
        <v>2016</v>
      </c>
    </row>
    <row r="1018" spans="1:6" x14ac:dyDescent="0.45">
      <c r="A1018" s="209">
        <v>18324</v>
      </c>
      <c r="B1018" s="209">
        <v>500</v>
      </c>
      <c r="C1018" s="208">
        <v>0.94509099208744196</v>
      </c>
      <c r="D1018" s="209"/>
      <c r="E1018" s="209" t="s">
        <v>214</v>
      </c>
      <c r="F1018" s="209">
        <v>1992</v>
      </c>
    </row>
    <row r="1019" spans="1:6" x14ac:dyDescent="0.45">
      <c r="A1019" s="209">
        <v>18322</v>
      </c>
      <c r="B1019" s="209">
        <v>1000</v>
      </c>
      <c r="C1019" s="208">
        <v>10.48721665600789</v>
      </c>
      <c r="D1019" s="209"/>
      <c r="E1019" s="209" t="s">
        <v>214</v>
      </c>
      <c r="F1019" s="209">
        <v>1977</v>
      </c>
    </row>
    <row r="1020" spans="1:6" x14ac:dyDescent="0.45">
      <c r="A1020" s="209">
        <v>18304</v>
      </c>
      <c r="B1020" s="209">
        <v>250</v>
      </c>
      <c r="C1020" s="208">
        <v>23.859417286683389</v>
      </c>
      <c r="D1020" s="209"/>
      <c r="E1020" s="209" t="s">
        <v>204</v>
      </c>
      <c r="F1020" s="209">
        <v>2016</v>
      </c>
    </row>
    <row r="1021" spans="1:6" x14ac:dyDescent="0.45">
      <c r="A1021" s="209">
        <v>18452</v>
      </c>
      <c r="B1021" s="209">
        <v>250</v>
      </c>
      <c r="C1021" s="208">
        <v>6.6015557343547338</v>
      </c>
      <c r="D1021" s="209"/>
      <c r="E1021" s="209" t="s">
        <v>204</v>
      </c>
      <c r="F1021" s="209">
        <v>2016</v>
      </c>
    </row>
    <row r="1022" spans="1:6" x14ac:dyDescent="0.45">
      <c r="A1022" s="209">
        <v>18282</v>
      </c>
      <c r="B1022" s="209">
        <v>200</v>
      </c>
      <c r="C1022" s="208">
        <v>21.300784023871959</v>
      </c>
      <c r="D1022" s="209"/>
      <c r="E1022" s="209" t="s">
        <v>204</v>
      </c>
      <c r="F1022" s="209">
        <v>2016</v>
      </c>
    </row>
    <row r="1023" spans="1:6" x14ac:dyDescent="0.45">
      <c r="A1023" s="209">
        <v>18278</v>
      </c>
      <c r="B1023" s="209">
        <v>200</v>
      </c>
      <c r="C1023" s="208">
        <v>4.0957447084669996E-3</v>
      </c>
      <c r="D1023" s="209"/>
      <c r="E1023" s="209"/>
      <c r="F1023" s="209"/>
    </row>
    <row r="1024" spans="1:6" x14ac:dyDescent="0.45">
      <c r="A1024" s="209">
        <v>18250</v>
      </c>
      <c r="B1024" s="209">
        <v>450</v>
      </c>
      <c r="C1024" s="208">
        <v>24.577674828863859</v>
      </c>
      <c r="D1024" s="209"/>
      <c r="E1024" s="209" t="s">
        <v>204</v>
      </c>
      <c r="F1024" s="209">
        <v>2016</v>
      </c>
    </row>
    <row r="1025" spans="1:6" x14ac:dyDescent="0.45">
      <c r="A1025" s="209">
        <v>18558</v>
      </c>
      <c r="B1025" s="209">
        <v>1125</v>
      </c>
      <c r="C1025" s="208">
        <v>0.76154762553903199</v>
      </c>
      <c r="D1025" s="209"/>
      <c r="E1025" s="209" t="s">
        <v>204</v>
      </c>
      <c r="F1025" s="209">
        <v>2016</v>
      </c>
    </row>
    <row r="1026" spans="1:6" x14ac:dyDescent="0.45">
      <c r="A1026" s="209">
        <v>18546</v>
      </c>
      <c r="B1026" s="209">
        <v>1125</v>
      </c>
      <c r="C1026" s="208">
        <v>30.766103472907432</v>
      </c>
      <c r="D1026" s="209"/>
      <c r="E1026" s="209" t="s">
        <v>204</v>
      </c>
      <c r="F1026" s="209">
        <v>2016</v>
      </c>
    </row>
    <row r="1027" spans="1:6" x14ac:dyDescent="0.45">
      <c r="A1027" s="209">
        <v>18472</v>
      </c>
      <c r="B1027" s="209">
        <v>200</v>
      </c>
      <c r="C1027" s="208">
        <v>29.426790810982979</v>
      </c>
      <c r="D1027" s="209"/>
      <c r="E1027" s="209" t="s">
        <v>204</v>
      </c>
      <c r="F1027" s="209">
        <v>2016</v>
      </c>
    </row>
    <row r="1028" spans="1:6" x14ac:dyDescent="0.45">
      <c r="A1028" s="209">
        <v>18470</v>
      </c>
      <c r="B1028" s="209">
        <v>200</v>
      </c>
      <c r="C1028" s="208">
        <v>32.548541679601087</v>
      </c>
      <c r="D1028" s="209"/>
      <c r="E1028" s="209" t="s">
        <v>204</v>
      </c>
      <c r="F1028" s="209">
        <v>2016</v>
      </c>
    </row>
    <row r="1029" spans="1:6" x14ac:dyDescent="0.45">
      <c r="A1029" s="209">
        <v>18468</v>
      </c>
      <c r="B1029" s="209">
        <v>315</v>
      </c>
      <c r="C1029" s="208">
        <v>2.4355637350203039</v>
      </c>
      <c r="D1029" s="209"/>
      <c r="E1029" s="209" t="s">
        <v>204</v>
      </c>
      <c r="F1029" s="209">
        <v>2016</v>
      </c>
    </row>
    <row r="1030" spans="1:6" x14ac:dyDescent="0.45">
      <c r="A1030" s="209">
        <v>17840</v>
      </c>
      <c r="B1030" s="209">
        <v>250</v>
      </c>
      <c r="C1030" s="208">
        <v>2.3549389237769782</v>
      </c>
      <c r="D1030" s="209"/>
      <c r="E1030" s="209" t="s">
        <v>204</v>
      </c>
      <c r="F1030" s="209">
        <v>2016</v>
      </c>
    </row>
    <row r="1031" spans="1:6" x14ac:dyDescent="0.45">
      <c r="A1031" s="209">
        <v>17832</v>
      </c>
      <c r="B1031" s="209">
        <v>250</v>
      </c>
      <c r="C1031" s="208">
        <v>31.746906936362489</v>
      </c>
      <c r="D1031" s="209"/>
      <c r="E1031" s="209" t="s">
        <v>204</v>
      </c>
      <c r="F1031" s="209">
        <v>2016</v>
      </c>
    </row>
    <row r="1032" spans="1:6" x14ac:dyDescent="0.45">
      <c r="A1032" s="209">
        <v>17826</v>
      </c>
      <c r="B1032" s="209">
        <v>250</v>
      </c>
      <c r="C1032" s="208">
        <v>2.743476916038631</v>
      </c>
      <c r="D1032" s="209"/>
      <c r="E1032" s="209" t="s">
        <v>204</v>
      </c>
      <c r="F1032" s="209">
        <v>2016</v>
      </c>
    </row>
    <row r="1033" spans="1:6" x14ac:dyDescent="0.45">
      <c r="A1033" s="209">
        <v>17804</v>
      </c>
      <c r="B1033" s="209">
        <v>250</v>
      </c>
      <c r="C1033" s="208">
        <v>20.81149133027121</v>
      </c>
      <c r="D1033" s="209"/>
      <c r="E1033" s="209" t="s">
        <v>204</v>
      </c>
      <c r="F1033" s="209">
        <v>2016</v>
      </c>
    </row>
    <row r="1034" spans="1:6" x14ac:dyDescent="0.45">
      <c r="A1034" s="209">
        <v>17788</v>
      </c>
      <c r="B1034" s="209">
        <v>1400</v>
      </c>
      <c r="C1034" s="208">
        <v>27.88732483783901</v>
      </c>
      <c r="D1034" s="209"/>
      <c r="E1034" s="209" t="s">
        <v>109</v>
      </c>
      <c r="F1034" s="209">
        <v>2017</v>
      </c>
    </row>
    <row r="1035" spans="1:6" x14ac:dyDescent="0.45">
      <c r="A1035" s="209">
        <v>17776</v>
      </c>
      <c r="B1035" s="209">
        <v>250</v>
      </c>
      <c r="C1035" s="208">
        <v>60.21404586485906</v>
      </c>
      <c r="D1035" s="209"/>
      <c r="E1035" s="209" t="s">
        <v>204</v>
      </c>
      <c r="F1035" s="209">
        <v>2017</v>
      </c>
    </row>
    <row r="1036" spans="1:6" x14ac:dyDescent="0.45">
      <c r="A1036" s="209">
        <v>17762</v>
      </c>
      <c r="B1036" s="209">
        <v>919</v>
      </c>
      <c r="C1036" s="208">
        <v>23.31694317390669</v>
      </c>
      <c r="D1036" s="209"/>
      <c r="E1036" s="209" t="s">
        <v>204</v>
      </c>
      <c r="F1036" s="209">
        <v>2017</v>
      </c>
    </row>
    <row r="1037" spans="1:6" x14ac:dyDescent="0.45">
      <c r="A1037" s="209">
        <v>17732</v>
      </c>
      <c r="B1037" s="209">
        <v>500</v>
      </c>
      <c r="C1037" s="208">
        <v>20.91397241086597</v>
      </c>
      <c r="D1037" s="209"/>
      <c r="E1037" s="209" t="s">
        <v>204</v>
      </c>
      <c r="F1037" s="209">
        <v>2017</v>
      </c>
    </row>
    <row r="1038" spans="1:6" x14ac:dyDescent="0.45">
      <c r="A1038" s="209">
        <v>18170</v>
      </c>
      <c r="B1038" s="209">
        <v>500</v>
      </c>
      <c r="C1038" s="208">
        <v>18.015858125208862</v>
      </c>
      <c r="D1038" s="209"/>
      <c r="E1038" s="209" t="s">
        <v>204</v>
      </c>
      <c r="F1038" s="209">
        <v>2017</v>
      </c>
    </row>
    <row r="1039" spans="1:6" x14ac:dyDescent="0.45">
      <c r="A1039" s="209">
        <v>18116</v>
      </c>
      <c r="B1039" s="209">
        <v>250</v>
      </c>
      <c r="C1039" s="208">
        <v>0.73767348545230604</v>
      </c>
      <c r="D1039" s="209"/>
      <c r="E1039" s="209" t="s">
        <v>204</v>
      </c>
      <c r="F1039" s="209">
        <v>2017</v>
      </c>
    </row>
    <row r="1040" spans="1:6" x14ac:dyDescent="0.45">
      <c r="A1040" s="209">
        <v>18072</v>
      </c>
      <c r="B1040" s="209">
        <v>400</v>
      </c>
      <c r="C1040" s="208">
        <v>20.02505359269518</v>
      </c>
      <c r="D1040" s="209"/>
      <c r="E1040" s="209" t="s">
        <v>204</v>
      </c>
      <c r="F1040" s="209">
        <v>2017</v>
      </c>
    </row>
    <row r="1041" spans="1:6" x14ac:dyDescent="0.45">
      <c r="A1041" s="209">
        <v>17710</v>
      </c>
      <c r="B1041" s="209">
        <v>902</v>
      </c>
      <c r="C1041" s="208">
        <v>34.131361195219412</v>
      </c>
      <c r="D1041" s="209"/>
      <c r="E1041" s="209" t="s">
        <v>204</v>
      </c>
      <c r="F1041" s="209">
        <v>2017</v>
      </c>
    </row>
    <row r="1042" spans="1:6" x14ac:dyDescent="0.45">
      <c r="A1042" s="209">
        <v>18036</v>
      </c>
      <c r="B1042" s="209">
        <v>200</v>
      </c>
      <c r="C1042" s="208">
        <v>9.8903675732784482</v>
      </c>
      <c r="D1042" s="209"/>
      <c r="E1042" s="209" t="s">
        <v>204</v>
      </c>
      <c r="F1042" s="209">
        <v>2017</v>
      </c>
    </row>
    <row r="1043" spans="1:6" x14ac:dyDescent="0.45">
      <c r="A1043" s="209">
        <v>18018</v>
      </c>
      <c r="B1043" s="209">
        <v>315</v>
      </c>
      <c r="C1043" s="208">
        <v>19.46388568376749</v>
      </c>
      <c r="D1043" s="209"/>
      <c r="E1043" s="209" t="s">
        <v>204</v>
      </c>
      <c r="F1043" s="209">
        <v>2017</v>
      </c>
    </row>
    <row r="1044" spans="1:6" x14ac:dyDescent="0.45">
      <c r="A1044" s="209">
        <v>18008</v>
      </c>
      <c r="B1044" s="209">
        <v>250</v>
      </c>
      <c r="C1044" s="208">
        <v>21.963646488149539</v>
      </c>
      <c r="D1044" s="209"/>
      <c r="E1044" s="209" t="s">
        <v>204</v>
      </c>
      <c r="F1044" s="209">
        <v>2017</v>
      </c>
    </row>
    <row r="1045" spans="1:6" x14ac:dyDescent="0.45">
      <c r="A1045" s="209">
        <v>18006</v>
      </c>
      <c r="B1045" s="209">
        <v>315</v>
      </c>
      <c r="C1045" s="208">
        <v>35.579900355284273</v>
      </c>
      <c r="D1045" s="209"/>
      <c r="E1045" s="209" t="s">
        <v>204</v>
      </c>
      <c r="F1045" s="209">
        <v>2017</v>
      </c>
    </row>
    <row r="1046" spans="1:6" x14ac:dyDescent="0.45">
      <c r="A1046" s="209">
        <v>17976</v>
      </c>
      <c r="B1046" s="209">
        <v>500</v>
      </c>
      <c r="C1046" s="208">
        <v>69.813738652140728</v>
      </c>
      <c r="D1046" s="209"/>
      <c r="E1046" s="209" t="s">
        <v>204</v>
      </c>
      <c r="F1046" s="209">
        <v>2017</v>
      </c>
    </row>
    <row r="1047" spans="1:6" x14ac:dyDescent="0.45">
      <c r="A1047" s="209">
        <v>17606</v>
      </c>
      <c r="B1047" s="209">
        <v>800</v>
      </c>
      <c r="C1047" s="208">
        <v>63.366340264552491</v>
      </c>
      <c r="D1047" s="209"/>
      <c r="E1047" s="209" t="s">
        <v>204</v>
      </c>
      <c r="F1047" s="209">
        <v>2017</v>
      </c>
    </row>
    <row r="1048" spans="1:6" x14ac:dyDescent="0.45">
      <c r="A1048" s="209">
        <v>17594</v>
      </c>
      <c r="B1048" s="209">
        <v>1000</v>
      </c>
      <c r="C1048" s="208">
        <v>5.9594443530690864</v>
      </c>
      <c r="D1048" s="209"/>
      <c r="E1048" s="209" t="s">
        <v>204</v>
      </c>
      <c r="F1048" s="209">
        <v>2017</v>
      </c>
    </row>
    <row r="1049" spans="1:6" x14ac:dyDescent="0.45">
      <c r="A1049" s="209">
        <v>17592</v>
      </c>
      <c r="B1049" s="209">
        <v>200</v>
      </c>
      <c r="C1049" s="208">
        <v>4.9332969532621638</v>
      </c>
      <c r="D1049" s="209"/>
      <c r="E1049" s="209"/>
      <c r="F1049" s="209"/>
    </row>
    <row r="1050" spans="1:6" x14ac:dyDescent="0.45">
      <c r="A1050" s="209">
        <v>17880</v>
      </c>
      <c r="B1050" s="209">
        <v>1360</v>
      </c>
      <c r="C1050" s="208">
        <v>17.76253574398752</v>
      </c>
      <c r="D1050" s="209"/>
      <c r="E1050" s="209" t="s">
        <v>204</v>
      </c>
      <c r="F1050" s="209">
        <v>2017</v>
      </c>
    </row>
    <row r="1051" spans="1:6" x14ac:dyDescent="0.45">
      <c r="A1051" s="209">
        <v>17878</v>
      </c>
      <c r="B1051" s="209">
        <v>1360</v>
      </c>
      <c r="C1051" s="208">
        <v>59.662207817290678</v>
      </c>
      <c r="D1051" s="209"/>
      <c r="E1051" s="209" t="s">
        <v>204</v>
      </c>
      <c r="F1051" s="209">
        <v>2017</v>
      </c>
    </row>
    <row r="1052" spans="1:6" x14ac:dyDescent="0.45">
      <c r="A1052" s="209">
        <v>17620</v>
      </c>
      <c r="B1052" s="209">
        <v>250</v>
      </c>
      <c r="C1052" s="208">
        <v>29.542650580368321</v>
      </c>
      <c r="D1052" s="209"/>
      <c r="E1052" s="209" t="s">
        <v>204</v>
      </c>
      <c r="F1052" s="209">
        <v>2017</v>
      </c>
    </row>
    <row r="1053" spans="1:6" x14ac:dyDescent="0.45">
      <c r="A1053" s="209">
        <v>17616</v>
      </c>
      <c r="B1053" s="209">
        <v>250</v>
      </c>
      <c r="C1053" s="208">
        <v>50.474009945980157</v>
      </c>
      <c r="D1053" s="209"/>
      <c r="E1053" s="209" t="s">
        <v>204</v>
      </c>
      <c r="F1053" s="209">
        <v>2017</v>
      </c>
    </row>
    <row r="1054" spans="1:6" x14ac:dyDescent="0.45">
      <c r="A1054" s="209">
        <v>17940</v>
      </c>
      <c r="B1054" s="209">
        <v>315</v>
      </c>
      <c r="C1054" s="208">
        <v>45.170936224502121</v>
      </c>
      <c r="D1054" s="209"/>
      <c r="E1054" s="209" t="s">
        <v>204</v>
      </c>
      <c r="F1054" s="209">
        <v>2017</v>
      </c>
    </row>
    <row r="1055" spans="1:6" x14ac:dyDescent="0.45">
      <c r="A1055" s="209">
        <v>17920</v>
      </c>
      <c r="B1055" s="209">
        <v>315</v>
      </c>
      <c r="C1055" s="208">
        <v>52.767144877238849</v>
      </c>
      <c r="D1055" s="209"/>
      <c r="E1055" s="209" t="s">
        <v>204</v>
      </c>
      <c r="F1055" s="209">
        <v>2017</v>
      </c>
    </row>
    <row r="1056" spans="1:6" x14ac:dyDescent="0.45">
      <c r="A1056" s="209">
        <v>17914</v>
      </c>
      <c r="B1056" s="209">
        <v>400</v>
      </c>
      <c r="C1056" s="208">
        <v>51.093347224245939</v>
      </c>
      <c r="D1056" s="209"/>
      <c r="E1056" s="209" t="s">
        <v>204</v>
      </c>
      <c r="F1056" s="209">
        <v>2017</v>
      </c>
    </row>
    <row r="1057" spans="1:6" x14ac:dyDescent="0.45">
      <c r="A1057" s="209">
        <v>17128</v>
      </c>
      <c r="B1057" s="209">
        <v>200</v>
      </c>
      <c r="C1057" s="208">
        <v>40.425346702407772</v>
      </c>
      <c r="D1057" s="209"/>
      <c r="E1057" s="209" t="s">
        <v>204</v>
      </c>
      <c r="F1057" s="209">
        <v>2017</v>
      </c>
    </row>
    <row r="1058" spans="1:6" x14ac:dyDescent="0.45">
      <c r="A1058" s="209">
        <v>17116</v>
      </c>
      <c r="B1058" s="209">
        <v>315</v>
      </c>
      <c r="C1058" s="208">
        <v>29.76215849175361</v>
      </c>
      <c r="D1058" s="209"/>
      <c r="E1058" s="209" t="s">
        <v>204</v>
      </c>
      <c r="F1058" s="209">
        <v>2017</v>
      </c>
    </row>
    <row r="1059" spans="1:6" x14ac:dyDescent="0.45">
      <c r="A1059" s="209">
        <v>17554</v>
      </c>
      <c r="B1059" s="209">
        <v>315</v>
      </c>
      <c r="C1059" s="208">
        <v>30.250494483673432</v>
      </c>
      <c r="D1059" s="209"/>
      <c r="E1059" s="209" t="s">
        <v>204</v>
      </c>
      <c r="F1059" s="209">
        <v>2017</v>
      </c>
    </row>
    <row r="1060" spans="1:6" x14ac:dyDescent="0.45">
      <c r="A1060" s="209">
        <v>17552</v>
      </c>
      <c r="B1060" s="209">
        <v>919</v>
      </c>
      <c r="C1060" s="208">
        <v>36.988824393556143</v>
      </c>
      <c r="D1060" s="209"/>
      <c r="E1060" s="209" t="s">
        <v>204</v>
      </c>
      <c r="F1060" s="209">
        <v>2017</v>
      </c>
    </row>
    <row r="1061" spans="1:6" x14ac:dyDescent="0.45">
      <c r="A1061" s="209">
        <v>17550</v>
      </c>
      <c r="B1061" s="209">
        <v>919</v>
      </c>
      <c r="C1061" s="208">
        <v>44.458781218427077</v>
      </c>
      <c r="D1061" s="209"/>
      <c r="E1061" s="209" t="s">
        <v>204</v>
      </c>
      <c r="F1061" s="209">
        <v>2017</v>
      </c>
    </row>
    <row r="1062" spans="1:6" x14ac:dyDescent="0.45">
      <c r="A1062" s="209">
        <v>17540</v>
      </c>
      <c r="B1062" s="209">
        <v>110</v>
      </c>
      <c r="C1062" s="208">
        <v>62.729312051883667</v>
      </c>
      <c r="D1062" s="209"/>
      <c r="E1062" s="209" t="s">
        <v>204</v>
      </c>
      <c r="F1062" s="209">
        <v>2017</v>
      </c>
    </row>
    <row r="1063" spans="1:6" x14ac:dyDescent="0.45">
      <c r="A1063" s="209">
        <v>17536</v>
      </c>
      <c r="B1063" s="209">
        <v>250</v>
      </c>
      <c r="C1063" s="208">
        <v>50.807256937589038</v>
      </c>
      <c r="D1063" s="209"/>
      <c r="E1063" s="209" t="s">
        <v>204</v>
      </c>
      <c r="F1063" s="209">
        <v>2017</v>
      </c>
    </row>
    <row r="1064" spans="1:6" x14ac:dyDescent="0.45">
      <c r="A1064" s="209">
        <v>17514</v>
      </c>
      <c r="B1064" s="209">
        <v>315</v>
      </c>
      <c r="C1064" s="208">
        <v>13.790022910751031</v>
      </c>
      <c r="D1064" s="209"/>
      <c r="E1064" s="209"/>
      <c r="F1064" s="209">
        <v>2021</v>
      </c>
    </row>
    <row r="1065" spans="1:6" x14ac:dyDescent="0.45">
      <c r="A1065" s="209">
        <v>17482</v>
      </c>
      <c r="B1065" s="209">
        <v>250</v>
      </c>
      <c r="C1065" s="208">
        <v>2.0199759058829478</v>
      </c>
      <c r="D1065" s="209"/>
      <c r="E1065" s="209" t="s">
        <v>204</v>
      </c>
      <c r="F1065" s="209">
        <v>2017</v>
      </c>
    </row>
    <row r="1066" spans="1:6" x14ac:dyDescent="0.45">
      <c r="A1066" s="209">
        <v>17474</v>
      </c>
      <c r="B1066" s="209">
        <v>500</v>
      </c>
      <c r="C1066" s="208">
        <v>5.0739853088551499</v>
      </c>
      <c r="D1066" s="209"/>
      <c r="E1066" s="209" t="s">
        <v>204</v>
      </c>
      <c r="F1066" s="209">
        <v>2018</v>
      </c>
    </row>
    <row r="1067" spans="1:6" x14ac:dyDescent="0.45">
      <c r="A1067" s="209">
        <v>17442</v>
      </c>
      <c r="B1067" s="209">
        <v>250</v>
      </c>
      <c r="C1067" s="208">
        <v>15.03883713562003</v>
      </c>
      <c r="D1067" s="209"/>
      <c r="E1067" s="209" t="s">
        <v>204</v>
      </c>
      <c r="F1067" s="209">
        <v>2018</v>
      </c>
    </row>
    <row r="1068" spans="1:6" x14ac:dyDescent="0.45">
      <c r="A1068" s="209">
        <v>17400</v>
      </c>
      <c r="B1068" s="209">
        <v>900</v>
      </c>
      <c r="C1068" s="208">
        <v>41.604924313968418</v>
      </c>
      <c r="D1068" s="209"/>
      <c r="E1068" s="209" t="s">
        <v>204</v>
      </c>
      <c r="F1068" s="209">
        <v>2018</v>
      </c>
    </row>
    <row r="1069" spans="1:6" x14ac:dyDescent="0.45">
      <c r="A1069" s="209">
        <v>17382</v>
      </c>
      <c r="B1069" s="209">
        <v>900</v>
      </c>
      <c r="C1069" s="208">
        <v>25.00711458003315</v>
      </c>
      <c r="D1069" s="209"/>
      <c r="E1069" s="209" t="s">
        <v>204</v>
      </c>
      <c r="F1069" s="209">
        <v>2018</v>
      </c>
    </row>
    <row r="1070" spans="1:6" x14ac:dyDescent="0.45">
      <c r="A1070" s="209">
        <v>17336</v>
      </c>
      <c r="B1070" s="209">
        <v>688</v>
      </c>
      <c r="C1070" s="208">
        <v>66.06779265036154</v>
      </c>
      <c r="D1070" s="209"/>
      <c r="E1070" s="209" t="s">
        <v>204</v>
      </c>
      <c r="F1070" s="209">
        <v>2018</v>
      </c>
    </row>
    <row r="1071" spans="1:6" x14ac:dyDescent="0.45">
      <c r="A1071" s="209">
        <v>17322</v>
      </c>
      <c r="B1071" s="209">
        <v>250</v>
      </c>
      <c r="C1071" s="208">
        <v>16.81571875831294</v>
      </c>
      <c r="D1071" s="209"/>
      <c r="E1071" s="209" t="s">
        <v>204</v>
      </c>
      <c r="F1071" s="209">
        <v>2018</v>
      </c>
    </row>
    <row r="1072" spans="1:6" x14ac:dyDescent="0.45">
      <c r="A1072" s="209">
        <v>17316</v>
      </c>
      <c r="B1072" s="209">
        <v>400</v>
      </c>
      <c r="C1072" s="208">
        <v>26.204660912431638</v>
      </c>
      <c r="D1072" s="209"/>
      <c r="E1072" s="209" t="s">
        <v>204</v>
      </c>
      <c r="F1072" s="209">
        <v>2018</v>
      </c>
    </row>
    <row r="1073" spans="1:6" x14ac:dyDescent="0.45">
      <c r="A1073" s="209">
        <v>17306</v>
      </c>
      <c r="B1073" s="209">
        <v>400</v>
      </c>
      <c r="C1073" s="208">
        <v>33.515556937917488</v>
      </c>
      <c r="D1073" s="209"/>
      <c r="E1073" s="209" t="s">
        <v>204</v>
      </c>
      <c r="F1073" s="209">
        <v>2018</v>
      </c>
    </row>
    <row r="1074" spans="1:6" x14ac:dyDescent="0.45">
      <c r="A1074" s="209">
        <v>17298</v>
      </c>
      <c r="B1074" s="209">
        <v>400</v>
      </c>
      <c r="C1074" s="208">
        <v>8.9289559019319125</v>
      </c>
      <c r="D1074" s="209"/>
      <c r="E1074" s="209" t="s">
        <v>204</v>
      </c>
      <c r="F1074" s="209">
        <v>2018</v>
      </c>
    </row>
    <row r="1075" spans="1:6" x14ac:dyDescent="0.45">
      <c r="A1075" s="209">
        <v>17270</v>
      </c>
      <c r="B1075" s="209">
        <v>400</v>
      </c>
      <c r="C1075" s="208">
        <v>47.59067207185899</v>
      </c>
      <c r="D1075" s="209"/>
      <c r="E1075" s="209" t="s">
        <v>204</v>
      </c>
      <c r="F1075" s="209">
        <v>2018</v>
      </c>
    </row>
    <row r="1076" spans="1:6" x14ac:dyDescent="0.45">
      <c r="A1076" s="209">
        <v>17268</v>
      </c>
      <c r="B1076" s="209">
        <v>315</v>
      </c>
      <c r="C1076" s="208">
        <v>23.372760265222301</v>
      </c>
      <c r="D1076" s="209"/>
      <c r="E1076" s="209" t="s">
        <v>114</v>
      </c>
      <c r="F1076" s="209">
        <v>2006</v>
      </c>
    </row>
    <row r="1077" spans="1:6" x14ac:dyDescent="0.45">
      <c r="A1077" s="209">
        <v>17238</v>
      </c>
      <c r="B1077" s="209">
        <v>500</v>
      </c>
      <c r="C1077" s="208">
        <v>48.616004916631717</v>
      </c>
      <c r="D1077" s="209"/>
      <c r="E1077" s="209" t="s">
        <v>204</v>
      </c>
      <c r="F1077" s="209">
        <v>2007</v>
      </c>
    </row>
    <row r="1078" spans="1:6" x14ac:dyDescent="0.45">
      <c r="A1078" s="209">
        <v>17224</v>
      </c>
      <c r="B1078" s="209">
        <v>315</v>
      </c>
      <c r="C1078" s="208">
        <v>21.12281907437745</v>
      </c>
      <c r="D1078" s="209"/>
      <c r="E1078" s="209" t="s">
        <v>204</v>
      </c>
      <c r="F1078" s="209">
        <v>2018</v>
      </c>
    </row>
    <row r="1079" spans="1:6" x14ac:dyDescent="0.45">
      <c r="A1079" s="209">
        <v>17218</v>
      </c>
      <c r="B1079" s="209">
        <v>315</v>
      </c>
      <c r="C1079" s="208">
        <v>7.0542886793695221</v>
      </c>
      <c r="D1079" s="209"/>
      <c r="E1079" s="209" t="s">
        <v>204</v>
      </c>
      <c r="F1079" s="209">
        <v>2018</v>
      </c>
    </row>
    <row r="1080" spans="1:6" x14ac:dyDescent="0.45">
      <c r="A1080" s="209">
        <v>17180</v>
      </c>
      <c r="B1080" s="209">
        <v>1150</v>
      </c>
      <c r="C1080" s="208">
        <v>99.4197159029017</v>
      </c>
      <c r="D1080" s="209"/>
      <c r="E1080" s="209" t="s">
        <v>204</v>
      </c>
      <c r="F1080" s="209">
        <v>2018</v>
      </c>
    </row>
    <row r="1081" spans="1:6" x14ac:dyDescent="0.45">
      <c r="A1081" s="209">
        <v>16664</v>
      </c>
      <c r="B1081" s="209">
        <v>919</v>
      </c>
      <c r="C1081" s="208">
        <v>50.508998428241973</v>
      </c>
      <c r="D1081" s="209"/>
      <c r="E1081" s="209" t="s">
        <v>204</v>
      </c>
      <c r="F1081" s="209">
        <v>2018</v>
      </c>
    </row>
    <row r="1082" spans="1:6" x14ac:dyDescent="0.45">
      <c r="A1082" s="209">
        <v>16650</v>
      </c>
      <c r="B1082" s="209">
        <v>400</v>
      </c>
      <c r="C1082" s="208">
        <v>114.21384868350231</v>
      </c>
      <c r="D1082" s="209"/>
      <c r="E1082" s="209" t="s">
        <v>204</v>
      </c>
      <c r="F1082" s="209">
        <v>2018</v>
      </c>
    </row>
    <row r="1083" spans="1:6" x14ac:dyDescent="0.45">
      <c r="A1083" s="209">
        <v>17012</v>
      </c>
      <c r="B1083" s="209">
        <v>600</v>
      </c>
      <c r="C1083" s="208">
        <v>15.19674099655715</v>
      </c>
      <c r="D1083" s="209"/>
      <c r="E1083" s="209" t="s">
        <v>214</v>
      </c>
      <c r="F1083" s="209">
        <v>2018</v>
      </c>
    </row>
    <row r="1084" spans="1:6" x14ac:dyDescent="0.45">
      <c r="A1084" s="209">
        <v>17008</v>
      </c>
      <c r="B1084" s="209">
        <v>600</v>
      </c>
      <c r="C1084" s="208">
        <v>16.620612451089318</v>
      </c>
      <c r="D1084" s="209"/>
      <c r="E1084" s="209" t="s">
        <v>214</v>
      </c>
      <c r="F1084" s="209">
        <v>2018</v>
      </c>
    </row>
    <row r="1085" spans="1:6" x14ac:dyDescent="0.45">
      <c r="A1085" s="209">
        <v>16984</v>
      </c>
      <c r="B1085" s="209">
        <v>400</v>
      </c>
      <c r="C1085" s="208">
        <v>42.669030611701778</v>
      </c>
      <c r="D1085" s="209"/>
      <c r="E1085" s="209" t="s">
        <v>204</v>
      </c>
      <c r="F1085" s="209">
        <v>2018</v>
      </c>
    </row>
    <row r="1086" spans="1:6" x14ac:dyDescent="0.45">
      <c r="A1086" s="209">
        <v>16980</v>
      </c>
      <c r="B1086" s="209">
        <v>500</v>
      </c>
      <c r="C1086" s="208">
        <v>34.336356542181932</v>
      </c>
      <c r="D1086" s="209"/>
      <c r="E1086" s="209" t="s">
        <v>214</v>
      </c>
      <c r="F1086" s="209">
        <v>2018</v>
      </c>
    </row>
    <row r="1087" spans="1:6" x14ac:dyDescent="0.45">
      <c r="A1087" s="209">
        <v>16724</v>
      </c>
      <c r="B1087" s="209">
        <v>315</v>
      </c>
      <c r="C1087" s="208">
        <v>49.013053836589663</v>
      </c>
      <c r="D1087" s="209"/>
      <c r="E1087" s="209" t="s">
        <v>204</v>
      </c>
      <c r="F1087" s="209">
        <v>2018</v>
      </c>
    </row>
    <row r="1088" spans="1:6" x14ac:dyDescent="0.45">
      <c r="A1088" s="209">
        <v>16714</v>
      </c>
      <c r="B1088" s="209">
        <v>250</v>
      </c>
      <c r="C1088" s="208">
        <v>45.456260783679078</v>
      </c>
      <c r="D1088" s="209"/>
      <c r="E1088" s="209" t="s">
        <v>204</v>
      </c>
      <c r="F1088" s="209">
        <v>2018</v>
      </c>
    </row>
    <row r="1089" spans="1:6" x14ac:dyDescent="0.45">
      <c r="A1089" s="209">
        <v>16744</v>
      </c>
      <c r="B1089" s="209">
        <v>315</v>
      </c>
      <c r="C1089" s="208">
        <v>42.362723192240622</v>
      </c>
      <c r="D1089" s="209"/>
      <c r="E1089" s="209" t="s">
        <v>204</v>
      </c>
      <c r="F1089" s="209">
        <v>2007</v>
      </c>
    </row>
    <row r="1090" spans="1:6" x14ac:dyDescent="0.45">
      <c r="A1090" s="209">
        <v>17076</v>
      </c>
      <c r="B1090" s="209">
        <v>500</v>
      </c>
      <c r="C1090" s="208">
        <v>17.0492730713251</v>
      </c>
      <c r="D1090" s="209"/>
      <c r="E1090" s="209" t="s">
        <v>204</v>
      </c>
      <c r="F1090" s="209">
        <v>2007</v>
      </c>
    </row>
    <row r="1091" spans="1:6" x14ac:dyDescent="0.45">
      <c r="A1091" s="209">
        <v>16944</v>
      </c>
      <c r="B1091" s="209">
        <v>250</v>
      </c>
      <c r="C1091" s="208">
        <v>84.48080661737005</v>
      </c>
      <c r="D1091" s="209"/>
      <c r="E1091" s="209" t="s">
        <v>204</v>
      </c>
      <c r="F1091" s="209">
        <v>2019</v>
      </c>
    </row>
    <row r="1092" spans="1:6" x14ac:dyDescent="0.45">
      <c r="A1092" s="209">
        <v>16934</v>
      </c>
      <c r="B1092" s="209">
        <v>200</v>
      </c>
      <c r="C1092" s="208">
        <v>53.005553758370439</v>
      </c>
      <c r="D1092" s="209"/>
      <c r="E1092" s="209" t="s">
        <v>124</v>
      </c>
      <c r="F1092" s="209">
        <v>2001</v>
      </c>
    </row>
    <row r="1093" spans="1:6" x14ac:dyDescent="0.45">
      <c r="A1093" s="209">
        <v>16586</v>
      </c>
      <c r="B1093" s="209">
        <v>200</v>
      </c>
      <c r="C1093" s="208">
        <v>21.563602283756008</v>
      </c>
      <c r="D1093" s="209"/>
      <c r="E1093" s="209" t="s">
        <v>204</v>
      </c>
      <c r="F1093" s="209">
        <v>2019</v>
      </c>
    </row>
    <row r="1094" spans="1:6" x14ac:dyDescent="0.45">
      <c r="A1094" s="209">
        <v>16552</v>
      </c>
      <c r="B1094" s="209">
        <v>250</v>
      </c>
      <c r="C1094" s="208">
        <v>13.141744324624421</v>
      </c>
      <c r="D1094" s="209"/>
      <c r="E1094" s="209" t="s">
        <v>204</v>
      </c>
      <c r="F1094" s="209">
        <v>2019</v>
      </c>
    </row>
    <row r="1095" spans="1:6" x14ac:dyDescent="0.45">
      <c r="A1095" s="209">
        <v>16518</v>
      </c>
      <c r="B1095" s="209">
        <v>450</v>
      </c>
      <c r="C1095" s="208">
        <v>42.052824526683047</v>
      </c>
      <c r="D1095" s="209"/>
      <c r="E1095" s="209" t="s">
        <v>204</v>
      </c>
      <c r="F1095" s="209">
        <v>2019</v>
      </c>
    </row>
    <row r="1096" spans="1:6" x14ac:dyDescent="0.45">
      <c r="A1096" s="209">
        <v>16514</v>
      </c>
      <c r="B1096" s="209">
        <v>450</v>
      </c>
      <c r="C1096" s="208">
        <v>16.41413890859139</v>
      </c>
      <c r="D1096" s="209"/>
      <c r="E1096" s="209" t="s">
        <v>204</v>
      </c>
      <c r="F1096" s="209">
        <v>2019</v>
      </c>
    </row>
    <row r="1097" spans="1:6" x14ac:dyDescent="0.45">
      <c r="A1097" s="209">
        <v>16490</v>
      </c>
      <c r="B1097" s="209">
        <v>315</v>
      </c>
      <c r="C1097" s="208">
        <v>20.3733923475159</v>
      </c>
      <c r="D1097" s="209"/>
      <c r="E1097" s="209" t="s">
        <v>204</v>
      </c>
      <c r="F1097" s="209">
        <v>2019</v>
      </c>
    </row>
    <row r="1098" spans="1:6" x14ac:dyDescent="0.45">
      <c r="A1098" s="209">
        <v>16482</v>
      </c>
      <c r="B1098" s="209">
        <v>315</v>
      </c>
      <c r="C1098" s="208">
        <v>25.661725261481649</v>
      </c>
      <c r="D1098" s="209"/>
      <c r="E1098" s="209" t="s">
        <v>204</v>
      </c>
      <c r="F1098" s="209">
        <v>2019</v>
      </c>
    </row>
    <row r="1099" spans="1:6" x14ac:dyDescent="0.45">
      <c r="A1099" s="209">
        <v>16456</v>
      </c>
      <c r="B1099" s="209">
        <v>400</v>
      </c>
      <c r="C1099" s="208">
        <v>39.179784128813523</v>
      </c>
      <c r="D1099" s="209"/>
      <c r="E1099" s="209" t="s">
        <v>204</v>
      </c>
      <c r="F1099" s="209">
        <v>2019</v>
      </c>
    </row>
    <row r="1100" spans="1:6" x14ac:dyDescent="0.45">
      <c r="A1100" s="209">
        <v>16448</v>
      </c>
      <c r="B1100" s="209">
        <v>400</v>
      </c>
      <c r="C1100" s="208">
        <v>33.830240132924438</v>
      </c>
      <c r="D1100" s="209"/>
      <c r="E1100" s="209" t="s">
        <v>204</v>
      </c>
      <c r="F1100" s="209">
        <v>2019</v>
      </c>
    </row>
    <row r="1101" spans="1:6" x14ac:dyDescent="0.45">
      <c r="A1101" s="209">
        <v>16018</v>
      </c>
      <c r="B1101" s="209">
        <v>600</v>
      </c>
      <c r="C1101" s="208">
        <v>2.9194957060368938</v>
      </c>
      <c r="D1101" s="209"/>
      <c r="E1101" s="209" t="s">
        <v>204</v>
      </c>
      <c r="F1101" s="209">
        <v>2019</v>
      </c>
    </row>
    <row r="1102" spans="1:6" x14ac:dyDescent="0.45">
      <c r="A1102" s="209">
        <v>16432</v>
      </c>
      <c r="B1102" s="209">
        <v>400</v>
      </c>
      <c r="C1102" s="208">
        <v>40.540190841603042</v>
      </c>
      <c r="D1102" s="209"/>
      <c r="E1102" s="209" t="s">
        <v>204</v>
      </c>
      <c r="F1102" s="209">
        <v>2019</v>
      </c>
    </row>
    <row r="1103" spans="1:6" x14ac:dyDescent="0.45">
      <c r="A1103" s="209">
        <v>16372</v>
      </c>
      <c r="B1103" s="209">
        <v>160</v>
      </c>
      <c r="C1103" s="208">
        <v>5.0117692105605416</v>
      </c>
      <c r="D1103" s="209"/>
      <c r="E1103" s="209" t="s">
        <v>204</v>
      </c>
      <c r="F1103" s="209">
        <v>2019</v>
      </c>
    </row>
    <row r="1104" spans="1:6" x14ac:dyDescent="0.45">
      <c r="A1104" s="209">
        <v>16364</v>
      </c>
      <c r="B1104" s="209">
        <v>950</v>
      </c>
      <c r="C1104" s="208">
        <v>27.355307675166099</v>
      </c>
      <c r="D1104" s="209"/>
      <c r="E1104" s="209" t="s">
        <v>204</v>
      </c>
      <c r="F1104" s="209">
        <v>2019</v>
      </c>
    </row>
    <row r="1105" spans="1:6" x14ac:dyDescent="0.45">
      <c r="A1105" s="209">
        <v>16348</v>
      </c>
      <c r="B1105" s="209">
        <v>688</v>
      </c>
      <c r="C1105" s="208">
        <v>43.270383682602969</v>
      </c>
      <c r="D1105" s="209"/>
      <c r="E1105" s="209" t="s">
        <v>204</v>
      </c>
      <c r="F1105" s="209">
        <v>2019</v>
      </c>
    </row>
    <row r="1106" spans="1:6" x14ac:dyDescent="0.45">
      <c r="A1106" s="209">
        <v>16340</v>
      </c>
      <c r="B1106" s="209">
        <v>400</v>
      </c>
      <c r="C1106" s="208">
        <v>39.570780445642207</v>
      </c>
      <c r="D1106" s="209"/>
      <c r="E1106" s="209" t="s">
        <v>204</v>
      </c>
      <c r="F1106" s="209">
        <v>2019</v>
      </c>
    </row>
    <row r="1107" spans="1:6" x14ac:dyDescent="0.45">
      <c r="A1107" s="209">
        <v>16334</v>
      </c>
      <c r="B1107" s="209">
        <v>200</v>
      </c>
      <c r="C1107" s="208">
        <v>41.26715767619163</v>
      </c>
      <c r="D1107" s="209"/>
      <c r="E1107" s="209" t="s">
        <v>204</v>
      </c>
      <c r="F1107" s="209">
        <v>2019</v>
      </c>
    </row>
    <row r="1108" spans="1:6" x14ac:dyDescent="0.45">
      <c r="A1108" s="209">
        <v>16332</v>
      </c>
      <c r="B1108" s="209">
        <v>573</v>
      </c>
      <c r="C1108" s="208">
        <v>30.784047719438352</v>
      </c>
      <c r="D1108" s="209"/>
      <c r="E1108" s="209" t="s">
        <v>204</v>
      </c>
      <c r="F1108" s="209">
        <v>2019</v>
      </c>
    </row>
    <row r="1109" spans="1:6" x14ac:dyDescent="0.45">
      <c r="A1109" s="209">
        <v>16326</v>
      </c>
      <c r="B1109" s="209">
        <v>573</v>
      </c>
      <c r="C1109" s="208">
        <v>46.321094471793167</v>
      </c>
      <c r="D1109" s="209"/>
      <c r="E1109" s="209" t="s">
        <v>204</v>
      </c>
      <c r="F1109" s="209">
        <v>2019</v>
      </c>
    </row>
    <row r="1110" spans="1:6" x14ac:dyDescent="0.45">
      <c r="A1110" s="209">
        <v>16322</v>
      </c>
      <c r="B1110" s="209">
        <v>919</v>
      </c>
      <c r="C1110" s="208">
        <v>6.2615106676898717</v>
      </c>
      <c r="D1110" s="209"/>
      <c r="E1110" s="209" t="s">
        <v>204</v>
      </c>
      <c r="F1110" s="209">
        <v>2019</v>
      </c>
    </row>
    <row r="1111" spans="1:6" x14ac:dyDescent="0.45">
      <c r="A1111" s="209">
        <v>16314</v>
      </c>
      <c r="B1111" s="209">
        <v>250</v>
      </c>
      <c r="C1111" s="208">
        <v>2.8142549745070231</v>
      </c>
      <c r="D1111" s="209"/>
      <c r="E1111" s="209" t="s">
        <v>204</v>
      </c>
      <c r="F1111" s="209">
        <v>2019</v>
      </c>
    </row>
    <row r="1112" spans="1:6" x14ac:dyDescent="0.45">
      <c r="A1112" s="209">
        <v>15874</v>
      </c>
      <c r="B1112" s="209">
        <v>250</v>
      </c>
      <c r="C1112" s="208">
        <v>33.132439754195062</v>
      </c>
      <c r="D1112" s="209"/>
      <c r="E1112" s="209" t="s">
        <v>204</v>
      </c>
      <c r="F1112" s="209">
        <v>2003</v>
      </c>
    </row>
    <row r="1113" spans="1:6" x14ac:dyDescent="0.45">
      <c r="A1113" s="209">
        <v>16146</v>
      </c>
      <c r="B1113" s="209">
        <v>315</v>
      </c>
      <c r="C1113" s="208">
        <v>3.853132295301593</v>
      </c>
      <c r="D1113" s="209"/>
      <c r="E1113" s="209" t="s">
        <v>204</v>
      </c>
      <c r="F1113" s="209">
        <v>2020</v>
      </c>
    </row>
    <row r="1114" spans="1:6" x14ac:dyDescent="0.45">
      <c r="A1114" s="209">
        <v>16120</v>
      </c>
      <c r="B1114" s="209">
        <v>315</v>
      </c>
      <c r="C1114" s="208">
        <v>1.908167626505139</v>
      </c>
      <c r="D1114" s="209"/>
      <c r="E1114" s="209" t="s">
        <v>204</v>
      </c>
      <c r="F1114" s="209">
        <v>2019</v>
      </c>
    </row>
    <row r="1115" spans="1:6" x14ac:dyDescent="0.45">
      <c r="A1115" s="209">
        <v>16116</v>
      </c>
      <c r="B1115" s="209">
        <v>315</v>
      </c>
      <c r="C1115" s="208">
        <v>11.763212366054381</v>
      </c>
      <c r="D1115" s="209"/>
      <c r="E1115" s="209" t="s">
        <v>204</v>
      </c>
      <c r="F1115" s="209">
        <v>2019</v>
      </c>
    </row>
    <row r="1116" spans="1:6" x14ac:dyDescent="0.45">
      <c r="A1116" s="209">
        <v>16114</v>
      </c>
      <c r="B1116" s="209">
        <v>315</v>
      </c>
      <c r="C1116" s="208">
        <v>10.905024599265619</v>
      </c>
      <c r="D1116" s="209"/>
      <c r="E1116" s="209" t="s">
        <v>204</v>
      </c>
      <c r="F1116" s="209">
        <v>2019</v>
      </c>
    </row>
    <row r="1117" spans="1:6" x14ac:dyDescent="0.45">
      <c r="A1117" s="209">
        <v>16218</v>
      </c>
      <c r="B1117" s="209">
        <v>250</v>
      </c>
      <c r="C1117" s="208">
        <v>8.5584692101171491</v>
      </c>
      <c r="D1117" s="209"/>
      <c r="E1117" s="209" t="s">
        <v>114</v>
      </c>
      <c r="F1117" s="209">
        <v>2006</v>
      </c>
    </row>
    <row r="1118" spans="1:6" x14ac:dyDescent="0.45">
      <c r="A1118" s="209">
        <v>16076</v>
      </c>
      <c r="B1118" s="209">
        <v>200</v>
      </c>
      <c r="C1118" s="208">
        <v>51.651064306817673</v>
      </c>
      <c r="D1118" s="209"/>
      <c r="E1118" s="209" t="s">
        <v>204</v>
      </c>
      <c r="F1118" s="209">
        <v>2020</v>
      </c>
    </row>
    <row r="1119" spans="1:6" x14ac:dyDescent="0.45">
      <c r="A1119" s="209">
        <v>16066</v>
      </c>
      <c r="B1119" s="209">
        <v>200</v>
      </c>
      <c r="C1119" s="208">
        <v>59.500082717343183</v>
      </c>
      <c r="D1119" s="209"/>
      <c r="E1119" s="209" t="s">
        <v>204</v>
      </c>
      <c r="F1119" s="209">
        <v>2020</v>
      </c>
    </row>
    <row r="1120" spans="1:6" x14ac:dyDescent="0.45">
      <c r="A1120" s="209">
        <v>16060</v>
      </c>
      <c r="B1120" s="209">
        <v>200</v>
      </c>
      <c r="C1120" s="208">
        <v>35.906055003204507</v>
      </c>
      <c r="D1120" s="209"/>
      <c r="E1120" s="209" t="s">
        <v>204</v>
      </c>
      <c r="F1120" s="209">
        <v>2020</v>
      </c>
    </row>
    <row r="1121" spans="1:6" x14ac:dyDescent="0.45">
      <c r="A1121" s="209">
        <v>16056</v>
      </c>
      <c r="B1121" s="209">
        <v>250</v>
      </c>
      <c r="C1121" s="208">
        <v>30.104931661952239</v>
      </c>
      <c r="D1121" s="209"/>
      <c r="E1121" s="209" t="s">
        <v>204</v>
      </c>
      <c r="F1121" s="209">
        <v>2020</v>
      </c>
    </row>
    <row r="1122" spans="1:6" x14ac:dyDescent="0.45">
      <c r="A1122" s="209">
        <v>15454</v>
      </c>
      <c r="B1122" s="209">
        <v>200</v>
      </c>
      <c r="C1122" s="208">
        <v>10.24924855867711</v>
      </c>
      <c r="D1122" s="209"/>
      <c r="E1122" s="209" t="s">
        <v>204</v>
      </c>
      <c r="F1122" s="209">
        <v>2004</v>
      </c>
    </row>
    <row r="1123" spans="1:6" x14ac:dyDescent="0.45">
      <c r="A1123" s="209">
        <v>15426</v>
      </c>
      <c r="B1123" s="209">
        <v>0</v>
      </c>
      <c r="C1123" s="208">
        <v>2.0995035566358711</v>
      </c>
      <c r="D1123" s="209"/>
      <c r="E1123" s="209"/>
      <c r="F1123" s="209">
        <v>1901</v>
      </c>
    </row>
    <row r="1124" spans="1:6" x14ac:dyDescent="0.45">
      <c r="A1124" s="209">
        <v>15814</v>
      </c>
      <c r="B1124" s="209">
        <v>0</v>
      </c>
      <c r="C1124" s="208">
        <v>7.3695079117986024</v>
      </c>
      <c r="D1124" s="209"/>
      <c r="E1124" s="209"/>
      <c r="F1124" s="209">
        <v>1901</v>
      </c>
    </row>
    <row r="1125" spans="1:6" x14ac:dyDescent="0.45">
      <c r="A1125" s="209">
        <v>15808</v>
      </c>
      <c r="B1125" s="209">
        <v>0</v>
      </c>
      <c r="C1125" s="208">
        <v>12.67737778766344</v>
      </c>
      <c r="D1125" s="209"/>
      <c r="E1125" s="209"/>
      <c r="F1125" s="209">
        <v>1987</v>
      </c>
    </row>
    <row r="1126" spans="1:6" x14ac:dyDescent="0.45">
      <c r="A1126" s="209">
        <v>15518</v>
      </c>
      <c r="B1126" s="209">
        <v>0</v>
      </c>
      <c r="C1126" s="208">
        <v>5.0575822415628524</v>
      </c>
      <c r="D1126" s="209"/>
      <c r="E1126" s="209"/>
      <c r="F1126" s="209"/>
    </row>
    <row r="1127" spans="1:6" x14ac:dyDescent="0.45">
      <c r="A1127" s="209">
        <v>15516</v>
      </c>
      <c r="B1127" s="209">
        <v>0</v>
      </c>
      <c r="C1127" s="208">
        <v>4.7601285782598097</v>
      </c>
      <c r="D1127" s="209"/>
      <c r="E1127" s="209"/>
      <c r="F1127" s="209"/>
    </row>
    <row r="1128" spans="1:6" x14ac:dyDescent="0.45">
      <c r="A1128" s="209">
        <v>15626</v>
      </c>
      <c r="B1128" s="209">
        <v>200</v>
      </c>
      <c r="C1128" s="208">
        <v>64.713173493135528</v>
      </c>
      <c r="D1128" s="209"/>
      <c r="E1128" s="209" t="s">
        <v>204</v>
      </c>
      <c r="F1128" s="209">
        <v>2020</v>
      </c>
    </row>
    <row r="1129" spans="1:6" x14ac:dyDescent="0.45">
      <c r="A1129" s="209">
        <v>15624</v>
      </c>
      <c r="B1129" s="209">
        <v>315</v>
      </c>
      <c r="C1129" s="208">
        <v>28.881968076869061</v>
      </c>
      <c r="D1129" s="209"/>
      <c r="E1129" s="209" t="s">
        <v>204</v>
      </c>
      <c r="F1129" s="209">
        <v>2019</v>
      </c>
    </row>
    <row r="1130" spans="1:6" x14ac:dyDescent="0.45">
      <c r="A1130" s="209">
        <v>15622</v>
      </c>
      <c r="B1130" s="209">
        <v>250</v>
      </c>
      <c r="C1130" s="208">
        <v>72.387721437764171</v>
      </c>
      <c r="D1130" s="209"/>
      <c r="E1130" s="209" t="s">
        <v>204</v>
      </c>
      <c r="F1130" s="209">
        <v>2020</v>
      </c>
    </row>
    <row r="1131" spans="1:6" x14ac:dyDescent="0.45">
      <c r="A1131" s="209">
        <v>15620</v>
      </c>
      <c r="B1131" s="209">
        <v>400</v>
      </c>
      <c r="C1131" s="208">
        <v>71.46232801265549</v>
      </c>
      <c r="D1131" s="209"/>
      <c r="E1131" s="209" t="s">
        <v>204</v>
      </c>
      <c r="F1131" s="209">
        <v>2019</v>
      </c>
    </row>
    <row r="1132" spans="1:6" x14ac:dyDescent="0.45">
      <c r="A1132" s="209">
        <v>15618</v>
      </c>
      <c r="B1132" s="209">
        <v>400</v>
      </c>
      <c r="C1132" s="208">
        <v>63.349775200659039</v>
      </c>
      <c r="D1132" s="209"/>
      <c r="E1132" s="209" t="s">
        <v>204</v>
      </c>
      <c r="F1132" s="209">
        <v>2019</v>
      </c>
    </row>
    <row r="1133" spans="1:6" x14ac:dyDescent="0.45">
      <c r="A1133" s="209">
        <v>15616</v>
      </c>
      <c r="B1133" s="209">
        <v>315</v>
      </c>
      <c r="C1133" s="208">
        <v>22.713447151661779</v>
      </c>
      <c r="D1133" s="209"/>
      <c r="E1133" s="209" t="s">
        <v>204</v>
      </c>
      <c r="F1133" s="209">
        <v>2019</v>
      </c>
    </row>
    <row r="1134" spans="1:6" x14ac:dyDescent="0.45">
      <c r="A1134" s="209">
        <v>15614</v>
      </c>
      <c r="B1134" s="209">
        <v>250</v>
      </c>
      <c r="C1134" s="208">
        <v>43.307655778004559</v>
      </c>
      <c r="D1134" s="209"/>
      <c r="E1134" s="209" t="s">
        <v>204</v>
      </c>
      <c r="F1134" s="209">
        <v>2019</v>
      </c>
    </row>
    <row r="1135" spans="1:6" x14ac:dyDescent="0.45">
      <c r="A1135" s="209">
        <v>15612</v>
      </c>
      <c r="B1135" s="209">
        <v>400</v>
      </c>
      <c r="C1135" s="208">
        <v>57.179632641804297</v>
      </c>
      <c r="D1135" s="209"/>
      <c r="E1135" s="209" t="s">
        <v>204</v>
      </c>
      <c r="F1135" s="209">
        <v>2019</v>
      </c>
    </row>
    <row r="1136" spans="1:6" x14ac:dyDescent="0.45">
      <c r="A1136" s="209">
        <v>15610</v>
      </c>
      <c r="B1136" s="209">
        <v>315</v>
      </c>
      <c r="C1136" s="208">
        <v>30.458320652892201</v>
      </c>
      <c r="D1136" s="209"/>
      <c r="E1136" s="209" t="s">
        <v>204</v>
      </c>
      <c r="F1136" s="209">
        <v>2019</v>
      </c>
    </row>
    <row r="1137" spans="1:6" x14ac:dyDescent="0.45">
      <c r="A1137" s="209">
        <v>15608</v>
      </c>
      <c r="B1137" s="209">
        <v>250</v>
      </c>
      <c r="C1137" s="208">
        <v>72.460610078744949</v>
      </c>
      <c r="D1137" s="209"/>
      <c r="E1137" s="209" t="s">
        <v>204</v>
      </c>
      <c r="F1137" s="209">
        <v>2019</v>
      </c>
    </row>
    <row r="1138" spans="1:6" x14ac:dyDescent="0.45">
      <c r="A1138" s="209">
        <v>15606</v>
      </c>
      <c r="B1138" s="209">
        <v>250</v>
      </c>
      <c r="C1138" s="208">
        <v>52.795176332997819</v>
      </c>
      <c r="D1138" s="209"/>
      <c r="E1138" s="209" t="s">
        <v>204</v>
      </c>
      <c r="F1138" s="209">
        <v>2019</v>
      </c>
    </row>
    <row r="1139" spans="1:6" x14ac:dyDescent="0.45">
      <c r="A1139" s="209">
        <v>15602</v>
      </c>
      <c r="B1139" s="209">
        <v>688</v>
      </c>
      <c r="C1139" s="208">
        <v>84.860531909693492</v>
      </c>
      <c r="D1139" s="209"/>
      <c r="E1139" s="209" t="s">
        <v>204</v>
      </c>
      <c r="F1139" s="209">
        <v>2019</v>
      </c>
    </row>
    <row r="1140" spans="1:6" x14ac:dyDescent="0.45">
      <c r="A1140" s="209">
        <v>15600</v>
      </c>
      <c r="B1140" s="209">
        <v>688</v>
      </c>
      <c r="C1140" s="208">
        <v>21.36050076663637</v>
      </c>
      <c r="D1140" s="209"/>
      <c r="E1140" s="209" t="s">
        <v>204</v>
      </c>
      <c r="F1140" s="209">
        <v>2019</v>
      </c>
    </row>
    <row r="1141" spans="1:6" x14ac:dyDescent="0.45">
      <c r="A1141" s="209">
        <v>15598</v>
      </c>
      <c r="B1141" s="209">
        <v>315</v>
      </c>
      <c r="C1141" s="208">
        <v>62.790802136824063</v>
      </c>
      <c r="D1141" s="209"/>
      <c r="E1141" s="209" t="s">
        <v>204</v>
      </c>
      <c r="F1141" s="209">
        <v>2019</v>
      </c>
    </row>
    <row r="1142" spans="1:6" x14ac:dyDescent="0.45">
      <c r="A1142" s="209">
        <v>15596</v>
      </c>
      <c r="B1142" s="209">
        <v>450</v>
      </c>
      <c r="C1142" s="208">
        <v>18.7488340236124</v>
      </c>
      <c r="D1142" s="209"/>
      <c r="E1142" s="209" t="s">
        <v>204</v>
      </c>
      <c r="F1142" s="209">
        <v>2019</v>
      </c>
    </row>
    <row r="1143" spans="1:6" x14ac:dyDescent="0.45">
      <c r="A1143" s="209">
        <v>15592</v>
      </c>
      <c r="B1143" s="209">
        <v>450</v>
      </c>
      <c r="C1143" s="208">
        <v>77.977803252914171</v>
      </c>
      <c r="D1143" s="209"/>
      <c r="E1143" s="209" t="s">
        <v>204</v>
      </c>
      <c r="F1143" s="209">
        <v>2019</v>
      </c>
    </row>
    <row r="1144" spans="1:6" x14ac:dyDescent="0.45">
      <c r="A1144" s="209">
        <v>15588</v>
      </c>
      <c r="B1144" s="209">
        <v>250</v>
      </c>
      <c r="C1144" s="208">
        <v>101.70541020298739</v>
      </c>
      <c r="D1144" s="209"/>
      <c r="E1144" s="209" t="s">
        <v>204</v>
      </c>
      <c r="F1144" s="209">
        <v>2019</v>
      </c>
    </row>
    <row r="1145" spans="1:6" x14ac:dyDescent="0.45">
      <c r="A1145" s="209">
        <v>15584</v>
      </c>
      <c r="B1145" s="209">
        <v>688</v>
      </c>
      <c r="C1145" s="208">
        <v>28.893486360246399</v>
      </c>
      <c r="D1145" s="209"/>
      <c r="E1145" s="209" t="s">
        <v>204</v>
      </c>
      <c r="F1145" s="209">
        <v>2019</v>
      </c>
    </row>
    <row r="1146" spans="1:6" x14ac:dyDescent="0.45">
      <c r="A1146" s="209">
        <v>15582</v>
      </c>
      <c r="B1146" s="209">
        <v>919</v>
      </c>
      <c r="C1146" s="208">
        <v>51.820288402255493</v>
      </c>
      <c r="D1146" s="209"/>
      <c r="E1146" s="209" t="s">
        <v>204</v>
      </c>
      <c r="F1146" s="209">
        <v>2019</v>
      </c>
    </row>
    <row r="1147" spans="1:6" x14ac:dyDescent="0.45">
      <c r="A1147" s="209">
        <v>15576</v>
      </c>
      <c r="B1147" s="209">
        <v>400</v>
      </c>
      <c r="C1147" s="208">
        <v>75.224943967491811</v>
      </c>
      <c r="D1147" s="209"/>
      <c r="E1147" s="209" t="s">
        <v>204</v>
      </c>
      <c r="F1147" s="209">
        <v>2019</v>
      </c>
    </row>
    <row r="1148" spans="1:6" x14ac:dyDescent="0.45">
      <c r="A1148" s="209">
        <v>15574</v>
      </c>
      <c r="B1148" s="209">
        <v>573</v>
      </c>
      <c r="C1148" s="208">
        <v>46.108059666328408</v>
      </c>
      <c r="D1148" s="209"/>
      <c r="E1148" s="209" t="s">
        <v>204</v>
      </c>
      <c r="F1148" s="209">
        <v>2019</v>
      </c>
    </row>
    <row r="1149" spans="1:6" x14ac:dyDescent="0.45">
      <c r="A1149" s="209">
        <v>15572</v>
      </c>
      <c r="B1149" s="209">
        <v>400</v>
      </c>
      <c r="C1149" s="208">
        <v>7.2287854059207097</v>
      </c>
      <c r="D1149" s="209"/>
      <c r="E1149" s="209" t="s">
        <v>204</v>
      </c>
      <c r="F1149" s="209">
        <v>2019</v>
      </c>
    </row>
    <row r="1150" spans="1:6" x14ac:dyDescent="0.45">
      <c r="A1150" s="209">
        <v>15570</v>
      </c>
      <c r="B1150" s="209">
        <v>400</v>
      </c>
      <c r="C1150" s="208">
        <v>39.981528076134587</v>
      </c>
      <c r="D1150" s="209"/>
      <c r="E1150" s="209" t="s">
        <v>204</v>
      </c>
      <c r="F1150" s="209">
        <v>2019</v>
      </c>
    </row>
    <row r="1151" spans="1:6" x14ac:dyDescent="0.45">
      <c r="A1151" s="209">
        <v>15568</v>
      </c>
      <c r="B1151" s="209">
        <v>250</v>
      </c>
      <c r="C1151" s="208">
        <v>63.611999919497833</v>
      </c>
      <c r="D1151" s="209"/>
      <c r="E1151" s="209" t="s">
        <v>204</v>
      </c>
      <c r="F1151" s="209">
        <v>2019</v>
      </c>
    </row>
    <row r="1152" spans="1:6" x14ac:dyDescent="0.45">
      <c r="A1152" s="209">
        <v>15744</v>
      </c>
      <c r="B1152" s="209">
        <v>200</v>
      </c>
      <c r="C1152" s="208">
        <v>41.657630429761277</v>
      </c>
      <c r="D1152" s="209"/>
      <c r="E1152" s="209" t="s">
        <v>204</v>
      </c>
      <c r="F1152" s="209">
        <v>2019</v>
      </c>
    </row>
    <row r="1153" spans="1:6" x14ac:dyDescent="0.45">
      <c r="A1153" s="209">
        <v>15742</v>
      </c>
      <c r="B1153" s="209">
        <v>200</v>
      </c>
      <c r="C1153" s="208">
        <v>34.422819132423427</v>
      </c>
      <c r="D1153" s="209"/>
      <c r="E1153" s="209" t="s">
        <v>204</v>
      </c>
      <c r="F1153" s="209">
        <v>2019</v>
      </c>
    </row>
    <row r="1154" spans="1:6" x14ac:dyDescent="0.45">
      <c r="A1154" s="209">
        <v>15738</v>
      </c>
      <c r="B1154" s="209">
        <v>200</v>
      </c>
      <c r="C1154" s="208">
        <v>54.979343466656609</v>
      </c>
      <c r="D1154" s="209"/>
      <c r="E1154" s="209" t="s">
        <v>204</v>
      </c>
      <c r="F1154" s="209">
        <v>2019</v>
      </c>
    </row>
    <row r="1155" spans="1:6" x14ac:dyDescent="0.45">
      <c r="A1155" s="209">
        <v>15720</v>
      </c>
      <c r="B1155" s="209">
        <v>250</v>
      </c>
      <c r="C1155" s="208">
        <v>43.625669141079108</v>
      </c>
      <c r="D1155" s="209"/>
      <c r="E1155" s="209" t="s">
        <v>204</v>
      </c>
      <c r="F1155" s="209">
        <v>2019</v>
      </c>
    </row>
    <row r="1156" spans="1:6" x14ac:dyDescent="0.45">
      <c r="A1156" s="209">
        <v>15716</v>
      </c>
      <c r="B1156" s="209">
        <v>250</v>
      </c>
      <c r="C1156" s="208">
        <v>40.826938766298511</v>
      </c>
      <c r="D1156" s="209"/>
      <c r="E1156" s="209" t="s">
        <v>204</v>
      </c>
      <c r="F1156" s="209">
        <v>2019</v>
      </c>
    </row>
    <row r="1157" spans="1:6" x14ac:dyDescent="0.45">
      <c r="A1157" s="209">
        <v>15700</v>
      </c>
      <c r="B1157" s="209">
        <v>315</v>
      </c>
      <c r="C1157" s="208">
        <v>59.593152902610633</v>
      </c>
      <c r="D1157" s="209"/>
      <c r="E1157" s="209" t="s">
        <v>204</v>
      </c>
      <c r="F1157" s="209">
        <v>2019</v>
      </c>
    </row>
    <row r="1158" spans="1:6" x14ac:dyDescent="0.45">
      <c r="A1158" s="209">
        <v>15692</v>
      </c>
      <c r="B1158" s="209">
        <v>500</v>
      </c>
      <c r="C1158" s="208">
        <v>83.943403378794528</v>
      </c>
      <c r="D1158" s="209"/>
      <c r="E1158" s="209" t="s">
        <v>204</v>
      </c>
      <c r="F1158" s="209">
        <v>2019</v>
      </c>
    </row>
    <row r="1159" spans="1:6" x14ac:dyDescent="0.45">
      <c r="A1159" s="209">
        <v>15688</v>
      </c>
      <c r="B1159" s="209">
        <v>250</v>
      </c>
      <c r="C1159" s="208">
        <v>44.387126119074509</v>
      </c>
      <c r="D1159" s="209"/>
      <c r="E1159" s="209" t="s">
        <v>204</v>
      </c>
      <c r="F1159" s="209">
        <v>2019</v>
      </c>
    </row>
    <row r="1160" spans="1:6" x14ac:dyDescent="0.45">
      <c r="A1160" s="209">
        <v>15686</v>
      </c>
      <c r="B1160" s="209">
        <v>250</v>
      </c>
      <c r="C1160" s="208">
        <v>52.843686850670487</v>
      </c>
      <c r="D1160" s="209"/>
      <c r="E1160" s="209" t="s">
        <v>204</v>
      </c>
      <c r="F1160" s="209">
        <v>2019</v>
      </c>
    </row>
    <row r="1161" spans="1:6" x14ac:dyDescent="0.45">
      <c r="A1161" s="209">
        <v>15804</v>
      </c>
      <c r="B1161" s="209">
        <v>250</v>
      </c>
      <c r="C1161" s="208">
        <v>58.613815580718907</v>
      </c>
      <c r="D1161" s="209"/>
      <c r="E1161" s="209" t="s">
        <v>204</v>
      </c>
      <c r="F1161" s="209">
        <v>2019</v>
      </c>
    </row>
    <row r="1162" spans="1:6" x14ac:dyDescent="0.45">
      <c r="A1162" s="209">
        <v>15802</v>
      </c>
      <c r="B1162" s="209">
        <v>250</v>
      </c>
      <c r="C1162" s="208">
        <v>40.294399127127363</v>
      </c>
      <c r="D1162" s="209"/>
      <c r="E1162" s="209" t="s">
        <v>204</v>
      </c>
      <c r="F1162" s="209">
        <v>2019</v>
      </c>
    </row>
    <row r="1163" spans="1:6" x14ac:dyDescent="0.45">
      <c r="A1163" s="209">
        <v>15798</v>
      </c>
      <c r="B1163" s="209">
        <v>315</v>
      </c>
      <c r="C1163" s="208">
        <v>32.317986972846917</v>
      </c>
      <c r="D1163" s="209"/>
      <c r="E1163" s="209" t="s">
        <v>204</v>
      </c>
      <c r="F1163" s="209">
        <v>2019</v>
      </c>
    </row>
    <row r="1164" spans="1:6" x14ac:dyDescent="0.45">
      <c r="A1164" s="209">
        <v>15796</v>
      </c>
      <c r="B1164" s="209">
        <v>315</v>
      </c>
      <c r="C1164" s="208">
        <v>37.654088254021723</v>
      </c>
      <c r="D1164" s="209"/>
      <c r="E1164" s="209" t="s">
        <v>204</v>
      </c>
      <c r="F1164" s="209">
        <v>2019</v>
      </c>
    </row>
    <row r="1165" spans="1:6" x14ac:dyDescent="0.45">
      <c r="A1165" s="209">
        <v>15776</v>
      </c>
      <c r="B1165" s="209">
        <v>200</v>
      </c>
      <c r="C1165" s="208">
        <v>19.560248592261701</v>
      </c>
      <c r="D1165" s="209"/>
      <c r="E1165" s="209" t="s">
        <v>204</v>
      </c>
      <c r="F1165" s="209">
        <v>2018</v>
      </c>
    </row>
    <row r="1166" spans="1:6" x14ac:dyDescent="0.45">
      <c r="A1166" s="209">
        <v>15766</v>
      </c>
      <c r="B1166" s="209">
        <v>400</v>
      </c>
      <c r="C1166" s="208">
        <v>36.681950030300378</v>
      </c>
      <c r="D1166" s="209"/>
      <c r="E1166" s="209" t="s">
        <v>204</v>
      </c>
      <c r="F1166" s="209">
        <v>2018</v>
      </c>
    </row>
    <row r="1167" spans="1:6" x14ac:dyDescent="0.45">
      <c r="A1167" s="209">
        <v>15764</v>
      </c>
      <c r="B1167" s="209">
        <v>400</v>
      </c>
      <c r="C1167" s="208">
        <v>20.832067516310641</v>
      </c>
      <c r="D1167" s="209"/>
      <c r="E1167" s="209" t="s">
        <v>204</v>
      </c>
      <c r="F1167" s="209">
        <v>2018</v>
      </c>
    </row>
    <row r="1168" spans="1:6" x14ac:dyDescent="0.45">
      <c r="A1168" s="209">
        <v>15760</v>
      </c>
      <c r="B1168" s="209">
        <v>400</v>
      </c>
      <c r="C1168" s="208">
        <v>42.754887171299849</v>
      </c>
      <c r="D1168" s="209"/>
      <c r="E1168" s="209" t="s">
        <v>204</v>
      </c>
      <c r="F1168" s="209">
        <v>2018</v>
      </c>
    </row>
    <row r="1169" spans="1:6" x14ac:dyDescent="0.45">
      <c r="A1169" s="209">
        <v>15754</v>
      </c>
      <c r="B1169" s="209">
        <v>400</v>
      </c>
      <c r="C1169" s="208">
        <v>35.157684237896028</v>
      </c>
      <c r="D1169" s="209"/>
      <c r="E1169" s="209" t="s">
        <v>204</v>
      </c>
      <c r="F1169" s="209">
        <v>2018</v>
      </c>
    </row>
    <row r="1170" spans="1:6" x14ac:dyDescent="0.45">
      <c r="A1170" s="209">
        <v>15750</v>
      </c>
      <c r="B1170" s="209">
        <v>250</v>
      </c>
      <c r="C1170" s="208">
        <v>44.495717411595663</v>
      </c>
      <c r="D1170" s="209"/>
      <c r="E1170" s="209" t="s">
        <v>204</v>
      </c>
      <c r="F1170" s="209">
        <v>2018</v>
      </c>
    </row>
    <row r="1171" spans="1:6" x14ac:dyDescent="0.45">
      <c r="A1171" s="209">
        <v>15748</v>
      </c>
      <c r="B1171" s="209">
        <v>250</v>
      </c>
      <c r="C1171" s="208">
        <v>41.746291488543989</v>
      </c>
      <c r="D1171" s="209"/>
      <c r="E1171" s="209" t="s">
        <v>204</v>
      </c>
      <c r="F1171" s="209">
        <v>2018</v>
      </c>
    </row>
    <row r="1172" spans="1:6" x14ac:dyDescent="0.45">
      <c r="A1172" s="209">
        <v>15678</v>
      </c>
      <c r="B1172" s="209">
        <v>450</v>
      </c>
      <c r="C1172" s="208">
        <v>77.65478777877675</v>
      </c>
      <c r="D1172" s="209"/>
      <c r="E1172" s="209" t="s">
        <v>204</v>
      </c>
      <c r="F1172" s="209">
        <v>2018</v>
      </c>
    </row>
    <row r="1173" spans="1:6" x14ac:dyDescent="0.45">
      <c r="A1173" s="209">
        <v>15672</v>
      </c>
      <c r="B1173" s="209">
        <v>450</v>
      </c>
      <c r="C1173" s="208">
        <v>71.806937654200851</v>
      </c>
      <c r="D1173" s="209"/>
      <c r="E1173" s="209" t="s">
        <v>204</v>
      </c>
      <c r="F1173" s="209">
        <v>2018</v>
      </c>
    </row>
    <row r="1174" spans="1:6" x14ac:dyDescent="0.45">
      <c r="A1174" s="209">
        <v>15670</v>
      </c>
      <c r="B1174" s="209">
        <v>688</v>
      </c>
      <c r="C1174" s="208">
        <v>24.191820870145779</v>
      </c>
      <c r="D1174" s="209"/>
      <c r="E1174" s="209" t="s">
        <v>204</v>
      </c>
      <c r="F1174" s="209">
        <v>2018</v>
      </c>
    </row>
    <row r="1175" spans="1:6" x14ac:dyDescent="0.45">
      <c r="A1175" s="209">
        <v>15668</v>
      </c>
      <c r="B1175" s="209">
        <v>250</v>
      </c>
      <c r="C1175" s="208">
        <v>28.121546288346408</v>
      </c>
      <c r="D1175" s="209"/>
      <c r="E1175" s="209" t="s">
        <v>204</v>
      </c>
      <c r="F1175" s="209">
        <v>2018</v>
      </c>
    </row>
    <row r="1176" spans="1:6" x14ac:dyDescent="0.45">
      <c r="A1176" s="209">
        <v>15666</v>
      </c>
      <c r="B1176" s="209">
        <v>688</v>
      </c>
      <c r="C1176" s="208">
        <v>34.960294649708487</v>
      </c>
      <c r="D1176" s="209"/>
      <c r="E1176" s="209" t="s">
        <v>204</v>
      </c>
      <c r="F1176" s="209">
        <v>2018</v>
      </c>
    </row>
    <row r="1177" spans="1:6" x14ac:dyDescent="0.45">
      <c r="A1177" s="209">
        <v>15664</v>
      </c>
      <c r="B1177" s="209">
        <v>315</v>
      </c>
      <c r="C1177" s="208">
        <v>64.932846611022782</v>
      </c>
      <c r="D1177" s="209"/>
      <c r="E1177" s="209" t="s">
        <v>204</v>
      </c>
      <c r="F1177" s="209">
        <v>2018</v>
      </c>
    </row>
    <row r="1178" spans="1:6" x14ac:dyDescent="0.45">
      <c r="A1178" s="209">
        <v>15652</v>
      </c>
      <c r="B1178" s="209">
        <v>250</v>
      </c>
      <c r="C1178" s="208">
        <v>55.916741679436562</v>
      </c>
      <c r="D1178" s="209"/>
      <c r="E1178" s="209" t="s">
        <v>204</v>
      </c>
      <c r="F1178" s="209">
        <v>2018</v>
      </c>
    </row>
    <row r="1179" spans="1:6" x14ac:dyDescent="0.45">
      <c r="A1179" s="209">
        <v>15648</v>
      </c>
      <c r="B1179" s="209">
        <v>250</v>
      </c>
      <c r="C1179" s="208">
        <v>51.386743855028477</v>
      </c>
      <c r="D1179" s="209"/>
      <c r="E1179" s="209" t="s">
        <v>204</v>
      </c>
      <c r="F1179" s="209">
        <v>2018</v>
      </c>
    </row>
    <row r="1180" spans="1:6" x14ac:dyDescent="0.45">
      <c r="A1180" s="209">
        <v>15640</v>
      </c>
      <c r="B1180" s="209">
        <v>250</v>
      </c>
      <c r="C1180" s="208">
        <v>40.658550145787338</v>
      </c>
      <c r="D1180" s="209"/>
      <c r="E1180" s="209" t="s">
        <v>204</v>
      </c>
      <c r="F1180" s="209">
        <v>2018</v>
      </c>
    </row>
    <row r="1181" spans="1:6" x14ac:dyDescent="0.45">
      <c r="A1181" s="209">
        <v>15638</v>
      </c>
      <c r="B1181" s="209">
        <v>250</v>
      </c>
      <c r="C1181" s="208">
        <v>71.664946103265422</v>
      </c>
      <c r="D1181" s="209"/>
      <c r="E1181" s="209" t="s">
        <v>204</v>
      </c>
      <c r="F1181" s="209">
        <v>2018</v>
      </c>
    </row>
    <row r="1182" spans="1:6" x14ac:dyDescent="0.45">
      <c r="A1182" s="209">
        <v>15636</v>
      </c>
      <c r="B1182" s="209">
        <v>688</v>
      </c>
      <c r="C1182" s="208">
        <v>70.717217846798519</v>
      </c>
      <c r="D1182" s="209"/>
      <c r="E1182" s="209" t="s">
        <v>204</v>
      </c>
      <c r="F1182" s="209">
        <v>2018</v>
      </c>
    </row>
    <row r="1183" spans="1:6" x14ac:dyDescent="0.45">
      <c r="A1183" s="209">
        <v>15634</v>
      </c>
      <c r="B1183" s="209">
        <v>315</v>
      </c>
      <c r="C1183" s="208">
        <v>66.930921343861627</v>
      </c>
      <c r="D1183" s="209"/>
      <c r="E1183" s="209" t="s">
        <v>204</v>
      </c>
      <c r="F1183" s="209">
        <v>2018</v>
      </c>
    </row>
    <row r="1184" spans="1:6" x14ac:dyDescent="0.45">
      <c r="A1184" s="209">
        <v>15630</v>
      </c>
      <c r="B1184" s="209">
        <v>250</v>
      </c>
      <c r="C1184" s="208">
        <v>48.760120817348181</v>
      </c>
      <c r="D1184" s="209"/>
      <c r="E1184" s="209" t="s">
        <v>204</v>
      </c>
      <c r="F1184" s="209">
        <v>2018</v>
      </c>
    </row>
    <row r="1185" spans="1:6" x14ac:dyDescent="0.45">
      <c r="A1185" s="209">
        <v>15502</v>
      </c>
      <c r="B1185" s="209">
        <v>500</v>
      </c>
      <c r="C1185" s="208">
        <v>5.4974948171857783</v>
      </c>
      <c r="D1185" s="209"/>
      <c r="E1185" s="209" t="s">
        <v>204</v>
      </c>
      <c r="F1185" s="209">
        <v>2018</v>
      </c>
    </row>
    <row r="1186" spans="1:6" x14ac:dyDescent="0.45">
      <c r="A1186" s="209">
        <v>15500</v>
      </c>
      <c r="B1186" s="209">
        <v>200</v>
      </c>
      <c r="C1186" s="208">
        <v>35.391240455523068</v>
      </c>
      <c r="D1186" s="209"/>
      <c r="E1186" s="209" t="s">
        <v>204</v>
      </c>
      <c r="F1186" s="209">
        <v>2017</v>
      </c>
    </row>
    <row r="1187" spans="1:6" x14ac:dyDescent="0.45">
      <c r="A1187" s="209">
        <v>15498</v>
      </c>
      <c r="B1187" s="209">
        <v>250</v>
      </c>
      <c r="C1187" s="208">
        <v>17.628343654834271</v>
      </c>
      <c r="D1187" s="209"/>
      <c r="E1187" s="209" t="s">
        <v>204</v>
      </c>
      <c r="F1187" s="209">
        <v>2017</v>
      </c>
    </row>
    <row r="1188" spans="1:6" x14ac:dyDescent="0.45">
      <c r="A1188" s="209">
        <v>15496</v>
      </c>
      <c r="B1188" s="209">
        <v>200</v>
      </c>
      <c r="C1188" s="208">
        <v>11.253974312088729</v>
      </c>
      <c r="D1188" s="209"/>
      <c r="E1188" s="209" t="s">
        <v>204</v>
      </c>
      <c r="F1188" s="209">
        <v>2017</v>
      </c>
    </row>
    <row r="1189" spans="1:6" x14ac:dyDescent="0.45">
      <c r="A1189" s="209">
        <v>15492</v>
      </c>
      <c r="B1189" s="209">
        <v>200</v>
      </c>
      <c r="C1189" s="208">
        <v>60.769118111902202</v>
      </c>
      <c r="D1189" s="209"/>
      <c r="E1189" s="209" t="s">
        <v>204</v>
      </c>
      <c r="F1189" s="209">
        <v>2017</v>
      </c>
    </row>
    <row r="1190" spans="1:6" x14ac:dyDescent="0.45">
      <c r="A1190" s="209">
        <v>15490</v>
      </c>
      <c r="B1190" s="209">
        <v>400</v>
      </c>
      <c r="C1190" s="208">
        <v>20.29830960963314</v>
      </c>
      <c r="D1190" s="209"/>
      <c r="E1190" s="209" t="s">
        <v>204</v>
      </c>
      <c r="F1190" s="209">
        <v>2017</v>
      </c>
    </row>
    <row r="1191" spans="1:6" x14ac:dyDescent="0.45">
      <c r="A1191" s="209">
        <v>15482</v>
      </c>
      <c r="B1191" s="209">
        <v>1500</v>
      </c>
      <c r="C1191" s="208">
        <v>74.436227655284739</v>
      </c>
      <c r="D1191" s="209"/>
      <c r="E1191" s="209" t="s">
        <v>204</v>
      </c>
      <c r="F1191" s="209">
        <v>2017</v>
      </c>
    </row>
    <row r="1192" spans="1:6" x14ac:dyDescent="0.45">
      <c r="A1192" s="209">
        <v>15480</v>
      </c>
      <c r="B1192" s="209">
        <v>250</v>
      </c>
      <c r="C1192" s="208">
        <v>56.537039519983367</v>
      </c>
      <c r="D1192" s="209"/>
      <c r="E1192" s="209"/>
      <c r="F1192" s="209">
        <v>1901</v>
      </c>
    </row>
    <row r="1193" spans="1:6" x14ac:dyDescent="0.45">
      <c r="A1193" s="209">
        <v>15470</v>
      </c>
      <c r="B1193" s="209">
        <v>688</v>
      </c>
      <c r="C1193" s="208">
        <v>78.887365271319993</v>
      </c>
      <c r="D1193" s="209"/>
      <c r="E1193" s="209" t="s">
        <v>204</v>
      </c>
      <c r="F1193" s="209">
        <v>2017</v>
      </c>
    </row>
    <row r="1194" spans="1:6" x14ac:dyDescent="0.45">
      <c r="A1194" s="209">
        <v>15464</v>
      </c>
      <c r="B1194" s="209">
        <v>919</v>
      </c>
      <c r="C1194" s="208">
        <v>31.78978101572423</v>
      </c>
      <c r="D1194" s="209"/>
      <c r="E1194" s="209" t="s">
        <v>204</v>
      </c>
      <c r="F1194" s="209">
        <v>2017</v>
      </c>
    </row>
    <row r="1195" spans="1:6" x14ac:dyDescent="0.45">
      <c r="A1195" s="209">
        <v>15462</v>
      </c>
      <c r="B1195" s="209">
        <v>902</v>
      </c>
      <c r="C1195" s="208">
        <v>23.75216973340078</v>
      </c>
      <c r="D1195" s="209"/>
      <c r="E1195" s="209" t="s">
        <v>204</v>
      </c>
      <c r="F1195" s="209">
        <v>2017</v>
      </c>
    </row>
    <row r="1196" spans="1:6" x14ac:dyDescent="0.45">
      <c r="A1196" s="209">
        <v>15460</v>
      </c>
      <c r="B1196" s="209">
        <v>919</v>
      </c>
      <c r="C1196" s="208">
        <v>52.385896241252823</v>
      </c>
      <c r="D1196" s="209"/>
      <c r="E1196" s="209" t="s">
        <v>204</v>
      </c>
      <c r="F1196" s="209">
        <v>2017</v>
      </c>
    </row>
    <row r="1197" spans="1:6" x14ac:dyDescent="0.45">
      <c r="A1197" s="209">
        <v>14990</v>
      </c>
      <c r="B1197" s="209">
        <v>560</v>
      </c>
      <c r="C1197" s="208">
        <v>1.8902547182744609</v>
      </c>
      <c r="D1197" s="209"/>
      <c r="E1197" s="209" t="s">
        <v>204</v>
      </c>
      <c r="F1197" s="209">
        <v>2017</v>
      </c>
    </row>
    <row r="1198" spans="1:6" x14ac:dyDescent="0.45">
      <c r="A1198" s="209">
        <v>14988</v>
      </c>
      <c r="B1198" s="209">
        <v>450</v>
      </c>
      <c r="C1198" s="208">
        <v>74.735956015997019</v>
      </c>
      <c r="D1198" s="209"/>
      <c r="E1198" s="209" t="s">
        <v>204</v>
      </c>
      <c r="F1198" s="209">
        <v>2017</v>
      </c>
    </row>
    <row r="1199" spans="1:6" x14ac:dyDescent="0.45">
      <c r="A1199" s="209">
        <v>14984</v>
      </c>
      <c r="B1199" s="209">
        <v>450</v>
      </c>
      <c r="C1199" s="208">
        <v>42.12951290984789</v>
      </c>
      <c r="D1199" s="209"/>
      <c r="E1199" s="209" t="s">
        <v>204</v>
      </c>
      <c r="F1199" s="209">
        <v>2017</v>
      </c>
    </row>
    <row r="1200" spans="1:6" x14ac:dyDescent="0.45">
      <c r="A1200" s="209">
        <v>14978</v>
      </c>
      <c r="B1200" s="209">
        <v>450</v>
      </c>
      <c r="C1200" s="208">
        <v>33.00732084221351</v>
      </c>
      <c r="D1200" s="209"/>
      <c r="E1200" s="209" t="s">
        <v>204</v>
      </c>
      <c r="F1200" s="209">
        <v>2017</v>
      </c>
    </row>
    <row r="1201" spans="1:6" x14ac:dyDescent="0.45">
      <c r="A1201" s="209">
        <v>14976</v>
      </c>
      <c r="B1201" s="209">
        <v>400</v>
      </c>
      <c r="C1201" s="208">
        <v>40.874676488034687</v>
      </c>
      <c r="D1201" s="209"/>
      <c r="E1201" s="209" t="s">
        <v>204</v>
      </c>
      <c r="F1201" s="209">
        <v>2017</v>
      </c>
    </row>
    <row r="1202" spans="1:6" x14ac:dyDescent="0.45">
      <c r="A1202" s="209">
        <v>14972</v>
      </c>
      <c r="B1202" s="209">
        <v>250</v>
      </c>
      <c r="C1202" s="208">
        <v>69.932778652307746</v>
      </c>
      <c r="D1202" s="209"/>
      <c r="E1202" s="209" t="s">
        <v>204</v>
      </c>
      <c r="F1202" s="209">
        <v>2017</v>
      </c>
    </row>
    <row r="1203" spans="1:6" x14ac:dyDescent="0.45">
      <c r="A1203" s="209">
        <v>14970</v>
      </c>
      <c r="B1203" s="209">
        <v>1800</v>
      </c>
      <c r="C1203" s="208">
        <v>0.50314695878859805</v>
      </c>
      <c r="D1203" s="209"/>
      <c r="E1203" s="209" t="s">
        <v>109</v>
      </c>
      <c r="F1203" s="209">
        <v>2017</v>
      </c>
    </row>
    <row r="1204" spans="1:6" x14ac:dyDescent="0.45">
      <c r="A1204" s="209">
        <v>14966</v>
      </c>
      <c r="B1204" s="209">
        <v>250</v>
      </c>
      <c r="C1204" s="208">
        <v>48.728031090830669</v>
      </c>
      <c r="D1204" s="209"/>
      <c r="E1204" s="209" t="s">
        <v>204</v>
      </c>
      <c r="F1204" s="209">
        <v>2017</v>
      </c>
    </row>
    <row r="1205" spans="1:6" x14ac:dyDescent="0.45">
      <c r="A1205" s="209">
        <v>14960</v>
      </c>
      <c r="B1205" s="209">
        <v>1200</v>
      </c>
      <c r="C1205" s="208">
        <v>33.819217495730108</v>
      </c>
      <c r="D1205" s="209"/>
      <c r="E1205" s="209" t="s">
        <v>214</v>
      </c>
      <c r="F1205" s="209">
        <v>1974</v>
      </c>
    </row>
    <row r="1206" spans="1:6" x14ac:dyDescent="0.45">
      <c r="A1206" s="209">
        <v>14956</v>
      </c>
      <c r="B1206" s="209">
        <v>315</v>
      </c>
      <c r="C1206" s="208">
        <v>28.008476038259388</v>
      </c>
      <c r="D1206" s="209"/>
      <c r="E1206" s="209" t="s">
        <v>204</v>
      </c>
      <c r="F1206" s="209">
        <v>2016</v>
      </c>
    </row>
    <row r="1207" spans="1:6" x14ac:dyDescent="0.45">
      <c r="A1207" s="209">
        <v>14954</v>
      </c>
      <c r="B1207" s="209">
        <v>400</v>
      </c>
      <c r="C1207" s="208">
        <v>61.328391019102263</v>
      </c>
      <c r="D1207" s="209"/>
      <c r="E1207" s="209" t="s">
        <v>204</v>
      </c>
      <c r="F1207" s="209">
        <v>2016</v>
      </c>
    </row>
    <row r="1208" spans="1:6" x14ac:dyDescent="0.45">
      <c r="A1208" s="209">
        <v>14952</v>
      </c>
      <c r="B1208" s="209">
        <v>315</v>
      </c>
      <c r="C1208" s="208">
        <v>60.804352090157899</v>
      </c>
      <c r="D1208" s="209"/>
      <c r="E1208" s="209" t="s">
        <v>204</v>
      </c>
      <c r="F1208" s="209">
        <v>2016</v>
      </c>
    </row>
    <row r="1209" spans="1:6" x14ac:dyDescent="0.45">
      <c r="A1209" s="209">
        <v>14942</v>
      </c>
      <c r="B1209" s="209">
        <v>670</v>
      </c>
      <c r="C1209" s="208">
        <v>20.281170070171861</v>
      </c>
      <c r="D1209" s="209"/>
      <c r="E1209" s="209" t="s">
        <v>204</v>
      </c>
      <c r="F1209" s="209">
        <v>2016</v>
      </c>
    </row>
    <row r="1210" spans="1:6" x14ac:dyDescent="0.45">
      <c r="A1210" s="209">
        <v>15378</v>
      </c>
      <c r="B1210" s="209">
        <v>250</v>
      </c>
      <c r="C1210" s="208">
        <v>15.7226407618476</v>
      </c>
      <c r="D1210" s="209"/>
      <c r="E1210" s="209" t="s">
        <v>204</v>
      </c>
      <c r="F1210" s="209">
        <v>2016</v>
      </c>
    </row>
    <row r="1211" spans="1:6" x14ac:dyDescent="0.45">
      <c r="A1211" s="209">
        <v>15350</v>
      </c>
      <c r="B1211" s="209">
        <v>250</v>
      </c>
      <c r="C1211" s="208">
        <v>23.646347080158879</v>
      </c>
      <c r="D1211" s="209"/>
      <c r="E1211" s="209" t="s">
        <v>204</v>
      </c>
      <c r="F1211" s="209">
        <v>2015</v>
      </c>
    </row>
    <row r="1212" spans="1:6" x14ac:dyDescent="0.45">
      <c r="A1212" s="209">
        <v>15342</v>
      </c>
      <c r="B1212" s="209">
        <v>250</v>
      </c>
      <c r="C1212" s="208">
        <v>16.316938531514161</v>
      </c>
      <c r="D1212" s="209"/>
      <c r="E1212" s="209" t="s">
        <v>204</v>
      </c>
      <c r="F1212" s="209">
        <v>2015</v>
      </c>
    </row>
    <row r="1213" spans="1:6" x14ac:dyDescent="0.45">
      <c r="A1213" s="209">
        <v>15128</v>
      </c>
      <c r="B1213" s="209">
        <v>250</v>
      </c>
      <c r="C1213" s="208">
        <v>41.224294270665617</v>
      </c>
      <c r="D1213" s="209"/>
      <c r="E1213" s="209" t="s">
        <v>206</v>
      </c>
      <c r="F1213" s="209">
        <v>1901</v>
      </c>
    </row>
    <row r="1214" spans="1:6" x14ac:dyDescent="0.45">
      <c r="A1214" s="209">
        <v>15124</v>
      </c>
      <c r="B1214" s="209">
        <v>315</v>
      </c>
      <c r="C1214" s="208">
        <v>75.379669470718653</v>
      </c>
      <c r="D1214" s="209"/>
      <c r="E1214" s="209" t="s">
        <v>204</v>
      </c>
      <c r="F1214" s="209">
        <v>2010</v>
      </c>
    </row>
    <row r="1215" spans="1:6" x14ac:dyDescent="0.45">
      <c r="A1215" s="209">
        <v>15122</v>
      </c>
      <c r="B1215" s="209">
        <v>630</v>
      </c>
      <c r="C1215" s="208">
        <v>169.10080061303381</v>
      </c>
      <c r="D1215" s="209"/>
      <c r="E1215" s="209" t="s">
        <v>204</v>
      </c>
      <c r="F1215" s="209">
        <v>2013</v>
      </c>
    </row>
    <row r="1216" spans="1:6" x14ac:dyDescent="0.45">
      <c r="A1216" s="209">
        <v>15108</v>
      </c>
      <c r="B1216" s="209">
        <v>902</v>
      </c>
      <c r="C1216" s="208">
        <v>47.173218951284049</v>
      </c>
      <c r="D1216" s="209"/>
      <c r="E1216" s="209" t="s">
        <v>204</v>
      </c>
      <c r="F1216" s="209">
        <v>2014</v>
      </c>
    </row>
    <row r="1217" spans="1:6" x14ac:dyDescent="0.45">
      <c r="A1217" s="209">
        <v>15280</v>
      </c>
      <c r="B1217" s="209">
        <v>1000</v>
      </c>
      <c r="C1217" s="208">
        <v>70.107934683099728</v>
      </c>
      <c r="D1217" s="209"/>
      <c r="E1217" s="209" t="s">
        <v>214</v>
      </c>
      <c r="F1217" s="209">
        <v>1980</v>
      </c>
    </row>
    <row r="1218" spans="1:6" x14ac:dyDescent="0.45">
      <c r="A1218" s="209">
        <v>15272</v>
      </c>
      <c r="B1218" s="209">
        <v>400</v>
      </c>
      <c r="C1218" s="208">
        <v>9.0640471802555531</v>
      </c>
      <c r="D1218" s="209"/>
      <c r="E1218" s="209" t="s">
        <v>204</v>
      </c>
      <c r="F1218" s="209">
        <v>2009</v>
      </c>
    </row>
    <row r="1219" spans="1:6" x14ac:dyDescent="0.45">
      <c r="A1219" s="209">
        <v>15268</v>
      </c>
      <c r="B1219" s="209">
        <v>680</v>
      </c>
      <c r="C1219" s="208">
        <v>0.44013618212193301</v>
      </c>
      <c r="D1219" s="209"/>
      <c r="E1219" s="209" t="s">
        <v>204</v>
      </c>
      <c r="F1219" s="209">
        <v>2014</v>
      </c>
    </row>
    <row r="1220" spans="1:6" x14ac:dyDescent="0.45">
      <c r="A1220" s="209">
        <v>15266</v>
      </c>
      <c r="B1220" s="209">
        <v>1500</v>
      </c>
      <c r="C1220" s="208">
        <v>70.932726019259945</v>
      </c>
      <c r="D1220" s="209"/>
      <c r="E1220" s="209" t="s">
        <v>214</v>
      </c>
      <c r="F1220" s="209">
        <v>1980</v>
      </c>
    </row>
    <row r="1221" spans="1:6" x14ac:dyDescent="0.45">
      <c r="A1221" s="209">
        <v>15264</v>
      </c>
      <c r="B1221" s="209">
        <v>400</v>
      </c>
      <c r="C1221" s="208">
        <v>1.451618751080979</v>
      </c>
      <c r="D1221" s="209"/>
      <c r="E1221" s="209" t="s">
        <v>204</v>
      </c>
      <c r="F1221" s="209">
        <v>2014</v>
      </c>
    </row>
    <row r="1222" spans="1:6" x14ac:dyDescent="0.45">
      <c r="A1222" s="209">
        <v>15258</v>
      </c>
      <c r="B1222" s="209">
        <v>600</v>
      </c>
      <c r="C1222" s="208">
        <v>34.602413112651881</v>
      </c>
      <c r="D1222" s="209"/>
      <c r="E1222" s="209" t="s">
        <v>204</v>
      </c>
      <c r="F1222" s="209">
        <v>2014</v>
      </c>
    </row>
    <row r="1223" spans="1:6" x14ac:dyDescent="0.45">
      <c r="A1223" s="209">
        <v>15244</v>
      </c>
      <c r="B1223" s="209">
        <v>1500</v>
      </c>
      <c r="C1223" s="208">
        <v>125.617413902213</v>
      </c>
      <c r="D1223" s="209"/>
      <c r="E1223" s="209" t="s">
        <v>214</v>
      </c>
      <c r="F1223" s="209">
        <v>1980</v>
      </c>
    </row>
    <row r="1224" spans="1:6" x14ac:dyDescent="0.45">
      <c r="A1224" s="209">
        <v>15238</v>
      </c>
      <c r="B1224" s="209">
        <v>1370</v>
      </c>
      <c r="C1224" s="208">
        <v>87.042271478473467</v>
      </c>
      <c r="D1224" s="209"/>
      <c r="E1224" s="209" t="s">
        <v>204</v>
      </c>
      <c r="F1224" s="209">
        <v>2013</v>
      </c>
    </row>
    <row r="1225" spans="1:6" x14ac:dyDescent="0.45">
      <c r="A1225" s="209">
        <v>15236</v>
      </c>
      <c r="B1225" s="209">
        <v>200</v>
      </c>
      <c r="C1225" s="208">
        <v>4.6358639562337736</v>
      </c>
      <c r="D1225" s="209"/>
      <c r="E1225" s="209" t="s">
        <v>207</v>
      </c>
      <c r="F1225" s="209">
        <v>1988</v>
      </c>
    </row>
    <row r="1226" spans="1:6" x14ac:dyDescent="0.45">
      <c r="A1226" s="209">
        <v>15232</v>
      </c>
      <c r="B1226" s="209">
        <v>250</v>
      </c>
      <c r="C1226" s="208">
        <v>34.577989522065707</v>
      </c>
      <c r="D1226" s="209"/>
      <c r="E1226" s="209" t="s">
        <v>204</v>
      </c>
      <c r="F1226" s="209">
        <v>2013</v>
      </c>
    </row>
    <row r="1227" spans="1:6" x14ac:dyDescent="0.45">
      <c r="A1227" s="209">
        <v>15226</v>
      </c>
      <c r="B1227" s="209">
        <v>1000</v>
      </c>
      <c r="C1227" s="208">
        <v>7.7991371313300001E-3</v>
      </c>
      <c r="D1227" s="209"/>
      <c r="E1227" s="209" t="s">
        <v>214</v>
      </c>
      <c r="F1227" s="209">
        <v>1981</v>
      </c>
    </row>
    <row r="1228" spans="1:6" x14ac:dyDescent="0.45">
      <c r="A1228" s="209">
        <v>15340</v>
      </c>
      <c r="B1228" s="209">
        <v>1500</v>
      </c>
      <c r="C1228" s="208">
        <v>11.91006704247169</v>
      </c>
      <c r="D1228" s="209"/>
      <c r="E1228" s="209" t="s">
        <v>214</v>
      </c>
      <c r="F1228" s="209">
        <v>1969</v>
      </c>
    </row>
    <row r="1229" spans="1:6" x14ac:dyDescent="0.45">
      <c r="A1229" s="209">
        <v>15338</v>
      </c>
      <c r="B1229" s="209">
        <v>1000</v>
      </c>
      <c r="C1229" s="208">
        <v>7.0779731515259996E-3</v>
      </c>
      <c r="D1229" s="209"/>
      <c r="E1229" s="209"/>
      <c r="F1229" s="209"/>
    </row>
    <row r="1230" spans="1:6" x14ac:dyDescent="0.45">
      <c r="A1230" s="209">
        <v>15324</v>
      </c>
      <c r="B1230" s="209">
        <v>400</v>
      </c>
      <c r="C1230" s="208">
        <v>32.833853524394193</v>
      </c>
      <c r="D1230" s="209"/>
      <c r="E1230" s="209" t="s">
        <v>214</v>
      </c>
      <c r="F1230" s="209">
        <v>1975</v>
      </c>
    </row>
    <row r="1231" spans="1:6" x14ac:dyDescent="0.45">
      <c r="A1231" s="209">
        <v>15314</v>
      </c>
      <c r="B1231" s="209">
        <v>315</v>
      </c>
      <c r="C1231" s="208">
        <v>32.664997439175607</v>
      </c>
      <c r="D1231" s="209"/>
      <c r="E1231" s="209" t="s">
        <v>204</v>
      </c>
      <c r="F1231" s="209">
        <v>2008</v>
      </c>
    </row>
    <row r="1232" spans="1:6" x14ac:dyDescent="0.45">
      <c r="A1232" s="209">
        <v>15302</v>
      </c>
      <c r="B1232" s="209">
        <v>560</v>
      </c>
      <c r="C1232" s="208">
        <v>61.409022926045338</v>
      </c>
      <c r="D1232" s="209"/>
      <c r="E1232" s="209" t="s">
        <v>204</v>
      </c>
      <c r="F1232" s="209">
        <v>2004</v>
      </c>
    </row>
    <row r="1233" spans="1:6" x14ac:dyDescent="0.45">
      <c r="A1233" s="209">
        <v>15296</v>
      </c>
      <c r="B1233" s="209">
        <v>500</v>
      </c>
      <c r="C1233" s="208">
        <v>1.87165257665E-4</v>
      </c>
      <c r="D1233" s="209"/>
      <c r="E1233" s="209"/>
      <c r="F1233" s="209"/>
    </row>
    <row r="1234" spans="1:6" x14ac:dyDescent="0.45">
      <c r="A1234" s="209">
        <v>15288</v>
      </c>
      <c r="B1234" s="209">
        <v>300</v>
      </c>
      <c r="C1234" s="208">
        <v>96.911107868002475</v>
      </c>
      <c r="D1234" s="209"/>
      <c r="E1234" s="209" t="s">
        <v>206</v>
      </c>
      <c r="F1234" s="209">
        <v>1986</v>
      </c>
    </row>
    <row r="1235" spans="1:6" x14ac:dyDescent="0.45">
      <c r="A1235" s="209">
        <v>15208</v>
      </c>
      <c r="B1235" s="209">
        <v>1000</v>
      </c>
      <c r="C1235" s="208">
        <v>44.427187430611333</v>
      </c>
      <c r="D1235" s="209"/>
      <c r="E1235" s="209" t="s">
        <v>214</v>
      </c>
      <c r="F1235" s="209">
        <v>1983</v>
      </c>
    </row>
    <row r="1236" spans="1:6" x14ac:dyDescent="0.45">
      <c r="A1236" s="209">
        <v>15196</v>
      </c>
      <c r="B1236" s="209">
        <v>0</v>
      </c>
      <c r="C1236" s="208">
        <v>22.6455543852422</v>
      </c>
      <c r="D1236" s="209"/>
      <c r="E1236" s="209"/>
      <c r="F1236" s="209">
        <v>1901</v>
      </c>
    </row>
    <row r="1237" spans="1:6" x14ac:dyDescent="0.45">
      <c r="A1237" s="209">
        <v>15190</v>
      </c>
      <c r="B1237" s="209">
        <v>400</v>
      </c>
      <c r="C1237" s="208">
        <v>1.479140658246932</v>
      </c>
      <c r="D1237" s="209"/>
      <c r="E1237" s="209"/>
      <c r="F1237" s="209"/>
    </row>
    <row r="1238" spans="1:6" x14ac:dyDescent="0.45">
      <c r="A1238" s="209">
        <v>15180</v>
      </c>
      <c r="B1238" s="209">
        <v>1500</v>
      </c>
      <c r="C1238" s="208">
        <v>43.425929606350167</v>
      </c>
      <c r="D1238" s="209"/>
      <c r="E1238" s="209" t="s">
        <v>214</v>
      </c>
      <c r="F1238" s="209">
        <v>1990</v>
      </c>
    </row>
    <row r="1239" spans="1:6" x14ac:dyDescent="0.45">
      <c r="A1239" s="209">
        <v>15178</v>
      </c>
      <c r="B1239" s="209">
        <v>300</v>
      </c>
      <c r="C1239" s="208">
        <v>78.762758347801636</v>
      </c>
      <c r="D1239" s="209"/>
      <c r="E1239" s="209" t="s">
        <v>214</v>
      </c>
      <c r="F1239" s="209">
        <v>1901</v>
      </c>
    </row>
    <row r="1240" spans="1:6" x14ac:dyDescent="0.45">
      <c r="A1240" s="209">
        <v>15174</v>
      </c>
      <c r="B1240" s="209">
        <v>600</v>
      </c>
      <c r="C1240" s="208">
        <v>13.29359621815739</v>
      </c>
      <c r="D1240" s="209"/>
      <c r="E1240" s="209"/>
      <c r="F1240" s="209">
        <v>1901</v>
      </c>
    </row>
    <row r="1241" spans="1:6" x14ac:dyDescent="0.45">
      <c r="A1241" s="209">
        <v>15170</v>
      </c>
      <c r="B1241" s="209">
        <v>800</v>
      </c>
      <c r="C1241" s="208">
        <v>22.302852159341221</v>
      </c>
      <c r="D1241" s="209"/>
      <c r="E1241" s="209" t="s">
        <v>109</v>
      </c>
      <c r="F1241" s="209">
        <v>2010</v>
      </c>
    </row>
    <row r="1242" spans="1:6" x14ac:dyDescent="0.45">
      <c r="A1242" s="209">
        <v>15166</v>
      </c>
      <c r="B1242" s="209">
        <v>560</v>
      </c>
      <c r="C1242" s="208">
        <v>12.197220058006099</v>
      </c>
      <c r="D1242" s="209"/>
      <c r="E1242" s="209" t="s">
        <v>204</v>
      </c>
      <c r="F1242" s="209">
        <v>2010</v>
      </c>
    </row>
    <row r="1243" spans="1:6" x14ac:dyDescent="0.45">
      <c r="A1243" s="209">
        <v>15038</v>
      </c>
      <c r="B1243" s="209">
        <v>500</v>
      </c>
      <c r="C1243" s="208">
        <v>51.471461710494573</v>
      </c>
      <c r="D1243" s="209"/>
      <c r="E1243" s="209" t="s">
        <v>214</v>
      </c>
      <c r="F1243" s="209">
        <v>1901</v>
      </c>
    </row>
    <row r="1244" spans="1:6" x14ac:dyDescent="0.45">
      <c r="A1244" s="209">
        <v>15030</v>
      </c>
      <c r="B1244" s="209">
        <v>315</v>
      </c>
      <c r="C1244" s="208">
        <v>50.859030826417801</v>
      </c>
      <c r="D1244" s="209"/>
      <c r="E1244" s="209" t="s">
        <v>204</v>
      </c>
      <c r="F1244" s="209">
        <v>2005</v>
      </c>
    </row>
    <row r="1245" spans="1:6" x14ac:dyDescent="0.45">
      <c r="A1245" s="209">
        <v>15028</v>
      </c>
      <c r="B1245" s="209">
        <v>1500</v>
      </c>
      <c r="C1245" s="208">
        <v>121.9819687358155</v>
      </c>
      <c r="D1245" s="209"/>
      <c r="E1245" s="209" t="s">
        <v>214</v>
      </c>
      <c r="F1245" s="209">
        <v>1901</v>
      </c>
    </row>
    <row r="1246" spans="1:6" x14ac:dyDescent="0.45">
      <c r="A1246" s="209">
        <v>15026</v>
      </c>
      <c r="B1246" s="209">
        <v>1000</v>
      </c>
      <c r="C1246" s="208">
        <v>22.530670106719459</v>
      </c>
      <c r="D1246" s="209"/>
      <c r="E1246" s="209" t="s">
        <v>204</v>
      </c>
      <c r="F1246" s="209">
        <v>2006</v>
      </c>
    </row>
    <row r="1247" spans="1:6" x14ac:dyDescent="0.45">
      <c r="A1247" s="209">
        <v>15024</v>
      </c>
      <c r="B1247" s="209">
        <v>250</v>
      </c>
      <c r="C1247" s="208">
        <v>31.38409825642837</v>
      </c>
      <c r="D1247" s="209"/>
      <c r="E1247" s="209" t="s">
        <v>214</v>
      </c>
      <c r="F1247" s="209">
        <v>1901</v>
      </c>
    </row>
    <row r="1248" spans="1:6" x14ac:dyDescent="0.45">
      <c r="A1248" s="209">
        <v>15012</v>
      </c>
      <c r="B1248" s="209">
        <v>300</v>
      </c>
      <c r="C1248" s="208">
        <v>12.167112324917071</v>
      </c>
      <c r="D1248" s="209"/>
      <c r="E1248" s="209" t="s">
        <v>206</v>
      </c>
      <c r="F1248" s="209">
        <v>1901</v>
      </c>
    </row>
    <row r="1249" spans="1:6" x14ac:dyDescent="0.45">
      <c r="A1249" s="209">
        <v>15000</v>
      </c>
      <c r="B1249" s="209">
        <v>315</v>
      </c>
      <c r="C1249" s="208">
        <v>26.924511037769541</v>
      </c>
      <c r="D1249" s="209"/>
      <c r="E1249" s="209" t="s">
        <v>204</v>
      </c>
      <c r="F1249" s="209">
        <v>2009</v>
      </c>
    </row>
    <row r="1250" spans="1:6" x14ac:dyDescent="0.45">
      <c r="A1250" s="209">
        <v>15082</v>
      </c>
      <c r="B1250" s="209">
        <v>200</v>
      </c>
      <c r="C1250" s="208">
        <v>56.324809572927862</v>
      </c>
      <c r="D1250" s="209"/>
      <c r="E1250" s="209" t="s">
        <v>204</v>
      </c>
      <c r="F1250" s="209">
        <v>2007</v>
      </c>
    </row>
    <row r="1251" spans="1:6" x14ac:dyDescent="0.45">
      <c r="A1251" s="209">
        <v>15080</v>
      </c>
      <c r="B1251" s="209">
        <v>200</v>
      </c>
      <c r="C1251" s="208">
        <v>27.239257586433091</v>
      </c>
      <c r="D1251" s="209"/>
      <c r="E1251" s="209" t="s">
        <v>204</v>
      </c>
      <c r="F1251" s="209">
        <v>2008</v>
      </c>
    </row>
    <row r="1252" spans="1:6" x14ac:dyDescent="0.45">
      <c r="A1252" s="209">
        <v>15052</v>
      </c>
      <c r="B1252" s="209">
        <v>200</v>
      </c>
      <c r="C1252" s="208">
        <v>31.880690529536569</v>
      </c>
      <c r="D1252" s="209"/>
      <c r="E1252" s="209" t="s">
        <v>204</v>
      </c>
      <c r="F1252" s="209">
        <v>2004</v>
      </c>
    </row>
    <row r="1253" spans="1:6" x14ac:dyDescent="0.45">
      <c r="A1253" s="209">
        <v>14520</v>
      </c>
      <c r="B1253" s="209">
        <v>300</v>
      </c>
      <c r="C1253" s="208">
        <v>65.924227697582481</v>
      </c>
      <c r="D1253" s="209"/>
      <c r="E1253" s="209" t="s">
        <v>214</v>
      </c>
      <c r="F1253" s="209">
        <v>1901</v>
      </c>
    </row>
    <row r="1254" spans="1:6" x14ac:dyDescent="0.45">
      <c r="A1254" s="209">
        <v>14518</v>
      </c>
      <c r="B1254" s="209">
        <v>0</v>
      </c>
      <c r="C1254" s="208">
        <v>3.2210143559470001E-3</v>
      </c>
      <c r="D1254" s="209"/>
      <c r="E1254" s="209"/>
      <c r="F1254" s="209"/>
    </row>
    <row r="1255" spans="1:6" x14ac:dyDescent="0.45">
      <c r="A1255" s="209">
        <v>14472</v>
      </c>
      <c r="B1255" s="209">
        <v>250</v>
      </c>
      <c r="C1255" s="208">
        <v>84.013521096581741</v>
      </c>
      <c r="D1255" s="209"/>
      <c r="E1255" s="209" t="s">
        <v>207</v>
      </c>
      <c r="F1255" s="209">
        <v>1901</v>
      </c>
    </row>
    <row r="1256" spans="1:6" x14ac:dyDescent="0.45">
      <c r="A1256" s="209">
        <v>14468</v>
      </c>
      <c r="B1256" s="209">
        <v>0</v>
      </c>
      <c r="C1256" s="208">
        <v>251.26865821170131</v>
      </c>
      <c r="D1256" s="209" t="s">
        <v>376</v>
      </c>
      <c r="E1256" s="209"/>
      <c r="F1256" s="209">
        <v>1901</v>
      </c>
    </row>
    <row r="1257" spans="1:6" x14ac:dyDescent="0.45">
      <c r="A1257" s="209">
        <v>14912</v>
      </c>
      <c r="B1257" s="209">
        <v>315</v>
      </c>
      <c r="C1257" s="208">
        <v>36.456503583541682</v>
      </c>
      <c r="D1257" s="209"/>
      <c r="E1257" s="209" t="s">
        <v>204</v>
      </c>
      <c r="F1257" s="209">
        <v>2005</v>
      </c>
    </row>
    <row r="1258" spans="1:6" x14ac:dyDescent="0.45">
      <c r="A1258" s="209">
        <v>14902</v>
      </c>
      <c r="B1258" s="209">
        <v>1500</v>
      </c>
      <c r="C1258" s="208">
        <v>10.21069003842133</v>
      </c>
      <c r="D1258" s="209"/>
      <c r="E1258" s="209" t="s">
        <v>214</v>
      </c>
      <c r="F1258" s="209">
        <v>1980</v>
      </c>
    </row>
    <row r="1259" spans="1:6" x14ac:dyDescent="0.45">
      <c r="A1259" s="209">
        <v>14804</v>
      </c>
      <c r="B1259" s="209">
        <v>1000</v>
      </c>
      <c r="C1259" s="208">
        <v>81.457548871421324</v>
      </c>
      <c r="D1259" s="209"/>
      <c r="E1259" s="209" t="s">
        <v>204</v>
      </c>
      <c r="F1259" s="209">
        <v>2007</v>
      </c>
    </row>
    <row r="1260" spans="1:6" x14ac:dyDescent="0.45">
      <c r="A1260" s="209">
        <v>14788</v>
      </c>
      <c r="B1260" s="209">
        <v>100</v>
      </c>
      <c r="C1260" s="208">
        <v>45.711102601190802</v>
      </c>
      <c r="D1260" s="209"/>
      <c r="E1260" s="209" t="s">
        <v>133</v>
      </c>
      <c r="F1260" s="209">
        <v>1901</v>
      </c>
    </row>
    <row r="1261" spans="1:6" x14ac:dyDescent="0.45">
      <c r="A1261" s="209">
        <v>14452</v>
      </c>
      <c r="B1261" s="209">
        <v>1500</v>
      </c>
      <c r="C1261" s="208">
        <v>102.35985282225271</v>
      </c>
      <c r="D1261" s="209"/>
      <c r="E1261" s="209" t="s">
        <v>214</v>
      </c>
      <c r="F1261" s="209">
        <v>1901</v>
      </c>
    </row>
    <row r="1262" spans="1:6" x14ac:dyDescent="0.45">
      <c r="A1262" s="209">
        <v>14448</v>
      </c>
      <c r="B1262" s="209">
        <v>400</v>
      </c>
      <c r="C1262" s="208">
        <v>1.0011440230063E-2</v>
      </c>
      <c r="D1262" s="209"/>
      <c r="E1262" s="209"/>
      <c r="F1262" s="209"/>
    </row>
    <row r="1263" spans="1:6" x14ac:dyDescent="0.45">
      <c r="A1263" s="209">
        <v>14444</v>
      </c>
      <c r="B1263" s="209">
        <v>400</v>
      </c>
      <c r="C1263" s="208">
        <v>1.1079856339118999E-2</v>
      </c>
      <c r="D1263" s="209"/>
      <c r="E1263" s="209"/>
      <c r="F1263" s="209"/>
    </row>
    <row r="1264" spans="1:6" x14ac:dyDescent="0.45">
      <c r="A1264" s="209">
        <v>14440</v>
      </c>
      <c r="B1264" s="209">
        <v>500</v>
      </c>
      <c r="C1264" s="208">
        <v>54.407938770968549</v>
      </c>
      <c r="D1264" s="209"/>
      <c r="E1264" s="209" t="s">
        <v>214</v>
      </c>
      <c r="F1264" s="209">
        <v>1901</v>
      </c>
    </row>
    <row r="1265" spans="1:6" x14ac:dyDescent="0.45">
      <c r="A1265" s="209">
        <v>14438</v>
      </c>
      <c r="B1265" s="209">
        <v>200</v>
      </c>
      <c r="C1265" s="208">
        <v>1.0011440230063E-2</v>
      </c>
      <c r="D1265" s="209"/>
      <c r="E1265" s="209" t="s">
        <v>214</v>
      </c>
      <c r="F1265" s="209">
        <v>1901</v>
      </c>
    </row>
    <row r="1266" spans="1:6" x14ac:dyDescent="0.45">
      <c r="A1266" s="209">
        <v>14412</v>
      </c>
      <c r="B1266" s="209">
        <v>400</v>
      </c>
      <c r="C1266" s="208">
        <v>51.9591573972356</v>
      </c>
      <c r="D1266" s="209"/>
      <c r="E1266" s="209" t="s">
        <v>114</v>
      </c>
      <c r="F1266" s="209">
        <v>2005</v>
      </c>
    </row>
    <row r="1267" spans="1:6" x14ac:dyDescent="0.45">
      <c r="A1267" s="209">
        <v>14410</v>
      </c>
      <c r="B1267" s="209">
        <v>250</v>
      </c>
      <c r="C1267" s="208">
        <v>22.35334498480788</v>
      </c>
      <c r="D1267" s="209"/>
      <c r="E1267" s="209" t="s">
        <v>204</v>
      </c>
      <c r="F1267" s="209">
        <v>2005</v>
      </c>
    </row>
    <row r="1268" spans="1:6" x14ac:dyDescent="0.45">
      <c r="A1268" s="209">
        <v>14608</v>
      </c>
      <c r="B1268" s="209">
        <v>500</v>
      </c>
      <c r="C1268" s="208">
        <v>69.605678085769483</v>
      </c>
      <c r="D1268" s="209"/>
      <c r="E1268" s="209" t="s">
        <v>114</v>
      </c>
      <c r="F1268" s="209">
        <v>2006</v>
      </c>
    </row>
    <row r="1269" spans="1:6" x14ac:dyDescent="0.45">
      <c r="A1269" s="209">
        <v>14602</v>
      </c>
      <c r="B1269" s="209">
        <v>500</v>
      </c>
      <c r="C1269" s="208">
        <v>98.028329378240983</v>
      </c>
      <c r="D1269" s="209"/>
      <c r="E1269" s="209" t="s">
        <v>114</v>
      </c>
      <c r="F1269" s="209">
        <v>2006</v>
      </c>
    </row>
    <row r="1270" spans="1:6" x14ac:dyDescent="0.45">
      <c r="A1270" s="209">
        <v>14600</v>
      </c>
      <c r="B1270" s="209">
        <v>500</v>
      </c>
      <c r="C1270" s="208">
        <v>46.570970702062162</v>
      </c>
      <c r="D1270" s="209"/>
      <c r="E1270" s="209" t="s">
        <v>114</v>
      </c>
      <c r="F1270" s="209">
        <v>2006</v>
      </c>
    </row>
    <row r="1271" spans="1:6" x14ac:dyDescent="0.45">
      <c r="A1271" s="209">
        <v>14582</v>
      </c>
      <c r="B1271" s="209">
        <v>200</v>
      </c>
      <c r="C1271" s="208">
        <v>42.592689032003243</v>
      </c>
      <c r="D1271" s="209"/>
      <c r="E1271" s="209" t="s">
        <v>204</v>
      </c>
      <c r="F1271" s="209">
        <v>2004</v>
      </c>
    </row>
    <row r="1272" spans="1:6" x14ac:dyDescent="0.45">
      <c r="A1272" s="209">
        <v>14864</v>
      </c>
      <c r="B1272" s="209">
        <v>200</v>
      </c>
      <c r="C1272" s="208">
        <v>41.51645134381868</v>
      </c>
      <c r="D1272" s="209"/>
      <c r="E1272" s="209" t="s">
        <v>114</v>
      </c>
      <c r="F1272" s="209">
        <v>2005</v>
      </c>
    </row>
    <row r="1273" spans="1:6" x14ac:dyDescent="0.45">
      <c r="A1273" s="209">
        <v>14858</v>
      </c>
      <c r="B1273" s="209">
        <v>315</v>
      </c>
      <c r="C1273" s="208">
        <v>0.80445504143430702</v>
      </c>
      <c r="D1273" s="209"/>
      <c r="E1273" s="209" t="s">
        <v>204</v>
      </c>
      <c r="F1273" s="209">
        <v>2004</v>
      </c>
    </row>
    <row r="1274" spans="1:6" x14ac:dyDescent="0.45">
      <c r="A1274" s="209">
        <v>14838</v>
      </c>
      <c r="B1274" s="209">
        <v>200</v>
      </c>
      <c r="C1274" s="208">
        <v>71.02870184649565</v>
      </c>
      <c r="D1274" s="209"/>
      <c r="E1274" s="209" t="s">
        <v>204</v>
      </c>
      <c r="F1274" s="209">
        <v>2004</v>
      </c>
    </row>
    <row r="1275" spans="1:6" x14ac:dyDescent="0.45">
      <c r="A1275" s="209">
        <v>14822</v>
      </c>
      <c r="B1275" s="209">
        <v>1000</v>
      </c>
      <c r="C1275" s="208">
        <v>12.04181594843854</v>
      </c>
      <c r="D1275" s="209"/>
      <c r="E1275" s="209" t="s">
        <v>214</v>
      </c>
      <c r="F1275" s="209">
        <v>1972</v>
      </c>
    </row>
    <row r="1276" spans="1:6" x14ac:dyDescent="0.45">
      <c r="A1276" s="209">
        <v>14818</v>
      </c>
      <c r="B1276" s="209">
        <v>1200</v>
      </c>
      <c r="C1276" s="208">
        <v>0.64979555508771103</v>
      </c>
      <c r="D1276" s="209"/>
      <c r="E1276" s="209" t="s">
        <v>214</v>
      </c>
      <c r="F1276" s="209">
        <v>1974</v>
      </c>
    </row>
    <row r="1277" spans="1:6" x14ac:dyDescent="0.45">
      <c r="A1277" s="209">
        <v>14814</v>
      </c>
      <c r="B1277" s="209">
        <v>1000</v>
      </c>
      <c r="C1277" s="208">
        <v>10.46861071361257</v>
      </c>
      <c r="D1277" s="209"/>
      <c r="E1277" s="209" t="s">
        <v>214</v>
      </c>
      <c r="F1277" s="209">
        <v>1972</v>
      </c>
    </row>
    <row r="1278" spans="1:6" x14ac:dyDescent="0.45">
      <c r="A1278" s="209">
        <v>14694</v>
      </c>
      <c r="B1278" s="209">
        <v>250</v>
      </c>
      <c r="C1278" s="208">
        <v>10.89955185807438</v>
      </c>
      <c r="D1278" s="209"/>
      <c r="E1278" s="209" t="s">
        <v>124</v>
      </c>
      <c r="F1278" s="209">
        <v>1992</v>
      </c>
    </row>
    <row r="1279" spans="1:6" x14ac:dyDescent="0.45">
      <c r="A1279" s="209">
        <v>14692</v>
      </c>
      <c r="B1279" s="209">
        <v>1000</v>
      </c>
      <c r="C1279" s="208">
        <v>89.35169354639325</v>
      </c>
      <c r="D1279" s="209"/>
      <c r="E1279" s="209" t="s">
        <v>214</v>
      </c>
      <c r="F1279" s="209">
        <v>2001</v>
      </c>
    </row>
    <row r="1280" spans="1:6" x14ac:dyDescent="0.45">
      <c r="A1280" s="209">
        <v>14682</v>
      </c>
      <c r="B1280" s="209">
        <v>1000</v>
      </c>
      <c r="C1280" s="208">
        <v>0.99533540064455495</v>
      </c>
      <c r="D1280" s="209"/>
      <c r="E1280" s="209"/>
      <c r="F1280" s="209"/>
    </row>
    <row r="1281" spans="1:6" x14ac:dyDescent="0.45">
      <c r="A1281" s="209">
        <v>14680</v>
      </c>
      <c r="B1281" s="209">
        <v>500</v>
      </c>
      <c r="C1281" s="208">
        <v>83.485251473538909</v>
      </c>
      <c r="D1281" s="209"/>
      <c r="E1281" s="209" t="s">
        <v>214</v>
      </c>
      <c r="F1281" s="209">
        <v>2015</v>
      </c>
    </row>
    <row r="1282" spans="1:6" x14ac:dyDescent="0.45">
      <c r="A1282" s="209">
        <v>14662</v>
      </c>
      <c r="B1282" s="209">
        <v>0</v>
      </c>
      <c r="C1282" s="208">
        <v>2.7886906750763321</v>
      </c>
      <c r="D1282" s="209"/>
      <c r="E1282" s="209"/>
      <c r="F1282" s="209"/>
    </row>
    <row r="1283" spans="1:6" x14ac:dyDescent="0.45">
      <c r="A1283" s="209">
        <v>14658</v>
      </c>
      <c r="B1283" s="209">
        <v>200</v>
      </c>
      <c r="C1283" s="208">
        <v>5.662908594755824</v>
      </c>
      <c r="D1283" s="209"/>
      <c r="E1283" s="209" t="s">
        <v>204</v>
      </c>
      <c r="F1283" s="209">
        <v>2020</v>
      </c>
    </row>
    <row r="1284" spans="1:6" x14ac:dyDescent="0.45">
      <c r="A1284" s="209">
        <v>14654</v>
      </c>
      <c r="B1284" s="209">
        <v>0</v>
      </c>
      <c r="C1284" s="208">
        <v>4.1510442971834349</v>
      </c>
      <c r="D1284" s="209"/>
      <c r="E1284" s="209"/>
      <c r="F1284" s="209"/>
    </row>
    <row r="1285" spans="1:6" x14ac:dyDescent="0.45">
      <c r="A1285" s="209">
        <v>14652</v>
      </c>
      <c r="B1285" s="209">
        <v>0</v>
      </c>
      <c r="C1285" s="208">
        <v>0.79753198585334595</v>
      </c>
      <c r="D1285" s="209"/>
      <c r="E1285" s="209"/>
      <c r="F1285" s="209"/>
    </row>
    <row r="1286" spans="1:6" x14ac:dyDescent="0.45">
      <c r="A1286" s="209">
        <v>14650</v>
      </c>
      <c r="B1286" s="209">
        <v>0</v>
      </c>
      <c r="C1286" s="208">
        <v>3.7643628158664182</v>
      </c>
      <c r="D1286" s="209"/>
      <c r="E1286" s="209"/>
      <c r="F1286" s="209"/>
    </row>
    <row r="1287" spans="1:6" x14ac:dyDescent="0.45">
      <c r="A1287" s="209">
        <v>14648</v>
      </c>
      <c r="B1287" s="209">
        <v>0</v>
      </c>
      <c r="C1287" s="208">
        <v>4.3324091203308361</v>
      </c>
      <c r="D1287" s="209"/>
      <c r="E1287" s="209"/>
      <c r="F1287" s="209"/>
    </row>
    <row r="1288" spans="1:6" x14ac:dyDescent="0.45">
      <c r="A1288" s="209">
        <v>14646</v>
      </c>
      <c r="B1288" s="209">
        <v>0</v>
      </c>
      <c r="C1288" s="208">
        <v>0.42912095218414298</v>
      </c>
      <c r="D1288" s="209"/>
      <c r="E1288" s="209"/>
      <c r="F1288" s="209"/>
    </row>
    <row r="1289" spans="1:6" x14ac:dyDescent="0.45">
      <c r="A1289" s="209">
        <v>14644</v>
      </c>
      <c r="B1289" s="209">
        <v>200</v>
      </c>
      <c r="C1289" s="208">
        <v>2.8110414849489902</v>
      </c>
      <c r="D1289" s="209"/>
      <c r="E1289" s="209" t="s">
        <v>204</v>
      </c>
      <c r="F1289" s="209">
        <v>2020</v>
      </c>
    </row>
    <row r="1290" spans="1:6" x14ac:dyDescent="0.45">
      <c r="A1290" s="209">
        <v>14642</v>
      </c>
      <c r="B1290" s="209">
        <v>200</v>
      </c>
      <c r="C1290" s="208">
        <v>11.46537275040321</v>
      </c>
      <c r="D1290" s="209"/>
      <c r="E1290" s="209" t="s">
        <v>204</v>
      </c>
      <c r="F1290" s="209">
        <v>2020</v>
      </c>
    </row>
    <row r="1291" spans="1:6" x14ac:dyDescent="0.45">
      <c r="A1291" s="209">
        <v>14574</v>
      </c>
      <c r="B1291" s="209">
        <v>250</v>
      </c>
      <c r="C1291" s="208">
        <v>10.501135636555951</v>
      </c>
      <c r="D1291" s="209"/>
      <c r="E1291" s="209" t="s">
        <v>204</v>
      </c>
      <c r="F1291" s="209">
        <v>2019</v>
      </c>
    </row>
    <row r="1292" spans="1:6" x14ac:dyDescent="0.45">
      <c r="A1292" s="209">
        <v>14564</v>
      </c>
      <c r="B1292" s="209">
        <v>400</v>
      </c>
      <c r="C1292" s="208">
        <v>11.607675563361161</v>
      </c>
      <c r="D1292" s="209"/>
      <c r="E1292" s="209" t="s">
        <v>204</v>
      </c>
      <c r="F1292" s="209">
        <v>2018</v>
      </c>
    </row>
    <row r="1293" spans="1:6" x14ac:dyDescent="0.45">
      <c r="A1293" s="209">
        <v>14556</v>
      </c>
      <c r="B1293" s="209">
        <v>200</v>
      </c>
      <c r="C1293" s="208">
        <v>6.0986924157874336</v>
      </c>
      <c r="D1293" s="209"/>
      <c r="E1293" s="209" t="s">
        <v>109</v>
      </c>
      <c r="F1293" s="209">
        <v>2017</v>
      </c>
    </row>
    <row r="1294" spans="1:6" x14ac:dyDescent="0.45">
      <c r="A1294" s="209">
        <v>14554</v>
      </c>
      <c r="B1294" s="209">
        <v>450</v>
      </c>
      <c r="C1294" s="208">
        <v>9.8447734864629695</v>
      </c>
      <c r="D1294" s="209"/>
      <c r="E1294" s="209" t="s">
        <v>204</v>
      </c>
      <c r="F1294" s="209">
        <v>2017</v>
      </c>
    </row>
    <row r="1295" spans="1:6" x14ac:dyDescent="0.45">
      <c r="A1295" s="209">
        <v>14550</v>
      </c>
      <c r="B1295" s="209">
        <v>315</v>
      </c>
      <c r="C1295" s="208">
        <v>0.78671681291176898</v>
      </c>
      <c r="D1295" s="209"/>
      <c r="E1295" s="209" t="s">
        <v>204</v>
      </c>
      <c r="F1295" s="209">
        <v>2006</v>
      </c>
    </row>
    <row r="1296" spans="1:6" x14ac:dyDescent="0.45">
      <c r="A1296" s="209">
        <v>14548</v>
      </c>
      <c r="B1296" s="209">
        <v>250</v>
      </c>
      <c r="C1296" s="208">
        <v>7.5518037995083196</v>
      </c>
      <c r="D1296" s="209"/>
      <c r="E1296" s="209" t="s">
        <v>204</v>
      </c>
      <c r="F1296" s="209">
        <v>2016</v>
      </c>
    </row>
    <row r="1297" spans="1:6" x14ac:dyDescent="0.45">
      <c r="A1297" s="209">
        <v>14542</v>
      </c>
      <c r="B1297" s="209">
        <v>400</v>
      </c>
      <c r="C1297" s="208">
        <v>9.3615134689459847</v>
      </c>
      <c r="D1297" s="209"/>
      <c r="E1297" s="209" t="s">
        <v>204</v>
      </c>
      <c r="F1297" s="209">
        <v>2013</v>
      </c>
    </row>
    <row r="1298" spans="1:6" x14ac:dyDescent="0.45">
      <c r="A1298" s="209">
        <v>14532</v>
      </c>
      <c r="B1298" s="209">
        <v>920</v>
      </c>
      <c r="C1298" s="208">
        <v>5.155094046053966</v>
      </c>
      <c r="D1298" s="209"/>
      <c r="E1298" s="209" t="s">
        <v>204</v>
      </c>
      <c r="F1298" s="209">
        <v>2013</v>
      </c>
    </row>
    <row r="1299" spans="1:6" x14ac:dyDescent="0.45">
      <c r="A1299" s="209">
        <v>14326</v>
      </c>
      <c r="B1299" s="209">
        <v>0</v>
      </c>
      <c r="C1299" s="208">
        <v>1.698927036398644</v>
      </c>
      <c r="D1299" s="209"/>
      <c r="E1299" s="209"/>
      <c r="F1299" s="209">
        <v>2005</v>
      </c>
    </row>
    <row r="1300" spans="1:6" x14ac:dyDescent="0.45">
      <c r="A1300" s="209">
        <v>14320</v>
      </c>
      <c r="B1300" s="209">
        <v>315</v>
      </c>
      <c r="C1300" s="208">
        <v>1.2267240370549211</v>
      </c>
      <c r="D1300" s="209"/>
      <c r="E1300" s="209" t="s">
        <v>204</v>
      </c>
      <c r="F1300" s="209">
        <v>2010</v>
      </c>
    </row>
    <row r="1301" spans="1:6" x14ac:dyDescent="0.45">
      <c r="A1301" s="209">
        <v>14318</v>
      </c>
      <c r="B1301" s="209">
        <v>315</v>
      </c>
      <c r="C1301" s="208">
        <v>2.5992143256710509</v>
      </c>
      <c r="D1301" s="209"/>
      <c r="E1301" s="209" t="s">
        <v>204</v>
      </c>
      <c r="F1301" s="209">
        <v>2010</v>
      </c>
    </row>
    <row r="1302" spans="1:6" x14ac:dyDescent="0.45">
      <c r="A1302" s="209">
        <v>14314</v>
      </c>
      <c r="B1302" s="209">
        <v>500</v>
      </c>
      <c r="C1302" s="208">
        <v>2.0160311443016421</v>
      </c>
      <c r="D1302" s="209"/>
      <c r="E1302" s="209" t="s">
        <v>114</v>
      </c>
      <c r="F1302" s="209">
        <v>2006</v>
      </c>
    </row>
    <row r="1303" spans="1:6" x14ac:dyDescent="0.45">
      <c r="A1303" s="209">
        <v>14304</v>
      </c>
      <c r="B1303" s="209">
        <v>315</v>
      </c>
      <c r="C1303" s="208">
        <v>3.108033705414027</v>
      </c>
      <c r="D1303" s="209"/>
      <c r="E1303" s="209" t="s">
        <v>204</v>
      </c>
      <c r="F1303" s="209">
        <v>2005</v>
      </c>
    </row>
    <row r="1304" spans="1:6" x14ac:dyDescent="0.45">
      <c r="A1304" s="209">
        <v>14302</v>
      </c>
      <c r="B1304" s="209">
        <v>315</v>
      </c>
      <c r="C1304" s="208">
        <v>3.1577739455762872</v>
      </c>
      <c r="D1304" s="209"/>
      <c r="E1304" s="209" t="s">
        <v>204</v>
      </c>
      <c r="F1304" s="209">
        <v>2005</v>
      </c>
    </row>
    <row r="1305" spans="1:6" x14ac:dyDescent="0.45">
      <c r="A1305" s="209">
        <v>14400</v>
      </c>
      <c r="B1305" s="209">
        <v>500</v>
      </c>
      <c r="C1305" s="208">
        <v>3.5404066844682962</v>
      </c>
      <c r="D1305" s="209"/>
      <c r="E1305" s="209" t="s">
        <v>114</v>
      </c>
      <c r="F1305" s="209">
        <v>2006</v>
      </c>
    </row>
    <row r="1306" spans="1:6" x14ac:dyDescent="0.45">
      <c r="A1306" s="209">
        <v>14396</v>
      </c>
      <c r="B1306" s="209">
        <v>225</v>
      </c>
      <c r="C1306" s="208">
        <v>2.3842033271832692</v>
      </c>
      <c r="D1306" s="209"/>
      <c r="E1306" s="209" t="s">
        <v>109</v>
      </c>
      <c r="F1306" s="209">
        <v>2014</v>
      </c>
    </row>
    <row r="1307" spans="1:6" x14ac:dyDescent="0.45">
      <c r="A1307" s="209">
        <v>14394</v>
      </c>
      <c r="B1307" s="209">
        <v>225</v>
      </c>
      <c r="C1307" s="208">
        <v>2.1172564860213559</v>
      </c>
      <c r="D1307" s="209"/>
      <c r="E1307" s="209" t="s">
        <v>109</v>
      </c>
      <c r="F1307" s="209">
        <v>2014</v>
      </c>
    </row>
    <row r="1308" spans="1:6" x14ac:dyDescent="0.45">
      <c r="A1308" s="209">
        <v>5014</v>
      </c>
      <c r="B1308" s="209">
        <v>200</v>
      </c>
      <c r="C1308" s="208">
        <v>3.535434907043971</v>
      </c>
      <c r="D1308" s="209"/>
      <c r="E1308" s="209" t="s">
        <v>204</v>
      </c>
      <c r="F1308" s="209">
        <v>2017</v>
      </c>
    </row>
    <row r="1309" spans="1:6" x14ac:dyDescent="0.45">
      <c r="A1309" s="209">
        <v>5013</v>
      </c>
      <c r="B1309" s="209">
        <v>200</v>
      </c>
      <c r="C1309" s="208">
        <v>1.7390561266589171</v>
      </c>
      <c r="D1309" s="209"/>
      <c r="E1309" s="209" t="s">
        <v>204</v>
      </c>
      <c r="F1309" s="209">
        <v>2017</v>
      </c>
    </row>
    <row r="1310" spans="1:6" x14ac:dyDescent="0.45">
      <c r="A1310" s="209">
        <v>4985</v>
      </c>
      <c r="B1310" s="209">
        <v>400</v>
      </c>
      <c r="C1310" s="208">
        <v>50.236829572775868</v>
      </c>
      <c r="D1310" s="209"/>
      <c r="E1310" s="209" t="s">
        <v>204</v>
      </c>
      <c r="F1310" s="209">
        <v>2010</v>
      </c>
    </row>
    <row r="1311" spans="1:6" x14ac:dyDescent="0.45">
      <c r="A1311" s="209">
        <v>4984</v>
      </c>
      <c r="B1311" s="209">
        <v>600</v>
      </c>
      <c r="C1311" s="208">
        <v>3.8278298794190602</v>
      </c>
      <c r="D1311" s="209"/>
      <c r="E1311" s="209" t="s">
        <v>124</v>
      </c>
      <c r="F1311" s="209">
        <v>1998</v>
      </c>
    </row>
    <row r="1312" spans="1:6" x14ac:dyDescent="0.45">
      <c r="A1312" s="209">
        <v>4982</v>
      </c>
      <c r="B1312" s="209">
        <v>200</v>
      </c>
      <c r="C1312" s="208">
        <v>13.16853844746271</v>
      </c>
      <c r="D1312" s="209"/>
      <c r="E1312" s="209" t="s">
        <v>204</v>
      </c>
      <c r="F1312" s="209">
        <v>2013</v>
      </c>
    </row>
    <row r="1313" spans="1:6" x14ac:dyDescent="0.45">
      <c r="A1313" s="209">
        <v>4967</v>
      </c>
      <c r="B1313" s="209">
        <v>200</v>
      </c>
      <c r="C1313" s="208">
        <v>12.382762181935281</v>
      </c>
      <c r="D1313" s="209"/>
      <c r="E1313" s="209" t="s">
        <v>204</v>
      </c>
      <c r="F1313" s="209">
        <v>2017</v>
      </c>
    </row>
    <row r="1314" spans="1:6" x14ac:dyDescent="0.45">
      <c r="A1314" s="209">
        <v>4966</v>
      </c>
      <c r="B1314" s="209">
        <v>315</v>
      </c>
      <c r="C1314" s="208">
        <v>19.205428947586061</v>
      </c>
      <c r="D1314" s="209"/>
      <c r="E1314" s="209"/>
      <c r="F1314" s="209"/>
    </row>
    <row r="1315" spans="1:6" x14ac:dyDescent="0.45">
      <c r="A1315" s="209">
        <v>4964</v>
      </c>
      <c r="B1315" s="209">
        <v>500</v>
      </c>
      <c r="C1315" s="208">
        <v>26.553248918045021</v>
      </c>
      <c r="D1315" s="209"/>
      <c r="E1315" s="209" t="s">
        <v>204</v>
      </c>
      <c r="F1315" s="209">
        <v>2019</v>
      </c>
    </row>
    <row r="1316" spans="1:6" x14ac:dyDescent="0.45">
      <c r="A1316" s="209">
        <v>4961</v>
      </c>
      <c r="B1316" s="209">
        <v>400</v>
      </c>
      <c r="C1316" s="208">
        <v>72.963994150188839</v>
      </c>
      <c r="D1316" s="209"/>
      <c r="E1316" s="209" t="s">
        <v>204</v>
      </c>
      <c r="F1316" s="209">
        <v>2019</v>
      </c>
    </row>
    <row r="1317" spans="1:6" x14ac:dyDescent="0.45">
      <c r="A1317" s="209">
        <v>4955</v>
      </c>
      <c r="B1317" s="209">
        <v>600</v>
      </c>
      <c r="C1317" s="208">
        <v>26.890085846620732</v>
      </c>
      <c r="D1317" s="209"/>
      <c r="E1317" s="209" t="s">
        <v>124</v>
      </c>
      <c r="F1317" s="209">
        <v>1998</v>
      </c>
    </row>
    <row r="1318" spans="1:6" x14ac:dyDescent="0.45">
      <c r="A1318" s="209">
        <v>4954</v>
      </c>
      <c r="B1318" s="209">
        <v>315</v>
      </c>
      <c r="C1318" s="208">
        <v>43.830962308553573</v>
      </c>
      <c r="D1318" s="209"/>
      <c r="E1318" s="209" t="s">
        <v>124</v>
      </c>
      <c r="F1318" s="209">
        <v>2002</v>
      </c>
    </row>
    <row r="1319" spans="1:6" x14ac:dyDescent="0.45">
      <c r="A1319" s="209">
        <v>14273</v>
      </c>
      <c r="B1319" s="209">
        <v>0</v>
      </c>
      <c r="C1319" s="208">
        <v>4.4394537357518029</v>
      </c>
      <c r="D1319" s="209"/>
      <c r="E1319" s="209"/>
      <c r="F1319" s="209">
        <v>1901</v>
      </c>
    </row>
    <row r="1320" spans="1:6" x14ac:dyDescent="0.45">
      <c r="A1320" s="209">
        <v>1169</v>
      </c>
      <c r="B1320" s="209">
        <v>1000</v>
      </c>
      <c r="C1320" s="208">
        <v>28.38216224492729</v>
      </c>
      <c r="D1320" s="209"/>
      <c r="E1320" s="209" t="s">
        <v>203</v>
      </c>
      <c r="F1320" s="209">
        <v>1977</v>
      </c>
    </row>
    <row r="1321" spans="1:6" x14ac:dyDescent="0.45">
      <c r="A1321" s="209">
        <v>1170</v>
      </c>
      <c r="B1321" s="209">
        <v>1000</v>
      </c>
      <c r="C1321" s="208">
        <v>21.871005337796159</v>
      </c>
      <c r="D1321" s="209"/>
      <c r="E1321" s="209" t="s">
        <v>203</v>
      </c>
      <c r="F1321" s="209">
        <v>1977</v>
      </c>
    </row>
    <row r="1322" spans="1:6" x14ac:dyDescent="0.45">
      <c r="A1322" s="209">
        <v>8334</v>
      </c>
      <c r="B1322" s="209">
        <v>315</v>
      </c>
      <c r="C1322" s="208">
        <v>27.712242670702341</v>
      </c>
      <c r="D1322" s="209"/>
      <c r="E1322" s="209" t="s">
        <v>114</v>
      </c>
      <c r="F1322" s="209">
        <v>2000</v>
      </c>
    </row>
    <row r="1323" spans="1:6" x14ac:dyDescent="0.45">
      <c r="A1323" s="209">
        <v>12950</v>
      </c>
      <c r="B1323" s="209">
        <v>200</v>
      </c>
      <c r="C1323" s="208">
        <v>6.1582376313989524</v>
      </c>
      <c r="D1323" s="209"/>
      <c r="E1323" s="209" t="s">
        <v>111</v>
      </c>
      <c r="F1323" s="209">
        <v>1901</v>
      </c>
    </row>
    <row r="1324" spans="1:6" x14ac:dyDescent="0.45">
      <c r="A1324" s="209">
        <v>12951</v>
      </c>
      <c r="B1324" s="209">
        <v>200</v>
      </c>
      <c r="C1324" s="208">
        <v>46.354818272526693</v>
      </c>
      <c r="D1324" s="209"/>
      <c r="E1324" s="209" t="s">
        <v>111</v>
      </c>
      <c r="F1324" s="209">
        <v>1901</v>
      </c>
    </row>
    <row r="1325" spans="1:6" x14ac:dyDescent="0.45">
      <c r="A1325" s="209">
        <v>13722</v>
      </c>
      <c r="B1325" s="209">
        <v>500</v>
      </c>
      <c r="C1325" s="208">
        <v>24.60112741957218</v>
      </c>
      <c r="D1325" s="209"/>
      <c r="E1325" s="209" t="s">
        <v>203</v>
      </c>
      <c r="F1325" s="209">
        <v>1901</v>
      </c>
    </row>
    <row r="1326" spans="1:6" x14ac:dyDescent="0.45">
      <c r="A1326" s="209">
        <v>14244</v>
      </c>
      <c r="B1326" s="209">
        <v>300</v>
      </c>
      <c r="C1326" s="208">
        <v>42.616565365537902</v>
      </c>
      <c r="D1326" s="209"/>
      <c r="E1326" s="209" t="s">
        <v>207</v>
      </c>
      <c r="F1326" s="209">
        <v>1901</v>
      </c>
    </row>
    <row r="1327" spans="1:6" x14ac:dyDescent="0.45">
      <c r="A1327" s="209">
        <v>14702</v>
      </c>
      <c r="B1327" s="209">
        <v>300</v>
      </c>
      <c r="C1327" s="208">
        <v>43.269469171198672</v>
      </c>
      <c r="D1327" s="209"/>
      <c r="E1327" s="209" t="s">
        <v>207</v>
      </c>
      <c r="F1327" s="209">
        <v>1901</v>
      </c>
    </row>
    <row r="1328" spans="1:6" x14ac:dyDescent="0.45">
      <c r="A1328" s="209">
        <v>14703</v>
      </c>
      <c r="B1328" s="209">
        <v>300</v>
      </c>
      <c r="C1328" s="208">
        <v>44.797403856638219</v>
      </c>
      <c r="D1328" s="209"/>
      <c r="E1328" s="209" t="s">
        <v>207</v>
      </c>
      <c r="F1328" s="209">
        <v>1901</v>
      </c>
    </row>
    <row r="1329" spans="1:6" x14ac:dyDescent="0.45">
      <c r="A1329" s="209">
        <v>14835</v>
      </c>
      <c r="B1329" s="209">
        <v>250</v>
      </c>
      <c r="C1329" s="208">
        <v>8.0074067405102216</v>
      </c>
      <c r="D1329" s="209"/>
      <c r="E1329" s="209" t="s">
        <v>109</v>
      </c>
      <c r="F1329" s="209">
        <v>2003</v>
      </c>
    </row>
    <row r="1330" spans="1:6" x14ac:dyDescent="0.45">
      <c r="A1330" s="209">
        <v>14836</v>
      </c>
      <c r="B1330" s="209">
        <v>250</v>
      </c>
      <c r="C1330" s="208">
        <v>27.40900564381414</v>
      </c>
      <c r="D1330" s="209"/>
      <c r="E1330" s="209" t="s">
        <v>109</v>
      </c>
      <c r="F1330" s="209">
        <v>2003</v>
      </c>
    </row>
    <row r="1331" spans="1:6" x14ac:dyDescent="0.45">
      <c r="A1331" s="209">
        <v>14837</v>
      </c>
      <c r="B1331" s="209">
        <v>250</v>
      </c>
      <c r="C1331" s="208">
        <v>18.73414665040265</v>
      </c>
      <c r="D1331" s="209"/>
      <c r="E1331" s="209" t="s">
        <v>109</v>
      </c>
      <c r="F1331" s="209">
        <v>2003</v>
      </c>
    </row>
    <row r="1332" spans="1:6" x14ac:dyDescent="0.45">
      <c r="A1332" s="209">
        <v>15138</v>
      </c>
      <c r="B1332" s="209">
        <v>300</v>
      </c>
      <c r="C1332" s="208">
        <v>2.8442039991940469</v>
      </c>
      <c r="D1332" s="209"/>
      <c r="E1332" s="209" t="s">
        <v>207</v>
      </c>
      <c r="F1332" s="209">
        <v>1901</v>
      </c>
    </row>
    <row r="1333" spans="1:6" x14ac:dyDescent="0.45">
      <c r="A1333" s="209">
        <v>17477</v>
      </c>
      <c r="B1333" s="209">
        <v>1000</v>
      </c>
      <c r="C1333" s="208">
        <v>27.826492307041551</v>
      </c>
      <c r="D1333" s="209"/>
      <c r="E1333" s="209" t="s">
        <v>203</v>
      </c>
      <c r="F1333" s="209">
        <v>1977</v>
      </c>
    </row>
    <row r="1334" spans="1:6" x14ac:dyDescent="0.45">
      <c r="A1334" s="209">
        <v>17481</v>
      </c>
      <c r="B1334" s="209">
        <v>1000</v>
      </c>
      <c r="C1334" s="208">
        <v>57.237855743193712</v>
      </c>
      <c r="D1334" s="209"/>
      <c r="E1334" s="209" t="s">
        <v>203</v>
      </c>
      <c r="F1334" s="209">
        <v>1977</v>
      </c>
    </row>
    <row r="1335" spans="1:6" x14ac:dyDescent="0.45">
      <c r="A1335" s="209">
        <v>17492</v>
      </c>
      <c r="B1335" s="209">
        <v>1000</v>
      </c>
      <c r="C1335" s="208">
        <v>49.221097614743528</v>
      </c>
      <c r="D1335" s="209"/>
      <c r="E1335" s="209" t="s">
        <v>203</v>
      </c>
      <c r="F1335" s="209">
        <v>1977</v>
      </c>
    </row>
    <row r="1336" spans="1:6" x14ac:dyDescent="0.45">
      <c r="A1336" s="209">
        <v>17495</v>
      </c>
      <c r="B1336" s="209">
        <v>1000</v>
      </c>
      <c r="C1336" s="208">
        <v>41.999654494964709</v>
      </c>
      <c r="D1336" s="209"/>
      <c r="E1336" s="209" t="s">
        <v>203</v>
      </c>
      <c r="F1336" s="209">
        <v>1977</v>
      </c>
    </row>
    <row r="1337" spans="1:6" x14ac:dyDescent="0.45">
      <c r="A1337" s="209">
        <v>17505</v>
      </c>
      <c r="B1337" s="209">
        <v>1000</v>
      </c>
      <c r="C1337" s="208">
        <v>34.24010743586841</v>
      </c>
      <c r="D1337" s="209"/>
      <c r="E1337" s="209" t="s">
        <v>203</v>
      </c>
      <c r="F1337" s="209">
        <v>1977</v>
      </c>
    </row>
    <row r="1338" spans="1:6" x14ac:dyDescent="0.45">
      <c r="A1338" s="209">
        <v>17506</v>
      </c>
      <c r="B1338" s="209">
        <v>1000</v>
      </c>
      <c r="C1338" s="208">
        <v>27.235669821414412</v>
      </c>
      <c r="D1338" s="209"/>
      <c r="E1338" s="209" t="s">
        <v>203</v>
      </c>
      <c r="F1338" s="209">
        <v>1977</v>
      </c>
    </row>
    <row r="1339" spans="1:6" x14ac:dyDescent="0.45">
      <c r="A1339" s="209">
        <v>17509</v>
      </c>
      <c r="B1339" s="209">
        <v>1000</v>
      </c>
      <c r="C1339" s="208">
        <v>54.201806516055072</v>
      </c>
      <c r="D1339" s="209"/>
      <c r="E1339" s="209" t="s">
        <v>203</v>
      </c>
      <c r="F1339" s="209">
        <v>1977</v>
      </c>
    </row>
    <row r="1340" spans="1:6" x14ac:dyDescent="0.45">
      <c r="A1340" s="209">
        <v>17514</v>
      </c>
      <c r="B1340" s="209">
        <v>1000</v>
      </c>
      <c r="C1340" s="208">
        <v>28.65943126399328</v>
      </c>
      <c r="D1340" s="209"/>
      <c r="E1340" s="209" t="s">
        <v>203</v>
      </c>
      <c r="F1340" s="209">
        <v>1977</v>
      </c>
    </row>
    <row r="1341" spans="1:6" x14ac:dyDescent="0.45">
      <c r="A1341" s="209">
        <v>17515</v>
      </c>
      <c r="B1341" s="209">
        <v>1000</v>
      </c>
      <c r="C1341" s="208">
        <v>24.335845844775861</v>
      </c>
      <c r="D1341" s="209"/>
      <c r="E1341" s="209" t="s">
        <v>203</v>
      </c>
      <c r="F1341" s="209">
        <v>1977</v>
      </c>
    </row>
    <row r="1342" spans="1:6" x14ac:dyDescent="0.45">
      <c r="A1342" s="209">
        <v>17752</v>
      </c>
      <c r="B1342" s="209">
        <v>1000</v>
      </c>
      <c r="C1342" s="208">
        <v>33.363568276612313</v>
      </c>
      <c r="D1342" s="209"/>
      <c r="E1342" s="209" t="s">
        <v>203</v>
      </c>
      <c r="F1342" s="209">
        <v>1901</v>
      </c>
    </row>
    <row r="1343" spans="1:6" x14ac:dyDescent="0.45">
      <c r="A1343" s="209">
        <v>17754</v>
      </c>
      <c r="B1343" s="209">
        <v>1000</v>
      </c>
      <c r="C1343" s="208">
        <v>31.374491632969232</v>
      </c>
      <c r="D1343" s="209"/>
      <c r="E1343" s="209" t="s">
        <v>203</v>
      </c>
      <c r="F1343" s="209">
        <v>1901</v>
      </c>
    </row>
    <row r="1344" spans="1:6" x14ac:dyDescent="0.45">
      <c r="A1344" s="209">
        <v>17761</v>
      </c>
      <c r="B1344" s="209">
        <v>1000</v>
      </c>
      <c r="C1344" s="208">
        <v>26.509301771681699</v>
      </c>
      <c r="D1344" s="209"/>
      <c r="E1344" s="209" t="s">
        <v>203</v>
      </c>
      <c r="F1344" s="209">
        <v>1901</v>
      </c>
    </row>
    <row r="1345" spans="1:6" x14ac:dyDescent="0.45">
      <c r="A1345" s="209">
        <v>17765</v>
      </c>
      <c r="B1345" s="209">
        <v>1000</v>
      </c>
      <c r="C1345" s="208">
        <v>23.249088626057691</v>
      </c>
      <c r="D1345" s="209"/>
      <c r="E1345" s="209" t="s">
        <v>203</v>
      </c>
      <c r="F1345" s="209">
        <v>1901</v>
      </c>
    </row>
    <row r="1346" spans="1:6" x14ac:dyDescent="0.45">
      <c r="A1346" s="209">
        <v>17776</v>
      </c>
      <c r="B1346" s="209">
        <v>1000</v>
      </c>
      <c r="C1346" s="208">
        <v>64.765731941592691</v>
      </c>
      <c r="D1346" s="209"/>
      <c r="E1346" s="209" t="s">
        <v>203</v>
      </c>
      <c r="F1346" s="209">
        <v>1901</v>
      </c>
    </row>
    <row r="1347" spans="1:6" x14ac:dyDescent="0.45">
      <c r="A1347" s="209">
        <v>17785</v>
      </c>
      <c r="B1347" s="209">
        <v>1000</v>
      </c>
      <c r="C1347" s="208">
        <v>25.30098058512235</v>
      </c>
      <c r="D1347" s="209"/>
      <c r="E1347" s="209" t="s">
        <v>203</v>
      </c>
      <c r="F1347" s="209">
        <v>1901</v>
      </c>
    </row>
    <row r="1348" spans="1:6" x14ac:dyDescent="0.45">
      <c r="A1348" s="209">
        <v>17786</v>
      </c>
      <c r="B1348" s="209">
        <v>1000</v>
      </c>
      <c r="C1348" s="208">
        <v>48.702877558687518</v>
      </c>
      <c r="D1348" s="209"/>
      <c r="E1348" s="209" t="s">
        <v>203</v>
      </c>
      <c r="F1348" s="209">
        <v>1901</v>
      </c>
    </row>
    <row r="1349" spans="1:6" x14ac:dyDescent="0.45">
      <c r="A1349" s="209">
        <v>17870</v>
      </c>
      <c r="B1349" s="209">
        <v>1000</v>
      </c>
      <c r="C1349" s="208">
        <v>23.798892984823951</v>
      </c>
      <c r="D1349" s="209"/>
      <c r="E1349" s="209" t="s">
        <v>203</v>
      </c>
      <c r="F1349" s="209">
        <v>1901</v>
      </c>
    </row>
    <row r="1350" spans="1:6" x14ac:dyDescent="0.45">
      <c r="A1350" s="209">
        <v>17876</v>
      </c>
      <c r="B1350" s="209">
        <v>1000</v>
      </c>
      <c r="C1350" s="208">
        <v>35.772973272922883</v>
      </c>
      <c r="D1350" s="209"/>
      <c r="E1350" s="209" t="s">
        <v>203</v>
      </c>
      <c r="F1350" s="209">
        <v>1901</v>
      </c>
    </row>
    <row r="1351" spans="1:6" x14ac:dyDescent="0.45">
      <c r="A1351" s="209">
        <v>17881</v>
      </c>
      <c r="B1351" s="209">
        <v>1000</v>
      </c>
      <c r="C1351" s="208">
        <v>30.187327444158889</v>
      </c>
      <c r="D1351" s="209"/>
      <c r="E1351" s="209" t="s">
        <v>203</v>
      </c>
      <c r="F1351" s="209">
        <v>1901</v>
      </c>
    </row>
    <row r="1352" spans="1:6" x14ac:dyDescent="0.45">
      <c r="A1352" s="209">
        <v>17884</v>
      </c>
      <c r="B1352" s="209">
        <v>1000</v>
      </c>
      <c r="C1352" s="208">
        <v>30.428553507792699</v>
      </c>
      <c r="D1352" s="209"/>
      <c r="E1352" s="209" t="s">
        <v>203</v>
      </c>
      <c r="F1352" s="209">
        <v>1901</v>
      </c>
    </row>
    <row r="1353" spans="1:6" x14ac:dyDescent="0.45">
      <c r="A1353" s="209">
        <v>17885</v>
      </c>
      <c r="B1353" s="209">
        <v>1000</v>
      </c>
      <c r="C1353" s="208">
        <v>27.68096765200956</v>
      </c>
      <c r="D1353" s="209"/>
      <c r="E1353" s="209" t="s">
        <v>203</v>
      </c>
      <c r="F1353" s="209">
        <v>1969</v>
      </c>
    </row>
    <row r="1354" spans="1:6" x14ac:dyDescent="0.45">
      <c r="A1354" s="209">
        <v>17891</v>
      </c>
      <c r="B1354" s="209">
        <v>1000</v>
      </c>
      <c r="C1354" s="208">
        <v>20.778801464106031</v>
      </c>
      <c r="D1354" s="209"/>
      <c r="E1354" s="209" t="s">
        <v>203</v>
      </c>
      <c r="F1354" s="209">
        <v>1972</v>
      </c>
    </row>
    <row r="1355" spans="1:6" x14ac:dyDescent="0.45">
      <c r="A1355" s="209">
        <v>17906</v>
      </c>
      <c r="B1355" s="209">
        <v>1000</v>
      </c>
      <c r="C1355" s="208">
        <v>27.84214009212317</v>
      </c>
      <c r="D1355" s="209"/>
      <c r="E1355" s="209" t="s">
        <v>203</v>
      </c>
      <c r="F1355" s="209">
        <v>1972</v>
      </c>
    </row>
    <row r="1356" spans="1:6" x14ac:dyDescent="0.45">
      <c r="A1356" s="209">
        <v>17910</v>
      </c>
      <c r="B1356" s="209">
        <v>1000</v>
      </c>
      <c r="C1356" s="208">
        <v>18.329223725593032</v>
      </c>
      <c r="D1356" s="209"/>
      <c r="E1356" s="209" t="s">
        <v>203</v>
      </c>
      <c r="F1356" s="209">
        <v>1972</v>
      </c>
    </row>
    <row r="1357" spans="1:6" x14ac:dyDescent="0.45">
      <c r="A1357" s="209">
        <v>17913</v>
      </c>
      <c r="B1357" s="209">
        <v>1000</v>
      </c>
      <c r="C1357" s="208">
        <v>24.862231268591358</v>
      </c>
      <c r="D1357" s="209"/>
      <c r="E1357" s="209" t="s">
        <v>203</v>
      </c>
      <c r="F1357" s="209">
        <v>1972</v>
      </c>
    </row>
    <row r="1358" spans="1:6" x14ac:dyDescent="0.45">
      <c r="A1358" s="209">
        <v>18013</v>
      </c>
      <c r="B1358" s="209">
        <v>1000</v>
      </c>
      <c r="C1358" s="208">
        <v>42.781673095395611</v>
      </c>
      <c r="D1358" s="209"/>
      <c r="E1358" s="209" t="s">
        <v>203</v>
      </c>
      <c r="F1358" s="209">
        <v>1972</v>
      </c>
    </row>
    <row r="1359" spans="1:6" x14ac:dyDescent="0.45">
      <c r="A1359" s="209">
        <v>18014</v>
      </c>
      <c r="B1359" s="209">
        <v>1000</v>
      </c>
      <c r="C1359" s="208">
        <v>21.80861213292841</v>
      </c>
      <c r="D1359" s="209"/>
      <c r="E1359" s="209" t="s">
        <v>203</v>
      </c>
      <c r="F1359" s="209">
        <v>1901</v>
      </c>
    </row>
    <row r="1360" spans="1:6" x14ac:dyDescent="0.45">
      <c r="A1360" s="209">
        <v>19603</v>
      </c>
      <c r="B1360" s="209"/>
      <c r="C1360" s="208">
        <v>24.937048906325199</v>
      </c>
      <c r="D1360" s="209" t="s">
        <v>377</v>
      </c>
      <c r="E1360" s="209"/>
      <c r="F1360" s="209">
        <v>1901</v>
      </c>
    </row>
    <row r="1361" spans="1:6" x14ac:dyDescent="0.45">
      <c r="A1361" s="209">
        <v>19607</v>
      </c>
      <c r="B1361" s="209"/>
      <c r="C1361" s="208">
        <v>17.070196638652501</v>
      </c>
      <c r="D1361" s="209" t="s">
        <v>377</v>
      </c>
      <c r="E1361" s="209"/>
      <c r="F1361" s="209">
        <v>1901</v>
      </c>
    </row>
    <row r="1362" spans="1:6" x14ac:dyDescent="0.45">
      <c r="A1362" s="209">
        <v>19608</v>
      </c>
      <c r="B1362" s="209"/>
      <c r="C1362" s="208">
        <v>42.306165555330487</v>
      </c>
      <c r="D1362" s="209" t="s">
        <v>377</v>
      </c>
      <c r="E1362" s="209"/>
      <c r="F1362" s="209">
        <v>1901</v>
      </c>
    </row>
    <row r="1363" spans="1:6" x14ac:dyDescent="0.45">
      <c r="A1363" s="209">
        <v>20597</v>
      </c>
      <c r="B1363" s="209">
        <v>200</v>
      </c>
      <c r="C1363" s="208">
        <v>4.344932083993112</v>
      </c>
      <c r="D1363" s="209"/>
      <c r="E1363" s="209" t="s">
        <v>207</v>
      </c>
      <c r="F1363" s="209">
        <v>1901</v>
      </c>
    </row>
    <row r="1364" spans="1:6" x14ac:dyDescent="0.45">
      <c r="A1364" s="209">
        <v>20598</v>
      </c>
      <c r="B1364" s="209"/>
      <c r="C1364" s="208">
        <v>9.9641838582359004</v>
      </c>
      <c r="D1364" s="209"/>
      <c r="E1364" s="209"/>
      <c r="F1364" s="209">
        <v>1901</v>
      </c>
    </row>
    <row r="1365" spans="1:6" x14ac:dyDescent="0.45">
      <c r="A1365" s="209">
        <v>21808</v>
      </c>
      <c r="B1365" s="209">
        <v>1125</v>
      </c>
      <c r="C1365" s="208">
        <v>8.5445860444696198</v>
      </c>
      <c r="D1365" s="209"/>
      <c r="E1365" s="209" t="s">
        <v>109</v>
      </c>
      <c r="F1365" s="209">
        <v>2001</v>
      </c>
    </row>
    <row r="1366" spans="1:6" x14ac:dyDescent="0.45">
      <c r="A1366" s="209">
        <v>21934</v>
      </c>
      <c r="B1366" s="209">
        <v>400</v>
      </c>
      <c r="C1366" s="208">
        <v>28.833972002295621</v>
      </c>
      <c r="D1366" s="209"/>
      <c r="E1366" s="209" t="s">
        <v>111</v>
      </c>
      <c r="F1366" s="209">
        <v>1995</v>
      </c>
    </row>
    <row r="1367" spans="1:6" x14ac:dyDescent="0.45">
      <c r="A1367" s="209">
        <v>21935</v>
      </c>
      <c r="B1367" s="209">
        <v>400</v>
      </c>
      <c r="C1367" s="208">
        <v>21.083512294302519</v>
      </c>
      <c r="D1367" s="209"/>
      <c r="E1367" s="209" t="s">
        <v>111</v>
      </c>
      <c r="F1367" s="209">
        <v>1995</v>
      </c>
    </row>
    <row r="1368" spans="1:6" x14ac:dyDescent="0.45">
      <c r="A1368" s="209">
        <v>21936</v>
      </c>
      <c r="B1368" s="209">
        <v>500</v>
      </c>
      <c r="C1368" s="208">
        <v>26.451121241697031</v>
      </c>
      <c r="D1368" s="209"/>
      <c r="E1368" s="209" t="s">
        <v>203</v>
      </c>
      <c r="F1368" s="209">
        <v>1995</v>
      </c>
    </row>
    <row r="1369" spans="1:6" x14ac:dyDescent="0.45">
      <c r="A1369" s="209">
        <v>21938</v>
      </c>
      <c r="B1369" s="209">
        <v>500</v>
      </c>
      <c r="C1369" s="208">
        <v>25.071362057390399</v>
      </c>
      <c r="D1369" s="209"/>
      <c r="E1369" s="209" t="s">
        <v>203</v>
      </c>
      <c r="F1369" s="209">
        <v>1995</v>
      </c>
    </row>
    <row r="1370" spans="1:6" x14ac:dyDescent="0.45">
      <c r="A1370" s="209">
        <v>21939</v>
      </c>
      <c r="B1370" s="209">
        <v>500</v>
      </c>
      <c r="C1370" s="208">
        <v>29.350465265957929</v>
      </c>
      <c r="D1370" s="209"/>
      <c r="E1370" s="209" t="s">
        <v>203</v>
      </c>
      <c r="F1370" s="209">
        <v>1995</v>
      </c>
    </row>
    <row r="1371" spans="1:6" x14ac:dyDescent="0.45">
      <c r="A1371" s="209">
        <v>28671</v>
      </c>
      <c r="B1371" s="209">
        <v>1000</v>
      </c>
      <c r="C1371" s="208">
        <v>73.650655204119005</v>
      </c>
      <c r="D1371" s="209"/>
      <c r="E1371" s="209" t="s">
        <v>203</v>
      </c>
      <c r="F1371" s="209">
        <v>1977</v>
      </c>
    </row>
    <row r="1372" spans="1:6" x14ac:dyDescent="0.45">
      <c r="A1372" s="209">
        <v>30668</v>
      </c>
      <c r="B1372" s="209">
        <v>1000</v>
      </c>
      <c r="C1372" s="208">
        <v>71.636664943113516</v>
      </c>
      <c r="D1372" s="209"/>
      <c r="E1372" s="209" t="s">
        <v>203</v>
      </c>
      <c r="F1372" s="209">
        <v>1901</v>
      </c>
    </row>
    <row r="1373" spans="1:6" x14ac:dyDescent="0.45">
      <c r="A1373" s="209">
        <v>30676</v>
      </c>
      <c r="B1373" s="209">
        <v>1500</v>
      </c>
      <c r="C1373" s="208">
        <v>25.852030419789319</v>
      </c>
      <c r="D1373" s="209"/>
      <c r="E1373" s="209" t="s">
        <v>203</v>
      </c>
      <c r="F1373" s="209">
        <v>1972</v>
      </c>
    </row>
    <row r="1374" spans="1:6" x14ac:dyDescent="0.45">
      <c r="A1374" s="209">
        <v>32337</v>
      </c>
      <c r="B1374" s="209">
        <v>500</v>
      </c>
      <c r="C1374" s="208">
        <v>35.541223346786381</v>
      </c>
      <c r="D1374" s="209"/>
      <c r="E1374" s="209" t="s">
        <v>203</v>
      </c>
      <c r="F1374" s="209">
        <v>1901</v>
      </c>
    </row>
    <row r="1375" spans="1:6" x14ac:dyDescent="0.45">
      <c r="A1375" s="209">
        <v>32338</v>
      </c>
      <c r="B1375" s="209"/>
      <c r="C1375" s="208">
        <v>10.20094223045168</v>
      </c>
      <c r="D1375" s="209"/>
      <c r="E1375" s="209"/>
      <c r="F1375" s="209">
        <v>1901</v>
      </c>
    </row>
    <row r="1376" spans="1:6" x14ac:dyDescent="0.45">
      <c r="A1376" s="209">
        <v>33923</v>
      </c>
      <c r="B1376" s="209">
        <v>315</v>
      </c>
      <c r="C1376" s="208">
        <v>37.213723018001687</v>
      </c>
      <c r="D1376" s="209"/>
      <c r="E1376" s="209" t="s">
        <v>114</v>
      </c>
      <c r="F1376" s="209">
        <v>2000</v>
      </c>
    </row>
    <row r="1377" spans="1:6" x14ac:dyDescent="0.45">
      <c r="A1377" s="209">
        <v>41317</v>
      </c>
      <c r="B1377" s="209">
        <v>1125</v>
      </c>
      <c r="C1377" s="208">
        <v>68.765989958691335</v>
      </c>
      <c r="D1377" s="209"/>
      <c r="E1377" s="209" t="s">
        <v>109</v>
      </c>
      <c r="F1377" s="209">
        <v>2001</v>
      </c>
    </row>
    <row r="1378" spans="1:6" x14ac:dyDescent="0.45">
      <c r="A1378" s="209">
        <v>41464</v>
      </c>
      <c r="B1378" s="209">
        <v>1000</v>
      </c>
      <c r="C1378" s="208">
        <v>34.872795815744027</v>
      </c>
      <c r="D1378" s="209"/>
      <c r="E1378" s="209" t="s">
        <v>203</v>
      </c>
      <c r="F1378" s="209">
        <v>1901</v>
      </c>
    </row>
    <row r="1379" spans="1:6" x14ac:dyDescent="0.45">
      <c r="A1379" s="209">
        <v>41465</v>
      </c>
      <c r="B1379" s="209">
        <v>1000</v>
      </c>
      <c r="C1379" s="208">
        <v>26.457809032747239</v>
      </c>
      <c r="D1379" s="209"/>
      <c r="E1379" s="209" t="s">
        <v>203</v>
      </c>
      <c r="F1379" s="209">
        <v>1901</v>
      </c>
    </row>
    <row r="1380" spans="1:6" x14ac:dyDescent="0.45">
      <c r="A1380" s="209">
        <v>41996</v>
      </c>
      <c r="B1380" s="209">
        <v>1125</v>
      </c>
      <c r="C1380" s="208">
        <v>39.672580403582337</v>
      </c>
      <c r="D1380" s="209"/>
      <c r="E1380" s="209" t="s">
        <v>109</v>
      </c>
      <c r="F1380" s="209">
        <v>2001</v>
      </c>
    </row>
    <row r="1381" spans="1:6" x14ac:dyDescent="0.45">
      <c r="A1381" s="209">
        <v>41998</v>
      </c>
      <c r="B1381" s="209">
        <v>1000</v>
      </c>
      <c r="C1381" s="208">
        <v>19.83888037078426</v>
      </c>
      <c r="D1381" s="209"/>
      <c r="E1381" s="209" t="s">
        <v>203</v>
      </c>
      <c r="F1381" s="209">
        <v>2001</v>
      </c>
    </row>
    <row r="1382" spans="1:6" x14ac:dyDescent="0.45">
      <c r="A1382" s="209">
        <v>41999</v>
      </c>
      <c r="B1382" s="209">
        <v>1000</v>
      </c>
      <c r="C1382" s="208">
        <v>23.878555993825689</v>
      </c>
      <c r="D1382" s="209"/>
      <c r="E1382" s="209" t="s">
        <v>203</v>
      </c>
      <c r="F1382" s="209">
        <v>2001</v>
      </c>
    </row>
    <row r="1383" spans="1:6" x14ac:dyDescent="0.45">
      <c r="A1383" s="209">
        <v>42001</v>
      </c>
      <c r="B1383" s="209">
        <v>1000</v>
      </c>
      <c r="C1383" s="208">
        <v>61.438616091380062</v>
      </c>
      <c r="D1383" s="209"/>
      <c r="E1383" s="209" t="s">
        <v>203</v>
      </c>
      <c r="F1383" s="209">
        <v>2001</v>
      </c>
    </row>
    <row r="1384" spans="1:6" x14ac:dyDescent="0.45">
      <c r="A1384" s="209">
        <v>42004</v>
      </c>
      <c r="B1384" s="209">
        <v>1125</v>
      </c>
      <c r="C1384" s="208">
        <v>56.88124077235539</v>
      </c>
      <c r="D1384" s="209"/>
      <c r="E1384" s="209" t="s">
        <v>109</v>
      </c>
      <c r="F1384" s="209">
        <v>2001</v>
      </c>
    </row>
    <row r="1385" spans="1:6" x14ac:dyDescent="0.45">
      <c r="A1385" s="209">
        <v>42664</v>
      </c>
      <c r="B1385" s="209">
        <v>1000</v>
      </c>
      <c r="C1385" s="208">
        <v>47.58088749155467</v>
      </c>
      <c r="D1385" s="209"/>
      <c r="E1385" s="209" t="s">
        <v>203</v>
      </c>
      <c r="F1385" s="209">
        <v>1901</v>
      </c>
    </row>
    <row r="1386" spans="1:6" x14ac:dyDescent="0.45">
      <c r="A1386" s="209">
        <v>42672</v>
      </c>
      <c r="B1386" s="209">
        <v>1000</v>
      </c>
      <c r="C1386" s="208">
        <v>13.13445667697639</v>
      </c>
      <c r="D1386" s="209"/>
      <c r="E1386" s="209" t="s">
        <v>203</v>
      </c>
      <c r="F1386" s="209">
        <v>1901</v>
      </c>
    </row>
    <row r="1387" spans="1:6" x14ac:dyDescent="0.45">
      <c r="A1387" s="209">
        <v>42674</v>
      </c>
      <c r="B1387" s="209">
        <v>1000</v>
      </c>
      <c r="C1387" s="208">
        <v>51.770452129133979</v>
      </c>
      <c r="D1387" s="209"/>
      <c r="E1387" s="209" t="s">
        <v>203</v>
      </c>
      <c r="F1387" s="209">
        <v>1901</v>
      </c>
    </row>
    <row r="1388" spans="1:6" x14ac:dyDescent="0.45">
      <c r="A1388" s="209">
        <v>42675</v>
      </c>
      <c r="B1388" s="209">
        <v>1000</v>
      </c>
      <c r="C1388" s="208">
        <v>10.53065446813982</v>
      </c>
      <c r="D1388" s="209"/>
      <c r="E1388" s="209" t="s">
        <v>203</v>
      </c>
      <c r="F1388" s="209">
        <v>1901</v>
      </c>
    </row>
    <row r="1389" spans="1:6" x14ac:dyDescent="0.45">
      <c r="A1389" s="209">
        <v>42717</v>
      </c>
      <c r="B1389" s="209">
        <v>1000</v>
      </c>
      <c r="C1389" s="208">
        <v>48.437674848487049</v>
      </c>
      <c r="D1389" s="209"/>
      <c r="E1389" s="209" t="s">
        <v>203</v>
      </c>
      <c r="F1389" s="209">
        <v>1972</v>
      </c>
    </row>
    <row r="1390" spans="1:6" x14ac:dyDescent="0.45">
      <c r="A1390" s="209">
        <v>42718</v>
      </c>
      <c r="B1390" s="209">
        <v>1000</v>
      </c>
      <c r="C1390" s="208">
        <v>13.83432125476844</v>
      </c>
      <c r="D1390" s="209"/>
      <c r="E1390" s="209" t="s">
        <v>203</v>
      </c>
      <c r="F1390" s="209">
        <v>1972</v>
      </c>
    </row>
    <row r="1391" spans="1:6" x14ac:dyDescent="0.45">
      <c r="A1391" s="209">
        <v>42726</v>
      </c>
      <c r="B1391" s="209">
        <v>1000</v>
      </c>
      <c r="C1391" s="208">
        <v>46.938211979961793</v>
      </c>
      <c r="D1391" s="209"/>
      <c r="E1391" s="209" t="s">
        <v>203</v>
      </c>
      <c r="F1391" s="209">
        <v>1972</v>
      </c>
    </row>
    <row r="1392" spans="1:6" x14ac:dyDescent="0.45">
      <c r="A1392" s="209">
        <v>42727</v>
      </c>
      <c r="B1392" s="209">
        <v>1000</v>
      </c>
      <c r="C1392" s="208">
        <v>30.573611026158972</v>
      </c>
      <c r="D1392" s="209"/>
      <c r="E1392" s="209" t="s">
        <v>203</v>
      </c>
      <c r="F1392" s="209">
        <v>1972</v>
      </c>
    </row>
    <row r="1393" spans="1:6" x14ac:dyDescent="0.45">
      <c r="A1393" s="209">
        <v>43284</v>
      </c>
      <c r="B1393" s="209">
        <v>1000</v>
      </c>
      <c r="C1393" s="208">
        <v>9.2301378285812579</v>
      </c>
      <c r="D1393" s="209"/>
      <c r="E1393" s="209" t="s">
        <v>203</v>
      </c>
      <c r="F1393" s="209">
        <v>1972</v>
      </c>
    </row>
    <row r="1394" spans="1:6" x14ac:dyDescent="0.45">
      <c r="A1394" s="209">
        <v>43527</v>
      </c>
      <c r="B1394" s="209">
        <v>1000</v>
      </c>
      <c r="C1394" s="208">
        <v>19.59136936954225</v>
      </c>
      <c r="D1394" s="209"/>
      <c r="E1394" s="209" t="s">
        <v>203</v>
      </c>
      <c r="F1394" s="209">
        <v>2001</v>
      </c>
    </row>
    <row r="1395" spans="1:6" x14ac:dyDescent="0.45">
      <c r="A1395" s="209">
        <v>43529</v>
      </c>
      <c r="B1395" s="209">
        <v>1000</v>
      </c>
      <c r="C1395" s="208">
        <v>47.576828820509853</v>
      </c>
      <c r="D1395" s="209"/>
      <c r="E1395" s="209" t="s">
        <v>203</v>
      </c>
      <c r="F1395" s="209">
        <v>2001</v>
      </c>
    </row>
    <row r="1396" spans="1:6" x14ac:dyDescent="0.45">
      <c r="A1396" s="209">
        <v>43531</v>
      </c>
      <c r="B1396" s="209">
        <v>1000</v>
      </c>
      <c r="C1396" s="208">
        <v>35.079128931643737</v>
      </c>
      <c r="D1396" s="209"/>
      <c r="E1396" s="209" t="s">
        <v>203</v>
      </c>
      <c r="F1396" s="209">
        <v>2001</v>
      </c>
    </row>
    <row r="1397" spans="1:6" x14ac:dyDescent="0.45">
      <c r="A1397" s="209">
        <v>43532</v>
      </c>
      <c r="B1397" s="209">
        <v>1000</v>
      </c>
      <c r="C1397" s="208">
        <v>36.873011830697813</v>
      </c>
      <c r="D1397" s="209"/>
      <c r="E1397" s="209" t="s">
        <v>203</v>
      </c>
      <c r="F1397" s="209">
        <v>2001</v>
      </c>
    </row>
    <row r="1398" spans="1:6" x14ac:dyDescent="0.45">
      <c r="A1398" s="209">
        <v>43624</v>
      </c>
      <c r="B1398" s="209">
        <v>1200</v>
      </c>
      <c r="C1398" s="208">
        <v>28.46592280236635</v>
      </c>
      <c r="D1398" s="209"/>
      <c r="E1398" s="209" t="s">
        <v>203</v>
      </c>
      <c r="F1398" s="209">
        <v>1974</v>
      </c>
    </row>
    <row r="1399" spans="1:6" x14ac:dyDescent="0.45">
      <c r="A1399" s="209">
        <v>43638</v>
      </c>
      <c r="B1399" s="209">
        <v>1200</v>
      </c>
      <c r="C1399" s="208">
        <v>30.90383681700964</v>
      </c>
      <c r="D1399" s="209"/>
      <c r="E1399" s="209" t="s">
        <v>203</v>
      </c>
      <c r="F1399" s="209">
        <v>1974</v>
      </c>
    </row>
    <row r="1400" spans="1:6" x14ac:dyDescent="0.45">
      <c r="A1400" s="209">
        <v>43641</v>
      </c>
      <c r="B1400" s="209">
        <v>1200</v>
      </c>
      <c r="C1400" s="208">
        <v>15.369348086242651</v>
      </c>
      <c r="D1400" s="209"/>
      <c r="E1400" s="209" t="s">
        <v>203</v>
      </c>
      <c r="F1400" s="209">
        <v>1974</v>
      </c>
    </row>
    <row r="1401" spans="1:6" x14ac:dyDescent="0.45">
      <c r="A1401" s="209">
        <v>43650</v>
      </c>
      <c r="B1401" s="209">
        <v>1200</v>
      </c>
      <c r="C1401" s="208">
        <v>39.215619783409238</v>
      </c>
      <c r="D1401" s="209"/>
      <c r="E1401" s="209" t="s">
        <v>203</v>
      </c>
      <c r="F1401" s="209">
        <v>1974</v>
      </c>
    </row>
    <row r="1402" spans="1:6" x14ac:dyDescent="0.45">
      <c r="A1402" s="209">
        <v>45004</v>
      </c>
      <c r="B1402" s="209">
        <v>500</v>
      </c>
      <c r="C1402" s="208">
        <v>47.342508617184443</v>
      </c>
      <c r="D1402" s="209"/>
      <c r="E1402" s="209" t="s">
        <v>203</v>
      </c>
      <c r="F1402" s="209">
        <v>1995</v>
      </c>
    </row>
    <row r="1403" spans="1:6" x14ac:dyDescent="0.45">
      <c r="A1403" s="209">
        <v>47328</v>
      </c>
      <c r="B1403" s="209">
        <v>1200</v>
      </c>
      <c r="C1403" s="208">
        <v>36.596641452714138</v>
      </c>
      <c r="D1403" s="209"/>
      <c r="E1403" s="209" t="s">
        <v>203</v>
      </c>
      <c r="F1403" s="209">
        <v>1974</v>
      </c>
    </row>
    <row r="1404" spans="1:6" x14ac:dyDescent="0.45">
      <c r="A1404" s="209">
        <v>47330</v>
      </c>
      <c r="B1404" s="209">
        <v>1200</v>
      </c>
      <c r="C1404" s="208">
        <v>18.43904181323601</v>
      </c>
      <c r="D1404" s="209"/>
      <c r="E1404" s="209" t="s">
        <v>203</v>
      </c>
      <c r="F1404" s="209">
        <v>1974</v>
      </c>
    </row>
    <row r="1405" spans="1:6" x14ac:dyDescent="0.45">
      <c r="A1405" s="209">
        <v>47331</v>
      </c>
      <c r="B1405" s="209">
        <v>1200</v>
      </c>
      <c r="C1405" s="208">
        <v>27.232879661259059</v>
      </c>
      <c r="D1405" s="209"/>
      <c r="E1405" s="209" t="s">
        <v>203</v>
      </c>
      <c r="F1405" s="209">
        <v>1974</v>
      </c>
    </row>
    <row r="1406" spans="1:6" x14ac:dyDescent="0.45">
      <c r="A1406" s="209">
        <v>47332</v>
      </c>
      <c r="B1406" s="209">
        <v>1200</v>
      </c>
      <c r="C1406" s="208">
        <v>10.736266965103759</v>
      </c>
      <c r="D1406" s="209"/>
      <c r="E1406" s="209" t="s">
        <v>203</v>
      </c>
      <c r="F1406" s="209">
        <v>1974</v>
      </c>
    </row>
    <row r="1407" spans="1:6" x14ac:dyDescent="0.45">
      <c r="A1407" s="209">
        <v>47333</v>
      </c>
      <c r="B1407" s="209">
        <v>1200</v>
      </c>
      <c r="C1407" s="208">
        <v>26.825753836815981</v>
      </c>
      <c r="D1407" s="209"/>
      <c r="E1407" s="209" t="s">
        <v>203</v>
      </c>
      <c r="F1407" s="209">
        <v>1974</v>
      </c>
    </row>
    <row r="1408" spans="1:6" x14ac:dyDescent="0.45">
      <c r="A1408" s="209">
        <v>47334</v>
      </c>
      <c r="B1408" s="209">
        <v>1200</v>
      </c>
      <c r="C1408" s="208">
        <v>43.96100514088608</v>
      </c>
      <c r="D1408" s="209"/>
      <c r="E1408" s="209" t="s">
        <v>203</v>
      </c>
      <c r="F1408" s="209">
        <v>1974</v>
      </c>
    </row>
    <row r="1409" spans="1:6" x14ac:dyDescent="0.45">
      <c r="A1409" s="209">
        <v>50613</v>
      </c>
      <c r="B1409" s="209">
        <v>1000</v>
      </c>
      <c r="C1409" s="208">
        <v>35.2420181289054</v>
      </c>
      <c r="D1409" s="209"/>
      <c r="E1409" s="209" t="s">
        <v>203</v>
      </c>
      <c r="F1409" s="209">
        <v>1960</v>
      </c>
    </row>
    <row r="1410" spans="1:6" x14ac:dyDescent="0.45">
      <c r="A1410" s="209">
        <v>50624</v>
      </c>
      <c r="B1410" s="209">
        <v>1000</v>
      </c>
      <c r="C1410" s="208">
        <v>81.851467269620144</v>
      </c>
      <c r="D1410" s="209"/>
      <c r="E1410" s="209" t="s">
        <v>203</v>
      </c>
      <c r="F1410" s="209">
        <v>1901</v>
      </c>
    </row>
    <row r="1411" spans="1:6" x14ac:dyDescent="0.45">
      <c r="A1411" s="209">
        <v>50629</v>
      </c>
      <c r="B1411" s="209">
        <v>1000</v>
      </c>
      <c r="C1411" s="208">
        <v>11.50954290501751</v>
      </c>
      <c r="D1411" s="209"/>
      <c r="E1411" s="209" t="s">
        <v>203</v>
      </c>
      <c r="F1411" s="209">
        <v>1972</v>
      </c>
    </row>
    <row r="1412" spans="1:6" x14ac:dyDescent="0.45">
      <c r="A1412" s="209">
        <v>50630</v>
      </c>
      <c r="B1412" s="209">
        <v>1000</v>
      </c>
      <c r="C1412" s="208">
        <v>16.685297547529039</v>
      </c>
      <c r="D1412" s="209"/>
      <c r="E1412" s="209" t="s">
        <v>203</v>
      </c>
      <c r="F1412" s="209">
        <v>1972</v>
      </c>
    </row>
    <row r="1413" spans="1:6" x14ac:dyDescent="0.45">
      <c r="A1413" s="209">
        <v>50637</v>
      </c>
      <c r="B1413" s="209">
        <v>1000</v>
      </c>
      <c r="C1413" s="208">
        <v>22.68677525316734</v>
      </c>
      <c r="D1413" s="209"/>
      <c r="E1413" s="209" t="s">
        <v>203</v>
      </c>
      <c r="F1413" s="209">
        <v>1972</v>
      </c>
    </row>
    <row r="1414" spans="1:6" x14ac:dyDescent="0.45">
      <c r="A1414" s="209">
        <v>50649</v>
      </c>
      <c r="B1414" s="209">
        <v>1000</v>
      </c>
      <c r="C1414" s="208">
        <v>44.793303492999328</v>
      </c>
      <c r="D1414" s="209"/>
      <c r="E1414" s="209" t="s">
        <v>203</v>
      </c>
      <c r="F1414" s="209">
        <v>1972</v>
      </c>
    </row>
    <row r="1415" spans="1:6" x14ac:dyDescent="0.45">
      <c r="A1415" s="209">
        <v>50658</v>
      </c>
      <c r="B1415" s="209">
        <v>1000</v>
      </c>
      <c r="C1415" s="208">
        <v>62.37429725659257</v>
      </c>
      <c r="D1415" s="209"/>
      <c r="E1415" s="209" t="s">
        <v>203</v>
      </c>
      <c r="F1415" s="209">
        <v>1972</v>
      </c>
    </row>
    <row r="1416" spans="1:6" x14ac:dyDescent="0.45">
      <c r="A1416" s="209">
        <v>50674</v>
      </c>
      <c r="B1416" s="209">
        <v>1000</v>
      </c>
      <c r="C1416" s="208">
        <v>33.628509893240633</v>
      </c>
      <c r="D1416" s="209"/>
      <c r="E1416" s="209" t="s">
        <v>203</v>
      </c>
      <c r="F1416" s="209">
        <v>1972</v>
      </c>
    </row>
    <row r="1417" spans="1:6" x14ac:dyDescent="0.45">
      <c r="A1417" s="209">
        <v>50693</v>
      </c>
      <c r="B1417" s="209">
        <v>1000</v>
      </c>
      <c r="C1417" s="208">
        <v>56.13665266396756</v>
      </c>
      <c r="D1417" s="209"/>
      <c r="E1417" s="209" t="s">
        <v>203</v>
      </c>
      <c r="F1417" s="209">
        <v>1972</v>
      </c>
    </row>
    <row r="1418" spans="1:6" x14ac:dyDescent="0.45">
      <c r="A1418" s="209">
        <v>50704</v>
      </c>
      <c r="B1418" s="209">
        <v>1000</v>
      </c>
      <c r="C1418" s="208">
        <v>21.327282864936361</v>
      </c>
      <c r="D1418" s="209"/>
      <c r="E1418" s="209" t="s">
        <v>203</v>
      </c>
      <c r="F1418" s="209">
        <v>1972</v>
      </c>
    </row>
    <row r="1419" spans="1:6" x14ac:dyDescent="0.45">
      <c r="A1419" s="209">
        <v>50727</v>
      </c>
      <c r="B1419" s="209">
        <v>1000</v>
      </c>
      <c r="C1419" s="208">
        <v>75.948256073686423</v>
      </c>
      <c r="D1419" s="209"/>
      <c r="E1419" s="209" t="s">
        <v>203</v>
      </c>
      <c r="F1419" s="209">
        <v>1972</v>
      </c>
    </row>
    <row r="1420" spans="1:6" x14ac:dyDescent="0.45">
      <c r="A1420" s="209">
        <v>52401</v>
      </c>
      <c r="B1420" s="209">
        <v>1125</v>
      </c>
      <c r="C1420" s="208">
        <v>25.61222017581089</v>
      </c>
      <c r="D1420" s="209"/>
      <c r="E1420" s="209" t="s">
        <v>109</v>
      </c>
      <c r="F1420" s="209">
        <v>2001</v>
      </c>
    </row>
    <row r="1421" spans="1:6" x14ac:dyDescent="0.45">
      <c r="A1421" s="209">
        <v>52402</v>
      </c>
      <c r="B1421" s="209">
        <v>1125</v>
      </c>
      <c r="C1421" s="208">
        <v>80.078561705375449</v>
      </c>
      <c r="D1421" s="209"/>
      <c r="E1421" s="209" t="s">
        <v>109</v>
      </c>
      <c r="F1421" s="209">
        <v>2001</v>
      </c>
    </row>
    <row r="1422" spans="1:6" x14ac:dyDescent="0.45">
      <c r="A1422" s="209">
        <v>56177</v>
      </c>
      <c r="B1422" s="209">
        <v>1000</v>
      </c>
      <c r="C1422" s="208">
        <v>37.089482725012481</v>
      </c>
      <c r="D1422" s="209"/>
      <c r="E1422" s="209" t="s">
        <v>203</v>
      </c>
      <c r="F1422" s="209">
        <v>1901</v>
      </c>
    </row>
    <row r="1423" spans="1:6" x14ac:dyDescent="0.45">
      <c r="A1423" s="209">
        <v>56189</v>
      </c>
      <c r="B1423" s="209">
        <v>1116</v>
      </c>
      <c r="C1423" s="208">
        <v>76.734641511262438</v>
      </c>
      <c r="D1423" s="209"/>
      <c r="E1423" s="209" t="s">
        <v>204</v>
      </c>
      <c r="F1423" s="209">
        <v>2015</v>
      </c>
    </row>
    <row r="1424" spans="1:6" x14ac:dyDescent="0.45">
      <c r="A1424" s="209">
        <v>57273</v>
      </c>
      <c r="B1424" s="209">
        <v>1200</v>
      </c>
      <c r="C1424" s="208">
        <v>51.060023106752553</v>
      </c>
      <c r="D1424" s="209"/>
      <c r="E1424" s="209" t="s">
        <v>203</v>
      </c>
      <c r="F1424" s="209">
        <v>1974</v>
      </c>
    </row>
    <row r="1425" spans="1:6" x14ac:dyDescent="0.45">
      <c r="A1425" s="209">
        <v>57280</v>
      </c>
      <c r="B1425" s="209">
        <v>1200</v>
      </c>
      <c r="C1425" s="208">
        <v>7.5117382264045958</v>
      </c>
      <c r="D1425" s="209"/>
      <c r="E1425" s="209" t="s">
        <v>203</v>
      </c>
      <c r="F1425" s="209">
        <v>1974</v>
      </c>
    </row>
    <row r="1426" spans="1:6" x14ac:dyDescent="0.45">
      <c r="A1426" s="209">
        <v>57281</v>
      </c>
      <c r="B1426" s="209">
        <v>1200</v>
      </c>
      <c r="C1426" s="208">
        <v>33.330379866156029</v>
      </c>
      <c r="D1426" s="209"/>
      <c r="E1426" s="209" t="s">
        <v>203</v>
      </c>
      <c r="F1426" s="209">
        <v>1974</v>
      </c>
    </row>
    <row r="1427" spans="1:6" x14ac:dyDescent="0.45">
      <c r="A1427" s="209">
        <v>57288</v>
      </c>
      <c r="B1427" s="209">
        <v>1200</v>
      </c>
      <c r="C1427" s="208">
        <v>33.078815220177717</v>
      </c>
      <c r="D1427" s="209"/>
      <c r="E1427" s="209" t="s">
        <v>203</v>
      </c>
      <c r="F1427" s="209">
        <v>1974</v>
      </c>
    </row>
    <row r="1428" spans="1:6" x14ac:dyDescent="0.45">
      <c r="A1428" s="209">
        <v>57289</v>
      </c>
      <c r="B1428" s="209">
        <v>1200</v>
      </c>
      <c r="C1428" s="208">
        <v>21.972519284708721</v>
      </c>
      <c r="D1428" s="209"/>
      <c r="E1428" s="209" t="s">
        <v>203</v>
      </c>
      <c r="F1428" s="209">
        <v>1974</v>
      </c>
    </row>
    <row r="1429" spans="1:6" x14ac:dyDescent="0.45">
      <c r="A1429" s="209">
        <v>57315</v>
      </c>
      <c r="B1429" s="209">
        <v>1200</v>
      </c>
      <c r="C1429" s="208">
        <v>47.920424248531631</v>
      </c>
      <c r="D1429" s="209"/>
      <c r="E1429" s="209" t="s">
        <v>203</v>
      </c>
      <c r="F1429" s="209">
        <v>1974</v>
      </c>
    </row>
    <row r="1430" spans="1:6" x14ac:dyDescent="0.45">
      <c r="A1430" s="209">
        <v>57317</v>
      </c>
      <c r="B1430" s="209">
        <v>1200</v>
      </c>
      <c r="C1430" s="208">
        <v>13.34462100504425</v>
      </c>
      <c r="D1430" s="209"/>
      <c r="E1430" s="209" t="s">
        <v>203</v>
      </c>
      <c r="F1430" s="209">
        <v>1974</v>
      </c>
    </row>
    <row r="1431" spans="1:6" x14ac:dyDescent="0.45">
      <c r="A1431" s="209">
        <v>57318</v>
      </c>
      <c r="B1431" s="209">
        <v>1200</v>
      </c>
      <c r="C1431" s="208">
        <v>58.900592931032342</v>
      </c>
      <c r="D1431" s="209"/>
      <c r="E1431" s="209" t="s">
        <v>203</v>
      </c>
      <c r="F1431" s="209">
        <v>1974</v>
      </c>
    </row>
    <row r="1432" spans="1:6" x14ac:dyDescent="0.45">
      <c r="A1432" s="209">
        <v>57319</v>
      </c>
      <c r="B1432" s="209">
        <v>1200</v>
      </c>
      <c r="C1432" s="208">
        <v>52.352254979982142</v>
      </c>
      <c r="D1432" s="209"/>
      <c r="E1432" s="209" t="s">
        <v>203</v>
      </c>
      <c r="F1432" s="209">
        <v>1974</v>
      </c>
    </row>
    <row r="1433" spans="1:6" x14ac:dyDescent="0.45">
      <c r="A1433" s="209">
        <v>57320</v>
      </c>
      <c r="B1433" s="209">
        <v>1200</v>
      </c>
      <c r="C1433" s="208">
        <v>14.59537665018661</v>
      </c>
      <c r="D1433" s="209"/>
      <c r="E1433" s="209" t="s">
        <v>203</v>
      </c>
      <c r="F1433" s="209">
        <v>1974</v>
      </c>
    </row>
    <row r="1434" spans="1:6" x14ac:dyDescent="0.45">
      <c r="A1434" s="209">
        <v>57322</v>
      </c>
      <c r="B1434" s="209">
        <v>1200</v>
      </c>
      <c r="C1434" s="208">
        <v>54.00112028237946</v>
      </c>
      <c r="D1434" s="209"/>
      <c r="E1434" s="209" t="s">
        <v>203</v>
      </c>
      <c r="F1434" s="209">
        <v>1974</v>
      </c>
    </row>
    <row r="1435" spans="1:6" x14ac:dyDescent="0.45">
      <c r="A1435" s="209">
        <v>57323</v>
      </c>
      <c r="B1435" s="209">
        <v>1200</v>
      </c>
      <c r="C1435" s="208">
        <v>42.110707340804247</v>
      </c>
      <c r="D1435" s="209"/>
      <c r="E1435" s="209" t="s">
        <v>203</v>
      </c>
      <c r="F1435" s="209">
        <v>1974</v>
      </c>
    </row>
    <row r="1436" spans="1:6" x14ac:dyDescent="0.45">
      <c r="A1436" s="209">
        <v>57324</v>
      </c>
      <c r="B1436" s="209">
        <v>1200</v>
      </c>
      <c r="C1436" s="208">
        <v>66.254195752730951</v>
      </c>
      <c r="D1436" s="209"/>
      <c r="E1436" s="209" t="s">
        <v>203</v>
      </c>
      <c r="F1436" s="209">
        <v>1974</v>
      </c>
    </row>
    <row r="1437" spans="1:6" x14ac:dyDescent="0.45">
      <c r="A1437" s="209">
        <v>57325</v>
      </c>
      <c r="B1437" s="209">
        <v>1200</v>
      </c>
      <c r="C1437" s="208">
        <v>51.823033346316564</v>
      </c>
      <c r="D1437" s="209"/>
      <c r="E1437" s="209" t="s">
        <v>203</v>
      </c>
      <c r="F1437" s="209">
        <v>1974</v>
      </c>
    </row>
    <row r="1438" spans="1:6" x14ac:dyDescent="0.45">
      <c r="A1438" s="209">
        <v>57329</v>
      </c>
      <c r="B1438" s="209">
        <v>1500</v>
      </c>
      <c r="C1438" s="208">
        <v>30.385808592538481</v>
      </c>
      <c r="D1438" s="209"/>
      <c r="E1438" s="209" t="s">
        <v>203</v>
      </c>
      <c r="F1438" s="209">
        <v>1974</v>
      </c>
    </row>
    <row r="1439" spans="1:6" x14ac:dyDescent="0.45">
      <c r="A1439" s="209">
        <v>57843</v>
      </c>
      <c r="B1439" s="209">
        <v>500</v>
      </c>
      <c r="C1439" s="208">
        <v>12.89937255980346</v>
      </c>
      <c r="D1439" s="209"/>
      <c r="E1439" s="209" t="s">
        <v>203</v>
      </c>
      <c r="F1439" s="209">
        <v>2015</v>
      </c>
    </row>
    <row r="1440" spans="1:6" x14ac:dyDescent="0.45">
      <c r="A1440" s="209">
        <v>57844</v>
      </c>
      <c r="B1440" s="209">
        <v>500</v>
      </c>
      <c r="C1440" s="208">
        <v>39.566236014099147</v>
      </c>
      <c r="D1440" s="209"/>
      <c r="E1440" s="209" t="s">
        <v>203</v>
      </c>
      <c r="F1440" s="209">
        <v>1995</v>
      </c>
    </row>
    <row r="1441" spans="1:6" x14ac:dyDescent="0.45">
      <c r="A1441" s="209">
        <v>59059</v>
      </c>
      <c r="B1441" s="209">
        <v>1200</v>
      </c>
      <c r="C1441" s="208">
        <v>41.348228203787727</v>
      </c>
      <c r="D1441" s="209"/>
      <c r="E1441" s="209" t="s">
        <v>203</v>
      </c>
      <c r="F1441" s="209">
        <v>1974</v>
      </c>
    </row>
    <row r="1442" spans="1:6" x14ac:dyDescent="0.45">
      <c r="A1442" s="209">
        <v>59061</v>
      </c>
      <c r="B1442" s="209">
        <v>1200</v>
      </c>
      <c r="C1442" s="208">
        <v>47.05872302883045</v>
      </c>
      <c r="D1442" s="209"/>
      <c r="E1442" s="209" t="s">
        <v>203</v>
      </c>
      <c r="F1442" s="209">
        <v>1974</v>
      </c>
    </row>
    <row r="1443" spans="1:6" x14ac:dyDescent="0.45">
      <c r="A1443" s="209">
        <v>60498</v>
      </c>
      <c r="B1443" s="209">
        <v>1000</v>
      </c>
      <c r="C1443" s="208">
        <v>61.481151079729337</v>
      </c>
      <c r="D1443" s="209"/>
      <c r="E1443" s="209" t="s">
        <v>203</v>
      </c>
      <c r="F1443" s="209">
        <v>1901</v>
      </c>
    </row>
    <row r="1444" spans="1:6" x14ac:dyDescent="0.45">
      <c r="A1444" s="209">
        <v>60499</v>
      </c>
      <c r="B1444" s="209">
        <v>250</v>
      </c>
      <c r="C1444" s="208">
        <v>27.99685469604929</v>
      </c>
      <c r="D1444" s="209"/>
      <c r="E1444" s="209" t="s">
        <v>111</v>
      </c>
      <c r="F1444" s="209">
        <v>1992</v>
      </c>
    </row>
    <row r="1445" spans="1:6" x14ac:dyDescent="0.45">
      <c r="A1445" s="209">
        <v>67484</v>
      </c>
      <c r="B1445" s="209">
        <v>160</v>
      </c>
      <c r="C1445" s="208">
        <v>180.85417131249909</v>
      </c>
      <c r="D1445" s="209" t="s">
        <v>378</v>
      </c>
      <c r="E1445" s="209" t="s">
        <v>109</v>
      </c>
      <c r="F1445" s="209">
        <v>2011</v>
      </c>
    </row>
    <row r="1446" spans="1:6" x14ac:dyDescent="0.45">
      <c r="A1446" s="209">
        <v>67873</v>
      </c>
      <c r="B1446" s="209">
        <v>300</v>
      </c>
      <c r="C1446" s="208">
        <v>39.14293259791885</v>
      </c>
      <c r="D1446" s="209"/>
      <c r="E1446" s="209" t="s">
        <v>203</v>
      </c>
      <c r="F1446" s="209">
        <v>1956</v>
      </c>
    </row>
    <row r="1447" spans="1:6" x14ac:dyDescent="0.45">
      <c r="A1447" s="209">
        <v>67876</v>
      </c>
      <c r="B1447" s="209">
        <v>300</v>
      </c>
      <c r="C1447" s="208">
        <v>40.59766619317449</v>
      </c>
      <c r="D1447" s="209"/>
      <c r="E1447" s="209" t="s">
        <v>203</v>
      </c>
      <c r="F1447" s="209">
        <v>1956</v>
      </c>
    </row>
    <row r="1448" spans="1:6" x14ac:dyDescent="0.45">
      <c r="A1448" s="209">
        <v>67881</v>
      </c>
      <c r="B1448" s="209"/>
      <c r="C1448" s="208">
        <v>26.455061673285641</v>
      </c>
      <c r="D1448" s="209"/>
      <c r="E1448" s="209"/>
      <c r="F1448" s="209">
        <v>1901</v>
      </c>
    </row>
    <row r="1449" spans="1:6" x14ac:dyDescent="0.45">
      <c r="A1449" s="209">
        <v>67889</v>
      </c>
      <c r="B1449" s="209">
        <v>500</v>
      </c>
      <c r="C1449" s="208">
        <v>4.151946768025276</v>
      </c>
      <c r="D1449" s="209"/>
      <c r="E1449" s="209" t="s">
        <v>111</v>
      </c>
      <c r="F1449" s="209">
        <v>1998</v>
      </c>
    </row>
    <row r="1450" spans="1:6" x14ac:dyDescent="0.45">
      <c r="A1450" s="209">
        <v>67890</v>
      </c>
      <c r="B1450" s="209">
        <v>300</v>
      </c>
      <c r="C1450" s="208">
        <v>55.994511938123033</v>
      </c>
      <c r="D1450" s="209"/>
      <c r="E1450" s="209" t="s">
        <v>203</v>
      </c>
      <c r="F1450" s="209">
        <v>1901</v>
      </c>
    </row>
    <row r="1451" spans="1:6" x14ac:dyDescent="0.45">
      <c r="A1451" s="209">
        <v>67940</v>
      </c>
      <c r="B1451" s="209">
        <v>500</v>
      </c>
      <c r="C1451" s="208">
        <v>8.376418326773214</v>
      </c>
      <c r="D1451" s="209"/>
      <c r="E1451" s="209" t="s">
        <v>203</v>
      </c>
      <c r="F1451" s="209">
        <v>1992</v>
      </c>
    </row>
    <row r="1452" spans="1:6" x14ac:dyDescent="0.45">
      <c r="A1452" s="209">
        <v>67963</v>
      </c>
      <c r="B1452" s="209">
        <v>315</v>
      </c>
      <c r="C1452" s="208">
        <v>12.07372621426385</v>
      </c>
      <c r="D1452" s="209"/>
      <c r="E1452" s="209" t="s">
        <v>114</v>
      </c>
      <c r="F1452" s="209">
        <v>2006</v>
      </c>
    </row>
    <row r="1453" spans="1:6" x14ac:dyDescent="0.45">
      <c r="A1453" s="209">
        <v>67964</v>
      </c>
      <c r="B1453" s="209">
        <v>315</v>
      </c>
      <c r="C1453" s="208">
        <v>33.441807827507539</v>
      </c>
      <c r="D1453" s="209"/>
      <c r="E1453" s="209" t="s">
        <v>114</v>
      </c>
      <c r="F1453" s="209">
        <v>2006</v>
      </c>
    </row>
    <row r="1454" spans="1:6" x14ac:dyDescent="0.45">
      <c r="A1454" s="209">
        <v>67967</v>
      </c>
      <c r="B1454" s="209">
        <v>315</v>
      </c>
      <c r="C1454" s="208">
        <v>33.848905829234639</v>
      </c>
      <c r="D1454" s="209"/>
      <c r="E1454" s="209" t="s">
        <v>114</v>
      </c>
      <c r="F1454" s="209">
        <v>2006</v>
      </c>
    </row>
    <row r="1455" spans="1:6" x14ac:dyDescent="0.45">
      <c r="A1455" s="209">
        <v>67994</v>
      </c>
      <c r="B1455" s="209"/>
      <c r="C1455" s="208">
        <v>29.136775695833609</v>
      </c>
      <c r="D1455" s="209"/>
      <c r="E1455" s="209"/>
      <c r="F1455" s="209">
        <v>1901</v>
      </c>
    </row>
    <row r="1456" spans="1:6" x14ac:dyDescent="0.45">
      <c r="A1456" s="209">
        <v>68019</v>
      </c>
      <c r="B1456" s="209"/>
      <c r="C1456" s="208">
        <v>9.8324318466220824</v>
      </c>
      <c r="D1456" s="209"/>
      <c r="E1456" s="209"/>
      <c r="F1456" s="209">
        <v>1901</v>
      </c>
    </row>
    <row r="1457" spans="1:6" x14ac:dyDescent="0.45">
      <c r="A1457" s="209">
        <v>68022</v>
      </c>
      <c r="B1457" s="209"/>
      <c r="C1457" s="208">
        <v>22.059715608687998</v>
      </c>
      <c r="D1457" s="209"/>
      <c r="E1457" s="209"/>
      <c r="F1457" s="209">
        <v>1901</v>
      </c>
    </row>
    <row r="1458" spans="1:6" x14ac:dyDescent="0.45">
      <c r="A1458" s="209">
        <v>68023</v>
      </c>
      <c r="B1458" s="209"/>
      <c r="C1458" s="208">
        <v>34.433199461725877</v>
      </c>
      <c r="D1458" s="209"/>
      <c r="E1458" s="209"/>
      <c r="F1458" s="209">
        <v>1901</v>
      </c>
    </row>
    <row r="1459" spans="1:6" x14ac:dyDescent="0.45">
      <c r="A1459" s="209">
        <v>68024</v>
      </c>
      <c r="B1459" s="209"/>
      <c r="C1459" s="208">
        <v>31.405188960428681</v>
      </c>
      <c r="D1459" s="209"/>
      <c r="E1459" s="209"/>
      <c r="F1459" s="209">
        <v>1901</v>
      </c>
    </row>
    <row r="1460" spans="1:6" x14ac:dyDescent="0.45">
      <c r="A1460" s="209">
        <v>68026</v>
      </c>
      <c r="B1460" s="209"/>
      <c r="C1460" s="208">
        <v>15.243104349992439</v>
      </c>
      <c r="D1460" s="209"/>
      <c r="E1460" s="209"/>
      <c r="F1460" s="209">
        <v>1901</v>
      </c>
    </row>
    <row r="1461" spans="1:6" x14ac:dyDescent="0.45">
      <c r="A1461" s="209">
        <v>68031</v>
      </c>
      <c r="B1461" s="209">
        <v>600</v>
      </c>
      <c r="C1461" s="208">
        <v>14.863815268574021</v>
      </c>
      <c r="D1461" s="209"/>
      <c r="E1461" s="209" t="s">
        <v>203</v>
      </c>
      <c r="F1461" s="209">
        <v>1901</v>
      </c>
    </row>
    <row r="1462" spans="1:6" x14ac:dyDescent="0.45">
      <c r="A1462" s="209">
        <v>68057</v>
      </c>
      <c r="B1462" s="209"/>
      <c r="C1462" s="208">
        <v>12.537340703441449</v>
      </c>
      <c r="D1462" s="209"/>
      <c r="E1462" s="209"/>
      <c r="F1462" s="209">
        <v>1901</v>
      </c>
    </row>
    <row r="1463" spans="1:6" x14ac:dyDescent="0.45">
      <c r="A1463" s="209">
        <v>68058</v>
      </c>
      <c r="B1463" s="209"/>
      <c r="C1463" s="208">
        <v>9.4745029466290163</v>
      </c>
      <c r="D1463" s="209"/>
      <c r="E1463" s="209"/>
      <c r="F1463" s="209">
        <v>1901</v>
      </c>
    </row>
    <row r="1464" spans="1:6" x14ac:dyDescent="0.45">
      <c r="A1464" s="209">
        <v>68094</v>
      </c>
      <c r="B1464" s="209"/>
      <c r="C1464" s="208">
        <v>20.303646684858421</v>
      </c>
      <c r="D1464" s="209"/>
      <c r="E1464" s="209"/>
      <c r="F1464" s="209">
        <v>1901</v>
      </c>
    </row>
    <row r="1465" spans="1:6" x14ac:dyDescent="0.45">
      <c r="A1465" s="209">
        <v>68204</v>
      </c>
      <c r="B1465" s="209">
        <v>250</v>
      </c>
      <c r="C1465" s="208">
        <v>6.1323982964491339</v>
      </c>
      <c r="D1465" s="209"/>
      <c r="E1465" s="209" t="s">
        <v>204</v>
      </c>
      <c r="F1465" s="209">
        <v>2004</v>
      </c>
    </row>
    <row r="1466" spans="1:6" x14ac:dyDescent="0.45">
      <c r="A1466" s="209">
        <v>68211</v>
      </c>
      <c r="B1466" s="209">
        <v>250</v>
      </c>
      <c r="C1466" s="208">
        <v>15.35399026492534</v>
      </c>
      <c r="D1466" s="209"/>
      <c r="E1466" s="209" t="s">
        <v>204</v>
      </c>
      <c r="F1466" s="209">
        <v>2004</v>
      </c>
    </row>
    <row r="1467" spans="1:6" x14ac:dyDescent="0.45">
      <c r="A1467" s="209">
        <v>68215</v>
      </c>
      <c r="B1467" s="209">
        <v>200</v>
      </c>
      <c r="C1467" s="208">
        <v>45.386553689515509</v>
      </c>
      <c r="D1467" s="209"/>
      <c r="E1467" s="209" t="s">
        <v>204</v>
      </c>
      <c r="F1467" s="209">
        <v>2004</v>
      </c>
    </row>
    <row r="1468" spans="1:6" x14ac:dyDescent="0.45">
      <c r="A1468" s="209">
        <v>68216</v>
      </c>
      <c r="B1468" s="209">
        <v>200</v>
      </c>
      <c r="C1468" s="208">
        <v>28.122029222915131</v>
      </c>
      <c r="D1468" s="209"/>
      <c r="E1468" s="209" t="s">
        <v>204</v>
      </c>
      <c r="F1468" s="209">
        <v>2004</v>
      </c>
    </row>
    <row r="1469" spans="1:6" x14ac:dyDescent="0.45">
      <c r="A1469" s="209">
        <v>68217</v>
      </c>
      <c r="B1469" s="209">
        <v>200</v>
      </c>
      <c r="C1469" s="208">
        <v>5.8043305199341981</v>
      </c>
      <c r="D1469" s="209"/>
      <c r="E1469" s="209" t="s">
        <v>204</v>
      </c>
      <c r="F1469" s="209">
        <v>2004</v>
      </c>
    </row>
    <row r="1470" spans="1:6" x14ac:dyDescent="0.45">
      <c r="A1470" s="209">
        <v>68218</v>
      </c>
      <c r="B1470" s="209">
        <v>200</v>
      </c>
      <c r="C1470" s="208">
        <v>63.556422942563017</v>
      </c>
      <c r="D1470" s="209"/>
      <c r="E1470" s="209" t="s">
        <v>204</v>
      </c>
      <c r="F1470" s="209">
        <v>2004</v>
      </c>
    </row>
    <row r="1471" spans="1:6" x14ac:dyDescent="0.45">
      <c r="A1471" s="209">
        <v>68219</v>
      </c>
      <c r="B1471" s="209">
        <v>250</v>
      </c>
      <c r="C1471" s="208">
        <v>33.341234488902337</v>
      </c>
      <c r="D1471" s="209"/>
      <c r="E1471" s="209" t="s">
        <v>204</v>
      </c>
      <c r="F1471" s="209">
        <v>2004</v>
      </c>
    </row>
    <row r="1472" spans="1:6" x14ac:dyDescent="0.45">
      <c r="A1472" s="209">
        <v>68220</v>
      </c>
      <c r="B1472" s="209">
        <v>250</v>
      </c>
      <c r="C1472" s="208">
        <v>39.183859448268429</v>
      </c>
      <c r="D1472" s="209"/>
      <c r="E1472" s="209" t="s">
        <v>204</v>
      </c>
      <c r="F1472" s="209">
        <v>2004</v>
      </c>
    </row>
    <row r="1473" spans="1:6" x14ac:dyDescent="0.45">
      <c r="A1473" s="209">
        <v>68221</v>
      </c>
      <c r="B1473" s="209">
        <v>250</v>
      </c>
      <c r="C1473" s="208">
        <v>9.1289562792280616</v>
      </c>
      <c r="D1473" s="209"/>
      <c r="E1473" s="209" t="s">
        <v>204</v>
      </c>
      <c r="F1473" s="209">
        <v>2004</v>
      </c>
    </row>
    <row r="1474" spans="1:6" x14ac:dyDescent="0.45">
      <c r="A1474" s="209">
        <v>68225</v>
      </c>
      <c r="B1474" s="209">
        <v>200</v>
      </c>
      <c r="C1474" s="208">
        <v>16.955619892121138</v>
      </c>
      <c r="D1474" s="209"/>
      <c r="E1474" s="209" t="s">
        <v>204</v>
      </c>
      <c r="F1474" s="209">
        <v>2004</v>
      </c>
    </row>
    <row r="1475" spans="1:6" x14ac:dyDescent="0.45">
      <c r="A1475" s="209">
        <v>68229</v>
      </c>
      <c r="B1475" s="209">
        <v>200</v>
      </c>
      <c r="C1475" s="208">
        <v>6.6023094437483936</v>
      </c>
      <c r="D1475" s="209"/>
      <c r="E1475" s="209" t="s">
        <v>204</v>
      </c>
      <c r="F1475" s="209">
        <v>2004</v>
      </c>
    </row>
    <row r="1476" spans="1:6" x14ac:dyDescent="0.45">
      <c r="A1476" s="209">
        <v>68230</v>
      </c>
      <c r="B1476" s="209">
        <v>315</v>
      </c>
      <c r="C1476" s="208">
        <v>7.5740903565857716</v>
      </c>
      <c r="D1476" s="209"/>
      <c r="E1476" s="209" t="s">
        <v>204</v>
      </c>
      <c r="F1476" s="209">
        <v>2004</v>
      </c>
    </row>
    <row r="1477" spans="1:6" x14ac:dyDescent="0.45">
      <c r="A1477" s="209">
        <v>68233</v>
      </c>
      <c r="B1477" s="209">
        <v>200</v>
      </c>
      <c r="C1477" s="208">
        <v>33.367147838255903</v>
      </c>
      <c r="D1477" s="209"/>
      <c r="E1477" s="209" t="s">
        <v>204</v>
      </c>
      <c r="F1477" s="209">
        <v>2004</v>
      </c>
    </row>
    <row r="1478" spans="1:6" x14ac:dyDescent="0.45">
      <c r="A1478" s="209">
        <v>68234</v>
      </c>
      <c r="B1478" s="209">
        <v>250</v>
      </c>
      <c r="C1478" s="208">
        <v>18.597922591112969</v>
      </c>
      <c r="D1478" s="209"/>
      <c r="E1478" s="209" t="s">
        <v>204</v>
      </c>
      <c r="F1478" s="209">
        <v>2004</v>
      </c>
    </row>
    <row r="1479" spans="1:6" x14ac:dyDescent="0.45">
      <c r="A1479" s="209">
        <v>68236</v>
      </c>
      <c r="B1479" s="209">
        <v>250</v>
      </c>
      <c r="C1479" s="208">
        <v>17.608389273271541</v>
      </c>
      <c r="D1479" s="209"/>
      <c r="E1479" s="209" t="s">
        <v>204</v>
      </c>
      <c r="F1479" s="209">
        <v>2004</v>
      </c>
    </row>
    <row r="1480" spans="1:6" x14ac:dyDescent="0.45">
      <c r="A1480" s="209">
        <v>68238</v>
      </c>
      <c r="B1480" s="209">
        <v>250</v>
      </c>
      <c r="C1480" s="208">
        <v>57.328039480705478</v>
      </c>
      <c r="D1480" s="209"/>
      <c r="E1480" s="209" t="s">
        <v>204</v>
      </c>
      <c r="F1480" s="209">
        <v>2004</v>
      </c>
    </row>
    <row r="1481" spans="1:6" x14ac:dyDescent="0.45">
      <c r="A1481" s="209">
        <v>68240</v>
      </c>
      <c r="B1481" s="209">
        <v>315</v>
      </c>
      <c r="C1481" s="208">
        <v>16.140841882015749</v>
      </c>
      <c r="D1481" s="209"/>
      <c r="E1481" s="209" t="s">
        <v>204</v>
      </c>
      <c r="F1481" s="209">
        <v>2004</v>
      </c>
    </row>
    <row r="1482" spans="1:6" x14ac:dyDescent="0.45">
      <c r="A1482" s="209">
        <v>68242</v>
      </c>
      <c r="B1482" s="209">
        <v>315</v>
      </c>
      <c r="C1482" s="208">
        <v>36.157998614064461</v>
      </c>
      <c r="D1482" s="209"/>
      <c r="E1482" s="209" t="s">
        <v>204</v>
      </c>
      <c r="F1482" s="209">
        <v>2004</v>
      </c>
    </row>
    <row r="1483" spans="1:6" x14ac:dyDescent="0.45">
      <c r="A1483" s="209">
        <v>68247</v>
      </c>
      <c r="B1483" s="209">
        <v>250</v>
      </c>
      <c r="C1483" s="208">
        <v>61.968441298308583</v>
      </c>
      <c r="D1483" s="209"/>
      <c r="E1483" s="209" t="s">
        <v>204</v>
      </c>
      <c r="F1483" s="209">
        <v>2004</v>
      </c>
    </row>
    <row r="1484" spans="1:6" x14ac:dyDescent="0.45">
      <c r="A1484" s="209">
        <v>68249</v>
      </c>
      <c r="B1484" s="209">
        <v>250</v>
      </c>
      <c r="C1484" s="208">
        <v>67.221651798744546</v>
      </c>
      <c r="D1484" s="209"/>
      <c r="E1484" s="209" t="s">
        <v>204</v>
      </c>
      <c r="F1484" s="209">
        <v>2004</v>
      </c>
    </row>
    <row r="1485" spans="1:6" x14ac:dyDescent="0.45">
      <c r="A1485" s="209">
        <v>68304</v>
      </c>
      <c r="B1485" s="209">
        <v>250</v>
      </c>
      <c r="C1485" s="208">
        <v>20.63622464096261</v>
      </c>
      <c r="D1485" s="209"/>
      <c r="E1485" s="209" t="s">
        <v>204</v>
      </c>
      <c r="F1485" s="209">
        <v>2006</v>
      </c>
    </row>
    <row r="1486" spans="1:6" x14ac:dyDescent="0.45">
      <c r="A1486" s="209">
        <v>68306</v>
      </c>
      <c r="B1486" s="209">
        <v>250</v>
      </c>
      <c r="C1486" s="208">
        <v>34.847981988656358</v>
      </c>
      <c r="D1486" s="209"/>
      <c r="E1486" s="209" t="s">
        <v>204</v>
      </c>
      <c r="F1486" s="209">
        <v>2006</v>
      </c>
    </row>
    <row r="1487" spans="1:6" x14ac:dyDescent="0.45">
      <c r="A1487" s="209">
        <v>68307</v>
      </c>
      <c r="B1487" s="209">
        <v>250</v>
      </c>
      <c r="C1487" s="208">
        <v>40.144188332046546</v>
      </c>
      <c r="D1487" s="209"/>
      <c r="E1487" s="209" t="s">
        <v>204</v>
      </c>
      <c r="F1487" s="209">
        <v>2006</v>
      </c>
    </row>
    <row r="1488" spans="1:6" x14ac:dyDescent="0.45">
      <c r="A1488" s="209">
        <v>68308</v>
      </c>
      <c r="B1488" s="209">
        <v>160</v>
      </c>
      <c r="C1488" s="208">
        <v>3.8157131508635178</v>
      </c>
      <c r="D1488" s="209" t="s">
        <v>227</v>
      </c>
      <c r="E1488" s="209" t="s">
        <v>204</v>
      </c>
      <c r="F1488" s="209">
        <v>2006</v>
      </c>
    </row>
    <row r="1489" spans="1:6" x14ac:dyDescent="0.45">
      <c r="A1489" s="209">
        <v>68309</v>
      </c>
      <c r="B1489" s="209">
        <v>315</v>
      </c>
      <c r="C1489" s="208">
        <v>49.72577650927844</v>
      </c>
      <c r="D1489" s="209"/>
      <c r="E1489" s="209" t="s">
        <v>204</v>
      </c>
      <c r="F1489" s="209">
        <v>2006</v>
      </c>
    </row>
    <row r="1490" spans="1:6" x14ac:dyDescent="0.45">
      <c r="A1490" s="209">
        <v>68310</v>
      </c>
      <c r="B1490" s="209">
        <v>315</v>
      </c>
      <c r="C1490" s="208">
        <v>17.491030973103172</v>
      </c>
      <c r="D1490" s="209"/>
      <c r="E1490" s="209" t="s">
        <v>204</v>
      </c>
      <c r="F1490" s="209">
        <v>2006</v>
      </c>
    </row>
    <row r="1491" spans="1:6" x14ac:dyDescent="0.45">
      <c r="A1491" s="209">
        <v>68312</v>
      </c>
      <c r="B1491" s="209">
        <v>400</v>
      </c>
      <c r="C1491" s="208">
        <v>11.902211522024199</v>
      </c>
      <c r="D1491" s="209"/>
      <c r="E1491" s="209" t="s">
        <v>204</v>
      </c>
      <c r="F1491" s="209">
        <v>2006</v>
      </c>
    </row>
    <row r="1492" spans="1:6" x14ac:dyDescent="0.45">
      <c r="A1492" s="209">
        <v>68314</v>
      </c>
      <c r="B1492" s="209">
        <v>200</v>
      </c>
      <c r="C1492" s="208">
        <v>6.44701687703611</v>
      </c>
      <c r="D1492" s="209"/>
      <c r="E1492" s="209" t="s">
        <v>114</v>
      </c>
      <c r="F1492" s="209">
        <v>2006</v>
      </c>
    </row>
    <row r="1493" spans="1:6" x14ac:dyDescent="0.45">
      <c r="A1493" s="209">
        <v>68316</v>
      </c>
      <c r="B1493" s="209">
        <v>200</v>
      </c>
      <c r="C1493" s="208">
        <v>8.8951158968032882</v>
      </c>
      <c r="D1493" s="209"/>
      <c r="E1493" s="209" t="s">
        <v>204</v>
      </c>
      <c r="F1493" s="209">
        <v>2006</v>
      </c>
    </row>
    <row r="1494" spans="1:6" x14ac:dyDescent="0.45">
      <c r="A1494" s="209">
        <v>68325</v>
      </c>
      <c r="B1494" s="209">
        <v>300</v>
      </c>
      <c r="C1494" s="208">
        <v>26.270537159673871</v>
      </c>
      <c r="D1494" s="209"/>
      <c r="E1494" s="209" t="s">
        <v>114</v>
      </c>
      <c r="F1494" s="209">
        <v>2003</v>
      </c>
    </row>
    <row r="1495" spans="1:6" x14ac:dyDescent="0.45">
      <c r="A1495" s="209">
        <v>68333</v>
      </c>
      <c r="B1495" s="209">
        <v>200</v>
      </c>
      <c r="C1495" s="208">
        <v>22.90488665420202</v>
      </c>
      <c r="D1495" s="209"/>
      <c r="E1495" s="209" t="s">
        <v>204</v>
      </c>
      <c r="F1495" s="209">
        <v>2004</v>
      </c>
    </row>
    <row r="1496" spans="1:6" x14ac:dyDescent="0.45">
      <c r="A1496" s="209">
        <v>68334</v>
      </c>
      <c r="B1496" s="209">
        <v>200</v>
      </c>
      <c r="C1496" s="208">
        <v>21.747146490855162</v>
      </c>
      <c r="D1496" s="209"/>
      <c r="E1496" s="209" t="s">
        <v>204</v>
      </c>
      <c r="F1496" s="209">
        <v>2004</v>
      </c>
    </row>
    <row r="1497" spans="1:6" x14ac:dyDescent="0.45">
      <c r="A1497" s="209">
        <v>68339</v>
      </c>
      <c r="B1497" s="209">
        <v>200</v>
      </c>
      <c r="C1497" s="208">
        <v>66.429026740430146</v>
      </c>
      <c r="D1497" s="209"/>
      <c r="E1497" s="209" t="s">
        <v>204</v>
      </c>
      <c r="F1497" s="209">
        <v>2004</v>
      </c>
    </row>
    <row r="1498" spans="1:6" x14ac:dyDescent="0.45">
      <c r="A1498" s="209">
        <v>68342</v>
      </c>
      <c r="B1498" s="209">
        <v>200</v>
      </c>
      <c r="C1498" s="208">
        <v>30.13642239968739</v>
      </c>
      <c r="D1498" s="209"/>
      <c r="E1498" s="209" t="s">
        <v>204</v>
      </c>
      <c r="F1498" s="209">
        <v>2004</v>
      </c>
    </row>
    <row r="1499" spans="1:6" x14ac:dyDescent="0.45">
      <c r="A1499" s="209">
        <v>68344</v>
      </c>
      <c r="B1499" s="209">
        <v>200</v>
      </c>
      <c r="C1499" s="208">
        <v>31.618416611055611</v>
      </c>
      <c r="D1499" s="209"/>
      <c r="E1499" s="209" t="s">
        <v>204</v>
      </c>
      <c r="F1499" s="209">
        <v>2004</v>
      </c>
    </row>
    <row r="1500" spans="1:6" x14ac:dyDescent="0.45">
      <c r="A1500" s="209">
        <v>68347</v>
      </c>
      <c r="B1500" s="209">
        <v>250</v>
      </c>
      <c r="C1500" s="208">
        <v>14.23451627925547</v>
      </c>
      <c r="D1500" s="209"/>
      <c r="E1500" s="209" t="s">
        <v>204</v>
      </c>
      <c r="F1500" s="209">
        <v>2004</v>
      </c>
    </row>
    <row r="1501" spans="1:6" x14ac:dyDescent="0.45">
      <c r="A1501" s="209">
        <v>68348</v>
      </c>
      <c r="B1501" s="209">
        <v>200</v>
      </c>
      <c r="C1501" s="208">
        <v>16.80858544119635</v>
      </c>
      <c r="D1501" s="209"/>
      <c r="E1501" s="209" t="s">
        <v>204</v>
      </c>
      <c r="F1501" s="209">
        <v>2004</v>
      </c>
    </row>
    <row r="1502" spans="1:6" x14ac:dyDescent="0.45">
      <c r="A1502" s="209">
        <v>68349</v>
      </c>
      <c r="B1502" s="209">
        <v>250</v>
      </c>
      <c r="C1502" s="208">
        <v>4.803198626350432</v>
      </c>
      <c r="D1502" s="209"/>
      <c r="E1502" s="209" t="s">
        <v>204</v>
      </c>
      <c r="F1502" s="209">
        <v>2004</v>
      </c>
    </row>
    <row r="1503" spans="1:6" x14ac:dyDescent="0.45">
      <c r="A1503" s="209">
        <v>68350</v>
      </c>
      <c r="B1503" s="209">
        <v>250</v>
      </c>
      <c r="C1503" s="208">
        <v>40.316555470694141</v>
      </c>
      <c r="D1503" s="209"/>
      <c r="E1503" s="209" t="s">
        <v>204</v>
      </c>
      <c r="F1503" s="209">
        <v>2004</v>
      </c>
    </row>
    <row r="1504" spans="1:6" x14ac:dyDescent="0.45">
      <c r="A1504" s="209">
        <v>68353</v>
      </c>
      <c r="B1504" s="209">
        <v>315</v>
      </c>
      <c r="C1504" s="208">
        <v>2.030537657359242</v>
      </c>
      <c r="D1504" s="209"/>
      <c r="E1504" s="209" t="s">
        <v>204</v>
      </c>
      <c r="F1504" s="209">
        <v>2004</v>
      </c>
    </row>
    <row r="1505" spans="1:6" x14ac:dyDescent="0.45">
      <c r="A1505" s="209">
        <v>68354</v>
      </c>
      <c r="B1505" s="209">
        <v>250</v>
      </c>
      <c r="C1505" s="208">
        <v>45.338104546055852</v>
      </c>
      <c r="D1505" s="209"/>
      <c r="E1505" s="209" t="s">
        <v>204</v>
      </c>
      <c r="F1505" s="209">
        <v>2004</v>
      </c>
    </row>
    <row r="1506" spans="1:6" x14ac:dyDescent="0.45">
      <c r="A1506" s="209">
        <v>68355</v>
      </c>
      <c r="B1506" s="209">
        <v>200</v>
      </c>
      <c r="C1506" s="208">
        <v>11.92181837717161</v>
      </c>
      <c r="D1506" s="209" t="s">
        <v>227</v>
      </c>
      <c r="E1506" s="209" t="s">
        <v>204</v>
      </c>
      <c r="F1506" s="209">
        <v>2004</v>
      </c>
    </row>
    <row r="1507" spans="1:6" x14ac:dyDescent="0.45">
      <c r="A1507" s="209">
        <v>68385</v>
      </c>
      <c r="B1507" s="209">
        <v>250</v>
      </c>
      <c r="C1507" s="208">
        <v>28.571803655207269</v>
      </c>
      <c r="D1507" s="209"/>
      <c r="E1507" s="209" t="s">
        <v>204</v>
      </c>
      <c r="F1507" s="209">
        <v>2006</v>
      </c>
    </row>
    <row r="1508" spans="1:6" x14ac:dyDescent="0.45">
      <c r="A1508" s="209">
        <v>68387</v>
      </c>
      <c r="B1508" s="209">
        <v>200</v>
      </c>
      <c r="C1508" s="208">
        <v>9.3749411744020552</v>
      </c>
      <c r="D1508" s="209"/>
      <c r="E1508" s="209" t="s">
        <v>204</v>
      </c>
      <c r="F1508" s="209">
        <v>2006</v>
      </c>
    </row>
    <row r="1509" spans="1:6" x14ac:dyDescent="0.45">
      <c r="A1509" s="209">
        <v>68390</v>
      </c>
      <c r="B1509" s="209">
        <v>250</v>
      </c>
      <c r="C1509" s="208">
        <v>68.23687240179774</v>
      </c>
      <c r="D1509" s="209"/>
      <c r="E1509" s="209" t="s">
        <v>204</v>
      </c>
      <c r="F1509" s="209">
        <v>2006</v>
      </c>
    </row>
    <row r="1510" spans="1:6" x14ac:dyDescent="0.45">
      <c r="A1510" s="209">
        <v>68392</v>
      </c>
      <c r="B1510" s="209">
        <v>250</v>
      </c>
      <c r="C1510" s="208">
        <v>53.042795443689023</v>
      </c>
      <c r="D1510" s="209"/>
      <c r="E1510" s="209" t="s">
        <v>204</v>
      </c>
      <c r="F1510" s="209">
        <v>2006</v>
      </c>
    </row>
    <row r="1511" spans="1:6" x14ac:dyDescent="0.45">
      <c r="A1511" s="209">
        <v>68393</v>
      </c>
      <c r="B1511" s="209">
        <v>200</v>
      </c>
      <c r="C1511" s="208">
        <v>48.474095710319297</v>
      </c>
      <c r="D1511" s="209"/>
      <c r="E1511" s="209" t="s">
        <v>204</v>
      </c>
      <c r="F1511" s="209">
        <v>2006</v>
      </c>
    </row>
    <row r="1512" spans="1:6" x14ac:dyDescent="0.45">
      <c r="A1512" s="209">
        <v>68395</v>
      </c>
      <c r="B1512" s="209">
        <v>250</v>
      </c>
      <c r="C1512" s="208">
        <v>10.08772057743532</v>
      </c>
      <c r="D1512" s="209"/>
      <c r="E1512" s="209" t="s">
        <v>204</v>
      </c>
      <c r="F1512" s="209">
        <v>2006</v>
      </c>
    </row>
    <row r="1513" spans="1:6" x14ac:dyDescent="0.45">
      <c r="A1513" s="209">
        <v>68397</v>
      </c>
      <c r="B1513" s="209">
        <v>250</v>
      </c>
      <c r="C1513" s="208">
        <v>15.499135832004979</v>
      </c>
      <c r="D1513" s="209"/>
      <c r="E1513" s="209" t="s">
        <v>204</v>
      </c>
      <c r="F1513" s="209">
        <v>2006</v>
      </c>
    </row>
    <row r="1514" spans="1:6" x14ac:dyDescent="0.45">
      <c r="A1514" s="209">
        <v>68399</v>
      </c>
      <c r="B1514" s="209">
        <v>560</v>
      </c>
      <c r="C1514" s="208">
        <v>10.97214626462724</v>
      </c>
      <c r="D1514" s="209"/>
      <c r="E1514" s="209" t="s">
        <v>204</v>
      </c>
      <c r="F1514" s="209">
        <v>2006</v>
      </c>
    </row>
    <row r="1515" spans="1:6" x14ac:dyDescent="0.45">
      <c r="A1515" s="209">
        <v>68400</v>
      </c>
      <c r="B1515" s="209">
        <v>560</v>
      </c>
      <c r="C1515" s="208">
        <v>29.700779505320561</v>
      </c>
      <c r="D1515" s="209"/>
      <c r="E1515" s="209" t="s">
        <v>204</v>
      </c>
      <c r="F1515" s="209">
        <v>2006</v>
      </c>
    </row>
    <row r="1516" spans="1:6" x14ac:dyDescent="0.45">
      <c r="A1516" s="209">
        <v>68401</v>
      </c>
      <c r="B1516" s="209">
        <v>315</v>
      </c>
      <c r="C1516" s="208">
        <v>26.243207566167001</v>
      </c>
      <c r="D1516" s="209"/>
      <c r="E1516" s="209" t="s">
        <v>204</v>
      </c>
      <c r="F1516" s="209">
        <v>2006</v>
      </c>
    </row>
    <row r="1517" spans="1:6" x14ac:dyDescent="0.45">
      <c r="A1517" s="209">
        <v>68404</v>
      </c>
      <c r="B1517" s="209">
        <v>315</v>
      </c>
      <c r="C1517" s="208">
        <v>48.300527248378003</v>
      </c>
      <c r="D1517" s="209"/>
      <c r="E1517" s="209" t="s">
        <v>204</v>
      </c>
      <c r="F1517" s="209">
        <v>2006</v>
      </c>
    </row>
    <row r="1518" spans="1:6" x14ac:dyDescent="0.45">
      <c r="A1518" s="209">
        <v>68405</v>
      </c>
      <c r="B1518" s="209">
        <v>315</v>
      </c>
      <c r="C1518" s="208">
        <v>58.610755228183407</v>
      </c>
      <c r="D1518" s="209"/>
      <c r="E1518" s="209" t="s">
        <v>204</v>
      </c>
      <c r="F1518" s="209">
        <v>2006</v>
      </c>
    </row>
    <row r="1519" spans="1:6" x14ac:dyDescent="0.45">
      <c r="A1519" s="209">
        <v>68406</v>
      </c>
      <c r="B1519" s="209">
        <v>315</v>
      </c>
      <c r="C1519" s="208">
        <v>27.69672960938642</v>
      </c>
      <c r="D1519" s="209"/>
      <c r="E1519" s="209" t="s">
        <v>204</v>
      </c>
      <c r="F1519" s="209">
        <v>2006</v>
      </c>
    </row>
    <row r="1520" spans="1:6" x14ac:dyDescent="0.45">
      <c r="A1520" s="209">
        <v>68409</v>
      </c>
      <c r="B1520" s="209">
        <v>315</v>
      </c>
      <c r="C1520" s="208">
        <v>19.977542117688699</v>
      </c>
      <c r="D1520" s="209"/>
      <c r="E1520" s="209" t="s">
        <v>204</v>
      </c>
      <c r="F1520" s="209">
        <v>2006</v>
      </c>
    </row>
    <row r="1521" spans="1:6" x14ac:dyDescent="0.45">
      <c r="A1521" s="209">
        <v>68410</v>
      </c>
      <c r="B1521" s="209">
        <v>315</v>
      </c>
      <c r="C1521" s="208">
        <v>19.227801641941721</v>
      </c>
      <c r="D1521" s="209"/>
      <c r="E1521" s="209" t="s">
        <v>204</v>
      </c>
      <c r="F1521" s="209">
        <v>2006</v>
      </c>
    </row>
    <row r="1522" spans="1:6" x14ac:dyDescent="0.45">
      <c r="A1522" s="209">
        <v>68414</v>
      </c>
      <c r="B1522" s="209">
        <v>250</v>
      </c>
      <c r="C1522" s="208">
        <v>5.9816127314590144</v>
      </c>
      <c r="D1522" s="209"/>
      <c r="E1522" s="209" t="s">
        <v>204</v>
      </c>
      <c r="F1522" s="209">
        <v>2006</v>
      </c>
    </row>
    <row r="1523" spans="1:6" x14ac:dyDescent="0.45">
      <c r="A1523" s="209">
        <v>68415</v>
      </c>
      <c r="B1523" s="209">
        <v>560</v>
      </c>
      <c r="C1523" s="208">
        <v>30.222268625189312</v>
      </c>
      <c r="D1523" s="209"/>
      <c r="E1523" s="209" t="s">
        <v>204</v>
      </c>
      <c r="F1523" s="209">
        <v>2006</v>
      </c>
    </row>
    <row r="1524" spans="1:6" x14ac:dyDescent="0.45">
      <c r="A1524" s="209">
        <v>68424</v>
      </c>
      <c r="B1524" s="209">
        <v>200</v>
      </c>
      <c r="C1524" s="208">
        <v>41.985371409717551</v>
      </c>
      <c r="D1524" s="209"/>
      <c r="E1524" s="209" t="s">
        <v>204</v>
      </c>
      <c r="F1524" s="209">
        <v>2007</v>
      </c>
    </row>
    <row r="1525" spans="1:6" x14ac:dyDescent="0.45">
      <c r="A1525" s="209">
        <v>68425</v>
      </c>
      <c r="B1525" s="209">
        <v>315</v>
      </c>
      <c r="C1525" s="208">
        <v>57.00009870299052</v>
      </c>
      <c r="D1525" s="209"/>
      <c r="E1525" s="209" t="s">
        <v>204</v>
      </c>
      <c r="F1525" s="209">
        <v>2004</v>
      </c>
    </row>
    <row r="1526" spans="1:6" x14ac:dyDescent="0.45">
      <c r="A1526" s="209">
        <v>68427</v>
      </c>
      <c r="B1526" s="209">
        <v>315</v>
      </c>
      <c r="C1526" s="208">
        <v>54.123778033908017</v>
      </c>
      <c r="D1526" s="209"/>
      <c r="E1526" s="209" t="s">
        <v>204</v>
      </c>
      <c r="F1526" s="209">
        <v>2004</v>
      </c>
    </row>
    <row r="1527" spans="1:6" x14ac:dyDescent="0.45">
      <c r="A1527" s="209">
        <v>68428</v>
      </c>
      <c r="B1527" s="209">
        <v>500</v>
      </c>
      <c r="C1527" s="208">
        <v>58.01842787308027</v>
      </c>
      <c r="D1527" s="209"/>
      <c r="E1527" s="209" t="s">
        <v>114</v>
      </c>
      <c r="F1527" s="209">
        <v>2006</v>
      </c>
    </row>
    <row r="1528" spans="1:6" x14ac:dyDescent="0.45">
      <c r="A1528" s="209">
        <v>68430</v>
      </c>
      <c r="B1528" s="209">
        <v>500</v>
      </c>
      <c r="C1528" s="208">
        <v>18.246910918297282</v>
      </c>
      <c r="D1528" s="209"/>
      <c r="E1528" s="209" t="s">
        <v>114</v>
      </c>
      <c r="F1528" s="209">
        <v>2006</v>
      </c>
    </row>
    <row r="1529" spans="1:6" x14ac:dyDescent="0.45">
      <c r="A1529" s="209">
        <v>68445</v>
      </c>
      <c r="B1529" s="209">
        <v>500</v>
      </c>
      <c r="C1529" s="208">
        <v>44.114846190840858</v>
      </c>
      <c r="D1529" s="209"/>
      <c r="E1529" s="209" t="s">
        <v>114</v>
      </c>
      <c r="F1529" s="209">
        <v>2006</v>
      </c>
    </row>
    <row r="1530" spans="1:6" x14ac:dyDescent="0.45">
      <c r="A1530" s="209">
        <v>68446</v>
      </c>
      <c r="B1530" s="209">
        <v>500</v>
      </c>
      <c r="C1530" s="208">
        <v>46.519688184896111</v>
      </c>
      <c r="D1530" s="209"/>
      <c r="E1530" s="209" t="s">
        <v>114</v>
      </c>
      <c r="F1530" s="209">
        <v>2006</v>
      </c>
    </row>
    <row r="1531" spans="1:6" x14ac:dyDescent="0.45">
      <c r="A1531" s="209">
        <v>68447</v>
      </c>
      <c r="B1531" s="209">
        <v>500</v>
      </c>
      <c r="C1531" s="208">
        <v>11.972387685610631</v>
      </c>
      <c r="D1531" s="209"/>
      <c r="E1531" s="209" t="s">
        <v>114</v>
      </c>
      <c r="F1531" s="209">
        <v>2006</v>
      </c>
    </row>
    <row r="1532" spans="1:6" x14ac:dyDescent="0.45">
      <c r="A1532" s="209">
        <v>68449</v>
      </c>
      <c r="B1532" s="209">
        <v>500</v>
      </c>
      <c r="C1532" s="208">
        <v>9.2193190980889241</v>
      </c>
      <c r="D1532" s="209"/>
      <c r="E1532" s="209" t="s">
        <v>114</v>
      </c>
      <c r="F1532" s="209">
        <v>2006</v>
      </c>
    </row>
    <row r="1533" spans="1:6" x14ac:dyDescent="0.45">
      <c r="A1533" s="209">
        <v>68450</v>
      </c>
      <c r="B1533" s="209">
        <v>500</v>
      </c>
      <c r="C1533" s="208">
        <v>49.88000866379673</v>
      </c>
      <c r="D1533" s="209"/>
      <c r="E1533" s="209" t="s">
        <v>114</v>
      </c>
      <c r="F1533" s="209">
        <v>2006</v>
      </c>
    </row>
    <row r="1534" spans="1:6" x14ac:dyDescent="0.45">
      <c r="A1534" s="209">
        <v>68452</v>
      </c>
      <c r="B1534" s="209">
        <v>500</v>
      </c>
      <c r="C1534" s="208">
        <v>53.001252557179782</v>
      </c>
      <c r="D1534" s="209"/>
      <c r="E1534" s="209" t="s">
        <v>114</v>
      </c>
      <c r="F1534" s="209">
        <v>2006</v>
      </c>
    </row>
    <row r="1535" spans="1:6" x14ac:dyDescent="0.45">
      <c r="A1535" s="209">
        <v>68454</v>
      </c>
      <c r="B1535" s="209">
        <v>500</v>
      </c>
      <c r="C1535" s="208">
        <v>33.913903770279653</v>
      </c>
      <c r="D1535" s="209"/>
      <c r="E1535" s="209" t="s">
        <v>114</v>
      </c>
      <c r="F1535" s="209">
        <v>2006</v>
      </c>
    </row>
    <row r="1536" spans="1:6" x14ac:dyDescent="0.45">
      <c r="A1536" s="209">
        <v>68457</v>
      </c>
      <c r="B1536" s="209">
        <v>200</v>
      </c>
      <c r="C1536" s="208">
        <v>4.9209686651434899</v>
      </c>
      <c r="D1536" s="209"/>
      <c r="E1536" s="209" t="s">
        <v>114</v>
      </c>
      <c r="F1536" s="209">
        <v>2006</v>
      </c>
    </row>
    <row r="1537" spans="1:6" x14ac:dyDescent="0.45">
      <c r="A1537" s="209">
        <v>68462</v>
      </c>
      <c r="B1537" s="209">
        <v>315</v>
      </c>
      <c r="C1537" s="208">
        <v>17.963106090641539</v>
      </c>
      <c r="D1537" s="209"/>
      <c r="E1537" s="209" t="s">
        <v>204</v>
      </c>
      <c r="F1537" s="209">
        <v>2005</v>
      </c>
    </row>
    <row r="1538" spans="1:6" x14ac:dyDescent="0.45">
      <c r="A1538" s="209">
        <v>68465</v>
      </c>
      <c r="B1538" s="209">
        <v>675</v>
      </c>
      <c r="C1538" s="208">
        <v>26.1911230190731</v>
      </c>
      <c r="D1538" s="209" t="s">
        <v>239</v>
      </c>
      <c r="E1538" s="209" t="s">
        <v>109</v>
      </c>
      <c r="F1538" s="209">
        <v>2006</v>
      </c>
    </row>
    <row r="1539" spans="1:6" x14ac:dyDescent="0.45">
      <c r="A1539" s="209">
        <v>68466</v>
      </c>
      <c r="B1539" s="209">
        <v>500</v>
      </c>
      <c r="C1539" s="208">
        <v>8.6581436739092386</v>
      </c>
      <c r="D1539" s="209"/>
      <c r="E1539" s="209" t="s">
        <v>114</v>
      </c>
      <c r="F1539" s="209">
        <v>2006</v>
      </c>
    </row>
    <row r="1540" spans="1:6" x14ac:dyDescent="0.45">
      <c r="A1540" s="209">
        <v>68468</v>
      </c>
      <c r="B1540" s="209">
        <v>315</v>
      </c>
      <c r="C1540" s="208">
        <v>43.193722429588931</v>
      </c>
      <c r="D1540" s="209"/>
      <c r="E1540" s="209" t="s">
        <v>204</v>
      </c>
      <c r="F1540" s="209">
        <v>2005</v>
      </c>
    </row>
    <row r="1541" spans="1:6" x14ac:dyDescent="0.45">
      <c r="A1541" s="209">
        <v>68471</v>
      </c>
      <c r="B1541" s="209">
        <v>500</v>
      </c>
      <c r="C1541" s="208">
        <v>79.407273367386935</v>
      </c>
      <c r="D1541" s="209"/>
      <c r="E1541" s="209" t="s">
        <v>114</v>
      </c>
      <c r="F1541" s="209">
        <v>2006</v>
      </c>
    </row>
    <row r="1542" spans="1:6" x14ac:dyDescent="0.45">
      <c r="A1542" s="209">
        <v>68474</v>
      </c>
      <c r="B1542" s="209">
        <v>250</v>
      </c>
      <c r="C1542" s="208">
        <v>46.096671634581703</v>
      </c>
      <c r="D1542" s="209"/>
      <c r="E1542" s="209" t="s">
        <v>204</v>
      </c>
      <c r="F1542" s="209">
        <v>2006</v>
      </c>
    </row>
    <row r="1543" spans="1:6" x14ac:dyDescent="0.45">
      <c r="A1543" s="209">
        <v>68475</v>
      </c>
      <c r="B1543" s="209">
        <v>250</v>
      </c>
      <c r="C1543" s="208">
        <v>47.134950303610893</v>
      </c>
      <c r="D1543" s="209"/>
      <c r="E1543" s="209" t="s">
        <v>204</v>
      </c>
      <c r="F1543" s="209">
        <v>2006</v>
      </c>
    </row>
    <row r="1544" spans="1:6" x14ac:dyDescent="0.45">
      <c r="A1544" s="209">
        <v>68497</v>
      </c>
      <c r="B1544" s="209">
        <v>500</v>
      </c>
      <c r="C1544" s="208">
        <v>35.17428362937369</v>
      </c>
      <c r="D1544" s="209"/>
      <c r="E1544" s="209" t="s">
        <v>204</v>
      </c>
      <c r="F1544" s="209">
        <v>2006</v>
      </c>
    </row>
    <row r="1545" spans="1:6" x14ac:dyDescent="0.45">
      <c r="A1545" s="209">
        <v>68504</v>
      </c>
      <c r="B1545" s="209">
        <v>1200</v>
      </c>
      <c r="C1545" s="208">
        <v>19.977215313366649</v>
      </c>
      <c r="D1545" s="209"/>
      <c r="E1545" s="209" t="s">
        <v>203</v>
      </c>
      <c r="F1545" s="209">
        <v>1989</v>
      </c>
    </row>
    <row r="1546" spans="1:6" x14ac:dyDescent="0.45">
      <c r="A1546" s="209">
        <v>68511</v>
      </c>
      <c r="B1546" s="209">
        <v>630</v>
      </c>
      <c r="C1546" s="208">
        <v>47.07062544922325</v>
      </c>
      <c r="D1546" s="209"/>
      <c r="E1546" s="209" t="s">
        <v>204</v>
      </c>
      <c r="F1546" s="209">
        <v>2006</v>
      </c>
    </row>
    <row r="1547" spans="1:6" x14ac:dyDescent="0.45">
      <c r="A1547" s="209">
        <v>69072</v>
      </c>
      <c r="B1547" s="209">
        <v>315</v>
      </c>
      <c r="C1547" s="208">
        <v>18.567286661936709</v>
      </c>
      <c r="D1547" s="209"/>
      <c r="E1547" s="209" t="s">
        <v>204</v>
      </c>
      <c r="F1547" s="209">
        <v>2006</v>
      </c>
    </row>
    <row r="1548" spans="1:6" x14ac:dyDescent="0.45">
      <c r="A1548" s="209">
        <v>69073</v>
      </c>
      <c r="B1548" s="209">
        <v>315</v>
      </c>
      <c r="C1548" s="208">
        <v>4.4958044455354829</v>
      </c>
      <c r="D1548" s="209"/>
      <c r="E1548" s="209" t="s">
        <v>204</v>
      </c>
      <c r="F1548" s="209">
        <v>2006</v>
      </c>
    </row>
    <row r="1549" spans="1:6" x14ac:dyDescent="0.45">
      <c r="A1549" s="209">
        <v>69093</v>
      </c>
      <c r="B1549" s="209">
        <v>315</v>
      </c>
      <c r="C1549" s="208">
        <v>55.502487668173167</v>
      </c>
      <c r="D1549" s="209"/>
      <c r="E1549" s="209" t="s">
        <v>114</v>
      </c>
      <c r="F1549" s="209">
        <v>2006</v>
      </c>
    </row>
    <row r="1550" spans="1:6" x14ac:dyDescent="0.45">
      <c r="A1550" s="209">
        <v>69094</v>
      </c>
      <c r="B1550" s="209">
        <v>315</v>
      </c>
      <c r="C1550" s="208">
        <v>43.176238989545553</v>
      </c>
      <c r="D1550" s="209"/>
      <c r="E1550" s="209" t="s">
        <v>114</v>
      </c>
      <c r="F1550" s="209">
        <v>2006</v>
      </c>
    </row>
    <row r="1551" spans="1:6" x14ac:dyDescent="0.45">
      <c r="A1551" s="209">
        <v>69095</v>
      </c>
      <c r="B1551" s="209">
        <v>315</v>
      </c>
      <c r="C1551" s="208">
        <v>3.4860332727634211</v>
      </c>
      <c r="D1551" s="209"/>
      <c r="E1551" s="209" t="s">
        <v>114</v>
      </c>
      <c r="F1551" s="209">
        <v>2006</v>
      </c>
    </row>
    <row r="1552" spans="1:6" x14ac:dyDescent="0.45">
      <c r="A1552" s="209">
        <v>69098</v>
      </c>
      <c r="B1552" s="209">
        <v>315</v>
      </c>
      <c r="C1552" s="208">
        <v>12.43280558345622</v>
      </c>
      <c r="D1552" s="209"/>
      <c r="E1552" s="209" t="s">
        <v>204</v>
      </c>
      <c r="F1552" s="209">
        <v>2006</v>
      </c>
    </row>
    <row r="1553" spans="1:6" x14ac:dyDescent="0.45">
      <c r="A1553" s="209">
        <v>69102</v>
      </c>
      <c r="B1553" s="209">
        <v>315</v>
      </c>
      <c r="C1553" s="208">
        <v>48.349617359204643</v>
      </c>
      <c r="D1553" s="209"/>
      <c r="E1553" s="209" t="s">
        <v>114</v>
      </c>
      <c r="F1553" s="209">
        <v>2006</v>
      </c>
    </row>
    <row r="1554" spans="1:6" x14ac:dyDescent="0.45">
      <c r="A1554" s="209">
        <v>69108</v>
      </c>
      <c r="B1554" s="209">
        <v>400</v>
      </c>
      <c r="C1554" s="208">
        <v>10.699536820029509</v>
      </c>
      <c r="D1554" s="209"/>
      <c r="E1554" s="209" t="s">
        <v>204</v>
      </c>
      <c r="F1554" s="209">
        <v>2005</v>
      </c>
    </row>
    <row r="1555" spans="1:6" x14ac:dyDescent="0.45">
      <c r="A1555" s="209">
        <v>69109</v>
      </c>
      <c r="B1555" s="209">
        <v>500</v>
      </c>
      <c r="C1555" s="208">
        <v>38.590859602693783</v>
      </c>
      <c r="D1555" s="209"/>
      <c r="E1555" s="209" t="s">
        <v>109</v>
      </c>
      <c r="F1555" s="209">
        <v>2005</v>
      </c>
    </row>
    <row r="1556" spans="1:6" x14ac:dyDescent="0.45">
      <c r="A1556" s="209">
        <v>69110</v>
      </c>
      <c r="B1556" s="209">
        <v>250</v>
      </c>
      <c r="C1556" s="208">
        <v>17.270494526304439</v>
      </c>
      <c r="D1556" s="209"/>
      <c r="E1556" s="209" t="s">
        <v>204</v>
      </c>
      <c r="F1556" s="209">
        <v>2005</v>
      </c>
    </row>
    <row r="1557" spans="1:6" x14ac:dyDescent="0.45">
      <c r="A1557" s="209">
        <v>69113</v>
      </c>
      <c r="B1557" s="209">
        <v>500</v>
      </c>
      <c r="C1557" s="208">
        <v>65.941539859953181</v>
      </c>
      <c r="D1557" s="209"/>
      <c r="E1557" s="209" t="s">
        <v>109</v>
      </c>
      <c r="F1557" s="209">
        <v>2005</v>
      </c>
    </row>
    <row r="1558" spans="1:6" x14ac:dyDescent="0.45">
      <c r="A1558" s="209">
        <v>69114</v>
      </c>
      <c r="B1558" s="209">
        <v>500</v>
      </c>
      <c r="C1558" s="208">
        <v>28.620873553732039</v>
      </c>
      <c r="D1558" s="209"/>
      <c r="E1558" s="209" t="s">
        <v>109</v>
      </c>
      <c r="F1558" s="209">
        <v>2005</v>
      </c>
    </row>
    <row r="1559" spans="1:6" x14ac:dyDescent="0.45">
      <c r="A1559" s="209">
        <v>69115</v>
      </c>
      <c r="B1559" s="209">
        <v>500</v>
      </c>
      <c r="C1559" s="208">
        <v>18.316618993389671</v>
      </c>
      <c r="D1559" s="209"/>
      <c r="E1559" s="209" t="s">
        <v>109</v>
      </c>
      <c r="F1559" s="209">
        <v>2005</v>
      </c>
    </row>
    <row r="1560" spans="1:6" x14ac:dyDescent="0.45">
      <c r="A1560" s="209">
        <v>69116</v>
      </c>
      <c r="B1560" s="209">
        <v>500</v>
      </c>
      <c r="C1560" s="208">
        <v>15.162102220782479</v>
      </c>
      <c r="D1560" s="209"/>
      <c r="E1560" s="209" t="s">
        <v>109</v>
      </c>
      <c r="F1560" s="209">
        <v>2005</v>
      </c>
    </row>
    <row r="1561" spans="1:6" x14ac:dyDescent="0.45">
      <c r="A1561" s="209">
        <v>69117</v>
      </c>
      <c r="B1561" s="209">
        <v>500</v>
      </c>
      <c r="C1561" s="208">
        <v>12.136616692054471</v>
      </c>
      <c r="D1561" s="209"/>
      <c r="E1561" s="209" t="s">
        <v>109</v>
      </c>
      <c r="F1561" s="209">
        <v>2005</v>
      </c>
    </row>
    <row r="1562" spans="1:6" x14ac:dyDescent="0.45">
      <c r="A1562" s="209">
        <v>69137</v>
      </c>
      <c r="B1562" s="209">
        <v>500</v>
      </c>
      <c r="C1562" s="208">
        <v>2.645776647052966</v>
      </c>
      <c r="D1562" s="209"/>
      <c r="E1562" s="209" t="s">
        <v>109</v>
      </c>
      <c r="F1562" s="209">
        <v>2005</v>
      </c>
    </row>
    <row r="1563" spans="1:6" x14ac:dyDescent="0.45">
      <c r="A1563" s="209">
        <v>69166</v>
      </c>
      <c r="B1563" s="209">
        <v>300</v>
      </c>
      <c r="C1563" s="208">
        <v>20.190012306225981</v>
      </c>
      <c r="D1563" s="209"/>
      <c r="E1563" s="209" t="s">
        <v>203</v>
      </c>
      <c r="F1563" s="209">
        <v>1986</v>
      </c>
    </row>
    <row r="1564" spans="1:6" x14ac:dyDescent="0.45">
      <c r="A1564" s="209">
        <v>69173</v>
      </c>
      <c r="B1564" s="209">
        <v>450</v>
      </c>
      <c r="C1564" s="208">
        <v>5.1664687744266882</v>
      </c>
      <c r="D1564" s="209"/>
      <c r="E1564" s="209" t="s">
        <v>109</v>
      </c>
      <c r="F1564" s="209">
        <v>2002</v>
      </c>
    </row>
    <row r="1565" spans="1:6" x14ac:dyDescent="0.45">
      <c r="A1565" s="209">
        <v>69179</v>
      </c>
      <c r="B1565" s="209">
        <v>250</v>
      </c>
      <c r="C1565" s="208">
        <v>4.5978795214511443</v>
      </c>
      <c r="D1565" s="209"/>
      <c r="E1565" s="209" t="s">
        <v>205</v>
      </c>
      <c r="F1565" s="209">
        <v>1986</v>
      </c>
    </row>
    <row r="1566" spans="1:6" x14ac:dyDescent="0.45">
      <c r="A1566" s="209">
        <v>69180</v>
      </c>
      <c r="B1566" s="209">
        <v>936</v>
      </c>
      <c r="C1566" s="208">
        <v>6.5710201202723901</v>
      </c>
      <c r="D1566" s="209"/>
      <c r="E1566" s="209" t="s">
        <v>109</v>
      </c>
      <c r="F1566" s="209">
        <v>2002</v>
      </c>
    </row>
    <row r="1567" spans="1:6" x14ac:dyDescent="0.45">
      <c r="A1567" s="209">
        <v>69255</v>
      </c>
      <c r="B1567" s="209">
        <v>300</v>
      </c>
      <c r="C1567" s="208">
        <v>17.357393844258919</v>
      </c>
      <c r="D1567" s="209"/>
      <c r="E1567" s="209" t="s">
        <v>205</v>
      </c>
      <c r="F1567" s="209">
        <v>1986</v>
      </c>
    </row>
    <row r="1568" spans="1:6" x14ac:dyDescent="0.45">
      <c r="A1568" s="209">
        <v>69259</v>
      </c>
      <c r="B1568" s="209">
        <v>300</v>
      </c>
      <c r="C1568" s="208">
        <v>12.86543334079076</v>
      </c>
      <c r="D1568" s="209"/>
      <c r="E1568" s="209" t="s">
        <v>205</v>
      </c>
      <c r="F1568" s="209">
        <v>1986</v>
      </c>
    </row>
    <row r="1569" spans="1:6" x14ac:dyDescent="0.45">
      <c r="A1569" s="209">
        <v>69276</v>
      </c>
      <c r="B1569" s="209">
        <v>150</v>
      </c>
      <c r="C1569" s="208">
        <v>4.2067020100590389</v>
      </c>
      <c r="D1569" s="209"/>
      <c r="E1569" s="209" t="s">
        <v>205</v>
      </c>
      <c r="F1569" s="209">
        <v>1986</v>
      </c>
    </row>
    <row r="1570" spans="1:6" x14ac:dyDescent="0.45">
      <c r="A1570" s="209">
        <v>69298</v>
      </c>
      <c r="B1570" s="209">
        <v>200</v>
      </c>
      <c r="C1570" s="208">
        <v>18.800144564521879</v>
      </c>
      <c r="D1570" s="209"/>
      <c r="E1570" s="209" t="s">
        <v>205</v>
      </c>
      <c r="F1570" s="209">
        <v>1986</v>
      </c>
    </row>
    <row r="1571" spans="1:6" x14ac:dyDescent="0.45">
      <c r="A1571" s="209">
        <v>69299</v>
      </c>
      <c r="B1571" s="209">
        <v>200</v>
      </c>
      <c r="C1571" s="208">
        <v>19.378682697915981</v>
      </c>
      <c r="D1571" s="209"/>
      <c r="E1571" s="209" t="s">
        <v>205</v>
      </c>
      <c r="F1571" s="209">
        <v>1986</v>
      </c>
    </row>
    <row r="1572" spans="1:6" x14ac:dyDescent="0.45">
      <c r="A1572" s="209">
        <v>69300</v>
      </c>
      <c r="B1572" s="209">
        <v>200</v>
      </c>
      <c r="C1572" s="208">
        <v>3.2849032194597778</v>
      </c>
      <c r="D1572" s="209"/>
      <c r="E1572" s="209" t="s">
        <v>205</v>
      </c>
      <c r="F1572" s="209">
        <v>1986</v>
      </c>
    </row>
    <row r="1573" spans="1:6" x14ac:dyDescent="0.45">
      <c r="A1573" s="209">
        <v>69301</v>
      </c>
      <c r="B1573" s="209">
        <v>250</v>
      </c>
      <c r="C1573" s="208">
        <v>20.550612304696099</v>
      </c>
      <c r="D1573" s="209"/>
      <c r="E1573" s="209" t="s">
        <v>205</v>
      </c>
      <c r="F1573" s="209">
        <v>1986</v>
      </c>
    </row>
    <row r="1574" spans="1:6" x14ac:dyDescent="0.45">
      <c r="A1574" s="209">
        <v>69308</v>
      </c>
      <c r="B1574" s="209">
        <v>200</v>
      </c>
      <c r="C1574" s="208">
        <v>21.720869497525221</v>
      </c>
      <c r="D1574" s="209" t="s">
        <v>379</v>
      </c>
      <c r="E1574" s="209" t="s">
        <v>111</v>
      </c>
      <c r="F1574" s="209">
        <v>1987</v>
      </c>
    </row>
    <row r="1575" spans="1:6" x14ac:dyDescent="0.45">
      <c r="A1575" s="209">
        <v>69309</v>
      </c>
      <c r="B1575" s="209">
        <v>300</v>
      </c>
      <c r="C1575" s="208">
        <v>19.935878638225919</v>
      </c>
      <c r="D1575" s="209" t="s">
        <v>379</v>
      </c>
      <c r="E1575" s="209" t="s">
        <v>207</v>
      </c>
      <c r="F1575" s="209">
        <v>1987</v>
      </c>
    </row>
    <row r="1576" spans="1:6" x14ac:dyDescent="0.45">
      <c r="A1576" s="209">
        <v>69310</v>
      </c>
      <c r="B1576" s="209">
        <v>300</v>
      </c>
      <c r="C1576" s="208">
        <v>20.964032025594769</v>
      </c>
      <c r="D1576" s="209"/>
      <c r="E1576" s="209" t="s">
        <v>207</v>
      </c>
      <c r="F1576" s="209">
        <v>1987</v>
      </c>
    </row>
    <row r="1577" spans="1:6" x14ac:dyDescent="0.45">
      <c r="A1577" s="209">
        <v>69311</v>
      </c>
      <c r="B1577" s="209">
        <v>500</v>
      </c>
      <c r="C1577" s="208">
        <v>11.83370637703791</v>
      </c>
      <c r="D1577" s="209"/>
      <c r="E1577" s="209" t="s">
        <v>203</v>
      </c>
      <c r="F1577" s="209">
        <v>1987</v>
      </c>
    </row>
    <row r="1578" spans="1:6" x14ac:dyDescent="0.45">
      <c r="A1578" s="209">
        <v>69321</v>
      </c>
      <c r="B1578" s="209">
        <v>250</v>
      </c>
      <c r="C1578" s="208">
        <v>19.031443565931461</v>
      </c>
      <c r="D1578" s="209"/>
      <c r="E1578" s="209" t="s">
        <v>205</v>
      </c>
      <c r="F1578" s="209">
        <v>1986</v>
      </c>
    </row>
    <row r="1579" spans="1:6" x14ac:dyDescent="0.45">
      <c r="A1579" s="209">
        <v>69322</v>
      </c>
      <c r="B1579" s="209">
        <v>300</v>
      </c>
      <c r="C1579" s="208">
        <v>18.621545037542109</v>
      </c>
      <c r="D1579" s="209"/>
      <c r="E1579" s="209" t="s">
        <v>205</v>
      </c>
      <c r="F1579" s="209">
        <v>1986</v>
      </c>
    </row>
    <row r="1580" spans="1:6" x14ac:dyDescent="0.45">
      <c r="A1580" s="209">
        <v>69327</v>
      </c>
      <c r="B1580" s="209">
        <v>300</v>
      </c>
      <c r="C1580" s="208">
        <v>22.35892326812013</v>
      </c>
      <c r="D1580" s="209"/>
      <c r="E1580" s="209" t="s">
        <v>205</v>
      </c>
      <c r="F1580" s="209">
        <v>1986</v>
      </c>
    </row>
    <row r="1581" spans="1:6" x14ac:dyDescent="0.45">
      <c r="A1581" s="209">
        <v>69329</v>
      </c>
      <c r="B1581" s="209">
        <v>300</v>
      </c>
      <c r="C1581" s="208">
        <v>12.61963601830788</v>
      </c>
      <c r="D1581" s="209"/>
      <c r="E1581" s="209" t="s">
        <v>205</v>
      </c>
      <c r="F1581" s="209">
        <v>1986</v>
      </c>
    </row>
    <row r="1582" spans="1:6" x14ac:dyDescent="0.45">
      <c r="A1582" s="209">
        <v>69362</v>
      </c>
      <c r="B1582" s="209">
        <v>300</v>
      </c>
      <c r="C1582" s="208">
        <v>11.391000251089871</v>
      </c>
      <c r="D1582" s="209"/>
      <c r="E1582" s="209" t="s">
        <v>207</v>
      </c>
      <c r="F1582" s="209">
        <v>1987</v>
      </c>
    </row>
    <row r="1583" spans="1:6" x14ac:dyDescent="0.45">
      <c r="A1583" s="209">
        <v>69363</v>
      </c>
      <c r="B1583" s="209">
        <v>300</v>
      </c>
      <c r="C1583" s="208">
        <v>11.335899375474151</v>
      </c>
      <c r="D1583" s="209"/>
      <c r="E1583" s="209" t="s">
        <v>207</v>
      </c>
      <c r="F1583" s="209">
        <v>1987</v>
      </c>
    </row>
    <row r="1584" spans="1:6" x14ac:dyDescent="0.45">
      <c r="A1584" s="209">
        <v>69365</v>
      </c>
      <c r="B1584" s="209">
        <v>500</v>
      </c>
      <c r="C1584" s="208">
        <v>13.329538925080911</v>
      </c>
      <c r="D1584" s="209"/>
      <c r="E1584" s="209" t="s">
        <v>203</v>
      </c>
      <c r="F1584" s="209">
        <v>1987</v>
      </c>
    </row>
    <row r="1585" spans="1:6" x14ac:dyDescent="0.45">
      <c r="A1585" s="209">
        <v>69368</v>
      </c>
      <c r="B1585" s="209">
        <v>200</v>
      </c>
      <c r="C1585" s="208">
        <v>15.6185345196516</v>
      </c>
      <c r="D1585" s="209" t="s">
        <v>380</v>
      </c>
      <c r="E1585" s="209" t="s">
        <v>207</v>
      </c>
      <c r="F1585" s="209">
        <v>1987</v>
      </c>
    </row>
    <row r="1586" spans="1:6" x14ac:dyDescent="0.45">
      <c r="A1586" s="209">
        <v>69369</v>
      </c>
      <c r="B1586" s="209">
        <v>250</v>
      </c>
      <c r="C1586" s="208">
        <v>25.008174640079719</v>
      </c>
      <c r="D1586" s="209"/>
      <c r="E1586" s="209" t="s">
        <v>205</v>
      </c>
      <c r="F1586" s="209">
        <v>1987</v>
      </c>
    </row>
    <row r="1587" spans="1:6" x14ac:dyDescent="0.45">
      <c r="A1587" s="209">
        <v>69371</v>
      </c>
      <c r="B1587" s="209">
        <v>300</v>
      </c>
      <c r="C1587" s="208">
        <v>21.438086946175471</v>
      </c>
      <c r="D1587" s="209" t="s">
        <v>127</v>
      </c>
      <c r="E1587" s="209" t="s">
        <v>207</v>
      </c>
      <c r="F1587" s="209">
        <v>1987</v>
      </c>
    </row>
    <row r="1588" spans="1:6" x14ac:dyDescent="0.45">
      <c r="A1588" s="209">
        <v>69372</v>
      </c>
      <c r="B1588" s="209">
        <v>300</v>
      </c>
      <c r="C1588" s="208">
        <v>18.505288068462871</v>
      </c>
      <c r="D1588" s="209" t="s">
        <v>127</v>
      </c>
      <c r="E1588" s="209" t="s">
        <v>207</v>
      </c>
      <c r="F1588" s="209">
        <v>1987</v>
      </c>
    </row>
    <row r="1589" spans="1:6" x14ac:dyDescent="0.45">
      <c r="A1589" s="209">
        <v>69377</v>
      </c>
      <c r="B1589" s="209">
        <v>300</v>
      </c>
      <c r="C1589" s="208">
        <v>34.501151581498213</v>
      </c>
      <c r="D1589" s="209" t="s">
        <v>127</v>
      </c>
      <c r="E1589" s="209" t="s">
        <v>207</v>
      </c>
      <c r="F1589" s="209">
        <v>1987</v>
      </c>
    </row>
    <row r="1590" spans="1:6" x14ac:dyDescent="0.45">
      <c r="A1590" s="209">
        <v>69380</v>
      </c>
      <c r="B1590" s="209">
        <v>150</v>
      </c>
      <c r="C1590" s="208">
        <v>9.7730070799983242</v>
      </c>
      <c r="D1590" s="209"/>
      <c r="E1590" s="209" t="s">
        <v>207</v>
      </c>
      <c r="F1590" s="209">
        <v>1986</v>
      </c>
    </row>
    <row r="1591" spans="1:6" x14ac:dyDescent="0.45">
      <c r="A1591" s="209">
        <v>69381</v>
      </c>
      <c r="B1591" s="209">
        <v>200</v>
      </c>
      <c r="C1591" s="208">
        <v>22.18548456980642</v>
      </c>
      <c r="D1591" s="209"/>
      <c r="E1591" s="209" t="s">
        <v>207</v>
      </c>
      <c r="F1591" s="209">
        <v>1986</v>
      </c>
    </row>
    <row r="1592" spans="1:6" x14ac:dyDescent="0.45">
      <c r="A1592" s="209">
        <v>69382</v>
      </c>
      <c r="B1592" s="209">
        <v>200</v>
      </c>
      <c r="C1592" s="208">
        <v>13.221672205884479</v>
      </c>
      <c r="D1592" s="209"/>
      <c r="E1592" s="209" t="s">
        <v>207</v>
      </c>
      <c r="F1592" s="209">
        <v>1986</v>
      </c>
    </row>
    <row r="1593" spans="1:6" x14ac:dyDescent="0.45">
      <c r="A1593" s="209">
        <v>69409</v>
      </c>
      <c r="B1593" s="209">
        <v>936</v>
      </c>
      <c r="C1593" s="208">
        <v>16.53108553498129</v>
      </c>
      <c r="D1593" s="209"/>
      <c r="E1593" s="209" t="s">
        <v>109</v>
      </c>
      <c r="F1593" s="209">
        <v>2002</v>
      </c>
    </row>
    <row r="1594" spans="1:6" x14ac:dyDescent="0.45">
      <c r="A1594" s="209">
        <v>69433</v>
      </c>
      <c r="B1594" s="209">
        <v>790</v>
      </c>
      <c r="C1594" s="208">
        <v>23.06771886032449</v>
      </c>
      <c r="D1594" s="209"/>
      <c r="E1594" s="209" t="s">
        <v>109</v>
      </c>
      <c r="F1594" s="209">
        <v>2002</v>
      </c>
    </row>
    <row r="1595" spans="1:6" x14ac:dyDescent="0.45">
      <c r="A1595" s="209">
        <v>69434</v>
      </c>
      <c r="B1595" s="209">
        <v>936</v>
      </c>
      <c r="C1595" s="208">
        <v>6.9933000057811121</v>
      </c>
      <c r="D1595" s="209"/>
      <c r="E1595" s="209" t="s">
        <v>109</v>
      </c>
      <c r="F1595" s="209">
        <v>2002</v>
      </c>
    </row>
    <row r="1596" spans="1:6" x14ac:dyDescent="0.45">
      <c r="A1596" s="209">
        <v>69437</v>
      </c>
      <c r="B1596" s="209">
        <v>936</v>
      </c>
      <c r="C1596" s="208">
        <v>21.624608347252629</v>
      </c>
      <c r="D1596" s="209"/>
      <c r="E1596" s="209" t="s">
        <v>109</v>
      </c>
      <c r="F1596" s="209">
        <v>2002</v>
      </c>
    </row>
    <row r="1597" spans="1:6" x14ac:dyDescent="0.45">
      <c r="A1597" s="209">
        <v>69443</v>
      </c>
      <c r="B1597" s="209">
        <v>790</v>
      </c>
      <c r="C1597" s="208">
        <v>21.967692333189579</v>
      </c>
      <c r="D1597" s="209"/>
      <c r="E1597" s="209" t="s">
        <v>109</v>
      </c>
      <c r="F1597" s="209">
        <v>2002</v>
      </c>
    </row>
    <row r="1598" spans="1:6" x14ac:dyDescent="0.45">
      <c r="A1598" s="209">
        <v>69444</v>
      </c>
      <c r="B1598" s="209">
        <v>936</v>
      </c>
      <c r="C1598" s="208">
        <v>23.782457702595028</v>
      </c>
      <c r="D1598" s="209"/>
      <c r="E1598" s="209" t="s">
        <v>109</v>
      </c>
      <c r="F1598" s="209">
        <v>2002</v>
      </c>
    </row>
    <row r="1599" spans="1:6" x14ac:dyDescent="0.45">
      <c r="A1599" s="209">
        <v>69448</v>
      </c>
      <c r="B1599" s="209">
        <v>790</v>
      </c>
      <c r="C1599" s="208">
        <v>47.464103671141856</v>
      </c>
      <c r="D1599" s="209"/>
      <c r="E1599" s="209" t="s">
        <v>109</v>
      </c>
      <c r="F1599" s="209">
        <v>2002</v>
      </c>
    </row>
    <row r="1600" spans="1:6" x14ac:dyDescent="0.45">
      <c r="A1600" s="209">
        <v>69451</v>
      </c>
      <c r="B1600" s="209">
        <v>790</v>
      </c>
      <c r="C1600" s="208">
        <v>12.08866264123373</v>
      </c>
      <c r="D1600" s="209"/>
      <c r="E1600" s="209" t="s">
        <v>109</v>
      </c>
      <c r="F1600" s="209">
        <v>2002</v>
      </c>
    </row>
    <row r="1601" spans="1:6" x14ac:dyDescent="0.45">
      <c r="A1601" s="209">
        <v>69453</v>
      </c>
      <c r="B1601" s="209">
        <v>790</v>
      </c>
      <c r="C1601" s="208">
        <v>24.190133597744179</v>
      </c>
      <c r="D1601" s="209"/>
      <c r="E1601" s="209" t="s">
        <v>109</v>
      </c>
      <c r="F1601" s="209">
        <v>2002</v>
      </c>
    </row>
    <row r="1602" spans="1:6" x14ac:dyDescent="0.45">
      <c r="A1602" s="209">
        <v>69470</v>
      </c>
      <c r="B1602" s="209">
        <v>100</v>
      </c>
      <c r="C1602" s="208">
        <v>5.1447689653913216</v>
      </c>
      <c r="D1602" s="209" t="s">
        <v>380</v>
      </c>
      <c r="E1602" s="209" t="s">
        <v>111</v>
      </c>
      <c r="F1602" s="209">
        <v>1987</v>
      </c>
    </row>
    <row r="1603" spans="1:6" x14ac:dyDescent="0.45">
      <c r="A1603" s="209">
        <v>69471</v>
      </c>
      <c r="B1603" s="209">
        <v>200</v>
      </c>
      <c r="C1603" s="208">
        <v>35.005372891512039</v>
      </c>
      <c r="D1603" s="209"/>
      <c r="E1603" s="209" t="s">
        <v>111</v>
      </c>
      <c r="F1603" s="209">
        <v>1987</v>
      </c>
    </row>
    <row r="1604" spans="1:6" x14ac:dyDescent="0.45">
      <c r="A1604" s="209">
        <v>69481</v>
      </c>
      <c r="B1604" s="209">
        <v>1200</v>
      </c>
      <c r="C1604" s="208">
        <v>50.261477840358232</v>
      </c>
      <c r="D1604" s="209"/>
      <c r="E1604" s="209" t="s">
        <v>203</v>
      </c>
      <c r="F1604" s="209">
        <v>1989</v>
      </c>
    </row>
    <row r="1605" spans="1:6" x14ac:dyDescent="0.45">
      <c r="A1605" s="209">
        <v>69692</v>
      </c>
      <c r="B1605" s="209">
        <v>300</v>
      </c>
      <c r="C1605" s="208">
        <v>51.039674762649902</v>
      </c>
      <c r="D1605" s="209"/>
      <c r="E1605" s="209" t="s">
        <v>203</v>
      </c>
      <c r="F1605" s="209">
        <v>1901</v>
      </c>
    </row>
    <row r="1606" spans="1:6" x14ac:dyDescent="0.45">
      <c r="A1606" s="209">
        <v>69695</v>
      </c>
      <c r="B1606" s="209">
        <v>150</v>
      </c>
      <c r="C1606" s="208">
        <v>19.695851781351461</v>
      </c>
      <c r="D1606" s="209"/>
      <c r="E1606" s="209" t="s">
        <v>205</v>
      </c>
      <c r="F1606" s="209">
        <v>1986</v>
      </c>
    </row>
    <row r="1607" spans="1:6" x14ac:dyDescent="0.45">
      <c r="A1607" s="209">
        <v>69705</v>
      </c>
      <c r="B1607" s="209">
        <v>300</v>
      </c>
      <c r="C1607" s="208">
        <v>48.276540441077749</v>
      </c>
      <c r="D1607" s="209"/>
      <c r="E1607" s="209" t="s">
        <v>207</v>
      </c>
      <c r="F1607" s="209">
        <v>1901</v>
      </c>
    </row>
    <row r="1608" spans="1:6" x14ac:dyDescent="0.45">
      <c r="A1608" s="209">
        <v>69706</v>
      </c>
      <c r="B1608" s="209">
        <v>300</v>
      </c>
      <c r="C1608" s="208">
        <v>28.779978963912871</v>
      </c>
      <c r="D1608" s="209"/>
      <c r="E1608" s="209" t="s">
        <v>207</v>
      </c>
      <c r="F1608" s="209">
        <v>1987</v>
      </c>
    </row>
    <row r="1609" spans="1:6" x14ac:dyDescent="0.45">
      <c r="A1609" s="209">
        <v>69707</v>
      </c>
      <c r="B1609" s="209">
        <v>300</v>
      </c>
      <c r="C1609" s="208">
        <v>31.58638276558359</v>
      </c>
      <c r="D1609" s="209"/>
      <c r="E1609" s="209" t="s">
        <v>207</v>
      </c>
      <c r="F1609" s="209">
        <v>1987</v>
      </c>
    </row>
    <row r="1610" spans="1:6" x14ac:dyDescent="0.45">
      <c r="A1610" s="209">
        <v>69709</v>
      </c>
      <c r="B1610" s="209">
        <v>300</v>
      </c>
      <c r="C1610" s="208">
        <v>19.511821564221162</v>
      </c>
      <c r="D1610" s="209"/>
      <c r="E1610" s="209" t="s">
        <v>207</v>
      </c>
      <c r="F1610" s="209">
        <v>1987</v>
      </c>
    </row>
    <row r="1611" spans="1:6" x14ac:dyDescent="0.45">
      <c r="A1611" s="209">
        <v>69710</v>
      </c>
      <c r="B1611" s="209">
        <v>300</v>
      </c>
      <c r="C1611" s="208">
        <v>17.248043548532689</v>
      </c>
      <c r="D1611" s="209"/>
      <c r="E1611" s="209" t="s">
        <v>207</v>
      </c>
      <c r="F1611" s="209">
        <v>1987</v>
      </c>
    </row>
    <row r="1612" spans="1:6" x14ac:dyDescent="0.45">
      <c r="A1612" s="209">
        <v>69719</v>
      </c>
      <c r="B1612" s="209">
        <v>200</v>
      </c>
      <c r="C1612" s="208">
        <v>17.205265713198571</v>
      </c>
      <c r="D1612" s="209"/>
      <c r="E1612" s="209" t="s">
        <v>205</v>
      </c>
      <c r="F1612" s="209">
        <v>1986</v>
      </c>
    </row>
    <row r="1613" spans="1:6" x14ac:dyDescent="0.45">
      <c r="A1613" s="209">
        <v>69720</v>
      </c>
      <c r="B1613" s="209">
        <v>250</v>
      </c>
      <c r="C1613" s="208">
        <v>14.53473087594106</v>
      </c>
      <c r="D1613" s="209"/>
      <c r="E1613" s="209" t="s">
        <v>207</v>
      </c>
      <c r="F1613" s="209">
        <v>1986</v>
      </c>
    </row>
    <row r="1614" spans="1:6" x14ac:dyDescent="0.45">
      <c r="A1614" s="209">
        <v>69774</v>
      </c>
      <c r="B1614" s="209">
        <v>250</v>
      </c>
      <c r="C1614" s="208">
        <v>42.668502052273887</v>
      </c>
      <c r="D1614" s="209"/>
      <c r="E1614" s="209" t="s">
        <v>111</v>
      </c>
      <c r="F1614" s="209">
        <v>2002</v>
      </c>
    </row>
    <row r="1615" spans="1:6" x14ac:dyDescent="0.45">
      <c r="A1615" s="209">
        <v>69782</v>
      </c>
      <c r="B1615" s="209">
        <v>315</v>
      </c>
      <c r="C1615" s="208">
        <v>38.056402777838699</v>
      </c>
      <c r="D1615" s="209"/>
      <c r="E1615" s="209" t="s">
        <v>111</v>
      </c>
      <c r="F1615" s="209">
        <v>2002</v>
      </c>
    </row>
    <row r="1616" spans="1:6" x14ac:dyDescent="0.45">
      <c r="A1616" s="209">
        <v>69839</v>
      </c>
      <c r="B1616" s="209">
        <v>936</v>
      </c>
      <c r="C1616" s="208">
        <v>14.35454212687311</v>
      </c>
      <c r="D1616" s="209"/>
      <c r="E1616" s="209" t="s">
        <v>109</v>
      </c>
      <c r="F1616" s="209">
        <v>2004</v>
      </c>
    </row>
    <row r="1617" spans="1:6" x14ac:dyDescent="0.45">
      <c r="A1617" s="209">
        <v>69850</v>
      </c>
      <c r="B1617" s="209">
        <v>160</v>
      </c>
      <c r="C1617" s="208">
        <v>10.343947734448211</v>
      </c>
      <c r="D1617" s="209"/>
      <c r="E1617" s="209" t="s">
        <v>109</v>
      </c>
      <c r="F1617" s="209">
        <v>2004</v>
      </c>
    </row>
    <row r="1618" spans="1:6" x14ac:dyDescent="0.45">
      <c r="A1618" s="209">
        <v>69852</v>
      </c>
      <c r="B1618" s="209">
        <v>936</v>
      </c>
      <c r="C1618" s="208">
        <v>6.4644358572857863</v>
      </c>
      <c r="D1618" s="209"/>
      <c r="E1618" s="209" t="s">
        <v>109</v>
      </c>
      <c r="F1618" s="209">
        <v>2004</v>
      </c>
    </row>
    <row r="1619" spans="1:6" x14ac:dyDescent="0.45">
      <c r="A1619" s="209">
        <v>69902</v>
      </c>
      <c r="B1619" s="209">
        <v>400</v>
      </c>
      <c r="C1619" s="208">
        <v>20.11427430364602</v>
      </c>
      <c r="D1619" s="209"/>
      <c r="E1619" s="209" t="s">
        <v>204</v>
      </c>
      <c r="F1619" s="209">
        <v>2004</v>
      </c>
    </row>
    <row r="1620" spans="1:6" x14ac:dyDescent="0.45">
      <c r="A1620" s="209">
        <v>69903</v>
      </c>
      <c r="B1620" s="209">
        <v>400</v>
      </c>
      <c r="C1620" s="208">
        <v>12.876202222939179</v>
      </c>
      <c r="D1620" s="209"/>
      <c r="E1620" s="209" t="s">
        <v>204</v>
      </c>
      <c r="F1620" s="209">
        <v>2004</v>
      </c>
    </row>
    <row r="1621" spans="1:6" x14ac:dyDescent="0.45">
      <c r="A1621" s="209">
        <v>69904</v>
      </c>
      <c r="B1621" s="209">
        <v>400</v>
      </c>
      <c r="C1621" s="208">
        <v>24.364226690718411</v>
      </c>
      <c r="D1621" s="209"/>
      <c r="E1621" s="209" t="s">
        <v>204</v>
      </c>
      <c r="F1621" s="209">
        <v>2004</v>
      </c>
    </row>
    <row r="1622" spans="1:6" x14ac:dyDescent="0.45">
      <c r="A1622" s="209">
        <v>69905</v>
      </c>
      <c r="B1622" s="209">
        <v>400</v>
      </c>
      <c r="C1622" s="208">
        <v>7.4822725021221403</v>
      </c>
      <c r="D1622" s="209"/>
      <c r="E1622" s="209" t="s">
        <v>204</v>
      </c>
      <c r="F1622" s="209">
        <v>2004</v>
      </c>
    </row>
    <row r="1623" spans="1:6" x14ac:dyDescent="0.45">
      <c r="A1623" s="209">
        <v>69922</v>
      </c>
      <c r="B1623" s="209">
        <v>936</v>
      </c>
      <c r="C1623" s="208">
        <v>21.850031369550809</v>
      </c>
      <c r="D1623" s="209"/>
      <c r="E1623" s="209" t="s">
        <v>109</v>
      </c>
      <c r="F1623" s="209">
        <v>2004</v>
      </c>
    </row>
    <row r="1624" spans="1:6" x14ac:dyDescent="0.45">
      <c r="A1624" s="209">
        <v>69942</v>
      </c>
      <c r="B1624" s="209">
        <v>250</v>
      </c>
      <c r="C1624" s="208">
        <v>4.0514973712065228</v>
      </c>
      <c r="D1624" s="209" t="s">
        <v>381</v>
      </c>
      <c r="E1624" s="209" t="s">
        <v>204</v>
      </c>
      <c r="F1624" s="209">
        <v>2017</v>
      </c>
    </row>
    <row r="1625" spans="1:6" x14ac:dyDescent="0.45">
      <c r="A1625" s="209">
        <v>69945</v>
      </c>
      <c r="B1625" s="209">
        <v>250</v>
      </c>
      <c r="C1625" s="208">
        <v>26.817537814259872</v>
      </c>
      <c r="D1625" s="209"/>
      <c r="E1625" s="209" t="s">
        <v>204</v>
      </c>
      <c r="F1625" s="209">
        <v>2004</v>
      </c>
    </row>
    <row r="1626" spans="1:6" x14ac:dyDescent="0.45">
      <c r="A1626" s="209">
        <v>69954</v>
      </c>
      <c r="B1626" s="209">
        <v>1000</v>
      </c>
      <c r="C1626" s="208">
        <v>3.990249624890704</v>
      </c>
      <c r="D1626" s="209"/>
      <c r="E1626" s="209" t="s">
        <v>109</v>
      </c>
      <c r="F1626" s="209">
        <v>2004</v>
      </c>
    </row>
    <row r="1627" spans="1:6" x14ac:dyDescent="0.45">
      <c r="A1627" s="209">
        <v>69972</v>
      </c>
      <c r="B1627" s="209">
        <v>315</v>
      </c>
      <c r="C1627" s="208">
        <v>7.090396805412138</v>
      </c>
      <c r="D1627" s="209"/>
      <c r="E1627" s="209" t="s">
        <v>109</v>
      </c>
      <c r="F1627" s="209">
        <v>2004</v>
      </c>
    </row>
    <row r="1628" spans="1:6" x14ac:dyDescent="0.45">
      <c r="A1628" s="209">
        <v>69973</v>
      </c>
      <c r="B1628" s="209">
        <v>315</v>
      </c>
      <c r="C1628" s="208">
        <v>9.3990922909440897</v>
      </c>
      <c r="D1628" s="209"/>
      <c r="E1628" s="209" t="s">
        <v>109</v>
      </c>
      <c r="F1628" s="209">
        <v>2004</v>
      </c>
    </row>
    <row r="1629" spans="1:6" x14ac:dyDescent="0.45">
      <c r="A1629" s="209">
        <v>69974</v>
      </c>
      <c r="B1629" s="209">
        <v>315</v>
      </c>
      <c r="C1629" s="208">
        <v>7.014045809999776</v>
      </c>
      <c r="D1629" s="209"/>
      <c r="E1629" s="209" t="s">
        <v>204</v>
      </c>
      <c r="F1629" s="209">
        <v>2004</v>
      </c>
    </row>
    <row r="1630" spans="1:6" x14ac:dyDescent="0.45">
      <c r="A1630" s="209">
        <v>69975</v>
      </c>
      <c r="B1630" s="209">
        <v>315</v>
      </c>
      <c r="C1630" s="208">
        <v>10.329689469780311</v>
      </c>
      <c r="D1630" s="209"/>
      <c r="E1630" s="209" t="s">
        <v>204</v>
      </c>
      <c r="F1630" s="209">
        <v>2004</v>
      </c>
    </row>
    <row r="1631" spans="1:6" x14ac:dyDescent="0.45">
      <c r="A1631" s="209">
        <v>69976</v>
      </c>
      <c r="B1631" s="209">
        <v>315</v>
      </c>
      <c r="C1631" s="208">
        <v>13.476225787294689</v>
      </c>
      <c r="D1631" s="209"/>
      <c r="E1631" s="209" t="s">
        <v>204</v>
      </c>
      <c r="F1631" s="209">
        <v>2004</v>
      </c>
    </row>
    <row r="1632" spans="1:6" x14ac:dyDescent="0.45">
      <c r="A1632" s="209">
        <v>69977</v>
      </c>
      <c r="B1632" s="209">
        <v>315</v>
      </c>
      <c r="C1632" s="208">
        <v>2.8881420826422679</v>
      </c>
      <c r="D1632" s="209"/>
      <c r="E1632" s="209" t="s">
        <v>204</v>
      </c>
      <c r="F1632" s="209">
        <v>2004</v>
      </c>
    </row>
    <row r="1633" spans="1:6" x14ac:dyDescent="0.45">
      <c r="A1633" s="209">
        <v>70009</v>
      </c>
      <c r="B1633" s="209">
        <v>200</v>
      </c>
      <c r="C1633" s="208">
        <v>2.2959944957659291</v>
      </c>
      <c r="D1633" s="209"/>
      <c r="E1633" s="209" t="s">
        <v>204</v>
      </c>
      <c r="F1633" s="209">
        <v>2004</v>
      </c>
    </row>
    <row r="1634" spans="1:6" x14ac:dyDescent="0.45">
      <c r="A1634" s="209">
        <v>70013</v>
      </c>
      <c r="B1634" s="209">
        <v>580</v>
      </c>
      <c r="C1634" s="208">
        <v>33.00987922524093</v>
      </c>
      <c r="D1634" s="209"/>
      <c r="E1634" s="209" t="s">
        <v>204</v>
      </c>
      <c r="F1634" s="209">
        <v>2004</v>
      </c>
    </row>
    <row r="1635" spans="1:6" x14ac:dyDescent="0.45">
      <c r="A1635" s="209">
        <v>70016</v>
      </c>
      <c r="B1635" s="209">
        <v>250</v>
      </c>
      <c r="C1635" s="208">
        <v>28.31313664867108</v>
      </c>
      <c r="D1635" s="209"/>
      <c r="E1635" s="209" t="s">
        <v>204</v>
      </c>
      <c r="F1635" s="209">
        <v>2004</v>
      </c>
    </row>
    <row r="1636" spans="1:6" x14ac:dyDescent="0.45">
      <c r="A1636" s="209">
        <v>70021</v>
      </c>
      <c r="B1636" s="209">
        <v>250</v>
      </c>
      <c r="C1636" s="208">
        <v>10.74218214728482</v>
      </c>
      <c r="D1636" s="209"/>
      <c r="E1636" s="209" t="s">
        <v>204</v>
      </c>
      <c r="F1636" s="209">
        <v>2004</v>
      </c>
    </row>
    <row r="1637" spans="1:6" x14ac:dyDescent="0.45">
      <c r="A1637" s="209">
        <v>70022</v>
      </c>
      <c r="B1637" s="209">
        <v>500</v>
      </c>
      <c r="C1637" s="208">
        <v>27.967012736373711</v>
      </c>
      <c r="D1637" s="209"/>
      <c r="E1637" s="209" t="s">
        <v>204</v>
      </c>
      <c r="F1637" s="209">
        <v>2004</v>
      </c>
    </row>
    <row r="1638" spans="1:6" x14ac:dyDescent="0.45">
      <c r="A1638" s="209">
        <v>70026</v>
      </c>
      <c r="B1638" s="209">
        <v>580</v>
      </c>
      <c r="C1638" s="208">
        <v>21.490978693083161</v>
      </c>
      <c r="D1638" s="209"/>
      <c r="E1638" s="209" t="s">
        <v>204</v>
      </c>
      <c r="F1638" s="209">
        <v>2004</v>
      </c>
    </row>
    <row r="1639" spans="1:6" x14ac:dyDescent="0.45">
      <c r="A1639" s="209">
        <v>70040</v>
      </c>
      <c r="B1639" s="209">
        <v>500</v>
      </c>
      <c r="C1639" s="208">
        <v>23.324226486883251</v>
      </c>
      <c r="D1639" s="209"/>
      <c r="E1639" s="209" t="s">
        <v>204</v>
      </c>
      <c r="F1639" s="209">
        <v>2004</v>
      </c>
    </row>
    <row r="1640" spans="1:6" x14ac:dyDescent="0.45">
      <c r="A1640" s="209">
        <v>70041</v>
      </c>
      <c r="B1640" s="209">
        <v>500</v>
      </c>
      <c r="C1640" s="208">
        <v>22.908055048065648</v>
      </c>
      <c r="D1640" s="209"/>
      <c r="E1640" s="209" t="s">
        <v>204</v>
      </c>
      <c r="F1640" s="209">
        <v>2004</v>
      </c>
    </row>
    <row r="1641" spans="1:6" x14ac:dyDescent="0.45">
      <c r="A1641" s="209">
        <v>70047</v>
      </c>
      <c r="B1641" s="209">
        <v>580</v>
      </c>
      <c r="C1641" s="208">
        <v>18.246336533020042</v>
      </c>
      <c r="D1641" s="209"/>
      <c r="E1641" s="209" t="s">
        <v>204</v>
      </c>
      <c r="F1641" s="209">
        <v>2004</v>
      </c>
    </row>
    <row r="1642" spans="1:6" x14ac:dyDescent="0.45">
      <c r="A1642" s="209">
        <v>70105</v>
      </c>
      <c r="B1642" s="209">
        <v>465</v>
      </c>
      <c r="C1642" s="208">
        <v>21.200088221539652</v>
      </c>
      <c r="D1642" s="209"/>
      <c r="E1642" s="209" t="s">
        <v>109</v>
      </c>
      <c r="F1642" s="209">
        <v>2005</v>
      </c>
    </row>
    <row r="1643" spans="1:6" x14ac:dyDescent="0.45">
      <c r="A1643" s="209">
        <v>70113</v>
      </c>
      <c r="B1643" s="209">
        <v>465</v>
      </c>
      <c r="C1643" s="208">
        <v>10.96518546687418</v>
      </c>
      <c r="D1643" s="209"/>
      <c r="E1643" s="209" t="s">
        <v>109</v>
      </c>
      <c r="F1643" s="209">
        <v>2005</v>
      </c>
    </row>
    <row r="1644" spans="1:6" x14ac:dyDescent="0.45">
      <c r="A1644" s="209">
        <v>70114</v>
      </c>
      <c r="B1644" s="209">
        <v>465</v>
      </c>
      <c r="C1644" s="208">
        <v>20.776929998730061</v>
      </c>
      <c r="D1644" s="209"/>
      <c r="E1644" s="209" t="s">
        <v>109</v>
      </c>
      <c r="F1644" s="209">
        <v>2006</v>
      </c>
    </row>
    <row r="1645" spans="1:6" x14ac:dyDescent="0.45">
      <c r="A1645" s="209">
        <v>70129</v>
      </c>
      <c r="B1645" s="209">
        <v>200</v>
      </c>
      <c r="C1645" s="208">
        <v>57.673751477213017</v>
      </c>
      <c r="D1645" s="209"/>
      <c r="E1645" s="209" t="s">
        <v>204</v>
      </c>
      <c r="F1645" s="209">
        <v>2005</v>
      </c>
    </row>
    <row r="1646" spans="1:6" x14ac:dyDescent="0.45">
      <c r="A1646" s="209">
        <v>70131</v>
      </c>
      <c r="B1646" s="209">
        <v>200</v>
      </c>
      <c r="C1646" s="208">
        <v>30.209275631724751</v>
      </c>
      <c r="D1646" s="209"/>
      <c r="E1646" s="209" t="s">
        <v>204</v>
      </c>
      <c r="F1646" s="209">
        <v>2005</v>
      </c>
    </row>
    <row r="1647" spans="1:6" x14ac:dyDescent="0.45">
      <c r="A1647" s="209">
        <v>70133</v>
      </c>
      <c r="B1647" s="209">
        <v>315</v>
      </c>
      <c r="C1647" s="208">
        <v>40.460268630086837</v>
      </c>
      <c r="D1647" s="209"/>
      <c r="E1647" s="209" t="s">
        <v>204</v>
      </c>
      <c r="F1647" s="209">
        <v>2005</v>
      </c>
    </row>
    <row r="1648" spans="1:6" x14ac:dyDescent="0.45">
      <c r="A1648" s="209">
        <v>70134</v>
      </c>
      <c r="B1648" s="209">
        <v>400</v>
      </c>
      <c r="C1648" s="208">
        <v>22.448678076283649</v>
      </c>
      <c r="D1648" s="209"/>
      <c r="E1648" s="209" t="s">
        <v>204</v>
      </c>
      <c r="F1648" s="209">
        <v>2005</v>
      </c>
    </row>
    <row r="1649" spans="1:6" x14ac:dyDescent="0.45">
      <c r="A1649" s="209">
        <v>70140</v>
      </c>
      <c r="B1649" s="209">
        <v>250</v>
      </c>
      <c r="C1649" s="208">
        <v>45.147210522570873</v>
      </c>
      <c r="D1649" s="209"/>
      <c r="E1649" s="209" t="s">
        <v>204</v>
      </c>
      <c r="F1649" s="209">
        <v>2005</v>
      </c>
    </row>
    <row r="1650" spans="1:6" x14ac:dyDescent="0.45">
      <c r="A1650" s="209">
        <v>70141</v>
      </c>
      <c r="B1650" s="209">
        <v>250</v>
      </c>
      <c r="C1650" s="208">
        <v>36.714418695756443</v>
      </c>
      <c r="D1650" s="209"/>
      <c r="E1650" s="209" t="s">
        <v>204</v>
      </c>
      <c r="F1650" s="209">
        <v>2005</v>
      </c>
    </row>
    <row r="1651" spans="1:6" x14ac:dyDescent="0.45">
      <c r="A1651" s="209">
        <v>70144</v>
      </c>
      <c r="B1651" s="209">
        <v>315</v>
      </c>
      <c r="C1651" s="208">
        <v>66.369337536837378</v>
      </c>
      <c r="D1651" s="209"/>
      <c r="E1651" s="209" t="s">
        <v>204</v>
      </c>
      <c r="F1651" s="209">
        <v>2005</v>
      </c>
    </row>
    <row r="1652" spans="1:6" x14ac:dyDescent="0.45">
      <c r="A1652" s="209">
        <v>70146</v>
      </c>
      <c r="B1652" s="209">
        <v>200</v>
      </c>
      <c r="C1652" s="208">
        <v>13.64929429912134</v>
      </c>
      <c r="D1652" s="209"/>
      <c r="E1652" s="209" t="s">
        <v>204</v>
      </c>
      <c r="F1652" s="209">
        <v>2005</v>
      </c>
    </row>
    <row r="1653" spans="1:6" x14ac:dyDescent="0.45">
      <c r="A1653" s="209">
        <v>70147</v>
      </c>
      <c r="B1653" s="209">
        <v>200</v>
      </c>
      <c r="C1653" s="208">
        <v>25.427271836943518</v>
      </c>
      <c r="D1653" s="209"/>
      <c r="E1653" s="209" t="s">
        <v>204</v>
      </c>
      <c r="F1653" s="209">
        <v>2005</v>
      </c>
    </row>
    <row r="1654" spans="1:6" x14ac:dyDescent="0.45">
      <c r="A1654" s="209">
        <v>70195</v>
      </c>
      <c r="B1654" s="209">
        <v>315</v>
      </c>
      <c r="C1654" s="208">
        <v>31.832490654681351</v>
      </c>
      <c r="D1654" s="209"/>
      <c r="E1654" s="209" t="s">
        <v>114</v>
      </c>
      <c r="F1654" s="209">
        <v>2006</v>
      </c>
    </row>
    <row r="1655" spans="1:6" x14ac:dyDescent="0.45">
      <c r="A1655" s="209">
        <v>70198</v>
      </c>
      <c r="B1655" s="209">
        <v>315</v>
      </c>
      <c r="C1655" s="208">
        <v>13.535835954325311</v>
      </c>
      <c r="D1655" s="209"/>
      <c r="E1655" s="209" t="s">
        <v>114</v>
      </c>
      <c r="F1655" s="209">
        <v>2006</v>
      </c>
    </row>
    <row r="1656" spans="1:6" x14ac:dyDescent="0.45">
      <c r="A1656" s="209">
        <v>70199</v>
      </c>
      <c r="B1656" s="209">
        <v>315</v>
      </c>
      <c r="C1656" s="208">
        <v>51.096533134953908</v>
      </c>
      <c r="D1656" s="209"/>
      <c r="E1656" s="209" t="s">
        <v>114</v>
      </c>
      <c r="F1656" s="209">
        <v>2006</v>
      </c>
    </row>
    <row r="1657" spans="1:6" x14ac:dyDescent="0.45">
      <c r="A1657" s="209">
        <v>70200</v>
      </c>
      <c r="B1657" s="209">
        <v>315</v>
      </c>
      <c r="C1657" s="208">
        <v>54.703968540221069</v>
      </c>
      <c r="D1657" s="209"/>
      <c r="E1657" s="209" t="s">
        <v>114</v>
      </c>
      <c r="F1657" s="209">
        <v>2006</v>
      </c>
    </row>
    <row r="1658" spans="1:6" x14ac:dyDescent="0.45">
      <c r="A1658" s="209">
        <v>70201</v>
      </c>
      <c r="B1658" s="209">
        <v>315</v>
      </c>
      <c r="C1658" s="208">
        <v>26.763296649994871</v>
      </c>
      <c r="D1658" s="209"/>
      <c r="E1658" s="209" t="s">
        <v>114</v>
      </c>
      <c r="F1658" s="209">
        <v>2006</v>
      </c>
    </row>
    <row r="1659" spans="1:6" x14ac:dyDescent="0.45">
      <c r="A1659" s="209">
        <v>70236</v>
      </c>
      <c r="B1659" s="209">
        <v>400</v>
      </c>
      <c r="C1659" s="208">
        <v>10.400709244717151</v>
      </c>
      <c r="D1659" s="209"/>
      <c r="E1659" s="209" t="s">
        <v>114</v>
      </c>
      <c r="F1659" s="209">
        <v>2005</v>
      </c>
    </row>
    <row r="1660" spans="1:6" x14ac:dyDescent="0.45">
      <c r="A1660" s="209">
        <v>70243</v>
      </c>
      <c r="B1660" s="209">
        <v>400</v>
      </c>
      <c r="C1660" s="208">
        <v>31.925039275618708</v>
      </c>
      <c r="D1660" s="209"/>
      <c r="E1660" s="209" t="s">
        <v>114</v>
      </c>
      <c r="F1660" s="209">
        <v>2005</v>
      </c>
    </row>
    <row r="1661" spans="1:6" x14ac:dyDescent="0.45">
      <c r="A1661" s="209">
        <v>70245</v>
      </c>
      <c r="B1661" s="209">
        <v>400</v>
      </c>
      <c r="C1661" s="208">
        <v>46.206144244904962</v>
      </c>
      <c r="D1661" s="209"/>
      <c r="E1661" s="209" t="s">
        <v>114</v>
      </c>
      <c r="F1661" s="209">
        <v>2005</v>
      </c>
    </row>
    <row r="1662" spans="1:6" x14ac:dyDescent="0.45">
      <c r="A1662" s="209">
        <v>70266</v>
      </c>
      <c r="B1662" s="209">
        <v>400</v>
      </c>
      <c r="C1662" s="208">
        <v>42.755095473057573</v>
      </c>
      <c r="D1662" s="209"/>
      <c r="E1662" s="209" t="s">
        <v>114</v>
      </c>
      <c r="F1662" s="209">
        <v>2005</v>
      </c>
    </row>
    <row r="1663" spans="1:6" x14ac:dyDescent="0.45">
      <c r="A1663" s="209">
        <v>70267</v>
      </c>
      <c r="B1663" s="209">
        <v>400</v>
      </c>
      <c r="C1663" s="208">
        <v>2.5259420122225902</v>
      </c>
      <c r="D1663" s="209"/>
      <c r="E1663" s="209" t="s">
        <v>114</v>
      </c>
      <c r="F1663" s="209">
        <v>2005</v>
      </c>
    </row>
    <row r="1664" spans="1:6" x14ac:dyDescent="0.45">
      <c r="A1664" s="209">
        <v>70268</v>
      </c>
      <c r="B1664" s="209">
        <v>400</v>
      </c>
      <c r="C1664" s="208">
        <v>2.4546012180020069</v>
      </c>
      <c r="D1664" s="209"/>
      <c r="E1664" s="209" t="s">
        <v>114</v>
      </c>
      <c r="F1664" s="209">
        <v>2005</v>
      </c>
    </row>
    <row r="1665" spans="1:6" x14ac:dyDescent="0.45">
      <c r="A1665" s="209">
        <v>70269</v>
      </c>
      <c r="B1665" s="209">
        <v>630</v>
      </c>
      <c r="C1665" s="208">
        <v>56.855486328072253</v>
      </c>
      <c r="D1665" s="209"/>
      <c r="E1665" s="209" t="s">
        <v>204</v>
      </c>
      <c r="F1665" s="209">
        <v>2006</v>
      </c>
    </row>
    <row r="1666" spans="1:6" x14ac:dyDescent="0.45">
      <c r="A1666" s="209">
        <v>70273</v>
      </c>
      <c r="B1666" s="209">
        <v>315</v>
      </c>
      <c r="C1666" s="208">
        <v>3.9071135244668831</v>
      </c>
      <c r="D1666" s="209"/>
      <c r="E1666" s="209" t="s">
        <v>204</v>
      </c>
      <c r="F1666" s="209">
        <v>2004</v>
      </c>
    </row>
    <row r="1667" spans="1:6" x14ac:dyDescent="0.45">
      <c r="A1667" s="209">
        <v>70275</v>
      </c>
      <c r="B1667" s="209">
        <v>630</v>
      </c>
      <c r="C1667" s="208">
        <v>50.093768608326272</v>
      </c>
      <c r="D1667" s="209"/>
      <c r="E1667" s="209" t="s">
        <v>204</v>
      </c>
      <c r="F1667" s="209">
        <v>2006</v>
      </c>
    </row>
    <row r="1668" spans="1:6" x14ac:dyDescent="0.45">
      <c r="A1668" s="209">
        <v>70276</v>
      </c>
      <c r="B1668" s="209">
        <v>630</v>
      </c>
      <c r="C1668" s="208">
        <v>17.701047133944201</v>
      </c>
      <c r="D1668" s="209"/>
      <c r="E1668" s="209" t="s">
        <v>204</v>
      </c>
      <c r="F1668" s="209">
        <v>2006</v>
      </c>
    </row>
    <row r="1669" spans="1:6" x14ac:dyDescent="0.45">
      <c r="A1669" s="209">
        <v>70277</v>
      </c>
      <c r="B1669" s="209">
        <v>630</v>
      </c>
      <c r="C1669" s="208">
        <v>6.299807596126354</v>
      </c>
      <c r="D1669" s="209"/>
      <c r="E1669" s="209" t="s">
        <v>204</v>
      </c>
      <c r="F1669" s="209">
        <v>2006</v>
      </c>
    </row>
    <row r="1670" spans="1:6" x14ac:dyDescent="0.45">
      <c r="A1670" s="209">
        <v>70279</v>
      </c>
      <c r="B1670" s="209">
        <v>630</v>
      </c>
      <c r="C1670" s="208">
        <v>54.399114837179631</v>
      </c>
      <c r="D1670" s="209"/>
      <c r="E1670" s="209" t="s">
        <v>204</v>
      </c>
      <c r="F1670" s="209">
        <v>2006</v>
      </c>
    </row>
    <row r="1671" spans="1:6" x14ac:dyDescent="0.45">
      <c r="A1671" s="209">
        <v>70280</v>
      </c>
      <c r="B1671" s="209">
        <v>630</v>
      </c>
      <c r="C1671" s="208">
        <v>18.073607212703688</v>
      </c>
      <c r="D1671" s="209"/>
      <c r="E1671" s="209" t="s">
        <v>204</v>
      </c>
      <c r="F1671" s="209">
        <v>2006</v>
      </c>
    </row>
    <row r="1672" spans="1:6" x14ac:dyDescent="0.45">
      <c r="A1672" s="209">
        <v>70282</v>
      </c>
      <c r="B1672" s="209">
        <v>200</v>
      </c>
      <c r="C1672" s="208">
        <v>34.775741312389989</v>
      </c>
      <c r="D1672" s="209"/>
      <c r="E1672" s="209" t="s">
        <v>204</v>
      </c>
      <c r="F1672" s="209">
        <v>2005</v>
      </c>
    </row>
    <row r="1673" spans="1:6" x14ac:dyDescent="0.45">
      <c r="A1673" s="209">
        <v>70283</v>
      </c>
      <c r="B1673" s="209">
        <v>200</v>
      </c>
      <c r="C1673" s="208">
        <v>42.816861179596657</v>
      </c>
      <c r="D1673" s="209"/>
      <c r="E1673" s="209" t="s">
        <v>204</v>
      </c>
      <c r="F1673" s="209">
        <v>2005</v>
      </c>
    </row>
    <row r="1674" spans="1:6" x14ac:dyDescent="0.45">
      <c r="A1674" s="209">
        <v>70293</v>
      </c>
      <c r="B1674" s="209">
        <v>200</v>
      </c>
      <c r="C1674" s="208">
        <v>57.577031309177897</v>
      </c>
      <c r="D1674" s="209"/>
      <c r="E1674" s="209" t="s">
        <v>204</v>
      </c>
      <c r="F1674" s="209">
        <v>2002</v>
      </c>
    </row>
    <row r="1675" spans="1:6" x14ac:dyDescent="0.45">
      <c r="A1675" s="209">
        <v>70294</v>
      </c>
      <c r="B1675" s="209">
        <v>200</v>
      </c>
      <c r="C1675" s="208">
        <v>50.100595414009803</v>
      </c>
      <c r="D1675" s="209"/>
      <c r="E1675" s="209" t="s">
        <v>204</v>
      </c>
      <c r="F1675" s="209">
        <v>2005</v>
      </c>
    </row>
    <row r="1676" spans="1:6" x14ac:dyDescent="0.45">
      <c r="A1676" s="209">
        <v>70298</v>
      </c>
      <c r="B1676" s="209">
        <v>400</v>
      </c>
      <c r="C1676" s="208">
        <v>46.50853743120399</v>
      </c>
      <c r="D1676" s="209"/>
      <c r="E1676" s="209" t="s">
        <v>114</v>
      </c>
      <c r="F1676" s="209">
        <v>2005</v>
      </c>
    </row>
    <row r="1677" spans="1:6" x14ac:dyDescent="0.45">
      <c r="A1677" s="209">
        <v>70299</v>
      </c>
      <c r="B1677" s="209">
        <v>200</v>
      </c>
      <c r="C1677" s="208">
        <v>3.8718793131609548</v>
      </c>
      <c r="D1677" s="209"/>
      <c r="E1677" s="209" t="s">
        <v>204</v>
      </c>
      <c r="F1677" s="209">
        <v>2005</v>
      </c>
    </row>
    <row r="1678" spans="1:6" x14ac:dyDescent="0.45">
      <c r="A1678" s="209">
        <v>70302</v>
      </c>
      <c r="B1678" s="209">
        <v>200</v>
      </c>
      <c r="C1678" s="208">
        <v>28.929788992737478</v>
      </c>
      <c r="D1678" s="209"/>
      <c r="E1678" s="209" t="s">
        <v>204</v>
      </c>
      <c r="F1678" s="209">
        <v>2005</v>
      </c>
    </row>
    <row r="1679" spans="1:6" x14ac:dyDescent="0.45">
      <c r="A1679" s="209">
        <v>70303</v>
      </c>
      <c r="B1679" s="209">
        <v>250</v>
      </c>
      <c r="C1679" s="208">
        <v>34.626483268010901</v>
      </c>
      <c r="D1679" s="209"/>
      <c r="E1679" s="209" t="s">
        <v>204</v>
      </c>
      <c r="F1679" s="209">
        <v>2005</v>
      </c>
    </row>
    <row r="1680" spans="1:6" x14ac:dyDescent="0.45">
      <c r="A1680" s="209">
        <v>70304</v>
      </c>
      <c r="B1680" s="209">
        <v>250</v>
      </c>
      <c r="C1680" s="208">
        <v>11.304250423501131</v>
      </c>
      <c r="D1680" s="209"/>
      <c r="E1680" s="209" t="s">
        <v>204</v>
      </c>
      <c r="F1680" s="209">
        <v>2005</v>
      </c>
    </row>
    <row r="1681" spans="1:6" x14ac:dyDescent="0.45">
      <c r="A1681" s="209">
        <v>70308</v>
      </c>
      <c r="B1681" s="209">
        <v>200</v>
      </c>
      <c r="C1681" s="208">
        <v>48.165010977623353</v>
      </c>
      <c r="D1681" s="209"/>
      <c r="E1681" s="209" t="s">
        <v>204</v>
      </c>
      <c r="F1681" s="209">
        <v>2005</v>
      </c>
    </row>
    <row r="1682" spans="1:6" x14ac:dyDescent="0.45">
      <c r="A1682" s="209">
        <v>70309</v>
      </c>
      <c r="B1682" s="209">
        <v>200</v>
      </c>
      <c r="C1682" s="208">
        <v>24.809866791988082</v>
      </c>
      <c r="D1682" s="209"/>
      <c r="E1682" s="209" t="s">
        <v>204</v>
      </c>
      <c r="F1682" s="209">
        <v>2005</v>
      </c>
    </row>
    <row r="1683" spans="1:6" x14ac:dyDescent="0.45">
      <c r="A1683" s="209">
        <v>70311</v>
      </c>
      <c r="B1683" s="209">
        <v>400</v>
      </c>
      <c r="C1683" s="208">
        <v>8.6846266329691897</v>
      </c>
      <c r="D1683" s="209"/>
      <c r="E1683" s="209" t="s">
        <v>114</v>
      </c>
      <c r="F1683" s="209">
        <v>2005</v>
      </c>
    </row>
    <row r="1684" spans="1:6" x14ac:dyDescent="0.45">
      <c r="A1684" s="209">
        <v>70313</v>
      </c>
      <c r="B1684" s="209">
        <v>400</v>
      </c>
      <c r="C1684" s="208">
        <v>54.61093235012298</v>
      </c>
      <c r="D1684" s="209"/>
      <c r="E1684" s="209" t="s">
        <v>114</v>
      </c>
      <c r="F1684" s="209">
        <v>2005</v>
      </c>
    </row>
    <row r="1685" spans="1:6" x14ac:dyDescent="0.45">
      <c r="A1685" s="209">
        <v>70317</v>
      </c>
      <c r="B1685" s="209">
        <v>400</v>
      </c>
      <c r="C1685" s="208">
        <v>16.386294129010889</v>
      </c>
      <c r="D1685" s="209"/>
      <c r="E1685" s="209" t="s">
        <v>114</v>
      </c>
      <c r="F1685" s="209">
        <v>2005</v>
      </c>
    </row>
    <row r="1686" spans="1:6" x14ac:dyDescent="0.45">
      <c r="A1686" s="209">
        <v>70356</v>
      </c>
      <c r="B1686" s="209">
        <v>200</v>
      </c>
      <c r="C1686" s="208">
        <v>43.644838869698567</v>
      </c>
      <c r="D1686" s="209"/>
      <c r="E1686" s="209" t="s">
        <v>209</v>
      </c>
      <c r="F1686" s="209">
        <v>1985</v>
      </c>
    </row>
    <row r="1687" spans="1:6" x14ac:dyDescent="0.45">
      <c r="A1687" s="209">
        <v>70359</v>
      </c>
      <c r="B1687" s="209">
        <v>200</v>
      </c>
      <c r="C1687" s="208">
        <v>19.216635455323889</v>
      </c>
      <c r="D1687" s="209"/>
      <c r="E1687" s="209" t="s">
        <v>205</v>
      </c>
      <c r="F1687" s="209">
        <v>1975</v>
      </c>
    </row>
    <row r="1688" spans="1:6" x14ac:dyDescent="0.45">
      <c r="A1688" s="209">
        <v>70360</v>
      </c>
      <c r="B1688" s="209">
        <v>200</v>
      </c>
      <c r="C1688" s="208">
        <v>19.077617445687991</v>
      </c>
      <c r="D1688" s="209"/>
      <c r="E1688" s="209" t="s">
        <v>205</v>
      </c>
      <c r="F1688" s="209">
        <v>1975</v>
      </c>
    </row>
    <row r="1689" spans="1:6" x14ac:dyDescent="0.45">
      <c r="A1689" s="209">
        <v>70361</v>
      </c>
      <c r="B1689" s="209">
        <v>200</v>
      </c>
      <c r="C1689" s="208">
        <v>19.762678345129459</v>
      </c>
      <c r="D1689" s="209"/>
      <c r="E1689" s="209" t="s">
        <v>205</v>
      </c>
      <c r="F1689" s="209">
        <v>1975</v>
      </c>
    </row>
    <row r="1690" spans="1:6" x14ac:dyDescent="0.45">
      <c r="A1690" s="209">
        <v>70375</v>
      </c>
      <c r="B1690" s="209">
        <v>560</v>
      </c>
      <c r="C1690" s="208">
        <v>28.46146169228701</v>
      </c>
      <c r="D1690" s="209"/>
      <c r="E1690" s="209" t="s">
        <v>114</v>
      </c>
      <c r="F1690" s="209">
        <v>1998</v>
      </c>
    </row>
    <row r="1691" spans="1:6" x14ac:dyDescent="0.45">
      <c r="A1691" s="209">
        <v>70376</v>
      </c>
      <c r="B1691" s="209">
        <v>200</v>
      </c>
      <c r="C1691" s="208">
        <v>7.2152773136155961</v>
      </c>
      <c r="D1691" s="209"/>
      <c r="E1691" s="209" t="s">
        <v>205</v>
      </c>
      <c r="F1691" s="209">
        <v>1976</v>
      </c>
    </row>
    <row r="1692" spans="1:6" x14ac:dyDescent="0.45">
      <c r="A1692" s="209">
        <v>70377</v>
      </c>
      <c r="B1692" s="209">
        <v>200</v>
      </c>
      <c r="C1692" s="208">
        <v>19.929447435905569</v>
      </c>
      <c r="D1692" s="209"/>
      <c r="E1692" s="209" t="s">
        <v>205</v>
      </c>
      <c r="F1692" s="209">
        <v>1976</v>
      </c>
    </row>
    <row r="1693" spans="1:6" x14ac:dyDescent="0.45">
      <c r="A1693" s="209">
        <v>70378</v>
      </c>
      <c r="B1693" s="209">
        <v>200</v>
      </c>
      <c r="C1693" s="208">
        <v>19.298178422591189</v>
      </c>
      <c r="D1693" s="209"/>
      <c r="E1693" s="209" t="s">
        <v>205</v>
      </c>
      <c r="F1693" s="209">
        <v>1976</v>
      </c>
    </row>
    <row r="1694" spans="1:6" x14ac:dyDescent="0.45">
      <c r="A1694" s="209">
        <v>70379</v>
      </c>
      <c r="B1694" s="209">
        <v>200</v>
      </c>
      <c r="C1694" s="208">
        <v>19.063014042775031</v>
      </c>
      <c r="D1694" s="209"/>
      <c r="E1694" s="209" t="s">
        <v>205</v>
      </c>
      <c r="F1694" s="209">
        <v>1976</v>
      </c>
    </row>
    <row r="1695" spans="1:6" x14ac:dyDescent="0.45">
      <c r="A1695" s="209">
        <v>70382</v>
      </c>
      <c r="B1695" s="209">
        <v>250</v>
      </c>
      <c r="C1695" s="208">
        <v>48.044339667355942</v>
      </c>
      <c r="D1695" s="209"/>
      <c r="E1695" s="209" t="s">
        <v>207</v>
      </c>
      <c r="F1695" s="209">
        <v>1983</v>
      </c>
    </row>
    <row r="1696" spans="1:6" x14ac:dyDescent="0.45">
      <c r="A1696" s="209">
        <v>70385</v>
      </c>
      <c r="B1696" s="209">
        <v>250</v>
      </c>
      <c r="C1696" s="208">
        <v>51.57172202759417</v>
      </c>
      <c r="D1696" s="209"/>
      <c r="E1696" s="209" t="s">
        <v>207</v>
      </c>
      <c r="F1696" s="209">
        <v>1983</v>
      </c>
    </row>
    <row r="1697" spans="1:6" x14ac:dyDescent="0.45">
      <c r="A1697" s="209">
        <v>70396</v>
      </c>
      <c r="B1697" s="209">
        <v>500</v>
      </c>
      <c r="C1697" s="208">
        <v>31.860952464979889</v>
      </c>
      <c r="D1697" s="209"/>
      <c r="E1697" s="209" t="s">
        <v>204</v>
      </c>
      <c r="F1697" s="209">
        <v>2017</v>
      </c>
    </row>
    <row r="1698" spans="1:6" x14ac:dyDescent="0.45">
      <c r="A1698" s="209">
        <v>70399</v>
      </c>
      <c r="B1698" s="209">
        <v>200</v>
      </c>
      <c r="C1698" s="208">
        <v>10.457693183940121</v>
      </c>
      <c r="D1698" s="209"/>
      <c r="E1698" s="209" t="s">
        <v>205</v>
      </c>
      <c r="F1698" s="209">
        <v>1976</v>
      </c>
    </row>
    <row r="1699" spans="1:6" x14ac:dyDescent="0.45">
      <c r="A1699" s="209">
        <v>70401</v>
      </c>
      <c r="B1699" s="209">
        <v>200</v>
      </c>
      <c r="C1699" s="208">
        <v>18.804701191877761</v>
      </c>
      <c r="D1699" s="209"/>
      <c r="E1699" s="209" t="s">
        <v>205</v>
      </c>
      <c r="F1699" s="209">
        <v>1976</v>
      </c>
    </row>
    <row r="1700" spans="1:6" x14ac:dyDescent="0.45">
      <c r="A1700" s="209">
        <v>70402</v>
      </c>
      <c r="B1700" s="209">
        <v>200</v>
      </c>
      <c r="C1700" s="208">
        <v>11.12133375996914</v>
      </c>
      <c r="D1700" s="209"/>
      <c r="E1700" s="209" t="s">
        <v>205</v>
      </c>
      <c r="F1700" s="209">
        <v>1976</v>
      </c>
    </row>
    <row r="1701" spans="1:6" x14ac:dyDescent="0.45">
      <c r="A1701" s="209">
        <v>70403</v>
      </c>
      <c r="B1701" s="209">
        <v>1500</v>
      </c>
      <c r="C1701" s="208">
        <v>68.110080022105393</v>
      </c>
      <c r="D1701" s="209"/>
      <c r="E1701" s="209" t="s">
        <v>203</v>
      </c>
      <c r="F1701" s="209">
        <v>1901</v>
      </c>
    </row>
    <row r="1702" spans="1:6" x14ac:dyDescent="0.45">
      <c r="A1702" s="209">
        <v>70422</v>
      </c>
      <c r="B1702" s="209">
        <v>200</v>
      </c>
      <c r="C1702" s="208">
        <v>8.107791412733734</v>
      </c>
      <c r="D1702" s="209"/>
      <c r="E1702" s="209" t="s">
        <v>209</v>
      </c>
      <c r="F1702" s="209">
        <v>1901</v>
      </c>
    </row>
    <row r="1703" spans="1:6" x14ac:dyDescent="0.45">
      <c r="A1703" s="209">
        <v>70426</v>
      </c>
      <c r="B1703" s="209">
        <v>250</v>
      </c>
      <c r="C1703" s="208">
        <v>45.270252091900353</v>
      </c>
      <c r="D1703" s="209"/>
      <c r="E1703" s="209" t="s">
        <v>205</v>
      </c>
      <c r="F1703" s="209">
        <v>1985</v>
      </c>
    </row>
    <row r="1704" spans="1:6" x14ac:dyDescent="0.45">
      <c r="A1704" s="209">
        <v>70427</v>
      </c>
      <c r="B1704" s="209">
        <v>250</v>
      </c>
      <c r="C1704" s="208">
        <v>45.25647804655928</v>
      </c>
      <c r="D1704" s="209"/>
      <c r="E1704" s="209" t="s">
        <v>205</v>
      </c>
      <c r="F1704" s="209">
        <v>1985</v>
      </c>
    </row>
    <row r="1705" spans="1:6" x14ac:dyDescent="0.45">
      <c r="A1705" s="209">
        <v>70429</v>
      </c>
      <c r="B1705" s="209">
        <v>200</v>
      </c>
      <c r="C1705" s="208">
        <v>52.910942764795102</v>
      </c>
      <c r="D1705" s="209"/>
      <c r="E1705" s="209" t="s">
        <v>209</v>
      </c>
      <c r="F1705" s="209">
        <v>1985</v>
      </c>
    </row>
    <row r="1706" spans="1:6" x14ac:dyDescent="0.45">
      <c r="A1706" s="209">
        <v>70430</v>
      </c>
      <c r="B1706" s="209">
        <v>250</v>
      </c>
      <c r="C1706" s="208">
        <v>8.4447469804559727</v>
      </c>
      <c r="D1706" s="209"/>
      <c r="E1706" s="209" t="s">
        <v>205</v>
      </c>
      <c r="F1706" s="209">
        <v>1985</v>
      </c>
    </row>
    <row r="1707" spans="1:6" x14ac:dyDescent="0.45">
      <c r="A1707" s="209">
        <v>70431</v>
      </c>
      <c r="B1707" s="209">
        <v>200</v>
      </c>
      <c r="C1707" s="208">
        <v>15.43154014196924</v>
      </c>
      <c r="D1707" s="209"/>
      <c r="E1707" s="209" t="s">
        <v>209</v>
      </c>
      <c r="F1707" s="209">
        <v>1985</v>
      </c>
    </row>
    <row r="1708" spans="1:6" x14ac:dyDescent="0.45">
      <c r="A1708" s="209">
        <v>70432</v>
      </c>
      <c r="B1708" s="209">
        <v>200</v>
      </c>
      <c r="C1708" s="208">
        <v>22.844042273297461</v>
      </c>
      <c r="D1708" s="209"/>
      <c r="E1708" s="209" t="s">
        <v>209</v>
      </c>
      <c r="F1708" s="209">
        <v>1985</v>
      </c>
    </row>
    <row r="1709" spans="1:6" x14ac:dyDescent="0.45">
      <c r="A1709" s="209">
        <v>70435</v>
      </c>
      <c r="B1709" s="209">
        <v>1000</v>
      </c>
      <c r="C1709" s="208">
        <v>47.470047309895413</v>
      </c>
      <c r="D1709" s="209"/>
      <c r="E1709" s="209" t="s">
        <v>203</v>
      </c>
      <c r="F1709" s="209">
        <v>1901</v>
      </c>
    </row>
    <row r="1710" spans="1:6" x14ac:dyDescent="0.45">
      <c r="A1710" s="209">
        <v>70436</v>
      </c>
      <c r="B1710" s="209">
        <v>1000</v>
      </c>
      <c r="C1710" s="208">
        <v>8.6902832098637397</v>
      </c>
      <c r="D1710" s="209"/>
      <c r="E1710" s="209" t="s">
        <v>203</v>
      </c>
      <c r="F1710" s="209">
        <v>1901</v>
      </c>
    </row>
    <row r="1711" spans="1:6" x14ac:dyDescent="0.45">
      <c r="A1711" s="209">
        <v>70440</v>
      </c>
      <c r="B1711" s="209">
        <v>250</v>
      </c>
      <c r="C1711" s="208">
        <v>20.24937413822872</v>
      </c>
      <c r="D1711" s="209"/>
      <c r="E1711" s="209" t="s">
        <v>205</v>
      </c>
      <c r="F1711" s="209">
        <v>1985</v>
      </c>
    </row>
    <row r="1712" spans="1:6" x14ac:dyDescent="0.45">
      <c r="A1712" s="209">
        <v>70441</v>
      </c>
      <c r="B1712" s="209">
        <v>250</v>
      </c>
      <c r="C1712" s="208">
        <v>54.029477728139128</v>
      </c>
      <c r="D1712" s="209"/>
      <c r="E1712" s="209" t="s">
        <v>207</v>
      </c>
      <c r="F1712" s="209">
        <v>1985</v>
      </c>
    </row>
    <row r="1713" spans="1:6" x14ac:dyDescent="0.45">
      <c r="A1713" s="209">
        <v>70442</v>
      </c>
      <c r="B1713" s="209">
        <v>250</v>
      </c>
      <c r="C1713" s="208">
        <v>44.596001192953231</v>
      </c>
      <c r="D1713" s="209"/>
      <c r="E1713" s="209" t="s">
        <v>205</v>
      </c>
      <c r="F1713" s="209">
        <v>1985</v>
      </c>
    </row>
    <row r="1714" spans="1:6" x14ac:dyDescent="0.45">
      <c r="A1714" s="209">
        <v>70443</v>
      </c>
      <c r="B1714" s="209">
        <v>400</v>
      </c>
      <c r="C1714" s="208">
        <v>28.203232353539772</v>
      </c>
      <c r="D1714" s="209"/>
      <c r="E1714" s="209" t="s">
        <v>207</v>
      </c>
      <c r="F1714" s="209">
        <v>1901</v>
      </c>
    </row>
    <row r="1715" spans="1:6" x14ac:dyDescent="0.45">
      <c r="A1715" s="209">
        <v>70444</v>
      </c>
      <c r="B1715" s="209">
        <v>200</v>
      </c>
      <c r="C1715" s="208">
        <v>24.020212031441371</v>
      </c>
      <c r="D1715" s="209"/>
      <c r="E1715" s="209" t="s">
        <v>209</v>
      </c>
      <c r="F1715" s="209">
        <v>1985</v>
      </c>
    </row>
    <row r="1716" spans="1:6" x14ac:dyDescent="0.45">
      <c r="A1716" s="209">
        <v>70445</v>
      </c>
      <c r="B1716" s="209">
        <v>150</v>
      </c>
      <c r="C1716" s="208">
        <v>14.26866881863994</v>
      </c>
      <c r="D1716" s="209"/>
      <c r="E1716" s="209" t="s">
        <v>207</v>
      </c>
      <c r="F1716" s="209">
        <v>1976</v>
      </c>
    </row>
    <row r="1717" spans="1:6" x14ac:dyDescent="0.45">
      <c r="A1717" s="209">
        <v>70446</v>
      </c>
      <c r="B1717" s="209">
        <v>200</v>
      </c>
      <c r="C1717" s="208">
        <v>17.815818583413321</v>
      </c>
      <c r="D1717" s="209"/>
      <c r="E1717" s="209" t="s">
        <v>207</v>
      </c>
      <c r="F1717" s="209">
        <v>1976</v>
      </c>
    </row>
    <row r="1718" spans="1:6" x14ac:dyDescent="0.45">
      <c r="A1718" s="209">
        <v>70447</v>
      </c>
      <c r="B1718" s="209">
        <v>200</v>
      </c>
      <c r="C1718" s="208">
        <v>18.998397676157289</v>
      </c>
      <c r="D1718" s="209"/>
      <c r="E1718" s="209" t="s">
        <v>207</v>
      </c>
      <c r="F1718" s="209">
        <v>1976</v>
      </c>
    </row>
    <row r="1719" spans="1:6" x14ac:dyDescent="0.45">
      <c r="A1719" s="209">
        <v>70449</v>
      </c>
      <c r="B1719" s="209">
        <v>200</v>
      </c>
      <c r="C1719" s="208">
        <v>19.498405796764711</v>
      </c>
      <c r="D1719" s="209"/>
      <c r="E1719" s="209" t="s">
        <v>207</v>
      </c>
      <c r="F1719" s="209">
        <v>1976</v>
      </c>
    </row>
    <row r="1720" spans="1:6" x14ac:dyDescent="0.45">
      <c r="A1720" s="209">
        <v>70450</v>
      </c>
      <c r="B1720" s="209">
        <v>200</v>
      </c>
      <c r="C1720" s="208">
        <v>19.595080407410489</v>
      </c>
      <c r="D1720" s="209"/>
      <c r="E1720" s="209" t="s">
        <v>207</v>
      </c>
      <c r="F1720" s="209">
        <v>1976</v>
      </c>
    </row>
    <row r="1721" spans="1:6" x14ac:dyDescent="0.45">
      <c r="A1721" s="209">
        <v>70457</v>
      </c>
      <c r="B1721" s="209">
        <v>560</v>
      </c>
      <c r="C1721" s="208">
        <v>36.820029489179063</v>
      </c>
      <c r="D1721" s="209"/>
      <c r="E1721" s="209" t="s">
        <v>114</v>
      </c>
      <c r="F1721" s="209">
        <v>1998</v>
      </c>
    </row>
    <row r="1722" spans="1:6" x14ac:dyDescent="0.45">
      <c r="A1722" s="209">
        <v>70459</v>
      </c>
      <c r="B1722" s="209">
        <v>200</v>
      </c>
      <c r="C1722" s="208">
        <v>19.1236224866607</v>
      </c>
      <c r="D1722" s="209"/>
      <c r="E1722" s="209" t="s">
        <v>207</v>
      </c>
      <c r="F1722" s="209">
        <v>1976</v>
      </c>
    </row>
    <row r="1723" spans="1:6" x14ac:dyDescent="0.45">
      <c r="A1723" s="209">
        <v>70460</v>
      </c>
      <c r="B1723" s="209">
        <v>200</v>
      </c>
      <c r="C1723" s="208">
        <v>33.772147744581922</v>
      </c>
      <c r="D1723" s="209"/>
      <c r="E1723" s="209" t="s">
        <v>207</v>
      </c>
      <c r="F1723" s="209">
        <v>1976</v>
      </c>
    </row>
    <row r="1724" spans="1:6" x14ac:dyDescent="0.45">
      <c r="A1724" s="209">
        <v>70462</v>
      </c>
      <c r="B1724" s="209">
        <v>200</v>
      </c>
      <c r="C1724" s="208">
        <v>18.45649660143453</v>
      </c>
      <c r="D1724" s="209"/>
      <c r="E1724" s="209" t="s">
        <v>207</v>
      </c>
      <c r="F1724" s="209">
        <v>1975</v>
      </c>
    </row>
    <row r="1725" spans="1:6" x14ac:dyDescent="0.45">
      <c r="A1725" s="209">
        <v>70463</v>
      </c>
      <c r="B1725" s="209">
        <v>500</v>
      </c>
      <c r="C1725" s="208">
        <v>15.039875921198441</v>
      </c>
      <c r="D1725" s="209"/>
      <c r="E1725" s="209" t="s">
        <v>203</v>
      </c>
      <c r="F1725" s="209">
        <v>1981</v>
      </c>
    </row>
    <row r="1726" spans="1:6" x14ac:dyDescent="0.45">
      <c r="A1726" s="209">
        <v>70466</v>
      </c>
      <c r="B1726" s="209">
        <v>500</v>
      </c>
      <c r="C1726" s="208">
        <v>50.096097320074463</v>
      </c>
      <c r="D1726" s="209"/>
      <c r="E1726" s="209" t="s">
        <v>203</v>
      </c>
      <c r="F1726" s="209">
        <v>1981</v>
      </c>
    </row>
    <row r="1727" spans="1:6" x14ac:dyDescent="0.45">
      <c r="A1727" s="209">
        <v>70475</v>
      </c>
      <c r="B1727" s="209">
        <v>200</v>
      </c>
      <c r="C1727" s="208">
        <v>19.927941692697988</v>
      </c>
      <c r="D1727" s="209"/>
      <c r="E1727" s="209" t="s">
        <v>207</v>
      </c>
      <c r="F1727" s="209">
        <v>1975</v>
      </c>
    </row>
    <row r="1728" spans="1:6" x14ac:dyDescent="0.45">
      <c r="A1728" s="209">
        <v>70476</v>
      </c>
      <c r="B1728" s="209">
        <v>200</v>
      </c>
      <c r="C1728" s="208">
        <v>18.4028420948658</v>
      </c>
      <c r="D1728" s="209"/>
      <c r="E1728" s="209" t="s">
        <v>207</v>
      </c>
      <c r="F1728" s="209">
        <v>1975</v>
      </c>
    </row>
    <row r="1729" spans="1:6" x14ac:dyDescent="0.45">
      <c r="A1729" s="209">
        <v>70478</v>
      </c>
      <c r="B1729" s="209">
        <v>200</v>
      </c>
      <c r="C1729" s="208">
        <v>19.971308857748291</v>
      </c>
      <c r="D1729" s="209"/>
      <c r="E1729" s="209" t="s">
        <v>205</v>
      </c>
      <c r="F1729" s="209">
        <v>1975</v>
      </c>
    </row>
    <row r="1730" spans="1:6" x14ac:dyDescent="0.45">
      <c r="A1730" s="209">
        <v>70479</v>
      </c>
      <c r="B1730" s="209">
        <v>400</v>
      </c>
      <c r="C1730" s="208">
        <v>20.654928699776569</v>
      </c>
      <c r="D1730" s="209"/>
      <c r="E1730" s="209" t="s">
        <v>203</v>
      </c>
      <c r="F1730" s="209">
        <v>1975</v>
      </c>
    </row>
    <row r="1731" spans="1:6" x14ac:dyDescent="0.45">
      <c r="A1731" s="209">
        <v>70480</v>
      </c>
      <c r="B1731" s="209">
        <v>400</v>
      </c>
      <c r="C1731" s="208">
        <v>19.01741109374866</v>
      </c>
      <c r="D1731" s="209"/>
      <c r="E1731" s="209" t="s">
        <v>203</v>
      </c>
      <c r="F1731" s="209">
        <v>1975</v>
      </c>
    </row>
    <row r="1732" spans="1:6" x14ac:dyDescent="0.45">
      <c r="A1732" s="209">
        <v>70482</v>
      </c>
      <c r="B1732" s="209">
        <v>400</v>
      </c>
      <c r="C1732" s="208">
        <v>18.949366195221451</v>
      </c>
      <c r="D1732" s="209"/>
      <c r="E1732" s="209" t="s">
        <v>203</v>
      </c>
      <c r="F1732" s="209">
        <v>1975</v>
      </c>
    </row>
    <row r="1733" spans="1:6" x14ac:dyDescent="0.45">
      <c r="A1733" s="209">
        <v>70483</v>
      </c>
      <c r="B1733" s="209">
        <v>500</v>
      </c>
      <c r="C1733" s="208">
        <v>19.975557085472239</v>
      </c>
      <c r="D1733" s="209"/>
      <c r="E1733" s="209" t="s">
        <v>203</v>
      </c>
      <c r="F1733" s="209">
        <v>1975</v>
      </c>
    </row>
    <row r="1734" spans="1:6" x14ac:dyDescent="0.45">
      <c r="A1734" s="209">
        <v>70493</v>
      </c>
      <c r="B1734" s="209">
        <v>500</v>
      </c>
      <c r="C1734" s="208">
        <v>30.12999713981241</v>
      </c>
      <c r="D1734" s="209"/>
      <c r="E1734" s="209" t="s">
        <v>203</v>
      </c>
      <c r="F1734" s="209">
        <v>1981</v>
      </c>
    </row>
    <row r="1735" spans="1:6" x14ac:dyDescent="0.45">
      <c r="A1735" s="209">
        <v>70502</v>
      </c>
      <c r="B1735" s="209">
        <v>500</v>
      </c>
      <c r="C1735" s="208">
        <v>55.636649296336913</v>
      </c>
      <c r="D1735" s="209"/>
      <c r="E1735" s="209" t="s">
        <v>203</v>
      </c>
      <c r="F1735" s="209">
        <v>1981</v>
      </c>
    </row>
    <row r="1736" spans="1:6" x14ac:dyDescent="0.45">
      <c r="A1736" s="209">
        <v>70506</v>
      </c>
      <c r="B1736" s="209">
        <v>300</v>
      </c>
      <c r="C1736" s="208">
        <v>45.902150844475081</v>
      </c>
      <c r="D1736" s="209"/>
      <c r="E1736" s="209" t="s">
        <v>203</v>
      </c>
      <c r="F1736" s="209">
        <v>1901</v>
      </c>
    </row>
    <row r="1737" spans="1:6" x14ac:dyDescent="0.45">
      <c r="A1737" s="209">
        <v>70507</v>
      </c>
      <c r="B1737" s="209">
        <v>300</v>
      </c>
      <c r="C1737" s="208">
        <v>44.367813531217507</v>
      </c>
      <c r="D1737" s="209"/>
      <c r="E1737" s="209" t="s">
        <v>203</v>
      </c>
      <c r="F1737" s="209">
        <v>1901</v>
      </c>
    </row>
    <row r="1738" spans="1:6" x14ac:dyDescent="0.45">
      <c r="A1738" s="209">
        <v>70512</v>
      </c>
      <c r="B1738" s="209">
        <v>500</v>
      </c>
      <c r="C1738" s="208">
        <v>48.119359318779154</v>
      </c>
      <c r="D1738" s="209"/>
      <c r="E1738" s="209" t="s">
        <v>203</v>
      </c>
      <c r="F1738" s="209">
        <v>1981</v>
      </c>
    </row>
    <row r="1739" spans="1:6" x14ac:dyDescent="0.45">
      <c r="A1739" s="209">
        <v>70514</v>
      </c>
      <c r="B1739" s="209">
        <v>500</v>
      </c>
      <c r="C1739" s="208">
        <v>34.935264841742857</v>
      </c>
      <c r="D1739" s="209"/>
      <c r="E1739" s="209" t="s">
        <v>203</v>
      </c>
      <c r="F1739" s="209">
        <v>1981</v>
      </c>
    </row>
    <row r="1740" spans="1:6" x14ac:dyDescent="0.45">
      <c r="A1740" s="209">
        <v>70515</v>
      </c>
      <c r="B1740" s="209">
        <v>250</v>
      </c>
      <c r="C1740" s="208">
        <v>51.285158454804318</v>
      </c>
      <c r="D1740" s="209"/>
      <c r="E1740" s="209" t="s">
        <v>207</v>
      </c>
      <c r="F1740" s="209">
        <v>1983</v>
      </c>
    </row>
    <row r="1741" spans="1:6" x14ac:dyDescent="0.45">
      <c r="A1741" s="209">
        <v>70520</v>
      </c>
      <c r="B1741" s="209">
        <v>250</v>
      </c>
      <c r="C1741" s="208">
        <v>50.577661524274802</v>
      </c>
      <c r="D1741" s="209"/>
      <c r="E1741" s="209" t="s">
        <v>207</v>
      </c>
      <c r="F1741" s="209">
        <v>1983</v>
      </c>
    </row>
    <row r="1742" spans="1:6" x14ac:dyDescent="0.45">
      <c r="A1742" s="209">
        <v>70522</v>
      </c>
      <c r="B1742" s="209">
        <v>500</v>
      </c>
      <c r="C1742" s="208">
        <v>43.886760629991301</v>
      </c>
      <c r="D1742" s="209"/>
      <c r="E1742" s="209" t="s">
        <v>203</v>
      </c>
      <c r="F1742" s="209">
        <v>1983</v>
      </c>
    </row>
    <row r="1743" spans="1:6" x14ac:dyDescent="0.45">
      <c r="A1743" s="209">
        <v>70525</v>
      </c>
      <c r="B1743" s="209">
        <v>500</v>
      </c>
      <c r="C1743" s="208">
        <v>49.608833607775757</v>
      </c>
      <c r="D1743" s="209"/>
      <c r="E1743" s="209" t="s">
        <v>203</v>
      </c>
      <c r="F1743" s="209">
        <v>1983</v>
      </c>
    </row>
    <row r="1744" spans="1:6" x14ac:dyDescent="0.45">
      <c r="A1744" s="209">
        <v>70529</v>
      </c>
      <c r="B1744" s="209">
        <v>500</v>
      </c>
      <c r="C1744" s="208">
        <v>51.958007147524548</v>
      </c>
      <c r="D1744" s="209"/>
      <c r="E1744" s="209" t="s">
        <v>203</v>
      </c>
      <c r="F1744" s="209">
        <v>1980</v>
      </c>
    </row>
    <row r="1745" spans="1:6" x14ac:dyDescent="0.45">
      <c r="A1745" s="209">
        <v>70530</v>
      </c>
      <c r="B1745" s="209">
        <v>500</v>
      </c>
      <c r="C1745" s="208">
        <v>48.569516722328387</v>
      </c>
      <c r="D1745" s="209"/>
      <c r="E1745" s="209" t="s">
        <v>203</v>
      </c>
      <c r="F1745" s="209">
        <v>1980</v>
      </c>
    </row>
    <row r="1746" spans="1:6" x14ac:dyDescent="0.45">
      <c r="A1746" s="209">
        <v>70531</v>
      </c>
      <c r="B1746" s="209">
        <v>500</v>
      </c>
      <c r="C1746" s="208">
        <v>48.900217627708251</v>
      </c>
      <c r="D1746" s="209"/>
      <c r="E1746" s="209" t="s">
        <v>203</v>
      </c>
      <c r="F1746" s="209">
        <v>1980</v>
      </c>
    </row>
    <row r="1747" spans="1:6" x14ac:dyDescent="0.45">
      <c r="A1747" s="209">
        <v>70532</v>
      </c>
      <c r="B1747" s="209">
        <v>500</v>
      </c>
      <c r="C1747" s="208">
        <v>51.234057015740731</v>
      </c>
      <c r="D1747" s="209"/>
      <c r="E1747" s="209" t="s">
        <v>203</v>
      </c>
      <c r="F1747" s="209">
        <v>1980</v>
      </c>
    </row>
    <row r="1748" spans="1:6" x14ac:dyDescent="0.45">
      <c r="A1748" s="209">
        <v>70533</v>
      </c>
      <c r="B1748" s="209">
        <v>500</v>
      </c>
      <c r="C1748" s="208">
        <v>21.70496558976587</v>
      </c>
      <c r="D1748" s="209"/>
      <c r="E1748" s="209" t="s">
        <v>203</v>
      </c>
      <c r="F1748" s="209">
        <v>1980</v>
      </c>
    </row>
    <row r="1749" spans="1:6" x14ac:dyDescent="0.45">
      <c r="A1749" s="209">
        <v>70534</v>
      </c>
      <c r="B1749" s="209">
        <v>500</v>
      </c>
      <c r="C1749" s="208">
        <v>28.22973030511957</v>
      </c>
      <c r="D1749" s="209"/>
      <c r="E1749" s="209" t="s">
        <v>203</v>
      </c>
      <c r="F1749" s="209">
        <v>1980</v>
      </c>
    </row>
    <row r="1750" spans="1:6" x14ac:dyDescent="0.45">
      <c r="A1750" s="209">
        <v>70535</v>
      </c>
      <c r="B1750" s="209">
        <v>500</v>
      </c>
      <c r="C1750" s="208">
        <v>50.52890721513279</v>
      </c>
      <c r="D1750" s="209"/>
      <c r="E1750" s="209" t="s">
        <v>203</v>
      </c>
      <c r="F1750" s="209">
        <v>1980</v>
      </c>
    </row>
    <row r="1751" spans="1:6" x14ac:dyDescent="0.45">
      <c r="A1751" s="209">
        <v>70536</v>
      </c>
      <c r="B1751" s="209">
        <v>500</v>
      </c>
      <c r="C1751" s="208">
        <v>49.634635566852047</v>
      </c>
      <c r="D1751" s="209"/>
      <c r="E1751" s="209" t="s">
        <v>203</v>
      </c>
      <c r="F1751" s="209">
        <v>1980</v>
      </c>
    </row>
    <row r="1752" spans="1:6" x14ac:dyDescent="0.45">
      <c r="A1752" s="209">
        <v>70537</v>
      </c>
      <c r="B1752" s="209">
        <v>500</v>
      </c>
      <c r="C1752" s="208">
        <v>49.535742021511879</v>
      </c>
      <c r="D1752" s="209"/>
      <c r="E1752" s="209" t="s">
        <v>203</v>
      </c>
      <c r="F1752" s="209">
        <v>1980</v>
      </c>
    </row>
    <row r="1753" spans="1:6" x14ac:dyDescent="0.45">
      <c r="A1753" s="209">
        <v>70538</v>
      </c>
      <c r="B1753" s="209">
        <v>500</v>
      </c>
      <c r="C1753" s="208">
        <v>50.041118829079657</v>
      </c>
      <c r="D1753" s="209"/>
      <c r="E1753" s="209" t="s">
        <v>203</v>
      </c>
      <c r="F1753" s="209">
        <v>1980</v>
      </c>
    </row>
    <row r="1754" spans="1:6" x14ac:dyDescent="0.45">
      <c r="A1754" s="209">
        <v>70539</v>
      </c>
      <c r="B1754" s="209">
        <v>500</v>
      </c>
      <c r="C1754" s="208">
        <v>50.169950313955823</v>
      </c>
      <c r="D1754" s="209"/>
      <c r="E1754" s="209" t="s">
        <v>203</v>
      </c>
      <c r="F1754" s="209">
        <v>1980</v>
      </c>
    </row>
    <row r="1755" spans="1:6" x14ac:dyDescent="0.45">
      <c r="A1755" s="209">
        <v>70540</v>
      </c>
      <c r="B1755" s="209">
        <v>500</v>
      </c>
      <c r="C1755" s="208">
        <v>35.09088073037654</v>
      </c>
      <c r="D1755" s="209"/>
      <c r="E1755" s="209" t="s">
        <v>203</v>
      </c>
      <c r="F1755" s="209">
        <v>1980</v>
      </c>
    </row>
    <row r="1756" spans="1:6" x14ac:dyDescent="0.45">
      <c r="A1756" s="209">
        <v>70549</v>
      </c>
      <c r="B1756" s="209">
        <v>300</v>
      </c>
      <c r="C1756" s="208">
        <v>35.983620890851853</v>
      </c>
      <c r="D1756" s="209"/>
      <c r="E1756" s="209" t="s">
        <v>207</v>
      </c>
      <c r="F1756" s="209">
        <v>1901</v>
      </c>
    </row>
    <row r="1757" spans="1:6" x14ac:dyDescent="0.45">
      <c r="A1757" s="209">
        <v>70557</v>
      </c>
      <c r="B1757" s="209">
        <v>600</v>
      </c>
      <c r="C1757" s="208">
        <v>46.988187822844758</v>
      </c>
      <c r="D1757" s="209"/>
      <c r="E1757" s="209" t="s">
        <v>203</v>
      </c>
      <c r="F1757" s="209">
        <v>1901</v>
      </c>
    </row>
    <row r="1758" spans="1:6" x14ac:dyDescent="0.45">
      <c r="A1758" s="209">
        <v>70560</v>
      </c>
      <c r="B1758" s="209">
        <v>250</v>
      </c>
      <c r="C1758" s="208">
        <v>10.540181322744999</v>
      </c>
      <c r="D1758" s="209"/>
      <c r="E1758" s="209" t="s">
        <v>111</v>
      </c>
      <c r="F1758" s="209">
        <v>1901</v>
      </c>
    </row>
    <row r="1759" spans="1:6" x14ac:dyDescent="0.45">
      <c r="A1759" s="209">
        <v>70579</v>
      </c>
      <c r="B1759" s="209">
        <v>300</v>
      </c>
      <c r="C1759" s="208">
        <v>30.948798910458031</v>
      </c>
      <c r="D1759" s="209"/>
      <c r="E1759" s="209" t="s">
        <v>205</v>
      </c>
      <c r="F1759" s="209">
        <v>1987</v>
      </c>
    </row>
    <row r="1760" spans="1:6" x14ac:dyDescent="0.45">
      <c r="A1760" s="209">
        <v>70580</v>
      </c>
      <c r="B1760" s="209">
        <v>300</v>
      </c>
      <c r="C1760" s="208">
        <v>31.937226169212789</v>
      </c>
      <c r="D1760" s="209"/>
      <c r="E1760" s="209" t="s">
        <v>205</v>
      </c>
      <c r="F1760" s="209">
        <v>1987</v>
      </c>
    </row>
    <row r="1761" spans="1:6" x14ac:dyDescent="0.45">
      <c r="A1761" s="209">
        <v>70581</v>
      </c>
      <c r="B1761" s="209">
        <v>200</v>
      </c>
      <c r="C1761" s="208">
        <v>2.6982092196222718</v>
      </c>
      <c r="D1761" s="209" t="s">
        <v>227</v>
      </c>
      <c r="E1761" s="209" t="s">
        <v>204</v>
      </c>
      <c r="F1761" s="209">
        <v>2017</v>
      </c>
    </row>
    <row r="1762" spans="1:6" x14ac:dyDescent="0.45">
      <c r="A1762" s="209">
        <v>70586</v>
      </c>
      <c r="B1762" s="209">
        <v>300</v>
      </c>
      <c r="C1762" s="208">
        <v>43.398490122402073</v>
      </c>
      <c r="D1762" s="209"/>
      <c r="E1762" s="209" t="s">
        <v>207</v>
      </c>
      <c r="F1762" s="209">
        <v>1901</v>
      </c>
    </row>
    <row r="1763" spans="1:6" x14ac:dyDescent="0.45">
      <c r="A1763" s="209">
        <v>70591</v>
      </c>
      <c r="B1763" s="209">
        <v>300</v>
      </c>
      <c r="C1763" s="208">
        <v>45.881770246980459</v>
      </c>
      <c r="D1763" s="209"/>
      <c r="E1763" s="209" t="s">
        <v>205</v>
      </c>
      <c r="F1763" s="209">
        <v>1987</v>
      </c>
    </row>
    <row r="1764" spans="1:6" x14ac:dyDescent="0.45">
      <c r="A1764" s="209">
        <v>70592</v>
      </c>
      <c r="B1764" s="209">
        <v>500</v>
      </c>
      <c r="C1764" s="208">
        <v>46.365514989333391</v>
      </c>
      <c r="D1764" s="209"/>
      <c r="E1764" s="209" t="s">
        <v>203</v>
      </c>
      <c r="F1764" s="209">
        <v>1901</v>
      </c>
    </row>
    <row r="1765" spans="1:6" x14ac:dyDescent="0.45">
      <c r="A1765" s="209">
        <v>70596</v>
      </c>
      <c r="B1765" s="209">
        <v>600</v>
      </c>
      <c r="C1765" s="208">
        <v>42.521084751430841</v>
      </c>
      <c r="D1765" s="209"/>
      <c r="E1765" s="209" t="s">
        <v>203</v>
      </c>
      <c r="F1765" s="209">
        <v>1981</v>
      </c>
    </row>
    <row r="1766" spans="1:6" x14ac:dyDescent="0.45">
      <c r="A1766" s="209">
        <v>70604</v>
      </c>
      <c r="B1766" s="209">
        <v>500</v>
      </c>
      <c r="C1766" s="208">
        <v>6.6545429517336796</v>
      </c>
      <c r="D1766" s="209"/>
      <c r="E1766" s="209" t="s">
        <v>203</v>
      </c>
      <c r="F1766" s="209">
        <v>1986</v>
      </c>
    </row>
    <row r="1767" spans="1:6" x14ac:dyDescent="0.45">
      <c r="A1767" s="209">
        <v>70626</v>
      </c>
      <c r="B1767" s="209">
        <v>1500</v>
      </c>
      <c r="C1767" s="208">
        <v>41.920526456119703</v>
      </c>
      <c r="D1767" s="209"/>
      <c r="E1767" s="209" t="s">
        <v>203</v>
      </c>
      <c r="F1767" s="209">
        <v>1901</v>
      </c>
    </row>
    <row r="1768" spans="1:6" x14ac:dyDescent="0.45">
      <c r="A1768" s="209">
        <v>70632</v>
      </c>
      <c r="B1768" s="209">
        <v>315</v>
      </c>
      <c r="C1768" s="208">
        <v>9.5935823134275608</v>
      </c>
      <c r="D1768" s="209"/>
      <c r="E1768" s="209" t="s">
        <v>204</v>
      </c>
      <c r="F1768" s="209">
        <v>2003</v>
      </c>
    </row>
    <row r="1769" spans="1:6" x14ac:dyDescent="0.45">
      <c r="A1769" s="209">
        <v>70633</v>
      </c>
      <c r="B1769" s="209">
        <v>315</v>
      </c>
      <c r="C1769" s="208">
        <v>23.741436101324691</v>
      </c>
      <c r="D1769" s="209" t="s">
        <v>382</v>
      </c>
      <c r="E1769" s="209" t="s">
        <v>204</v>
      </c>
      <c r="F1769" s="209">
        <v>2003</v>
      </c>
    </row>
    <row r="1770" spans="1:6" x14ac:dyDescent="0.45">
      <c r="A1770" s="209">
        <v>70638</v>
      </c>
      <c r="B1770" s="209">
        <v>200</v>
      </c>
      <c r="C1770" s="208">
        <v>18.436010131810871</v>
      </c>
      <c r="D1770" s="209"/>
      <c r="E1770" s="209" t="s">
        <v>109</v>
      </c>
      <c r="F1770" s="209">
        <v>2003</v>
      </c>
    </row>
    <row r="1771" spans="1:6" x14ac:dyDescent="0.45">
      <c r="A1771" s="209">
        <v>70641</v>
      </c>
      <c r="B1771" s="209">
        <v>200</v>
      </c>
      <c r="C1771" s="208">
        <v>11.422105486860509</v>
      </c>
      <c r="D1771" s="209"/>
      <c r="E1771" s="209" t="s">
        <v>109</v>
      </c>
      <c r="F1771" s="209">
        <v>2003</v>
      </c>
    </row>
    <row r="1772" spans="1:6" x14ac:dyDescent="0.45">
      <c r="A1772" s="209">
        <v>70642</v>
      </c>
      <c r="B1772" s="209">
        <v>250</v>
      </c>
      <c r="C1772" s="208">
        <v>17.749963556339569</v>
      </c>
      <c r="D1772" s="209"/>
      <c r="E1772" s="209" t="s">
        <v>109</v>
      </c>
      <c r="F1772" s="209">
        <v>2003</v>
      </c>
    </row>
    <row r="1773" spans="1:6" x14ac:dyDescent="0.45">
      <c r="A1773" s="209">
        <v>70643</v>
      </c>
      <c r="B1773" s="209">
        <v>250</v>
      </c>
      <c r="C1773" s="208">
        <v>20.91725165031087</v>
      </c>
      <c r="D1773" s="209"/>
      <c r="E1773" s="209" t="s">
        <v>109</v>
      </c>
      <c r="F1773" s="209">
        <v>2003</v>
      </c>
    </row>
    <row r="1774" spans="1:6" x14ac:dyDescent="0.45">
      <c r="A1774" s="209">
        <v>70644</v>
      </c>
      <c r="B1774" s="209">
        <v>250</v>
      </c>
      <c r="C1774" s="208">
        <v>48.701105995126007</v>
      </c>
      <c r="D1774" s="209"/>
      <c r="E1774" s="209" t="s">
        <v>109</v>
      </c>
      <c r="F1774" s="209">
        <v>2003</v>
      </c>
    </row>
    <row r="1775" spans="1:6" x14ac:dyDescent="0.45">
      <c r="A1775" s="209">
        <v>70646</v>
      </c>
      <c r="B1775" s="209">
        <v>250</v>
      </c>
      <c r="C1775" s="208">
        <v>34.950263146255168</v>
      </c>
      <c r="D1775" s="209"/>
      <c r="E1775" s="209" t="s">
        <v>109</v>
      </c>
      <c r="F1775" s="209">
        <v>2003</v>
      </c>
    </row>
    <row r="1776" spans="1:6" x14ac:dyDescent="0.45">
      <c r="A1776" s="209">
        <v>70652</v>
      </c>
      <c r="B1776" s="209">
        <v>300</v>
      </c>
      <c r="C1776" s="208">
        <v>33.938471740260418</v>
      </c>
      <c r="D1776" s="209" t="s">
        <v>243</v>
      </c>
      <c r="E1776" s="209" t="s">
        <v>205</v>
      </c>
      <c r="F1776" s="209">
        <v>1981</v>
      </c>
    </row>
    <row r="1777" spans="1:6" x14ac:dyDescent="0.45">
      <c r="A1777" s="209">
        <v>70654</v>
      </c>
      <c r="B1777" s="209">
        <v>250</v>
      </c>
      <c r="C1777" s="208">
        <v>28.13999173016029</v>
      </c>
      <c r="D1777" s="209"/>
      <c r="E1777" s="209" t="s">
        <v>204</v>
      </c>
      <c r="F1777" s="209">
        <v>2003</v>
      </c>
    </row>
    <row r="1778" spans="1:6" x14ac:dyDescent="0.45">
      <c r="A1778" s="209">
        <v>70662</v>
      </c>
      <c r="B1778" s="209">
        <v>300</v>
      </c>
      <c r="C1778" s="208">
        <v>50.426835754985582</v>
      </c>
      <c r="D1778" s="209" t="s">
        <v>243</v>
      </c>
      <c r="E1778" s="209" t="s">
        <v>205</v>
      </c>
      <c r="F1778" s="209">
        <v>1981</v>
      </c>
    </row>
    <row r="1779" spans="1:6" x14ac:dyDescent="0.45">
      <c r="A1779" s="209">
        <v>70664</v>
      </c>
      <c r="B1779" s="209">
        <v>1000</v>
      </c>
      <c r="C1779" s="208">
        <v>43.202168346672842</v>
      </c>
      <c r="D1779" s="209"/>
      <c r="E1779" s="209" t="s">
        <v>203</v>
      </c>
      <c r="F1779" s="209">
        <v>1901</v>
      </c>
    </row>
    <row r="1780" spans="1:6" x14ac:dyDescent="0.45">
      <c r="A1780" s="209">
        <v>70665</v>
      </c>
      <c r="B1780" s="209">
        <v>1000</v>
      </c>
      <c r="C1780" s="208">
        <v>8.4889425723607541</v>
      </c>
      <c r="D1780" s="209"/>
      <c r="E1780" s="209" t="s">
        <v>203</v>
      </c>
      <c r="F1780" s="209">
        <v>1901</v>
      </c>
    </row>
    <row r="1781" spans="1:6" x14ac:dyDescent="0.45">
      <c r="A1781" s="209">
        <v>70668</v>
      </c>
      <c r="B1781" s="209">
        <v>300</v>
      </c>
      <c r="C1781" s="208">
        <v>38.596031742416002</v>
      </c>
      <c r="D1781" s="209" t="s">
        <v>243</v>
      </c>
      <c r="E1781" s="209" t="s">
        <v>205</v>
      </c>
      <c r="F1781" s="209">
        <v>1981</v>
      </c>
    </row>
    <row r="1782" spans="1:6" x14ac:dyDescent="0.45">
      <c r="A1782" s="209">
        <v>70669</v>
      </c>
      <c r="B1782" s="209">
        <v>200</v>
      </c>
      <c r="C1782" s="208">
        <v>19.37556887270269</v>
      </c>
      <c r="D1782" s="209"/>
      <c r="E1782" s="209" t="s">
        <v>207</v>
      </c>
      <c r="F1782" s="209">
        <v>1976</v>
      </c>
    </row>
    <row r="1783" spans="1:6" x14ac:dyDescent="0.45">
      <c r="A1783" s="209">
        <v>70670</v>
      </c>
      <c r="B1783" s="209">
        <v>200</v>
      </c>
      <c r="C1783" s="208">
        <v>18.854836900938231</v>
      </c>
      <c r="D1783" s="209"/>
      <c r="E1783" s="209" t="s">
        <v>207</v>
      </c>
      <c r="F1783" s="209">
        <v>1976</v>
      </c>
    </row>
    <row r="1784" spans="1:6" x14ac:dyDescent="0.45">
      <c r="A1784" s="209">
        <v>70671</v>
      </c>
      <c r="B1784" s="209">
        <v>200</v>
      </c>
      <c r="C1784" s="208">
        <v>19.888759714738221</v>
      </c>
      <c r="D1784" s="209"/>
      <c r="E1784" s="209" t="s">
        <v>207</v>
      </c>
      <c r="F1784" s="209">
        <v>1976</v>
      </c>
    </row>
    <row r="1785" spans="1:6" x14ac:dyDescent="0.45">
      <c r="A1785" s="209">
        <v>70672</v>
      </c>
      <c r="B1785" s="209">
        <v>200</v>
      </c>
      <c r="C1785" s="208">
        <v>13.511230273699519</v>
      </c>
      <c r="D1785" s="209"/>
      <c r="E1785" s="209" t="s">
        <v>207</v>
      </c>
      <c r="F1785" s="209">
        <v>1976</v>
      </c>
    </row>
    <row r="1786" spans="1:6" x14ac:dyDescent="0.45">
      <c r="A1786" s="209">
        <v>70673</v>
      </c>
      <c r="B1786" s="209">
        <v>200</v>
      </c>
      <c r="C1786" s="208">
        <v>12.310616607262739</v>
      </c>
      <c r="D1786" s="209"/>
      <c r="E1786" s="209" t="s">
        <v>207</v>
      </c>
      <c r="F1786" s="209">
        <v>1976</v>
      </c>
    </row>
    <row r="1787" spans="1:6" x14ac:dyDescent="0.45">
      <c r="A1787" s="209">
        <v>70674</v>
      </c>
      <c r="B1787" s="209">
        <v>200</v>
      </c>
      <c r="C1787" s="208">
        <v>19.219192214177539</v>
      </c>
      <c r="D1787" s="209"/>
      <c r="E1787" s="209" t="s">
        <v>207</v>
      </c>
      <c r="F1787" s="209">
        <v>1976</v>
      </c>
    </row>
    <row r="1788" spans="1:6" x14ac:dyDescent="0.45">
      <c r="A1788" s="209">
        <v>70675</v>
      </c>
      <c r="B1788" s="209">
        <v>200</v>
      </c>
      <c r="C1788" s="208">
        <v>19.04496477629165</v>
      </c>
      <c r="D1788" s="209"/>
      <c r="E1788" s="209" t="s">
        <v>207</v>
      </c>
      <c r="F1788" s="209">
        <v>1976</v>
      </c>
    </row>
    <row r="1789" spans="1:6" x14ac:dyDescent="0.45">
      <c r="A1789" s="209">
        <v>70676</v>
      </c>
      <c r="B1789" s="209">
        <v>200</v>
      </c>
      <c r="C1789" s="208">
        <v>19.487072703612089</v>
      </c>
      <c r="D1789" s="209"/>
      <c r="E1789" s="209" t="s">
        <v>207</v>
      </c>
      <c r="F1789" s="209">
        <v>1976</v>
      </c>
    </row>
    <row r="1790" spans="1:6" x14ac:dyDescent="0.45">
      <c r="A1790" s="209">
        <v>70677</v>
      </c>
      <c r="B1790" s="209">
        <v>200</v>
      </c>
      <c r="C1790" s="208">
        <v>14.868911114295219</v>
      </c>
      <c r="D1790" s="209"/>
      <c r="E1790" s="209" t="s">
        <v>207</v>
      </c>
      <c r="F1790" s="209">
        <v>1976</v>
      </c>
    </row>
    <row r="1791" spans="1:6" x14ac:dyDescent="0.45">
      <c r="A1791" s="209">
        <v>70679</v>
      </c>
      <c r="B1791" s="209">
        <v>200</v>
      </c>
      <c r="C1791" s="208">
        <v>16.88661935767318</v>
      </c>
      <c r="D1791" s="209"/>
      <c r="E1791" s="209" t="s">
        <v>207</v>
      </c>
      <c r="F1791" s="209">
        <v>1976</v>
      </c>
    </row>
    <row r="1792" spans="1:6" x14ac:dyDescent="0.45">
      <c r="A1792" s="209">
        <v>70687</v>
      </c>
      <c r="B1792" s="209">
        <v>200</v>
      </c>
      <c r="C1792" s="208">
        <v>19.23624623190484</v>
      </c>
      <c r="D1792" s="209"/>
      <c r="E1792" s="209" t="s">
        <v>205</v>
      </c>
      <c r="F1792" s="209">
        <v>1976</v>
      </c>
    </row>
    <row r="1793" spans="1:6" x14ac:dyDescent="0.45">
      <c r="A1793" s="209">
        <v>70698</v>
      </c>
      <c r="B1793" s="209">
        <v>250</v>
      </c>
      <c r="C1793" s="208">
        <v>33.107237403740072</v>
      </c>
      <c r="D1793" s="209"/>
      <c r="E1793" s="209" t="s">
        <v>207</v>
      </c>
      <c r="F1793" s="209">
        <v>1982</v>
      </c>
    </row>
    <row r="1794" spans="1:6" x14ac:dyDescent="0.45">
      <c r="A1794" s="209">
        <v>70700</v>
      </c>
      <c r="B1794" s="209">
        <v>315</v>
      </c>
      <c r="C1794" s="208">
        <v>16.90064428933297</v>
      </c>
      <c r="D1794" s="209"/>
      <c r="E1794" s="209" t="s">
        <v>114</v>
      </c>
      <c r="F1794" s="209">
        <v>1997</v>
      </c>
    </row>
    <row r="1795" spans="1:6" x14ac:dyDescent="0.45">
      <c r="A1795" s="209">
        <v>70707</v>
      </c>
      <c r="B1795" s="209">
        <v>500</v>
      </c>
      <c r="C1795" s="208">
        <v>37.492141391438047</v>
      </c>
      <c r="D1795" s="209"/>
      <c r="E1795" s="209" t="s">
        <v>203</v>
      </c>
      <c r="F1795" s="209">
        <v>1986</v>
      </c>
    </row>
    <row r="1796" spans="1:6" x14ac:dyDescent="0.45">
      <c r="A1796" s="209">
        <v>70715</v>
      </c>
      <c r="B1796" s="209">
        <v>450</v>
      </c>
      <c r="C1796" s="208">
        <v>37.793478301800008</v>
      </c>
      <c r="D1796" s="209"/>
      <c r="E1796" s="209" t="s">
        <v>114</v>
      </c>
      <c r="F1796" s="209">
        <v>1998</v>
      </c>
    </row>
    <row r="1797" spans="1:6" x14ac:dyDescent="0.45">
      <c r="A1797" s="209">
        <v>70720</v>
      </c>
      <c r="B1797" s="209">
        <v>450</v>
      </c>
      <c r="C1797" s="208">
        <v>76.405937026461359</v>
      </c>
      <c r="D1797" s="209"/>
      <c r="E1797" s="209" t="s">
        <v>114</v>
      </c>
      <c r="F1797" s="209">
        <v>1998</v>
      </c>
    </row>
    <row r="1798" spans="1:6" x14ac:dyDescent="0.45">
      <c r="A1798" s="209">
        <v>70725</v>
      </c>
      <c r="B1798" s="209">
        <v>450</v>
      </c>
      <c r="C1798" s="208">
        <v>69.496966490396289</v>
      </c>
      <c r="D1798" s="209"/>
      <c r="E1798" s="209" t="s">
        <v>114</v>
      </c>
      <c r="F1798" s="209">
        <v>1998</v>
      </c>
    </row>
    <row r="1799" spans="1:6" x14ac:dyDescent="0.45">
      <c r="A1799" s="209">
        <v>70730</v>
      </c>
      <c r="B1799" s="209">
        <v>1500</v>
      </c>
      <c r="C1799" s="208">
        <v>66.468393565762597</v>
      </c>
      <c r="D1799" s="209"/>
      <c r="E1799" s="209" t="s">
        <v>203</v>
      </c>
      <c r="F1799" s="209">
        <v>1901</v>
      </c>
    </row>
    <row r="1800" spans="1:6" x14ac:dyDescent="0.45">
      <c r="A1800" s="209">
        <v>70731</v>
      </c>
      <c r="B1800" s="209">
        <v>1500</v>
      </c>
      <c r="C1800" s="208">
        <v>54.563207886939743</v>
      </c>
      <c r="D1800" s="209"/>
      <c r="E1800" s="209" t="s">
        <v>203</v>
      </c>
      <c r="F1800" s="209">
        <v>1901</v>
      </c>
    </row>
    <row r="1801" spans="1:6" x14ac:dyDescent="0.45">
      <c r="A1801" s="209">
        <v>70733</v>
      </c>
      <c r="B1801" s="209">
        <v>250</v>
      </c>
      <c r="C1801" s="208">
        <v>14.80388043325026</v>
      </c>
      <c r="D1801" s="209"/>
      <c r="E1801" s="209" t="s">
        <v>207</v>
      </c>
      <c r="F1801" s="209">
        <v>1982</v>
      </c>
    </row>
    <row r="1802" spans="1:6" x14ac:dyDescent="0.45">
      <c r="A1802" s="209">
        <v>70735</v>
      </c>
      <c r="B1802" s="209">
        <v>250</v>
      </c>
      <c r="C1802" s="208">
        <v>27.183868561397251</v>
      </c>
      <c r="D1802" s="209"/>
      <c r="E1802" s="209" t="s">
        <v>207</v>
      </c>
      <c r="F1802" s="209">
        <v>1982</v>
      </c>
    </row>
    <row r="1803" spans="1:6" x14ac:dyDescent="0.45">
      <c r="A1803" s="209">
        <v>70740</v>
      </c>
      <c r="B1803" s="209">
        <v>315</v>
      </c>
      <c r="C1803" s="208">
        <v>50.431364248797557</v>
      </c>
      <c r="D1803" s="209"/>
      <c r="E1803" s="209" t="s">
        <v>114</v>
      </c>
      <c r="F1803" s="209">
        <v>1998</v>
      </c>
    </row>
    <row r="1804" spans="1:6" x14ac:dyDescent="0.45">
      <c r="A1804" s="209">
        <v>70741</v>
      </c>
      <c r="B1804" s="209">
        <v>315</v>
      </c>
      <c r="C1804" s="208">
        <v>48.847036757624288</v>
      </c>
      <c r="D1804" s="209"/>
      <c r="E1804" s="209" t="s">
        <v>114</v>
      </c>
      <c r="F1804" s="209">
        <v>1998</v>
      </c>
    </row>
    <row r="1805" spans="1:6" x14ac:dyDescent="0.45">
      <c r="A1805" s="209">
        <v>70742</v>
      </c>
      <c r="B1805" s="209">
        <v>315</v>
      </c>
      <c r="C1805" s="208">
        <v>43.887786455948103</v>
      </c>
      <c r="D1805" s="209"/>
      <c r="E1805" s="209" t="s">
        <v>114</v>
      </c>
      <c r="F1805" s="209">
        <v>1998</v>
      </c>
    </row>
    <row r="1806" spans="1:6" x14ac:dyDescent="0.45">
      <c r="A1806" s="209">
        <v>70743</v>
      </c>
      <c r="B1806" s="209">
        <v>250</v>
      </c>
      <c r="C1806" s="208">
        <v>24.394124145485751</v>
      </c>
      <c r="D1806" s="209"/>
      <c r="E1806" s="209" t="s">
        <v>207</v>
      </c>
      <c r="F1806" s="209">
        <v>1982</v>
      </c>
    </row>
    <row r="1807" spans="1:6" x14ac:dyDescent="0.45">
      <c r="A1807" s="209">
        <v>70744</v>
      </c>
      <c r="B1807" s="209">
        <v>250</v>
      </c>
      <c r="C1807" s="208">
        <v>15.308253875584439</v>
      </c>
      <c r="D1807" s="209"/>
      <c r="E1807" s="209" t="s">
        <v>203</v>
      </c>
      <c r="F1807" s="209">
        <v>1982</v>
      </c>
    </row>
    <row r="1808" spans="1:6" x14ac:dyDescent="0.45">
      <c r="A1808" s="209">
        <v>70758</v>
      </c>
      <c r="B1808" s="209">
        <v>450</v>
      </c>
      <c r="C1808" s="208">
        <v>51.355631800012823</v>
      </c>
      <c r="D1808" s="209"/>
      <c r="E1808" s="209" t="s">
        <v>114</v>
      </c>
      <c r="F1808" s="209">
        <v>1998</v>
      </c>
    </row>
    <row r="1809" spans="1:6" x14ac:dyDescent="0.45">
      <c r="A1809" s="209">
        <v>70759</v>
      </c>
      <c r="B1809" s="209">
        <v>1125</v>
      </c>
      <c r="C1809" s="208">
        <v>55.077579155543873</v>
      </c>
      <c r="D1809" s="209"/>
      <c r="E1809" s="209" t="s">
        <v>114</v>
      </c>
      <c r="F1809" s="209">
        <v>1997</v>
      </c>
    </row>
    <row r="1810" spans="1:6" x14ac:dyDescent="0.45">
      <c r="A1810" s="209">
        <v>70760</v>
      </c>
      <c r="B1810" s="209">
        <v>1125</v>
      </c>
      <c r="C1810" s="208">
        <v>36.670972048303689</v>
      </c>
      <c r="D1810" s="209"/>
      <c r="E1810" s="209" t="s">
        <v>114</v>
      </c>
      <c r="F1810" s="209">
        <v>1997</v>
      </c>
    </row>
    <row r="1811" spans="1:6" x14ac:dyDescent="0.45">
      <c r="A1811" s="209">
        <v>70761</v>
      </c>
      <c r="B1811" s="209">
        <v>1125</v>
      </c>
      <c r="C1811" s="208">
        <v>61.961241509637247</v>
      </c>
      <c r="D1811" s="209"/>
      <c r="E1811" s="209" t="s">
        <v>114</v>
      </c>
      <c r="F1811" s="209">
        <v>1997</v>
      </c>
    </row>
    <row r="1812" spans="1:6" x14ac:dyDescent="0.45">
      <c r="A1812" s="209">
        <v>70765</v>
      </c>
      <c r="B1812" s="209">
        <v>315</v>
      </c>
      <c r="C1812" s="208">
        <v>64.007133826349246</v>
      </c>
      <c r="D1812" s="209"/>
      <c r="E1812" s="209" t="s">
        <v>114</v>
      </c>
      <c r="F1812" s="209">
        <v>1998</v>
      </c>
    </row>
    <row r="1813" spans="1:6" x14ac:dyDescent="0.45">
      <c r="A1813" s="209">
        <v>70767</v>
      </c>
      <c r="B1813" s="209">
        <v>315</v>
      </c>
      <c r="C1813" s="208">
        <v>59.587680853291559</v>
      </c>
      <c r="D1813" s="209"/>
      <c r="E1813" s="209" t="s">
        <v>114</v>
      </c>
      <c r="F1813" s="209">
        <v>1998</v>
      </c>
    </row>
    <row r="1814" spans="1:6" x14ac:dyDescent="0.45">
      <c r="A1814" s="209">
        <v>70790</v>
      </c>
      <c r="B1814" s="209">
        <v>315</v>
      </c>
      <c r="C1814" s="208">
        <v>29.704860556301309</v>
      </c>
      <c r="D1814" s="209"/>
      <c r="E1814" s="209" t="s">
        <v>204</v>
      </c>
      <c r="F1814" s="209">
        <v>2003</v>
      </c>
    </row>
    <row r="1815" spans="1:6" x14ac:dyDescent="0.45">
      <c r="A1815" s="209">
        <v>70800</v>
      </c>
      <c r="B1815" s="209">
        <v>315</v>
      </c>
      <c r="C1815" s="208">
        <v>44.924285887221167</v>
      </c>
      <c r="D1815" s="209"/>
      <c r="E1815" s="209" t="s">
        <v>204</v>
      </c>
      <c r="F1815" s="209">
        <v>2003</v>
      </c>
    </row>
    <row r="1816" spans="1:6" x14ac:dyDescent="0.45">
      <c r="A1816" s="209">
        <v>70801</v>
      </c>
      <c r="B1816" s="209">
        <v>315</v>
      </c>
      <c r="C1816" s="208">
        <v>45.008267237404269</v>
      </c>
      <c r="D1816" s="209"/>
      <c r="E1816" s="209" t="s">
        <v>204</v>
      </c>
      <c r="F1816" s="209">
        <v>2003</v>
      </c>
    </row>
    <row r="1817" spans="1:6" x14ac:dyDescent="0.45">
      <c r="A1817" s="209">
        <v>70831</v>
      </c>
      <c r="B1817" s="209">
        <v>250</v>
      </c>
      <c r="C1817" s="208">
        <v>38.107668269754242</v>
      </c>
      <c r="D1817" s="209"/>
      <c r="E1817" s="209" t="s">
        <v>204</v>
      </c>
      <c r="F1817" s="209">
        <v>2004</v>
      </c>
    </row>
    <row r="1818" spans="1:6" x14ac:dyDescent="0.45">
      <c r="A1818" s="209">
        <v>70832</v>
      </c>
      <c r="B1818" s="209">
        <v>250</v>
      </c>
      <c r="C1818" s="208">
        <v>29.068945387446799</v>
      </c>
      <c r="D1818" s="209"/>
      <c r="E1818" s="209" t="s">
        <v>204</v>
      </c>
      <c r="F1818" s="209">
        <v>2004</v>
      </c>
    </row>
    <row r="1819" spans="1:6" x14ac:dyDescent="0.45">
      <c r="A1819" s="209">
        <v>70833</v>
      </c>
      <c r="B1819" s="209">
        <v>250</v>
      </c>
      <c r="C1819" s="208">
        <v>33.997216851724993</v>
      </c>
      <c r="D1819" s="209"/>
      <c r="E1819" s="209" t="s">
        <v>204</v>
      </c>
      <c r="F1819" s="209">
        <v>2004</v>
      </c>
    </row>
    <row r="1820" spans="1:6" x14ac:dyDescent="0.45">
      <c r="A1820" s="209">
        <v>70834</v>
      </c>
      <c r="B1820" s="209">
        <v>250</v>
      </c>
      <c r="C1820" s="208">
        <v>36.151611000802127</v>
      </c>
      <c r="D1820" s="209"/>
      <c r="E1820" s="209" t="s">
        <v>204</v>
      </c>
      <c r="F1820" s="209">
        <v>2004</v>
      </c>
    </row>
    <row r="1821" spans="1:6" x14ac:dyDescent="0.45">
      <c r="A1821" s="209">
        <v>70835</v>
      </c>
      <c r="B1821" s="209">
        <v>315</v>
      </c>
      <c r="C1821" s="208">
        <v>6.976680076746784</v>
      </c>
      <c r="D1821" s="209"/>
      <c r="E1821" s="209" t="s">
        <v>204</v>
      </c>
      <c r="F1821" s="209">
        <v>2004</v>
      </c>
    </row>
    <row r="1822" spans="1:6" x14ac:dyDescent="0.45">
      <c r="A1822" s="209">
        <v>70836</v>
      </c>
      <c r="B1822" s="209">
        <v>315</v>
      </c>
      <c r="C1822" s="208">
        <v>31.514958736790909</v>
      </c>
      <c r="D1822" s="209"/>
      <c r="E1822" s="209" t="s">
        <v>204</v>
      </c>
      <c r="F1822" s="209">
        <v>2004</v>
      </c>
    </row>
    <row r="1823" spans="1:6" x14ac:dyDescent="0.45">
      <c r="A1823" s="209">
        <v>70837</v>
      </c>
      <c r="B1823" s="209">
        <v>560</v>
      </c>
      <c r="C1823" s="208">
        <v>47.04898584553905</v>
      </c>
      <c r="D1823" s="209"/>
      <c r="E1823" s="209" t="s">
        <v>204</v>
      </c>
      <c r="F1823" s="209">
        <v>2004</v>
      </c>
    </row>
    <row r="1824" spans="1:6" x14ac:dyDescent="0.45">
      <c r="A1824" s="209">
        <v>70838</v>
      </c>
      <c r="B1824" s="209">
        <v>560</v>
      </c>
      <c r="C1824" s="208">
        <v>55.063620506836592</v>
      </c>
      <c r="D1824" s="209"/>
      <c r="E1824" s="209" t="s">
        <v>204</v>
      </c>
      <c r="F1824" s="209">
        <v>2004</v>
      </c>
    </row>
    <row r="1825" spans="1:6" x14ac:dyDescent="0.45">
      <c r="A1825" s="209">
        <v>70839</v>
      </c>
      <c r="B1825" s="209">
        <v>500</v>
      </c>
      <c r="C1825" s="208">
        <v>43.913669924643131</v>
      </c>
      <c r="D1825" s="209"/>
      <c r="E1825" s="209" t="s">
        <v>204</v>
      </c>
      <c r="F1825" s="209">
        <v>2004</v>
      </c>
    </row>
    <row r="1826" spans="1:6" x14ac:dyDescent="0.45">
      <c r="A1826" s="209">
        <v>70856</v>
      </c>
      <c r="B1826" s="209">
        <v>315</v>
      </c>
      <c r="C1826" s="208">
        <v>49.900851936077473</v>
      </c>
      <c r="D1826" s="209"/>
      <c r="E1826" s="209" t="s">
        <v>204</v>
      </c>
      <c r="F1826" s="209">
        <v>1998</v>
      </c>
    </row>
    <row r="1827" spans="1:6" x14ac:dyDescent="0.45">
      <c r="A1827" s="209">
        <v>70858</v>
      </c>
      <c r="B1827" s="209">
        <v>315</v>
      </c>
      <c r="C1827" s="208">
        <v>50.333255118941942</v>
      </c>
      <c r="D1827" s="209"/>
      <c r="E1827" s="209" t="s">
        <v>204</v>
      </c>
      <c r="F1827" s="209">
        <v>1998</v>
      </c>
    </row>
    <row r="1828" spans="1:6" x14ac:dyDescent="0.45">
      <c r="A1828" s="209">
        <v>70889</v>
      </c>
      <c r="B1828" s="209">
        <v>200</v>
      </c>
      <c r="C1828" s="208">
        <v>8.8417714935757505</v>
      </c>
      <c r="D1828" s="209"/>
      <c r="E1828" s="209" t="s">
        <v>204</v>
      </c>
      <c r="F1828" s="209">
        <v>2005</v>
      </c>
    </row>
    <row r="1829" spans="1:6" x14ac:dyDescent="0.45">
      <c r="A1829" s="209">
        <v>70890</v>
      </c>
      <c r="B1829" s="209">
        <v>200</v>
      </c>
      <c r="C1829" s="208">
        <v>8.3510760791479619</v>
      </c>
      <c r="D1829" s="209"/>
      <c r="E1829" s="209" t="s">
        <v>204</v>
      </c>
      <c r="F1829" s="209">
        <v>2005</v>
      </c>
    </row>
    <row r="1830" spans="1:6" x14ac:dyDescent="0.45">
      <c r="A1830" s="209">
        <v>70892</v>
      </c>
      <c r="B1830" s="209">
        <v>200</v>
      </c>
      <c r="C1830" s="208">
        <v>27.010983980024282</v>
      </c>
      <c r="D1830" s="209"/>
      <c r="E1830" s="209" t="s">
        <v>204</v>
      </c>
      <c r="F1830" s="209">
        <v>2005</v>
      </c>
    </row>
    <row r="1831" spans="1:6" x14ac:dyDescent="0.45">
      <c r="A1831" s="209">
        <v>70896</v>
      </c>
      <c r="B1831" s="209">
        <v>500</v>
      </c>
      <c r="C1831" s="208">
        <v>19.862690021615219</v>
      </c>
      <c r="D1831" s="209"/>
      <c r="E1831" s="209" t="s">
        <v>203</v>
      </c>
      <c r="F1831" s="209">
        <v>1986</v>
      </c>
    </row>
    <row r="1832" spans="1:6" x14ac:dyDescent="0.45">
      <c r="A1832" s="209">
        <v>70897</v>
      </c>
      <c r="B1832" s="209">
        <v>500</v>
      </c>
      <c r="C1832" s="208">
        <v>38.033487906492979</v>
      </c>
      <c r="D1832" s="209"/>
      <c r="E1832" s="209" t="s">
        <v>203</v>
      </c>
      <c r="F1832" s="209">
        <v>1986</v>
      </c>
    </row>
    <row r="1833" spans="1:6" x14ac:dyDescent="0.45">
      <c r="A1833" s="209">
        <v>70905</v>
      </c>
      <c r="B1833" s="209">
        <v>500</v>
      </c>
      <c r="C1833" s="208">
        <v>25.17103354624054</v>
      </c>
      <c r="D1833" s="209"/>
      <c r="E1833" s="209" t="s">
        <v>203</v>
      </c>
      <c r="F1833" s="209">
        <v>1986</v>
      </c>
    </row>
    <row r="1834" spans="1:6" x14ac:dyDescent="0.45">
      <c r="A1834" s="209">
        <v>70915</v>
      </c>
      <c r="B1834" s="209">
        <v>250</v>
      </c>
      <c r="C1834" s="208">
        <v>5.1178229090350724</v>
      </c>
      <c r="D1834" s="209"/>
      <c r="E1834" s="209" t="s">
        <v>204</v>
      </c>
      <c r="F1834" s="209">
        <v>2004</v>
      </c>
    </row>
    <row r="1835" spans="1:6" x14ac:dyDescent="0.45">
      <c r="A1835" s="209">
        <v>70916</v>
      </c>
      <c r="B1835" s="209">
        <v>250</v>
      </c>
      <c r="C1835" s="208">
        <v>47.948972926315747</v>
      </c>
      <c r="D1835" s="209"/>
      <c r="E1835" s="209" t="s">
        <v>204</v>
      </c>
      <c r="F1835" s="209">
        <v>2004</v>
      </c>
    </row>
    <row r="1836" spans="1:6" x14ac:dyDescent="0.45">
      <c r="A1836" s="209">
        <v>70924</v>
      </c>
      <c r="B1836" s="209">
        <v>250</v>
      </c>
      <c r="C1836" s="208">
        <v>36.602834848585317</v>
      </c>
      <c r="D1836" s="209"/>
      <c r="E1836" s="209" t="s">
        <v>204</v>
      </c>
      <c r="F1836" s="209">
        <v>2004</v>
      </c>
    </row>
    <row r="1837" spans="1:6" x14ac:dyDescent="0.45">
      <c r="A1837" s="209">
        <v>70925</v>
      </c>
      <c r="B1837" s="209">
        <v>250</v>
      </c>
      <c r="C1837" s="208">
        <v>23.951327969697559</v>
      </c>
      <c r="D1837" s="209"/>
      <c r="E1837" s="209" t="s">
        <v>204</v>
      </c>
      <c r="F1837" s="209">
        <v>2004</v>
      </c>
    </row>
    <row r="1838" spans="1:6" x14ac:dyDescent="0.45">
      <c r="A1838" s="209">
        <v>70926</v>
      </c>
      <c r="B1838" s="209">
        <v>250</v>
      </c>
      <c r="C1838" s="208">
        <v>43.111703869494598</v>
      </c>
      <c r="D1838" s="209"/>
      <c r="E1838" s="209" t="s">
        <v>204</v>
      </c>
      <c r="F1838" s="209">
        <v>2004</v>
      </c>
    </row>
    <row r="1839" spans="1:6" x14ac:dyDescent="0.45">
      <c r="A1839" s="209">
        <v>70927</v>
      </c>
      <c r="B1839" s="209">
        <v>250</v>
      </c>
      <c r="C1839" s="208">
        <v>12.696265852711599</v>
      </c>
      <c r="D1839" s="209"/>
      <c r="E1839" s="209" t="s">
        <v>204</v>
      </c>
      <c r="F1839" s="209">
        <v>2004</v>
      </c>
    </row>
    <row r="1840" spans="1:6" x14ac:dyDescent="0.45">
      <c r="A1840" s="209">
        <v>70944</v>
      </c>
      <c r="B1840" s="209">
        <v>600</v>
      </c>
      <c r="C1840" s="208">
        <v>31.834978781581359</v>
      </c>
      <c r="D1840" s="209"/>
      <c r="E1840" s="209" t="s">
        <v>203</v>
      </c>
      <c r="F1840" s="209">
        <v>1901</v>
      </c>
    </row>
    <row r="1841" spans="1:6" x14ac:dyDescent="0.45">
      <c r="A1841" s="209">
        <v>71190</v>
      </c>
      <c r="B1841" s="209">
        <v>500</v>
      </c>
      <c r="C1841" s="208">
        <v>43.319345334111638</v>
      </c>
      <c r="D1841" s="209"/>
      <c r="E1841" s="209" t="s">
        <v>109</v>
      </c>
      <c r="F1841" s="209">
        <v>2000</v>
      </c>
    </row>
    <row r="1842" spans="1:6" x14ac:dyDescent="0.45">
      <c r="A1842" s="209">
        <v>71191</v>
      </c>
      <c r="B1842" s="209">
        <v>560</v>
      </c>
      <c r="C1842" s="208">
        <v>28.79877076468636</v>
      </c>
      <c r="D1842" s="209"/>
      <c r="E1842" s="209" t="s">
        <v>109</v>
      </c>
      <c r="F1842" s="209">
        <v>2000</v>
      </c>
    </row>
    <row r="1843" spans="1:6" x14ac:dyDescent="0.45">
      <c r="A1843" s="209">
        <v>71192</v>
      </c>
      <c r="B1843" s="209">
        <v>560</v>
      </c>
      <c r="C1843" s="208">
        <v>53.150566782649094</v>
      </c>
      <c r="D1843" s="209"/>
      <c r="E1843" s="209" t="s">
        <v>109</v>
      </c>
      <c r="F1843" s="209">
        <v>2000</v>
      </c>
    </row>
    <row r="1844" spans="1:6" x14ac:dyDescent="0.45">
      <c r="A1844" s="209">
        <v>71194</v>
      </c>
      <c r="B1844" s="209">
        <v>1500</v>
      </c>
      <c r="C1844" s="208">
        <v>155.14640363989</v>
      </c>
      <c r="D1844" s="209"/>
      <c r="E1844" s="209" t="s">
        <v>203</v>
      </c>
      <c r="F1844" s="209">
        <v>1980</v>
      </c>
    </row>
    <row r="1845" spans="1:6" x14ac:dyDescent="0.45">
      <c r="A1845" s="209">
        <v>71195</v>
      </c>
      <c r="B1845" s="209">
        <v>560</v>
      </c>
      <c r="C1845" s="208">
        <v>46.598772597757311</v>
      </c>
      <c r="D1845" s="209"/>
      <c r="E1845" s="209" t="s">
        <v>109</v>
      </c>
      <c r="F1845" s="209">
        <v>2000</v>
      </c>
    </row>
    <row r="1846" spans="1:6" x14ac:dyDescent="0.45">
      <c r="A1846" s="209">
        <v>71203</v>
      </c>
      <c r="B1846" s="209">
        <v>1000</v>
      </c>
      <c r="C1846" s="208">
        <v>34.774106082100403</v>
      </c>
      <c r="D1846" s="209"/>
      <c r="E1846" s="209" t="s">
        <v>203</v>
      </c>
      <c r="F1846" s="209">
        <v>1986</v>
      </c>
    </row>
    <row r="1847" spans="1:6" x14ac:dyDescent="0.45">
      <c r="A1847" s="209">
        <v>71204</v>
      </c>
      <c r="B1847" s="209">
        <v>1000</v>
      </c>
      <c r="C1847" s="208">
        <v>7.2700205153490796</v>
      </c>
      <c r="D1847" s="209"/>
      <c r="E1847" s="209" t="s">
        <v>203</v>
      </c>
      <c r="F1847" s="209">
        <v>1986</v>
      </c>
    </row>
    <row r="1848" spans="1:6" x14ac:dyDescent="0.45">
      <c r="A1848" s="209">
        <v>71208</v>
      </c>
      <c r="B1848" s="209">
        <v>560</v>
      </c>
      <c r="C1848" s="208">
        <v>38.692325724186382</v>
      </c>
      <c r="D1848" s="209"/>
      <c r="E1848" s="209" t="s">
        <v>109</v>
      </c>
      <c r="F1848" s="209">
        <v>2000</v>
      </c>
    </row>
    <row r="1849" spans="1:6" x14ac:dyDescent="0.45">
      <c r="A1849" s="209">
        <v>71211</v>
      </c>
      <c r="B1849" s="209">
        <v>400</v>
      </c>
      <c r="C1849" s="208">
        <v>5.1338707766996761</v>
      </c>
      <c r="D1849" s="209"/>
      <c r="E1849" s="209" t="s">
        <v>114</v>
      </c>
      <c r="F1849" s="209">
        <v>1901</v>
      </c>
    </row>
    <row r="1850" spans="1:6" x14ac:dyDescent="0.45">
      <c r="A1850" s="209">
        <v>71213</v>
      </c>
      <c r="B1850" s="209">
        <v>500</v>
      </c>
      <c r="C1850" s="208">
        <v>11.221671535079659</v>
      </c>
      <c r="D1850" s="209"/>
      <c r="E1850" s="209" t="s">
        <v>111</v>
      </c>
      <c r="F1850" s="209">
        <v>1997</v>
      </c>
    </row>
    <row r="1851" spans="1:6" x14ac:dyDescent="0.45">
      <c r="A1851" s="209">
        <v>71215</v>
      </c>
      <c r="B1851" s="209">
        <v>1000</v>
      </c>
      <c r="C1851" s="208">
        <v>46.042659991585047</v>
      </c>
      <c r="D1851" s="209"/>
      <c r="E1851" s="209" t="s">
        <v>203</v>
      </c>
      <c r="F1851" s="209">
        <v>1985</v>
      </c>
    </row>
    <row r="1852" spans="1:6" x14ac:dyDescent="0.45">
      <c r="A1852" s="209">
        <v>71216</v>
      </c>
      <c r="B1852" s="209">
        <v>1000</v>
      </c>
      <c r="C1852" s="208">
        <v>59.039563988525302</v>
      </c>
      <c r="D1852" s="209"/>
      <c r="E1852" s="209" t="s">
        <v>203</v>
      </c>
      <c r="F1852" s="209">
        <v>1901</v>
      </c>
    </row>
    <row r="1853" spans="1:6" x14ac:dyDescent="0.45">
      <c r="A1853" s="209">
        <v>71217</v>
      </c>
      <c r="B1853" s="209">
        <v>1000</v>
      </c>
      <c r="C1853" s="208">
        <v>30.81459845701885</v>
      </c>
      <c r="D1853" s="209"/>
      <c r="E1853" s="209" t="s">
        <v>203</v>
      </c>
      <c r="F1853" s="209">
        <v>1901</v>
      </c>
    </row>
    <row r="1854" spans="1:6" x14ac:dyDescent="0.45">
      <c r="A1854" s="209">
        <v>71218</v>
      </c>
      <c r="B1854" s="209">
        <v>1000</v>
      </c>
      <c r="C1854" s="208">
        <v>26.987414017868758</v>
      </c>
      <c r="D1854" s="209"/>
      <c r="E1854" s="209" t="s">
        <v>203</v>
      </c>
      <c r="F1854" s="209">
        <v>1901</v>
      </c>
    </row>
    <row r="1855" spans="1:6" x14ac:dyDescent="0.45">
      <c r="A1855" s="209">
        <v>71219</v>
      </c>
      <c r="B1855" s="209">
        <v>1200</v>
      </c>
      <c r="C1855" s="208">
        <v>55.144836803850858</v>
      </c>
      <c r="D1855" s="209"/>
      <c r="E1855" s="209" t="s">
        <v>203</v>
      </c>
      <c r="F1855" s="209">
        <v>1901</v>
      </c>
    </row>
    <row r="1856" spans="1:6" x14ac:dyDescent="0.45">
      <c r="A1856" s="209">
        <v>71220</v>
      </c>
      <c r="B1856" s="209">
        <v>1200</v>
      </c>
      <c r="C1856" s="208">
        <v>41.837488323295297</v>
      </c>
      <c r="D1856" s="209"/>
      <c r="E1856" s="209" t="s">
        <v>203</v>
      </c>
      <c r="F1856" s="209">
        <v>1901</v>
      </c>
    </row>
    <row r="1857" spans="1:6" x14ac:dyDescent="0.45">
      <c r="A1857" s="209">
        <v>71222</v>
      </c>
      <c r="B1857" s="209">
        <v>1200</v>
      </c>
      <c r="C1857" s="208">
        <v>110.3602762761027</v>
      </c>
      <c r="D1857" s="209"/>
      <c r="E1857" s="209" t="s">
        <v>203</v>
      </c>
      <c r="F1857" s="209">
        <v>1901</v>
      </c>
    </row>
    <row r="1858" spans="1:6" x14ac:dyDescent="0.45">
      <c r="A1858" s="209">
        <v>71223</v>
      </c>
      <c r="B1858" s="209">
        <v>1000</v>
      </c>
      <c r="C1858" s="208">
        <v>62.101538576520767</v>
      </c>
      <c r="D1858" s="209"/>
      <c r="E1858" s="209" t="s">
        <v>203</v>
      </c>
      <c r="F1858" s="209">
        <v>1985</v>
      </c>
    </row>
    <row r="1859" spans="1:6" x14ac:dyDescent="0.45">
      <c r="A1859" s="209">
        <v>71224</v>
      </c>
      <c r="B1859" s="209">
        <v>1000</v>
      </c>
      <c r="C1859" s="208">
        <v>19.483805715865039</v>
      </c>
      <c r="D1859" s="209"/>
      <c r="E1859" s="209" t="s">
        <v>203</v>
      </c>
      <c r="F1859" s="209">
        <v>1901</v>
      </c>
    </row>
    <row r="1860" spans="1:6" x14ac:dyDescent="0.45">
      <c r="A1860" s="209">
        <v>71225</v>
      </c>
      <c r="B1860" s="209">
        <v>1000</v>
      </c>
      <c r="C1860" s="208">
        <v>39.213890617080118</v>
      </c>
      <c r="D1860" s="209"/>
      <c r="E1860" s="209" t="s">
        <v>203</v>
      </c>
      <c r="F1860" s="209">
        <v>1901</v>
      </c>
    </row>
    <row r="1861" spans="1:6" x14ac:dyDescent="0.45">
      <c r="A1861" s="209">
        <v>71226</v>
      </c>
      <c r="B1861" s="209">
        <v>1000</v>
      </c>
      <c r="C1861" s="208">
        <v>29.391189176345389</v>
      </c>
      <c r="D1861" s="209"/>
      <c r="E1861" s="209" t="s">
        <v>203</v>
      </c>
      <c r="F1861" s="209">
        <v>1901</v>
      </c>
    </row>
    <row r="1862" spans="1:6" x14ac:dyDescent="0.45">
      <c r="A1862" s="209">
        <v>71227</v>
      </c>
      <c r="B1862" s="209">
        <v>1000</v>
      </c>
      <c r="C1862" s="208">
        <v>54.989295073108089</v>
      </c>
      <c r="D1862" s="209"/>
      <c r="E1862" s="209" t="s">
        <v>203</v>
      </c>
      <c r="F1862" s="209">
        <v>1901</v>
      </c>
    </row>
    <row r="1863" spans="1:6" x14ac:dyDescent="0.45">
      <c r="A1863" s="209">
        <v>71228</v>
      </c>
      <c r="B1863" s="209">
        <v>1000</v>
      </c>
      <c r="C1863" s="208">
        <v>60.935707791428463</v>
      </c>
      <c r="D1863" s="209"/>
      <c r="E1863" s="209" t="s">
        <v>203</v>
      </c>
      <c r="F1863" s="209">
        <v>1901</v>
      </c>
    </row>
    <row r="1864" spans="1:6" x14ac:dyDescent="0.45">
      <c r="A1864" s="209">
        <v>71229</v>
      </c>
      <c r="B1864" s="209">
        <v>1000</v>
      </c>
      <c r="C1864" s="208">
        <v>54.628346664323118</v>
      </c>
      <c r="D1864" s="209"/>
      <c r="E1864" s="209" t="s">
        <v>203</v>
      </c>
      <c r="F1864" s="209">
        <v>1901</v>
      </c>
    </row>
    <row r="1865" spans="1:6" x14ac:dyDescent="0.45">
      <c r="A1865" s="209">
        <v>71230</v>
      </c>
      <c r="B1865" s="209">
        <v>1000</v>
      </c>
      <c r="C1865" s="208">
        <v>109.0984890411853</v>
      </c>
      <c r="D1865" s="209"/>
      <c r="E1865" s="209" t="s">
        <v>203</v>
      </c>
      <c r="F1865" s="209">
        <v>1901</v>
      </c>
    </row>
    <row r="1866" spans="1:6" x14ac:dyDescent="0.45">
      <c r="A1866" s="209">
        <v>71231</v>
      </c>
      <c r="B1866" s="209">
        <v>1000</v>
      </c>
      <c r="C1866" s="208">
        <v>14.86908313096723</v>
      </c>
      <c r="D1866" s="209"/>
      <c r="E1866" s="209" t="s">
        <v>203</v>
      </c>
      <c r="F1866" s="209">
        <v>1901</v>
      </c>
    </row>
    <row r="1867" spans="1:6" x14ac:dyDescent="0.45">
      <c r="A1867" s="209">
        <v>71232</v>
      </c>
      <c r="B1867" s="209">
        <v>1000</v>
      </c>
      <c r="C1867" s="208">
        <v>10.37574644340696</v>
      </c>
      <c r="D1867" s="209"/>
      <c r="E1867" s="209" t="s">
        <v>203</v>
      </c>
      <c r="F1867" s="209">
        <v>1901</v>
      </c>
    </row>
    <row r="1868" spans="1:6" x14ac:dyDescent="0.45">
      <c r="A1868" s="209">
        <v>71233</v>
      </c>
      <c r="B1868" s="209">
        <v>1000</v>
      </c>
      <c r="C1868" s="208">
        <v>22.260402806018</v>
      </c>
      <c r="D1868" s="209"/>
      <c r="E1868" s="209" t="s">
        <v>203</v>
      </c>
      <c r="F1868" s="209">
        <v>1901</v>
      </c>
    </row>
    <row r="1869" spans="1:6" x14ac:dyDescent="0.45">
      <c r="A1869" s="209">
        <v>71234</v>
      </c>
      <c r="B1869" s="209">
        <v>1000</v>
      </c>
      <c r="C1869" s="208">
        <v>6.6069994550961377</v>
      </c>
      <c r="D1869" s="209"/>
      <c r="E1869" s="209" t="s">
        <v>203</v>
      </c>
      <c r="F1869" s="209">
        <v>1901</v>
      </c>
    </row>
    <row r="1870" spans="1:6" x14ac:dyDescent="0.45">
      <c r="A1870" s="209">
        <v>71235</v>
      </c>
      <c r="B1870" s="209">
        <v>1000</v>
      </c>
      <c r="C1870" s="208">
        <v>5.8700080792268503</v>
      </c>
      <c r="D1870" s="209"/>
      <c r="E1870" s="209" t="s">
        <v>203</v>
      </c>
      <c r="F1870" s="209">
        <v>1901</v>
      </c>
    </row>
    <row r="1871" spans="1:6" x14ac:dyDescent="0.45">
      <c r="A1871" s="209">
        <v>71236</v>
      </c>
      <c r="B1871" s="209">
        <v>1000</v>
      </c>
      <c r="C1871" s="208">
        <v>21.5973344538438</v>
      </c>
      <c r="D1871" s="209"/>
      <c r="E1871" s="209" t="s">
        <v>203</v>
      </c>
      <c r="F1871" s="209">
        <v>1901</v>
      </c>
    </row>
    <row r="1872" spans="1:6" x14ac:dyDescent="0.45">
      <c r="A1872" s="209">
        <v>71237</v>
      </c>
      <c r="B1872" s="209">
        <v>1000</v>
      </c>
      <c r="C1872" s="208">
        <v>6.29772853805098</v>
      </c>
      <c r="D1872" s="209"/>
      <c r="E1872" s="209" t="s">
        <v>203</v>
      </c>
      <c r="F1872" s="209">
        <v>1901</v>
      </c>
    </row>
    <row r="1873" spans="1:6" x14ac:dyDescent="0.45">
      <c r="A1873" s="209">
        <v>71238</v>
      </c>
      <c r="B1873" s="209">
        <v>1000</v>
      </c>
      <c r="C1873" s="208">
        <v>42.852316211480797</v>
      </c>
      <c r="D1873" s="209"/>
      <c r="E1873" s="209" t="s">
        <v>203</v>
      </c>
      <c r="F1873" s="209">
        <v>1901</v>
      </c>
    </row>
    <row r="1874" spans="1:6" x14ac:dyDescent="0.45">
      <c r="A1874" s="209">
        <v>71239</v>
      </c>
      <c r="B1874" s="209">
        <v>1000</v>
      </c>
      <c r="C1874" s="208">
        <v>73.43470270137901</v>
      </c>
      <c r="D1874" s="209"/>
      <c r="E1874" s="209" t="s">
        <v>203</v>
      </c>
      <c r="F1874" s="209">
        <v>1985</v>
      </c>
    </row>
    <row r="1875" spans="1:6" x14ac:dyDescent="0.45">
      <c r="A1875" s="209">
        <v>71240</v>
      </c>
      <c r="B1875" s="209">
        <v>1000</v>
      </c>
      <c r="C1875" s="208">
        <v>59.573633111800731</v>
      </c>
      <c r="D1875" s="209"/>
      <c r="E1875" s="209" t="s">
        <v>203</v>
      </c>
      <c r="F1875" s="209">
        <v>1985</v>
      </c>
    </row>
    <row r="1876" spans="1:6" x14ac:dyDescent="0.45">
      <c r="A1876" s="209">
        <v>71241</v>
      </c>
      <c r="B1876" s="209">
        <v>1000</v>
      </c>
      <c r="C1876" s="208">
        <v>51.721042696082023</v>
      </c>
      <c r="D1876" s="209"/>
      <c r="E1876" s="209" t="s">
        <v>203</v>
      </c>
      <c r="F1876" s="209">
        <v>1985</v>
      </c>
    </row>
    <row r="1877" spans="1:6" x14ac:dyDescent="0.45">
      <c r="A1877" s="209">
        <v>71242</v>
      </c>
      <c r="B1877" s="209">
        <v>1000</v>
      </c>
      <c r="C1877" s="208">
        <v>59.504005004073633</v>
      </c>
      <c r="D1877" s="209"/>
      <c r="E1877" s="209" t="s">
        <v>203</v>
      </c>
      <c r="F1877" s="209">
        <v>1985</v>
      </c>
    </row>
    <row r="1878" spans="1:6" x14ac:dyDescent="0.45">
      <c r="A1878" s="209">
        <v>71243</v>
      </c>
      <c r="B1878" s="209">
        <v>1000</v>
      </c>
      <c r="C1878" s="208">
        <v>78.92658330771313</v>
      </c>
      <c r="D1878" s="209"/>
      <c r="E1878" s="209" t="s">
        <v>203</v>
      </c>
      <c r="F1878" s="209">
        <v>1901</v>
      </c>
    </row>
    <row r="1879" spans="1:6" x14ac:dyDescent="0.45">
      <c r="A1879" s="209">
        <v>71244</v>
      </c>
      <c r="B1879" s="209">
        <v>1000</v>
      </c>
      <c r="C1879" s="208">
        <v>89.723338949168863</v>
      </c>
      <c r="D1879" s="209"/>
      <c r="E1879" s="209" t="s">
        <v>203</v>
      </c>
      <c r="F1879" s="209">
        <v>1901</v>
      </c>
    </row>
    <row r="1880" spans="1:6" x14ac:dyDescent="0.45">
      <c r="A1880" s="209">
        <v>71245</v>
      </c>
      <c r="B1880" s="209">
        <v>1200</v>
      </c>
      <c r="C1880" s="208">
        <v>15.351156290761271</v>
      </c>
      <c r="D1880" s="209"/>
      <c r="E1880" s="209" t="s">
        <v>203</v>
      </c>
      <c r="F1880" s="209">
        <v>1901</v>
      </c>
    </row>
    <row r="1881" spans="1:6" x14ac:dyDescent="0.45">
      <c r="A1881" s="209">
        <v>71246</v>
      </c>
      <c r="B1881" s="209">
        <v>1200</v>
      </c>
      <c r="C1881" s="208">
        <v>34.991998122689282</v>
      </c>
      <c r="D1881" s="209"/>
      <c r="E1881" s="209" t="s">
        <v>203</v>
      </c>
      <c r="F1881" s="209">
        <v>1901</v>
      </c>
    </row>
    <row r="1882" spans="1:6" x14ac:dyDescent="0.45">
      <c r="A1882" s="209">
        <v>71247</v>
      </c>
      <c r="B1882" s="209">
        <v>1500</v>
      </c>
      <c r="C1882" s="208">
        <v>60.640666182701793</v>
      </c>
      <c r="D1882" s="209"/>
      <c r="E1882" s="209" t="s">
        <v>203</v>
      </c>
      <c r="F1882" s="209">
        <v>1980</v>
      </c>
    </row>
    <row r="1883" spans="1:6" x14ac:dyDescent="0.45">
      <c r="A1883" s="209">
        <v>71248</v>
      </c>
      <c r="B1883" s="209">
        <v>1500</v>
      </c>
      <c r="C1883" s="208">
        <v>78.681875806440189</v>
      </c>
      <c r="D1883" s="209"/>
      <c r="E1883" s="209" t="s">
        <v>203</v>
      </c>
      <c r="F1883" s="209">
        <v>1980</v>
      </c>
    </row>
    <row r="1884" spans="1:6" x14ac:dyDescent="0.45">
      <c r="A1884" s="209">
        <v>71249</v>
      </c>
      <c r="B1884" s="209">
        <v>1500</v>
      </c>
      <c r="C1884" s="208">
        <v>105.4770194411805</v>
      </c>
      <c r="D1884" s="209"/>
      <c r="E1884" s="209" t="s">
        <v>203</v>
      </c>
      <c r="F1884" s="209">
        <v>1980</v>
      </c>
    </row>
    <row r="1885" spans="1:6" x14ac:dyDescent="0.45">
      <c r="A1885" s="209">
        <v>71250</v>
      </c>
      <c r="B1885" s="209">
        <v>1000</v>
      </c>
      <c r="C1885" s="208">
        <v>108.1389809237039</v>
      </c>
      <c r="D1885" s="209"/>
      <c r="E1885" s="209" t="s">
        <v>203</v>
      </c>
      <c r="F1885" s="209">
        <v>1985</v>
      </c>
    </row>
    <row r="1886" spans="1:6" x14ac:dyDescent="0.45">
      <c r="A1886" s="209">
        <v>71262</v>
      </c>
      <c r="B1886" s="209">
        <v>1500</v>
      </c>
      <c r="C1886" s="208">
        <v>36.057012152050007</v>
      </c>
      <c r="D1886" s="209"/>
      <c r="E1886" s="209" t="s">
        <v>203</v>
      </c>
      <c r="F1886" s="209">
        <v>1980</v>
      </c>
    </row>
    <row r="1887" spans="1:6" x14ac:dyDescent="0.45">
      <c r="A1887" s="209">
        <v>71263</v>
      </c>
      <c r="B1887" s="209">
        <v>600</v>
      </c>
      <c r="C1887" s="208">
        <v>8.0143653393863978</v>
      </c>
      <c r="D1887" s="209" t="s">
        <v>383</v>
      </c>
      <c r="E1887" s="209" t="s">
        <v>203</v>
      </c>
      <c r="F1887" s="209">
        <v>1901</v>
      </c>
    </row>
    <row r="1888" spans="1:6" x14ac:dyDescent="0.45">
      <c r="A1888" s="209">
        <v>71265</v>
      </c>
      <c r="B1888" s="209">
        <v>1200</v>
      </c>
      <c r="C1888" s="208">
        <v>11.88185518158531</v>
      </c>
      <c r="D1888" s="209"/>
      <c r="E1888" s="209" t="s">
        <v>203</v>
      </c>
      <c r="F1888" s="209">
        <v>1901</v>
      </c>
    </row>
    <row r="1889" spans="1:6" x14ac:dyDescent="0.45">
      <c r="A1889" s="209">
        <v>71266</v>
      </c>
      <c r="B1889" s="209">
        <v>1200</v>
      </c>
      <c r="C1889" s="208">
        <v>32.932378999407099</v>
      </c>
      <c r="D1889" s="209"/>
      <c r="E1889" s="209" t="s">
        <v>203</v>
      </c>
      <c r="F1889" s="209">
        <v>1901</v>
      </c>
    </row>
    <row r="1890" spans="1:6" x14ac:dyDescent="0.45">
      <c r="A1890" s="209">
        <v>71267</v>
      </c>
      <c r="B1890" s="209">
        <v>1200</v>
      </c>
      <c r="C1890" s="208">
        <v>21.57930068385879</v>
      </c>
      <c r="D1890" s="209"/>
      <c r="E1890" s="209" t="s">
        <v>203</v>
      </c>
      <c r="F1890" s="209">
        <v>1901</v>
      </c>
    </row>
    <row r="1891" spans="1:6" x14ac:dyDescent="0.45">
      <c r="A1891" s="209">
        <v>71269</v>
      </c>
      <c r="B1891" s="209">
        <v>500</v>
      </c>
      <c r="C1891" s="208">
        <v>26.82389595929936</v>
      </c>
      <c r="D1891" s="209"/>
      <c r="E1891" s="209" t="s">
        <v>203</v>
      </c>
      <c r="F1891" s="209">
        <v>1984</v>
      </c>
    </row>
    <row r="1892" spans="1:6" x14ac:dyDescent="0.45">
      <c r="A1892" s="209">
        <v>71270</v>
      </c>
      <c r="B1892" s="209">
        <v>500</v>
      </c>
      <c r="C1892" s="208">
        <v>26.707655510979141</v>
      </c>
      <c r="D1892" s="209"/>
      <c r="E1892" s="209" t="s">
        <v>203</v>
      </c>
      <c r="F1892" s="209">
        <v>1984</v>
      </c>
    </row>
    <row r="1893" spans="1:6" x14ac:dyDescent="0.45">
      <c r="A1893" s="209">
        <v>71271</v>
      </c>
      <c r="B1893" s="209">
        <v>500</v>
      </c>
      <c r="C1893" s="208">
        <v>48.195140558351319</v>
      </c>
      <c r="D1893" s="209"/>
      <c r="E1893" s="209" t="s">
        <v>203</v>
      </c>
      <c r="F1893" s="209">
        <v>1984</v>
      </c>
    </row>
    <row r="1894" spans="1:6" x14ac:dyDescent="0.45">
      <c r="A1894" s="209">
        <v>71272</v>
      </c>
      <c r="B1894" s="209">
        <v>500</v>
      </c>
      <c r="C1894" s="208">
        <v>49.029509599567078</v>
      </c>
      <c r="D1894" s="209"/>
      <c r="E1894" s="209" t="s">
        <v>203</v>
      </c>
      <c r="F1894" s="209">
        <v>1984</v>
      </c>
    </row>
    <row r="1895" spans="1:6" x14ac:dyDescent="0.45">
      <c r="A1895" s="209">
        <v>71273</v>
      </c>
      <c r="B1895" s="209">
        <v>500</v>
      </c>
      <c r="C1895" s="208">
        <v>38.748066914365417</v>
      </c>
      <c r="D1895" s="209"/>
      <c r="E1895" s="209" t="s">
        <v>203</v>
      </c>
      <c r="F1895" s="209">
        <v>1984</v>
      </c>
    </row>
    <row r="1896" spans="1:6" x14ac:dyDescent="0.45">
      <c r="A1896" s="209">
        <v>71274</v>
      </c>
      <c r="B1896" s="209">
        <v>500</v>
      </c>
      <c r="C1896" s="208">
        <v>13.15036425650902</v>
      </c>
      <c r="D1896" s="209"/>
      <c r="E1896" s="209" t="s">
        <v>203</v>
      </c>
      <c r="F1896" s="209">
        <v>1984</v>
      </c>
    </row>
    <row r="1897" spans="1:6" x14ac:dyDescent="0.45">
      <c r="A1897" s="209">
        <v>71275</v>
      </c>
      <c r="B1897" s="209">
        <v>500</v>
      </c>
      <c r="C1897" s="208">
        <v>22.081794465720549</v>
      </c>
      <c r="D1897" s="209"/>
      <c r="E1897" s="209" t="s">
        <v>203</v>
      </c>
      <c r="F1897" s="209">
        <v>1984</v>
      </c>
    </row>
    <row r="1898" spans="1:6" x14ac:dyDescent="0.45">
      <c r="A1898" s="209">
        <v>71276</v>
      </c>
      <c r="B1898" s="209">
        <v>500</v>
      </c>
      <c r="C1898" s="208">
        <v>11.214620579685089</v>
      </c>
      <c r="D1898" s="209"/>
      <c r="E1898" s="209" t="s">
        <v>203</v>
      </c>
      <c r="F1898" s="209">
        <v>1984</v>
      </c>
    </row>
    <row r="1899" spans="1:6" x14ac:dyDescent="0.45">
      <c r="A1899" s="209">
        <v>71277</v>
      </c>
      <c r="B1899" s="209">
        <v>500</v>
      </c>
      <c r="C1899" s="208">
        <v>16.07508014176301</v>
      </c>
      <c r="D1899" s="209"/>
      <c r="E1899" s="209" t="s">
        <v>203</v>
      </c>
      <c r="F1899" s="209">
        <v>1984</v>
      </c>
    </row>
    <row r="1900" spans="1:6" x14ac:dyDescent="0.45">
      <c r="A1900" s="209">
        <v>71278</v>
      </c>
      <c r="B1900" s="209">
        <v>500</v>
      </c>
      <c r="C1900" s="208">
        <v>51.217305378492973</v>
      </c>
      <c r="D1900" s="209"/>
      <c r="E1900" s="209" t="s">
        <v>203</v>
      </c>
      <c r="F1900" s="209">
        <v>1984</v>
      </c>
    </row>
    <row r="1901" spans="1:6" x14ac:dyDescent="0.45">
      <c r="A1901" s="209">
        <v>71279</v>
      </c>
      <c r="B1901" s="209">
        <v>500</v>
      </c>
      <c r="C1901" s="208">
        <v>16.496531474380511</v>
      </c>
      <c r="D1901" s="209"/>
      <c r="E1901" s="209" t="s">
        <v>203</v>
      </c>
      <c r="F1901" s="209">
        <v>1984</v>
      </c>
    </row>
    <row r="1902" spans="1:6" x14ac:dyDescent="0.45">
      <c r="A1902" s="209">
        <v>71280</v>
      </c>
      <c r="B1902" s="209">
        <v>500</v>
      </c>
      <c r="C1902" s="208">
        <v>53.173707423252679</v>
      </c>
      <c r="D1902" s="209"/>
      <c r="E1902" s="209" t="s">
        <v>203</v>
      </c>
      <c r="F1902" s="209">
        <v>1984</v>
      </c>
    </row>
    <row r="1903" spans="1:6" x14ac:dyDescent="0.45">
      <c r="A1903" s="209">
        <v>71281</v>
      </c>
      <c r="B1903" s="209">
        <v>500</v>
      </c>
      <c r="C1903" s="208">
        <v>43.949545856657473</v>
      </c>
      <c r="D1903" s="209"/>
      <c r="E1903" s="209" t="s">
        <v>203</v>
      </c>
      <c r="F1903" s="209">
        <v>1984</v>
      </c>
    </row>
    <row r="1904" spans="1:6" x14ac:dyDescent="0.45">
      <c r="A1904" s="209">
        <v>71282</v>
      </c>
      <c r="B1904" s="209">
        <v>500</v>
      </c>
      <c r="C1904" s="208">
        <v>29.102643303802711</v>
      </c>
      <c r="D1904" s="209"/>
      <c r="E1904" s="209" t="s">
        <v>203</v>
      </c>
      <c r="F1904" s="209">
        <v>1984</v>
      </c>
    </row>
    <row r="1905" spans="1:6" x14ac:dyDescent="0.45">
      <c r="A1905" s="209">
        <v>71283</v>
      </c>
      <c r="B1905" s="209">
        <v>500</v>
      </c>
      <c r="C1905" s="208">
        <v>24.467097190353108</v>
      </c>
      <c r="D1905" s="209"/>
      <c r="E1905" s="209" t="s">
        <v>203</v>
      </c>
      <c r="F1905" s="209">
        <v>1984</v>
      </c>
    </row>
    <row r="1906" spans="1:6" x14ac:dyDescent="0.45">
      <c r="A1906" s="209">
        <v>71284</v>
      </c>
      <c r="B1906" s="209">
        <v>560</v>
      </c>
      <c r="C1906" s="208">
        <v>23.094867128826479</v>
      </c>
      <c r="D1906" s="209"/>
      <c r="E1906" s="209" t="s">
        <v>204</v>
      </c>
      <c r="F1906" s="209">
        <v>1901</v>
      </c>
    </row>
    <row r="1907" spans="1:6" x14ac:dyDescent="0.45">
      <c r="A1907" s="209">
        <v>71419</v>
      </c>
      <c r="B1907" s="209">
        <v>350</v>
      </c>
      <c r="C1907" s="208">
        <v>84.903107570706851</v>
      </c>
      <c r="D1907" s="209" t="s">
        <v>236</v>
      </c>
      <c r="E1907" s="209" t="s">
        <v>203</v>
      </c>
      <c r="F1907" s="209">
        <v>1901</v>
      </c>
    </row>
    <row r="1908" spans="1:6" x14ac:dyDescent="0.45">
      <c r="A1908" s="209">
        <v>71432</v>
      </c>
      <c r="B1908" s="209">
        <v>315</v>
      </c>
      <c r="C1908" s="208">
        <v>34.65671059137496</v>
      </c>
      <c r="D1908" s="209"/>
      <c r="E1908" s="209" t="s">
        <v>204</v>
      </c>
      <c r="F1908" s="209">
        <v>2006</v>
      </c>
    </row>
    <row r="1909" spans="1:6" x14ac:dyDescent="0.45">
      <c r="A1909" s="209">
        <v>71436</v>
      </c>
      <c r="B1909" s="209">
        <v>315</v>
      </c>
      <c r="C1909" s="208">
        <v>50.59640717464773</v>
      </c>
      <c r="D1909" s="209"/>
      <c r="E1909" s="209" t="s">
        <v>204</v>
      </c>
      <c r="F1909" s="209">
        <v>2006</v>
      </c>
    </row>
    <row r="1910" spans="1:6" x14ac:dyDescent="0.45">
      <c r="A1910" s="209">
        <v>71438</v>
      </c>
      <c r="B1910" s="209">
        <v>315</v>
      </c>
      <c r="C1910" s="208">
        <v>36.378157449948183</v>
      </c>
      <c r="D1910" s="209"/>
      <c r="E1910" s="209" t="s">
        <v>204</v>
      </c>
      <c r="F1910" s="209">
        <v>2006</v>
      </c>
    </row>
    <row r="1911" spans="1:6" x14ac:dyDescent="0.45">
      <c r="A1911" s="209">
        <v>71439</v>
      </c>
      <c r="B1911" s="209">
        <v>315</v>
      </c>
      <c r="C1911" s="208">
        <v>35.450536505479377</v>
      </c>
      <c r="D1911" s="209"/>
      <c r="E1911" s="209" t="s">
        <v>204</v>
      </c>
      <c r="F1911" s="209">
        <v>2006</v>
      </c>
    </row>
    <row r="1912" spans="1:6" x14ac:dyDescent="0.45">
      <c r="A1912" s="209">
        <v>71452</v>
      </c>
      <c r="B1912" s="209">
        <v>250</v>
      </c>
      <c r="C1912" s="208">
        <v>6.0670111680668004</v>
      </c>
      <c r="D1912" s="209"/>
      <c r="E1912" s="209" t="s">
        <v>204</v>
      </c>
      <c r="F1912" s="209">
        <v>2004</v>
      </c>
    </row>
    <row r="1913" spans="1:6" x14ac:dyDescent="0.45">
      <c r="A1913" s="209">
        <v>71453</v>
      </c>
      <c r="B1913" s="209">
        <v>250</v>
      </c>
      <c r="C1913" s="208">
        <v>50.063229139909602</v>
      </c>
      <c r="D1913" s="209"/>
      <c r="E1913" s="209" t="s">
        <v>204</v>
      </c>
      <c r="F1913" s="209">
        <v>2004</v>
      </c>
    </row>
    <row r="1914" spans="1:6" x14ac:dyDescent="0.45">
      <c r="A1914" s="209">
        <v>71454</v>
      </c>
      <c r="B1914" s="209">
        <v>250</v>
      </c>
      <c r="C1914" s="208">
        <v>49.776039159514042</v>
      </c>
      <c r="D1914" s="209"/>
      <c r="E1914" s="209" t="s">
        <v>204</v>
      </c>
      <c r="F1914" s="209">
        <v>2004</v>
      </c>
    </row>
    <row r="1915" spans="1:6" x14ac:dyDescent="0.45">
      <c r="A1915" s="209">
        <v>71492</v>
      </c>
      <c r="B1915" s="209"/>
      <c r="C1915" s="208">
        <v>19.280836630498499</v>
      </c>
      <c r="D1915" s="209"/>
      <c r="E1915" s="209"/>
      <c r="F1915" s="209">
        <v>1901</v>
      </c>
    </row>
    <row r="1916" spans="1:6" x14ac:dyDescent="0.45">
      <c r="A1916" s="209">
        <v>71731</v>
      </c>
      <c r="B1916" s="209">
        <v>315</v>
      </c>
      <c r="C1916" s="208">
        <v>79.42549172737489</v>
      </c>
      <c r="D1916" s="209"/>
      <c r="E1916" s="209" t="s">
        <v>204</v>
      </c>
      <c r="F1916" s="209">
        <v>2007</v>
      </c>
    </row>
    <row r="1917" spans="1:6" x14ac:dyDescent="0.45">
      <c r="A1917" s="209">
        <v>71732</v>
      </c>
      <c r="B1917" s="209">
        <v>315</v>
      </c>
      <c r="C1917" s="208">
        <v>46.628915700977821</v>
      </c>
      <c r="D1917" s="209"/>
      <c r="E1917" s="209" t="s">
        <v>204</v>
      </c>
      <c r="F1917" s="209">
        <v>2007</v>
      </c>
    </row>
    <row r="1918" spans="1:6" x14ac:dyDescent="0.45">
      <c r="A1918" s="209">
        <v>71733</v>
      </c>
      <c r="B1918" s="209">
        <v>315</v>
      </c>
      <c r="C1918" s="208">
        <v>42.051560018019373</v>
      </c>
      <c r="D1918" s="209"/>
      <c r="E1918" s="209" t="s">
        <v>204</v>
      </c>
      <c r="F1918" s="209">
        <v>2007</v>
      </c>
    </row>
    <row r="1919" spans="1:6" x14ac:dyDescent="0.45">
      <c r="A1919" s="209">
        <v>71734</v>
      </c>
      <c r="B1919" s="209">
        <v>250</v>
      </c>
      <c r="C1919" s="208">
        <v>36.558873410841173</v>
      </c>
      <c r="D1919" s="209"/>
      <c r="E1919" s="209" t="s">
        <v>204</v>
      </c>
      <c r="F1919" s="209">
        <v>2007</v>
      </c>
    </row>
    <row r="1920" spans="1:6" x14ac:dyDescent="0.45">
      <c r="A1920" s="209">
        <v>71735</v>
      </c>
      <c r="B1920" s="209">
        <v>250</v>
      </c>
      <c r="C1920" s="208">
        <v>36.314668065515583</v>
      </c>
      <c r="D1920" s="209"/>
      <c r="E1920" s="209" t="s">
        <v>204</v>
      </c>
      <c r="F1920" s="209">
        <v>2007</v>
      </c>
    </row>
    <row r="1921" spans="1:6" x14ac:dyDescent="0.45">
      <c r="A1921" s="209">
        <v>71736</v>
      </c>
      <c r="B1921" s="209">
        <v>250</v>
      </c>
      <c r="C1921" s="208">
        <v>18.06041801970191</v>
      </c>
      <c r="D1921" s="209"/>
      <c r="E1921" s="209" t="s">
        <v>204</v>
      </c>
      <c r="F1921" s="209">
        <v>2007</v>
      </c>
    </row>
    <row r="1922" spans="1:6" x14ac:dyDescent="0.45">
      <c r="A1922" s="209">
        <v>71737</v>
      </c>
      <c r="B1922" s="209">
        <v>250</v>
      </c>
      <c r="C1922" s="208">
        <v>37.68859491301761</v>
      </c>
      <c r="D1922" s="209"/>
      <c r="E1922" s="209" t="s">
        <v>204</v>
      </c>
      <c r="F1922" s="209">
        <v>2008</v>
      </c>
    </row>
    <row r="1923" spans="1:6" x14ac:dyDescent="0.45">
      <c r="A1923" s="209">
        <v>71738</v>
      </c>
      <c r="B1923" s="209">
        <v>250</v>
      </c>
      <c r="C1923" s="208">
        <v>49.905720210390989</v>
      </c>
      <c r="D1923" s="209"/>
      <c r="E1923" s="209" t="s">
        <v>204</v>
      </c>
      <c r="F1923" s="209">
        <v>2008</v>
      </c>
    </row>
    <row r="1924" spans="1:6" x14ac:dyDescent="0.45">
      <c r="A1924" s="209">
        <v>71739</v>
      </c>
      <c r="B1924" s="209">
        <v>250</v>
      </c>
      <c r="C1924" s="208">
        <v>52.156139961817139</v>
      </c>
      <c r="D1924" s="209"/>
      <c r="E1924" s="209" t="s">
        <v>204</v>
      </c>
      <c r="F1924" s="209">
        <v>2008</v>
      </c>
    </row>
    <row r="1925" spans="1:6" x14ac:dyDescent="0.45">
      <c r="A1925" s="209">
        <v>71740</v>
      </c>
      <c r="B1925" s="209">
        <v>250</v>
      </c>
      <c r="C1925" s="208">
        <v>13.00585567444524</v>
      </c>
      <c r="D1925" s="209"/>
      <c r="E1925" s="209" t="s">
        <v>204</v>
      </c>
      <c r="F1925" s="209">
        <v>2008</v>
      </c>
    </row>
    <row r="1926" spans="1:6" x14ac:dyDescent="0.45">
      <c r="A1926" s="209">
        <v>71741</v>
      </c>
      <c r="B1926" s="209">
        <v>250</v>
      </c>
      <c r="C1926" s="208">
        <v>46.202920848742437</v>
      </c>
      <c r="D1926" s="209"/>
      <c r="E1926" s="209" t="s">
        <v>204</v>
      </c>
      <c r="F1926" s="209">
        <v>2007</v>
      </c>
    </row>
    <row r="1927" spans="1:6" x14ac:dyDescent="0.45">
      <c r="A1927" s="209">
        <v>71742</v>
      </c>
      <c r="B1927" s="209">
        <v>250</v>
      </c>
      <c r="C1927" s="208">
        <v>58.992521087726431</v>
      </c>
      <c r="D1927" s="209"/>
      <c r="E1927" s="209" t="s">
        <v>204</v>
      </c>
      <c r="F1927" s="209">
        <v>2007</v>
      </c>
    </row>
    <row r="1928" spans="1:6" x14ac:dyDescent="0.45">
      <c r="A1928" s="209">
        <v>71744</v>
      </c>
      <c r="B1928" s="209">
        <v>500</v>
      </c>
      <c r="C1928" s="208">
        <v>50.338695927341803</v>
      </c>
      <c r="D1928" s="209"/>
      <c r="E1928" s="209" t="s">
        <v>204</v>
      </c>
      <c r="F1928" s="209">
        <v>2007</v>
      </c>
    </row>
    <row r="1929" spans="1:6" x14ac:dyDescent="0.45">
      <c r="A1929" s="209">
        <v>71745</v>
      </c>
      <c r="B1929" s="209">
        <v>500</v>
      </c>
      <c r="C1929" s="208">
        <v>43.244249096929018</v>
      </c>
      <c r="D1929" s="209"/>
      <c r="E1929" s="209" t="s">
        <v>204</v>
      </c>
      <c r="F1929" s="209">
        <v>2007</v>
      </c>
    </row>
    <row r="1930" spans="1:6" x14ac:dyDescent="0.45">
      <c r="A1930" s="209">
        <v>71746</v>
      </c>
      <c r="B1930" s="209">
        <v>500</v>
      </c>
      <c r="C1930" s="208">
        <v>55.584020154148853</v>
      </c>
      <c r="D1930" s="209"/>
      <c r="E1930" s="209" t="s">
        <v>204</v>
      </c>
      <c r="F1930" s="209">
        <v>2007</v>
      </c>
    </row>
    <row r="1931" spans="1:6" x14ac:dyDescent="0.45">
      <c r="A1931" s="209">
        <v>71764</v>
      </c>
      <c r="B1931" s="209">
        <v>315</v>
      </c>
      <c r="C1931" s="208">
        <v>17.423806647591189</v>
      </c>
      <c r="D1931" s="209"/>
      <c r="E1931" s="209" t="s">
        <v>114</v>
      </c>
      <c r="F1931" s="209">
        <v>2007</v>
      </c>
    </row>
    <row r="1932" spans="1:6" x14ac:dyDescent="0.45">
      <c r="A1932" s="209">
        <v>71767</v>
      </c>
      <c r="B1932" s="209">
        <v>315</v>
      </c>
      <c r="C1932" s="208">
        <v>12.004648213154461</v>
      </c>
      <c r="D1932" s="209"/>
      <c r="E1932" s="209" t="s">
        <v>114</v>
      </c>
      <c r="F1932" s="209">
        <v>2007</v>
      </c>
    </row>
    <row r="1933" spans="1:6" x14ac:dyDescent="0.45">
      <c r="A1933" s="209">
        <v>71768</v>
      </c>
      <c r="B1933" s="209">
        <v>315</v>
      </c>
      <c r="C1933" s="208">
        <v>8.4780904474582304</v>
      </c>
      <c r="D1933" s="209"/>
      <c r="E1933" s="209" t="s">
        <v>204</v>
      </c>
      <c r="F1933" s="209">
        <v>2006</v>
      </c>
    </row>
    <row r="1934" spans="1:6" x14ac:dyDescent="0.45">
      <c r="A1934" s="209">
        <v>71769</v>
      </c>
      <c r="B1934" s="209">
        <v>315</v>
      </c>
      <c r="C1934" s="208">
        <v>22.880678029222949</v>
      </c>
      <c r="D1934" s="209"/>
      <c r="E1934" s="209" t="s">
        <v>204</v>
      </c>
      <c r="F1934" s="209">
        <v>2006</v>
      </c>
    </row>
    <row r="1935" spans="1:6" x14ac:dyDescent="0.45">
      <c r="A1935" s="209">
        <v>71770</v>
      </c>
      <c r="B1935" s="209">
        <v>400</v>
      </c>
      <c r="C1935" s="208">
        <v>15.47252676860753</v>
      </c>
      <c r="D1935" s="209"/>
      <c r="E1935" s="209" t="s">
        <v>204</v>
      </c>
      <c r="F1935" s="209">
        <v>2006</v>
      </c>
    </row>
    <row r="1936" spans="1:6" x14ac:dyDescent="0.45">
      <c r="A1936" s="209">
        <v>71771</v>
      </c>
      <c r="B1936" s="209">
        <v>315</v>
      </c>
      <c r="C1936" s="208">
        <v>2.7229165790124181</v>
      </c>
      <c r="D1936" s="209"/>
      <c r="E1936" s="209" t="s">
        <v>204</v>
      </c>
      <c r="F1936" s="209">
        <v>2006</v>
      </c>
    </row>
    <row r="1937" spans="1:6" x14ac:dyDescent="0.45">
      <c r="A1937" s="209">
        <v>71858</v>
      </c>
      <c r="B1937" s="209">
        <v>315</v>
      </c>
      <c r="C1937" s="208">
        <v>27.47099065050438</v>
      </c>
      <c r="D1937" s="209" t="s">
        <v>384</v>
      </c>
      <c r="E1937" s="209" t="s">
        <v>114</v>
      </c>
      <c r="F1937" s="209">
        <v>2006</v>
      </c>
    </row>
    <row r="1938" spans="1:6" x14ac:dyDescent="0.45">
      <c r="A1938" s="209">
        <v>71859</v>
      </c>
      <c r="B1938" s="209">
        <v>315</v>
      </c>
      <c r="C1938" s="208">
        <v>19.516954041639131</v>
      </c>
      <c r="D1938" s="209" t="s">
        <v>385</v>
      </c>
      <c r="E1938" s="209" t="s">
        <v>114</v>
      </c>
      <c r="F1938" s="209">
        <v>2006</v>
      </c>
    </row>
    <row r="1939" spans="1:6" x14ac:dyDescent="0.45">
      <c r="A1939" s="209">
        <v>71861</v>
      </c>
      <c r="B1939" s="209">
        <v>250</v>
      </c>
      <c r="C1939" s="208">
        <v>15.945643767084279</v>
      </c>
      <c r="D1939" s="209"/>
      <c r="E1939" s="209" t="s">
        <v>204</v>
      </c>
      <c r="F1939" s="209">
        <v>2007</v>
      </c>
    </row>
    <row r="1940" spans="1:6" x14ac:dyDescent="0.45">
      <c r="A1940" s="209">
        <v>71862</v>
      </c>
      <c r="B1940" s="209">
        <v>400</v>
      </c>
      <c r="C1940" s="208">
        <v>18.781251888405961</v>
      </c>
      <c r="D1940" s="209"/>
      <c r="E1940" s="209" t="s">
        <v>204</v>
      </c>
      <c r="F1940" s="209">
        <v>2007</v>
      </c>
    </row>
    <row r="1941" spans="1:6" x14ac:dyDescent="0.45">
      <c r="A1941" s="209">
        <v>71864</v>
      </c>
      <c r="B1941" s="209">
        <v>400</v>
      </c>
      <c r="C1941" s="208">
        <v>12.26663290426294</v>
      </c>
      <c r="D1941" s="209"/>
      <c r="E1941" s="209" t="s">
        <v>204</v>
      </c>
      <c r="F1941" s="209">
        <v>2007</v>
      </c>
    </row>
    <row r="1942" spans="1:6" x14ac:dyDescent="0.45">
      <c r="A1942" s="209">
        <v>71870</v>
      </c>
      <c r="B1942" s="209">
        <v>315</v>
      </c>
      <c r="C1942" s="208">
        <v>13.952820434562289</v>
      </c>
      <c r="D1942" s="209"/>
      <c r="E1942" s="209" t="s">
        <v>204</v>
      </c>
      <c r="F1942" s="209">
        <v>2007</v>
      </c>
    </row>
    <row r="1943" spans="1:6" x14ac:dyDescent="0.45">
      <c r="A1943" s="209">
        <v>71871</v>
      </c>
      <c r="B1943" s="209">
        <v>400</v>
      </c>
      <c r="C1943" s="208">
        <v>9.9546666459754434</v>
      </c>
      <c r="D1943" s="209" t="s">
        <v>240</v>
      </c>
      <c r="E1943" s="209" t="s">
        <v>109</v>
      </c>
      <c r="F1943" s="209">
        <v>1901</v>
      </c>
    </row>
    <row r="1944" spans="1:6" x14ac:dyDescent="0.45">
      <c r="A1944" s="209">
        <v>71873</v>
      </c>
      <c r="B1944" s="209">
        <v>200</v>
      </c>
      <c r="C1944" s="208">
        <v>16.985889836311049</v>
      </c>
      <c r="D1944" s="209"/>
      <c r="E1944" s="209" t="s">
        <v>204</v>
      </c>
      <c r="F1944" s="209">
        <v>2007</v>
      </c>
    </row>
    <row r="1945" spans="1:6" x14ac:dyDescent="0.45">
      <c r="A1945" s="209">
        <v>71875</v>
      </c>
      <c r="B1945" s="209">
        <v>250</v>
      </c>
      <c r="C1945" s="208">
        <v>21.737427102365519</v>
      </c>
      <c r="D1945" s="209" t="s">
        <v>386</v>
      </c>
      <c r="E1945" s="209" t="s">
        <v>204</v>
      </c>
      <c r="F1945" s="209">
        <v>2007</v>
      </c>
    </row>
    <row r="1946" spans="1:6" x14ac:dyDescent="0.45">
      <c r="A1946" s="209">
        <v>71878</v>
      </c>
      <c r="B1946" s="209">
        <v>250</v>
      </c>
      <c r="C1946" s="208">
        <v>9.4509639354486552</v>
      </c>
      <c r="D1946" s="209"/>
      <c r="E1946" s="209" t="s">
        <v>204</v>
      </c>
      <c r="F1946" s="209">
        <v>2007</v>
      </c>
    </row>
    <row r="1947" spans="1:6" x14ac:dyDescent="0.45">
      <c r="A1947" s="209">
        <v>71934</v>
      </c>
      <c r="B1947" s="209">
        <v>200</v>
      </c>
      <c r="C1947" s="208">
        <v>34.300965778261528</v>
      </c>
      <c r="D1947" s="209"/>
      <c r="E1947" s="209" t="s">
        <v>204</v>
      </c>
      <c r="F1947" s="209">
        <v>2007</v>
      </c>
    </row>
    <row r="1948" spans="1:6" x14ac:dyDescent="0.45">
      <c r="A1948" s="209">
        <v>71937</v>
      </c>
      <c r="B1948" s="209">
        <v>250</v>
      </c>
      <c r="C1948" s="208">
        <v>38.211378029187152</v>
      </c>
      <c r="D1948" s="209"/>
      <c r="E1948" s="209" t="s">
        <v>204</v>
      </c>
      <c r="F1948" s="209">
        <v>2007</v>
      </c>
    </row>
    <row r="1949" spans="1:6" x14ac:dyDescent="0.45">
      <c r="A1949" s="209">
        <v>71938</v>
      </c>
      <c r="B1949" s="209">
        <v>250</v>
      </c>
      <c r="C1949" s="208">
        <v>31.512633659784569</v>
      </c>
      <c r="D1949" s="209"/>
      <c r="E1949" s="209" t="s">
        <v>204</v>
      </c>
      <c r="F1949" s="209">
        <v>2007</v>
      </c>
    </row>
    <row r="1950" spans="1:6" x14ac:dyDescent="0.45">
      <c r="A1950" s="209">
        <v>71939</v>
      </c>
      <c r="B1950" s="209">
        <v>250</v>
      </c>
      <c r="C1950" s="208">
        <v>45.257098540035287</v>
      </c>
      <c r="D1950" s="209"/>
      <c r="E1950" s="209" t="s">
        <v>204</v>
      </c>
      <c r="F1950" s="209">
        <v>2007</v>
      </c>
    </row>
    <row r="1951" spans="1:6" x14ac:dyDescent="0.45">
      <c r="A1951" s="209">
        <v>71940</v>
      </c>
      <c r="B1951" s="209">
        <v>200</v>
      </c>
      <c r="C1951" s="208">
        <v>6.5582713683497902</v>
      </c>
      <c r="D1951" s="209"/>
      <c r="E1951" s="209" t="s">
        <v>204</v>
      </c>
      <c r="F1951" s="209">
        <v>2007</v>
      </c>
    </row>
    <row r="1952" spans="1:6" x14ac:dyDescent="0.45">
      <c r="A1952" s="209">
        <v>71941</v>
      </c>
      <c r="B1952" s="209">
        <v>250</v>
      </c>
      <c r="C1952" s="208">
        <v>62.050313624498187</v>
      </c>
      <c r="D1952" s="209"/>
      <c r="E1952" s="209" t="s">
        <v>204</v>
      </c>
      <c r="F1952" s="209">
        <v>2007</v>
      </c>
    </row>
    <row r="1953" spans="1:6" x14ac:dyDescent="0.45">
      <c r="A1953" s="209">
        <v>71942</v>
      </c>
      <c r="B1953" s="209">
        <v>200</v>
      </c>
      <c r="C1953" s="208">
        <v>30.42865351796863</v>
      </c>
      <c r="D1953" s="209"/>
      <c r="E1953" s="209" t="s">
        <v>204</v>
      </c>
      <c r="F1953" s="209">
        <v>2007</v>
      </c>
    </row>
    <row r="1954" spans="1:6" x14ac:dyDescent="0.45">
      <c r="A1954" s="209">
        <v>71953</v>
      </c>
      <c r="B1954" s="209">
        <v>250</v>
      </c>
      <c r="C1954" s="208">
        <v>15.0767314397851</v>
      </c>
      <c r="D1954" s="209" t="s">
        <v>187</v>
      </c>
      <c r="E1954" s="209" t="s">
        <v>204</v>
      </c>
      <c r="F1954" s="209">
        <v>2006</v>
      </c>
    </row>
    <row r="1955" spans="1:6" x14ac:dyDescent="0.45">
      <c r="A1955" s="209">
        <v>71955</v>
      </c>
      <c r="B1955" s="209">
        <v>250</v>
      </c>
      <c r="C1955" s="208">
        <v>25.696045033940859</v>
      </c>
      <c r="D1955" s="209"/>
      <c r="E1955" s="209" t="s">
        <v>204</v>
      </c>
      <c r="F1955" s="209">
        <v>2006</v>
      </c>
    </row>
    <row r="1956" spans="1:6" x14ac:dyDescent="0.45">
      <c r="A1956" s="209">
        <v>71983</v>
      </c>
      <c r="B1956" s="209">
        <v>200</v>
      </c>
      <c r="C1956" s="208">
        <v>69.009405530938494</v>
      </c>
      <c r="D1956" s="209" t="s">
        <v>386</v>
      </c>
      <c r="E1956" s="209" t="s">
        <v>204</v>
      </c>
      <c r="F1956" s="209">
        <v>2007</v>
      </c>
    </row>
    <row r="1957" spans="1:6" x14ac:dyDescent="0.45">
      <c r="A1957" s="209">
        <v>71984</v>
      </c>
      <c r="B1957" s="209">
        <v>200</v>
      </c>
      <c r="C1957" s="208">
        <v>35.693844454348451</v>
      </c>
      <c r="D1957" s="209" t="s">
        <v>386</v>
      </c>
      <c r="E1957" s="209" t="s">
        <v>204</v>
      </c>
      <c r="F1957" s="209">
        <v>2007</v>
      </c>
    </row>
    <row r="1958" spans="1:6" x14ac:dyDescent="0.45">
      <c r="A1958" s="209">
        <v>71985</v>
      </c>
      <c r="B1958" s="209">
        <v>200</v>
      </c>
      <c r="C1958" s="208">
        <v>36.852475098259418</v>
      </c>
      <c r="D1958" s="209" t="s">
        <v>387</v>
      </c>
      <c r="E1958" s="209" t="s">
        <v>204</v>
      </c>
      <c r="F1958" s="209">
        <v>2007</v>
      </c>
    </row>
    <row r="1959" spans="1:6" x14ac:dyDescent="0.45">
      <c r="A1959" s="209">
        <v>71986</v>
      </c>
      <c r="B1959" s="209">
        <v>200</v>
      </c>
      <c r="C1959" s="208">
        <v>45.467387284367717</v>
      </c>
      <c r="D1959" s="209"/>
      <c r="E1959" s="209" t="s">
        <v>204</v>
      </c>
      <c r="F1959" s="209">
        <v>2007</v>
      </c>
    </row>
    <row r="1960" spans="1:6" x14ac:dyDescent="0.45">
      <c r="A1960" s="209">
        <v>72022</v>
      </c>
      <c r="B1960" s="209">
        <v>315</v>
      </c>
      <c r="C1960" s="208">
        <v>48.565551121941454</v>
      </c>
      <c r="D1960" s="209"/>
      <c r="E1960" s="209" t="s">
        <v>204</v>
      </c>
      <c r="F1960" s="209">
        <v>2006</v>
      </c>
    </row>
    <row r="1961" spans="1:6" x14ac:dyDescent="0.45">
      <c r="A1961" s="209">
        <v>72024</v>
      </c>
      <c r="B1961" s="209">
        <v>315</v>
      </c>
      <c r="C1961" s="208">
        <v>20.643401033135209</v>
      </c>
      <c r="D1961" s="209"/>
      <c r="E1961" s="209" t="s">
        <v>204</v>
      </c>
      <c r="F1961" s="209">
        <v>2006</v>
      </c>
    </row>
    <row r="1962" spans="1:6" x14ac:dyDescent="0.45">
      <c r="A1962" s="209">
        <v>72026</v>
      </c>
      <c r="B1962" s="209">
        <v>315</v>
      </c>
      <c r="C1962" s="208">
        <v>13.42631039826699</v>
      </c>
      <c r="D1962" s="209"/>
      <c r="E1962" s="209" t="s">
        <v>204</v>
      </c>
      <c r="F1962" s="209">
        <v>2006</v>
      </c>
    </row>
    <row r="1963" spans="1:6" x14ac:dyDescent="0.45">
      <c r="A1963" s="209">
        <v>72027</v>
      </c>
      <c r="B1963" s="209">
        <v>250</v>
      </c>
      <c r="C1963" s="208">
        <v>31.89523168041022</v>
      </c>
      <c r="D1963" s="209"/>
      <c r="E1963" s="209" t="s">
        <v>204</v>
      </c>
      <c r="F1963" s="209">
        <v>2006</v>
      </c>
    </row>
    <row r="1964" spans="1:6" x14ac:dyDescent="0.45">
      <c r="A1964" s="209">
        <v>72031</v>
      </c>
      <c r="B1964" s="209">
        <v>250</v>
      </c>
      <c r="C1964" s="208">
        <v>30.64621269723397</v>
      </c>
      <c r="D1964" s="209"/>
      <c r="E1964" s="209" t="s">
        <v>204</v>
      </c>
      <c r="F1964" s="209">
        <v>2006</v>
      </c>
    </row>
    <row r="1965" spans="1:6" x14ac:dyDescent="0.45">
      <c r="A1965" s="209">
        <v>72033</v>
      </c>
      <c r="B1965" s="209">
        <v>250</v>
      </c>
      <c r="C1965" s="208">
        <v>47.572397931194317</v>
      </c>
      <c r="D1965" s="209"/>
      <c r="E1965" s="209" t="s">
        <v>204</v>
      </c>
      <c r="F1965" s="209">
        <v>2006</v>
      </c>
    </row>
    <row r="1966" spans="1:6" x14ac:dyDescent="0.45">
      <c r="A1966" s="209">
        <v>72054</v>
      </c>
      <c r="B1966" s="209">
        <v>250</v>
      </c>
      <c r="C1966" s="208">
        <v>34.249472956230782</v>
      </c>
      <c r="D1966" s="209"/>
      <c r="E1966" s="209" t="s">
        <v>204</v>
      </c>
      <c r="F1966" s="209">
        <v>2007</v>
      </c>
    </row>
    <row r="1967" spans="1:6" x14ac:dyDescent="0.45">
      <c r="A1967" s="209">
        <v>72056</v>
      </c>
      <c r="B1967" s="209">
        <v>250</v>
      </c>
      <c r="C1967" s="208">
        <v>30.221986722167721</v>
      </c>
      <c r="D1967" s="209"/>
      <c r="E1967" s="209" t="s">
        <v>204</v>
      </c>
      <c r="F1967" s="209">
        <v>2007</v>
      </c>
    </row>
    <row r="1968" spans="1:6" x14ac:dyDescent="0.45">
      <c r="A1968" s="209">
        <v>72058</v>
      </c>
      <c r="B1968" s="209">
        <v>250</v>
      </c>
      <c r="C1968" s="208">
        <v>38.767567240599973</v>
      </c>
      <c r="D1968" s="209" t="s">
        <v>227</v>
      </c>
      <c r="E1968" s="209" t="s">
        <v>204</v>
      </c>
      <c r="F1968" s="209">
        <v>2007</v>
      </c>
    </row>
    <row r="1969" spans="1:6" x14ac:dyDescent="0.45">
      <c r="A1969" s="209">
        <v>72060</v>
      </c>
      <c r="B1969" s="209">
        <v>250</v>
      </c>
      <c r="C1969" s="208">
        <v>48.901922935835962</v>
      </c>
      <c r="D1969" s="209" t="s">
        <v>227</v>
      </c>
      <c r="E1969" s="209" t="s">
        <v>204</v>
      </c>
      <c r="F1969" s="209">
        <v>2007</v>
      </c>
    </row>
    <row r="1970" spans="1:6" x14ac:dyDescent="0.45">
      <c r="A1970" s="209">
        <v>72061</v>
      </c>
      <c r="B1970" s="209">
        <v>250</v>
      </c>
      <c r="C1970" s="208">
        <v>50.276661272916947</v>
      </c>
      <c r="D1970" s="209" t="s">
        <v>227</v>
      </c>
      <c r="E1970" s="209" t="s">
        <v>204</v>
      </c>
      <c r="F1970" s="209">
        <v>2007</v>
      </c>
    </row>
    <row r="1971" spans="1:6" x14ac:dyDescent="0.45">
      <c r="A1971" s="209">
        <v>72063</v>
      </c>
      <c r="B1971" s="209">
        <v>250</v>
      </c>
      <c r="C1971" s="208">
        <v>34.055025389247163</v>
      </c>
      <c r="D1971" s="209"/>
      <c r="E1971" s="209" t="s">
        <v>204</v>
      </c>
      <c r="F1971" s="209">
        <v>2007</v>
      </c>
    </row>
    <row r="1972" spans="1:6" x14ac:dyDescent="0.45">
      <c r="A1972" s="209">
        <v>72089</v>
      </c>
      <c r="B1972" s="209">
        <v>200</v>
      </c>
      <c r="C1972" s="208">
        <v>24.24447856708418</v>
      </c>
      <c r="D1972" s="209"/>
      <c r="E1972" s="209" t="s">
        <v>204</v>
      </c>
      <c r="F1972" s="209">
        <v>2006</v>
      </c>
    </row>
    <row r="1973" spans="1:6" x14ac:dyDescent="0.45">
      <c r="A1973" s="209">
        <v>72090</v>
      </c>
      <c r="B1973" s="209">
        <v>250</v>
      </c>
      <c r="C1973" s="208">
        <v>61.262294526816909</v>
      </c>
      <c r="D1973" s="209"/>
      <c r="E1973" s="209" t="s">
        <v>204</v>
      </c>
      <c r="F1973" s="209">
        <v>2006</v>
      </c>
    </row>
    <row r="1974" spans="1:6" x14ac:dyDescent="0.45">
      <c r="A1974" s="209">
        <v>72091</v>
      </c>
      <c r="B1974" s="209">
        <v>250</v>
      </c>
      <c r="C1974" s="208">
        <v>26.418402131984841</v>
      </c>
      <c r="D1974" s="209" t="s">
        <v>388</v>
      </c>
      <c r="E1974" s="209" t="s">
        <v>204</v>
      </c>
      <c r="F1974" s="209">
        <v>2006</v>
      </c>
    </row>
    <row r="1975" spans="1:6" x14ac:dyDescent="0.45">
      <c r="A1975" s="209">
        <v>72124</v>
      </c>
      <c r="B1975" s="209">
        <v>200</v>
      </c>
      <c r="C1975" s="208">
        <v>8.9418440712012401</v>
      </c>
      <c r="D1975" s="209"/>
      <c r="E1975" s="209" t="s">
        <v>204</v>
      </c>
      <c r="F1975" s="209">
        <v>2006</v>
      </c>
    </row>
    <row r="1976" spans="1:6" x14ac:dyDescent="0.45">
      <c r="A1976" s="209">
        <v>72130</v>
      </c>
      <c r="B1976" s="209">
        <v>315</v>
      </c>
      <c r="C1976" s="208">
        <v>30.828507904143802</v>
      </c>
      <c r="D1976" s="209"/>
      <c r="E1976" s="209" t="s">
        <v>204</v>
      </c>
      <c r="F1976" s="209">
        <v>2007</v>
      </c>
    </row>
    <row r="1977" spans="1:6" x14ac:dyDescent="0.45">
      <c r="A1977" s="209">
        <v>72134</v>
      </c>
      <c r="B1977" s="209">
        <v>315</v>
      </c>
      <c r="C1977" s="208">
        <v>5.8451348666484098</v>
      </c>
      <c r="D1977" s="209"/>
      <c r="E1977" s="209" t="s">
        <v>204</v>
      </c>
      <c r="F1977" s="209">
        <v>2007</v>
      </c>
    </row>
    <row r="1978" spans="1:6" x14ac:dyDescent="0.45">
      <c r="A1978" s="209">
        <v>72136</v>
      </c>
      <c r="B1978" s="209">
        <v>315</v>
      </c>
      <c r="C1978" s="208">
        <v>28.603144222933651</v>
      </c>
      <c r="D1978" s="209"/>
      <c r="E1978" s="209" t="s">
        <v>204</v>
      </c>
      <c r="F1978" s="209">
        <v>2007</v>
      </c>
    </row>
    <row r="1979" spans="1:6" x14ac:dyDescent="0.45">
      <c r="A1979" s="209">
        <v>72138</v>
      </c>
      <c r="B1979" s="209">
        <v>315</v>
      </c>
      <c r="C1979" s="208">
        <v>9.8457554010079136</v>
      </c>
      <c r="D1979" s="209"/>
      <c r="E1979" s="209" t="s">
        <v>204</v>
      </c>
      <c r="F1979" s="209">
        <v>2007</v>
      </c>
    </row>
    <row r="1980" spans="1:6" x14ac:dyDescent="0.45">
      <c r="A1980" s="209">
        <v>72139</v>
      </c>
      <c r="B1980" s="209">
        <v>315</v>
      </c>
      <c r="C1980" s="208">
        <v>35.215285300873347</v>
      </c>
      <c r="D1980" s="209"/>
      <c r="E1980" s="209" t="s">
        <v>204</v>
      </c>
      <c r="F1980" s="209">
        <v>2007</v>
      </c>
    </row>
    <row r="1981" spans="1:6" x14ac:dyDescent="0.45">
      <c r="A1981" s="209">
        <v>72140</v>
      </c>
      <c r="B1981" s="209">
        <v>315</v>
      </c>
      <c r="C1981" s="208">
        <v>6.5425522836831584</v>
      </c>
      <c r="D1981" s="209"/>
      <c r="E1981" s="209" t="s">
        <v>204</v>
      </c>
      <c r="F1981" s="209">
        <v>2007</v>
      </c>
    </row>
    <row r="1982" spans="1:6" x14ac:dyDescent="0.45">
      <c r="A1982" s="209">
        <v>72141</v>
      </c>
      <c r="B1982" s="209">
        <v>315</v>
      </c>
      <c r="C1982" s="208">
        <v>12.623301193606521</v>
      </c>
      <c r="D1982" s="209"/>
      <c r="E1982" s="209" t="s">
        <v>204</v>
      </c>
      <c r="F1982" s="209">
        <v>2007</v>
      </c>
    </row>
    <row r="1983" spans="1:6" x14ac:dyDescent="0.45">
      <c r="A1983" s="209">
        <v>72142</v>
      </c>
      <c r="B1983" s="209">
        <v>315</v>
      </c>
      <c r="C1983" s="208">
        <v>13.740571999485599</v>
      </c>
      <c r="D1983" s="209"/>
      <c r="E1983" s="209" t="s">
        <v>204</v>
      </c>
      <c r="F1983" s="209">
        <v>2007</v>
      </c>
    </row>
    <row r="1984" spans="1:6" x14ac:dyDescent="0.45">
      <c r="A1984" s="209">
        <v>72144</v>
      </c>
      <c r="B1984" s="209">
        <v>315</v>
      </c>
      <c r="C1984" s="208">
        <v>31.91455948966788</v>
      </c>
      <c r="D1984" s="209"/>
      <c r="E1984" s="209" t="s">
        <v>204</v>
      </c>
      <c r="F1984" s="209">
        <v>2007</v>
      </c>
    </row>
    <row r="1985" spans="1:6" x14ac:dyDescent="0.45">
      <c r="A1985" s="209">
        <v>72147</v>
      </c>
      <c r="B1985" s="209">
        <v>315</v>
      </c>
      <c r="C1985" s="208">
        <v>43.537540777842352</v>
      </c>
      <c r="D1985" s="209"/>
      <c r="E1985" s="209" t="s">
        <v>204</v>
      </c>
      <c r="F1985" s="209">
        <v>2006</v>
      </c>
    </row>
    <row r="1986" spans="1:6" x14ac:dyDescent="0.45">
      <c r="A1986" s="209">
        <v>72149</v>
      </c>
      <c r="B1986" s="209">
        <v>315</v>
      </c>
      <c r="C1986" s="208">
        <v>39.408243157653388</v>
      </c>
      <c r="D1986" s="209"/>
      <c r="E1986" s="209" t="s">
        <v>204</v>
      </c>
      <c r="F1986" s="209">
        <v>2006</v>
      </c>
    </row>
    <row r="1987" spans="1:6" x14ac:dyDescent="0.45">
      <c r="A1987" s="209">
        <v>72150</v>
      </c>
      <c r="B1987" s="209">
        <v>400</v>
      </c>
      <c r="C1987" s="208">
        <v>17.37749823767777</v>
      </c>
      <c r="D1987" s="209"/>
      <c r="E1987" s="209" t="s">
        <v>204</v>
      </c>
      <c r="F1987" s="209">
        <v>2005</v>
      </c>
    </row>
    <row r="1988" spans="1:6" x14ac:dyDescent="0.45">
      <c r="A1988" s="209">
        <v>72153</v>
      </c>
      <c r="B1988" s="209">
        <v>400</v>
      </c>
      <c r="C1988" s="208">
        <v>23.254024092079131</v>
      </c>
      <c r="D1988" s="209"/>
      <c r="E1988" s="209" t="s">
        <v>204</v>
      </c>
      <c r="F1988" s="209">
        <v>2006</v>
      </c>
    </row>
    <row r="1989" spans="1:6" x14ac:dyDescent="0.45">
      <c r="A1989" s="209">
        <v>72156</v>
      </c>
      <c r="B1989" s="209">
        <v>1000</v>
      </c>
      <c r="C1989" s="208">
        <v>29.012888619640091</v>
      </c>
      <c r="D1989" s="209"/>
      <c r="E1989" s="209" t="s">
        <v>204</v>
      </c>
      <c r="F1989" s="209">
        <v>2006</v>
      </c>
    </row>
    <row r="1990" spans="1:6" x14ac:dyDescent="0.45">
      <c r="A1990" s="209">
        <v>72158</v>
      </c>
      <c r="B1990" s="209">
        <v>1000</v>
      </c>
      <c r="C1990" s="208">
        <v>16.610061993413812</v>
      </c>
      <c r="D1990" s="209"/>
      <c r="E1990" s="209" t="s">
        <v>204</v>
      </c>
      <c r="F1990" s="209">
        <v>2006</v>
      </c>
    </row>
    <row r="1991" spans="1:6" x14ac:dyDescent="0.45">
      <c r="A1991" s="209">
        <v>72160</v>
      </c>
      <c r="B1991" s="209">
        <v>250</v>
      </c>
      <c r="C1991" s="208">
        <v>19.995285649224581</v>
      </c>
      <c r="D1991" s="209"/>
      <c r="E1991" s="209" t="s">
        <v>204</v>
      </c>
      <c r="F1991" s="209">
        <v>2006</v>
      </c>
    </row>
    <row r="1992" spans="1:6" x14ac:dyDescent="0.45">
      <c r="A1992" s="209">
        <v>72162</v>
      </c>
      <c r="B1992" s="209">
        <v>315</v>
      </c>
      <c r="C1992" s="208">
        <v>30.907901095018961</v>
      </c>
      <c r="D1992" s="209"/>
      <c r="E1992" s="209" t="s">
        <v>204</v>
      </c>
      <c r="F1992" s="209">
        <v>2006</v>
      </c>
    </row>
    <row r="1993" spans="1:6" x14ac:dyDescent="0.45">
      <c r="A1993" s="209">
        <v>72163</v>
      </c>
      <c r="B1993" s="209">
        <v>315</v>
      </c>
      <c r="C1993" s="208">
        <v>28.70916142127837</v>
      </c>
      <c r="D1993" s="209"/>
      <c r="E1993" s="209" t="s">
        <v>204</v>
      </c>
      <c r="F1993" s="209">
        <v>2006</v>
      </c>
    </row>
    <row r="1994" spans="1:6" x14ac:dyDescent="0.45">
      <c r="A1994" s="209">
        <v>72172</v>
      </c>
      <c r="B1994" s="209">
        <v>200</v>
      </c>
      <c r="C1994" s="208">
        <v>13.739924868884691</v>
      </c>
      <c r="D1994" s="209"/>
      <c r="E1994" s="209" t="s">
        <v>204</v>
      </c>
      <c r="F1994" s="209">
        <v>2007</v>
      </c>
    </row>
    <row r="1995" spans="1:6" x14ac:dyDescent="0.45">
      <c r="A1995" s="209">
        <v>72174</v>
      </c>
      <c r="B1995" s="209">
        <v>250</v>
      </c>
      <c r="C1995" s="208">
        <v>15.80932655761567</v>
      </c>
      <c r="D1995" s="209" t="s">
        <v>389</v>
      </c>
      <c r="E1995" s="209" t="s">
        <v>204</v>
      </c>
      <c r="F1995" s="209">
        <v>2007</v>
      </c>
    </row>
    <row r="1996" spans="1:6" x14ac:dyDescent="0.45">
      <c r="A1996" s="209">
        <v>72176</v>
      </c>
      <c r="B1996" s="209">
        <v>250</v>
      </c>
      <c r="C1996" s="208">
        <v>36.225315892022458</v>
      </c>
      <c r="D1996" s="209"/>
      <c r="E1996" s="209" t="s">
        <v>204</v>
      </c>
      <c r="F1996" s="209">
        <v>2007</v>
      </c>
    </row>
    <row r="1997" spans="1:6" x14ac:dyDescent="0.45">
      <c r="A1997" s="209">
        <v>72178</v>
      </c>
      <c r="B1997" s="209">
        <v>250</v>
      </c>
      <c r="C1997" s="208">
        <v>24.33703649405965</v>
      </c>
      <c r="D1997" s="209"/>
      <c r="E1997" s="209" t="s">
        <v>204</v>
      </c>
      <c r="F1997" s="209">
        <v>2007</v>
      </c>
    </row>
    <row r="1998" spans="1:6" x14ac:dyDescent="0.45">
      <c r="A1998" s="209">
        <v>72179</v>
      </c>
      <c r="B1998" s="209">
        <v>315</v>
      </c>
      <c r="C1998" s="208">
        <v>52.327225110310181</v>
      </c>
      <c r="D1998" s="209"/>
      <c r="E1998" s="209" t="s">
        <v>204</v>
      </c>
      <c r="F1998" s="209">
        <v>2006</v>
      </c>
    </row>
    <row r="1999" spans="1:6" x14ac:dyDescent="0.45">
      <c r="A1999" s="209">
        <v>72182</v>
      </c>
      <c r="B1999" s="209">
        <v>315</v>
      </c>
      <c r="C1999" s="208">
        <v>11.504600133030509</v>
      </c>
      <c r="D1999" s="209"/>
      <c r="E1999" s="209" t="s">
        <v>204</v>
      </c>
      <c r="F1999" s="209">
        <v>2006</v>
      </c>
    </row>
    <row r="2000" spans="1:6" x14ac:dyDescent="0.45">
      <c r="A2000" s="209">
        <v>72183</v>
      </c>
      <c r="B2000" s="209">
        <v>250</v>
      </c>
      <c r="C2000" s="208">
        <v>41.051842767762899</v>
      </c>
      <c r="D2000" s="209"/>
      <c r="E2000" s="209" t="s">
        <v>204</v>
      </c>
      <c r="F2000" s="209">
        <v>2006</v>
      </c>
    </row>
    <row r="2001" spans="1:6" x14ac:dyDescent="0.45">
      <c r="A2001" s="209">
        <v>72194</v>
      </c>
      <c r="B2001" s="209">
        <v>1000</v>
      </c>
      <c r="C2001" s="208">
        <v>29.751054009080541</v>
      </c>
      <c r="D2001" s="209"/>
      <c r="E2001" s="209" t="s">
        <v>204</v>
      </c>
      <c r="F2001" s="209">
        <v>2006</v>
      </c>
    </row>
    <row r="2002" spans="1:6" x14ac:dyDescent="0.45">
      <c r="A2002" s="209">
        <v>72196</v>
      </c>
      <c r="B2002" s="209">
        <v>1000</v>
      </c>
      <c r="C2002" s="208">
        <v>14.62657064222271</v>
      </c>
      <c r="D2002" s="209"/>
      <c r="E2002" s="209" t="s">
        <v>204</v>
      </c>
      <c r="F2002" s="209">
        <v>2006</v>
      </c>
    </row>
    <row r="2003" spans="1:6" x14ac:dyDescent="0.45">
      <c r="A2003" s="209">
        <v>72198</v>
      </c>
      <c r="B2003" s="209">
        <v>675</v>
      </c>
      <c r="C2003" s="208">
        <v>40.975520660612773</v>
      </c>
      <c r="D2003" s="209"/>
      <c r="E2003" s="209" t="s">
        <v>204</v>
      </c>
      <c r="F2003" s="209">
        <v>2007</v>
      </c>
    </row>
    <row r="2004" spans="1:6" x14ac:dyDescent="0.45">
      <c r="A2004" s="209">
        <v>72199</v>
      </c>
      <c r="B2004" s="209">
        <v>675</v>
      </c>
      <c r="C2004" s="208">
        <v>7.4690217263977896</v>
      </c>
      <c r="D2004" s="209"/>
      <c r="E2004" s="209" t="s">
        <v>204</v>
      </c>
      <c r="F2004" s="209">
        <v>2007</v>
      </c>
    </row>
    <row r="2005" spans="1:6" x14ac:dyDescent="0.45">
      <c r="A2005" s="209">
        <v>72200</v>
      </c>
      <c r="B2005" s="209">
        <v>675</v>
      </c>
      <c r="C2005" s="208">
        <v>11.667999218529641</v>
      </c>
      <c r="D2005" s="209"/>
      <c r="E2005" s="209" t="s">
        <v>204</v>
      </c>
      <c r="F2005" s="209">
        <v>2007</v>
      </c>
    </row>
    <row r="2006" spans="1:6" x14ac:dyDescent="0.45">
      <c r="A2006" s="209">
        <v>72203</v>
      </c>
      <c r="B2006" s="209">
        <v>675</v>
      </c>
      <c r="C2006" s="208">
        <v>10.514910242331171</v>
      </c>
      <c r="D2006" s="209" t="s">
        <v>389</v>
      </c>
      <c r="E2006" s="209" t="s">
        <v>204</v>
      </c>
      <c r="F2006" s="209">
        <v>2007</v>
      </c>
    </row>
    <row r="2007" spans="1:6" x14ac:dyDescent="0.45">
      <c r="A2007" s="209">
        <v>72206</v>
      </c>
      <c r="B2007" s="209">
        <v>675</v>
      </c>
      <c r="C2007" s="208">
        <v>47.723090018364758</v>
      </c>
      <c r="D2007" s="209"/>
      <c r="E2007" s="209" t="s">
        <v>204</v>
      </c>
      <c r="F2007" s="209">
        <v>2007</v>
      </c>
    </row>
    <row r="2008" spans="1:6" x14ac:dyDescent="0.45">
      <c r="A2008" s="209">
        <v>72211</v>
      </c>
      <c r="B2008" s="209">
        <v>250</v>
      </c>
      <c r="C2008" s="208">
        <v>23.397349077393031</v>
      </c>
      <c r="D2008" s="209"/>
      <c r="E2008" s="209" t="s">
        <v>204</v>
      </c>
      <c r="F2008" s="209">
        <v>2007</v>
      </c>
    </row>
    <row r="2009" spans="1:6" x14ac:dyDescent="0.45">
      <c r="A2009" s="209">
        <v>72214</v>
      </c>
      <c r="B2009" s="209">
        <v>250</v>
      </c>
      <c r="C2009" s="208">
        <v>11.51082648934705</v>
      </c>
      <c r="D2009" s="209"/>
      <c r="E2009" s="209" t="s">
        <v>204</v>
      </c>
      <c r="F2009" s="209">
        <v>2007</v>
      </c>
    </row>
    <row r="2010" spans="1:6" x14ac:dyDescent="0.45">
      <c r="A2010" s="209">
        <v>72219</v>
      </c>
      <c r="B2010" s="209">
        <v>675</v>
      </c>
      <c r="C2010" s="208">
        <v>6.043461051829242</v>
      </c>
      <c r="D2010" s="209"/>
      <c r="E2010" s="209" t="s">
        <v>204</v>
      </c>
      <c r="F2010" s="209">
        <v>2007</v>
      </c>
    </row>
    <row r="2011" spans="1:6" x14ac:dyDescent="0.45">
      <c r="A2011" s="209">
        <v>72225</v>
      </c>
      <c r="B2011" s="209">
        <v>1000</v>
      </c>
      <c r="C2011" s="208">
        <v>49.464527464592528</v>
      </c>
      <c r="D2011" s="209"/>
      <c r="E2011" s="209" t="s">
        <v>204</v>
      </c>
      <c r="F2011" s="209">
        <v>2006</v>
      </c>
    </row>
    <row r="2012" spans="1:6" x14ac:dyDescent="0.45">
      <c r="A2012" s="209">
        <v>72226</v>
      </c>
      <c r="B2012" s="209">
        <v>1000</v>
      </c>
      <c r="C2012" s="208">
        <v>11.897843275617269</v>
      </c>
      <c r="D2012" s="209"/>
      <c r="E2012" s="209" t="s">
        <v>204</v>
      </c>
      <c r="F2012" s="209">
        <v>2006</v>
      </c>
    </row>
    <row r="2013" spans="1:6" x14ac:dyDescent="0.45">
      <c r="A2013" s="209">
        <v>72227</v>
      </c>
      <c r="B2013" s="209">
        <v>1000</v>
      </c>
      <c r="C2013" s="208">
        <v>66.323043014170011</v>
      </c>
      <c r="D2013" s="209"/>
      <c r="E2013" s="209" t="s">
        <v>204</v>
      </c>
      <c r="F2013" s="209">
        <v>2006</v>
      </c>
    </row>
    <row r="2014" spans="1:6" x14ac:dyDescent="0.45">
      <c r="A2014" s="209">
        <v>72238</v>
      </c>
      <c r="B2014" s="209">
        <v>1000</v>
      </c>
      <c r="C2014" s="208">
        <v>55.223411477217859</v>
      </c>
      <c r="D2014" s="209"/>
      <c r="E2014" s="209" t="s">
        <v>204</v>
      </c>
      <c r="F2014" s="209">
        <v>2006</v>
      </c>
    </row>
    <row r="2015" spans="1:6" x14ac:dyDescent="0.45">
      <c r="A2015" s="209">
        <v>72239</v>
      </c>
      <c r="B2015" s="209">
        <v>1000</v>
      </c>
      <c r="C2015" s="208">
        <v>47.866752164684392</v>
      </c>
      <c r="D2015" s="209"/>
      <c r="E2015" s="209" t="s">
        <v>204</v>
      </c>
      <c r="F2015" s="209">
        <v>2006</v>
      </c>
    </row>
    <row r="2016" spans="1:6" x14ac:dyDescent="0.45">
      <c r="A2016" s="209">
        <v>72260</v>
      </c>
      <c r="B2016" s="209">
        <v>600</v>
      </c>
      <c r="C2016" s="208">
        <v>28.861776497915312</v>
      </c>
      <c r="D2016" s="209"/>
      <c r="E2016" s="209" t="s">
        <v>203</v>
      </c>
      <c r="F2016" s="209">
        <v>1901</v>
      </c>
    </row>
    <row r="2017" spans="1:6" x14ac:dyDescent="0.45">
      <c r="A2017" s="209">
        <v>72261</v>
      </c>
      <c r="B2017" s="209"/>
      <c r="C2017" s="208">
        <v>11.531003932117191</v>
      </c>
      <c r="D2017" s="209"/>
      <c r="E2017" s="209"/>
      <c r="F2017" s="209">
        <v>1901</v>
      </c>
    </row>
    <row r="2018" spans="1:6" x14ac:dyDescent="0.45">
      <c r="A2018" s="209">
        <v>72269</v>
      </c>
      <c r="B2018" s="209">
        <v>1000</v>
      </c>
      <c r="C2018" s="208">
        <v>41.606567683653829</v>
      </c>
      <c r="D2018" s="209"/>
      <c r="E2018" s="209" t="s">
        <v>204</v>
      </c>
      <c r="F2018" s="209">
        <v>2006</v>
      </c>
    </row>
    <row r="2019" spans="1:6" x14ac:dyDescent="0.45">
      <c r="A2019" s="209">
        <v>72270</v>
      </c>
      <c r="B2019" s="209">
        <v>1000</v>
      </c>
      <c r="C2019" s="208">
        <v>42.404846667556377</v>
      </c>
      <c r="D2019" s="209"/>
      <c r="E2019" s="209" t="s">
        <v>204</v>
      </c>
      <c r="F2019" s="209">
        <v>2006</v>
      </c>
    </row>
    <row r="2020" spans="1:6" x14ac:dyDescent="0.45">
      <c r="A2020" s="209">
        <v>72271</v>
      </c>
      <c r="B2020" s="209">
        <v>1000</v>
      </c>
      <c r="C2020" s="208">
        <v>15.994273312933981</v>
      </c>
      <c r="D2020" s="209"/>
      <c r="E2020" s="209" t="s">
        <v>204</v>
      </c>
      <c r="F2020" s="209">
        <v>2006</v>
      </c>
    </row>
    <row r="2021" spans="1:6" x14ac:dyDescent="0.45">
      <c r="A2021" s="209">
        <v>72272</v>
      </c>
      <c r="B2021" s="209">
        <v>1000</v>
      </c>
      <c r="C2021" s="208">
        <v>47.803253684179587</v>
      </c>
      <c r="D2021" s="209"/>
      <c r="E2021" s="209" t="s">
        <v>204</v>
      </c>
      <c r="F2021" s="209">
        <v>2006</v>
      </c>
    </row>
    <row r="2022" spans="1:6" x14ac:dyDescent="0.45">
      <c r="A2022" s="209">
        <v>72273</v>
      </c>
      <c r="B2022" s="209">
        <v>1000</v>
      </c>
      <c r="C2022" s="208">
        <v>46.620818413783176</v>
      </c>
      <c r="D2022" s="209"/>
      <c r="E2022" s="209" t="s">
        <v>204</v>
      </c>
      <c r="F2022" s="209">
        <v>2006</v>
      </c>
    </row>
    <row r="2023" spans="1:6" x14ac:dyDescent="0.45">
      <c r="A2023" s="209">
        <v>72275</v>
      </c>
      <c r="B2023" s="209">
        <v>1000</v>
      </c>
      <c r="C2023" s="208">
        <v>38.888686811392454</v>
      </c>
      <c r="D2023" s="209"/>
      <c r="E2023" s="209" t="s">
        <v>204</v>
      </c>
      <c r="F2023" s="209">
        <v>2006</v>
      </c>
    </row>
    <row r="2024" spans="1:6" x14ac:dyDescent="0.45">
      <c r="A2024" s="209">
        <v>72291</v>
      </c>
      <c r="B2024" s="209">
        <v>800</v>
      </c>
      <c r="C2024" s="208">
        <v>27.636743685977329</v>
      </c>
      <c r="D2024" s="209"/>
      <c r="E2024" s="209" t="s">
        <v>204</v>
      </c>
      <c r="F2024" s="209">
        <v>2007</v>
      </c>
    </row>
    <row r="2025" spans="1:6" x14ac:dyDescent="0.45">
      <c r="A2025" s="209">
        <v>72292</v>
      </c>
      <c r="B2025" s="209">
        <v>800</v>
      </c>
      <c r="C2025" s="208">
        <v>30.427576075670469</v>
      </c>
      <c r="D2025" s="209"/>
      <c r="E2025" s="209" t="s">
        <v>204</v>
      </c>
      <c r="F2025" s="209">
        <v>2007</v>
      </c>
    </row>
    <row r="2026" spans="1:6" x14ac:dyDescent="0.45">
      <c r="A2026" s="209">
        <v>72294</v>
      </c>
      <c r="B2026" s="209">
        <v>800</v>
      </c>
      <c r="C2026" s="208">
        <v>69.265206704499832</v>
      </c>
      <c r="D2026" s="209"/>
      <c r="E2026" s="209" t="s">
        <v>204</v>
      </c>
      <c r="F2026" s="209">
        <v>2007</v>
      </c>
    </row>
    <row r="2027" spans="1:6" x14ac:dyDescent="0.45">
      <c r="A2027" s="209">
        <v>72296</v>
      </c>
      <c r="B2027" s="209">
        <v>800</v>
      </c>
      <c r="C2027" s="208">
        <v>5.0570208873227136</v>
      </c>
      <c r="D2027" s="209"/>
      <c r="E2027" s="209" t="s">
        <v>204</v>
      </c>
      <c r="F2027" s="209">
        <v>2007</v>
      </c>
    </row>
    <row r="2028" spans="1:6" x14ac:dyDescent="0.45">
      <c r="A2028" s="209">
        <v>72356</v>
      </c>
      <c r="B2028" s="209">
        <v>1000</v>
      </c>
      <c r="C2028" s="208">
        <v>58.653223827274637</v>
      </c>
      <c r="D2028" s="209"/>
      <c r="E2028" s="209" t="s">
        <v>204</v>
      </c>
      <c r="F2028" s="209">
        <v>2007</v>
      </c>
    </row>
    <row r="2029" spans="1:6" x14ac:dyDescent="0.45">
      <c r="A2029" s="209">
        <v>72357</v>
      </c>
      <c r="B2029" s="209">
        <v>1000</v>
      </c>
      <c r="C2029" s="208">
        <v>9.1998891940470298</v>
      </c>
      <c r="D2029" s="209"/>
      <c r="E2029" s="209" t="s">
        <v>204</v>
      </c>
      <c r="F2029" s="209">
        <v>2007</v>
      </c>
    </row>
    <row r="2030" spans="1:6" x14ac:dyDescent="0.45">
      <c r="A2030" s="209">
        <v>72358</v>
      </c>
      <c r="B2030" s="209">
        <v>1000</v>
      </c>
      <c r="C2030" s="208">
        <v>15.528308786836909</v>
      </c>
      <c r="D2030" s="209"/>
      <c r="E2030" s="209" t="s">
        <v>204</v>
      </c>
      <c r="F2030" s="209">
        <v>2007</v>
      </c>
    </row>
    <row r="2031" spans="1:6" x14ac:dyDescent="0.45">
      <c r="A2031" s="209">
        <v>72359</v>
      </c>
      <c r="B2031" s="209">
        <v>1000</v>
      </c>
      <c r="C2031" s="208">
        <v>11.849742606397079</v>
      </c>
      <c r="D2031" s="209"/>
      <c r="E2031" s="209" t="s">
        <v>204</v>
      </c>
      <c r="F2031" s="209">
        <v>2007</v>
      </c>
    </row>
    <row r="2032" spans="1:6" x14ac:dyDescent="0.45">
      <c r="A2032" s="209">
        <v>72360</v>
      </c>
      <c r="B2032" s="209">
        <v>1000</v>
      </c>
      <c r="C2032" s="208">
        <v>20.913077220518591</v>
      </c>
      <c r="D2032" s="209"/>
      <c r="E2032" s="209" t="s">
        <v>203</v>
      </c>
      <c r="F2032" s="209">
        <v>1901</v>
      </c>
    </row>
    <row r="2033" spans="1:6" x14ac:dyDescent="0.45">
      <c r="A2033" s="209">
        <v>72361</v>
      </c>
      <c r="B2033" s="209">
        <v>1200</v>
      </c>
      <c r="C2033" s="208">
        <v>31.96415465507317</v>
      </c>
      <c r="D2033" s="209"/>
      <c r="E2033" s="209" t="s">
        <v>203</v>
      </c>
      <c r="F2033" s="209">
        <v>1901</v>
      </c>
    </row>
    <row r="2034" spans="1:6" x14ac:dyDescent="0.45">
      <c r="A2034" s="209">
        <v>72364</v>
      </c>
      <c r="B2034" s="209">
        <v>1000</v>
      </c>
      <c r="C2034" s="208">
        <v>132.57449590742459</v>
      </c>
      <c r="D2034" s="209"/>
      <c r="E2034" s="209" t="s">
        <v>204</v>
      </c>
      <c r="F2034" s="209">
        <v>2007</v>
      </c>
    </row>
    <row r="2035" spans="1:6" x14ac:dyDescent="0.45">
      <c r="A2035" s="209">
        <v>72365</v>
      </c>
      <c r="B2035" s="209">
        <v>1000</v>
      </c>
      <c r="C2035" s="208">
        <v>5.4305281948797797</v>
      </c>
      <c r="D2035" s="209"/>
      <c r="E2035" s="209" t="s">
        <v>111</v>
      </c>
      <c r="F2035" s="209">
        <v>2007</v>
      </c>
    </row>
    <row r="2036" spans="1:6" x14ac:dyDescent="0.45">
      <c r="A2036" s="209">
        <v>72367</v>
      </c>
      <c r="B2036" s="209">
        <v>1000</v>
      </c>
      <c r="C2036" s="208">
        <v>79.169472899927825</v>
      </c>
      <c r="D2036" s="209"/>
      <c r="E2036" s="209" t="s">
        <v>204</v>
      </c>
      <c r="F2036" s="209">
        <v>2007</v>
      </c>
    </row>
    <row r="2037" spans="1:6" x14ac:dyDescent="0.45">
      <c r="A2037" s="209">
        <v>72368</v>
      </c>
      <c r="B2037" s="209">
        <v>1000</v>
      </c>
      <c r="C2037" s="208">
        <v>25.40736724514576</v>
      </c>
      <c r="D2037" s="209"/>
      <c r="E2037" s="209" t="s">
        <v>204</v>
      </c>
      <c r="F2037" s="209">
        <v>2007</v>
      </c>
    </row>
    <row r="2038" spans="1:6" x14ac:dyDescent="0.45">
      <c r="A2038" s="209">
        <v>72371</v>
      </c>
      <c r="B2038" s="209">
        <v>1000</v>
      </c>
      <c r="C2038" s="208">
        <v>31.176547112884339</v>
      </c>
      <c r="D2038" s="209"/>
      <c r="E2038" s="209" t="s">
        <v>204</v>
      </c>
      <c r="F2038" s="209">
        <v>2007</v>
      </c>
    </row>
    <row r="2039" spans="1:6" x14ac:dyDescent="0.45">
      <c r="A2039" s="209">
        <v>72372</v>
      </c>
      <c r="B2039" s="209">
        <v>100</v>
      </c>
      <c r="C2039" s="208">
        <v>3.8362262179185072</v>
      </c>
      <c r="D2039" s="209"/>
      <c r="E2039" s="209" t="s">
        <v>204</v>
      </c>
      <c r="F2039" s="209">
        <v>2007</v>
      </c>
    </row>
    <row r="2040" spans="1:6" x14ac:dyDescent="0.45">
      <c r="A2040" s="209">
        <v>72374</v>
      </c>
      <c r="B2040" s="209">
        <v>600</v>
      </c>
      <c r="C2040" s="208">
        <v>6.9626059028547438</v>
      </c>
      <c r="D2040" s="209"/>
      <c r="E2040" s="209" t="s">
        <v>204</v>
      </c>
      <c r="F2040" s="209">
        <v>2007</v>
      </c>
    </row>
    <row r="2041" spans="1:6" x14ac:dyDescent="0.45">
      <c r="A2041" s="209">
        <v>72377</v>
      </c>
      <c r="B2041" s="209">
        <v>1000</v>
      </c>
      <c r="C2041" s="208">
        <v>9.8077914036287961</v>
      </c>
      <c r="D2041" s="209"/>
      <c r="E2041" s="209" t="s">
        <v>204</v>
      </c>
      <c r="F2041" s="209">
        <v>2007</v>
      </c>
    </row>
    <row r="2042" spans="1:6" x14ac:dyDescent="0.45">
      <c r="A2042" s="209">
        <v>72378</v>
      </c>
      <c r="B2042" s="209">
        <v>1000</v>
      </c>
      <c r="C2042" s="208">
        <v>65.489198907793337</v>
      </c>
      <c r="D2042" s="209"/>
      <c r="E2042" s="209" t="s">
        <v>204</v>
      </c>
      <c r="F2042" s="209">
        <v>2007</v>
      </c>
    </row>
    <row r="2043" spans="1:6" x14ac:dyDescent="0.45">
      <c r="A2043" s="209">
        <v>72380</v>
      </c>
      <c r="B2043" s="209">
        <v>1000</v>
      </c>
      <c r="C2043" s="208">
        <v>18.73984387573854</v>
      </c>
      <c r="D2043" s="209"/>
      <c r="E2043" s="209" t="s">
        <v>204</v>
      </c>
      <c r="F2043" s="209">
        <v>2007</v>
      </c>
    </row>
    <row r="2044" spans="1:6" x14ac:dyDescent="0.45">
      <c r="A2044" s="209">
        <v>72383</v>
      </c>
      <c r="B2044" s="209">
        <v>1000</v>
      </c>
      <c r="C2044" s="208">
        <v>33.393827956032972</v>
      </c>
      <c r="D2044" s="209"/>
      <c r="E2044" s="209" t="s">
        <v>204</v>
      </c>
      <c r="F2044" s="209">
        <v>2007</v>
      </c>
    </row>
    <row r="2045" spans="1:6" x14ac:dyDescent="0.45">
      <c r="A2045" s="209">
        <v>72387</v>
      </c>
      <c r="B2045" s="209">
        <v>1000</v>
      </c>
      <c r="C2045" s="208">
        <v>57.96641342580336</v>
      </c>
      <c r="D2045" s="209"/>
      <c r="E2045" s="209" t="s">
        <v>204</v>
      </c>
      <c r="F2045" s="209">
        <v>2007</v>
      </c>
    </row>
    <row r="2046" spans="1:6" x14ac:dyDescent="0.45">
      <c r="A2046" s="209">
        <v>72392</v>
      </c>
      <c r="B2046" s="209">
        <v>1000</v>
      </c>
      <c r="C2046" s="208">
        <v>40.258523675334182</v>
      </c>
      <c r="D2046" s="209"/>
      <c r="E2046" s="209" t="s">
        <v>204</v>
      </c>
      <c r="F2046" s="209">
        <v>2007</v>
      </c>
    </row>
    <row r="2047" spans="1:6" x14ac:dyDescent="0.45">
      <c r="A2047" s="209">
        <v>72395</v>
      </c>
      <c r="B2047" s="209">
        <v>1000</v>
      </c>
      <c r="C2047" s="208">
        <v>14.652916035450611</v>
      </c>
      <c r="D2047" s="209"/>
      <c r="E2047" s="209" t="s">
        <v>204</v>
      </c>
      <c r="F2047" s="209">
        <v>2007</v>
      </c>
    </row>
    <row r="2048" spans="1:6" x14ac:dyDescent="0.45">
      <c r="A2048" s="209">
        <v>72396</v>
      </c>
      <c r="B2048" s="209">
        <v>1000</v>
      </c>
      <c r="C2048" s="208">
        <v>58.901480121467912</v>
      </c>
      <c r="D2048" s="209"/>
      <c r="E2048" s="209" t="s">
        <v>204</v>
      </c>
      <c r="F2048" s="209">
        <v>2007</v>
      </c>
    </row>
    <row r="2049" spans="1:6" x14ac:dyDescent="0.45">
      <c r="A2049" s="209">
        <v>72402</v>
      </c>
      <c r="B2049" s="209">
        <v>1000</v>
      </c>
      <c r="C2049" s="208">
        <v>18.156586109224879</v>
      </c>
      <c r="D2049" s="209"/>
      <c r="E2049" s="209" t="s">
        <v>204</v>
      </c>
      <c r="F2049" s="209">
        <v>2007</v>
      </c>
    </row>
    <row r="2050" spans="1:6" x14ac:dyDescent="0.45">
      <c r="A2050" s="209">
        <v>72403</v>
      </c>
      <c r="B2050" s="209">
        <v>1000</v>
      </c>
      <c r="C2050" s="208">
        <v>73.126959772752329</v>
      </c>
      <c r="D2050" s="209"/>
      <c r="E2050" s="209" t="s">
        <v>204</v>
      </c>
      <c r="F2050" s="209">
        <v>2007</v>
      </c>
    </row>
    <row r="2051" spans="1:6" x14ac:dyDescent="0.45">
      <c r="A2051" s="209">
        <v>72549</v>
      </c>
      <c r="B2051" s="209">
        <v>560</v>
      </c>
      <c r="C2051" s="208">
        <v>53.854165098802468</v>
      </c>
      <c r="D2051" s="209"/>
      <c r="E2051" s="209" t="s">
        <v>204</v>
      </c>
      <c r="F2051" s="209">
        <v>2006</v>
      </c>
    </row>
    <row r="2052" spans="1:6" x14ac:dyDescent="0.45">
      <c r="A2052" s="209">
        <v>72552</v>
      </c>
      <c r="B2052" s="209">
        <v>250</v>
      </c>
      <c r="C2052" s="208">
        <v>6.6171661118203398</v>
      </c>
      <c r="D2052" s="209"/>
      <c r="E2052" s="209" t="s">
        <v>204</v>
      </c>
      <c r="F2052" s="209">
        <v>2007</v>
      </c>
    </row>
    <row r="2053" spans="1:6" x14ac:dyDescent="0.45">
      <c r="A2053" s="209">
        <v>72553</v>
      </c>
      <c r="B2053" s="209">
        <v>315</v>
      </c>
      <c r="C2053" s="208">
        <v>20.402510807931719</v>
      </c>
      <c r="D2053" s="209" t="s">
        <v>187</v>
      </c>
      <c r="E2053" s="209" t="s">
        <v>204</v>
      </c>
      <c r="F2053" s="209">
        <v>2007</v>
      </c>
    </row>
    <row r="2054" spans="1:6" x14ac:dyDescent="0.45">
      <c r="A2054" s="209">
        <v>72556</v>
      </c>
      <c r="B2054" s="209">
        <v>315</v>
      </c>
      <c r="C2054" s="208">
        <v>12.21880047344432</v>
      </c>
      <c r="D2054" s="209"/>
      <c r="E2054" s="209" t="s">
        <v>204</v>
      </c>
      <c r="F2054" s="209">
        <v>2007</v>
      </c>
    </row>
    <row r="2055" spans="1:6" x14ac:dyDescent="0.45">
      <c r="A2055" s="209">
        <v>72557</v>
      </c>
      <c r="B2055" s="209">
        <v>500</v>
      </c>
      <c r="C2055" s="208">
        <v>26.08307035195082</v>
      </c>
      <c r="D2055" s="209"/>
      <c r="E2055" s="209" t="s">
        <v>203</v>
      </c>
      <c r="F2055" s="209">
        <v>1901</v>
      </c>
    </row>
    <row r="2056" spans="1:6" x14ac:dyDescent="0.45">
      <c r="A2056" s="209">
        <v>72558</v>
      </c>
      <c r="B2056" s="209">
        <v>500</v>
      </c>
      <c r="C2056" s="208">
        <v>33.44589523114302</v>
      </c>
      <c r="D2056" s="209"/>
      <c r="E2056" s="209" t="s">
        <v>203</v>
      </c>
      <c r="F2056" s="209">
        <v>1901</v>
      </c>
    </row>
    <row r="2057" spans="1:6" x14ac:dyDescent="0.45">
      <c r="A2057" s="209">
        <v>72561</v>
      </c>
      <c r="B2057" s="209">
        <v>400</v>
      </c>
      <c r="C2057" s="208">
        <v>30.696558041350251</v>
      </c>
      <c r="D2057" s="209"/>
      <c r="E2057" s="209" t="s">
        <v>203</v>
      </c>
      <c r="F2057" s="209">
        <v>1901</v>
      </c>
    </row>
    <row r="2058" spans="1:6" x14ac:dyDescent="0.45">
      <c r="A2058" s="209">
        <v>72562</v>
      </c>
      <c r="B2058" s="209">
        <v>500</v>
      </c>
      <c r="C2058" s="208">
        <v>24.474370499156681</v>
      </c>
      <c r="D2058" s="209"/>
      <c r="E2058" s="209" t="s">
        <v>203</v>
      </c>
      <c r="F2058" s="209">
        <v>1901</v>
      </c>
    </row>
    <row r="2059" spans="1:6" x14ac:dyDescent="0.45">
      <c r="A2059" s="209">
        <v>72565</v>
      </c>
      <c r="B2059" s="209">
        <v>560</v>
      </c>
      <c r="C2059" s="208">
        <v>12.02265184452458</v>
      </c>
      <c r="D2059" s="209" t="s">
        <v>390</v>
      </c>
      <c r="E2059" s="209" t="s">
        <v>204</v>
      </c>
      <c r="F2059" s="209">
        <v>2007</v>
      </c>
    </row>
    <row r="2060" spans="1:6" x14ac:dyDescent="0.45">
      <c r="A2060" s="209">
        <v>72567</v>
      </c>
      <c r="B2060" s="209">
        <v>500</v>
      </c>
      <c r="C2060" s="208">
        <v>40.133076022350252</v>
      </c>
      <c r="D2060" s="209"/>
      <c r="E2060" s="209" t="s">
        <v>203</v>
      </c>
      <c r="F2060" s="209">
        <v>1901</v>
      </c>
    </row>
    <row r="2061" spans="1:6" x14ac:dyDescent="0.45">
      <c r="A2061" s="209">
        <v>72570</v>
      </c>
      <c r="B2061" s="209">
        <v>500</v>
      </c>
      <c r="C2061" s="208">
        <v>47.450094030330597</v>
      </c>
      <c r="D2061" s="209"/>
      <c r="E2061" s="209" t="s">
        <v>203</v>
      </c>
      <c r="F2061" s="209">
        <v>1901</v>
      </c>
    </row>
    <row r="2062" spans="1:6" x14ac:dyDescent="0.45">
      <c r="A2062" s="209">
        <v>72577</v>
      </c>
      <c r="B2062" s="209">
        <v>250</v>
      </c>
      <c r="C2062" s="208">
        <v>18.29271685675608</v>
      </c>
      <c r="D2062" s="209" t="s">
        <v>391</v>
      </c>
      <c r="E2062" s="209" t="s">
        <v>204</v>
      </c>
      <c r="F2062" s="209">
        <v>2007</v>
      </c>
    </row>
    <row r="2063" spans="1:6" x14ac:dyDescent="0.45">
      <c r="A2063" s="209">
        <v>72578</v>
      </c>
      <c r="B2063" s="209">
        <v>250</v>
      </c>
      <c r="C2063" s="208">
        <v>32.294947572345507</v>
      </c>
      <c r="D2063" s="209" t="s">
        <v>392</v>
      </c>
      <c r="E2063" s="209" t="s">
        <v>204</v>
      </c>
      <c r="F2063" s="209">
        <v>2007</v>
      </c>
    </row>
    <row r="2064" spans="1:6" x14ac:dyDescent="0.45">
      <c r="A2064" s="209">
        <v>72579</v>
      </c>
      <c r="B2064" s="209">
        <v>250</v>
      </c>
      <c r="C2064" s="208">
        <v>33.188627767449937</v>
      </c>
      <c r="D2064" s="209" t="s">
        <v>393</v>
      </c>
      <c r="E2064" s="209" t="s">
        <v>204</v>
      </c>
      <c r="F2064" s="209">
        <v>2007</v>
      </c>
    </row>
    <row r="2065" spans="1:6" x14ac:dyDescent="0.45">
      <c r="A2065" s="209">
        <v>72581</v>
      </c>
      <c r="B2065" s="209">
        <v>250</v>
      </c>
      <c r="C2065" s="208">
        <v>6.3544655414290538</v>
      </c>
      <c r="D2065" s="209" t="s">
        <v>393</v>
      </c>
      <c r="E2065" s="209" t="s">
        <v>204</v>
      </c>
      <c r="F2065" s="209">
        <v>2007</v>
      </c>
    </row>
    <row r="2066" spans="1:6" x14ac:dyDescent="0.45">
      <c r="A2066" s="209">
        <v>72582</v>
      </c>
      <c r="B2066" s="209">
        <v>250</v>
      </c>
      <c r="C2066" s="208">
        <v>38.304755084678192</v>
      </c>
      <c r="D2066" s="209" t="s">
        <v>394</v>
      </c>
      <c r="E2066" s="209" t="s">
        <v>204</v>
      </c>
      <c r="F2066" s="209">
        <v>2007</v>
      </c>
    </row>
    <row r="2067" spans="1:6" x14ac:dyDescent="0.45">
      <c r="A2067" s="209">
        <v>72583</v>
      </c>
      <c r="B2067" s="209">
        <v>250</v>
      </c>
      <c r="C2067" s="208">
        <v>38.635014393960468</v>
      </c>
      <c r="D2067" s="209" t="s">
        <v>394</v>
      </c>
      <c r="E2067" s="209" t="s">
        <v>204</v>
      </c>
      <c r="F2067" s="209">
        <v>2007</v>
      </c>
    </row>
    <row r="2068" spans="1:6" x14ac:dyDescent="0.45">
      <c r="A2068" s="209">
        <v>72596</v>
      </c>
      <c r="B2068" s="209">
        <v>250</v>
      </c>
      <c r="C2068" s="208">
        <v>36.541799252622774</v>
      </c>
      <c r="D2068" s="209"/>
      <c r="E2068" s="209" t="s">
        <v>204</v>
      </c>
      <c r="F2068" s="209">
        <v>2007</v>
      </c>
    </row>
    <row r="2069" spans="1:6" x14ac:dyDescent="0.45">
      <c r="A2069" s="209">
        <v>72597</v>
      </c>
      <c r="B2069" s="209">
        <v>250</v>
      </c>
      <c r="C2069" s="208">
        <v>20.774426342612639</v>
      </c>
      <c r="D2069" s="209" t="s">
        <v>395</v>
      </c>
      <c r="E2069" s="209" t="s">
        <v>204</v>
      </c>
      <c r="F2069" s="209">
        <v>2007</v>
      </c>
    </row>
    <row r="2070" spans="1:6" x14ac:dyDescent="0.45">
      <c r="A2070" s="209">
        <v>72613</v>
      </c>
      <c r="B2070" s="209">
        <v>600</v>
      </c>
      <c r="C2070" s="208">
        <v>20.591699587326111</v>
      </c>
      <c r="D2070" s="209"/>
      <c r="E2070" s="209" t="s">
        <v>204</v>
      </c>
      <c r="F2070" s="209">
        <v>2007</v>
      </c>
    </row>
    <row r="2071" spans="1:6" x14ac:dyDescent="0.45">
      <c r="A2071" s="209">
        <v>72635</v>
      </c>
      <c r="B2071" s="209">
        <v>250</v>
      </c>
      <c r="C2071" s="208">
        <v>16.00490558543272</v>
      </c>
      <c r="D2071" s="209"/>
      <c r="E2071" s="209" t="s">
        <v>204</v>
      </c>
      <c r="F2071" s="209">
        <v>2008</v>
      </c>
    </row>
    <row r="2072" spans="1:6" x14ac:dyDescent="0.45">
      <c r="A2072" s="209">
        <v>72636</v>
      </c>
      <c r="B2072" s="209">
        <v>250</v>
      </c>
      <c r="C2072" s="208">
        <v>25.657641707114351</v>
      </c>
      <c r="D2072" s="209"/>
      <c r="E2072" s="209" t="s">
        <v>204</v>
      </c>
      <c r="F2072" s="209">
        <v>2008</v>
      </c>
    </row>
    <row r="2073" spans="1:6" x14ac:dyDescent="0.45">
      <c r="A2073" s="209">
        <v>72637</v>
      </c>
      <c r="B2073" s="209">
        <v>250</v>
      </c>
      <c r="C2073" s="208">
        <v>49.156966183277817</v>
      </c>
      <c r="D2073" s="209"/>
      <c r="E2073" s="209" t="s">
        <v>204</v>
      </c>
      <c r="F2073" s="209">
        <v>2008</v>
      </c>
    </row>
    <row r="2074" spans="1:6" x14ac:dyDescent="0.45">
      <c r="A2074" s="209">
        <v>72638</v>
      </c>
      <c r="B2074" s="209">
        <v>250</v>
      </c>
      <c r="C2074" s="208">
        <v>49.076402214532379</v>
      </c>
      <c r="D2074" s="209"/>
      <c r="E2074" s="209" t="s">
        <v>204</v>
      </c>
      <c r="F2074" s="209">
        <v>2008</v>
      </c>
    </row>
    <row r="2075" spans="1:6" x14ac:dyDescent="0.45">
      <c r="A2075" s="209">
        <v>72639</v>
      </c>
      <c r="B2075" s="209">
        <v>250</v>
      </c>
      <c r="C2075" s="208">
        <v>30.98427007124058</v>
      </c>
      <c r="D2075" s="209"/>
      <c r="E2075" s="209" t="s">
        <v>204</v>
      </c>
      <c r="F2075" s="209">
        <v>2008</v>
      </c>
    </row>
    <row r="2076" spans="1:6" x14ac:dyDescent="0.45">
      <c r="A2076" s="209">
        <v>72640</v>
      </c>
      <c r="B2076" s="209">
        <v>250</v>
      </c>
      <c r="C2076" s="208">
        <v>26.091981256380201</v>
      </c>
      <c r="D2076" s="209"/>
      <c r="E2076" s="209" t="s">
        <v>204</v>
      </c>
      <c r="F2076" s="209">
        <v>2008</v>
      </c>
    </row>
    <row r="2077" spans="1:6" x14ac:dyDescent="0.45">
      <c r="A2077" s="209">
        <v>72641</v>
      </c>
      <c r="B2077" s="209">
        <v>250</v>
      </c>
      <c r="C2077" s="208">
        <v>57.800926899737753</v>
      </c>
      <c r="D2077" s="209"/>
      <c r="E2077" s="209" t="s">
        <v>204</v>
      </c>
      <c r="F2077" s="209">
        <v>2008</v>
      </c>
    </row>
    <row r="2078" spans="1:6" x14ac:dyDescent="0.45">
      <c r="A2078" s="209">
        <v>72651</v>
      </c>
      <c r="B2078" s="209">
        <v>250</v>
      </c>
      <c r="C2078" s="208">
        <v>34.932966757629693</v>
      </c>
      <c r="D2078" s="209" t="s">
        <v>392</v>
      </c>
      <c r="E2078" s="209" t="s">
        <v>204</v>
      </c>
      <c r="F2078" s="209">
        <v>2006</v>
      </c>
    </row>
    <row r="2079" spans="1:6" x14ac:dyDescent="0.45">
      <c r="A2079" s="209">
        <v>72653</v>
      </c>
      <c r="B2079" s="209">
        <v>250</v>
      </c>
      <c r="C2079" s="208">
        <v>27.648189011750912</v>
      </c>
      <c r="D2079" s="209" t="s">
        <v>227</v>
      </c>
      <c r="E2079" s="209" t="s">
        <v>204</v>
      </c>
      <c r="F2079" s="209">
        <v>2006</v>
      </c>
    </row>
    <row r="2080" spans="1:6" x14ac:dyDescent="0.45">
      <c r="A2080" s="209">
        <v>72655</v>
      </c>
      <c r="B2080" s="209">
        <v>250</v>
      </c>
      <c r="C2080" s="208">
        <v>36.63038820839833</v>
      </c>
      <c r="D2080" s="209"/>
      <c r="E2080" s="209" t="s">
        <v>204</v>
      </c>
      <c r="F2080" s="209">
        <v>2006</v>
      </c>
    </row>
    <row r="2081" spans="1:6" x14ac:dyDescent="0.45">
      <c r="A2081" s="209">
        <v>72657</v>
      </c>
      <c r="B2081" s="209">
        <v>250</v>
      </c>
      <c r="C2081" s="208">
        <v>25.211500586899511</v>
      </c>
      <c r="D2081" s="209" t="s">
        <v>386</v>
      </c>
      <c r="E2081" s="209" t="s">
        <v>204</v>
      </c>
      <c r="F2081" s="209">
        <v>2006</v>
      </c>
    </row>
    <row r="2082" spans="1:6" x14ac:dyDescent="0.45">
      <c r="A2082" s="209">
        <v>72659</v>
      </c>
      <c r="B2082" s="209">
        <v>200</v>
      </c>
      <c r="C2082" s="208">
        <v>47.64746622624741</v>
      </c>
      <c r="D2082" s="209"/>
      <c r="E2082" s="209" t="s">
        <v>204</v>
      </c>
      <c r="F2082" s="209">
        <v>2006</v>
      </c>
    </row>
    <row r="2083" spans="1:6" x14ac:dyDescent="0.45">
      <c r="A2083" s="209">
        <v>72661</v>
      </c>
      <c r="B2083" s="209">
        <v>250</v>
      </c>
      <c r="C2083" s="208">
        <v>24.070120280617889</v>
      </c>
      <c r="D2083" s="209"/>
      <c r="E2083" s="209" t="s">
        <v>204</v>
      </c>
      <c r="F2083" s="209">
        <v>2006</v>
      </c>
    </row>
    <row r="2084" spans="1:6" x14ac:dyDescent="0.45">
      <c r="A2084" s="209">
        <v>72663</v>
      </c>
      <c r="B2084" s="209">
        <v>200</v>
      </c>
      <c r="C2084" s="208">
        <v>37.673003279934122</v>
      </c>
      <c r="D2084" s="209"/>
      <c r="E2084" s="209" t="s">
        <v>204</v>
      </c>
      <c r="F2084" s="209">
        <v>2006</v>
      </c>
    </row>
    <row r="2085" spans="1:6" x14ac:dyDescent="0.45">
      <c r="A2085" s="209">
        <v>72709</v>
      </c>
      <c r="B2085" s="209">
        <v>250</v>
      </c>
      <c r="C2085" s="208">
        <v>17.888418586512969</v>
      </c>
      <c r="D2085" s="209"/>
      <c r="E2085" s="209" t="s">
        <v>204</v>
      </c>
      <c r="F2085" s="209">
        <v>2007</v>
      </c>
    </row>
    <row r="2086" spans="1:6" x14ac:dyDescent="0.45">
      <c r="A2086" s="209">
        <v>72716</v>
      </c>
      <c r="B2086" s="209">
        <v>600</v>
      </c>
      <c r="C2086" s="208">
        <v>57.002394623588167</v>
      </c>
      <c r="D2086" s="209"/>
      <c r="E2086" s="209" t="s">
        <v>204</v>
      </c>
      <c r="F2086" s="209">
        <v>2007</v>
      </c>
    </row>
    <row r="2087" spans="1:6" x14ac:dyDescent="0.45">
      <c r="A2087" s="209">
        <v>72720</v>
      </c>
      <c r="B2087" s="209">
        <v>600</v>
      </c>
      <c r="C2087" s="208">
        <v>24.260867078244921</v>
      </c>
      <c r="D2087" s="209"/>
      <c r="E2087" s="209" t="s">
        <v>204</v>
      </c>
      <c r="F2087" s="209">
        <v>2007</v>
      </c>
    </row>
    <row r="2088" spans="1:6" x14ac:dyDescent="0.45">
      <c r="A2088" s="209">
        <v>72727</v>
      </c>
      <c r="B2088" s="209">
        <v>800</v>
      </c>
      <c r="C2088" s="208">
        <v>15.008746987464489</v>
      </c>
      <c r="D2088" s="209"/>
      <c r="E2088" s="209" t="s">
        <v>204</v>
      </c>
      <c r="F2088" s="209">
        <v>2007</v>
      </c>
    </row>
    <row r="2089" spans="1:6" x14ac:dyDescent="0.45">
      <c r="A2089" s="209">
        <v>72728</v>
      </c>
      <c r="B2089" s="209">
        <v>800</v>
      </c>
      <c r="C2089" s="208">
        <v>11.57109057886988</v>
      </c>
      <c r="D2089" s="209"/>
      <c r="E2089" s="209" t="s">
        <v>204</v>
      </c>
      <c r="F2089" s="209">
        <v>2007</v>
      </c>
    </row>
    <row r="2090" spans="1:6" x14ac:dyDescent="0.45">
      <c r="A2090" s="209">
        <v>72735</v>
      </c>
      <c r="B2090" s="209">
        <v>450</v>
      </c>
      <c r="C2090" s="208">
        <v>36.231815795379973</v>
      </c>
      <c r="D2090" s="209"/>
      <c r="E2090" s="209" t="s">
        <v>204</v>
      </c>
      <c r="F2090" s="209">
        <v>2007</v>
      </c>
    </row>
    <row r="2091" spans="1:6" x14ac:dyDescent="0.45">
      <c r="A2091" s="209">
        <v>72738</v>
      </c>
      <c r="B2091" s="209">
        <v>450</v>
      </c>
      <c r="C2091" s="208">
        <v>28.989477015600301</v>
      </c>
      <c r="D2091" s="209"/>
      <c r="E2091" s="209" t="s">
        <v>204</v>
      </c>
      <c r="F2091" s="209">
        <v>2007</v>
      </c>
    </row>
    <row r="2092" spans="1:6" x14ac:dyDescent="0.45">
      <c r="A2092" s="209">
        <v>72740</v>
      </c>
      <c r="B2092" s="209">
        <v>450</v>
      </c>
      <c r="C2092" s="208">
        <v>26.277576776812129</v>
      </c>
      <c r="D2092" s="209"/>
      <c r="E2092" s="209" t="s">
        <v>204</v>
      </c>
      <c r="F2092" s="209">
        <v>2007</v>
      </c>
    </row>
    <row r="2093" spans="1:6" x14ac:dyDescent="0.45">
      <c r="A2093" s="209">
        <v>72742</v>
      </c>
      <c r="B2093" s="209">
        <v>450</v>
      </c>
      <c r="C2093" s="208">
        <v>11.24179080043859</v>
      </c>
      <c r="D2093" s="209"/>
      <c r="E2093" s="209" t="s">
        <v>204</v>
      </c>
      <c r="F2093" s="209">
        <v>2007</v>
      </c>
    </row>
    <row r="2094" spans="1:6" x14ac:dyDescent="0.45">
      <c r="A2094" s="209">
        <v>72743</v>
      </c>
      <c r="B2094" s="209">
        <v>450</v>
      </c>
      <c r="C2094" s="208">
        <v>2.8245253422892649</v>
      </c>
      <c r="D2094" s="209"/>
      <c r="E2094" s="209" t="s">
        <v>204</v>
      </c>
      <c r="F2094" s="209">
        <v>2007</v>
      </c>
    </row>
    <row r="2095" spans="1:6" x14ac:dyDescent="0.45">
      <c r="A2095" s="209">
        <v>72861</v>
      </c>
      <c r="B2095" s="209">
        <v>315</v>
      </c>
      <c r="C2095" s="208">
        <v>45.506550141950576</v>
      </c>
      <c r="D2095" s="209"/>
      <c r="E2095" s="209" t="s">
        <v>204</v>
      </c>
      <c r="F2095" s="209">
        <v>2005</v>
      </c>
    </row>
    <row r="2096" spans="1:6" x14ac:dyDescent="0.45">
      <c r="A2096" s="209">
        <v>72862</v>
      </c>
      <c r="B2096" s="209">
        <v>315</v>
      </c>
      <c r="C2096" s="208">
        <v>44.511147744101827</v>
      </c>
      <c r="D2096" s="209"/>
      <c r="E2096" s="209" t="s">
        <v>204</v>
      </c>
      <c r="F2096" s="209">
        <v>2005</v>
      </c>
    </row>
    <row r="2097" spans="1:6" x14ac:dyDescent="0.45">
      <c r="A2097" s="209">
        <v>72864</v>
      </c>
      <c r="B2097" s="209">
        <v>315</v>
      </c>
      <c r="C2097" s="208">
        <v>40.016146767520297</v>
      </c>
      <c r="D2097" s="209"/>
      <c r="E2097" s="209" t="s">
        <v>204</v>
      </c>
      <c r="F2097" s="209">
        <v>2005</v>
      </c>
    </row>
    <row r="2098" spans="1:6" x14ac:dyDescent="0.45">
      <c r="A2098" s="209">
        <v>72865</v>
      </c>
      <c r="B2098" s="209">
        <v>315</v>
      </c>
      <c r="C2098" s="208">
        <v>9.4843674373651741</v>
      </c>
      <c r="D2098" s="209"/>
      <c r="E2098" s="209" t="s">
        <v>204</v>
      </c>
      <c r="F2098" s="209">
        <v>2005</v>
      </c>
    </row>
    <row r="2099" spans="1:6" x14ac:dyDescent="0.45">
      <c r="A2099" s="209">
        <v>72878</v>
      </c>
      <c r="B2099" s="209">
        <v>200</v>
      </c>
      <c r="C2099" s="208">
        <v>39.357567316571902</v>
      </c>
      <c r="D2099" s="209"/>
      <c r="E2099" s="209" t="s">
        <v>204</v>
      </c>
      <c r="F2099" s="209">
        <v>2007</v>
      </c>
    </row>
    <row r="2100" spans="1:6" x14ac:dyDescent="0.45">
      <c r="A2100" s="209">
        <v>72881</v>
      </c>
      <c r="B2100" s="209">
        <v>200</v>
      </c>
      <c r="C2100" s="208">
        <v>18.81912786719014</v>
      </c>
      <c r="D2100" s="209"/>
      <c r="E2100" s="209" t="s">
        <v>204</v>
      </c>
      <c r="F2100" s="209">
        <v>2005</v>
      </c>
    </row>
    <row r="2101" spans="1:6" x14ac:dyDescent="0.45">
      <c r="A2101" s="209">
        <v>72883</v>
      </c>
      <c r="B2101" s="209">
        <v>200</v>
      </c>
      <c r="C2101" s="208">
        <v>19.66560526042964</v>
      </c>
      <c r="D2101" s="209"/>
      <c r="E2101" s="209" t="s">
        <v>204</v>
      </c>
      <c r="F2101" s="209">
        <v>2005</v>
      </c>
    </row>
    <row r="2102" spans="1:6" x14ac:dyDescent="0.45">
      <c r="A2102" s="209">
        <v>72887</v>
      </c>
      <c r="B2102" s="209">
        <v>200</v>
      </c>
      <c r="C2102" s="208">
        <v>25.859203548741789</v>
      </c>
      <c r="D2102" s="209"/>
      <c r="E2102" s="209" t="s">
        <v>204</v>
      </c>
      <c r="F2102" s="209">
        <v>2005</v>
      </c>
    </row>
    <row r="2103" spans="1:6" x14ac:dyDescent="0.45">
      <c r="A2103" s="209">
        <v>72888</v>
      </c>
      <c r="B2103" s="209">
        <v>200</v>
      </c>
      <c r="C2103" s="208">
        <v>48.77937308418344</v>
      </c>
      <c r="D2103" s="209"/>
      <c r="E2103" s="209" t="s">
        <v>204</v>
      </c>
      <c r="F2103" s="209">
        <v>2005</v>
      </c>
    </row>
    <row r="2104" spans="1:6" x14ac:dyDescent="0.45">
      <c r="A2104" s="209">
        <v>72892</v>
      </c>
      <c r="B2104" s="209">
        <v>250</v>
      </c>
      <c r="C2104" s="208">
        <v>14.923006184252889</v>
      </c>
      <c r="D2104" s="209" t="s">
        <v>396</v>
      </c>
      <c r="E2104" s="209" t="s">
        <v>204</v>
      </c>
      <c r="F2104" s="209">
        <v>2007</v>
      </c>
    </row>
    <row r="2105" spans="1:6" x14ac:dyDescent="0.45">
      <c r="A2105" s="209">
        <v>72896</v>
      </c>
      <c r="B2105" s="209">
        <v>250</v>
      </c>
      <c r="C2105" s="208">
        <v>8.7594993638023269</v>
      </c>
      <c r="D2105" s="209" t="s">
        <v>397</v>
      </c>
      <c r="E2105" s="209" t="s">
        <v>204</v>
      </c>
      <c r="F2105" s="209">
        <v>2007</v>
      </c>
    </row>
    <row r="2106" spans="1:6" x14ac:dyDescent="0.45">
      <c r="A2106" s="209">
        <v>72899</v>
      </c>
      <c r="B2106" s="209">
        <v>250</v>
      </c>
      <c r="C2106" s="208">
        <v>28.23856301779885</v>
      </c>
      <c r="D2106" s="209" t="s">
        <v>389</v>
      </c>
      <c r="E2106" s="209" t="s">
        <v>204</v>
      </c>
      <c r="F2106" s="209">
        <v>2007</v>
      </c>
    </row>
    <row r="2107" spans="1:6" x14ac:dyDescent="0.45">
      <c r="A2107" s="209">
        <v>72903</v>
      </c>
      <c r="B2107" s="209">
        <v>250</v>
      </c>
      <c r="C2107" s="208">
        <v>7.2516822099103102</v>
      </c>
      <c r="D2107" s="209" t="s">
        <v>387</v>
      </c>
      <c r="E2107" s="209" t="s">
        <v>204</v>
      </c>
      <c r="F2107" s="209">
        <v>2007</v>
      </c>
    </row>
    <row r="2108" spans="1:6" x14ac:dyDescent="0.45">
      <c r="A2108" s="209">
        <v>72907</v>
      </c>
      <c r="B2108" s="209">
        <v>250</v>
      </c>
      <c r="C2108" s="208">
        <v>32.771760047216013</v>
      </c>
      <c r="D2108" s="209" t="s">
        <v>389</v>
      </c>
      <c r="E2108" s="209" t="s">
        <v>204</v>
      </c>
      <c r="F2108" s="209">
        <v>2007</v>
      </c>
    </row>
    <row r="2109" spans="1:6" x14ac:dyDescent="0.45">
      <c r="A2109" s="209">
        <v>72909</v>
      </c>
      <c r="B2109" s="209">
        <v>250</v>
      </c>
      <c r="C2109" s="208">
        <v>7.5394753224497864</v>
      </c>
      <c r="D2109" s="209" t="s">
        <v>398</v>
      </c>
      <c r="E2109" s="209" t="s">
        <v>204</v>
      </c>
      <c r="F2109" s="209">
        <v>2007</v>
      </c>
    </row>
    <row r="2110" spans="1:6" x14ac:dyDescent="0.45">
      <c r="A2110" s="209">
        <v>72912</v>
      </c>
      <c r="B2110" s="209">
        <v>250</v>
      </c>
      <c r="C2110" s="208">
        <v>18.05512782083607</v>
      </c>
      <c r="D2110" s="209" t="s">
        <v>389</v>
      </c>
      <c r="E2110" s="209" t="s">
        <v>204</v>
      </c>
      <c r="F2110" s="209">
        <v>2007</v>
      </c>
    </row>
    <row r="2111" spans="1:6" x14ac:dyDescent="0.45">
      <c r="A2111" s="209">
        <v>72914</v>
      </c>
      <c r="B2111" s="209">
        <v>250</v>
      </c>
      <c r="C2111" s="208">
        <v>25.78021754942953</v>
      </c>
      <c r="D2111" s="209" t="s">
        <v>387</v>
      </c>
      <c r="E2111" s="209" t="s">
        <v>204</v>
      </c>
      <c r="F2111" s="209">
        <v>2007</v>
      </c>
    </row>
    <row r="2112" spans="1:6" x14ac:dyDescent="0.45">
      <c r="A2112" s="209">
        <v>72916</v>
      </c>
      <c r="B2112" s="209">
        <v>250</v>
      </c>
      <c r="C2112" s="208">
        <v>14.194661546062211</v>
      </c>
      <c r="D2112" s="209" t="s">
        <v>388</v>
      </c>
      <c r="E2112" s="209" t="s">
        <v>204</v>
      </c>
      <c r="F2112" s="209">
        <v>2007</v>
      </c>
    </row>
    <row r="2113" spans="1:6" x14ac:dyDescent="0.45">
      <c r="A2113" s="209">
        <v>72920</v>
      </c>
      <c r="B2113" s="209">
        <v>250</v>
      </c>
      <c r="C2113" s="208">
        <v>37.340774570274156</v>
      </c>
      <c r="D2113" s="209"/>
      <c r="E2113" s="209" t="s">
        <v>204</v>
      </c>
      <c r="F2113" s="209">
        <v>2007</v>
      </c>
    </row>
    <row r="2114" spans="1:6" x14ac:dyDescent="0.45">
      <c r="A2114" s="209">
        <v>72955</v>
      </c>
      <c r="B2114" s="209">
        <v>1500</v>
      </c>
      <c r="C2114" s="208">
        <v>114.70494753412549</v>
      </c>
      <c r="D2114" s="209"/>
      <c r="E2114" s="209" t="s">
        <v>203</v>
      </c>
      <c r="F2114" s="209">
        <v>1901</v>
      </c>
    </row>
    <row r="2115" spans="1:6" x14ac:dyDescent="0.45">
      <c r="A2115" s="209">
        <v>72959</v>
      </c>
      <c r="B2115" s="209">
        <v>500</v>
      </c>
      <c r="C2115" s="208">
        <v>39.243131459616428</v>
      </c>
      <c r="D2115" s="209"/>
      <c r="E2115" s="209" t="s">
        <v>204</v>
      </c>
      <c r="F2115" s="209">
        <v>2004</v>
      </c>
    </row>
    <row r="2116" spans="1:6" x14ac:dyDescent="0.45">
      <c r="A2116" s="209">
        <v>72960</v>
      </c>
      <c r="B2116" s="209">
        <v>500</v>
      </c>
      <c r="C2116" s="208">
        <v>14.95253670752456</v>
      </c>
      <c r="D2116" s="209"/>
      <c r="E2116" s="209" t="s">
        <v>204</v>
      </c>
      <c r="F2116" s="209">
        <v>2004</v>
      </c>
    </row>
    <row r="2117" spans="1:6" x14ac:dyDescent="0.45">
      <c r="A2117" s="209">
        <v>72963</v>
      </c>
      <c r="B2117" s="209">
        <v>200</v>
      </c>
      <c r="C2117" s="208">
        <v>52.746056742966992</v>
      </c>
      <c r="D2117" s="209"/>
      <c r="E2117" s="209" t="s">
        <v>204</v>
      </c>
      <c r="F2117" s="209">
        <v>2007</v>
      </c>
    </row>
    <row r="2118" spans="1:6" x14ac:dyDescent="0.45">
      <c r="A2118" s="209">
        <v>72967</v>
      </c>
      <c r="B2118" s="209">
        <v>200</v>
      </c>
      <c r="C2118" s="208">
        <v>48.397097298898942</v>
      </c>
      <c r="D2118" s="209"/>
      <c r="E2118" s="209" t="s">
        <v>204</v>
      </c>
      <c r="F2118" s="209">
        <v>2007</v>
      </c>
    </row>
    <row r="2119" spans="1:6" x14ac:dyDescent="0.45">
      <c r="A2119" s="209">
        <v>72970</v>
      </c>
      <c r="B2119" s="209">
        <v>250</v>
      </c>
      <c r="C2119" s="208">
        <v>33.802904399874691</v>
      </c>
      <c r="D2119" s="209"/>
      <c r="E2119" s="209" t="s">
        <v>204</v>
      </c>
      <c r="F2119" s="209">
        <v>2007</v>
      </c>
    </row>
    <row r="2120" spans="1:6" x14ac:dyDescent="0.45">
      <c r="A2120" s="209">
        <v>72975</v>
      </c>
      <c r="B2120" s="209">
        <v>450</v>
      </c>
      <c r="C2120" s="208">
        <v>2.7997368390870552</v>
      </c>
      <c r="D2120" s="209"/>
      <c r="E2120" s="209" t="s">
        <v>204</v>
      </c>
      <c r="F2120" s="209">
        <v>2007</v>
      </c>
    </row>
    <row r="2121" spans="1:6" x14ac:dyDescent="0.45">
      <c r="A2121" s="209">
        <v>72978</v>
      </c>
      <c r="B2121" s="209">
        <v>200</v>
      </c>
      <c r="C2121" s="208">
        <v>19.212580470681829</v>
      </c>
      <c r="D2121" s="209"/>
      <c r="E2121" s="209" t="s">
        <v>114</v>
      </c>
      <c r="F2121" s="209">
        <v>2007</v>
      </c>
    </row>
    <row r="2122" spans="1:6" x14ac:dyDescent="0.45">
      <c r="A2122" s="209">
        <v>72979</v>
      </c>
      <c r="B2122" s="209">
        <v>200</v>
      </c>
      <c r="C2122" s="208">
        <v>15.598941627014799</v>
      </c>
      <c r="D2122" s="209"/>
      <c r="E2122" s="209" t="s">
        <v>114</v>
      </c>
      <c r="F2122" s="209">
        <v>2007</v>
      </c>
    </row>
    <row r="2123" spans="1:6" x14ac:dyDescent="0.45">
      <c r="A2123" s="209">
        <v>72980</v>
      </c>
      <c r="B2123" s="209">
        <v>450</v>
      </c>
      <c r="C2123" s="208">
        <v>6.3543730713329323</v>
      </c>
      <c r="D2123" s="209"/>
      <c r="E2123" s="209" t="s">
        <v>114</v>
      </c>
      <c r="F2123" s="209">
        <v>2007</v>
      </c>
    </row>
    <row r="2124" spans="1:6" x14ac:dyDescent="0.45">
      <c r="A2124" s="209">
        <v>72985</v>
      </c>
      <c r="B2124" s="209">
        <v>400</v>
      </c>
      <c r="C2124" s="208">
        <v>12.66286381011632</v>
      </c>
      <c r="D2124" s="209"/>
      <c r="E2124" s="209" t="s">
        <v>114</v>
      </c>
      <c r="F2124" s="209">
        <v>2005</v>
      </c>
    </row>
    <row r="2125" spans="1:6" x14ac:dyDescent="0.45">
      <c r="A2125" s="209">
        <v>73012</v>
      </c>
      <c r="B2125" s="209">
        <v>200</v>
      </c>
      <c r="C2125" s="208">
        <v>44.826160856185993</v>
      </c>
      <c r="D2125" s="209"/>
      <c r="E2125" s="209" t="s">
        <v>204</v>
      </c>
      <c r="F2125" s="209">
        <v>2005</v>
      </c>
    </row>
    <row r="2126" spans="1:6" x14ac:dyDescent="0.45">
      <c r="A2126" s="209">
        <v>73014</v>
      </c>
      <c r="B2126" s="209">
        <v>200</v>
      </c>
      <c r="C2126" s="208">
        <v>49.1599404666458</v>
      </c>
      <c r="D2126" s="209"/>
      <c r="E2126" s="209" t="s">
        <v>204</v>
      </c>
      <c r="F2126" s="209">
        <v>2005</v>
      </c>
    </row>
    <row r="2127" spans="1:6" x14ac:dyDescent="0.45">
      <c r="A2127" s="209">
        <v>73015</v>
      </c>
      <c r="B2127" s="209">
        <v>200</v>
      </c>
      <c r="C2127" s="208">
        <v>32.360291738627183</v>
      </c>
      <c r="D2127" s="209"/>
      <c r="E2127" s="209" t="s">
        <v>204</v>
      </c>
      <c r="F2127" s="209">
        <v>2005</v>
      </c>
    </row>
    <row r="2128" spans="1:6" x14ac:dyDescent="0.45">
      <c r="A2128" s="209">
        <v>73017</v>
      </c>
      <c r="B2128" s="209">
        <v>250</v>
      </c>
      <c r="C2128" s="208">
        <v>59.613545498032018</v>
      </c>
      <c r="D2128" s="209"/>
      <c r="E2128" s="209" t="s">
        <v>204</v>
      </c>
      <c r="F2128" s="209">
        <v>2005</v>
      </c>
    </row>
    <row r="2129" spans="1:6" x14ac:dyDescent="0.45">
      <c r="A2129" s="209">
        <v>73019</v>
      </c>
      <c r="B2129" s="209">
        <v>250</v>
      </c>
      <c r="C2129" s="208">
        <v>64.939544372513993</v>
      </c>
      <c r="D2129" s="209"/>
      <c r="E2129" s="209" t="s">
        <v>204</v>
      </c>
      <c r="F2129" s="209">
        <v>2005</v>
      </c>
    </row>
    <row r="2130" spans="1:6" x14ac:dyDescent="0.45">
      <c r="A2130" s="209">
        <v>73020</v>
      </c>
      <c r="B2130" s="209">
        <v>250</v>
      </c>
      <c r="C2130" s="208">
        <v>39.338218103351352</v>
      </c>
      <c r="D2130" s="209"/>
      <c r="E2130" s="209" t="s">
        <v>204</v>
      </c>
      <c r="F2130" s="209">
        <v>2005</v>
      </c>
    </row>
    <row r="2131" spans="1:6" x14ac:dyDescent="0.45">
      <c r="A2131" s="209">
        <v>73026</v>
      </c>
      <c r="B2131" s="209">
        <v>315</v>
      </c>
      <c r="C2131" s="208">
        <v>22.857319009059339</v>
      </c>
      <c r="D2131" s="209" t="s">
        <v>399</v>
      </c>
      <c r="E2131" s="209" t="s">
        <v>204</v>
      </c>
      <c r="F2131" s="209">
        <v>2006</v>
      </c>
    </row>
    <row r="2132" spans="1:6" x14ac:dyDescent="0.45">
      <c r="A2132" s="209">
        <v>73028</v>
      </c>
      <c r="B2132" s="209">
        <v>315</v>
      </c>
      <c r="C2132" s="208">
        <v>80.109216997279745</v>
      </c>
      <c r="D2132" s="209" t="s">
        <v>396</v>
      </c>
      <c r="E2132" s="209" t="s">
        <v>204</v>
      </c>
      <c r="F2132" s="209">
        <v>2006</v>
      </c>
    </row>
    <row r="2133" spans="1:6" x14ac:dyDescent="0.45">
      <c r="A2133" s="209">
        <v>73056</v>
      </c>
      <c r="B2133" s="209">
        <v>200</v>
      </c>
      <c r="C2133" s="208">
        <v>3.9382619158469439</v>
      </c>
      <c r="D2133" s="209"/>
      <c r="E2133" s="209" t="s">
        <v>204</v>
      </c>
      <c r="F2133" s="209">
        <v>2007</v>
      </c>
    </row>
    <row r="2134" spans="1:6" x14ac:dyDescent="0.45">
      <c r="A2134" s="209">
        <v>73057</v>
      </c>
      <c r="B2134" s="209">
        <v>200</v>
      </c>
      <c r="C2134" s="208">
        <v>2.4558943383294789</v>
      </c>
      <c r="D2134" s="209" t="s">
        <v>400</v>
      </c>
      <c r="E2134" s="209" t="s">
        <v>204</v>
      </c>
      <c r="F2134" s="209">
        <v>2007</v>
      </c>
    </row>
    <row r="2135" spans="1:6" x14ac:dyDescent="0.45">
      <c r="A2135" s="209">
        <v>73058</v>
      </c>
      <c r="B2135" s="209">
        <v>315</v>
      </c>
      <c r="C2135" s="208">
        <v>17.247770371918939</v>
      </c>
      <c r="D2135" s="209"/>
      <c r="E2135" s="209" t="s">
        <v>204</v>
      </c>
      <c r="F2135" s="209">
        <v>2007</v>
      </c>
    </row>
    <row r="2136" spans="1:6" x14ac:dyDescent="0.45">
      <c r="A2136" s="209">
        <v>73059</v>
      </c>
      <c r="B2136" s="209">
        <v>315</v>
      </c>
      <c r="C2136" s="208">
        <v>34.324940151998447</v>
      </c>
      <c r="D2136" s="209"/>
      <c r="E2136" s="209" t="s">
        <v>204</v>
      </c>
      <c r="F2136" s="209">
        <v>2007</v>
      </c>
    </row>
    <row r="2137" spans="1:6" x14ac:dyDescent="0.45">
      <c r="A2137" s="209">
        <v>73072</v>
      </c>
      <c r="B2137" s="209">
        <v>400</v>
      </c>
      <c r="C2137" s="208">
        <v>4.1472420056437516</v>
      </c>
      <c r="D2137" s="209"/>
      <c r="E2137" s="209" t="s">
        <v>204</v>
      </c>
      <c r="F2137" s="209">
        <v>2007</v>
      </c>
    </row>
    <row r="2138" spans="1:6" x14ac:dyDescent="0.45">
      <c r="A2138" s="209">
        <v>73073</v>
      </c>
      <c r="B2138" s="209">
        <v>400</v>
      </c>
      <c r="C2138" s="208">
        <v>23.238725008104431</v>
      </c>
      <c r="D2138" s="209"/>
      <c r="E2138" s="209" t="s">
        <v>204</v>
      </c>
      <c r="F2138" s="209">
        <v>2007</v>
      </c>
    </row>
    <row r="2139" spans="1:6" x14ac:dyDescent="0.45">
      <c r="A2139" s="209">
        <v>73179</v>
      </c>
      <c r="B2139" s="209">
        <v>250</v>
      </c>
      <c r="C2139" s="208">
        <v>19.242992657254021</v>
      </c>
      <c r="D2139" s="209"/>
      <c r="E2139" s="209" t="s">
        <v>207</v>
      </c>
      <c r="F2139" s="209">
        <v>1978</v>
      </c>
    </row>
    <row r="2140" spans="1:6" x14ac:dyDescent="0.45">
      <c r="A2140" s="209">
        <v>73183</v>
      </c>
      <c r="B2140" s="209">
        <v>1000</v>
      </c>
      <c r="C2140" s="208">
        <v>52.171656114326723</v>
      </c>
      <c r="D2140" s="209"/>
      <c r="E2140" s="209" t="s">
        <v>203</v>
      </c>
      <c r="F2140" s="209">
        <v>1901</v>
      </c>
    </row>
    <row r="2141" spans="1:6" x14ac:dyDescent="0.45">
      <c r="A2141" s="209">
        <v>73186</v>
      </c>
      <c r="B2141" s="209">
        <v>1000</v>
      </c>
      <c r="C2141" s="208">
        <v>48.662417186526767</v>
      </c>
      <c r="D2141" s="209"/>
      <c r="E2141" s="209" t="s">
        <v>203</v>
      </c>
      <c r="F2141" s="209">
        <v>1981</v>
      </c>
    </row>
    <row r="2142" spans="1:6" x14ac:dyDescent="0.45">
      <c r="A2142" s="209">
        <v>73188</v>
      </c>
      <c r="B2142" s="209">
        <v>1500</v>
      </c>
      <c r="C2142" s="208">
        <v>17.383645746272069</v>
      </c>
      <c r="D2142" s="209"/>
      <c r="E2142" s="209" t="s">
        <v>203</v>
      </c>
      <c r="F2142" s="209">
        <v>1975</v>
      </c>
    </row>
    <row r="2143" spans="1:6" x14ac:dyDescent="0.45">
      <c r="A2143" s="209">
        <v>73192</v>
      </c>
      <c r="B2143" s="209">
        <v>500</v>
      </c>
      <c r="C2143" s="208">
        <v>36.157961251510997</v>
      </c>
      <c r="D2143" s="209"/>
      <c r="E2143" s="209" t="s">
        <v>203</v>
      </c>
      <c r="F2143" s="209">
        <v>1985</v>
      </c>
    </row>
    <row r="2144" spans="1:6" x14ac:dyDescent="0.45">
      <c r="A2144" s="209">
        <v>73195</v>
      </c>
      <c r="B2144" s="209">
        <v>500</v>
      </c>
      <c r="C2144" s="208">
        <v>51.112620833867027</v>
      </c>
      <c r="D2144" s="209"/>
      <c r="E2144" s="209" t="s">
        <v>203</v>
      </c>
      <c r="F2144" s="209">
        <v>1985</v>
      </c>
    </row>
    <row r="2145" spans="1:6" x14ac:dyDescent="0.45">
      <c r="A2145" s="209">
        <v>73196</v>
      </c>
      <c r="B2145" s="209">
        <v>500</v>
      </c>
      <c r="C2145" s="208">
        <v>46.53184616115751</v>
      </c>
      <c r="D2145" s="209"/>
      <c r="E2145" s="209" t="s">
        <v>203</v>
      </c>
      <c r="F2145" s="209">
        <v>1985</v>
      </c>
    </row>
    <row r="2146" spans="1:6" x14ac:dyDescent="0.45">
      <c r="A2146" s="209">
        <v>73205</v>
      </c>
      <c r="B2146" s="209">
        <v>500</v>
      </c>
      <c r="C2146" s="208">
        <v>21.08607492546987</v>
      </c>
      <c r="D2146" s="209"/>
      <c r="E2146" s="209" t="s">
        <v>203</v>
      </c>
      <c r="F2146" s="209">
        <v>1985</v>
      </c>
    </row>
    <row r="2147" spans="1:6" x14ac:dyDescent="0.45">
      <c r="A2147" s="209">
        <v>73206</v>
      </c>
      <c r="B2147" s="209">
        <v>500</v>
      </c>
      <c r="C2147" s="208">
        <v>23.846407486621061</v>
      </c>
      <c r="D2147" s="209"/>
      <c r="E2147" s="209" t="s">
        <v>203</v>
      </c>
      <c r="F2147" s="209">
        <v>1985</v>
      </c>
    </row>
    <row r="2148" spans="1:6" x14ac:dyDescent="0.45">
      <c r="A2148" s="209">
        <v>73209</v>
      </c>
      <c r="B2148" s="209">
        <v>1000</v>
      </c>
      <c r="C2148" s="208">
        <v>21.046635947112421</v>
      </c>
      <c r="D2148" s="209"/>
      <c r="E2148" s="209" t="s">
        <v>203</v>
      </c>
      <c r="F2148" s="209">
        <v>1901</v>
      </c>
    </row>
    <row r="2149" spans="1:6" x14ac:dyDescent="0.45">
      <c r="A2149" s="209">
        <v>73214</v>
      </c>
      <c r="B2149" s="209">
        <v>500</v>
      </c>
      <c r="C2149" s="208">
        <v>17.607553054502869</v>
      </c>
      <c r="D2149" s="209"/>
      <c r="E2149" s="209" t="s">
        <v>203</v>
      </c>
      <c r="F2149" s="209">
        <v>1901</v>
      </c>
    </row>
    <row r="2150" spans="1:6" x14ac:dyDescent="0.45">
      <c r="A2150" s="209">
        <v>73218</v>
      </c>
      <c r="B2150" s="209">
        <v>500</v>
      </c>
      <c r="C2150" s="208">
        <v>14.78704072502766</v>
      </c>
      <c r="D2150" s="209"/>
      <c r="E2150" s="209" t="s">
        <v>203</v>
      </c>
      <c r="F2150" s="209">
        <v>1901</v>
      </c>
    </row>
    <row r="2151" spans="1:6" x14ac:dyDescent="0.45">
      <c r="A2151" s="209">
        <v>73219</v>
      </c>
      <c r="B2151" s="209">
        <v>500</v>
      </c>
      <c r="C2151" s="208">
        <v>19.557692589483281</v>
      </c>
      <c r="D2151" s="209"/>
      <c r="E2151" s="209" t="s">
        <v>203</v>
      </c>
      <c r="F2151" s="209">
        <v>1901</v>
      </c>
    </row>
    <row r="2152" spans="1:6" x14ac:dyDescent="0.45">
      <c r="A2152" s="209">
        <v>73220</v>
      </c>
      <c r="B2152" s="209">
        <v>500</v>
      </c>
      <c r="C2152" s="208">
        <v>29.972570736190232</v>
      </c>
      <c r="D2152" s="209"/>
      <c r="E2152" s="209" t="s">
        <v>203</v>
      </c>
      <c r="F2152" s="209">
        <v>1901</v>
      </c>
    </row>
    <row r="2153" spans="1:6" x14ac:dyDescent="0.45">
      <c r="A2153" s="209">
        <v>73222</v>
      </c>
      <c r="B2153" s="209">
        <v>300</v>
      </c>
      <c r="C2153" s="208">
        <v>29.89563110604518</v>
      </c>
      <c r="D2153" s="209"/>
      <c r="E2153" s="209" t="s">
        <v>207</v>
      </c>
      <c r="F2153" s="209">
        <v>1977</v>
      </c>
    </row>
    <row r="2154" spans="1:6" x14ac:dyDescent="0.45">
      <c r="A2154" s="209">
        <v>73227</v>
      </c>
      <c r="B2154" s="209">
        <v>1000</v>
      </c>
      <c r="C2154" s="208">
        <v>32.640793087746992</v>
      </c>
      <c r="D2154" s="209" t="s">
        <v>242</v>
      </c>
      <c r="E2154" s="209" t="s">
        <v>203</v>
      </c>
      <c r="F2154" s="209">
        <v>1981</v>
      </c>
    </row>
    <row r="2155" spans="1:6" x14ac:dyDescent="0.45">
      <c r="A2155" s="209">
        <v>73228</v>
      </c>
      <c r="B2155" s="209">
        <v>1000</v>
      </c>
      <c r="C2155" s="208">
        <v>28.026363397924531</v>
      </c>
      <c r="D2155" s="209"/>
      <c r="E2155" s="209" t="s">
        <v>203</v>
      </c>
      <c r="F2155" s="209">
        <v>1981</v>
      </c>
    </row>
    <row r="2156" spans="1:6" x14ac:dyDescent="0.45">
      <c r="A2156" s="209">
        <v>73242</v>
      </c>
      <c r="B2156" s="209">
        <v>1000</v>
      </c>
      <c r="C2156" s="208">
        <v>30.74552700604708</v>
      </c>
      <c r="D2156" s="209"/>
      <c r="E2156" s="209" t="s">
        <v>204</v>
      </c>
      <c r="F2156" s="209">
        <v>1901</v>
      </c>
    </row>
    <row r="2157" spans="1:6" x14ac:dyDescent="0.45">
      <c r="A2157" s="209">
        <v>73246</v>
      </c>
      <c r="B2157" s="209">
        <v>1000</v>
      </c>
      <c r="C2157" s="208">
        <v>33.830046952427452</v>
      </c>
      <c r="D2157" s="209"/>
      <c r="E2157" s="209" t="s">
        <v>203</v>
      </c>
      <c r="F2157" s="209">
        <v>1901</v>
      </c>
    </row>
    <row r="2158" spans="1:6" x14ac:dyDescent="0.45">
      <c r="A2158" s="209">
        <v>73247</v>
      </c>
      <c r="B2158" s="209">
        <v>1500</v>
      </c>
      <c r="C2158" s="208">
        <v>27.590186733129588</v>
      </c>
      <c r="D2158" s="209"/>
      <c r="E2158" s="209" t="s">
        <v>203</v>
      </c>
      <c r="F2158" s="209">
        <v>1975</v>
      </c>
    </row>
    <row r="2159" spans="1:6" x14ac:dyDescent="0.45">
      <c r="A2159" s="209">
        <v>73250</v>
      </c>
      <c r="B2159" s="209">
        <v>400</v>
      </c>
      <c r="C2159" s="208">
        <v>17.906122807189149</v>
      </c>
      <c r="D2159" s="209"/>
      <c r="E2159" s="209" t="s">
        <v>203</v>
      </c>
      <c r="F2159" s="209">
        <v>1901</v>
      </c>
    </row>
    <row r="2160" spans="1:6" x14ac:dyDescent="0.45">
      <c r="A2160" s="209">
        <v>73251</v>
      </c>
      <c r="B2160" s="209">
        <v>1000</v>
      </c>
      <c r="C2160" s="208">
        <v>47.547883063690612</v>
      </c>
      <c r="D2160" s="209"/>
      <c r="E2160" s="209" t="s">
        <v>203</v>
      </c>
      <c r="F2160" s="209">
        <v>1901</v>
      </c>
    </row>
    <row r="2161" spans="1:6" x14ac:dyDescent="0.45">
      <c r="A2161" s="209">
        <v>73255</v>
      </c>
      <c r="B2161" s="209">
        <v>675</v>
      </c>
      <c r="C2161" s="208">
        <v>7.0455491434757338</v>
      </c>
      <c r="D2161" s="209"/>
      <c r="E2161" s="209" t="s">
        <v>204</v>
      </c>
      <c r="F2161" s="209">
        <v>2007</v>
      </c>
    </row>
    <row r="2162" spans="1:6" x14ac:dyDescent="0.45">
      <c r="A2162" s="209">
        <v>73256</v>
      </c>
      <c r="B2162" s="209">
        <v>675</v>
      </c>
      <c r="C2162" s="208">
        <v>3.7841521492232939</v>
      </c>
      <c r="D2162" s="209"/>
      <c r="E2162" s="209" t="s">
        <v>204</v>
      </c>
      <c r="F2162" s="209">
        <v>2007</v>
      </c>
    </row>
    <row r="2163" spans="1:6" x14ac:dyDescent="0.45">
      <c r="A2163" s="209">
        <v>73290</v>
      </c>
      <c r="B2163" s="209">
        <v>250</v>
      </c>
      <c r="C2163" s="208">
        <v>32.705809937266423</v>
      </c>
      <c r="D2163" s="209"/>
      <c r="E2163" s="209" t="s">
        <v>204</v>
      </c>
      <c r="F2163" s="209">
        <v>2006</v>
      </c>
    </row>
    <row r="2164" spans="1:6" x14ac:dyDescent="0.45">
      <c r="A2164" s="209">
        <v>73292</v>
      </c>
      <c r="B2164" s="209">
        <v>250</v>
      </c>
      <c r="C2164" s="208">
        <v>3.0216311010429631</v>
      </c>
      <c r="D2164" s="209"/>
      <c r="E2164" s="209" t="s">
        <v>204</v>
      </c>
      <c r="F2164" s="209">
        <v>2006</v>
      </c>
    </row>
    <row r="2165" spans="1:6" x14ac:dyDescent="0.45">
      <c r="A2165" s="209">
        <v>73293</v>
      </c>
      <c r="B2165" s="209">
        <v>250</v>
      </c>
      <c r="C2165" s="208">
        <v>26.817276538638161</v>
      </c>
      <c r="D2165" s="209"/>
      <c r="E2165" s="209" t="s">
        <v>204</v>
      </c>
      <c r="F2165" s="209">
        <v>2006</v>
      </c>
    </row>
    <row r="2166" spans="1:6" x14ac:dyDescent="0.45">
      <c r="A2166" s="209">
        <v>73295</v>
      </c>
      <c r="B2166" s="209">
        <v>200</v>
      </c>
      <c r="C2166" s="208">
        <v>41.535181446271771</v>
      </c>
      <c r="D2166" s="209"/>
      <c r="E2166" s="209" t="s">
        <v>204</v>
      </c>
      <c r="F2166" s="209">
        <v>2007</v>
      </c>
    </row>
    <row r="2167" spans="1:6" x14ac:dyDescent="0.45">
      <c r="A2167" s="209">
        <v>73296</v>
      </c>
      <c r="B2167" s="209">
        <v>200</v>
      </c>
      <c r="C2167" s="208">
        <v>10.101413354893729</v>
      </c>
      <c r="D2167" s="209"/>
      <c r="E2167" s="209" t="s">
        <v>204</v>
      </c>
      <c r="F2167" s="209">
        <v>2006</v>
      </c>
    </row>
    <row r="2168" spans="1:6" x14ac:dyDescent="0.45">
      <c r="A2168" s="209">
        <v>73298</v>
      </c>
      <c r="B2168" s="209">
        <v>200</v>
      </c>
      <c r="C2168" s="208">
        <v>45.53511592899693</v>
      </c>
      <c r="D2168" s="209"/>
      <c r="E2168" s="209" t="s">
        <v>204</v>
      </c>
      <c r="F2168" s="209">
        <v>2006</v>
      </c>
    </row>
    <row r="2169" spans="1:6" x14ac:dyDescent="0.45">
      <c r="A2169" s="209">
        <v>73300</v>
      </c>
      <c r="B2169" s="209">
        <v>200</v>
      </c>
      <c r="C2169" s="208">
        <v>21.66918444708908</v>
      </c>
      <c r="D2169" s="209"/>
      <c r="E2169" s="209" t="s">
        <v>204</v>
      </c>
      <c r="F2169" s="209">
        <v>2006</v>
      </c>
    </row>
    <row r="2170" spans="1:6" x14ac:dyDescent="0.45">
      <c r="A2170" s="209">
        <v>73304</v>
      </c>
      <c r="B2170" s="209">
        <v>250</v>
      </c>
      <c r="C2170" s="208">
        <v>16.616602972499582</v>
      </c>
      <c r="D2170" s="209" t="s">
        <v>387</v>
      </c>
      <c r="E2170" s="209" t="s">
        <v>204</v>
      </c>
      <c r="F2170" s="209">
        <v>2007</v>
      </c>
    </row>
    <row r="2171" spans="1:6" x14ac:dyDescent="0.45">
      <c r="A2171" s="209">
        <v>73305</v>
      </c>
      <c r="B2171" s="209">
        <v>250</v>
      </c>
      <c r="C2171" s="208">
        <v>27.216554797984511</v>
      </c>
      <c r="D2171" s="209" t="s">
        <v>387</v>
      </c>
      <c r="E2171" s="209" t="s">
        <v>204</v>
      </c>
      <c r="F2171" s="209">
        <v>2007</v>
      </c>
    </row>
    <row r="2172" spans="1:6" x14ac:dyDescent="0.45">
      <c r="A2172" s="209">
        <v>73307</v>
      </c>
      <c r="B2172" s="209">
        <v>500</v>
      </c>
      <c r="C2172" s="208">
        <v>21.709122666773471</v>
      </c>
      <c r="D2172" s="209"/>
      <c r="E2172" s="209" t="s">
        <v>203</v>
      </c>
      <c r="F2172" s="209">
        <v>1988</v>
      </c>
    </row>
    <row r="2173" spans="1:6" x14ac:dyDescent="0.45">
      <c r="A2173" s="209">
        <v>73308</v>
      </c>
      <c r="B2173" s="209">
        <v>500</v>
      </c>
      <c r="C2173" s="208">
        <v>70.475463869830463</v>
      </c>
      <c r="D2173" s="209"/>
      <c r="E2173" s="209" t="s">
        <v>203</v>
      </c>
      <c r="F2173" s="209">
        <v>1989</v>
      </c>
    </row>
    <row r="2174" spans="1:6" x14ac:dyDescent="0.45">
      <c r="A2174" s="209">
        <v>73322</v>
      </c>
      <c r="B2174" s="209">
        <v>250</v>
      </c>
      <c r="C2174" s="208">
        <v>40.870675387534106</v>
      </c>
      <c r="D2174" s="209" t="s">
        <v>401</v>
      </c>
      <c r="E2174" s="209" t="s">
        <v>204</v>
      </c>
      <c r="F2174" s="209">
        <v>2006</v>
      </c>
    </row>
    <row r="2175" spans="1:6" x14ac:dyDescent="0.45">
      <c r="A2175" s="209">
        <v>73323</v>
      </c>
      <c r="B2175" s="209">
        <v>250</v>
      </c>
      <c r="C2175" s="208">
        <v>22.48974885619393</v>
      </c>
      <c r="D2175" s="209"/>
      <c r="E2175" s="209" t="s">
        <v>204</v>
      </c>
      <c r="F2175" s="209">
        <v>2006</v>
      </c>
    </row>
    <row r="2176" spans="1:6" x14ac:dyDescent="0.45">
      <c r="A2176" s="209">
        <v>73333</v>
      </c>
      <c r="B2176" s="209">
        <v>315</v>
      </c>
      <c r="C2176" s="208">
        <v>25.21958400999921</v>
      </c>
      <c r="D2176" s="209"/>
      <c r="E2176" s="209" t="s">
        <v>204</v>
      </c>
      <c r="F2176" s="209">
        <v>2004</v>
      </c>
    </row>
    <row r="2177" spans="1:6" x14ac:dyDescent="0.45">
      <c r="A2177" s="209">
        <v>73334</v>
      </c>
      <c r="B2177" s="209">
        <v>315</v>
      </c>
      <c r="C2177" s="208">
        <v>45.653204115126293</v>
      </c>
      <c r="D2177" s="209"/>
      <c r="E2177" s="209" t="s">
        <v>204</v>
      </c>
      <c r="F2177" s="209">
        <v>2006</v>
      </c>
    </row>
    <row r="2178" spans="1:6" x14ac:dyDescent="0.45">
      <c r="A2178" s="209">
        <v>73338</v>
      </c>
      <c r="B2178" s="209">
        <v>315</v>
      </c>
      <c r="C2178" s="208">
        <v>49.114306454473898</v>
      </c>
      <c r="D2178" s="209"/>
      <c r="E2178" s="209" t="s">
        <v>204</v>
      </c>
      <c r="F2178" s="209">
        <v>2006</v>
      </c>
    </row>
    <row r="2179" spans="1:6" x14ac:dyDescent="0.45">
      <c r="A2179" s="209">
        <v>73341</v>
      </c>
      <c r="B2179" s="209">
        <v>315</v>
      </c>
      <c r="C2179" s="208">
        <v>13.048881943181611</v>
      </c>
      <c r="D2179" s="209"/>
      <c r="E2179" s="209" t="s">
        <v>204</v>
      </c>
      <c r="F2179" s="209">
        <v>2006</v>
      </c>
    </row>
    <row r="2180" spans="1:6" x14ac:dyDescent="0.45">
      <c r="A2180" s="209">
        <v>73343</v>
      </c>
      <c r="B2180" s="209">
        <v>315</v>
      </c>
      <c r="C2180" s="208">
        <v>15.07326705245972</v>
      </c>
      <c r="D2180" s="209"/>
      <c r="E2180" s="209" t="s">
        <v>204</v>
      </c>
      <c r="F2180" s="209">
        <v>2006</v>
      </c>
    </row>
    <row r="2181" spans="1:6" x14ac:dyDescent="0.45">
      <c r="A2181" s="209">
        <v>73344</v>
      </c>
      <c r="B2181" s="209">
        <v>315</v>
      </c>
      <c r="C2181" s="208">
        <v>4.1113126242519851</v>
      </c>
      <c r="D2181" s="209"/>
      <c r="E2181" s="209" t="s">
        <v>204</v>
      </c>
      <c r="F2181" s="209">
        <v>2006</v>
      </c>
    </row>
    <row r="2182" spans="1:6" x14ac:dyDescent="0.45">
      <c r="A2182" s="209">
        <v>73367</v>
      </c>
      <c r="B2182" s="209">
        <v>450</v>
      </c>
      <c r="C2182" s="208">
        <v>28.985284763258061</v>
      </c>
      <c r="D2182" s="209"/>
      <c r="E2182" s="209" t="s">
        <v>114</v>
      </c>
      <c r="F2182" s="209">
        <v>1998</v>
      </c>
    </row>
    <row r="2183" spans="1:6" x14ac:dyDescent="0.45">
      <c r="A2183" s="209">
        <v>73372</v>
      </c>
      <c r="B2183" s="209">
        <v>1200</v>
      </c>
      <c r="C2183" s="208">
        <v>39.907553800881551</v>
      </c>
      <c r="D2183" s="209"/>
      <c r="E2183" s="209" t="s">
        <v>203</v>
      </c>
      <c r="F2183" s="209">
        <v>1901</v>
      </c>
    </row>
    <row r="2184" spans="1:6" x14ac:dyDescent="0.45">
      <c r="A2184" s="209">
        <v>73373</v>
      </c>
      <c r="B2184" s="209">
        <v>1200</v>
      </c>
      <c r="C2184" s="208">
        <v>41.177742215577439</v>
      </c>
      <c r="D2184" s="209"/>
      <c r="E2184" s="209" t="s">
        <v>203</v>
      </c>
      <c r="F2184" s="209">
        <v>1901</v>
      </c>
    </row>
    <row r="2185" spans="1:6" x14ac:dyDescent="0.45">
      <c r="A2185" s="209">
        <v>73374</v>
      </c>
      <c r="B2185" s="209">
        <v>1200</v>
      </c>
      <c r="C2185" s="208">
        <v>9.1413018412113072</v>
      </c>
      <c r="D2185" s="209"/>
      <c r="E2185" s="209" t="s">
        <v>203</v>
      </c>
      <c r="F2185" s="209">
        <v>1901</v>
      </c>
    </row>
    <row r="2186" spans="1:6" x14ac:dyDescent="0.45">
      <c r="A2186" s="209">
        <v>73384</v>
      </c>
      <c r="B2186" s="209">
        <v>250</v>
      </c>
      <c r="C2186" s="208">
        <v>35.560832115712188</v>
      </c>
      <c r="D2186" s="209"/>
      <c r="E2186" s="209" t="s">
        <v>204</v>
      </c>
      <c r="F2186" s="209">
        <v>2005</v>
      </c>
    </row>
    <row r="2187" spans="1:6" x14ac:dyDescent="0.45">
      <c r="A2187" s="209">
        <v>73385</v>
      </c>
      <c r="B2187" s="209">
        <v>250</v>
      </c>
      <c r="C2187" s="208">
        <v>41.882321600384408</v>
      </c>
      <c r="D2187" s="209"/>
      <c r="E2187" s="209" t="s">
        <v>204</v>
      </c>
      <c r="F2187" s="209">
        <v>2005</v>
      </c>
    </row>
    <row r="2188" spans="1:6" x14ac:dyDescent="0.45">
      <c r="A2188" s="209">
        <v>73387</v>
      </c>
      <c r="B2188" s="209">
        <v>250</v>
      </c>
      <c r="C2188" s="208">
        <v>38.539406774938833</v>
      </c>
      <c r="D2188" s="209"/>
      <c r="E2188" s="209" t="s">
        <v>204</v>
      </c>
      <c r="F2188" s="209">
        <v>2005</v>
      </c>
    </row>
    <row r="2189" spans="1:6" x14ac:dyDescent="0.45">
      <c r="A2189" s="209">
        <v>73388</v>
      </c>
      <c r="B2189" s="209">
        <v>250</v>
      </c>
      <c r="C2189" s="208">
        <v>28.31604372145836</v>
      </c>
      <c r="D2189" s="209"/>
      <c r="E2189" s="209" t="s">
        <v>204</v>
      </c>
      <c r="F2189" s="209">
        <v>2005</v>
      </c>
    </row>
    <row r="2190" spans="1:6" x14ac:dyDescent="0.45">
      <c r="A2190" s="209">
        <v>73392</v>
      </c>
      <c r="B2190" s="209">
        <v>250</v>
      </c>
      <c r="C2190" s="208">
        <v>39.711518470325693</v>
      </c>
      <c r="D2190" s="209"/>
      <c r="E2190" s="209" t="s">
        <v>204</v>
      </c>
      <c r="F2190" s="209">
        <v>2005</v>
      </c>
    </row>
    <row r="2191" spans="1:6" x14ac:dyDescent="0.45">
      <c r="A2191" s="209">
        <v>73394</v>
      </c>
      <c r="B2191" s="209">
        <v>450</v>
      </c>
      <c r="C2191" s="208">
        <v>53.488509407408593</v>
      </c>
      <c r="D2191" s="209" t="s">
        <v>402</v>
      </c>
      <c r="E2191" s="209" t="s">
        <v>204</v>
      </c>
      <c r="F2191" s="209">
        <v>2005</v>
      </c>
    </row>
    <row r="2192" spans="1:6" x14ac:dyDescent="0.45">
      <c r="A2192" s="209">
        <v>73395</v>
      </c>
      <c r="B2192" s="209">
        <v>450</v>
      </c>
      <c r="C2192" s="208">
        <v>46.766209905422713</v>
      </c>
      <c r="D2192" s="209" t="s">
        <v>401</v>
      </c>
      <c r="E2192" s="209" t="s">
        <v>204</v>
      </c>
      <c r="F2192" s="209">
        <v>2005</v>
      </c>
    </row>
    <row r="2193" spans="1:6" x14ac:dyDescent="0.45">
      <c r="A2193" s="209">
        <v>73396</v>
      </c>
      <c r="B2193" s="209">
        <v>450</v>
      </c>
      <c r="C2193" s="208">
        <v>34.237254047858073</v>
      </c>
      <c r="D2193" s="209"/>
      <c r="E2193" s="209" t="s">
        <v>204</v>
      </c>
      <c r="F2193" s="209">
        <v>2005</v>
      </c>
    </row>
    <row r="2194" spans="1:6" x14ac:dyDescent="0.45">
      <c r="A2194" s="209">
        <v>73416</v>
      </c>
      <c r="B2194" s="209">
        <v>250</v>
      </c>
      <c r="C2194" s="208">
        <v>39.342444344604097</v>
      </c>
      <c r="D2194" s="209"/>
      <c r="E2194" s="209" t="s">
        <v>111</v>
      </c>
      <c r="F2194" s="209">
        <v>2007</v>
      </c>
    </row>
    <row r="2195" spans="1:6" x14ac:dyDescent="0.45">
      <c r="A2195" s="209">
        <v>73418</v>
      </c>
      <c r="B2195" s="209">
        <v>250</v>
      </c>
      <c r="C2195" s="208">
        <v>50.628007957090873</v>
      </c>
      <c r="D2195" s="209"/>
      <c r="E2195" s="209" t="s">
        <v>111</v>
      </c>
      <c r="F2195" s="209">
        <v>2007</v>
      </c>
    </row>
    <row r="2196" spans="1:6" x14ac:dyDescent="0.45">
      <c r="A2196" s="209">
        <v>73419</v>
      </c>
      <c r="B2196" s="209">
        <v>250</v>
      </c>
      <c r="C2196" s="208">
        <v>11.001936651292359</v>
      </c>
      <c r="D2196" s="209"/>
      <c r="E2196" s="209" t="s">
        <v>111</v>
      </c>
      <c r="F2196" s="209">
        <v>2007</v>
      </c>
    </row>
    <row r="2197" spans="1:6" x14ac:dyDescent="0.45">
      <c r="A2197" s="209">
        <v>73421</v>
      </c>
      <c r="B2197" s="209">
        <v>250</v>
      </c>
      <c r="C2197" s="208">
        <v>18.2203898911525</v>
      </c>
      <c r="D2197" s="209"/>
      <c r="E2197" s="209" t="s">
        <v>111</v>
      </c>
      <c r="F2197" s="209">
        <v>2007</v>
      </c>
    </row>
    <row r="2198" spans="1:6" x14ac:dyDescent="0.45">
      <c r="A2198" s="209">
        <v>73422</v>
      </c>
      <c r="B2198" s="209">
        <v>250</v>
      </c>
      <c r="C2198" s="208">
        <v>49.084341996860282</v>
      </c>
      <c r="D2198" s="209" t="s">
        <v>399</v>
      </c>
      <c r="E2198" s="209" t="s">
        <v>111</v>
      </c>
      <c r="F2198" s="209">
        <v>2007</v>
      </c>
    </row>
    <row r="2199" spans="1:6" x14ac:dyDescent="0.45">
      <c r="A2199" s="209">
        <v>73423</v>
      </c>
      <c r="B2199" s="209">
        <v>250</v>
      </c>
      <c r="C2199" s="208">
        <v>49.151891239761433</v>
      </c>
      <c r="D2199" s="209" t="s">
        <v>388</v>
      </c>
      <c r="E2199" s="209" t="s">
        <v>111</v>
      </c>
      <c r="F2199" s="209">
        <v>2007</v>
      </c>
    </row>
    <row r="2200" spans="1:6" x14ac:dyDescent="0.45">
      <c r="A2200" s="209">
        <v>73424</v>
      </c>
      <c r="B2200" s="209">
        <v>250</v>
      </c>
      <c r="C2200" s="208">
        <v>50.983329834865309</v>
      </c>
      <c r="D2200" s="209"/>
      <c r="E2200" s="209" t="s">
        <v>111</v>
      </c>
      <c r="F2200" s="209">
        <v>2007</v>
      </c>
    </row>
    <row r="2201" spans="1:6" x14ac:dyDescent="0.45">
      <c r="A2201" s="209">
        <v>73425</v>
      </c>
      <c r="B2201" s="209">
        <v>250</v>
      </c>
      <c r="C2201" s="208">
        <v>49.902749880465002</v>
      </c>
      <c r="D2201" s="209"/>
      <c r="E2201" s="209" t="s">
        <v>111</v>
      </c>
      <c r="F2201" s="209">
        <v>2007</v>
      </c>
    </row>
    <row r="2202" spans="1:6" x14ac:dyDescent="0.45">
      <c r="A2202" s="209">
        <v>73426</v>
      </c>
      <c r="B2202" s="209">
        <v>250</v>
      </c>
      <c r="C2202" s="208">
        <v>4.9137521503252621</v>
      </c>
      <c r="D2202" s="209"/>
      <c r="E2202" s="209" t="s">
        <v>111</v>
      </c>
      <c r="F2202" s="209">
        <v>2007</v>
      </c>
    </row>
    <row r="2203" spans="1:6" x14ac:dyDescent="0.45">
      <c r="A2203" s="209">
        <v>73427</v>
      </c>
      <c r="B2203" s="209">
        <v>250</v>
      </c>
      <c r="C2203" s="208">
        <v>7.6099643229390459</v>
      </c>
      <c r="D2203" s="209"/>
      <c r="E2203" s="209" t="s">
        <v>111</v>
      </c>
      <c r="F2203" s="209">
        <v>2007</v>
      </c>
    </row>
    <row r="2204" spans="1:6" x14ac:dyDescent="0.45">
      <c r="A2204" s="209">
        <v>73430</v>
      </c>
      <c r="B2204" s="209">
        <v>675</v>
      </c>
      <c r="C2204" s="208">
        <v>10.445428136650539</v>
      </c>
      <c r="D2204" s="209"/>
      <c r="E2204" s="209" t="s">
        <v>204</v>
      </c>
      <c r="F2204" s="209">
        <v>2007</v>
      </c>
    </row>
    <row r="2205" spans="1:6" x14ac:dyDescent="0.45">
      <c r="A2205" s="209">
        <v>73437</v>
      </c>
      <c r="B2205" s="209">
        <v>400</v>
      </c>
      <c r="C2205" s="208">
        <v>42.32500537947552</v>
      </c>
      <c r="D2205" s="209"/>
      <c r="E2205" s="209" t="s">
        <v>204</v>
      </c>
      <c r="F2205" s="209">
        <v>2008</v>
      </c>
    </row>
    <row r="2206" spans="1:6" x14ac:dyDescent="0.45">
      <c r="A2206" s="209">
        <v>73439</v>
      </c>
      <c r="B2206" s="209">
        <v>675</v>
      </c>
      <c r="C2206" s="208">
        <v>10.623576748414081</v>
      </c>
      <c r="D2206" s="209"/>
      <c r="E2206" s="209" t="s">
        <v>204</v>
      </c>
      <c r="F2206" s="209">
        <v>2008</v>
      </c>
    </row>
    <row r="2207" spans="1:6" x14ac:dyDescent="0.45">
      <c r="A2207" s="209">
        <v>73460</v>
      </c>
      <c r="B2207" s="209">
        <v>1500</v>
      </c>
      <c r="C2207" s="208">
        <v>76.462896616362997</v>
      </c>
      <c r="D2207" s="209"/>
      <c r="E2207" s="209" t="s">
        <v>203</v>
      </c>
      <c r="F2207" s="209">
        <v>1980</v>
      </c>
    </row>
    <row r="2208" spans="1:6" x14ac:dyDescent="0.45">
      <c r="A2208" s="209">
        <v>73461</v>
      </c>
      <c r="B2208" s="209">
        <v>1500</v>
      </c>
      <c r="C2208" s="208">
        <v>56.313953662248082</v>
      </c>
      <c r="D2208" s="209"/>
      <c r="E2208" s="209" t="s">
        <v>203</v>
      </c>
      <c r="F2208" s="209">
        <v>1980</v>
      </c>
    </row>
    <row r="2209" spans="1:6" x14ac:dyDescent="0.45">
      <c r="A2209" s="209">
        <v>73462</v>
      </c>
      <c r="B2209" s="209">
        <v>1500</v>
      </c>
      <c r="C2209" s="208">
        <v>18.351364984115239</v>
      </c>
      <c r="D2209" s="209"/>
      <c r="E2209" s="209" t="s">
        <v>203</v>
      </c>
      <c r="F2209" s="209">
        <v>1980</v>
      </c>
    </row>
    <row r="2210" spans="1:6" x14ac:dyDescent="0.45">
      <c r="A2210" s="209">
        <v>73463</v>
      </c>
      <c r="B2210" s="209">
        <v>1500</v>
      </c>
      <c r="C2210" s="208">
        <v>85.757795755333987</v>
      </c>
      <c r="D2210" s="209"/>
      <c r="E2210" s="209" t="s">
        <v>203</v>
      </c>
      <c r="F2210" s="209">
        <v>1980</v>
      </c>
    </row>
    <row r="2211" spans="1:6" x14ac:dyDescent="0.45">
      <c r="A2211" s="209">
        <v>73465</v>
      </c>
      <c r="B2211" s="209">
        <v>1500</v>
      </c>
      <c r="C2211" s="208">
        <v>18.942637909246649</v>
      </c>
      <c r="D2211" s="209"/>
      <c r="E2211" s="209" t="s">
        <v>203</v>
      </c>
      <c r="F2211" s="209">
        <v>1980</v>
      </c>
    </row>
    <row r="2212" spans="1:6" x14ac:dyDescent="0.45">
      <c r="A2212" s="209">
        <v>73466</v>
      </c>
      <c r="B2212" s="209">
        <v>1500</v>
      </c>
      <c r="C2212" s="208">
        <v>33.390252457567861</v>
      </c>
      <c r="D2212" s="209"/>
      <c r="E2212" s="209" t="s">
        <v>203</v>
      </c>
      <c r="F2212" s="209">
        <v>1980</v>
      </c>
    </row>
    <row r="2213" spans="1:6" x14ac:dyDescent="0.45">
      <c r="A2213" s="209">
        <v>73467</v>
      </c>
      <c r="B2213" s="209">
        <v>630</v>
      </c>
      <c r="C2213" s="208">
        <v>11.785368059872591</v>
      </c>
      <c r="D2213" s="209" t="s">
        <v>403</v>
      </c>
      <c r="E2213" s="209" t="s">
        <v>114</v>
      </c>
      <c r="F2213" s="209">
        <v>2002</v>
      </c>
    </row>
    <row r="2214" spans="1:6" x14ac:dyDescent="0.45">
      <c r="A2214" s="209">
        <v>73468</v>
      </c>
      <c r="B2214" s="209">
        <v>630</v>
      </c>
      <c r="C2214" s="208">
        <v>29.46775074525732</v>
      </c>
      <c r="D2214" s="209"/>
      <c r="E2214" s="209" t="s">
        <v>114</v>
      </c>
      <c r="F2214" s="209">
        <v>2002</v>
      </c>
    </row>
    <row r="2215" spans="1:6" x14ac:dyDescent="0.45">
      <c r="A2215" s="209">
        <v>73469</v>
      </c>
      <c r="B2215" s="209">
        <v>1000</v>
      </c>
      <c r="C2215" s="208">
        <v>19.72478709710721</v>
      </c>
      <c r="D2215" s="209"/>
      <c r="E2215" s="209" t="s">
        <v>203</v>
      </c>
      <c r="F2215" s="209">
        <v>1985</v>
      </c>
    </row>
    <row r="2216" spans="1:6" x14ac:dyDescent="0.45">
      <c r="A2216" s="209">
        <v>73470</v>
      </c>
      <c r="B2216" s="209">
        <v>1000</v>
      </c>
      <c r="C2216" s="208">
        <v>99.373719888590401</v>
      </c>
      <c r="D2216" s="209"/>
      <c r="E2216" s="209" t="s">
        <v>203</v>
      </c>
      <c r="F2216" s="209">
        <v>1985</v>
      </c>
    </row>
    <row r="2217" spans="1:6" x14ac:dyDescent="0.45">
      <c r="A2217" s="209">
        <v>73471</v>
      </c>
      <c r="B2217" s="209">
        <v>1000</v>
      </c>
      <c r="C2217" s="208">
        <v>60.808698447720467</v>
      </c>
      <c r="D2217" s="209"/>
      <c r="E2217" s="209" t="s">
        <v>203</v>
      </c>
      <c r="F2217" s="209">
        <v>1985</v>
      </c>
    </row>
    <row r="2218" spans="1:6" x14ac:dyDescent="0.45">
      <c r="A2218" s="209">
        <v>73473</v>
      </c>
      <c r="B2218" s="209">
        <v>1000</v>
      </c>
      <c r="C2218" s="208">
        <v>13.43872197342017</v>
      </c>
      <c r="D2218" s="209"/>
      <c r="E2218" s="209" t="s">
        <v>203</v>
      </c>
      <c r="F2218" s="209">
        <v>1985</v>
      </c>
    </row>
    <row r="2219" spans="1:6" x14ac:dyDescent="0.45">
      <c r="A2219" s="209">
        <v>73474</v>
      </c>
      <c r="B2219" s="209">
        <v>1000</v>
      </c>
      <c r="C2219" s="208">
        <v>2.5479992984152919</v>
      </c>
      <c r="D2219" s="209"/>
      <c r="E2219" s="209" t="s">
        <v>203</v>
      </c>
      <c r="F2219" s="209">
        <v>1985</v>
      </c>
    </row>
    <row r="2220" spans="1:6" x14ac:dyDescent="0.45">
      <c r="A2220" s="209">
        <v>73477</v>
      </c>
      <c r="B2220" s="209">
        <v>250</v>
      </c>
      <c r="C2220" s="208">
        <v>43.351213301608063</v>
      </c>
      <c r="D2220" s="209" t="s">
        <v>404</v>
      </c>
      <c r="E2220" s="209" t="s">
        <v>204</v>
      </c>
      <c r="F2220" s="209">
        <v>2008</v>
      </c>
    </row>
    <row r="2221" spans="1:6" x14ac:dyDescent="0.45">
      <c r="A2221" s="209">
        <v>73478</v>
      </c>
      <c r="B2221" s="209">
        <v>250</v>
      </c>
      <c r="C2221" s="208">
        <v>48.251055360690472</v>
      </c>
      <c r="D2221" s="209" t="s">
        <v>404</v>
      </c>
      <c r="E2221" s="209" t="s">
        <v>204</v>
      </c>
      <c r="F2221" s="209">
        <v>2008</v>
      </c>
    </row>
    <row r="2222" spans="1:6" x14ac:dyDescent="0.45">
      <c r="A2222" s="209">
        <v>73479</v>
      </c>
      <c r="B2222" s="209">
        <v>250</v>
      </c>
      <c r="C2222" s="208">
        <v>37.818245716876717</v>
      </c>
      <c r="D2222" s="209" t="s">
        <v>386</v>
      </c>
      <c r="E2222" s="209" t="s">
        <v>204</v>
      </c>
      <c r="F2222" s="209">
        <v>2008</v>
      </c>
    </row>
    <row r="2223" spans="1:6" x14ac:dyDescent="0.45">
      <c r="A2223" s="209">
        <v>73480</v>
      </c>
      <c r="B2223" s="209">
        <v>250</v>
      </c>
      <c r="C2223" s="208">
        <v>39.770112086388608</v>
      </c>
      <c r="D2223" s="209" t="s">
        <v>396</v>
      </c>
      <c r="E2223" s="209" t="s">
        <v>204</v>
      </c>
      <c r="F2223" s="209">
        <v>2008</v>
      </c>
    </row>
    <row r="2224" spans="1:6" x14ac:dyDescent="0.45">
      <c r="A2224" s="209">
        <v>73481</v>
      </c>
      <c r="B2224" s="209">
        <v>315</v>
      </c>
      <c r="C2224" s="208">
        <v>46.737482431737277</v>
      </c>
      <c r="D2224" s="209" t="s">
        <v>386</v>
      </c>
      <c r="E2224" s="209" t="s">
        <v>204</v>
      </c>
      <c r="F2224" s="209">
        <v>2008</v>
      </c>
    </row>
    <row r="2225" spans="1:6" x14ac:dyDescent="0.45">
      <c r="A2225" s="209">
        <v>73526</v>
      </c>
      <c r="B2225" s="209">
        <v>400</v>
      </c>
      <c r="C2225" s="208">
        <v>53.367896592795383</v>
      </c>
      <c r="D2225" s="209"/>
      <c r="E2225" s="209" t="s">
        <v>114</v>
      </c>
      <c r="F2225" s="209">
        <v>2005</v>
      </c>
    </row>
    <row r="2226" spans="1:6" x14ac:dyDescent="0.45">
      <c r="A2226" s="209">
        <v>73527</v>
      </c>
      <c r="B2226" s="209">
        <v>200</v>
      </c>
      <c r="C2226" s="208">
        <v>7.5450646283012919</v>
      </c>
      <c r="D2226" s="209" t="s">
        <v>405</v>
      </c>
      <c r="E2226" s="209" t="s">
        <v>204</v>
      </c>
      <c r="F2226" s="209">
        <v>2008</v>
      </c>
    </row>
    <row r="2227" spans="1:6" x14ac:dyDescent="0.45">
      <c r="A2227" s="209">
        <v>73528</v>
      </c>
      <c r="B2227" s="209">
        <v>250</v>
      </c>
      <c r="C2227" s="208">
        <v>18.7060344111433</v>
      </c>
      <c r="D2227" s="209" t="s">
        <v>406</v>
      </c>
      <c r="E2227" s="209" t="s">
        <v>204</v>
      </c>
      <c r="F2227" s="209">
        <v>2008</v>
      </c>
    </row>
    <row r="2228" spans="1:6" x14ac:dyDescent="0.45">
      <c r="A2228" s="209">
        <v>73530</v>
      </c>
      <c r="B2228" s="209">
        <v>250</v>
      </c>
      <c r="C2228" s="208">
        <v>11.089911241651841</v>
      </c>
      <c r="D2228" s="209" t="s">
        <v>407</v>
      </c>
      <c r="E2228" s="209" t="s">
        <v>204</v>
      </c>
      <c r="F2228" s="209">
        <v>2008</v>
      </c>
    </row>
    <row r="2229" spans="1:6" x14ac:dyDescent="0.45">
      <c r="A2229" s="209">
        <v>73535</v>
      </c>
      <c r="B2229" s="209">
        <v>250</v>
      </c>
      <c r="C2229" s="208">
        <v>29.778519721557139</v>
      </c>
      <c r="D2229" s="209" t="s">
        <v>408</v>
      </c>
      <c r="E2229" s="209" t="s">
        <v>204</v>
      </c>
      <c r="F2229" s="209">
        <v>2008</v>
      </c>
    </row>
    <row r="2230" spans="1:6" x14ac:dyDescent="0.45">
      <c r="A2230" s="209">
        <v>73538</v>
      </c>
      <c r="B2230" s="209">
        <v>250</v>
      </c>
      <c r="C2230" s="208">
        <v>13.910840051957321</v>
      </c>
      <c r="D2230" s="209" t="s">
        <v>409</v>
      </c>
      <c r="E2230" s="209" t="s">
        <v>204</v>
      </c>
      <c r="F2230" s="209">
        <v>2008</v>
      </c>
    </row>
    <row r="2231" spans="1:6" x14ac:dyDescent="0.45">
      <c r="A2231" s="209">
        <v>73539</v>
      </c>
      <c r="B2231" s="209">
        <v>250</v>
      </c>
      <c r="C2231" s="208">
        <v>7.8434639516189337</v>
      </c>
      <c r="D2231" s="209" t="s">
        <v>410</v>
      </c>
      <c r="E2231" s="209" t="s">
        <v>204</v>
      </c>
      <c r="F2231" s="209">
        <v>2008</v>
      </c>
    </row>
    <row r="2232" spans="1:6" x14ac:dyDescent="0.45">
      <c r="A2232" s="209">
        <v>73542</v>
      </c>
      <c r="B2232" s="209">
        <v>250</v>
      </c>
      <c r="C2232" s="208">
        <v>38.248481253044133</v>
      </c>
      <c r="D2232" s="209" t="s">
        <v>410</v>
      </c>
      <c r="E2232" s="209" t="s">
        <v>204</v>
      </c>
      <c r="F2232" s="209">
        <v>2008</v>
      </c>
    </row>
    <row r="2233" spans="1:6" x14ac:dyDescent="0.45">
      <c r="A2233" s="209">
        <v>73546</v>
      </c>
      <c r="B2233" s="209">
        <v>200</v>
      </c>
      <c r="C2233" s="208">
        <v>4.4332801645439712</v>
      </c>
      <c r="D2233" s="209"/>
      <c r="E2233" s="209" t="s">
        <v>204</v>
      </c>
      <c r="F2233" s="209">
        <v>2008</v>
      </c>
    </row>
    <row r="2234" spans="1:6" x14ac:dyDescent="0.45">
      <c r="A2234" s="209">
        <v>73547</v>
      </c>
      <c r="B2234" s="209">
        <v>200</v>
      </c>
      <c r="C2234" s="208">
        <v>4.4511061496541258</v>
      </c>
      <c r="D2234" s="209"/>
      <c r="E2234" s="209" t="s">
        <v>204</v>
      </c>
      <c r="F2234" s="209">
        <v>2008</v>
      </c>
    </row>
    <row r="2235" spans="1:6" x14ac:dyDescent="0.45">
      <c r="A2235" s="209">
        <v>73642</v>
      </c>
      <c r="B2235" s="209">
        <v>500</v>
      </c>
      <c r="C2235" s="208">
        <v>8.2028373104692367</v>
      </c>
      <c r="D2235" s="209"/>
      <c r="E2235" s="209" t="s">
        <v>203</v>
      </c>
      <c r="F2235" s="209">
        <v>1901</v>
      </c>
    </row>
    <row r="2236" spans="1:6" x14ac:dyDescent="0.45">
      <c r="A2236" s="209">
        <v>73643</v>
      </c>
      <c r="B2236" s="209">
        <v>670</v>
      </c>
      <c r="C2236" s="208">
        <v>7.089278701722864</v>
      </c>
      <c r="D2236" s="209"/>
      <c r="E2236" s="209" t="s">
        <v>204</v>
      </c>
      <c r="F2236" s="209">
        <v>2008</v>
      </c>
    </row>
    <row r="2237" spans="1:6" x14ac:dyDescent="0.45">
      <c r="A2237" s="209">
        <v>73644</v>
      </c>
      <c r="B2237" s="209">
        <v>670</v>
      </c>
      <c r="C2237" s="208">
        <v>17.217340651075141</v>
      </c>
      <c r="D2237" s="209"/>
      <c r="E2237" s="209" t="s">
        <v>204</v>
      </c>
      <c r="F2237" s="209">
        <v>2008</v>
      </c>
    </row>
    <row r="2238" spans="1:6" x14ac:dyDescent="0.45">
      <c r="A2238" s="209">
        <v>73645</v>
      </c>
      <c r="B2238" s="209">
        <v>670</v>
      </c>
      <c r="C2238" s="208">
        <v>15.19579831329842</v>
      </c>
      <c r="D2238" s="209"/>
      <c r="E2238" s="209" t="s">
        <v>204</v>
      </c>
      <c r="F2238" s="209">
        <v>2008</v>
      </c>
    </row>
    <row r="2239" spans="1:6" x14ac:dyDescent="0.45">
      <c r="A2239" s="209">
        <v>73646</v>
      </c>
      <c r="B2239" s="209">
        <v>670</v>
      </c>
      <c r="C2239" s="208">
        <v>31.124397549258909</v>
      </c>
      <c r="D2239" s="209"/>
      <c r="E2239" s="209" t="s">
        <v>204</v>
      </c>
      <c r="F2239" s="209">
        <v>2008</v>
      </c>
    </row>
    <row r="2240" spans="1:6" x14ac:dyDescent="0.45">
      <c r="A2240" s="209">
        <v>73647</v>
      </c>
      <c r="B2240" s="209">
        <v>670</v>
      </c>
      <c r="C2240" s="208">
        <v>16.720339819373649</v>
      </c>
      <c r="D2240" s="209"/>
      <c r="E2240" s="209" t="s">
        <v>126</v>
      </c>
      <c r="F2240" s="209">
        <v>2008</v>
      </c>
    </row>
    <row r="2241" spans="1:6" x14ac:dyDescent="0.45">
      <c r="A2241" s="209">
        <v>73648</v>
      </c>
      <c r="B2241" s="209">
        <v>670</v>
      </c>
      <c r="C2241" s="208">
        <v>32.09844403358062</v>
      </c>
      <c r="D2241" s="209"/>
      <c r="E2241" s="209" t="s">
        <v>204</v>
      </c>
      <c r="F2241" s="209">
        <v>2008</v>
      </c>
    </row>
    <row r="2242" spans="1:6" x14ac:dyDescent="0.45">
      <c r="A2242" s="209">
        <v>73650</v>
      </c>
      <c r="B2242" s="209">
        <v>500</v>
      </c>
      <c r="C2242" s="208">
        <v>24.70922881481842</v>
      </c>
      <c r="D2242" s="209"/>
      <c r="E2242" s="209" t="s">
        <v>203</v>
      </c>
      <c r="F2242" s="209">
        <v>1901</v>
      </c>
    </row>
    <row r="2243" spans="1:6" x14ac:dyDescent="0.45">
      <c r="A2243" s="209">
        <v>73659</v>
      </c>
      <c r="B2243" s="209">
        <v>315</v>
      </c>
      <c r="C2243" s="208">
        <v>30.195127075780761</v>
      </c>
      <c r="D2243" s="209"/>
      <c r="E2243" s="209" t="s">
        <v>204</v>
      </c>
      <c r="F2243" s="209">
        <v>2006</v>
      </c>
    </row>
    <row r="2244" spans="1:6" x14ac:dyDescent="0.45">
      <c r="A2244" s="209">
        <v>73783</v>
      </c>
      <c r="B2244" s="209">
        <v>500</v>
      </c>
      <c r="C2244" s="208">
        <v>35.900008887028598</v>
      </c>
      <c r="D2244" s="209" t="s">
        <v>187</v>
      </c>
      <c r="E2244" s="209" t="s">
        <v>204</v>
      </c>
      <c r="F2244" s="209">
        <v>2007</v>
      </c>
    </row>
    <row r="2245" spans="1:6" x14ac:dyDescent="0.45">
      <c r="A2245" s="209">
        <v>73784</v>
      </c>
      <c r="B2245" s="209">
        <v>500</v>
      </c>
      <c r="C2245" s="208">
        <v>5.9024689561375103</v>
      </c>
      <c r="D2245" s="209" t="s">
        <v>404</v>
      </c>
      <c r="E2245" s="209" t="s">
        <v>204</v>
      </c>
      <c r="F2245" s="209">
        <v>2008</v>
      </c>
    </row>
    <row r="2246" spans="1:6" x14ac:dyDescent="0.45">
      <c r="A2246" s="209">
        <v>73831</v>
      </c>
      <c r="B2246" s="209">
        <v>400</v>
      </c>
      <c r="C2246" s="208">
        <v>30.761137351279022</v>
      </c>
      <c r="D2246" s="209" t="s">
        <v>387</v>
      </c>
      <c r="E2246" s="209" t="s">
        <v>204</v>
      </c>
      <c r="F2246" s="209">
        <v>2007</v>
      </c>
    </row>
    <row r="2247" spans="1:6" x14ac:dyDescent="0.45">
      <c r="A2247" s="209">
        <v>73833</v>
      </c>
      <c r="B2247" s="209">
        <v>400</v>
      </c>
      <c r="C2247" s="208">
        <v>46.158463598777139</v>
      </c>
      <c r="D2247" s="209" t="s">
        <v>389</v>
      </c>
      <c r="E2247" s="209" t="s">
        <v>204</v>
      </c>
      <c r="F2247" s="209">
        <v>2007</v>
      </c>
    </row>
    <row r="2248" spans="1:6" x14ac:dyDescent="0.45">
      <c r="A2248" s="209">
        <v>73834</v>
      </c>
      <c r="B2248" s="209">
        <v>400</v>
      </c>
      <c r="C2248" s="208">
        <v>15.13206754164386</v>
      </c>
      <c r="D2248" s="209" t="s">
        <v>389</v>
      </c>
      <c r="E2248" s="209" t="s">
        <v>204</v>
      </c>
      <c r="F2248" s="209">
        <v>2007</v>
      </c>
    </row>
    <row r="2249" spans="1:6" x14ac:dyDescent="0.45">
      <c r="A2249" s="209">
        <v>73835</v>
      </c>
      <c r="B2249" s="209">
        <v>400</v>
      </c>
      <c r="C2249" s="208">
        <v>33.594843270731801</v>
      </c>
      <c r="D2249" s="209" t="s">
        <v>411</v>
      </c>
      <c r="E2249" s="209" t="s">
        <v>204</v>
      </c>
      <c r="F2249" s="209">
        <v>2007</v>
      </c>
    </row>
    <row r="2250" spans="1:6" x14ac:dyDescent="0.45">
      <c r="A2250" s="209">
        <v>73836</v>
      </c>
      <c r="B2250" s="209">
        <v>400</v>
      </c>
      <c r="C2250" s="208">
        <v>11.90980307467335</v>
      </c>
      <c r="D2250" s="209"/>
      <c r="E2250" s="209" t="s">
        <v>204</v>
      </c>
      <c r="F2250" s="209">
        <v>2007</v>
      </c>
    </row>
    <row r="2251" spans="1:6" x14ac:dyDescent="0.45">
      <c r="A2251" s="209">
        <v>73841</v>
      </c>
      <c r="B2251" s="209">
        <v>250</v>
      </c>
      <c r="C2251" s="208">
        <v>31.582256990155599</v>
      </c>
      <c r="D2251" s="209"/>
      <c r="E2251" s="209" t="s">
        <v>204</v>
      </c>
      <c r="F2251" s="209">
        <v>2008</v>
      </c>
    </row>
    <row r="2252" spans="1:6" x14ac:dyDescent="0.45">
      <c r="A2252" s="209">
        <v>73843</v>
      </c>
      <c r="B2252" s="209">
        <v>250</v>
      </c>
      <c r="C2252" s="208">
        <v>22.588917604330529</v>
      </c>
      <c r="D2252" s="209"/>
      <c r="E2252" s="209" t="s">
        <v>204</v>
      </c>
      <c r="F2252" s="209">
        <v>2008</v>
      </c>
    </row>
    <row r="2253" spans="1:6" x14ac:dyDescent="0.45">
      <c r="A2253" s="209">
        <v>73871</v>
      </c>
      <c r="B2253" s="209">
        <v>350</v>
      </c>
      <c r="C2253" s="208">
        <v>62.198978581037018</v>
      </c>
      <c r="D2253" s="209" t="s">
        <v>404</v>
      </c>
      <c r="E2253" s="209" t="s">
        <v>204</v>
      </c>
      <c r="F2253" s="209">
        <v>2007</v>
      </c>
    </row>
    <row r="2254" spans="1:6" x14ac:dyDescent="0.45">
      <c r="A2254" s="209">
        <v>73874</v>
      </c>
      <c r="B2254" s="209">
        <v>350</v>
      </c>
      <c r="C2254" s="208">
        <v>11.46952338776499</v>
      </c>
      <c r="D2254" s="209" t="s">
        <v>412</v>
      </c>
      <c r="E2254" s="209" t="s">
        <v>204</v>
      </c>
      <c r="F2254" s="209">
        <v>2007</v>
      </c>
    </row>
    <row r="2255" spans="1:6" x14ac:dyDescent="0.45">
      <c r="A2255" s="209">
        <v>73877</v>
      </c>
      <c r="B2255" s="209">
        <v>500</v>
      </c>
      <c r="C2255" s="208">
        <v>45.271333203379058</v>
      </c>
      <c r="D2255" s="209"/>
      <c r="E2255" s="209" t="s">
        <v>204</v>
      </c>
      <c r="F2255" s="209">
        <v>2017</v>
      </c>
    </row>
    <row r="2256" spans="1:6" x14ac:dyDescent="0.45">
      <c r="A2256" s="209">
        <v>73880</v>
      </c>
      <c r="B2256" s="209">
        <v>500</v>
      </c>
      <c r="C2256" s="208">
        <v>18.543725110445529</v>
      </c>
      <c r="D2256" s="209"/>
      <c r="E2256" s="209" t="s">
        <v>204</v>
      </c>
      <c r="F2256" s="209">
        <v>2017</v>
      </c>
    </row>
    <row r="2257" spans="1:6" x14ac:dyDescent="0.45">
      <c r="A2257" s="209">
        <v>73886</v>
      </c>
      <c r="B2257" s="209">
        <v>400</v>
      </c>
      <c r="C2257" s="208">
        <v>19.230828193322751</v>
      </c>
      <c r="D2257" s="209"/>
      <c r="E2257" s="209" t="s">
        <v>204</v>
      </c>
      <c r="F2257" s="209">
        <v>2017</v>
      </c>
    </row>
    <row r="2258" spans="1:6" x14ac:dyDescent="0.45">
      <c r="A2258" s="209">
        <v>73889</v>
      </c>
      <c r="B2258" s="209">
        <v>400</v>
      </c>
      <c r="C2258" s="208">
        <v>26.960853880711941</v>
      </c>
      <c r="D2258" s="209"/>
      <c r="E2258" s="209" t="s">
        <v>204</v>
      </c>
      <c r="F2258" s="209">
        <v>2017</v>
      </c>
    </row>
    <row r="2259" spans="1:6" x14ac:dyDescent="0.45">
      <c r="A2259" s="209">
        <v>73892</v>
      </c>
      <c r="B2259" s="209">
        <v>400</v>
      </c>
      <c r="C2259" s="208">
        <v>19.572897639112519</v>
      </c>
      <c r="D2259" s="209"/>
      <c r="E2259" s="209" t="s">
        <v>204</v>
      </c>
      <c r="F2259" s="209">
        <v>2017</v>
      </c>
    </row>
    <row r="2260" spans="1:6" x14ac:dyDescent="0.45">
      <c r="A2260" s="209">
        <v>73893</v>
      </c>
      <c r="B2260" s="209">
        <v>315</v>
      </c>
      <c r="C2260" s="208">
        <v>30.796979154950851</v>
      </c>
      <c r="D2260" s="209"/>
      <c r="E2260" s="209" t="s">
        <v>114</v>
      </c>
      <c r="F2260" s="209">
        <v>2017</v>
      </c>
    </row>
    <row r="2261" spans="1:6" x14ac:dyDescent="0.45">
      <c r="A2261" s="209">
        <v>73896</v>
      </c>
      <c r="B2261" s="209">
        <v>315</v>
      </c>
      <c r="C2261" s="208">
        <v>38.192084047823407</v>
      </c>
      <c r="D2261" s="209"/>
      <c r="E2261" s="209" t="s">
        <v>114</v>
      </c>
      <c r="F2261" s="209">
        <v>2017</v>
      </c>
    </row>
    <row r="2262" spans="1:6" x14ac:dyDescent="0.45">
      <c r="A2262" s="209">
        <v>73900</v>
      </c>
      <c r="B2262" s="209">
        <v>315</v>
      </c>
      <c r="C2262" s="208">
        <v>10.142710338547619</v>
      </c>
      <c r="D2262" s="209"/>
      <c r="E2262" s="209" t="s">
        <v>114</v>
      </c>
      <c r="F2262" s="209">
        <v>2007</v>
      </c>
    </row>
    <row r="2263" spans="1:6" x14ac:dyDescent="0.45">
      <c r="A2263" s="209">
        <v>73903</v>
      </c>
      <c r="B2263" s="209">
        <v>250</v>
      </c>
      <c r="C2263" s="208">
        <v>70.038148945878319</v>
      </c>
      <c r="D2263" s="209" t="s">
        <v>404</v>
      </c>
      <c r="E2263" s="209" t="s">
        <v>204</v>
      </c>
      <c r="F2263" s="209">
        <v>2007</v>
      </c>
    </row>
    <row r="2264" spans="1:6" x14ac:dyDescent="0.45">
      <c r="A2264" s="209">
        <v>73906</v>
      </c>
      <c r="B2264" s="209">
        <v>315</v>
      </c>
      <c r="C2264" s="208">
        <v>7.7814728884965838</v>
      </c>
      <c r="D2264" s="209" t="s">
        <v>387</v>
      </c>
      <c r="E2264" s="209" t="s">
        <v>204</v>
      </c>
      <c r="F2264" s="209">
        <v>2007</v>
      </c>
    </row>
    <row r="2265" spans="1:6" x14ac:dyDescent="0.45">
      <c r="A2265" s="209">
        <v>73909</v>
      </c>
      <c r="B2265" s="209">
        <v>315</v>
      </c>
      <c r="C2265" s="208">
        <v>13.830671276609481</v>
      </c>
      <c r="D2265" s="209"/>
      <c r="E2265" s="209" t="s">
        <v>204</v>
      </c>
      <c r="F2265" s="209">
        <v>2007</v>
      </c>
    </row>
    <row r="2266" spans="1:6" x14ac:dyDescent="0.45">
      <c r="A2266" s="209">
        <v>73910</v>
      </c>
      <c r="B2266" s="209">
        <v>250</v>
      </c>
      <c r="C2266" s="208">
        <v>59.738437642748949</v>
      </c>
      <c r="D2266" s="209"/>
      <c r="E2266" s="209" t="s">
        <v>204</v>
      </c>
      <c r="F2266" s="209">
        <v>2017</v>
      </c>
    </row>
    <row r="2267" spans="1:6" x14ac:dyDescent="0.45">
      <c r="A2267" s="209">
        <v>73913</v>
      </c>
      <c r="B2267" s="209">
        <v>250</v>
      </c>
      <c r="C2267" s="208">
        <v>9.5867050129216516</v>
      </c>
      <c r="D2267" s="209"/>
      <c r="E2267" s="209" t="s">
        <v>204</v>
      </c>
      <c r="F2267" s="209">
        <v>2017</v>
      </c>
    </row>
    <row r="2268" spans="1:6" x14ac:dyDescent="0.45">
      <c r="A2268" s="209">
        <v>73922</v>
      </c>
      <c r="B2268" s="209">
        <v>800</v>
      </c>
      <c r="C2268" s="208">
        <v>20.68605155804606</v>
      </c>
      <c r="D2268" s="209"/>
      <c r="E2268" s="209" t="s">
        <v>204</v>
      </c>
      <c r="F2268" s="209">
        <v>2007</v>
      </c>
    </row>
    <row r="2269" spans="1:6" x14ac:dyDescent="0.45">
      <c r="A2269" s="209">
        <v>73924</v>
      </c>
      <c r="B2269" s="209">
        <v>800</v>
      </c>
      <c r="C2269" s="208">
        <v>9.5973561094053039</v>
      </c>
      <c r="D2269" s="209"/>
      <c r="E2269" s="209" t="s">
        <v>204</v>
      </c>
      <c r="F2269" s="209">
        <v>2007</v>
      </c>
    </row>
    <row r="2270" spans="1:6" x14ac:dyDescent="0.45">
      <c r="A2270" s="209">
        <v>73925</v>
      </c>
      <c r="B2270" s="209">
        <v>800</v>
      </c>
      <c r="C2270" s="208">
        <v>23.75437598766916</v>
      </c>
      <c r="D2270" s="209"/>
      <c r="E2270" s="209" t="s">
        <v>204</v>
      </c>
      <c r="F2270" s="209">
        <v>2007</v>
      </c>
    </row>
    <row r="2271" spans="1:6" x14ac:dyDescent="0.45">
      <c r="A2271" s="209">
        <v>73929</v>
      </c>
      <c r="B2271" s="209">
        <v>800</v>
      </c>
      <c r="C2271" s="208">
        <v>53.140087248976002</v>
      </c>
      <c r="D2271" s="209"/>
      <c r="E2271" s="209" t="s">
        <v>204</v>
      </c>
      <c r="F2271" s="209">
        <v>2007</v>
      </c>
    </row>
    <row r="2272" spans="1:6" x14ac:dyDescent="0.45">
      <c r="A2272" s="209">
        <v>73930</v>
      </c>
      <c r="B2272" s="209">
        <v>800</v>
      </c>
      <c r="C2272" s="208">
        <v>22.062958064200529</v>
      </c>
      <c r="D2272" s="209" t="s">
        <v>240</v>
      </c>
      <c r="E2272" s="209" t="s">
        <v>204</v>
      </c>
      <c r="F2272" s="209">
        <v>2007</v>
      </c>
    </row>
    <row r="2273" spans="1:6" x14ac:dyDescent="0.45">
      <c r="A2273" s="209">
        <v>73932</v>
      </c>
      <c r="B2273" s="209">
        <v>315</v>
      </c>
      <c r="C2273" s="208">
        <v>32.182394810311827</v>
      </c>
      <c r="D2273" s="209"/>
      <c r="E2273" s="209" t="s">
        <v>204</v>
      </c>
      <c r="F2273" s="209">
        <v>2007</v>
      </c>
    </row>
    <row r="2274" spans="1:6" x14ac:dyDescent="0.45">
      <c r="A2274" s="209">
        <v>73933</v>
      </c>
      <c r="B2274" s="209">
        <v>315</v>
      </c>
      <c r="C2274" s="208">
        <v>35.252575777895359</v>
      </c>
      <c r="D2274" s="209"/>
      <c r="E2274" s="209" t="s">
        <v>204</v>
      </c>
      <c r="F2274" s="209">
        <v>2007</v>
      </c>
    </row>
    <row r="2275" spans="1:6" x14ac:dyDescent="0.45">
      <c r="A2275" s="209">
        <v>73935</v>
      </c>
      <c r="B2275" s="209">
        <v>315</v>
      </c>
      <c r="C2275" s="208">
        <v>34.351514654286717</v>
      </c>
      <c r="D2275" s="209"/>
      <c r="E2275" s="209" t="s">
        <v>204</v>
      </c>
      <c r="F2275" s="209">
        <v>2007</v>
      </c>
    </row>
    <row r="2276" spans="1:6" x14ac:dyDescent="0.45">
      <c r="A2276" s="209">
        <v>73937</v>
      </c>
      <c r="B2276" s="209">
        <v>315</v>
      </c>
      <c r="C2276" s="208">
        <v>37.158901020569182</v>
      </c>
      <c r="D2276" s="209"/>
      <c r="E2276" s="209" t="s">
        <v>204</v>
      </c>
      <c r="F2276" s="209">
        <v>2007</v>
      </c>
    </row>
    <row r="2277" spans="1:6" x14ac:dyDescent="0.45">
      <c r="A2277" s="209">
        <v>73939</v>
      </c>
      <c r="B2277" s="209">
        <v>315</v>
      </c>
      <c r="C2277" s="208">
        <v>29.955128461016091</v>
      </c>
      <c r="D2277" s="209"/>
      <c r="E2277" s="209" t="s">
        <v>204</v>
      </c>
      <c r="F2277" s="209">
        <v>2007</v>
      </c>
    </row>
    <row r="2278" spans="1:6" x14ac:dyDescent="0.45">
      <c r="A2278" s="209">
        <v>73940</v>
      </c>
      <c r="B2278" s="209">
        <v>315</v>
      </c>
      <c r="C2278" s="208">
        <v>32.085938281666941</v>
      </c>
      <c r="D2278" s="209"/>
      <c r="E2278" s="209" t="s">
        <v>204</v>
      </c>
      <c r="F2278" s="209">
        <v>2007</v>
      </c>
    </row>
    <row r="2279" spans="1:6" x14ac:dyDescent="0.45">
      <c r="A2279" s="209">
        <v>73944</v>
      </c>
      <c r="B2279" s="209">
        <v>315</v>
      </c>
      <c r="C2279" s="208">
        <v>45.321419738564373</v>
      </c>
      <c r="D2279" s="209"/>
      <c r="E2279" s="209" t="s">
        <v>204</v>
      </c>
      <c r="F2279" s="209">
        <v>2007</v>
      </c>
    </row>
    <row r="2280" spans="1:6" x14ac:dyDescent="0.45">
      <c r="A2280" s="209">
        <v>73945</v>
      </c>
      <c r="B2280" s="209">
        <v>315</v>
      </c>
      <c r="C2280" s="208">
        <v>44.926216744331349</v>
      </c>
      <c r="D2280" s="209"/>
      <c r="E2280" s="209" t="s">
        <v>204</v>
      </c>
      <c r="F2280" s="209">
        <v>2007</v>
      </c>
    </row>
    <row r="2281" spans="1:6" x14ac:dyDescent="0.45">
      <c r="A2281" s="209">
        <v>73947</v>
      </c>
      <c r="B2281" s="209">
        <v>315</v>
      </c>
      <c r="C2281" s="208">
        <v>37.602811711809792</v>
      </c>
      <c r="D2281" s="209"/>
      <c r="E2281" s="209" t="s">
        <v>204</v>
      </c>
      <c r="F2281" s="209">
        <v>2007</v>
      </c>
    </row>
    <row r="2282" spans="1:6" x14ac:dyDescent="0.45">
      <c r="A2282" s="209">
        <v>73949</v>
      </c>
      <c r="B2282" s="209">
        <v>315</v>
      </c>
      <c r="C2282" s="208">
        <v>47.4473778707208</v>
      </c>
      <c r="D2282" s="209"/>
      <c r="E2282" s="209" t="s">
        <v>204</v>
      </c>
      <c r="F2282" s="209">
        <v>2007</v>
      </c>
    </row>
    <row r="2283" spans="1:6" x14ac:dyDescent="0.45">
      <c r="A2283" s="209">
        <v>73950</v>
      </c>
      <c r="B2283" s="209">
        <v>630</v>
      </c>
      <c r="C2283" s="208">
        <v>63.068116218325208</v>
      </c>
      <c r="D2283" s="209" t="s">
        <v>240</v>
      </c>
      <c r="E2283" s="209" t="s">
        <v>204</v>
      </c>
      <c r="F2283" s="209">
        <v>2007</v>
      </c>
    </row>
    <row r="2284" spans="1:6" x14ac:dyDescent="0.45">
      <c r="A2284" s="209">
        <v>73952</v>
      </c>
      <c r="B2284" s="209">
        <v>630</v>
      </c>
      <c r="C2284" s="208">
        <v>50.753345940969659</v>
      </c>
      <c r="D2284" s="209"/>
      <c r="E2284" s="209" t="s">
        <v>204</v>
      </c>
      <c r="F2284" s="209">
        <v>2007</v>
      </c>
    </row>
    <row r="2285" spans="1:6" x14ac:dyDescent="0.45">
      <c r="A2285" s="209">
        <v>73960</v>
      </c>
      <c r="B2285" s="209">
        <v>250</v>
      </c>
      <c r="C2285" s="208">
        <v>8.1680661715148322</v>
      </c>
      <c r="D2285" s="209"/>
      <c r="E2285" s="209" t="s">
        <v>204</v>
      </c>
      <c r="F2285" s="209">
        <v>2004</v>
      </c>
    </row>
    <row r="2286" spans="1:6" x14ac:dyDescent="0.45">
      <c r="A2286" s="209">
        <v>73962</v>
      </c>
      <c r="B2286" s="209">
        <v>250</v>
      </c>
      <c r="C2286" s="208">
        <v>23.908161177706301</v>
      </c>
      <c r="D2286" s="209"/>
      <c r="E2286" s="209" t="s">
        <v>204</v>
      </c>
      <c r="F2286" s="209">
        <v>2004</v>
      </c>
    </row>
    <row r="2287" spans="1:6" x14ac:dyDescent="0.45">
      <c r="A2287" s="209">
        <v>73998</v>
      </c>
      <c r="B2287" s="209">
        <v>1500</v>
      </c>
      <c r="C2287" s="208">
        <v>42.264775763571762</v>
      </c>
      <c r="D2287" s="209"/>
      <c r="E2287" s="209" t="s">
        <v>203</v>
      </c>
      <c r="F2287" s="209">
        <v>1980</v>
      </c>
    </row>
    <row r="2288" spans="1:6" x14ac:dyDescent="0.45">
      <c r="A2288" s="209">
        <v>74004</v>
      </c>
      <c r="B2288" s="209">
        <v>250</v>
      </c>
      <c r="C2288" s="208">
        <v>14.14609052888523</v>
      </c>
      <c r="D2288" s="209"/>
      <c r="E2288" s="209" t="s">
        <v>204</v>
      </c>
      <c r="F2288" s="209">
        <v>2006</v>
      </c>
    </row>
    <row r="2289" spans="1:6" x14ac:dyDescent="0.45">
      <c r="A2289" s="209">
        <v>74007</v>
      </c>
      <c r="B2289" s="209">
        <v>315</v>
      </c>
      <c r="C2289" s="208">
        <v>59.459680329756978</v>
      </c>
      <c r="D2289" s="209"/>
      <c r="E2289" s="209" t="s">
        <v>204</v>
      </c>
      <c r="F2289" s="209">
        <v>2006</v>
      </c>
    </row>
    <row r="2290" spans="1:6" x14ac:dyDescent="0.45">
      <c r="A2290" s="209">
        <v>74008</v>
      </c>
      <c r="B2290" s="209">
        <v>315</v>
      </c>
      <c r="C2290" s="208">
        <v>61.516291309342371</v>
      </c>
      <c r="D2290" s="209"/>
      <c r="E2290" s="209" t="s">
        <v>204</v>
      </c>
      <c r="F2290" s="209">
        <v>2006</v>
      </c>
    </row>
    <row r="2291" spans="1:6" x14ac:dyDescent="0.45">
      <c r="A2291" s="209">
        <v>74017</v>
      </c>
      <c r="B2291" s="209">
        <v>450</v>
      </c>
      <c r="C2291" s="208">
        <v>51.030443856543613</v>
      </c>
      <c r="D2291" s="209"/>
      <c r="E2291" s="209" t="s">
        <v>204</v>
      </c>
      <c r="F2291" s="209">
        <v>2007</v>
      </c>
    </row>
    <row r="2292" spans="1:6" x14ac:dyDescent="0.45">
      <c r="A2292" s="209">
        <v>74018</v>
      </c>
      <c r="B2292" s="209">
        <v>450</v>
      </c>
      <c r="C2292" s="208">
        <v>49.380288807933113</v>
      </c>
      <c r="D2292" s="209"/>
      <c r="E2292" s="209" t="s">
        <v>204</v>
      </c>
      <c r="F2292" s="209">
        <v>2007</v>
      </c>
    </row>
    <row r="2293" spans="1:6" x14ac:dyDescent="0.45">
      <c r="A2293" s="209">
        <v>74020</v>
      </c>
      <c r="B2293" s="209">
        <v>450</v>
      </c>
      <c r="C2293" s="208">
        <v>49.472881053830967</v>
      </c>
      <c r="D2293" s="209"/>
      <c r="E2293" s="209" t="s">
        <v>204</v>
      </c>
      <c r="F2293" s="209">
        <v>2007</v>
      </c>
    </row>
    <row r="2294" spans="1:6" x14ac:dyDescent="0.45">
      <c r="A2294" s="209">
        <v>74026</v>
      </c>
      <c r="B2294" s="209">
        <v>600</v>
      </c>
      <c r="C2294" s="208">
        <v>11.712690322897309</v>
      </c>
      <c r="D2294" s="209"/>
      <c r="E2294" s="209" t="s">
        <v>204</v>
      </c>
      <c r="F2294" s="209">
        <v>2007</v>
      </c>
    </row>
    <row r="2295" spans="1:6" x14ac:dyDescent="0.45">
      <c r="A2295" s="209">
        <v>74028</v>
      </c>
      <c r="B2295" s="209">
        <v>600</v>
      </c>
      <c r="C2295" s="208">
        <v>65.097667302921295</v>
      </c>
      <c r="D2295" s="209"/>
      <c r="E2295" s="209" t="s">
        <v>204</v>
      </c>
      <c r="F2295" s="209">
        <v>2007</v>
      </c>
    </row>
    <row r="2296" spans="1:6" x14ac:dyDescent="0.45">
      <c r="A2296" s="209">
        <v>74034</v>
      </c>
      <c r="B2296" s="209">
        <v>600</v>
      </c>
      <c r="C2296" s="208">
        <v>44.312945928981378</v>
      </c>
      <c r="D2296" s="209"/>
      <c r="E2296" s="209" t="s">
        <v>204</v>
      </c>
      <c r="F2296" s="209">
        <v>2007</v>
      </c>
    </row>
    <row r="2297" spans="1:6" x14ac:dyDescent="0.45">
      <c r="A2297" s="209">
        <v>74036</v>
      </c>
      <c r="B2297" s="209">
        <v>600</v>
      </c>
      <c r="C2297" s="208">
        <v>44.037153383027373</v>
      </c>
      <c r="D2297" s="209"/>
      <c r="E2297" s="209" t="s">
        <v>204</v>
      </c>
      <c r="F2297" s="209">
        <v>2007</v>
      </c>
    </row>
    <row r="2298" spans="1:6" x14ac:dyDescent="0.45">
      <c r="A2298" s="209">
        <v>74041</v>
      </c>
      <c r="B2298" s="209">
        <v>600</v>
      </c>
      <c r="C2298" s="208">
        <v>67.619321807754559</v>
      </c>
      <c r="D2298" s="209"/>
      <c r="E2298" s="209" t="s">
        <v>204</v>
      </c>
      <c r="F2298" s="209">
        <v>2007</v>
      </c>
    </row>
    <row r="2299" spans="1:6" x14ac:dyDescent="0.45">
      <c r="A2299" s="209">
        <v>74049</v>
      </c>
      <c r="B2299" s="209">
        <v>600</v>
      </c>
      <c r="C2299" s="208">
        <v>58.385566646878573</v>
      </c>
      <c r="D2299" s="209"/>
      <c r="E2299" s="209" t="s">
        <v>204</v>
      </c>
      <c r="F2299" s="209">
        <v>2007</v>
      </c>
    </row>
    <row r="2300" spans="1:6" x14ac:dyDescent="0.45">
      <c r="A2300" s="209">
        <v>74057</v>
      </c>
      <c r="B2300" s="209">
        <v>600</v>
      </c>
      <c r="C2300" s="208">
        <v>72.175465194309567</v>
      </c>
      <c r="D2300" s="209"/>
      <c r="E2300" s="209" t="s">
        <v>204</v>
      </c>
      <c r="F2300" s="209">
        <v>2007</v>
      </c>
    </row>
    <row r="2301" spans="1:6" x14ac:dyDescent="0.45">
      <c r="A2301" s="209">
        <v>74061</v>
      </c>
      <c r="B2301" s="209">
        <v>600</v>
      </c>
      <c r="C2301" s="208">
        <v>67.962602653773629</v>
      </c>
      <c r="D2301" s="209"/>
      <c r="E2301" s="209" t="s">
        <v>204</v>
      </c>
      <c r="F2301" s="209">
        <v>2007</v>
      </c>
    </row>
    <row r="2302" spans="1:6" x14ac:dyDescent="0.45">
      <c r="A2302" s="209">
        <v>74116</v>
      </c>
      <c r="B2302" s="209">
        <v>200</v>
      </c>
      <c r="C2302" s="208">
        <v>19.40263999407906</v>
      </c>
      <c r="D2302" s="209"/>
      <c r="E2302" s="209" t="s">
        <v>204</v>
      </c>
      <c r="F2302" s="209">
        <v>2005</v>
      </c>
    </row>
    <row r="2303" spans="1:6" x14ac:dyDescent="0.45">
      <c r="A2303" s="209">
        <v>74118</v>
      </c>
      <c r="B2303" s="209">
        <v>200</v>
      </c>
      <c r="C2303" s="208">
        <v>40.612009753101262</v>
      </c>
      <c r="D2303" s="209"/>
      <c r="E2303" s="209" t="s">
        <v>204</v>
      </c>
      <c r="F2303" s="209">
        <v>2005</v>
      </c>
    </row>
    <row r="2304" spans="1:6" x14ac:dyDescent="0.45">
      <c r="A2304" s="209">
        <v>74122</v>
      </c>
      <c r="B2304" s="209">
        <v>200</v>
      </c>
      <c r="C2304" s="208">
        <v>60.698281963753622</v>
      </c>
      <c r="D2304" s="209"/>
      <c r="E2304" s="209" t="s">
        <v>204</v>
      </c>
      <c r="F2304" s="209">
        <v>2005</v>
      </c>
    </row>
    <row r="2305" spans="1:6" x14ac:dyDescent="0.45">
      <c r="A2305" s="209">
        <v>74123</v>
      </c>
      <c r="B2305" s="209">
        <v>200</v>
      </c>
      <c r="C2305" s="208">
        <v>43.086492651123621</v>
      </c>
      <c r="D2305" s="209"/>
      <c r="E2305" s="209" t="s">
        <v>204</v>
      </c>
      <c r="F2305" s="209">
        <v>2005</v>
      </c>
    </row>
    <row r="2306" spans="1:6" x14ac:dyDescent="0.45">
      <c r="A2306" s="209">
        <v>74129</v>
      </c>
      <c r="B2306" s="209">
        <v>200</v>
      </c>
      <c r="C2306" s="208">
        <v>28.672839694269001</v>
      </c>
      <c r="D2306" s="209"/>
      <c r="E2306" s="209" t="s">
        <v>204</v>
      </c>
      <c r="F2306" s="209">
        <v>2005</v>
      </c>
    </row>
    <row r="2307" spans="1:6" x14ac:dyDescent="0.45">
      <c r="A2307" s="209">
        <v>74130</v>
      </c>
      <c r="B2307" s="209">
        <v>250</v>
      </c>
      <c r="C2307" s="208">
        <v>21.75262162047142</v>
      </c>
      <c r="D2307" s="209"/>
      <c r="E2307" s="209" t="s">
        <v>204</v>
      </c>
      <c r="F2307" s="209">
        <v>2005</v>
      </c>
    </row>
    <row r="2308" spans="1:6" x14ac:dyDescent="0.45">
      <c r="A2308" s="209">
        <v>74135</v>
      </c>
      <c r="B2308" s="209">
        <v>200</v>
      </c>
      <c r="C2308" s="208">
        <v>40.120901480960477</v>
      </c>
      <c r="D2308" s="209"/>
      <c r="E2308" s="209" t="s">
        <v>204</v>
      </c>
      <c r="F2308" s="209">
        <v>2005</v>
      </c>
    </row>
    <row r="2309" spans="1:6" x14ac:dyDescent="0.45">
      <c r="A2309" s="209">
        <v>74138</v>
      </c>
      <c r="B2309" s="209">
        <v>315</v>
      </c>
      <c r="C2309" s="208">
        <v>18.723925753013759</v>
      </c>
      <c r="D2309" s="209"/>
      <c r="E2309" s="209" t="s">
        <v>204</v>
      </c>
      <c r="F2309" s="209">
        <v>2005</v>
      </c>
    </row>
    <row r="2310" spans="1:6" x14ac:dyDescent="0.45">
      <c r="A2310" s="209">
        <v>74139</v>
      </c>
      <c r="B2310" s="209">
        <v>315</v>
      </c>
      <c r="C2310" s="208">
        <v>40.291183692584923</v>
      </c>
      <c r="D2310" s="209"/>
      <c r="E2310" s="209" t="s">
        <v>204</v>
      </c>
      <c r="F2310" s="209">
        <v>2005</v>
      </c>
    </row>
    <row r="2311" spans="1:6" x14ac:dyDescent="0.45">
      <c r="A2311" s="209">
        <v>74140</v>
      </c>
      <c r="B2311" s="209">
        <v>315</v>
      </c>
      <c r="C2311" s="208">
        <v>49.774833401896529</v>
      </c>
      <c r="D2311" s="209"/>
      <c r="E2311" s="209" t="s">
        <v>204</v>
      </c>
      <c r="F2311" s="209">
        <v>2005</v>
      </c>
    </row>
    <row r="2312" spans="1:6" x14ac:dyDescent="0.45">
      <c r="A2312" s="209">
        <v>74142</v>
      </c>
      <c r="B2312" s="209">
        <v>200</v>
      </c>
      <c r="C2312" s="208">
        <v>47.307481653654712</v>
      </c>
      <c r="D2312" s="209"/>
      <c r="E2312" s="209" t="s">
        <v>204</v>
      </c>
      <c r="F2312" s="209">
        <v>2005</v>
      </c>
    </row>
    <row r="2313" spans="1:6" x14ac:dyDescent="0.45">
      <c r="A2313" s="209">
        <v>74143</v>
      </c>
      <c r="B2313" s="209">
        <v>200</v>
      </c>
      <c r="C2313" s="208">
        <v>44.933154123140923</v>
      </c>
      <c r="D2313" s="209"/>
      <c r="E2313" s="209" t="s">
        <v>204</v>
      </c>
      <c r="F2313" s="209">
        <v>2005</v>
      </c>
    </row>
    <row r="2314" spans="1:6" x14ac:dyDescent="0.45">
      <c r="A2314" s="209">
        <v>74144</v>
      </c>
      <c r="B2314" s="209">
        <v>315</v>
      </c>
      <c r="C2314" s="208">
        <v>13.154219476632139</v>
      </c>
      <c r="D2314" s="209"/>
      <c r="E2314" s="209" t="s">
        <v>204</v>
      </c>
      <c r="F2314" s="209">
        <v>2005</v>
      </c>
    </row>
    <row r="2315" spans="1:6" x14ac:dyDescent="0.45">
      <c r="A2315" s="209">
        <v>74147</v>
      </c>
      <c r="B2315" s="209">
        <v>250</v>
      </c>
      <c r="C2315" s="208">
        <v>32.820999101663631</v>
      </c>
      <c r="D2315" s="209"/>
      <c r="E2315" s="209" t="s">
        <v>204</v>
      </c>
      <c r="F2315" s="209">
        <v>2005</v>
      </c>
    </row>
    <row r="2316" spans="1:6" x14ac:dyDescent="0.45">
      <c r="A2316" s="209">
        <v>74149</v>
      </c>
      <c r="B2316" s="209">
        <v>250</v>
      </c>
      <c r="C2316" s="208">
        <v>34.070796961850917</v>
      </c>
      <c r="D2316" s="209"/>
      <c r="E2316" s="209" t="s">
        <v>204</v>
      </c>
      <c r="F2316" s="209">
        <v>2005</v>
      </c>
    </row>
    <row r="2317" spans="1:6" x14ac:dyDescent="0.45">
      <c r="A2317" s="209">
        <v>74151</v>
      </c>
      <c r="B2317" s="209">
        <v>250</v>
      </c>
      <c r="C2317" s="208">
        <v>37.124996287754307</v>
      </c>
      <c r="D2317" s="209"/>
      <c r="E2317" s="209" t="s">
        <v>204</v>
      </c>
      <c r="F2317" s="209">
        <v>2005</v>
      </c>
    </row>
    <row r="2318" spans="1:6" x14ac:dyDescent="0.45">
      <c r="A2318" s="209">
        <v>74153</v>
      </c>
      <c r="B2318" s="209">
        <v>200</v>
      </c>
      <c r="C2318" s="208">
        <v>48.266817308728129</v>
      </c>
      <c r="D2318" s="209" t="s">
        <v>413</v>
      </c>
      <c r="E2318" s="209" t="s">
        <v>204</v>
      </c>
      <c r="F2318" s="209">
        <v>2005</v>
      </c>
    </row>
    <row r="2319" spans="1:6" x14ac:dyDescent="0.45">
      <c r="A2319" s="209">
        <v>74155</v>
      </c>
      <c r="B2319" s="209">
        <v>200</v>
      </c>
      <c r="C2319" s="208">
        <v>39.984409078283122</v>
      </c>
      <c r="D2319" s="209"/>
      <c r="E2319" s="209" t="s">
        <v>204</v>
      </c>
      <c r="F2319" s="209">
        <v>2005</v>
      </c>
    </row>
    <row r="2320" spans="1:6" x14ac:dyDescent="0.45">
      <c r="A2320" s="209">
        <v>74156</v>
      </c>
      <c r="B2320" s="209">
        <v>200</v>
      </c>
      <c r="C2320" s="208">
        <v>39.891234853860823</v>
      </c>
      <c r="D2320" s="209"/>
      <c r="E2320" s="209" t="s">
        <v>204</v>
      </c>
      <c r="F2320" s="209">
        <v>2005</v>
      </c>
    </row>
    <row r="2321" spans="1:6" x14ac:dyDescent="0.45">
      <c r="A2321" s="209">
        <v>74157</v>
      </c>
      <c r="B2321" s="209">
        <v>200</v>
      </c>
      <c r="C2321" s="208">
        <v>41.288527617197417</v>
      </c>
      <c r="D2321" s="209"/>
      <c r="E2321" s="209" t="s">
        <v>204</v>
      </c>
      <c r="F2321" s="209">
        <v>2005</v>
      </c>
    </row>
    <row r="2322" spans="1:6" x14ac:dyDescent="0.45">
      <c r="A2322" s="209">
        <v>74162</v>
      </c>
      <c r="B2322" s="209">
        <v>315</v>
      </c>
      <c r="C2322" s="208">
        <v>30.094423051959819</v>
      </c>
      <c r="D2322" s="209" t="s">
        <v>389</v>
      </c>
      <c r="E2322" s="209" t="s">
        <v>204</v>
      </c>
      <c r="F2322" s="209">
        <v>2005</v>
      </c>
    </row>
    <row r="2323" spans="1:6" x14ac:dyDescent="0.45">
      <c r="A2323" s="209">
        <v>74164</v>
      </c>
      <c r="B2323" s="209">
        <v>315</v>
      </c>
      <c r="C2323" s="208">
        <v>36.748400996922499</v>
      </c>
      <c r="D2323" s="209" t="s">
        <v>387</v>
      </c>
      <c r="E2323" s="209" t="s">
        <v>204</v>
      </c>
      <c r="F2323" s="209">
        <v>2005</v>
      </c>
    </row>
    <row r="2324" spans="1:6" x14ac:dyDescent="0.45">
      <c r="A2324" s="209">
        <v>74166</v>
      </c>
      <c r="B2324" s="209">
        <v>315</v>
      </c>
      <c r="C2324" s="208">
        <v>32.62609365759041</v>
      </c>
      <c r="D2324" s="209" t="s">
        <v>387</v>
      </c>
      <c r="E2324" s="209" t="s">
        <v>204</v>
      </c>
      <c r="F2324" s="209">
        <v>2005</v>
      </c>
    </row>
    <row r="2325" spans="1:6" x14ac:dyDescent="0.45">
      <c r="A2325" s="209">
        <v>74167</v>
      </c>
      <c r="B2325" s="209">
        <v>315</v>
      </c>
      <c r="C2325" s="208">
        <v>46.13880905089313</v>
      </c>
      <c r="D2325" s="209" t="s">
        <v>387</v>
      </c>
      <c r="E2325" s="209" t="s">
        <v>204</v>
      </c>
      <c r="F2325" s="209">
        <v>2005</v>
      </c>
    </row>
    <row r="2326" spans="1:6" x14ac:dyDescent="0.45">
      <c r="A2326" s="209">
        <v>74171</v>
      </c>
      <c r="B2326" s="209">
        <v>200</v>
      </c>
      <c r="C2326" s="208">
        <v>34.20604553688657</v>
      </c>
      <c r="D2326" s="209"/>
      <c r="E2326" s="209" t="s">
        <v>204</v>
      </c>
      <c r="F2326" s="209">
        <v>2005</v>
      </c>
    </row>
    <row r="2327" spans="1:6" x14ac:dyDescent="0.45">
      <c r="A2327" s="209">
        <v>74172</v>
      </c>
      <c r="B2327" s="209">
        <v>200</v>
      </c>
      <c r="C2327" s="208">
        <v>24.86920438043931</v>
      </c>
      <c r="D2327" s="209"/>
      <c r="E2327" s="209" t="s">
        <v>204</v>
      </c>
      <c r="F2327" s="209">
        <v>2005</v>
      </c>
    </row>
    <row r="2328" spans="1:6" x14ac:dyDescent="0.45">
      <c r="A2328" s="209">
        <v>74174</v>
      </c>
      <c r="B2328" s="209">
        <v>250</v>
      </c>
      <c r="C2328" s="208">
        <v>13.644764162964821</v>
      </c>
      <c r="D2328" s="209"/>
      <c r="E2328" s="209" t="s">
        <v>204</v>
      </c>
      <c r="F2328" s="209">
        <v>2005</v>
      </c>
    </row>
    <row r="2329" spans="1:6" x14ac:dyDescent="0.45">
      <c r="A2329" s="209">
        <v>74175</v>
      </c>
      <c r="B2329" s="209">
        <v>250</v>
      </c>
      <c r="C2329" s="208">
        <v>14.72471223459522</v>
      </c>
      <c r="D2329" s="209" t="s">
        <v>400</v>
      </c>
      <c r="E2329" s="209" t="s">
        <v>204</v>
      </c>
      <c r="F2329" s="209">
        <v>2007</v>
      </c>
    </row>
    <row r="2330" spans="1:6" x14ac:dyDescent="0.45">
      <c r="A2330" s="209">
        <v>74176</v>
      </c>
      <c r="B2330" s="209">
        <v>250</v>
      </c>
      <c r="C2330" s="208">
        <v>18.61880129642293</v>
      </c>
      <c r="D2330" s="209" t="s">
        <v>414</v>
      </c>
      <c r="E2330" s="209" t="s">
        <v>204</v>
      </c>
      <c r="F2330" s="209">
        <v>2007</v>
      </c>
    </row>
    <row r="2331" spans="1:6" x14ac:dyDescent="0.45">
      <c r="A2331" s="209">
        <v>74179</v>
      </c>
      <c r="B2331" s="209">
        <v>500</v>
      </c>
      <c r="C2331" s="208">
        <v>47.023776407798273</v>
      </c>
      <c r="D2331" s="209" t="s">
        <v>398</v>
      </c>
      <c r="E2331" s="209" t="s">
        <v>204</v>
      </c>
      <c r="F2331" s="209">
        <v>2007</v>
      </c>
    </row>
    <row r="2332" spans="1:6" x14ac:dyDescent="0.45">
      <c r="A2332" s="209">
        <v>74184</v>
      </c>
      <c r="B2332" s="209">
        <v>315</v>
      </c>
      <c r="C2332" s="208">
        <v>23.20313952546676</v>
      </c>
      <c r="D2332" s="209" t="s">
        <v>415</v>
      </c>
      <c r="E2332" s="209" t="s">
        <v>204</v>
      </c>
      <c r="F2332" s="209">
        <v>2007</v>
      </c>
    </row>
    <row r="2333" spans="1:6" x14ac:dyDescent="0.45">
      <c r="A2333" s="209">
        <v>74191</v>
      </c>
      <c r="B2333" s="209">
        <v>500</v>
      </c>
      <c r="C2333" s="208">
        <v>54.010801108907863</v>
      </c>
      <c r="D2333" s="209" t="s">
        <v>397</v>
      </c>
      <c r="E2333" s="209" t="s">
        <v>204</v>
      </c>
      <c r="F2333" s="209">
        <v>2007</v>
      </c>
    </row>
    <row r="2334" spans="1:6" x14ac:dyDescent="0.45">
      <c r="A2334" s="209">
        <v>74192</v>
      </c>
      <c r="B2334" s="209">
        <v>500</v>
      </c>
      <c r="C2334" s="208">
        <v>37.390622151479171</v>
      </c>
      <c r="D2334" s="209"/>
      <c r="E2334" s="209" t="s">
        <v>204</v>
      </c>
      <c r="F2334" s="209">
        <v>2007</v>
      </c>
    </row>
    <row r="2335" spans="1:6" x14ac:dyDescent="0.45">
      <c r="A2335" s="209">
        <v>74193</v>
      </c>
      <c r="B2335" s="209">
        <v>500</v>
      </c>
      <c r="C2335" s="208">
        <v>39.310395149808002</v>
      </c>
      <c r="D2335" s="209"/>
      <c r="E2335" s="209" t="s">
        <v>204</v>
      </c>
      <c r="F2335" s="209">
        <v>2007</v>
      </c>
    </row>
    <row r="2336" spans="1:6" x14ac:dyDescent="0.45">
      <c r="A2336" s="209">
        <v>74194</v>
      </c>
      <c r="B2336" s="209">
        <v>500</v>
      </c>
      <c r="C2336" s="208">
        <v>83.429180892454241</v>
      </c>
      <c r="D2336" s="209"/>
      <c r="E2336" s="209" t="s">
        <v>204</v>
      </c>
      <c r="F2336" s="209">
        <v>2007</v>
      </c>
    </row>
    <row r="2337" spans="1:6" x14ac:dyDescent="0.45">
      <c r="A2337" s="209">
        <v>74291</v>
      </c>
      <c r="B2337" s="209">
        <v>1000</v>
      </c>
      <c r="C2337" s="208">
        <v>64.141025314870703</v>
      </c>
      <c r="D2337" s="209"/>
      <c r="E2337" s="209" t="s">
        <v>203</v>
      </c>
      <c r="F2337" s="209">
        <v>1901</v>
      </c>
    </row>
    <row r="2338" spans="1:6" x14ac:dyDescent="0.45">
      <c r="A2338" s="209">
        <v>74295</v>
      </c>
      <c r="B2338" s="209">
        <v>600</v>
      </c>
      <c r="C2338" s="208">
        <v>48.129713045130238</v>
      </c>
      <c r="D2338" s="209"/>
      <c r="E2338" s="209" t="s">
        <v>203</v>
      </c>
      <c r="F2338" s="209">
        <v>1980</v>
      </c>
    </row>
    <row r="2339" spans="1:6" x14ac:dyDescent="0.45">
      <c r="A2339" s="209">
        <v>74296</v>
      </c>
      <c r="B2339" s="209">
        <v>300</v>
      </c>
      <c r="C2339" s="208">
        <v>10.113084211378631</v>
      </c>
      <c r="D2339" s="209" t="s">
        <v>243</v>
      </c>
      <c r="E2339" s="209" t="s">
        <v>205</v>
      </c>
      <c r="F2339" s="209">
        <v>1981</v>
      </c>
    </row>
    <row r="2340" spans="1:6" x14ac:dyDescent="0.45">
      <c r="A2340" s="209">
        <v>74328</v>
      </c>
      <c r="B2340" s="209">
        <v>600</v>
      </c>
      <c r="C2340" s="208">
        <v>52.782608847329541</v>
      </c>
      <c r="D2340" s="209"/>
      <c r="E2340" s="209" t="s">
        <v>203</v>
      </c>
      <c r="F2340" s="209">
        <v>1981</v>
      </c>
    </row>
    <row r="2341" spans="1:6" x14ac:dyDescent="0.45">
      <c r="A2341" s="209">
        <v>74331</v>
      </c>
      <c r="B2341" s="209">
        <v>600</v>
      </c>
      <c r="C2341" s="208">
        <v>26.896034242842461</v>
      </c>
      <c r="D2341" s="209"/>
      <c r="E2341" s="209" t="s">
        <v>203</v>
      </c>
      <c r="F2341" s="209">
        <v>1981</v>
      </c>
    </row>
    <row r="2342" spans="1:6" x14ac:dyDescent="0.45">
      <c r="A2342" s="209">
        <v>74407</v>
      </c>
      <c r="B2342" s="209"/>
      <c r="C2342" s="208">
        <v>28.621264131733149</v>
      </c>
      <c r="D2342" s="209"/>
      <c r="E2342" s="209"/>
      <c r="F2342" s="209">
        <v>1901</v>
      </c>
    </row>
    <row r="2343" spans="1:6" x14ac:dyDescent="0.45">
      <c r="A2343" s="209">
        <v>74426</v>
      </c>
      <c r="B2343" s="209">
        <v>1200</v>
      </c>
      <c r="C2343" s="208">
        <v>7.7762750521706856</v>
      </c>
      <c r="D2343" s="209"/>
      <c r="E2343" s="209" t="s">
        <v>203</v>
      </c>
      <c r="F2343" s="209">
        <v>1988</v>
      </c>
    </row>
    <row r="2344" spans="1:6" x14ac:dyDescent="0.45">
      <c r="A2344" s="209">
        <v>74556</v>
      </c>
      <c r="B2344" s="209"/>
      <c r="C2344" s="208">
        <v>44.087634438078503</v>
      </c>
      <c r="D2344" s="209"/>
      <c r="E2344" s="209"/>
      <c r="F2344" s="209">
        <v>1901</v>
      </c>
    </row>
    <row r="2345" spans="1:6" x14ac:dyDescent="0.45">
      <c r="A2345" s="209">
        <v>74812</v>
      </c>
      <c r="B2345" s="209">
        <v>300</v>
      </c>
      <c r="C2345" s="208">
        <v>21.798649849379281</v>
      </c>
      <c r="D2345" s="209"/>
      <c r="E2345" s="209" t="s">
        <v>205</v>
      </c>
      <c r="F2345" s="209">
        <v>1901</v>
      </c>
    </row>
    <row r="2346" spans="1:6" x14ac:dyDescent="0.45">
      <c r="A2346" s="209">
        <v>74813</v>
      </c>
      <c r="B2346" s="209">
        <v>350</v>
      </c>
      <c r="C2346" s="208">
        <v>24.314774334315139</v>
      </c>
      <c r="D2346" s="209"/>
      <c r="E2346" s="209" t="s">
        <v>205</v>
      </c>
      <c r="F2346" s="209">
        <v>1901</v>
      </c>
    </row>
    <row r="2347" spans="1:6" x14ac:dyDescent="0.45">
      <c r="A2347" s="209">
        <v>74814</v>
      </c>
      <c r="B2347" s="209">
        <v>500</v>
      </c>
      <c r="C2347" s="208">
        <v>48.915312224494393</v>
      </c>
      <c r="D2347" s="209"/>
      <c r="E2347" s="209" t="s">
        <v>203</v>
      </c>
      <c r="F2347" s="209">
        <v>1901</v>
      </c>
    </row>
    <row r="2348" spans="1:6" x14ac:dyDescent="0.45">
      <c r="A2348" s="209">
        <v>74815</v>
      </c>
      <c r="B2348" s="209">
        <v>500</v>
      </c>
      <c r="C2348" s="208">
        <v>67.027614672846781</v>
      </c>
      <c r="D2348" s="209"/>
      <c r="E2348" s="209" t="s">
        <v>203</v>
      </c>
      <c r="F2348" s="209">
        <v>1901</v>
      </c>
    </row>
    <row r="2349" spans="1:6" x14ac:dyDescent="0.45">
      <c r="A2349" s="209">
        <v>74825</v>
      </c>
      <c r="B2349" s="209">
        <v>200</v>
      </c>
      <c r="C2349" s="208">
        <v>21.835653836582701</v>
      </c>
      <c r="D2349" s="209"/>
      <c r="E2349" s="209" t="s">
        <v>207</v>
      </c>
      <c r="F2349" s="209">
        <v>1988</v>
      </c>
    </row>
    <row r="2350" spans="1:6" x14ac:dyDescent="0.45">
      <c r="A2350" s="209">
        <v>74896</v>
      </c>
      <c r="B2350" s="209"/>
      <c r="C2350" s="208">
        <v>11.282831155163921</v>
      </c>
      <c r="D2350" s="209"/>
      <c r="E2350" s="209"/>
      <c r="F2350" s="209">
        <v>1901</v>
      </c>
    </row>
    <row r="2351" spans="1:6" x14ac:dyDescent="0.45">
      <c r="A2351" s="209">
        <v>74897</v>
      </c>
      <c r="B2351" s="209"/>
      <c r="C2351" s="208">
        <v>12.09064623446441</v>
      </c>
      <c r="D2351" s="209"/>
      <c r="E2351" s="209"/>
      <c r="F2351" s="209">
        <v>1901</v>
      </c>
    </row>
    <row r="2352" spans="1:6" x14ac:dyDescent="0.45">
      <c r="A2352" s="209">
        <v>74898</v>
      </c>
      <c r="B2352" s="209"/>
      <c r="C2352" s="208">
        <v>4.6906621864528422</v>
      </c>
      <c r="D2352" s="209"/>
      <c r="E2352" s="209"/>
      <c r="F2352" s="209">
        <v>1901</v>
      </c>
    </row>
    <row r="2353" spans="1:6" x14ac:dyDescent="0.45">
      <c r="A2353" s="209">
        <v>74930</v>
      </c>
      <c r="B2353" s="209">
        <v>500</v>
      </c>
      <c r="C2353" s="208">
        <v>61.460330339622487</v>
      </c>
      <c r="D2353" s="209"/>
      <c r="E2353" s="209" t="s">
        <v>203</v>
      </c>
      <c r="F2353" s="209">
        <v>1901</v>
      </c>
    </row>
    <row r="2354" spans="1:6" x14ac:dyDescent="0.45">
      <c r="A2354" s="209">
        <v>74934</v>
      </c>
      <c r="B2354" s="209">
        <v>500</v>
      </c>
      <c r="C2354" s="208">
        <v>46.411216107719277</v>
      </c>
      <c r="D2354" s="209"/>
      <c r="E2354" s="209" t="s">
        <v>203</v>
      </c>
      <c r="F2354" s="209">
        <v>1901</v>
      </c>
    </row>
    <row r="2355" spans="1:6" x14ac:dyDescent="0.45">
      <c r="A2355" s="209">
        <v>74954</v>
      </c>
      <c r="B2355" s="209">
        <v>1500</v>
      </c>
      <c r="C2355" s="208">
        <v>82.711449430286294</v>
      </c>
      <c r="D2355" s="209"/>
      <c r="E2355" s="209" t="s">
        <v>203</v>
      </c>
      <c r="F2355" s="209">
        <v>1969</v>
      </c>
    </row>
    <row r="2356" spans="1:6" x14ac:dyDescent="0.45">
      <c r="A2356" s="209">
        <v>74956</v>
      </c>
      <c r="B2356" s="209">
        <v>250</v>
      </c>
      <c r="C2356" s="208">
        <v>19.943924085844429</v>
      </c>
      <c r="D2356" s="209" t="s">
        <v>227</v>
      </c>
      <c r="E2356" s="209" t="s">
        <v>207</v>
      </c>
      <c r="F2356" s="209">
        <v>1901</v>
      </c>
    </row>
    <row r="2357" spans="1:6" x14ac:dyDescent="0.45">
      <c r="A2357" s="209">
        <v>74957</v>
      </c>
      <c r="B2357" s="209">
        <v>1500</v>
      </c>
      <c r="C2357" s="208">
        <v>37.926807739406073</v>
      </c>
      <c r="D2357" s="209"/>
      <c r="E2357" s="209" t="s">
        <v>203</v>
      </c>
      <c r="F2357" s="209">
        <v>1969</v>
      </c>
    </row>
    <row r="2358" spans="1:6" x14ac:dyDescent="0.45">
      <c r="A2358" s="209">
        <v>74959</v>
      </c>
      <c r="B2358" s="209">
        <v>1500</v>
      </c>
      <c r="C2358" s="208">
        <v>29.98812751934344</v>
      </c>
      <c r="D2358" s="209"/>
      <c r="E2358" s="209" t="s">
        <v>203</v>
      </c>
      <c r="F2358" s="209">
        <v>1969</v>
      </c>
    </row>
    <row r="2359" spans="1:6" x14ac:dyDescent="0.45">
      <c r="A2359" s="209">
        <v>74980</v>
      </c>
      <c r="B2359" s="209">
        <v>1500</v>
      </c>
      <c r="C2359" s="208">
        <v>9.5641964487895592</v>
      </c>
      <c r="D2359" s="209"/>
      <c r="E2359" s="209" t="s">
        <v>203</v>
      </c>
      <c r="F2359" s="209">
        <v>1969</v>
      </c>
    </row>
    <row r="2360" spans="1:6" x14ac:dyDescent="0.45">
      <c r="A2360" s="209">
        <v>75000</v>
      </c>
      <c r="B2360" s="209"/>
      <c r="C2360" s="208">
        <v>13.9671651536667</v>
      </c>
      <c r="D2360" s="209"/>
      <c r="E2360" s="209"/>
      <c r="F2360" s="209">
        <v>1901</v>
      </c>
    </row>
    <row r="2361" spans="1:6" x14ac:dyDescent="0.45">
      <c r="A2361" s="209">
        <v>75001</v>
      </c>
      <c r="B2361" s="209"/>
      <c r="C2361" s="208">
        <v>53.291101960330181</v>
      </c>
      <c r="D2361" s="209"/>
      <c r="E2361" s="209"/>
      <c r="F2361" s="209">
        <v>1901</v>
      </c>
    </row>
    <row r="2362" spans="1:6" x14ac:dyDescent="0.45">
      <c r="A2362" s="209">
        <v>75002</v>
      </c>
      <c r="B2362" s="209"/>
      <c r="C2362" s="208">
        <v>41.333244945163599</v>
      </c>
      <c r="D2362" s="209"/>
      <c r="E2362" s="209"/>
      <c r="F2362" s="209">
        <v>1901</v>
      </c>
    </row>
    <row r="2363" spans="1:6" x14ac:dyDescent="0.45">
      <c r="A2363" s="209">
        <v>75003</v>
      </c>
      <c r="B2363" s="209"/>
      <c r="C2363" s="208">
        <v>24.177249702438711</v>
      </c>
      <c r="D2363" s="209"/>
      <c r="E2363" s="209"/>
      <c r="F2363" s="209">
        <v>1901</v>
      </c>
    </row>
    <row r="2364" spans="1:6" x14ac:dyDescent="0.45">
      <c r="A2364" s="209">
        <v>75004</v>
      </c>
      <c r="B2364" s="209"/>
      <c r="C2364" s="208">
        <v>43.64860603771271</v>
      </c>
      <c r="D2364" s="209"/>
      <c r="E2364" s="209"/>
      <c r="F2364" s="209">
        <v>1901</v>
      </c>
    </row>
    <row r="2365" spans="1:6" x14ac:dyDescent="0.45">
      <c r="A2365" s="209">
        <v>75011</v>
      </c>
      <c r="B2365" s="209"/>
      <c r="C2365" s="208">
        <v>21.695993388909741</v>
      </c>
      <c r="D2365" s="209"/>
      <c r="E2365" s="209"/>
      <c r="F2365" s="209">
        <v>1901</v>
      </c>
    </row>
    <row r="2366" spans="1:6" x14ac:dyDescent="0.45">
      <c r="A2366" s="209">
        <v>75042</v>
      </c>
      <c r="B2366" s="209">
        <v>500</v>
      </c>
      <c r="C2366" s="208">
        <v>10.62401160035162</v>
      </c>
      <c r="D2366" s="209"/>
      <c r="E2366" s="209" t="s">
        <v>203</v>
      </c>
      <c r="F2366" s="209">
        <v>1990</v>
      </c>
    </row>
    <row r="2367" spans="1:6" x14ac:dyDescent="0.45">
      <c r="A2367" s="209">
        <v>75043</v>
      </c>
      <c r="B2367" s="209">
        <v>1000</v>
      </c>
      <c r="C2367" s="208">
        <v>14.082899176666171</v>
      </c>
      <c r="D2367" s="209"/>
      <c r="E2367" s="209" t="s">
        <v>203</v>
      </c>
      <c r="F2367" s="209">
        <v>1990</v>
      </c>
    </row>
    <row r="2368" spans="1:6" x14ac:dyDescent="0.45">
      <c r="A2368" s="209">
        <v>75056</v>
      </c>
      <c r="B2368" s="209">
        <v>1000</v>
      </c>
      <c r="C2368" s="208">
        <v>51.283819612555398</v>
      </c>
      <c r="D2368" s="209"/>
      <c r="E2368" s="209" t="s">
        <v>203</v>
      </c>
      <c r="F2368" s="209">
        <v>1990</v>
      </c>
    </row>
    <row r="2369" spans="1:6" x14ac:dyDescent="0.45">
      <c r="A2369" s="209">
        <v>75059</v>
      </c>
      <c r="B2369" s="209"/>
      <c r="C2369" s="208">
        <v>17.22052057137795</v>
      </c>
      <c r="D2369" s="209"/>
      <c r="E2369" s="209"/>
      <c r="F2369" s="209">
        <v>1901</v>
      </c>
    </row>
    <row r="2370" spans="1:6" x14ac:dyDescent="0.45">
      <c r="A2370" s="209">
        <v>75060</v>
      </c>
      <c r="B2370" s="209">
        <v>300</v>
      </c>
      <c r="C2370" s="208">
        <v>40.114919535454817</v>
      </c>
      <c r="D2370" s="209"/>
      <c r="E2370" s="209"/>
      <c r="F2370" s="209">
        <v>1901</v>
      </c>
    </row>
    <row r="2371" spans="1:6" x14ac:dyDescent="0.45">
      <c r="A2371" s="209">
        <v>75065</v>
      </c>
      <c r="B2371" s="209">
        <v>1000</v>
      </c>
      <c r="C2371" s="208">
        <v>40.423978519026313</v>
      </c>
      <c r="D2371" s="209"/>
      <c r="E2371" s="209" t="s">
        <v>203</v>
      </c>
      <c r="F2371" s="209">
        <v>1990</v>
      </c>
    </row>
    <row r="2372" spans="1:6" x14ac:dyDescent="0.45">
      <c r="A2372" s="209">
        <v>75066</v>
      </c>
      <c r="B2372" s="209"/>
      <c r="C2372" s="208">
        <v>46.389638789935837</v>
      </c>
      <c r="D2372" s="209"/>
      <c r="E2372" s="209"/>
      <c r="F2372" s="209">
        <v>1901</v>
      </c>
    </row>
    <row r="2373" spans="1:6" x14ac:dyDescent="0.45">
      <c r="A2373" s="209">
        <v>75071</v>
      </c>
      <c r="B2373" s="209"/>
      <c r="C2373" s="208">
        <v>52.280311378564292</v>
      </c>
      <c r="D2373" s="209"/>
      <c r="E2373" s="209"/>
      <c r="F2373" s="209">
        <v>1901</v>
      </c>
    </row>
    <row r="2374" spans="1:6" x14ac:dyDescent="0.45">
      <c r="A2374" s="209">
        <v>75080</v>
      </c>
      <c r="B2374" s="209">
        <v>500</v>
      </c>
      <c r="C2374" s="208">
        <v>39.391275100533562</v>
      </c>
      <c r="D2374" s="209"/>
      <c r="E2374" s="209" t="s">
        <v>203</v>
      </c>
      <c r="F2374" s="209">
        <v>1990</v>
      </c>
    </row>
    <row r="2375" spans="1:6" x14ac:dyDescent="0.45">
      <c r="A2375" s="209">
        <v>75081</v>
      </c>
      <c r="B2375" s="209">
        <v>1000</v>
      </c>
      <c r="C2375" s="208">
        <v>45.828680119386007</v>
      </c>
      <c r="D2375" s="209"/>
      <c r="E2375" s="209" t="s">
        <v>203</v>
      </c>
      <c r="F2375" s="209">
        <v>1990</v>
      </c>
    </row>
    <row r="2376" spans="1:6" x14ac:dyDescent="0.45">
      <c r="A2376" s="209">
        <v>75082</v>
      </c>
      <c r="B2376" s="209">
        <v>500</v>
      </c>
      <c r="C2376" s="208">
        <v>50.060876743946899</v>
      </c>
      <c r="D2376" s="209"/>
      <c r="E2376" s="209" t="s">
        <v>203</v>
      </c>
      <c r="F2376" s="209">
        <v>1990</v>
      </c>
    </row>
    <row r="2377" spans="1:6" x14ac:dyDescent="0.45">
      <c r="A2377" s="209">
        <v>75088</v>
      </c>
      <c r="B2377" s="209">
        <v>500</v>
      </c>
      <c r="C2377" s="208">
        <v>55.731436257330799</v>
      </c>
      <c r="D2377" s="209"/>
      <c r="E2377" s="209" t="s">
        <v>203</v>
      </c>
      <c r="F2377" s="209">
        <v>1990</v>
      </c>
    </row>
    <row r="2378" spans="1:6" x14ac:dyDescent="0.45">
      <c r="A2378" s="209">
        <v>75131</v>
      </c>
      <c r="B2378" s="209">
        <v>500</v>
      </c>
      <c r="C2378" s="208">
        <v>35.129038282349647</v>
      </c>
      <c r="D2378" s="209"/>
      <c r="E2378" s="209" t="s">
        <v>203</v>
      </c>
      <c r="F2378" s="209">
        <v>1994</v>
      </c>
    </row>
    <row r="2379" spans="1:6" x14ac:dyDescent="0.45">
      <c r="A2379" s="209">
        <v>75134</v>
      </c>
      <c r="B2379" s="209">
        <v>500</v>
      </c>
      <c r="C2379" s="208">
        <v>32.103254155908239</v>
      </c>
      <c r="D2379" s="209"/>
      <c r="E2379" s="209" t="s">
        <v>203</v>
      </c>
      <c r="F2379" s="209">
        <v>1994</v>
      </c>
    </row>
    <row r="2380" spans="1:6" x14ac:dyDescent="0.45">
      <c r="A2380" s="209">
        <v>75194</v>
      </c>
      <c r="B2380" s="209">
        <v>250</v>
      </c>
      <c r="C2380" s="208">
        <v>13.796394783172291</v>
      </c>
      <c r="D2380" s="209"/>
      <c r="E2380" s="209" t="s">
        <v>111</v>
      </c>
      <c r="F2380" s="209">
        <v>1901</v>
      </c>
    </row>
    <row r="2381" spans="1:6" x14ac:dyDescent="0.45">
      <c r="A2381" s="209">
        <v>75201</v>
      </c>
      <c r="B2381" s="209"/>
      <c r="C2381" s="208">
        <v>7.8100738150415818</v>
      </c>
      <c r="D2381" s="209"/>
      <c r="E2381" s="209"/>
      <c r="F2381" s="209">
        <v>1901</v>
      </c>
    </row>
    <row r="2382" spans="1:6" x14ac:dyDescent="0.45">
      <c r="A2382" s="209">
        <v>75202</v>
      </c>
      <c r="B2382" s="209"/>
      <c r="C2382" s="208">
        <v>4.0515336601574328</v>
      </c>
      <c r="D2382" s="209"/>
      <c r="E2382" s="209"/>
      <c r="F2382" s="209">
        <v>1901</v>
      </c>
    </row>
    <row r="2383" spans="1:6" x14ac:dyDescent="0.45">
      <c r="A2383" s="209">
        <v>75209</v>
      </c>
      <c r="B2383" s="209"/>
      <c r="C2383" s="208">
        <v>14.086279384390879</v>
      </c>
      <c r="D2383" s="209"/>
      <c r="E2383" s="209"/>
      <c r="F2383" s="209">
        <v>1901</v>
      </c>
    </row>
    <row r="2384" spans="1:6" x14ac:dyDescent="0.45">
      <c r="A2384" s="209">
        <v>75212</v>
      </c>
      <c r="B2384" s="209"/>
      <c r="C2384" s="208">
        <v>8.9078182172012514</v>
      </c>
      <c r="D2384" s="209"/>
      <c r="E2384" s="209"/>
      <c r="F2384" s="209">
        <v>1901</v>
      </c>
    </row>
    <row r="2385" spans="1:6" x14ac:dyDescent="0.45">
      <c r="A2385" s="209">
        <v>75213</v>
      </c>
      <c r="B2385" s="209"/>
      <c r="C2385" s="208">
        <v>2.3775991637012588</v>
      </c>
      <c r="D2385" s="209"/>
      <c r="E2385" s="209"/>
      <c r="F2385" s="209">
        <v>1901</v>
      </c>
    </row>
    <row r="2386" spans="1:6" x14ac:dyDescent="0.45">
      <c r="A2386" s="209">
        <v>75214</v>
      </c>
      <c r="B2386" s="209"/>
      <c r="C2386" s="208">
        <v>6.9050023194688279</v>
      </c>
      <c r="D2386" s="209"/>
      <c r="E2386" s="209"/>
      <c r="F2386" s="209">
        <v>1901</v>
      </c>
    </row>
    <row r="2387" spans="1:6" x14ac:dyDescent="0.45">
      <c r="A2387" s="209">
        <v>75225</v>
      </c>
      <c r="B2387" s="209"/>
      <c r="C2387" s="208">
        <v>5.8549623393949517</v>
      </c>
      <c r="D2387" s="209"/>
      <c r="E2387" s="209"/>
      <c r="F2387" s="209">
        <v>1901</v>
      </c>
    </row>
    <row r="2388" spans="1:6" x14ac:dyDescent="0.45">
      <c r="A2388" s="209">
        <v>75226</v>
      </c>
      <c r="B2388" s="209"/>
      <c r="C2388" s="208">
        <v>4.0112327282607714</v>
      </c>
      <c r="D2388" s="209"/>
      <c r="E2388" s="209"/>
      <c r="F2388" s="209">
        <v>1901</v>
      </c>
    </row>
    <row r="2389" spans="1:6" x14ac:dyDescent="0.45">
      <c r="A2389" s="209">
        <v>75227</v>
      </c>
      <c r="B2389" s="209"/>
      <c r="C2389" s="208">
        <v>10.69526585597691</v>
      </c>
      <c r="D2389" s="209"/>
      <c r="E2389" s="209"/>
      <c r="F2389" s="209">
        <v>1901</v>
      </c>
    </row>
    <row r="2390" spans="1:6" x14ac:dyDescent="0.45">
      <c r="A2390" s="209">
        <v>75231</v>
      </c>
      <c r="B2390" s="209"/>
      <c r="C2390" s="208">
        <v>10.639913873569551</v>
      </c>
      <c r="D2390" s="209"/>
      <c r="E2390" s="209"/>
      <c r="F2390" s="209">
        <v>1901</v>
      </c>
    </row>
    <row r="2391" spans="1:6" x14ac:dyDescent="0.45">
      <c r="A2391" s="209">
        <v>75232</v>
      </c>
      <c r="B2391" s="209"/>
      <c r="C2391" s="208">
        <v>22.19702348925281</v>
      </c>
      <c r="D2391" s="209"/>
      <c r="E2391" s="209"/>
      <c r="F2391" s="209">
        <v>1901</v>
      </c>
    </row>
    <row r="2392" spans="1:6" x14ac:dyDescent="0.45">
      <c r="A2392" s="209">
        <v>75284</v>
      </c>
      <c r="B2392" s="209">
        <v>1500</v>
      </c>
      <c r="C2392" s="208">
        <v>111.4261110946879</v>
      </c>
      <c r="D2392" s="209"/>
      <c r="E2392" s="209" t="s">
        <v>203</v>
      </c>
      <c r="F2392" s="209">
        <v>1984</v>
      </c>
    </row>
    <row r="2393" spans="1:6" x14ac:dyDescent="0.45">
      <c r="A2393" s="209">
        <v>75287</v>
      </c>
      <c r="B2393" s="209">
        <v>1500</v>
      </c>
      <c r="C2393" s="208">
        <v>20.374992957006999</v>
      </c>
      <c r="D2393" s="209"/>
      <c r="E2393" s="209" t="s">
        <v>203</v>
      </c>
      <c r="F2393" s="209">
        <v>1901</v>
      </c>
    </row>
    <row r="2394" spans="1:6" x14ac:dyDescent="0.45">
      <c r="A2394" s="209">
        <v>75289</v>
      </c>
      <c r="B2394" s="209">
        <v>200</v>
      </c>
      <c r="C2394" s="208">
        <v>19.182263652770619</v>
      </c>
      <c r="D2394" s="209"/>
      <c r="E2394" s="209" t="s">
        <v>207</v>
      </c>
      <c r="F2394" s="209">
        <v>1982</v>
      </c>
    </row>
    <row r="2395" spans="1:6" x14ac:dyDescent="0.45">
      <c r="A2395" s="209">
        <v>75290</v>
      </c>
      <c r="B2395" s="209">
        <v>200</v>
      </c>
      <c r="C2395" s="208">
        <v>19.064380058283561</v>
      </c>
      <c r="D2395" s="209"/>
      <c r="E2395" s="209" t="s">
        <v>207</v>
      </c>
      <c r="F2395" s="209">
        <v>1982</v>
      </c>
    </row>
    <row r="2396" spans="1:6" x14ac:dyDescent="0.45">
      <c r="A2396" s="209">
        <v>75292</v>
      </c>
      <c r="B2396" s="209">
        <v>250</v>
      </c>
      <c r="C2396" s="208">
        <v>9.2696787691414428</v>
      </c>
      <c r="D2396" s="209"/>
      <c r="E2396" s="209" t="s">
        <v>205</v>
      </c>
      <c r="F2396" s="209">
        <v>1980</v>
      </c>
    </row>
    <row r="2397" spans="1:6" x14ac:dyDescent="0.45">
      <c r="A2397" s="209">
        <v>75293</v>
      </c>
      <c r="B2397" s="209"/>
      <c r="C2397" s="208">
        <v>51.264198250015149</v>
      </c>
      <c r="D2397" s="209"/>
      <c r="E2397" s="209"/>
      <c r="F2397" s="209">
        <v>1901</v>
      </c>
    </row>
    <row r="2398" spans="1:6" x14ac:dyDescent="0.45">
      <c r="A2398" s="209">
        <v>75294</v>
      </c>
      <c r="B2398" s="209">
        <v>200</v>
      </c>
      <c r="C2398" s="208">
        <v>3.5220359258179421</v>
      </c>
      <c r="D2398" s="209"/>
      <c r="E2398" s="209" t="s">
        <v>207</v>
      </c>
      <c r="F2398" s="209">
        <v>1983</v>
      </c>
    </row>
    <row r="2399" spans="1:6" x14ac:dyDescent="0.45">
      <c r="A2399" s="209">
        <v>75296</v>
      </c>
      <c r="B2399" s="209">
        <v>200</v>
      </c>
      <c r="C2399" s="208">
        <v>20.020506781744619</v>
      </c>
      <c r="D2399" s="209"/>
      <c r="E2399" s="209" t="s">
        <v>207</v>
      </c>
      <c r="F2399" s="209">
        <v>1984</v>
      </c>
    </row>
    <row r="2400" spans="1:6" x14ac:dyDescent="0.45">
      <c r="A2400" s="209">
        <v>75297</v>
      </c>
      <c r="B2400" s="209">
        <v>200</v>
      </c>
      <c r="C2400" s="208">
        <v>18.312259138792751</v>
      </c>
      <c r="D2400" s="209"/>
      <c r="E2400" s="209" t="s">
        <v>207</v>
      </c>
      <c r="F2400" s="209">
        <v>1984</v>
      </c>
    </row>
    <row r="2401" spans="1:6" x14ac:dyDescent="0.45">
      <c r="A2401" s="209">
        <v>75315</v>
      </c>
      <c r="B2401" s="209"/>
      <c r="C2401" s="208">
        <v>28.740425159689899</v>
      </c>
      <c r="D2401" s="209"/>
      <c r="E2401" s="209"/>
      <c r="F2401" s="209">
        <v>1901</v>
      </c>
    </row>
    <row r="2402" spans="1:6" x14ac:dyDescent="0.45">
      <c r="A2402" s="209">
        <v>75316</v>
      </c>
      <c r="B2402" s="209">
        <v>250</v>
      </c>
      <c r="C2402" s="208">
        <v>14.86724756489069</v>
      </c>
      <c r="D2402" s="209"/>
      <c r="E2402" s="209" t="s">
        <v>205</v>
      </c>
      <c r="F2402" s="209">
        <v>1982</v>
      </c>
    </row>
    <row r="2403" spans="1:6" x14ac:dyDescent="0.45">
      <c r="A2403" s="209">
        <v>75341</v>
      </c>
      <c r="B2403" s="209">
        <v>400</v>
      </c>
      <c r="C2403" s="208">
        <v>84.61818212011417</v>
      </c>
      <c r="D2403" s="209"/>
      <c r="E2403" s="209" t="s">
        <v>203</v>
      </c>
      <c r="F2403" s="209">
        <v>1901</v>
      </c>
    </row>
    <row r="2404" spans="1:6" x14ac:dyDescent="0.45">
      <c r="A2404" s="209">
        <v>75343</v>
      </c>
      <c r="B2404" s="209">
        <v>400</v>
      </c>
      <c r="C2404" s="208">
        <v>36.321361416751898</v>
      </c>
      <c r="D2404" s="209"/>
      <c r="E2404" s="209" t="s">
        <v>203</v>
      </c>
      <c r="F2404" s="209">
        <v>1901</v>
      </c>
    </row>
    <row r="2405" spans="1:6" x14ac:dyDescent="0.45">
      <c r="A2405" s="209">
        <v>75344</v>
      </c>
      <c r="B2405" s="209"/>
      <c r="C2405" s="208">
        <v>30.23067734092195</v>
      </c>
      <c r="D2405" s="209"/>
      <c r="E2405" s="209"/>
      <c r="F2405" s="209">
        <v>1901</v>
      </c>
    </row>
    <row r="2406" spans="1:6" x14ac:dyDescent="0.45">
      <c r="A2406" s="209">
        <v>75352</v>
      </c>
      <c r="B2406" s="209"/>
      <c r="C2406" s="208">
        <v>27.400832442794119</v>
      </c>
      <c r="D2406" s="209"/>
      <c r="E2406" s="209"/>
      <c r="F2406" s="209">
        <v>1901</v>
      </c>
    </row>
    <row r="2407" spans="1:6" x14ac:dyDescent="0.45">
      <c r="A2407" s="209">
        <v>75353</v>
      </c>
      <c r="B2407" s="209"/>
      <c r="C2407" s="208">
        <v>22.231100979992711</v>
      </c>
      <c r="D2407" s="209"/>
      <c r="E2407" s="209"/>
      <c r="F2407" s="209">
        <v>1901</v>
      </c>
    </row>
    <row r="2408" spans="1:6" x14ac:dyDescent="0.45">
      <c r="A2408" s="209">
        <v>75358</v>
      </c>
      <c r="B2408" s="209">
        <v>250</v>
      </c>
      <c r="C2408" s="208">
        <v>24.130424882936179</v>
      </c>
      <c r="D2408" s="209"/>
      <c r="E2408" s="209" t="s">
        <v>207</v>
      </c>
      <c r="F2408" s="209">
        <v>1901</v>
      </c>
    </row>
    <row r="2409" spans="1:6" x14ac:dyDescent="0.45">
      <c r="A2409" s="209">
        <v>75363</v>
      </c>
      <c r="B2409" s="209">
        <v>500</v>
      </c>
      <c r="C2409" s="208">
        <v>46.324244591921023</v>
      </c>
      <c r="D2409" s="209"/>
      <c r="E2409" s="209" t="s">
        <v>203</v>
      </c>
      <c r="F2409" s="209">
        <v>1982</v>
      </c>
    </row>
    <row r="2410" spans="1:6" x14ac:dyDescent="0.45">
      <c r="A2410" s="209">
        <v>75365</v>
      </c>
      <c r="B2410" s="209">
        <v>200</v>
      </c>
      <c r="C2410" s="208">
        <v>19.85989649815377</v>
      </c>
      <c r="D2410" s="209"/>
      <c r="E2410" s="209" t="s">
        <v>207</v>
      </c>
      <c r="F2410" s="209">
        <v>1983</v>
      </c>
    </row>
    <row r="2411" spans="1:6" x14ac:dyDescent="0.45">
      <c r="A2411" s="209">
        <v>75370</v>
      </c>
      <c r="B2411" s="209">
        <v>500</v>
      </c>
      <c r="C2411" s="208">
        <v>18.278414223167761</v>
      </c>
      <c r="D2411" s="209"/>
      <c r="E2411" s="209" t="s">
        <v>203</v>
      </c>
      <c r="F2411" s="209">
        <v>1982</v>
      </c>
    </row>
    <row r="2412" spans="1:6" x14ac:dyDescent="0.45">
      <c r="A2412" s="209">
        <v>75371</v>
      </c>
      <c r="B2412" s="209">
        <v>500</v>
      </c>
      <c r="C2412" s="208">
        <v>28.429638980500162</v>
      </c>
      <c r="D2412" s="209"/>
      <c r="E2412" s="209" t="s">
        <v>203</v>
      </c>
      <c r="F2412" s="209">
        <v>1982</v>
      </c>
    </row>
    <row r="2413" spans="1:6" x14ac:dyDescent="0.45">
      <c r="A2413" s="209">
        <v>75372</v>
      </c>
      <c r="B2413" s="209">
        <v>500</v>
      </c>
      <c r="C2413" s="208">
        <v>32.148035693574798</v>
      </c>
      <c r="D2413" s="209"/>
      <c r="E2413" s="209" t="s">
        <v>203</v>
      </c>
      <c r="F2413" s="209">
        <v>1982</v>
      </c>
    </row>
    <row r="2414" spans="1:6" x14ac:dyDescent="0.45">
      <c r="A2414" s="209">
        <v>75405</v>
      </c>
      <c r="B2414" s="209"/>
      <c r="C2414" s="208">
        <v>21.041960427514368</v>
      </c>
      <c r="D2414" s="209"/>
      <c r="E2414" s="209"/>
      <c r="F2414" s="209">
        <v>1901</v>
      </c>
    </row>
    <row r="2415" spans="1:6" x14ac:dyDescent="0.45">
      <c r="A2415" s="209">
        <v>75422</v>
      </c>
      <c r="B2415" s="209">
        <v>200</v>
      </c>
      <c r="C2415" s="208">
        <v>10.85151515020719</v>
      </c>
      <c r="D2415" s="209"/>
      <c r="E2415" s="209" t="s">
        <v>207</v>
      </c>
      <c r="F2415" s="209">
        <v>1988</v>
      </c>
    </row>
    <row r="2416" spans="1:6" x14ac:dyDescent="0.45">
      <c r="A2416" s="209">
        <v>75430</v>
      </c>
      <c r="B2416" s="209">
        <v>500</v>
      </c>
      <c r="C2416" s="208">
        <v>19.124641857366239</v>
      </c>
      <c r="D2416" s="209"/>
      <c r="E2416" s="209" t="s">
        <v>203</v>
      </c>
      <c r="F2416" s="209">
        <v>1981</v>
      </c>
    </row>
    <row r="2417" spans="1:6" x14ac:dyDescent="0.45">
      <c r="A2417" s="209">
        <v>75433</v>
      </c>
      <c r="B2417" s="209">
        <v>250</v>
      </c>
      <c r="C2417" s="208">
        <v>19.949038771405132</v>
      </c>
      <c r="D2417" s="209"/>
      <c r="E2417" s="209" t="s">
        <v>205</v>
      </c>
      <c r="F2417" s="209">
        <v>1901</v>
      </c>
    </row>
    <row r="2418" spans="1:6" x14ac:dyDescent="0.45">
      <c r="A2418" s="209">
        <v>75465</v>
      </c>
      <c r="B2418" s="209">
        <v>200</v>
      </c>
      <c r="C2418" s="208">
        <v>18.773510197224169</v>
      </c>
      <c r="D2418" s="209"/>
      <c r="E2418" s="209" t="s">
        <v>207</v>
      </c>
      <c r="F2418" s="209">
        <v>1984</v>
      </c>
    </row>
    <row r="2419" spans="1:6" x14ac:dyDescent="0.45">
      <c r="A2419" s="209">
        <v>75470</v>
      </c>
      <c r="B2419" s="209">
        <v>250</v>
      </c>
      <c r="C2419" s="208">
        <v>11.203471425152379</v>
      </c>
      <c r="D2419" s="209"/>
      <c r="E2419" s="209" t="s">
        <v>205</v>
      </c>
      <c r="F2419" s="209">
        <v>1980</v>
      </c>
    </row>
    <row r="2420" spans="1:6" x14ac:dyDescent="0.45">
      <c r="A2420" s="209">
        <v>75471</v>
      </c>
      <c r="B2420" s="209">
        <v>250</v>
      </c>
      <c r="C2420" s="208">
        <v>19.711951903655791</v>
      </c>
      <c r="D2420" s="209"/>
      <c r="E2420" s="209" t="s">
        <v>205</v>
      </c>
      <c r="F2420" s="209">
        <v>1980</v>
      </c>
    </row>
    <row r="2421" spans="1:6" x14ac:dyDescent="0.45">
      <c r="A2421" s="209">
        <v>75482</v>
      </c>
      <c r="B2421" s="209">
        <v>200</v>
      </c>
      <c r="C2421" s="208">
        <v>19.828025620449932</v>
      </c>
      <c r="D2421" s="209"/>
      <c r="E2421" s="209" t="s">
        <v>207</v>
      </c>
      <c r="F2421" s="209">
        <v>1984</v>
      </c>
    </row>
    <row r="2422" spans="1:6" x14ac:dyDescent="0.45">
      <c r="A2422" s="209">
        <v>75492</v>
      </c>
      <c r="B2422" s="209">
        <v>250</v>
      </c>
      <c r="C2422" s="208">
        <v>17.96490768702013</v>
      </c>
      <c r="D2422" s="209"/>
      <c r="E2422" s="209" t="s">
        <v>205</v>
      </c>
      <c r="F2422" s="209">
        <v>1980</v>
      </c>
    </row>
    <row r="2423" spans="1:6" x14ac:dyDescent="0.45">
      <c r="A2423" s="209">
        <v>75494</v>
      </c>
      <c r="B2423" s="209">
        <v>250</v>
      </c>
      <c r="C2423" s="208">
        <v>19.979557492105481</v>
      </c>
      <c r="D2423" s="209"/>
      <c r="E2423" s="209" t="s">
        <v>205</v>
      </c>
      <c r="F2423" s="209">
        <v>1980</v>
      </c>
    </row>
    <row r="2424" spans="1:6" x14ac:dyDescent="0.45">
      <c r="A2424" s="209">
        <v>75495</v>
      </c>
      <c r="B2424" s="209">
        <v>250</v>
      </c>
      <c r="C2424" s="208">
        <v>15.88274828447044</v>
      </c>
      <c r="D2424" s="209"/>
      <c r="E2424" s="209" t="s">
        <v>205</v>
      </c>
      <c r="F2424" s="209">
        <v>1980</v>
      </c>
    </row>
    <row r="2425" spans="1:6" x14ac:dyDescent="0.45">
      <c r="A2425" s="209">
        <v>75510</v>
      </c>
      <c r="B2425" s="209">
        <v>250</v>
      </c>
      <c r="C2425" s="208">
        <v>14.505174565076191</v>
      </c>
      <c r="D2425" s="209"/>
      <c r="E2425" s="209" t="s">
        <v>205</v>
      </c>
      <c r="F2425" s="209">
        <v>1980</v>
      </c>
    </row>
    <row r="2426" spans="1:6" x14ac:dyDescent="0.45">
      <c r="A2426" s="209">
        <v>75522</v>
      </c>
      <c r="B2426" s="209">
        <v>200</v>
      </c>
      <c r="C2426" s="208">
        <v>15.328837615610579</v>
      </c>
      <c r="D2426" s="209"/>
      <c r="E2426" s="209" t="s">
        <v>205</v>
      </c>
      <c r="F2426" s="209">
        <v>1982</v>
      </c>
    </row>
    <row r="2427" spans="1:6" x14ac:dyDescent="0.45">
      <c r="A2427" s="209">
        <v>75523</v>
      </c>
      <c r="B2427" s="209">
        <v>200</v>
      </c>
      <c r="C2427" s="208">
        <v>19.695669440072571</v>
      </c>
      <c r="D2427" s="209"/>
      <c r="E2427" s="209" t="s">
        <v>205</v>
      </c>
      <c r="F2427" s="209">
        <v>1982</v>
      </c>
    </row>
    <row r="2428" spans="1:6" x14ac:dyDescent="0.45">
      <c r="A2428" s="209">
        <v>75525</v>
      </c>
      <c r="B2428" s="209">
        <v>200</v>
      </c>
      <c r="C2428" s="208">
        <v>14.74726716347511</v>
      </c>
      <c r="D2428" s="209"/>
      <c r="E2428" s="209" t="s">
        <v>205</v>
      </c>
      <c r="F2428" s="209">
        <v>1982</v>
      </c>
    </row>
    <row r="2429" spans="1:6" x14ac:dyDescent="0.45">
      <c r="A2429" s="209">
        <v>75544</v>
      </c>
      <c r="B2429" s="209">
        <v>315</v>
      </c>
      <c r="C2429" s="208">
        <v>31.06492853048745</v>
      </c>
      <c r="D2429" s="209"/>
      <c r="E2429" s="209" t="s">
        <v>204</v>
      </c>
      <c r="F2429" s="209">
        <v>2015</v>
      </c>
    </row>
    <row r="2430" spans="1:6" x14ac:dyDescent="0.45">
      <c r="A2430" s="209">
        <v>75554</v>
      </c>
      <c r="B2430" s="209">
        <v>500</v>
      </c>
      <c r="C2430" s="208">
        <v>28.845506691701321</v>
      </c>
      <c r="D2430" s="209"/>
      <c r="E2430" s="209" t="s">
        <v>203</v>
      </c>
      <c r="F2430" s="209">
        <v>1981</v>
      </c>
    </row>
    <row r="2431" spans="1:6" x14ac:dyDescent="0.45">
      <c r="A2431" s="209">
        <v>75559</v>
      </c>
      <c r="B2431" s="209">
        <v>300</v>
      </c>
      <c r="C2431" s="208">
        <v>32.139621654708243</v>
      </c>
      <c r="D2431" s="209"/>
      <c r="E2431" s="209" t="s">
        <v>205</v>
      </c>
      <c r="F2431" s="209">
        <v>1985</v>
      </c>
    </row>
    <row r="2432" spans="1:6" x14ac:dyDescent="0.45">
      <c r="A2432" s="209">
        <v>75565</v>
      </c>
      <c r="B2432" s="209"/>
      <c r="C2432" s="208">
        <v>19.576638744470849</v>
      </c>
      <c r="D2432" s="209"/>
      <c r="E2432" s="209"/>
      <c r="F2432" s="209">
        <v>1901</v>
      </c>
    </row>
    <row r="2433" spans="1:6" x14ac:dyDescent="0.45">
      <c r="A2433" s="209">
        <v>75567</v>
      </c>
      <c r="B2433" s="209"/>
      <c r="C2433" s="208">
        <v>19.258142878772301</v>
      </c>
      <c r="D2433" s="209"/>
      <c r="E2433" s="209"/>
      <c r="F2433" s="209">
        <v>1901</v>
      </c>
    </row>
    <row r="2434" spans="1:6" x14ac:dyDescent="0.45">
      <c r="A2434" s="209">
        <v>75568</v>
      </c>
      <c r="B2434" s="209"/>
      <c r="C2434" s="208">
        <v>22.052480389733251</v>
      </c>
      <c r="D2434" s="209"/>
      <c r="E2434" s="209"/>
      <c r="F2434" s="209">
        <v>1901</v>
      </c>
    </row>
    <row r="2435" spans="1:6" x14ac:dyDescent="0.45">
      <c r="A2435" s="209">
        <v>75569</v>
      </c>
      <c r="B2435" s="209"/>
      <c r="C2435" s="208">
        <v>12.89715983040117</v>
      </c>
      <c r="D2435" s="209"/>
      <c r="E2435" s="209"/>
      <c r="F2435" s="209">
        <v>1901</v>
      </c>
    </row>
    <row r="2436" spans="1:6" x14ac:dyDescent="0.45">
      <c r="A2436" s="209">
        <v>75576</v>
      </c>
      <c r="B2436" s="209">
        <v>300</v>
      </c>
      <c r="C2436" s="208">
        <v>17.033753535892899</v>
      </c>
      <c r="D2436" s="209"/>
      <c r="E2436" s="209" t="s">
        <v>207</v>
      </c>
      <c r="F2436" s="209">
        <v>1977</v>
      </c>
    </row>
    <row r="2437" spans="1:6" x14ac:dyDescent="0.45">
      <c r="A2437" s="209">
        <v>75577</v>
      </c>
      <c r="B2437" s="209">
        <v>250</v>
      </c>
      <c r="C2437" s="208">
        <v>16.75676972283712</v>
      </c>
      <c r="D2437" s="209"/>
      <c r="E2437" s="209" t="s">
        <v>207</v>
      </c>
      <c r="F2437" s="209">
        <v>1977</v>
      </c>
    </row>
    <row r="2438" spans="1:6" x14ac:dyDescent="0.45">
      <c r="A2438" s="209">
        <v>75578</v>
      </c>
      <c r="B2438" s="209">
        <v>250</v>
      </c>
      <c r="C2438" s="208">
        <v>18.334294757651978</v>
      </c>
      <c r="D2438" s="209"/>
      <c r="E2438" s="209" t="s">
        <v>207</v>
      </c>
      <c r="F2438" s="209">
        <v>1977</v>
      </c>
    </row>
    <row r="2439" spans="1:6" x14ac:dyDescent="0.45">
      <c r="A2439" s="209">
        <v>75596</v>
      </c>
      <c r="B2439" s="209">
        <v>500</v>
      </c>
      <c r="C2439" s="208">
        <v>4.0907611168762683</v>
      </c>
      <c r="D2439" s="209"/>
      <c r="E2439" s="209" t="s">
        <v>203</v>
      </c>
      <c r="F2439" s="209">
        <v>1981</v>
      </c>
    </row>
    <row r="2440" spans="1:6" x14ac:dyDescent="0.45">
      <c r="A2440" s="209">
        <v>75597</v>
      </c>
      <c r="B2440" s="209">
        <v>500</v>
      </c>
      <c r="C2440" s="208">
        <v>19.548139170301159</v>
      </c>
      <c r="D2440" s="209"/>
      <c r="E2440" s="209" t="s">
        <v>203</v>
      </c>
      <c r="F2440" s="209">
        <v>1981</v>
      </c>
    </row>
    <row r="2441" spans="1:6" x14ac:dyDescent="0.45">
      <c r="A2441" s="209">
        <v>75598</v>
      </c>
      <c r="B2441" s="209">
        <v>300</v>
      </c>
      <c r="C2441" s="208">
        <v>20.89523456804454</v>
      </c>
      <c r="D2441" s="209"/>
      <c r="E2441" s="209" t="s">
        <v>205</v>
      </c>
      <c r="F2441" s="209">
        <v>1985</v>
      </c>
    </row>
    <row r="2442" spans="1:6" x14ac:dyDescent="0.45">
      <c r="A2442" s="209">
        <v>75599</v>
      </c>
      <c r="B2442" s="209">
        <v>300</v>
      </c>
      <c r="C2442" s="208">
        <v>40.99960338312539</v>
      </c>
      <c r="D2442" s="209"/>
      <c r="E2442" s="209" t="s">
        <v>205</v>
      </c>
      <c r="F2442" s="209">
        <v>1985</v>
      </c>
    </row>
    <row r="2443" spans="1:6" x14ac:dyDescent="0.45">
      <c r="A2443" s="209">
        <v>75606</v>
      </c>
      <c r="B2443" s="209">
        <v>250</v>
      </c>
      <c r="C2443" s="208">
        <v>49.252101919676527</v>
      </c>
      <c r="D2443" s="209"/>
      <c r="E2443" s="209" t="s">
        <v>205</v>
      </c>
      <c r="F2443" s="209">
        <v>1980</v>
      </c>
    </row>
    <row r="2444" spans="1:6" x14ac:dyDescent="0.45">
      <c r="A2444" s="209">
        <v>75607</v>
      </c>
      <c r="B2444" s="209">
        <v>250</v>
      </c>
      <c r="C2444" s="208">
        <v>16.713419769566141</v>
      </c>
      <c r="D2444" s="209"/>
      <c r="E2444" s="209" t="s">
        <v>205</v>
      </c>
      <c r="F2444" s="209">
        <v>1980</v>
      </c>
    </row>
    <row r="2445" spans="1:6" x14ac:dyDescent="0.45">
      <c r="A2445" s="209">
        <v>75608</v>
      </c>
      <c r="B2445" s="209"/>
      <c r="C2445" s="208">
        <v>16.654885386058609</v>
      </c>
      <c r="D2445" s="209"/>
      <c r="E2445" s="209"/>
      <c r="F2445" s="209">
        <v>1901</v>
      </c>
    </row>
    <row r="2446" spans="1:6" x14ac:dyDescent="0.45">
      <c r="A2446" s="209">
        <v>75610</v>
      </c>
      <c r="B2446" s="209"/>
      <c r="C2446" s="208">
        <v>19.56207176174334</v>
      </c>
      <c r="D2446" s="209"/>
      <c r="E2446" s="209"/>
      <c r="F2446" s="209">
        <v>1901</v>
      </c>
    </row>
    <row r="2447" spans="1:6" x14ac:dyDescent="0.45">
      <c r="A2447" s="209">
        <v>75623</v>
      </c>
      <c r="B2447" s="209"/>
      <c r="C2447" s="208">
        <v>5.22583815055639</v>
      </c>
      <c r="D2447" s="209"/>
      <c r="E2447" s="209"/>
      <c r="F2447" s="209">
        <v>1901</v>
      </c>
    </row>
    <row r="2448" spans="1:6" x14ac:dyDescent="0.45">
      <c r="A2448" s="209">
        <v>75627</v>
      </c>
      <c r="B2448" s="209"/>
      <c r="C2448" s="208">
        <v>17.868556641657129</v>
      </c>
      <c r="D2448" s="209"/>
      <c r="E2448" s="209"/>
      <c r="F2448" s="209">
        <v>1901</v>
      </c>
    </row>
    <row r="2449" spans="1:6" x14ac:dyDescent="0.45">
      <c r="A2449" s="209">
        <v>75629</v>
      </c>
      <c r="B2449" s="209"/>
      <c r="C2449" s="208">
        <v>18.401069413767029</v>
      </c>
      <c r="D2449" s="209"/>
      <c r="E2449" s="209"/>
      <c r="F2449" s="209">
        <v>1901</v>
      </c>
    </row>
    <row r="2450" spans="1:6" x14ac:dyDescent="0.45">
      <c r="A2450" s="209">
        <v>75630</v>
      </c>
      <c r="B2450" s="209"/>
      <c r="C2450" s="208">
        <v>51.71490089875789</v>
      </c>
      <c r="D2450" s="209"/>
      <c r="E2450" s="209"/>
      <c r="F2450" s="209">
        <v>1901</v>
      </c>
    </row>
    <row r="2451" spans="1:6" x14ac:dyDescent="0.45">
      <c r="A2451" s="209">
        <v>75636</v>
      </c>
      <c r="B2451" s="209">
        <v>300</v>
      </c>
      <c r="C2451" s="208">
        <v>17.210354211670399</v>
      </c>
      <c r="D2451" s="209"/>
      <c r="E2451" s="209" t="s">
        <v>205</v>
      </c>
      <c r="F2451" s="209">
        <v>1981</v>
      </c>
    </row>
    <row r="2452" spans="1:6" x14ac:dyDescent="0.45">
      <c r="A2452" s="209">
        <v>75641</v>
      </c>
      <c r="B2452" s="209"/>
      <c r="C2452" s="208">
        <v>16.787479034845319</v>
      </c>
      <c r="D2452" s="209"/>
      <c r="E2452" s="209"/>
      <c r="F2452" s="209">
        <v>1901</v>
      </c>
    </row>
    <row r="2453" spans="1:6" x14ac:dyDescent="0.45">
      <c r="A2453" s="209">
        <v>75643</v>
      </c>
      <c r="B2453" s="209"/>
      <c r="C2453" s="208">
        <v>19.85194679259477</v>
      </c>
      <c r="D2453" s="209"/>
      <c r="E2453" s="209"/>
      <c r="F2453" s="209">
        <v>1901</v>
      </c>
    </row>
    <row r="2454" spans="1:6" x14ac:dyDescent="0.45">
      <c r="A2454" s="209">
        <v>75644</v>
      </c>
      <c r="B2454" s="209"/>
      <c r="C2454" s="208">
        <v>8.3441118894544495</v>
      </c>
      <c r="D2454" s="209"/>
      <c r="E2454" s="209"/>
      <c r="F2454" s="209">
        <v>1901</v>
      </c>
    </row>
    <row r="2455" spans="1:6" x14ac:dyDescent="0.45">
      <c r="A2455" s="209">
        <v>75645</v>
      </c>
      <c r="B2455" s="209">
        <v>500</v>
      </c>
      <c r="C2455" s="208">
        <v>14.673486193548809</v>
      </c>
      <c r="D2455" s="209"/>
      <c r="E2455" s="209" t="s">
        <v>203</v>
      </c>
      <c r="F2455" s="209">
        <v>1981</v>
      </c>
    </row>
    <row r="2456" spans="1:6" x14ac:dyDescent="0.45">
      <c r="A2456" s="209">
        <v>75646</v>
      </c>
      <c r="B2456" s="209">
        <v>500</v>
      </c>
      <c r="C2456" s="208">
        <v>10.750563250696681</v>
      </c>
      <c r="D2456" s="209"/>
      <c r="E2456" s="209" t="s">
        <v>203</v>
      </c>
      <c r="F2456" s="209">
        <v>1981</v>
      </c>
    </row>
    <row r="2457" spans="1:6" x14ac:dyDescent="0.45">
      <c r="A2457" s="209">
        <v>75648</v>
      </c>
      <c r="B2457" s="209"/>
      <c r="C2457" s="208">
        <v>4.0559332023690127</v>
      </c>
      <c r="D2457" s="209"/>
      <c r="E2457" s="209"/>
      <c r="F2457" s="209">
        <v>1901</v>
      </c>
    </row>
    <row r="2458" spans="1:6" x14ac:dyDescent="0.45">
      <c r="A2458" s="209">
        <v>75650</v>
      </c>
      <c r="B2458" s="209"/>
      <c r="C2458" s="208">
        <v>19.227851823899829</v>
      </c>
      <c r="D2458" s="209"/>
      <c r="E2458" s="209"/>
      <c r="F2458" s="209">
        <v>1901</v>
      </c>
    </row>
    <row r="2459" spans="1:6" x14ac:dyDescent="0.45">
      <c r="A2459" s="209">
        <v>75652</v>
      </c>
      <c r="B2459" s="209"/>
      <c r="C2459" s="208">
        <v>18.31153904396081</v>
      </c>
      <c r="D2459" s="209"/>
      <c r="E2459" s="209"/>
      <c r="F2459" s="209">
        <v>1901</v>
      </c>
    </row>
    <row r="2460" spans="1:6" x14ac:dyDescent="0.45">
      <c r="A2460" s="209">
        <v>75654</v>
      </c>
      <c r="B2460" s="209"/>
      <c r="C2460" s="208">
        <v>18.970593034689909</v>
      </c>
      <c r="D2460" s="209"/>
      <c r="E2460" s="209"/>
      <c r="F2460" s="209">
        <v>1901</v>
      </c>
    </row>
    <row r="2461" spans="1:6" x14ac:dyDescent="0.45">
      <c r="A2461" s="209">
        <v>75660</v>
      </c>
      <c r="B2461" s="209">
        <v>300</v>
      </c>
      <c r="C2461" s="208">
        <v>25.52729646893231</v>
      </c>
      <c r="D2461" s="209" t="s">
        <v>127</v>
      </c>
      <c r="E2461" s="209" t="s">
        <v>207</v>
      </c>
      <c r="F2461" s="209">
        <v>1985</v>
      </c>
    </row>
    <row r="2462" spans="1:6" x14ac:dyDescent="0.45">
      <c r="A2462" s="209">
        <v>75665</v>
      </c>
      <c r="B2462" s="209">
        <v>200</v>
      </c>
      <c r="C2462" s="208">
        <v>18.925210691223128</v>
      </c>
      <c r="D2462" s="209"/>
      <c r="E2462" s="209" t="s">
        <v>205</v>
      </c>
      <c r="F2462" s="209">
        <v>1981</v>
      </c>
    </row>
    <row r="2463" spans="1:6" x14ac:dyDescent="0.45">
      <c r="A2463" s="209">
        <v>75667</v>
      </c>
      <c r="B2463" s="209">
        <v>200</v>
      </c>
      <c r="C2463" s="208">
        <v>19.354738668805432</v>
      </c>
      <c r="D2463" s="209"/>
      <c r="E2463" s="209" t="s">
        <v>205</v>
      </c>
      <c r="F2463" s="209">
        <v>1981</v>
      </c>
    </row>
    <row r="2464" spans="1:6" x14ac:dyDescent="0.45">
      <c r="A2464" s="209">
        <v>75668</v>
      </c>
      <c r="B2464" s="209">
        <v>100</v>
      </c>
      <c r="C2464" s="208">
        <v>40.443835780902639</v>
      </c>
      <c r="D2464" s="209" t="s">
        <v>227</v>
      </c>
      <c r="E2464" s="209" t="s">
        <v>207</v>
      </c>
      <c r="F2464" s="209">
        <v>1901</v>
      </c>
    </row>
    <row r="2465" spans="1:6" x14ac:dyDescent="0.45">
      <c r="A2465" s="209">
        <v>75672</v>
      </c>
      <c r="B2465" s="209"/>
      <c r="C2465" s="208">
        <v>13.121609977091479</v>
      </c>
      <c r="D2465" s="209"/>
      <c r="E2465" s="209"/>
      <c r="F2465" s="209">
        <v>1901</v>
      </c>
    </row>
    <row r="2466" spans="1:6" x14ac:dyDescent="0.45">
      <c r="A2466" s="209">
        <v>75676</v>
      </c>
      <c r="B2466" s="209">
        <v>300</v>
      </c>
      <c r="C2466" s="208">
        <v>12.48481702005534</v>
      </c>
      <c r="D2466" s="209"/>
      <c r="E2466" s="209" t="s">
        <v>207</v>
      </c>
      <c r="F2466" s="209">
        <v>1985</v>
      </c>
    </row>
    <row r="2467" spans="1:6" x14ac:dyDescent="0.45">
      <c r="A2467" s="209">
        <v>75678</v>
      </c>
      <c r="B2467" s="209">
        <v>300</v>
      </c>
      <c r="C2467" s="208">
        <v>23.391735939754419</v>
      </c>
      <c r="D2467" s="209" t="s">
        <v>127</v>
      </c>
      <c r="E2467" s="209" t="s">
        <v>207</v>
      </c>
      <c r="F2467" s="209">
        <v>1985</v>
      </c>
    </row>
    <row r="2468" spans="1:6" x14ac:dyDescent="0.45">
      <c r="A2468" s="209">
        <v>75684</v>
      </c>
      <c r="B2468" s="209"/>
      <c r="C2468" s="208">
        <v>15.899680081318451</v>
      </c>
      <c r="D2468" s="209"/>
      <c r="E2468" s="209"/>
      <c r="F2468" s="209">
        <v>1901</v>
      </c>
    </row>
    <row r="2469" spans="1:6" x14ac:dyDescent="0.45">
      <c r="A2469" s="209">
        <v>75686</v>
      </c>
      <c r="B2469" s="209"/>
      <c r="C2469" s="208">
        <v>19.138459159942339</v>
      </c>
      <c r="D2469" s="209"/>
      <c r="E2469" s="209"/>
      <c r="F2469" s="209">
        <v>1901</v>
      </c>
    </row>
    <row r="2470" spans="1:6" x14ac:dyDescent="0.45">
      <c r="A2470" s="209">
        <v>75687</v>
      </c>
      <c r="B2470" s="209"/>
      <c r="C2470" s="208">
        <v>8.0171907919135563</v>
      </c>
      <c r="D2470" s="209"/>
      <c r="E2470" s="209"/>
      <c r="F2470" s="209">
        <v>1901</v>
      </c>
    </row>
    <row r="2471" spans="1:6" x14ac:dyDescent="0.45">
      <c r="A2471" s="209">
        <v>75692</v>
      </c>
      <c r="B2471" s="209">
        <v>250</v>
      </c>
      <c r="C2471" s="208">
        <v>19.119719611794778</v>
      </c>
      <c r="D2471" s="209" t="s">
        <v>127</v>
      </c>
      <c r="E2471" s="209" t="s">
        <v>207</v>
      </c>
      <c r="F2471" s="209">
        <v>1985</v>
      </c>
    </row>
    <row r="2472" spans="1:6" x14ac:dyDescent="0.45">
      <c r="A2472" s="209">
        <v>75694</v>
      </c>
      <c r="B2472" s="209">
        <v>250</v>
      </c>
      <c r="C2472" s="208">
        <v>24.373850657938689</v>
      </c>
      <c r="D2472" s="209" t="s">
        <v>127</v>
      </c>
      <c r="E2472" s="209" t="s">
        <v>207</v>
      </c>
      <c r="F2472" s="209">
        <v>1985</v>
      </c>
    </row>
    <row r="2473" spans="1:6" x14ac:dyDescent="0.45">
      <c r="A2473" s="209">
        <v>75703</v>
      </c>
      <c r="B2473" s="209"/>
      <c r="C2473" s="208">
        <v>51.902888496538779</v>
      </c>
      <c r="D2473" s="209"/>
      <c r="E2473" s="209"/>
      <c r="F2473" s="209">
        <v>1901</v>
      </c>
    </row>
    <row r="2474" spans="1:6" x14ac:dyDescent="0.45">
      <c r="A2474" s="209">
        <v>75704</v>
      </c>
      <c r="B2474" s="209"/>
      <c r="C2474" s="208">
        <v>7.4755759831517361</v>
      </c>
      <c r="D2474" s="209" t="s">
        <v>227</v>
      </c>
      <c r="E2474" s="209"/>
      <c r="F2474" s="209">
        <v>1901</v>
      </c>
    </row>
    <row r="2475" spans="1:6" x14ac:dyDescent="0.45">
      <c r="A2475" s="209">
        <v>75709</v>
      </c>
      <c r="B2475" s="209">
        <v>160</v>
      </c>
      <c r="C2475" s="208">
        <v>19.67673492392445</v>
      </c>
      <c r="D2475" s="209" t="s">
        <v>127</v>
      </c>
      <c r="E2475" s="209" t="s">
        <v>111</v>
      </c>
      <c r="F2475" s="209">
        <v>1979</v>
      </c>
    </row>
    <row r="2476" spans="1:6" x14ac:dyDescent="0.45">
      <c r="A2476" s="209">
        <v>75711</v>
      </c>
      <c r="B2476" s="209">
        <v>300</v>
      </c>
      <c r="C2476" s="208">
        <v>8.3798879392897394</v>
      </c>
      <c r="D2476" s="209"/>
      <c r="E2476" s="209" t="s">
        <v>207</v>
      </c>
      <c r="F2476" s="209">
        <v>1977</v>
      </c>
    </row>
    <row r="2477" spans="1:6" x14ac:dyDescent="0.45">
      <c r="A2477" s="209">
        <v>75714</v>
      </c>
      <c r="B2477" s="209">
        <v>300</v>
      </c>
      <c r="C2477" s="208">
        <v>19.446763911034171</v>
      </c>
      <c r="D2477" s="209"/>
      <c r="E2477" s="209" t="s">
        <v>207</v>
      </c>
      <c r="F2477" s="209">
        <v>1977</v>
      </c>
    </row>
    <row r="2478" spans="1:6" x14ac:dyDescent="0.45">
      <c r="A2478" s="209">
        <v>75718</v>
      </c>
      <c r="B2478" s="209">
        <v>160</v>
      </c>
      <c r="C2478" s="208">
        <v>19.20577274134375</v>
      </c>
      <c r="D2478" s="209" t="s">
        <v>127</v>
      </c>
      <c r="E2478" s="209" t="s">
        <v>111</v>
      </c>
      <c r="F2478" s="209">
        <v>1979</v>
      </c>
    </row>
    <row r="2479" spans="1:6" x14ac:dyDescent="0.45">
      <c r="A2479" s="209">
        <v>75723</v>
      </c>
      <c r="B2479" s="209"/>
      <c r="C2479" s="208">
        <v>46.915847726818782</v>
      </c>
      <c r="D2479" s="209"/>
      <c r="E2479" s="209"/>
      <c r="F2479" s="209">
        <v>1901</v>
      </c>
    </row>
    <row r="2480" spans="1:6" x14ac:dyDescent="0.45">
      <c r="A2480" s="209">
        <v>75725</v>
      </c>
      <c r="B2480" s="209"/>
      <c r="C2480" s="208">
        <v>27.263835045119709</v>
      </c>
      <c r="D2480" s="209"/>
      <c r="E2480" s="209"/>
      <c r="F2480" s="209">
        <v>1901</v>
      </c>
    </row>
    <row r="2481" spans="1:6" x14ac:dyDescent="0.45">
      <c r="A2481" s="209">
        <v>75728</v>
      </c>
      <c r="B2481" s="209">
        <v>200</v>
      </c>
      <c r="C2481" s="208">
        <v>56.664512543480889</v>
      </c>
      <c r="D2481" s="209"/>
      <c r="E2481" s="209" t="s">
        <v>207</v>
      </c>
      <c r="F2481" s="209">
        <v>1974</v>
      </c>
    </row>
    <row r="2482" spans="1:6" x14ac:dyDescent="0.45">
      <c r="A2482" s="209">
        <v>75729</v>
      </c>
      <c r="B2482" s="209">
        <v>200</v>
      </c>
      <c r="C2482" s="208">
        <v>16.254964108090491</v>
      </c>
      <c r="D2482" s="209"/>
      <c r="E2482" s="209" t="s">
        <v>207</v>
      </c>
      <c r="F2482" s="209">
        <v>1974</v>
      </c>
    </row>
    <row r="2483" spans="1:6" x14ac:dyDescent="0.45">
      <c r="A2483" s="209">
        <v>75731</v>
      </c>
      <c r="B2483" s="209">
        <v>200</v>
      </c>
      <c r="C2483" s="208">
        <v>16.915434520039401</v>
      </c>
      <c r="D2483" s="209"/>
      <c r="E2483" s="209" t="s">
        <v>207</v>
      </c>
      <c r="F2483" s="209">
        <v>1974</v>
      </c>
    </row>
    <row r="2484" spans="1:6" x14ac:dyDescent="0.45">
      <c r="A2484" s="209">
        <v>75734</v>
      </c>
      <c r="B2484" s="209">
        <v>200</v>
      </c>
      <c r="C2484" s="208">
        <v>39.942341972246822</v>
      </c>
      <c r="D2484" s="209"/>
      <c r="E2484" s="209" t="s">
        <v>207</v>
      </c>
      <c r="F2484" s="209">
        <v>1974</v>
      </c>
    </row>
    <row r="2485" spans="1:6" x14ac:dyDescent="0.45">
      <c r="A2485" s="209">
        <v>75744</v>
      </c>
      <c r="B2485" s="209"/>
      <c r="C2485" s="208">
        <v>37.942469689537091</v>
      </c>
      <c r="D2485" s="209"/>
      <c r="E2485" s="209"/>
      <c r="F2485" s="209">
        <v>1901</v>
      </c>
    </row>
    <row r="2486" spans="1:6" x14ac:dyDescent="0.45">
      <c r="A2486" s="209">
        <v>75752</v>
      </c>
      <c r="B2486" s="209">
        <v>160</v>
      </c>
      <c r="C2486" s="208">
        <v>25.57139702768999</v>
      </c>
      <c r="D2486" s="209" t="s">
        <v>127</v>
      </c>
      <c r="E2486" s="209" t="s">
        <v>111</v>
      </c>
      <c r="F2486" s="209">
        <v>1979</v>
      </c>
    </row>
    <row r="2487" spans="1:6" x14ac:dyDescent="0.45">
      <c r="A2487" s="209">
        <v>75779</v>
      </c>
      <c r="B2487" s="209">
        <v>150</v>
      </c>
      <c r="C2487" s="208">
        <v>19.096789357795579</v>
      </c>
      <c r="D2487" s="209"/>
      <c r="E2487" s="209" t="s">
        <v>207</v>
      </c>
      <c r="F2487" s="209">
        <v>1977</v>
      </c>
    </row>
    <row r="2488" spans="1:6" x14ac:dyDescent="0.45">
      <c r="A2488" s="209">
        <v>75781</v>
      </c>
      <c r="B2488" s="209">
        <v>200</v>
      </c>
      <c r="C2488" s="208">
        <v>20.14286306908922</v>
      </c>
      <c r="D2488" s="209"/>
      <c r="E2488" s="209" t="s">
        <v>207</v>
      </c>
      <c r="F2488" s="209">
        <v>1977</v>
      </c>
    </row>
    <row r="2489" spans="1:6" x14ac:dyDescent="0.45">
      <c r="A2489" s="209">
        <v>75792</v>
      </c>
      <c r="B2489" s="209"/>
      <c r="C2489" s="208">
        <v>30.491742386460221</v>
      </c>
      <c r="D2489" s="209"/>
      <c r="E2489" s="209"/>
      <c r="F2489" s="209">
        <v>1901</v>
      </c>
    </row>
    <row r="2490" spans="1:6" x14ac:dyDescent="0.45">
      <c r="A2490" s="209">
        <v>76502</v>
      </c>
      <c r="B2490" s="209">
        <v>300</v>
      </c>
      <c r="C2490" s="208">
        <v>20.31259117555329</v>
      </c>
      <c r="D2490" s="209"/>
      <c r="E2490" s="209" t="s">
        <v>205</v>
      </c>
      <c r="F2490" s="209">
        <v>1901</v>
      </c>
    </row>
    <row r="2491" spans="1:6" x14ac:dyDescent="0.45">
      <c r="A2491" s="209">
        <v>76557</v>
      </c>
      <c r="B2491" s="209">
        <v>600</v>
      </c>
      <c r="C2491" s="208">
        <v>30.200079782954219</v>
      </c>
      <c r="D2491" s="209"/>
      <c r="E2491" s="209" t="s">
        <v>204</v>
      </c>
      <c r="F2491" s="209">
        <v>1990</v>
      </c>
    </row>
    <row r="2492" spans="1:6" x14ac:dyDescent="0.45">
      <c r="A2492" s="209">
        <v>76558</v>
      </c>
      <c r="B2492" s="209">
        <v>500</v>
      </c>
      <c r="C2492" s="208">
        <v>5.2720745462286063</v>
      </c>
      <c r="D2492" s="209"/>
      <c r="E2492" s="209" t="s">
        <v>203</v>
      </c>
      <c r="F2492" s="209">
        <v>1990</v>
      </c>
    </row>
    <row r="2493" spans="1:6" x14ac:dyDescent="0.45">
      <c r="A2493" s="209">
        <v>76559</v>
      </c>
      <c r="B2493" s="209">
        <v>600</v>
      </c>
      <c r="C2493" s="208">
        <v>47.358718818794607</v>
      </c>
      <c r="D2493" s="209" t="s">
        <v>127</v>
      </c>
      <c r="E2493" s="209" t="s">
        <v>123</v>
      </c>
      <c r="F2493" s="209">
        <v>1990</v>
      </c>
    </row>
    <row r="2494" spans="1:6" x14ac:dyDescent="0.45">
      <c r="A2494" s="209">
        <v>76599</v>
      </c>
      <c r="B2494" s="209">
        <v>200</v>
      </c>
      <c r="C2494" s="208">
        <v>19.147079773910349</v>
      </c>
      <c r="D2494" s="209"/>
      <c r="E2494" s="209" t="s">
        <v>207</v>
      </c>
      <c r="F2494" s="209">
        <v>1978</v>
      </c>
    </row>
    <row r="2495" spans="1:6" x14ac:dyDescent="0.45">
      <c r="A2495" s="209">
        <v>76627</v>
      </c>
      <c r="B2495" s="209">
        <v>250</v>
      </c>
      <c r="C2495" s="208">
        <v>9.2187866066755468</v>
      </c>
      <c r="D2495" s="209"/>
      <c r="E2495" s="209" t="s">
        <v>205</v>
      </c>
      <c r="F2495" s="209">
        <v>1985</v>
      </c>
    </row>
    <row r="2496" spans="1:6" x14ac:dyDescent="0.45">
      <c r="A2496" s="209">
        <v>77036</v>
      </c>
      <c r="B2496" s="209">
        <v>500</v>
      </c>
      <c r="C2496" s="208">
        <v>6.4727535922501236</v>
      </c>
      <c r="D2496" s="209"/>
      <c r="E2496" s="209" t="s">
        <v>203</v>
      </c>
      <c r="F2496" s="209">
        <v>1901</v>
      </c>
    </row>
    <row r="2497" spans="1:6" x14ac:dyDescent="0.45">
      <c r="A2497" s="209">
        <v>77041</v>
      </c>
      <c r="B2497" s="209"/>
      <c r="C2497" s="208">
        <v>22.513710149102209</v>
      </c>
      <c r="D2497" s="209"/>
      <c r="E2497" s="209"/>
      <c r="F2497" s="209">
        <v>1901</v>
      </c>
    </row>
    <row r="2498" spans="1:6" x14ac:dyDescent="0.45">
      <c r="A2498" s="209">
        <v>77043</v>
      </c>
      <c r="B2498" s="209"/>
      <c r="C2498" s="208">
        <v>37.199275184083007</v>
      </c>
      <c r="D2498" s="209"/>
      <c r="E2498" s="209"/>
      <c r="F2498" s="209">
        <v>1901</v>
      </c>
    </row>
    <row r="2499" spans="1:6" x14ac:dyDescent="0.45">
      <c r="A2499" s="209">
        <v>77046</v>
      </c>
      <c r="B2499" s="209">
        <v>250</v>
      </c>
      <c r="C2499" s="208">
        <v>18.805618096899611</v>
      </c>
      <c r="D2499" s="209"/>
      <c r="E2499" s="209" t="s">
        <v>205</v>
      </c>
      <c r="F2499" s="209">
        <v>1971</v>
      </c>
    </row>
    <row r="2500" spans="1:6" x14ac:dyDescent="0.45">
      <c r="A2500" s="209">
        <v>77051</v>
      </c>
      <c r="B2500" s="209"/>
      <c r="C2500" s="208">
        <v>52.524650620008217</v>
      </c>
      <c r="D2500" s="209"/>
      <c r="E2500" s="209"/>
      <c r="F2500" s="209">
        <v>1901</v>
      </c>
    </row>
    <row r="2501" spans="1:6" x14ac:dyDescent="0.45">
      <c r="A2501" s="209">
        <v>77052</v>
      </c>
      <c r="B2501" s="209"/>
      <c r="C2501" s="208">
        <v>47.630085050389617</v>
      </c>
      <c r="D2501" s="209"/>
      <c r="E2501" s="209"/>
      <c r="F2501" s="209">
        <v>1901</v>
      </c>
    </row>
    <row r="2502" spans="1:6" x14ac:dyDescent="0.45">
      <c r="A2502" s="209">
        <v>77063</v>
      </c>
      <c r="B2502" s="209"/>
      <c r="C2502" s="208">
        <v>90.68576698061257</v>
      </c>
      <c r="D2502" s="209"/>
      <c r="E2502" s="209"/>
      <c r="F2502" s="209">
        <v>1901</v>
      </c>
    </row>
    <row r="2503" spans="1:6" x14ac:dyDescent="0.45">
      <c r="A2503" s="209">
        <v>77071</v>
      </c>
      <c r="B2503" s="209">
        <v>600</v>
      </c>
      <c r="C2503" s="208">
        <v>32.684509371204008</v>
      </c>
      <c r="D2503" s="209"/>
      <c r="E2503" s="209" t="s">
        <v>203</v>
      </c>
      <c r="F2503" s="209">
        <v>1981</v>
      </c>
    </row>
    <row r="2504" spans="1:6" x14ac:dyDescent="0.45">
      <c r="A2504" s="209">
        <v>77073</v>
      </c>
      <c r="B2504" s="209">
        <v>600</v>
      </c>
      <c r="C2504" s="208">
        <v>34.596172775374008</v>
      </c>
      <c r="D2504" s="209"/>
      <c r="E2504" s="209" t="s">
        <v>203</v>
      </c>
      <c r="F2504" s="209">
        <v>1981</v>
      </c>
    </row>
    <row r="2505" spans="1:6" x14ac:dyDescent="0.45">
      <c r="A2505" s="209">
        <v>77074</v>
      </c>
      <c r="B2505" s="209"/>
      <c r="C2505" s="208">
        <v>46.798327541734778</v>
      </c>
      <c r="D2505" s="209" t="s">
        <v>243</v>
      </c>
      <c r="E2505" s="209"/>
      <c r="F2505" s="209">
        <v>1901</v>
      </c>
    </row>
    <row r="2506" spans="1:6" x14ac:dyDescent="0.45">
      <c r="A2506" s="209">
        <v>77076</v>
      </c>
      <c r="B2506" s="209">
        <v>600</v>
      </c>
      <c r="C2506" s="208">
        <v>29.564847678859209</v>
      </c>
      <c r="D2506" s="209"/>
      <c r="E2506" s="209" t="s">
        <v>203</v>
      </c>
      <c r="F2506" s="209">
        <v>1981</v>
      </c>
    </row>
    <row r="2507" spans="1:6" x14ac:dyDescent="0.45">
      <c r="A2507" s="209">
        <v>77078</v>
      </c>
      <c r="B2507" s="209"/>
      <c r="C2507" s="208">
        <v>13.40600319573498</v>
      </c>
      <c r="D2507" s="209"/>
      <c r="E2507" s="209"/>
      <c r="F2507" s="209">
        <v>1901</v>
      </c>
    </row>
    <row r="2508" spans="1:6" x14ac:dyDescent="0.45">
      <c r="A2508" s="209">
        <v>77080</v>
      </c>
      <c r="B2508" s="209">
        <v>250</v>
      </c>
      <c r="C2508" s="208">
        <v>19.836225380692191</v>
      </c>
      <c r="D2508" s="209"/>
      <c r="E2508" s="209" t="s">
        <v>207</v>
      </c>
      <c r="F2508" s="209">
        <v>1901</v>
      </c>
    </row>
    <row r="2509" spans="1:6" x14ac:dyDescent="0.45">
      <c r="A2509" s="209">
        <v>77081</v>
      </c>
      <c r="B2509" s="209">
        <v>250</v>
      </c>
      <c r="C2509" s="208">
        <v>26.163332934386769</v>
      </c>
      <c r="D2509" s="209"/>
      <c r="E2509" s="209" t="s">
        <v>207</v>
      </c>
      <c r="F2509" s="209">
        <v>1977</v>
      </c>
    </row>
    <row r="2510" spans="1:6" x14ac:dyDescent="0.45">
      <c r="A2510" s="209">
        <v>77083</v>
      </c>
      <c r="B2510" s="209"/>
      <c r="C2510" s="208">
        <v>16.609937440539721</v>
      </c>
      <c r="D2510" s="209"/>
      <c r="E2510" s="209"/>
      <c r="F2510" s="209">
        <v>1901</v>
      </c>
    </row>
    <row r="2511" spans="1:6" x14ac:dyDescent="0.45">
      <c r="A2511" s="209">
        <v>77084</v>
      </c>
      <c r="B2511" s="209">
        <v>300</v>
      </c>
      <c r="C2511" s="208">
        <v>25.062060538161571</v>
      </c>
      <c r="D2511" s="209"/>
      <c r="E2511" s="209" t="s">
        <v>207</v>
      </c>
      <c r="F2511" s="209">
        <v>1977</v>
      </c>
    </row>
    <row r="2512" spans="1:6" x14ac:dyDescent="0.45">
      <c r="A2512" s="209">
        <v>77129</v>
      </c>
      <c r="B2512" s="209">
        <v>600</v>
      </c>
      <c r="C2512" s="208">
        <v>17.18888601057407</v>
      </c>
      <c r="D2512" s="209"/>
      <c r="E2512" s="209" t="s">
        <v>203</v>
      </c>
      <c r="F2512" s="209">
        <v>1981</v>
      </c>
    </row>
    <row r="2513" spans="1:6" x14ac:dyDescent="0.45">
      <c r="A2513" s="209">
        <v>77146</v>
      </c>
      <c r="B2513" s="209">
        <v>250</v>
      </c>
      <c r="C2513" s="208">
        <v>57.024104852073073</v>
      </c>
      <c r="D2513" s="209"/>
      <c r="E2513" s="209" t="s">
        <v>204</v>
      </c>
      <c r="F2513" s="209">
        <v>2007</v>
      </c>
    </row>
    <row r="2514" spans="1:6" x14ac:dyDescent="0.45">
      <c r="A2514" s="209">
        <v>77149</v>
      </c>
      <c r="B2514" s="209">
        <v>250</v>
      </c>
      <c r="C2514" s="208">
        <v>22.278199973216349</v>
      </c>
      <c r="D2514" s="209"/>
      <c r="E2514" s="209" t="s">
        <v>204</v>
      </c>
      <c r="F2514" s="209">
        <v>2007</v>
      </c>
    </row>
    <row r="2515" spans="1:6" x14ac:dyDescent="0.45">
      <c r="A2515" s="209">
        <v>77156</v>
      </c>
      <c r="B2515" s="209">
        <v>250</v>
      </c>
      <c r="C2515" s="208">
        <v>15.557591857492049</v>
      </c>
      <c r="D2515" s="209"/>
      <c r="E2515" s="209" t="s">
        <v>205</v>
      </c>
      <c r="F2515" s="209">
        <v>1901</v>
      </c>
    </row>
    <row r="2516" spans="1:6" x14ac:dyDescent="0.45">
      <c r="A2516" s="209">
        <v>77161</v>
      </c>
      <c r="B2516" s="209">
        <v>200</v>
      </c>
      <c r="C2516" s="208">
        <v>16.71159638723891</v>
      </c>
      <c r="D2516" s="209"/>
      <c r="E2516" s="209" t="s">
        <v>204</v>
      </c>
      <c r="F2516" s="209">
        <v>2007</v>
      </c>
    </row>
    <row r="2517" spans="1:6" x14ac:dyDescent="0.45">
      <c r="A2517" s="209">
        <v>77164</v>
      </c>
      <c r="B2517" s="209">
        <v>200</v>
      </c>
      <c r="C2517" s="208">
        <v>27.034372760403091</v>
      </c>
      <c r="D2517" s="209"/>
      <c r="E2517" s="209" t="s">
        <v>204</v>
      </c>
      <c r="F2517" s="209">
        <v>1901</v>
      </c>
    </row>
    <row r="2518" spans="1:6" x14ac:dyDescent="0.45">
      <c r="A2518" s="209">
        <v>77167</v>
      </c>
      <c r="B2518" s="209">
        <v>200</v>
      </c>
      <c r="C2518" s="208">
        <v>43.054374400626898</v>
      </c>
      <c r="D2518" s="209"/>
      <c r="E2518" s="209" t="s">
        <v>204</v>
      </c>
      <c r="F2518" s="209">
        <v>2007</v>
      </c>
    </row>
    <row r="2519" spans="1:6" x14ac:dyDescent="0.45">
      <c r="A2519" s="209">
        <v>77168</v>
      </c>
      <c r="B2519" s="209">
        <v>200</v>
      </c>
      <c r="C2519" s="208">
        <v>40.238964962712387</v>
      </c>
      <c r="D2519" s="209"/>
      <c r="E2519" s="209" t="s">
        <v>204</v>
      </c>
      <c r="F2519" s="209">
        <v>2007</v>
      </c>
    </row>
    <row r="2520" spans="1:6" x14ac:dyDescent="0.45">
      <c r="A2520" s="209">
        <v>77171</v>
      </c>
      <c r="B2520" s="209">
        <v>250</v>
      </c>
      <c r="C2520" s="208">
        <v>37.059642329630172</v>
      </c>
      <c r="D2520" s="209"/>
      <c r="E2520" s="209" t="s">
        <v>204</v>
      </c>
      <c r="F2520" s="209">
        <v>2007</v>
      </c>
    </row>
    <row r="2521" spans="1:6" x14ac:dyDescent="0.45">
      <c r="A2521" s="209">
        <v>77174</v>
      </c>
      <c r="B2521" s="209">
        <v>250</v>
      </c>
      <c r="C2521" s="208">
        <v>20.6602665428886</v>
      </c>
      <c r="D2521" s="209"/>
      <c r="E2521" s="209" t="s">
        <v>204</v>
      </c>
      <c r="F2521" s="209">
        <v>2007</v>
      </c>
    </row>
    <row r="2522" spans="1:6" x14ac:dyDescent="0.45">
      <c r="A2522" s="209">
        <v>77176</v>
      </c>
      <c r="B2522" s="209">
        <v>300</v>
      </c>
      <c r="C2522" s="208">
        <v>2.1827654120445978</v>
      </c>
      <c r="D2522" s="209"/>
      <c r="E2522" s="209" t="s">
        <v>204</v>
      </c>
      <c r="F2522" s="209">
        <v>2007</v>
      </c>
    </row>
    <row r="2523" spans="1:6" x14ac:dyDescent="0.45">
      <c r="A2523" s="209">
        <v>77177</v>
      </c>
      <c r="B2523" s="209">
        <v>465</v>
      </c>
      <c r="C2523" s="208">
        <v>3.2995530151326391</v>
      </c>
      <c r="D2523" s="209"/>
      <c r="E2523" s="209" t="s">
        <v>109</v>
      </c>
      <c r="F2523" s="209">
        <v>2005</v>
      </c>
    </row>
    <row r="2524" spans="1:6" x14ac:dyDescent="0.45">
      <c r="A2524" s="209">
        <v>77336</v>
      </c>
      <c r="B2524" s="209">
        <v>400</v>
      </c>
      <c r="C2524" s="208">
        <v>46.550935775592869</v>
      </c>
      <c r="D2524" s="209"/>
      <c r="E2524" s="209" t="s">
        <v>204</v>
      </c>
      <c r="F2524" s="209">
        <v>2007</v>
      </c>
    </row>
    <row r="2525" spans="1:6" x14ac:dyDescent="0.45">
      <c r="A2525" s="209">
        <v>77338</v>
      </c>
      <c r="B2525" s="209">
        <v>400</v>
      </c>
      <c r="C2525" s="208">
        <v>46.135689884864533</v>
      </c>
      <c r="D2525" s="209"/>
      <c r="E2525" s="209" t="s">
        <v>204</v>
      </c>
      <c r="F2525" s="209">
        <v>2007</v>
      </c>
    </row>
    <row r="2526" spans="1:6" x14ac:dyDescent="0.45">
      <c r="A2526" s="209">
        <v>77343</v>
      </c>
      <c r="B2526" s="209">
        <v>630</v>
      </c>
      <c r="C2526" s="208">
        <v>42.798301164536241</v>
      </c>
      <c r="D2526" s="209"/>
      <c r="E2526" s="209" t="s">
        <v>204</v>
      </c>
      <c r="F2526" s="209">
        <v>2007</v>
      </c>
    </row>
    <row r="2527" spans="1:6" x14ac:dyDescent="0.45">
      <c r="A2527" s="209">
        <v>77344</v>
      </c>
      <c r="B2527" s="209">
        <v>630</v>
      </c>
      <c r="C2527" s="208">
        <v>47.091075409295797</v>
      </c>
      <c r="D2527" s="209"/>
      <c r="E2527" s="209" t="s">
        <v>204</v>
      </c>
      <c r="F2527" s="209">
        <v>2007</v>
      </c>
    </row>
    <row r="2528" spans="1:6" x14ac:dyDescent="0.45">
      <c r="A2528" s="209">
        <v>77348</v>
      </c>
      <c r="B2528" s="209">
        <v>630</v>
      </c>
      <c r="C2528" s="208">
        <v>43.422538959051828</v>
      </c>
      <c r="D2528" s="209"/>
      <c r="E2528" s="209" t="s">
        <v>204</v>
      </c>
      <c r="F2528" s="209">
        <v>2007</v>
      </c>
    </row>
    <row r="2529" spans="1:6" x14ac:dyDescent="0.45">
      <c r="A2529" s="209">
        <v>77361</v>
      </c>
      <c r="B2529" s="209">
        <v>800</v>
      </c>
      <c r="C2529" s="208">
        <v>54.887698907939438</v>
      </c>
      <c r="D2529" s="209"/>
      <c r="E2529" s="209" t="s">
        <v>204</v>
      </c>
      <c r="F2529" s="209">
        <v>2007</v>
      </c>
    </row>
    <row r="2530" spans="1:6" x14ac:dyDescent="0.45">
      <c r="A2530" s="209">
        <v>77362</v>
      </c>
      <c r="B2530" s="209">
        <v>800</v>
      </c>
      <c r="C2530" s="208">
        <v>59.294682469907649</v>
      </c>
      <c r="D2530" s="209"/>
      <c r="E2530" s="209" t="s">
        <v>204</v>
      </c>
      <c r="F2530" s="209">
        <v>2007</v>
      </c>
    </row>
    <row r="2531" spans="1:6" x14ac:dyDescent="0.45">
      <c r="A2531" s="209">
        <v>77363</v>
      </c>
      <c r="B2531" s="209">
        <v>800</v>
      </c>
      <c r="C2531" s="208">
        <v>47.478851337651243</v>
      </c>
      <c r="D2531" s="209"/>
      <c r="E2531" s="209" t="s">
        <v>204</v>
      </c>
      <c r="F2531" s="209">
        <v>2007</v>
      </c>
    </row>
    <row r="2532" spans="1:6" x14ac:dyDescent="0.45">
      <c r="A2532" s="209">
        <v>77364</v>
      </c>
      <c r="B2532" s="209">
        <v>800</v>
      </c>
      <c r="C2532" s="208">
        <v>54.979146821373021</v>
      </c>
      <c r="D2532" s="209"/>
      <c r="E2532" s="209" t="s">
        <v>204</v>
      </c>
      <c r="F2532" s="209">
        <v>2007</v>
      </c>
    </row>
    <row r="2533" spans="1:6" x14ac:dyDescent="0.45">
      <c r="A2533" s="209">
        <v>77372</v>
      </c>
      <c r="B2533" s="209">
        <v>400</v>
      </c>
      <c r="C2533" s="208">
        <v>30.59807985354194</v>
      </c>
      <c r="D2533" s="209"/>
      <c r="E2533" s="209" t="s">
        <v>204</v>
      </c>
      <c r="F2533" s="209">
        <v>2007</v>
      </c>
    </row>
    <row r="2534" spans="1:6" x14ac:dyDescent="0.45">
      <c r="A2534" s="209">
        <v>77373</v>
      </c>
      <c r="B2534" s="209">
        <v>400</v>
      </c>
      <c r="C2534" s="208">
        <v>17.91785769192192</v>
      </c>
      <c r="D2534" s="209"/>
      <c r="E2534" s="209" t="s">
        <v>204</v>
      </c>
      <c r="F2534" s="209">
        <v>2007</v>
      </c>
    </row>
    <row r="2535" spans="1:6" x14ac:dyDescent="0.45">
      <c r="A2535" s="209">
        <v>77374</v>
      </c>
      <c r="B2535" s="209">
        <v>400</v>
      </c>
      <c r="C2535" s="208">
        <v>52.271644893431557</v>
      </c>
      <c r="D2535" s="209"/>
      <c r="E2535" s="209" t="s">
        <v>204</v>
      </c>
      <c r="F2535" s="209">
        <v>2007</v>
      </c>
    </row>
    <row r="2536" spans="1:6" x14ac:dyDescent="0.45">
      <c r="A2536" s="209">
        <v>77375</v>
      </c>
      <c r="B2536" s="209">
        <v>400</v>
      </c>
      <c r="C2536" s="208">
        <v>30.550631578491199</v>
      </c>
      <c r="D2536" s="209"/>
      <c r="E2536" s="209" t="s">
        <v>204</v>
      </c>
      <c r="F2536" s="209">
        <v>2007</v>
      </c>
    </row>
    <row r="2537" spans="1:6" x14ac:dyDescent="0.45">
      <c r="A2537" s="209">
        <v>77377</v>
      </c>
      <c r="B2537" s="209">
        <v>400</v>
      </c>
      <c r="C2537" s="208">
        <v>33.806282801241061</v>
      </c>
      <c r="D2537" s="209"/>
      <c r="E2537" s="209" t="s">
        <v>204</v>
      </c>
      <c r="F2537" s="209">
        <v>2007</v>
      </c>
    </row>
    <row r="2538" spans="1:6" x14ac:dyDescent="0.45">
      <c r="A2538" s="209">
        <v>77380</v>
      </c>
      <c r="B2538" s="209">
        <v>250</v>
      </c>
      <c r="C2538" s="208">
        <v>41.345355549187992</v>
      </c>
      <c r="D2538" s="209"/>
      <c r="E2538" s="209" t="s">
        <v>204</v>
      </c>
      <c r="F2538" s="209">
        <v>2007</v>
      </c>
    </row>
    <row r="2539" spans="1:6" x14ac:dyDescent="0.45">
      <c r="A2539" s="209">
        <v>77383</v>
      </c>
      <c r="B2539" s="209">
        <v>400</v>
      </c>
      <c r="C2539" s="208">
        <v>42.915991006671483</v>
      </c>
      <c r="D2539" s="209"/>
      <c r="E2539" s="209" t="s">
        <v>204</v>
      </c>
      <c r="F2539" s="209">
        <v>2007</v>
      </c>
    </row>
    <row r="2540" spans="1:6" x14ac:dyDescent="0.45">
      <c r="A2540" s="209">
        <v>77400</v>
      </c>
      <c r="B2540" s="209">
        <v>500</v>
      </c>
      <c r="C2540" s="208">
        <v>55.762966388199771</v>
      </c>
      <c r="D2540" s="209"/>
      <c r="E2540" s="209" t="s">
        <v>204</v>
      </c>
      <c r="F2540" s="209">
        <v>2007</v>
      </c>
    </row>
    <row r="2541" spans="1:6" x14ac:dyDescent="0.45">
      <c r="A2541" s="209">
        <v>77402</v>
      </c>
      <c r="B2541" s="209">
        <v>500</v>
      </c>
      <c r="C2541" s="208">
        <v>17.858651780351639</v>
      </c>
      <c r="D2541" s="209"/>
      <c r="E2541" s="209" t="s">
        <v>204</v>
      </c>
      <c r="F2541" s="209">
        <v>2007</v>
      </c>
    </row>
    <row r="2542" spans="1:6" x14ac:dyDescent="0.45">
      <c r="A2542" s="209">
        <v>77403</v>
      </c>
      <c r="B2542" s="209">
        <v>630</v>
      </c>
      <c r="C2542" s="208">
        <v>43.246233804612253</v>
      </c>
      <c r="D2542" s="209"/>
      <c r="E2542" s="209" t="s">
        <v>204</v>
      </c>
      <c r="F2542" s="209">
        <v>2007</v>
      </c>
    </row>
    <row r="2543" spans="1:6" x14ac:dyDescent="0.45">
      <c r="A2543" s="209">
        <v>77406</v>
      </c>
      <c r="B2543" s="209">
        <v>630</v>
      </c>
      <c r="C2543" s="208">
        <v>9.2391729551554729</v>
      </c>
      <c r="D2543" s="209"/>
      <c r="E2543" s="209" t="s">
        <v>204</v>
      </c>
      <c r="F2543" s="209">
        <v>2007</v>
      </c>
    </row>
    <row r="2544" spans="1:6" x14ac:dyDescent="0.45">
      <c r="A2544" s="209">
        <v>77408</v>
      </c>
      <c r="B2544" s="209">
        <v>630</v>
      </c>
      <c r="C2544" s="208">
        <v>38.795944699138779</v>
      </c>
      <c r="D2544" s="209"/>
      <c r="E2544" s="209" t="s">
        <v>204</v>
      </c>
      <c r="F2544" s="209">
        <v>2007</v>
      </c>
    </row>
    <row r="2545" spans="1:6" x14ac:dyDescent="0.45">
      <c r="A2545" s="209">
        <v>77410</v>
      </c>
      <c r="B2545" s="209">
        <v>200</v>
      </c>
      <c r="C2545" s="208">
        <v>42.01015927285821</v>
      </c>
      <c r="D2545" s="209"/>
      <c r="E2545" s="209" t="s">
        <v>204</v>
      </c>
      <c r="F2545" s="209">
        <v>2007</v>
      </c>
    </row>
    <row r="2546" spans="1:6" x14ac:dyDescent="0.45">
      <c r="A2546" s="209">
        <v>77411</v>
      </c>
      <c r="B2546" s="209">
        <v>200</v>
      </c>
      <c r="C2546" s="208">
        <v>29.690218493135792</v>
      </c>
      <c r="D2546" s="209"/>
      <c r="E2546" s="209" t="s">
        <v>204</v>
      </c>
      <c r="F2546" s="209">
        <v>2007</v>
      </c>
    </row>
    <row r="2547" spans="1:6" x14ac:dyDescent="0.45">
      <c r="A2547" s="209">
        <v>77423</v>
      </c>
      <c r="B2547" s="209">
        <v>250</v>
      </c>
      <c r="C2547" s="208">
        <v>37.251942410175253</v>
      </c>
      <c r="D2547" s="209"/>
      <c r="E2547" s="209" t="s">
        <v>204</v>
      </c>
      <c r="F2547" s="209">
        <v>2007</v>
      </c>
    </row>
    <row r="2548" spans="1:6" x14ac:dyDescent="0.45">
      <c r="A2548" s="209">
        <v>77425</v>
      </c>
      <c r="B2548" s="209">
        <v>315</v>
      </c>
      <c r="C2548" s="208">
        <v>48.005292076857131</v>
      </c>
      <c r="D2548" s="209"/>
      <c r="E2548" s="209" t="s">
        <v>204</v>
      </c>
      <c r="F2548" s="209">
        <v>2007</v>
      </c>
    </row>
    <row r="2549" spans="1:6" x14ac:dyDescent="0.45">
      <c r="A2549" s="209">
        <v>77429</v>
      </c>
      <c r="B2549" s="209">
        <v>400</v>
      </c>
      <c r="C2549" s="208">
        <v>56.864473457525648</v>
      </c>
      <c r="D2549" s="209"/>
      <c r="E2549" s="209" t="s">
        <v>204</v>
      </c>
      <c r="F2549" s="209">
        <v>2007</v>
      </c>
    </row>
    <row r="2550" spans="1:6" x14ac:dyDescent="0.45">
      <c r="A2550" s="209">
        <v>77432</v>
      </c>
      <c r="B2550" s="209">
        <v>400</v>
      </c>
      <c r="C2550" s="208">
        <v>32.364973246742387</v>
      </c>
      <c r="D2550" s="209"/>
      <c r="E2550" s="209" t="s">
        <v>204</v>
      </c>
      <c r="F2550" s="209">
        <v>2007</v>
      </c>
    </row>
    <row r="2551" spans="1:6" x14ac:dyDescent="0.45">
      <c r="A2551" s="209">
        <v>77434</v>
      </c>
      <c r="B2551" s="209">
        <v>400</v>
      </c>
      <c r="C2551" s="208">
        <v>68.992774175488194</v>
      </c>
      <c r="D2551" s="209"/>
      <c r="E2551" s="209" t="s">
        <v>204</v>
      </c>
      <c r="F2551" s="209">
        <v>2007</v>
      </c>
    </row>
    <row r="2552" spans="1:6" x14ac:dyDescent="0.45">
      <c r="A2552" s="209">
        <v>77435</v>
      </c>
      <c r="B2552" s="209">
        <v>400</v>
      </c>
      <c r="C2552" s="208">
        <v>51.515701604150699</v>
      </c>
      <c r="D2552" s="209"/>
      <c r="E2552" s="209" t="s">
        <v>204</v>
      </c>
      <c r="F2552" s="209">
        <v>2007</v>
      </c>
    </row>
    <row r="2553" spans="1:6" x14ac:dyDescent="0.45">
      <c r="A2553" s="209">
        <v>77436</v>
      </c>
      <c r="B2553" s="209">
        <v>400</v>
      </c>
      <c r="C2553" s="208">
        <v>35.650110571922283</v>
      </c>
      <c r="D2553" s="209"/>
      <c r="E2553" s="209" t="s">
        <v>204</v>
      </c>
      <c r="F2553" s="209">
        <v>2007</v>
      </c>
    </row>
    <row r="2554" spans="1:6" x14ac:dyDescent="0.45">
      <c r="A2554" s="209">
        <v>77448</v>
      </c>
      <c r="B2554" s="209">
        <v>250</v>
      </c>
      <c r="C2554" s="208">
        <v>47.724935175730273</v>
      </c>
      <c r="D2554" s="209"/>
      <c r="E2554" s="209" t="s">
        <v>204</v>
      </c>
      <c r="F2554" s="209">
        <v>2007</v>
      </c>
    </row>
    <row r="2555" spans="1:6" x14ac:dyDescent="0.45">
      <c r="A2555" s="209">
        <v>77451</v>
      </c>
      <c r="B2555" s="209">
        <v>250</v>
      </c>
      <c r="C2555" s="208">
        <v>36.135511268919331</v>
      </c>
      <c r="D2555" s="209"/>
      <c r="E2555" s="209" t="s">
        <v>204</v>
      </c>
      <c r="F2555" s="209">
        <v>2007</v>
      </c>
    </row>
    <row r="2556" spans="1:6" x14ac:dyDescent="0.45">
      <c r="A2556" s="209">
        <v>77454</v>
      </c>
      <c r="B2556" s="209">
        <v>250</v>
      </c>
      <c r="C2556" s="208">
        <v>18.187351137712181</v>
      </c>
      <c r="D2556" s="209" t="s">
        <v>389</v>
      </c>
      <c r="E2556" s="209" t="s">
        <v>204</v>
      </c>
      <c r="F2556" s="209">
        <v>2007</v>
      </c>
    </row>
    <row r="2557" spans="1:6" x14ac:dyDescent="0.45">
      <c r="A2557" s="209">
        <v>77455</v>
      </c>
      <c r="B2557" s="209">
        <v>250</v>
      </c>
      <c r="C2557" s="208">
        <v>23.973658762341319</v>
      </c>
      <c r="D2557" s="209"/>
      <c r="E2557" s="209" t="s">
        <v>204</v>
      </c>
      <c r="F2557" s="209">
        <v>2007</v>
      </c>
    </row>
    <row r="2558" spans="1:6" x14ac:dyDescent="0.45">
      <c r="A2558" s="209">
        <v>77456</v>
      </c>
      <c r="B2558" s="209">
        <v>250</v>
      </c>
      <c r="C2558" s="208">
        <v>7.3329479333452419</v>
      </c>
      <c r="D2558" s="209" t="s">
        <v>387</v>
      </c>
      <c r="E2558" s="209" t="s">
        <v>204</v>
      </c>
      <c r="F2558" s="209">
        <v>2007</v>
      </c>
    </row>
    <row r="2559" spans="1:6" x14ac:dyDescent="0.45">
      <c r="A2559" s="209">
        <v>77469</v>
      </c>
      <c r="B2559" s="209">
        <v>400</v>
      </c>
      <c r="C2559" s="208">
        <v>30.376779969246211</v>
      </c>
      <c r="D2559" s="209" t="s">
        <v>414</v>
      </c>
      <c r="E2559" s="209" t="s">
        <v>204</v>
      </c>
      <c r="F2559" s="209">
        <v>2008</v>
      </c>
    </row>
    <row r="2560" spans="1:6" x14ac:dyDescent="0.45">
      <c r="A2560" s="209">
        <v>77470</v>
      </c>
      <c r="B2560" s="209">
        <v>400</v>
      </c>
      <c r="C2560" s="208">
        <v>54.236538603731169</v>
      </c>
      <c r="D2560" s="209" t="s">
        <v>416</v>
      </c>
      <c r="E2560" s="209" t="s">
        <v>204</v>
      </c>
      <c r="F2560" s="209">
        <v>2008</v>
      </c>
    </row>
    <row r="2561" spans="1:6" x14ac:dyDescent="0.45">
      <c r="A2561" s="209">
        <v>77471</v>
      </c>
      <c r="B2561" s="209">
        <v>400</v>
      </c>
      <c r="C2561" s="208">
        <v>45.725490453587931</v>
      </c>
      <c r="D2561" s="209" t="s">
        <v>417</v>
      </c>
      <c r="E2561" s="209" t="s">
        <v>204</v>
      </c>
      <c r="F2561" s="209">
        <v>2008</v>
      </c>
    </row>
    <row r="2562" spans="1:6" x14ac:dyDescent="0.45">
      <c r="A2562" s="209">
        <v>77472</v>
      </c>
      <c r="B2562" s="209">
        <v>500</v>
      </c>
      <c r="C2562" s="208">
        <v>41.200365332190913</v>
      </c>
      <c r="D2562" s="209" t="s">
        <v>413</v>
      </c>
      <c r="E2562" s="209" t="s">
        <v>204</v>
      </c>
      <c r="F2562" s="209">
        <v>2008</v>
      </c>
    </row>
    <row r="2563" spans="1:6" x14ac:dyDescent="0.45">
      <c r="A2563" s="209">
        <v>77473</v>
      </c>
      <c r="B2563" s="209">
        <v>500</v>
      </c>
      <c r="C2563" s="208">
        <v>52.268462649927322</v>
      </c>
      <c r="D2563" s="209" t="s">
        <v>413</v>
      </c>
      <c r="E2563" s="209" t="s">
        <v>204</v>
      </c>
      <c r="F2563" s="209">
        <v>2008</v>
      </c>
    </row>
    <row r="2564" spans="1:6" x14ac:dyDescent="0.45">
      <c r="A2564" s="209">
        <v>77474</v>
      </c>
      <c r="B2564" s="209">
        <v>500</v>
      </c>
      <c r="C2564" s="208">
        <v>33.745137433540137</v>
      </c>
      <c r="D2564" s="209" t="s">
        <v>413</v>
      </c>
      <c r="E2564" s="209" t="s">
        <v>204</v>
      </c>
      <c r="F2564" s="209">
        <v>2008</v>
      </c>
    </row>
    <row r="2565" spans="1:6" x14ac:dyDescent="0.45">
      <c r="A2565" s="209">
        <v>77475</v>
      </c>
      <c r="B2565" s="209">
        <v>500</v>
      </c>
      <c r="C2565" s="208">
        <v>23.720574335272399</v>
      </c>
      <c r="D2565" s="209" t="s">
        <v>418</v>
      </c>
      <c r="E2565" s="209" t="s">
        <v>204</v>
      </c>
      <c r="F2565" s="209">
        <v>2008</v>
      </c>
    </row>
    <row r="2566" spans="1:6" x14ac:dyDescent="0.45">
      <c r="A2566" s="209">
        <v>77476</v>
      </c>
      <c r="B2566" s="209">
        <v>500</v>
      </c>
      <c r="C2566" s="208">
        <v>7.5057072960313898</v>
      </c>
      <c r="D2566" s="209" t="s">
        <v>419</v>
      </c>
      <c r="E2566" s="209" t="s">
        <v>204</v>
      </c>
      <c r="F2566" s="209">
        <v>2008</v>
      </c>
    </row>
    <row r="2567" spans="1:6" x14ac:dyDescent="0.45">
      <c r="A2567" s="209">
        <v>77480</v>
      </c>
      <c r="B2567" s="209">
        <v>458</v>
      </c>
      <c r="C2567" s="208">
        <v>11.24398866878416</v>
      </c>
      <c r="D2567" s="209"/>
      <c r="E2567" s="209" t="s">
        <v>204</v>
      </c>
      <c r="F2567" s="209">
        <v>2008</v>
      </c>
    </row>
    <row r="2568" spans="1:6" x14ac:dyDescent="0.45">
      <c r="A2568" s="209">
        <v>77482</v>
      </c>
      <c r="B2568" s="209">
        <v>458</v>
      </c>
      <c r="C2568" s="208">
        <v>27.49390236730385</v>
      </c>
      <c r="D2568" s="209"/>
      <c r="E2568" s="209" t="s">
        <v>204</v>
      </c>
      <c r="F2568" s="209">
        <v>2008</v>
      </c>
    </row>
    <row r="2569" spans="1:6" x14ac:dyDescent="0.45">
      <c r="A2569" s="209">
        <v>77487</v>
      </c>
      <c r="B2569" s="209">
        <v>458</v>
      </c>
      <c r="C2569" s="208">
        <v>28.537470365239258</v>
      </c>
      <c r="D2569" s="209"/>
      <c r="E2569" s="209" t="s">
        <v>204</v>
      </c>
      <c r="F2569" s="209">
        <v>2008</v>
      </c>
    </row>
    <row r="2570" spans="1:6" x14ac:dyDescent="0.45">
      <c r="A2570" s="209">
        <v>77489</v>
      </c>
      <c r="B2570" s="209">
        <v>458</v>
      </c>
      <c r="C2570" s="208">
        <v>42.953636857528799</v>
      </c>
      <c r="D2570" s="209"/>
      <c r="E2570" s="209" t="s">
        <v>204</v>
      </c>
      <c r="F2570" s="209">
        <v>2008</v>
      </c>
    </row>
    <row r="2571" spans="1:6" x14ac:dyDescent="0.45">
      <c r="A2571" s="209">
        <v>77491</v>
      </c>
      <c r="B2571" s="209">
        <v>200</v>
      </c>
      <c r="C2571" s="208">
        <v>31.11526425298959</v>
      </c>
      <c r="D2571" s="209" t="s">
        <v>386</v>
      </c>
      <c r="E2571" s="209" t="s">
        <v>204</v>
      </c>
      <c r="F2571" s="209">
        <v>2008</v>
      </c>
    </row>
    <row r="2572" spans="1:6" x14ac:dyDescent="0.45">
      <c r="A2572" s="209">
        <v>77492</v>
      </c>
      <c r="B2572" s="209">
        <v>200</v>
      </c>
      <c r="C2572" s="208">
        <v>49.806061693306887</v>
      </c>
      <c r="D2572" s="209" t="s">
        <v>404</v>
      </c>
      <c r="E2572" s="209" t="s">
        <v>204</v>
      </c>
      <c r="F2572" s="209">
        <v>2008</v>
      </c>
    </row>
    <row r="2573" spans="1:6" x14ac:dyDescent="0.45">
      <c r="A2573" s="209">
        <v>77493</v>
      </c>
      <c r="B2573" s="209">
        <v>200</v>
      </c>
      <c r="C2573" s="208">
        <v>50.04349400706429</v>
      </c>
      <c r="D2573" s="209" t="s">
        <v>399</v>
      </c>
      <c r="E2573" s="209" t="s">
        <v>204</v>
      </c>
      <c r="F2573" s="209">
        <v>2008</v>
      </c>
    </row>
    <row r="2574" spans="1:6" x14ac:dyDescent="0.45">
      <c r="A2574" s="209">
        <v>77494</v>
      </c>
      <c r="B2574" s="209">
        <v>200</v>
      </c>
      <c r="C2574" s="208">
        <v>31.739930536816878</v>
      </c>
      <c r="D2574" s="209" t="s">
        <v>388</v>
      </c>
      <c r="E2574" s="209" t="s">
        <v>204</v>
      </c>
      <c r="F2574" s="209">
        <v>2008</v>
      </c>
    </row>
    <row r="2575" spans="1:6" x14ac:dyDescent="0.45">
      <c r="A2575" s="209">
        <v>77508</v>
      </c>
      <c r="B2575" s="209">
        <v>250</v>
      </c>
      <c r="C2575" s="208">
        <v>35.646267942421893</v>
      </c>
      <c r="D2575" s="209"/>
      <c r="E2575" s="209" t="s">
        <v>204</v>
      </c>
      <c r="F2575" s="209">
        <v>2008</v>
      </c>
    </row>
    <row r="2576" spans="1:6" x14ac:dyDescent="0.45">
      <c r="A2576" s="209">
        <v>77510</v>
      </c>
      <c r="B2576" s="209">
        <v>250</v>
      </c>
      <c r="C2576" s="208">
        <v>50.442785605383889</v>
      </c>
      <c r="D2576" s="209"/>
      <c r="E2576" s="209" t="s">
        <v>204</v>
      </c>
      <c r="F2576" s="209">
        <v>2008</v>
      </c>
    </row>
    <row r="2577" spans="1:6" x14ac:dyDescent="0.45">
      <c r="A2577" s="209">
        <v>77511</v>
      </c>
      <c r="B2577" s="209">
        <v>315</v>
      </c>
      <c r="C2577" s="208">
        <v>44.206949317527886</v>
      </c>
      <c r="D2577" s="209"/>
      <c r="E2577" s="209" t="s">
        <v>204</v>
      </c>
      <c r="F2577" s="209">
        <v>2008</v>
      </c>
    </row>
    <row r="2578" spans="1:6" x14ac:dyDescent="0.45">
      <c r="A2578" s="209">
        <v>77512</v>
      </c>
      <c r="B2578" s="209">
        <v>315</v>
      </c>
      <c r="C2578" s="208">
        <v>49.036808283364607</v>
      </c>
      <c r="D2578" s="209"/>
      <c r="E2578" s="209" t="s">
        <v>204</v>
      </c>
      <c r="F2578" s="209">
        <v>2008</v>
      </c>
    </row>
    <row r="2579" spans="1:6" x14ac:dyDescent="0.45">
      <c r="A2579" s="209">
        <v>77513</v>
      </c>
      <c r="B2579" s="209">
        <v>315</v>
      </c>
      <c r="C2579" s="208">
        <v>47.795038310849883</v>
      </c>
      <c r="D2579" s="209"/>
      <c r="E2579" s="209" t="s">
        <v>204</v>
      </c>
      <c r="F2579" s="209">
        <v>2008</v>
      </c>
    </row>
    <row r="2580" spans="1:6" x14ac:dyDescent="0.45">
      <c r="A2580" s="209">
        <v>77514</v>
      </c>
      <c r="B2580" s="209">
        <v>250</v>
      </c>
      <c r="C2580" s="208">
        <v>50.112347357861033</v>
      </c>
      <c r="D2580" s="209" t="s">
        <v>404</v>
      </c>
      <c r="E2580" s="209" t="s">
        <v>204</v>
      </c>
      <c r="F2580" s="209">
        <v>2008</v>
      </c>
    </row>
    <row r="2581" spans="1:6" x14ac:dyDescent="0.45">
      <c r="A2581" s="209">
        <v>77515</v>
      </c>
      <c r="B2581" s="209">
        <v>250</v>
      </c>
      <c r="C2581" s="208">
        <v>34.187592093138377</v>
      </c>
      <c r="D2581" s="209" t="s">
        <v>404</v>
      </c>
      <c r="E2581" s="209" t="s">
        <v>204</v>
      </c>
      <c r="F2581" s="209">
        <v>2008</v>
      </c>
    </row>
    <row r="2582" spans="1:6" x14ac:dyDescent="0.45">
      <c r="A2582" s="209">
        <v>77516</v>
      </c>
      <c r="B2582" s="209">
        <v>250</v>
      </c>
      <c r="C2582" s="208">
        <v>31.07836710407398</v>
      </c>
      <c r="D2582" s="209"/>
      <c r="E2582" s="209" t="s">
        <v>204</v>
      </c>
      <c r="F2582" s="209">
        <v>2008</v>
      </c>
    </row>
    <row r="2583" spans="1:6" x14ac:dyDescent="0.45">
      <c r="A2583" s="209">
        <v>77517</v>
      </c>
      <c r="B2583" s="209">
        <v>250</v>
      </c>
      <c r="C2583" s="208">
        <v>18.015971812051479</v>
      </c>
      <c r="D2583" s="209"/>
      <c r="E2583" s="209" t="s">
        <v>204</v>
      </c>
      <c r="F2583" s="209">
        <v>2008</v>
      </c>
    </row>
    <row r="2584" spans="1:6" x14ac:dyDescent="0.45">
      <c r="A2584" s="209">
        <v>77518</v>
      </c>
      <c r="B2584" s="209">
        <v>250</v>
      </c>
      <c r="C2584" s="208">
        <v>40.795155325695703</v>
      </c>
      <c r="D2584" s="209"/>
      <c r="E2584" s="209" t="s">
        <v>204</v>
      </c>
      <c r="F2584" s="209">
        <v>2008</v>
      </c>
    </row>
    <row r="2585" spans="1:6" x14ac:dyDescent="0.45">
      <c r="A2585" s="209">
        <v>77519</v>
      </c>
      <c r="B2585" s="209">
        <v>250</v>
      </c>
      <c r="C2585" s="208">
        <v>8.3600337065329917</v>
      </c>
      <c r="D2585" s="209"/>
      <c r="E2585" s="209" t="s">
        <v>204</v>
      </c>
      <c r="F2585" s="209">
        <v>2008</v>
      </c>
    </row>
    <row r="2586" spans="1:6" x14ac:dyDescent="0.45">
      <c r="A2586" s="209">
        <v>77520</v>
      </c>
      <c r="B2586" s="209">
        <v>250</v>
      </c>
      <c r="C2586" s="208">
        <v>50.009611742315172</v>
      </c>
      <c r="D2586" s="209" t="s">
        <v>404</v>
      </c>
      <c r="E2586" s="209" t="s">
        <v>204</v>
      </c>
      <c r="F2586" s="209">
        <v>2008</v>
      </c>
    </row>
    <row r="2587" spans="1:6" x14ac:dyDescent="0.45">
      <c r="A2587" s="209">
        <v>77521</v>
      </c>
      <c r="B2587" s="209">
        <v>400</v>
      </c>
      <c r="C2587" s="208">
        <v>6.9437215313576779</v>
      </c>
      <c r="D2587" s="209"/>
      <c r="E2587" s="209" t="s">
        <v>203</v>
      </c>
      <c r="F2587" s="209">
        <v>1901</v>
      </c>
    </row>
    <row r="2588" spans="1:6" x14ac:dyDescent="0.45">
      <c r="A2588" s="209">
        <v>77529</v>
      </c>
      <c r="B2588" s="209">
        <v>630</v>
      </c>
      <c r="C2588" s="208">
        <v>11.536412488444389</v>
      </c>
      <c r="D2588" s="209"/>
      <c r="E2588" s="209" t="s">
        <v>204</v>
      </c>
      <c r="F2588" s="209">
        <v>2007</v>
      </c>
    </row>
    <row r="2589" spans="1:6" x14ac:dyDescent="0.45">
      <c r="A2589" s="209">
        <v>77534</v>
      </c>
      <c r="B2589" s="209">
        <v>630</v>
      </c>
      <c r="C2589" s="208">
        <v>24.67464227676161</v>
      </c>
      <c r="D2589" s="209"/>
      <c r="E2589" s="209" t="s">
        <v>204</v>
      </c>
      <c r="F2589" s="209">
        <v>2007</v>
      </c>
    </row>
    <row r="2590" spans="1:6" x14ac:dyDescent="0.45">
      <c r="A2590" s="209">
        <v>77536</v>
      </c>
      <c r="B2590" s="209">
        <v>630</v>
      </c>
      <c r="C2590" s="208">
        <v>23.048047021063152</v>
      </c>
      <c r="D2590" s="209"/>
      <c r="E2590" s="209" t="s">
        <v>204</v>
      </c>
      <c r="F2590" s="209">
        <v>2007</v>
      </c>
    </row>
    <row r="2591" spans="1:6" x14ac:dyDescent="0.45">
      <c r="A2591" s="209">
        <v>77537</v>
      </c>
      <c r="B2591" s="209">
        <v>630</v>
      </c>
      <c r="C2591" s="208">
        <v>20.464974892813711</v>
      </c>
      <c r="D2591" s="209"/>
      <c r="E2591" s="209" t="s">
        <v>204</v>
      </c>
      <c r="F2591" s="209">
        <v>2007</v>
      </c>
    </row>
    <row r="2592" spans="1:6" x14ac:dyDescent="0.45">
      <c r="A2592" s="209">
        <v>77539</v>
      </c>
      <c r="B2592" s="209">
        <v>630</v>
      </c>
      <c r="C2592" s="208">
        <v>22.627652786050241</v>
      </c>
      <c r="D2592" s="209"/>
      <c r="E2592" s="209" t="s">
        <v>204</v>
      </c>
      <c r="F2592" s="209">
        <v>2007</v>
      </c>
    </row>
    <row r="2593" spans="1:6" x14ac:dyDescent="0.45">
      <c r="A2593" s="209">
        <v>77541</v>
      </c>
      <c r="B2593" s="209">
        <v>630</v>
      </c>
      <c r="C2593" s="208">
        <v>43.130116783750381</v>
      </c>
      <c r="D2593" s="209"/>
      <c r="E2593" s="209" t="s">
        <v>204</v>
      </c>
      <c r="F2593" s="209">
        <v>2007</v>
      </c>
    </row>
    <row r="2594" spans="1:6" x14ac:dyDescent="0.45">
      <c r="A2594" s="209">
        <v>77545</v>
      </c>
      <c r="B2594" s="209">
        <v>630</v>
      </c>
      <c r="C2594" s="208">
        <v>40.417492344934303</v>
      </c>
      <c r="D2594" s="209"/>
      <c r="E2594" s="209" t="s">
        <v>204</v>
      </c>
      <c r="F2594" s="209">
        <v>2007</v>
      </c>
    </row>
    <row r="2595" spans="1:6" x14ac:dyDescent="0.45">
      <c r="A2595" s="209">
        <v>77546</v>
      </c>
      <c r="B2595" s="209">
        <v>630</v>
      </c>
      <c r="C2595" s="208">
        <v>36.90792441430672</v>
      </c>
      <c r="D2595" s="209"/>
      <c r="E2595" s="209" t="s">
        <v>204</v>
      </c>
      <c r="F2595" s="209">
        <v>2007</v>
      </c>
    </row>
    <row r="2596" spans="1:6" x14ac:dyDescent="0.45">
      <c r="A2596" s="209">
        <v>77634</v>
      </c>
      <c r="B2596" s="209">
        <v>300</v>
      </c>
      <c r="C2596" s="208">
        <v>2.4579274835445268</v>
      </c>
      <c r="D2596" s="209"/>
      <c r="E2596" s="209" t="s">
        <v>111</v>
      </c>
      <c r="F2596" s="209">
        <v>2006</v>
      </c>
    </row>
    <row r="2597" spans="1:6" x14ac:dyDescent="0.45">
      <c r="A2597" s="209">
        <v>77635</v>
      </c>
      <c r="B2597" s="209">
        <v>400</v>
      </c>
      <c r="C2597" s="208">
        <v>4.5067128479784744</v>
      </c>
      <c r="D2597" s="209"/>
      <c r="E2597" s="209" t="s">
        <v>111</v>
      </c>
      <c r="F2597" s="209">
        <v>2006</v>
      </c>
    </row>
    <row r="2598" spans="1:6" x14ac:dyDescent="0.45">
      <c r="A2598" s="209">
        <v>77636</v>
      </c>
      <c r="B2598" s="209">
        <v>450</v>
      </c>
      <c r="C2598" s="208">
        <v>16.395512460958692</v>
      </c>
      <c r="D2598" s="209"/>
      <c r="E2598" s="209" t="s">
        <v>109</v>
      </c>
      <c r="F2598" s="209">
        <v>2002</v>
      </c>
    </row>
    <row r="2599" spans="1:6" x14ac:dyDescent="0.45">
      <c r="A2599" s="209">
        <v>77728</v>
      </c>
      <c r="B2599" s="209">
        <v>250</v>
      </c>
      <c r="C2599" s="208">
        <v>50.741968223060873</v>
      </c>
      <c r="D2599" s="209"/>
      <c r="E2599" s="209" t="s">
        <v>204</v>
      </c>
      <c r="F2599" s="209">
        <v>2005</v>
      </c>
    </row>
    <row r="2600" spans="1:6" x14ac:dyDescent="0.45">
      <c r="A2600" s="209">
        <v>77729</v>
      </c>
      <c r="B2600" s="209">
        <v>250</v>
      </c>
      <c r="C2600" s="208">
        <v>32.842500318173293</v>
      </c>
      <c r="D2600" s="209"/>
      <c r="E2600" s="209" t="s">
        <v>204</v>
      </c>
      <c r="F2600" s="209">
        <v>2005</v>
      </c>
    </row>
    <row r="2601" spans="1:6" x14ac:dyDescent="0.45">
      <c r="A2601" s="209">
        <v>77736</v>
      </c>
      <c r="B2601" s="209">
        <v>250</v>
      </c>
      <c r="C2601" s="208">
        <v>27.573501756600461</v>
      </c>
      <c r="D2601" s="209"/>
      <c r="E2601" s="209" t="s">
        <v>204</v>
      </c>
      <c r="F2601" s="209">
        <v>2007</v>
      </c>
    </row>
    <row r="2602" spans="1:6" x14ac:dyDescent="0.45">
      <c r="A2602" s="209">
        <v>77738</v>
      </c>
      <c r="B2602" s="209">
        <v>250</v>
      </c>
      <c r="C2602" s="208">
        <v>30.366615480536709</v>
      </c>
      <c r="D2602" s="209"/>
      <c r="E2602" s="209" t="s">
        <v>204</v>
      </c>
      <c r="F2602" s="209">
        <v>2007</v>
      </c>
    </row>
    <row r="2603" spans="1:6" x14ac:dyDescent="0.45">
      <c r="A2603" s="209">
        <v>77740</v>
      </c>
      <c r="B2603" s="209">
        <v>250</v>
      </c>
      <c r="C2603" s="208">
        <v>19.095466120781431</v>
      </c>
      <c r="D2603" s="209"/>
      <c r="E2603" s="209" t="s">
        <v>204</v>
      </c>
      <c r="F2603" s="209">
        <v>2007</v>
      </c>
    </row>
    <row r="2604" spans="1:6" x14ac:dyDescent="0.45">
      <c r="A2604" s="209">
        <v>77741</v>
      </c>
      <c r="B2604" s="209">
        <v>250</v>
      </c>
      <c r="C2604" s="208">
        <v>18.37052823463068</v>
      </c>
      <c r="D2604" s="209"/>
      <c r="E2604" s="209" t="s">
        <v>204</v>
      </c>
      <c r="F2604" s="209">
        <v>2007</v>
      </c>
    </row>
    <row r="2605" spans="1:6" x14ac:dyDescent="0.45">
      <c r="A2605" s="209">
        <v>77743</v>
      </c>
      <c r="B2605" s="209">
        <v>250</v>
      </c>
      <c r="C2605" s="208">
        <v>27.90748247996455</v>
      </c>
      <c r="D2605" s="209"/>
      <c r="E2605" s="209" t="s">
        <v>204</v>
      </c>
      <c r="F2605" s="209">
        <v>2007</v>
      </c>
    </row>
    <row r="2606" spans="1:6" x14ac:dyDescent="0.45">
      <c r="A2606" s="209">
        <v>77745</v>
      </c>
      <c r="B2606" s="209">
        <v>250</v>
      </c>
      <c r="C2606" s="208">
        <v>7.726186087921354</v>
      </c>
      <c r="D2606" s="209"/>
      <c r="E2606" s="209" t="s">
        <v>204</v>
      </c>
      <c r="F2606" s="209">
        <v>2007</v>
      </c>
    </row>
    <row r="2607" spans="1:6" x14ac:dyDescent="0.45">
      <c r="A2607" s="209">
        <v>77749</v>
      </c>
      <c r="B2607" s="209">
        <v>250</v>
      </c>
      <c r="C2607" s="208">
        <v>53.848716525880278</v>
      </c>
      <c r="D2607" s="209"/>
      <c r="E2607" s="209" t="s">
        <v>204</v>
      </c>
      <c r="F2607" s="209">
        <v>2007</v>
      </c>
    </row>
    <row r="2608" spans="1:6" x14ac:dyDescent="0.45">
      <c r="A2608" s="209">
        <v>77751</v>
      </c>
      <c r="B2608" s="209">
        <v>250</v>
      </c>
      <c r="C2608" s="208">
        <v>32.271318225782657</v>
      </c>
      <c r="D2608" s="209"/>
      <c r="E2608" s="209" t="s">
        <v>204</v>
      </c>
      <c r="F2608" s="209">
        <v>2007</v>
      </c>
    </row>
    <row r="2609" spans="1:6" x14ac:dyDescent="0.45">
      <c r="A2609" s="209">
        <v>77753</v>
      </c>
      <c r="B2609" s="209">
        <v>315</v>
      </c>
      <c r="C2609" s="208">
        <v>25.076657883490451</v>
      </c>
      <c r="D2609" s="209"/>
      <c r="E2609" s="209" t="s">
        <v>204</v>
      </c>
      <c r="F2609" s="209">
        <v>2007</v>
      </c>
    </row>
    <row r="2610" spans="1:6" x14ac:dyDescent="0.45">
      <c r="A2610" s="209">
        <v>77754</v>
      </c>
      <c r="B2610" s="209">
        <v>315</v>
      </c>
      <c r="C2610" s="208">
        <v>29.03819816443227</v>
      </c>
      <c r="D2610" s="209"/>
      <c r="E2610" s="209" t="s">
        <v>204</v>
      </c>
      <c r="F2610" s="209">
        <v>2007</v>
      </c>
    </row>
    <row r="2611" spans="1:6" x14ac:dyDescent="0.45">
      <c r="A2611" s="209">
        <v>77755</v>
      </c>
      <c r="B2611" s="209">
        <v>315</v>
      </c>
      <c r="C2611" s="208">
        <v>24.52380988291597</v>
      </c>
      <c r="D2611" s="209"/>
      <c r="E2611" s="209" t="s">
        <v>204</v>
      </c>
      <c r="F2611" s="209">
        <v>2007</v>
      </c>
    </row>
    <row r="2612" spans="1:6" x14ac:dyDescent="0.45">
      <c r="A2612" s="209">
        <v>77764</v>
      </c>
      <c r="B2612" s="209">
        <v>500</v>
      </c>
      <c r="C2612" s="208">
        <v>27.262702679946521</v>
      </c>
      <c r="D2612" s="209"/>
      <c r="E2612" s="209" t="s">
        <v>204</v>
      </c>
      <c r="F2612" s="209">
        <v>2006</v>
      </c>
    </row>
    <row r="2613" spans="1:6" x14ac:dyDescent="0.45">
      <c r="A2613" s="209">
        <v>77766</v>
      </c>
      <c r="B2613" s="209">
        <v>200</v>
      </c>
      <c r="C2613" s="208">
        <v>25.49000455860693</v>
      </c>
      <c r="D2613" s="209"/>
      <c r="E2613" s="209" t="s">
        <v>204</v>
      </c>
      <c r="F2613" s="209">
        <v>2004</v>
      </c>
    </row>
    <row r="2614" spans="1:6" x14ac:dyDescent="0.45">
      <c r="A2614" s="209">
        <v>77767</v>
      </c>
      <c r="B2614" s="209">
        <v>200</v>
      </c>
      <c r="C2614" s="208">
        <v>41.139722122267621</v>
      </c>
      <c r="D2614" s="209"/>
      <c r="E2614" s="209" t="s">
        <v>204</v>
      </c>
      <c r="F2614" s="209">
        <v>2004</v>
      </c>
    </row>
    <row r="2615" spans="1:6" x14ac:dyDescent="0.45">
      <c r="A2615" s="209">
        <v>77770</v>
      </c>
      <c r="B2615" s="209">
        <v>250</v>
      </c>
      <c r="C2615" s="208">
        <v>6.6153804832183516</v>
      </c>
      <c r="D2615" s="209"/>
      <c r="E2615" s="209" t="s">
        <v>204</v>
      </c>
      <c r="F2615" s="209">
        <v>2004</v>
      </c>
    </row>
    <row r="2616" spans="1:6" x14ac:dyDescent="0.45">
      <c r="A2616" s="209">
        <v>77772</v>
      </c>
      <c r="B2616" s="209">
        <v>200</v>
      </c>
      <c r="C2616" s="208">
        <v>29.050125951917622</v>
      </c>
      <c r="D2616" s="209"/>
      <c r="E2616" s="209" t="s">
        <v>204</v>
      </c>
      <c r="F2616" s="209">
        <v>2004</v>
      </c>
    </row>
    <row r="2617" spans="1:6" x14ac:dyDescent="0.45">
      <c r="A2617" s="209">
        <v>77873</v>
      </c>
      <c r="B2617" s="209">
        <v>315</v>
      </c>
      <c r="C2617" s="208">
        <v>31.561726355041269</v>
      </c>
      <c r="D2617" s="209"/>
      <c r="E2617" s="209" t="s">
        <v>204</v>
      </c>
      <c r="F2617" s="209">
        <v>2007</v>
      </c>
    </row>
    <row r="2618" spans="1:6" x14ac:dyDescent="0.45">
      <c r="A2618" s="209">
        <v>77874</v>
      </c>
      <c r="B2618" s="209">
        <v>400</v>
      </c>
      <c r="C2618" s="208">
        <v>17.93546547020167</v>
      </c>
      <c r="D2618" s="209"/>
      <c r="E2618" s="209" t="s">
        <v>204</v>
      </c>
      <c r="F2618" s="209">
        <v>2007</v>
      </c>
    </row>
    <row r="2619" spans="1:6" x14ac:dyDescent="0.45">
      <c r="A2619" s="209">
        <v>77877</v>
      </c>
      <c r="B2619" s="209">
        <v>400</v>
      </c>
      <c r="C2619" s="208">
        <v>53.184748117994381</v>
      </c>
      <c r="D2619" s="209" t="s">
        <v>404</v>
      </c>
      <c r="E2619" s="209" t="s">
        <v>204</v>
      </c>
      <c r="F2619" s="209">
        <v>2007</v>
      </c>
    </row>
    <row r="2620" spans="1:6" x14ac:dyDescent="0.45">
      <c r="A2620" s="209">
        <v>77880</v>
      </c>
      <c r="B2620" s="209">
        <v>400</v>
      </c>
      <c r="C2620" s="208">
        <v>61.672012216021749</v>
      </c>
      <c r="D2620" s="209" t="s">
        <v>389</v>
      </c>
      <c r="E2620" s="209" t="s">
        <v>204</v>
      </c>
      <c r="F2620" s="209">
        <v>2007</v>
      </c>
    </row>
    <row r="2621" spans="1:6" x14ac:dyDescent="0.45">
      <c r="A2621" s="209">
        <v>77884</v>
      </c>
      <c r="B2621" s="209">
        <v>400</v>
      </c>
      <c r="C2621" s="208">
        <v>1.720698696524803</v>
      </c>
      <c r="D2621" s="209" t="s">
        <v>420</v>
      </c>
      <c r="E2621" s="209" t="s">
        <v>204</v>
      </c>
      <c r="F2621" s="209">
        <v>2007</v>
      </c>
    </row>
    <row r="2622" spans="1:6" x14ac:dyDescent="0.45">
      <c r="A2622" s="209">
        <v>77885</v>
      </c>
      <c r="B2622" s="209">
        <v>400</v>
      </c>
      <c r="C2622" s="208">
        <v>2.9133532481709521</v>
      </c>
      <c r="D2622" s="209" t="s">
        <v>407</v>
      </c>
      <c r="E2622" s="209" t="s">
        <v>204</v>
      </c>
      <c r="F2622" s="209">
        <v>2007</v>
      </c>
    </row>
    <row r="2623" spans="1:6" x14ac:dyDescent="0.45">
      <c r="A2623" s="209">
        <v>77886</v>
      </c>
      <c r="B2623" s="209">
        <v>400</v>
      </c>
      <c r="C2623" s="208">
        <v>35.353414316149703</v>
      </c>
      <c r="D2623" s="209" t="s">
        <v>389</v>
      </c>
      <c r="E2623" s="209" t="s">
        <v>204</v>
      </c>
      <c r="F2623" s="209">
        <v>2007</v>
      </c>
    </row>
    <row r="2624" spans="1:6" x14ac:dyDescent="0.45">
      <c r="A2624" s="209">
        <v>77888</v>
      </c>
      <c r="B2624" s="209">
        <v>400</v>
      </c>
      <c r="C2624" s="208">
        <v>24.593529760987469</v>
      </c>
      <c r="D2624" s="209" t="s">
        <v>387</v>
      </c>
      <c r="E2624" s="209" t="s">
        <v>204</v>
      </c>
      <c r="F2624" s="209">
        <v>2007</v>
      </c>
    </row>
    <row r="2625" spans="1:6" x14ac:dyDescent="0.45">
      <c r="A2625" s="209">
        <v>77892</v>
      </c>
      <c r="B2625" s="209">
        <v>400</v>
      </c>
      <c r="C2625" s="208">
        <v>72.856140369574518</v>
      </c>
      <c r="D2625" s="209" t="s">
        <v>387</v>
      </c>
      <c r="E2625" s="209" t="s">
        <v>204</v>
      </c>
      <c r="F2625" s="209">
        <v>2007</v>
      </c>
    </row>
    <row r="2626" spans="1:6" x14ac:dyDescent="0.45">
      <c r="A2626" s="209">
        <v>77894</v>
      </c>
      <c r="B2626" s="209">
        <v>500</v>
      </c>
      <c r="C2626" s="208">
        <v>10.05759919999549</v>
      </c>
      <c r="D2626" s="209"/>
      <c r="E2626" s="209" t="s">
        <v>204</v>
      </c>
      <c r="F2626" s="209">
        <v>2007</v>
      </c>
    </row>
    <row r="2627" spans="1:6" x14ac:dyDescent="0.45">
      <c r="A2627" s="209">
        <v>77896</v>
      </c>
      <c r="B2627" s="209">
        <v>500</v>
      </c>
      <c r="C2627" s="208">
        <v>39.572279804013121</v>
      </c>
      <c r="D2627" s="209"/>
      <c r="E2627" s="209" t="s">
        <v>204</v>
      </c>
      <c r="F2627" s="209">
        <v>2006</v>
      </c>
    </row>
    <row r="2628" spans="1:6" x14ac:dyDescent="0.45">
      <c r="A2628" s="209">
        <v>77900</v>
      </c>
      <c r="B2628" s="209">
        <v>500</v>
      </c>
      <c r="C2628" s="208">
        <v>48.912822322488097</v>
      </c>
      <c r="D2628" s="209"/>
      <c r="E2628" s="209" t="s">
        <v>204</v>
      </c>
      <c r="F2628" s="209">
        <v>2006</v>
      </c>
    </row>
    <row r="2629" spans="1:6" x14ac:dyDescent="0.45">
      <c r="A2629" s="209">
        <v>77904</v>
      </c>
      <c r="B2629" s="209">
        <v>500</v>
      </c>
      <c r="C2629" s="208">
        <v>41.41925083729744</v>
      </c>
      <c r="D2629" s="209"/>
      <c r="E2629" s="209" t="s">
        <v>204</v>
      </c>
      <c r="F2629" s="209">
        <v>2006</v>
      </c>
    </row>
    <row r="2630" spans="1:6" x14ac:dyDescent="0.45">
      <c r="A2630" s="209">
        <v>77907</v>
      </c>
      <c r="B2630" s="209">
        <v>500</v>
      </c>
      <c r="C2630" s="208">
        <v>36.705424950093303</v>
      </c>
      <c r="D2630" s="209"/>
      <c r="E2630" s="209" t="s">
        <v>204</v>
      </c>
      <c r="F2630" s="209">
        <v>2006</v>
      </c>
    </row>
    <row r="2631" spans="1:6" x14ac:dyDescent="0.45">
      <c r="A2631" s="209">
        <v>77911</v>
      </c>
      <c r="B2631" s="209"/>
      <c r="C2631" s="208">
        <v>10.382520655232399</v>
      </c>
      <c r="D2631" s="209" t="s">
        <v>227</v>
      </c>
      <c r="E2631" s="209"/>
      <c r="F2631" s="209">
        <v>1901</v>
      </c>
    </row>
    <row r="2632" spans="1:6" x14ac:dyDescent="0.45">
      <c r="A2632" s="209">
        <v>77947</v>
      </c>
      <c r="B2632" s="209">
        <v>250</v>
      </c>
      <c r="C2632" s="208">
        <v>4.2203971901078843</v>
      </c>
      <c r="D2632" s="209"/>
      <c r="E2632" s="209" t="s">
        <v>204</v>
      </c>
      <c r="F2632" s="209">
        <v>2007</v>
      </c>
    </row>
    <row r="2633" spans="1:6" x14ac:dyDescent="0.45">
      <c r="A2633" s="209">
        <v>77948</v>
      </c>
      <c r="B2633" s="209">
        <v>315</v>
      </c>
      <c r="C2633" s="208">
        <v>21.557386621989739</v>
      </c>
      <c r="D2633" s="209"/>
      <c r="E2633" s="209" t="s">
        <v>204</v>
      </c>
      <c r="F2633" s="209">
        <v>2005</v>
      </c>
    </row>
    <row r="2634" spans="1:6" x14ac:dyDescent="0.45">
      <c r="A2634" s="209">
        <v>77949</v>
      </c>
      <c r="B2634" s="209">
        <v>400</v>
      </c>
      <c r="C2634" s="208">
        <v>36.913786224582203</v>
      </c>
      <c r="D2634" s="209"/>
      <c r="E2634" s="209" t="s">
        <v>204</v>
      </c>
      <c r="F2634" s="209">
        <v>2005</v>
      </c>
    </row>
    <row r="2635" spans="1:6" x14ac:dyDescent="0.45">
      <c r="A2635" s="209">
        <v>78096</v>
      </c>
      <c r="B2635" s="209">
        <v>200</v>
      </c>
      <c r="C2635" s="208">
        <v>22.969425371354902</v>
      </c>
      <c r="D2635" s="209"/>
      <c r="E2635" s="209" t="s">
        <v>204</v>
      </c>
      <c r="F2635" s="209">
        <v>2008</v>
      </c>
    </row>
    <row r="2636" spans="1:6" x14ac:dyDescent="0.45">
      <c r="A2636" s="209">
        <v>78097</v>
      </c>
      <c r="B2636" s="209">
        <v>200</v>
      </c>
      <c r="C2636" s="208">
        <v>31.8405700147853</v>
      </c>
      <c r="D2636" s="209"/>
      <c r="E2636" s="209" t="s">
        <v>204</v>
      </c>
      <c r="F2636" s="209">
        <v>2008</v>
      </c>
    </row>
    <row r="2637" spans="1:6" x14ac:dyDescent="0.45">
      <c r="A2637" s="209">
        <v>78098</v>
      </c>
      <c r="B2637" s="209">
        <v>200</v>
      </c>
      <c r="C2637" s="208">
        <v>29.08570364584757</v>
      </c>
      <c r="D2637" s="209"/>
      <c r="E2637" s="209" t="s">
        <v>204</v>
      </c>
      <c r="F2637" s="209">
        <v>2008</v>
      </c>
    </row>
    <row r="2638" spans="1:6" x14ac:dyDescent="0.45">
      <c r="A2638" s="209">
        <v>78099</v>
      </c>
      <c r="B2638" s="209">
        <v>200</v>
      </c>
      <c r="C2638" s="208">
        <v>41.286006217313293</v>
      </c>
      <c r="D2638" s="209"/>
      <c r="E2638" s="209" t="s">
        <v>204</v>
      </c>
      <c r="F2638" s="209">
        <v>2008</v>
      </c>
    </row>
    <row r="2639" spans="1:6" x14ac:dyDescent="0.45">
      <c r="A2639" s="209">
        <v>78100</v>
      </c>
      <c r="B2639" s="209">
        <v>200</v>
      </c>
      <c r="C2639" s="208">
        <v>26.667549864020291</v>
      </c>
      <c r="D2639" s="209"/>
      <c r="E2639" s="209" t="s">
        <v>204</v>
      </c>
      <c r="F2639" s="209">
        <v>2008</v>
      </c>
    </row>
    <row r="2640" spans="1:6" x14ac:dyDescent="0.45">
      <c r="A2640" s="209">
        <v>78101</v>
      </c>
      <c r="B2640" s="209">
        <v>200</v>
      </c>
      <c r="C2640" s="208">
        <v>16.619813250806409</v>
      </c>
      <c r="D2640" s="209"/>
      <c r="E2640" s="209" t="s">
        <v>204</v>
      </c>
      <c r="F2640" s="209">
        <v>2008</v>
      </c>
    </row>
    <row r="2641" spans="1:6" x14ac:dyDescent="0.45">
      <c r="A2641" s="209">
        <v>78102</v>
      </c>
      <c r="B2641" s="209">
        <v>200</v>
      </c>
      <c r="C2641" s="208">
        <v>36.696356535232127</v>
      </c>
      <c r="D2641" s="209"/>
      <c r="E2641" s="209" t="s">
        <v>204</v>
      </c>
      <c r="F2641" s="209">
        <v>2008</v>
      </c>
    </row>
    <row r="2642" spans="1:6" x14ac:dyDescent="0.45">
      <c r="A2642" s="209">
        <v>78103</v>
      </c>
      <c r="B2642" s="209">
        <v>200</v>
      </c>
      <c r="C2642" s="208">
        <v>12.86629124914942</v>
      </c>
      <c r="D2642" s="209"/>
      <c r="E2642" s="209" t="s">
        <v>204</v>
      </c>
      <c r="F2642" s="209">
        <v>2008</v>
      </c>
    </row>
    <row r="2643" spans="1:6" x14ac:dyDescent="0.45">
      <c r="A2643" s="209">
        <v>78109</v>
      </c>
      <c r="B2643" s="209">
        <v>200</v>
      </c>
      <c r="C2643" s="208">
        <v>31.83033775421028</v>
      </c>
      <c r="D2643" s="209"/>
      <c r="E2643" s="209" t="s">
        <v>204</v>
      </c>
      <c r="F2643" s="209">
        <v>2008</v>
      </c>
    </row>
    <row r="2644" spans="1:6" x14ac:dyDescent="0.45">
      <c r="A2644" s="209">
        <v>78113</v>
      </c>
      <c r="B2644" s="209">
        <v>250</v>
      </c>
      <c r="C2644" s="208">
        <v>39.142860172936871</v>
      </c>
      <c r="D2644" s="209"/>
      <c r="E2644" s="209" t="s">
        <v>204</v>
      </c>
      <c r="F2644" s="209">
        <v>2008</v>
      </c>
    </row>
    <row r="2645" spans="1:6" x14ac:dyDescent="0.45">
      <c r="A2645" s="209">
        <v>78116</v>
      </c>
      <c r="B2645" s="209">
        <v>250</v>
      </c>
      <c r="C2645" s="208">
        <v>28.50574953091385</v>
      </c>
      <c r="D2645" s="209"/>
      <c r="E2645" s="209" t="s">
        <v>204</v>
      </c>
      <c r="F2645" s="209">
        <v>2008</v>
      </c>
    </row>
    <row r="2646" spans="1:6" x14ac:dyDescent="0.45">
      <c r="A2646" s="209">
        <v>78118</v>
      </c>
      <c r="B2646" s="209">
        <v>250</v>
      </c>
      <c r="C2646" s="208">
        <v>50.583737389356173</v>
      </c>
      <c r="D2646" s="209"/>
      <c r="E2646" s="209" t="s">
        <v>204</v>
      </c>
      <c r="F2646" s="209">
        <v>2008</v>
      </c>
    </row>
    <row r="2647" spans="1:6" x14ac:dyDescent="0.45">
      <c r="A2647" s="209">
        <v>78119</v>
      </c>
      <c r="B2647" s="209">
        <v>315</v>
      </c>
      <c r="C2647" s="208">
        <v>9.8494103077052237</v>
      </c>
      <c r="D2647" s="209"/>
      <c r="E2647" s="209" t="s">
        <v>204</v>
      </c>
      <c r="F2647" s="209">
        <v>2008</v>
      </c>
    </row>
    <row r="2648" spans="1:6" x14ac:dyDescent="0.45">
      <c r="A2648" s="209">
        <v>78122</v>
      </c>
      <c r="B2648" s="209">
        <v>315</v>
      </c>
      <c r="C2648" s="208">
        <v>47.948638013131507</v>
      </c>
      <c r="D2648" s="209"/>
      <c r="E2648" s="209" t="s">
        <v>204</v>
      </c>
      <c r="F2648" s="209">
        <v>2008</v>
      </c>
    </row>
    <row r="2649" spans="1:6" x14ac:dyDescent="0.45">
      <c r="A2649" s="209">
        <v>78123</v>
      </c>
      <c r="B2649" s="209">
        <v>315</v>
      </c>
      <c r="C2649" s="208">
        <v>6.748449818661066</v>
      </c>
      <c r="D2649" s="209"/>
      <c r="E2649" s="209" t="s">
        <v>204</v>
      </c>
      <c r="F2649" s="209">
        <v>2008</v>
      </c>
    </row>
    <row r="2650" spans="1:6" x14ac:dyDescent="0.45">
      <c r="A2650" s="209">
        <v>78126</v>
      </c>
      <c r="B2650" s="209">
        <v>315</v>
      </c>
      <c r="C2650" s="208">
        <v>8.351965928615396</v>
      </c>
      <c r="D2650" s="209"/>
      <c r="E2650" s="209" t="s">
        <v>204</v>
      </c>
      <c r="F2650" s="209">
        <v>2008</v>
      </c>
    </row>
    <row r="2651" spans="1:6" x14ac:dyDescent="0.45">
      <c r="A2651" s="209">
        <v>78127</v>
      </c>
      <c r="B2651" s="209">
        <v>315</v>
      </c>
      <c r="C2651" s="208">
        <v>40.56335285479328</v>
      </c>
      <c r="D2651" s="209"/>
      <c r="E2651" s="209" t="s">
        <v>204</v>
      </c>
      <c r="F2651" s="209">
        <v>2008</v>
      </c>
    </row>
    <row r="2652" spans="1:6" x14ac:dyDescent="0.45">
      <c r="A2652" s="209">
        <v>78130</v>
      </c>
      <c r="B2652" s="209">
        <v>315</v>
      </c>
      <c r="C2652" s="208">
        <v>17.594315687578909</v>
      </c>
      <c r="D2652" s="209"/>
      <c r="E2652" s="209" t="s">
        <v>204</v>
      </c>
      <c r="F2652" s="209">
        <v>2008</v>
      </c>
    </row>
    <row r="2653" spans="1:6" x14ac:dyDescent="0.45">
      <c r="A2653" s="209">
        <v>78132</v>
      </c>
      <c r="B2653" s="209">
        <v>315</v>
      </c>
      <c r="C2653" s="208">
        <v>17.777763556731191</v>
      </c>
      <c r="D2653" s="209"/>
      <c r="E2653" s="209" t="s">
        <v>204</v>
      </c>
      <c r="F2653" s="209">
        <v>2008</v>
      </c>
    </row>
    <row r="2654" spans="1:6" x14ac:dyDescent="0.45">
      <c r="A2654" s="209">
        <v>78136</v>
      </c>
      <c r="B2654" s="209">
        <v>315</v>
      </c>
      <c r="C2654" s="208">
        <v>15.66290898297129</v>
      </c>
      <c r="D2654" s="209"/>
      <c r="E2654" s="209" t="s">
        <v>204</v>
      </c>
      <c r="F2654" s="209">
        <v>2008</v>
      </c>
    </row>
    <row r="2655" spans="1:6" x14ac:dyDescent="0.45">
      <c r="A2655" s="209">
        <v>78138</v>
      </c>
      <c r="B2655" s="209">
        <v>500</v>
      </c>
      <c r="C2655" s="208">
        <v>18.836834168461241</v>
      </c>
      <c r="D2655" s="209"/>
      <c r="E2655" s="209" t="s">
        <v>203</v>
      </c>
      <c r="F2655" s="209">
        <v>1901</v>
      </c>
    </row>
    <row r="2656" spans="1:6" x14ac:dyDescent="0.45">
      <c r="A2656" s="209">
        <v>78141</v>
      </c>
      <c r="B2656" s="209">
        <v>500</v>
      </c>
      <c r="C2656" s="208">
        <v>30.196792937970311</v>
      </c>
      <c r="D2656" s="209"/>
      <c r="E2656" s="209" t="s">
        <v>203</v>
      </c>
      <c r="F2656" s="209">
        <v>1901</v>
      </c>
    </row>
    <row r="2657" spans="1:6" x14ac:dyDescent="0.45">
      <c r="A2657" s="209">
        <v>78143</v>
      </c>
      <c r="B2657" s="209">
        <v>500</v>
      </c>
      <c r="C2657" s="208">
        <v>35.0372446565692</v>
      </c>
      <c r="D2657" s="209"/>
      <c r="E2657" s="209" t="s">
        <v>203</v>
      </c>
      <c r="F2657" s="209">
        <v>1901</v>
      </c>
    </row>
    <row r="2658" spans="1:6" x14ac:dyDescent="0.45">
      <c r="A2658" s="209">
        <v>78146</v>
      </c>
      <c r="B2658" s="209">
        <v>500</v>
      </c>
      <c r="C2658" s="208">
        <v>34.615598452501828</v>
      </c>
      <c r="D2658" s="209"/>
      <c r="E2658" s="209" t="s">
        <v>203</v>
      </c>
      <c r="F2658" s="209">
        <v>1901</v>
      </c>
    </row>
    <row r="2659" spans="1:6" x14ac:dyDescent="0.45">
      <c r="A2659" s="209">
        <v>78156</v>
      </c>
      <c r="B2659" s="209">
        <v>200</v>
      </c>
      <c r="C2659" s="208">
        <v>39.08578825835778</v>
      </c>
      <c r="D2659" s="209" t="s">
        <v>389</v>
      </c>
      <c r="E2659" s="209" t="s">
        <v>114</v>
      </c>
      <c r="F2659" s="209">
        <v>2007</v>
      </c>
    </row>
    <row r="2660" spans="1:6" x14ac:dyDescent="0.45">
      <c r="A2660" s="209">
        <v>78157</v>
      </c>
      <c r="B2660" s="209">
        <v>200</v>
      </c>
      <c r="C2660" s="208">
        <v>38.227149486274229</v>
      </c>
      <c r="D2660" s="209" t="s">
        <v>398</v>
      </c>
      <c r="E2660" s="209" t="s">
        <v>114</v>
      </c>
      <c r="F2660" s="209">
        <v>2007</v>
      </c>
    </row>
    <row r="2661" spans="1:6" x14ac:dyDescent="0.45">
      <c r="A2661" s="209">
        <v>78158</v>
      </c>
      <c r="B2661" s="209">
        <v>200</v>
      </c>
      <c r="C2661" s="208">
        <v>41.465782234057798</v>
      </c>
      <c r="D2661" s="209" t="s">
        <v>398</v>
      </c>
      <c r="E2661" s="209" t="s">
        <v>114</v>
      </c>
      <c r="F2661" s="209">
        <v>2007</v>
      </c>
    </row>
    <row r="2662" spans="1:6" x14ac:dyDescent="0.45">
      <c r="A2662" s="209">
        <v>78159</v>
      </c>
      <c r="B2662" s="209">
        <v>200</v>
      </c>
      <c r="C2662" s="208">
        <v>25.572355270155779</v>
      </c>
      <c r="D2662" s="209" t="s">
        <v>398</v>
      </c>
      <c r="E2662" s="209" t="s">
        <v>114</v>
      </c>
      <c r="F2662" s="209">
        <v>2007</v>
      </c>
    </row>
    <row r="2663" spans="1:6" x14ac:dyDescent="0.45">
      <c r="A2663" s="209">
        <v>78160</v>
      </c>
      <c r="B2663" s="209">
        <v>200</v>
      </c>
      <c r="C2663" s="208">
        <v>11.19551910833991</v>
      </c>
      <c r="D2663" s="209"/>
      <c r="E2663" s="209" t="s">
        <v>114</v>
      </c>
      <c r="F2663" s="209">
        <v>2007</v>
      </c>
    </row>
    <row r="2664" spans="1:6" x14ac:dyDescent="0.45">
      <c r="A2664" s="209">
        <v>78162</v>
      </c>
      <c r="B2664" s="209">
        <v>200</v>
      </c>
      <c r="C2664" s="208">
        <v>35.968475536393797</v>
      </c>
      <c r="D2664" s="209" t="s">
        <v>389</v>
      </c>
      <c r="E2664" s="209" t="s">
        <v>204</v>
      </c>
      <c r="F2664" s="209">
        <v>2007</v>
      </c>
    </row>
    <row r="2665" spans="1:6" x14ac:dyDescent="0.45">
      <c r="A2665" s="209">
        <v>78163</v>
      </c>
      <c r="B2665" s="209">
        <v>200</v>
      </c>
      <c r="C2665" s="208">
        <v>35.851546779073423</v>
      </c>
      <c r="D2665" s="209" t="s">
        <v>398</v>
      </c>
      <c r="E2665" s="209" t="s">
        <v>204</v>
      </c>
      <c r="F2665" s="209">
        <v>2007</v>
      </c>
    </row>
    <row r="2666" spans="1:6" x14ac:dyDescent="0.45">
      <c r="A2666" s="209">
        <v>78164</v>
      </c>
      <c r="B2666" s="209">
        <v>200</v>
      </c>
      <c r="C2666" s="208">
        <v>40.047787449135257</v>
      </c>
      <c r="D2666" s="209" t="s">
        <v>397</v>
      </c>
      <c r="E2666" s="209" t="s">
        <v>204</v>
      </c>
      <c r="F2666" s="209">
        <v>2007</v>
      </c>
    </row>
    <row r="2667" spans="1:6" x14ac:dyDescent="0.45">
      <c r="A2667" s="209">
        <v>78165</v>
      </c>
      <c r="B2667" s="209">
        <v>200</v>
      </c>
      <c r="C2667" s="208">
        <v>15.91542914907841</v>
      </c>
      <c r="D2667" s="209" t="s">
        <v>389</v>
      </c>
      <c r="E2667" s="209" t="s">
        <v>204</v>
      </c>
      <c r="F2667" s="209">
        <v>2007</v>
      </c>
    </row>
    <row r="2668" spans="1:6" x14ac:dyDescent="0.45">
      <c r="A2668" s="209">
        <v>78166</v>
      </c>
      <c r="B2668" s="209">
        <v>250</v>
      </c>
      <c r="C2668" s="208">
        <v>10.055812361698869</v>
      </c>
      <c r="D2668" s="209"/>
      <c r="E2668" s="209" t="s">
        <v>204</v>
      </c>
      <c r="F2668" s="209">
        <v>2007</v>
      </c>
    </row>
    <row r="2669" spans="1:6" x14ac:dyDescent="0.45">
      <c r="A2669" s="209">
        <v>78167</v>
      </c>
      <c r="B2669" s="209">
        <v>250</v>
      </c>
      <c r="C2669" s="208">
        <v>59.885347722628673</v>
      </c>
      <c r="D2669" s="209"/>
      <c r="E2669" s="209" t="s">
        <v>204</v>
      </c>
      <c r="F2669" s="209">
        <v>2007</v>
      </c>
    </row>
    <row r="2670" spans="1:6" x14ac:dyDescent="0.45">
      <c r="A2670" s="209">
        <v>78168</v>
      </c>
      <c r="B2670" s="209">
        <v>250</v>
      </c>
      <c r="C2670" s="208">
        <v>39.80948887506355</v>
      </c>
      <c r="D2670" s="209"/>
      <c r="E2670" s="209" t="s">
        <v>204</v>
      </c>
      <c r="F2670" s="209">
        <v>2007</v>
      </c>
    </row>
    <row r="2671" spans="1:6" x14ac:dyDescent="0.45">
      <c r="A2671" s="209">
        <v>78169</v>
      </c>
      <c r="B2671" s="209">
        <v>250</v>
      </c>
      <c r="C2671" s="208">
        <v>57.715353397920502</v>
      </c>
      <c r="D2671" s="209" t="s">
        <v>389</v>
      </c>
      <c r="E2671" s="209" t="s">
        <v>204</v>
      </c>
      <c r="F2671" s="209">
        <v>2007</v>
      </c>
    </row>
    <row r="2672" spans="1:6" x14ac:dyDescent="0.45">
      <c r="A2672" s="209">
        <v>78172</v>
      </c>
      <c r="B2672" s="209">
        <v>250</v>
      </c>
      <c r="C2672" s="208">
        <v>51.712107330298061</v>
      </c>
      <c r="D2672" s="209"/>
      <c r="E2672" s="209" t="s">
        <v>204</v>
      </c>
      <c r="F2672" s="209">
        <v>2004</v>
      </c>
    </row>
    <row r="2673" spans="1:6" x14ac:dyDescent="0.45">
      <c r="A2673" s="209">
        <v>78173</v>
      </c>
      <c r="B2673" s="209">
        <v>200</v>
      </c>
      <c r="C2673" s="208">
        <v>7.5205689516790937</v>
      </c>
      <c r="D2673" s="209" t="s">
        <v>413</v>
      </c>
      <c r="E2673" s="209" t="s">
        <v>204</v>
      </c>
      <c r="F2673" s="209">
        <v>2007</v>
      </c>
    </row>
    <row r="2674" spans="1:6" x14ac:dyDescent="0.45">
      <c r="A2674" s="209">
        <v>78174</v>
      </c>
      <c r="B2674" s="209">
        <v>200</v>
      </c>
      <c r="C2674" s="208">
        <v>50.119291119605798</v>
      </c>
      <c r="D2674" s="209" t="s">
        <v>386</v>
      </c>
      <c r="E2674" s="209" t="s">
        <v>204</v>
      </c>
      <c r="F2674" s="209">
        <v>2007</v>
      </c>
    </row>
    <row r="2675" spans="1:6" x14ac:dyDescent="0.45">
      <c r="A2675" s="209">
        <v>78175</v>
      </c>
      <c r="B2675" s="209">
        <v>200</v>
      </c>
      <c r="C2675" s="208">
        <v>50.346700226889901</v>
      </c>
      <c r="D2675" s="209" t="s">
        <v>386</v>
      </c>
      <c r="E2675" s="209" t="s">
        <v>204</v>
      </c>
      <c r="F2675" s="209">
        <v>2007</v>
      </c>
    </row>
    <row r="2676" spans="1:6" x14ac:dyDescent="0.45">
      <c r="A2676" s="209">
        <v>78176</v>
      </c>
      <c r="B2676" s="209">
        <v>200</v>
      </c>
      <c r="C2676" s="208">
        <v>22.52434164887768</v>
      </c>
      <c r="D2676" s="209" t="s">
        <v>404</v>
      </c>
      <c r="E2676" s="209" t="s">
        <v>204</v>
      </c>
      <c r="F2676" s="209">
        <v>2007</v>
      </c>
    </row>
    <row r="2677" spans="1:6" x14ac:dyDescent="0.45">
      <c r="A2677" s="209">
        <v>78177</v>
      </c>
      <c r="B2677" s="209">
        <v>200</v>
      </c>
      <c r="C2677" s="208">
        <v>28.702155682776151</v>
      </c>
      <c r="D2677" s="209" t="s">
        <v>392</v>
      </c>
      <c r="E2677" s="209" t="s">
        <v>204</v>
      </c>
      <c r="F2677" s="209">
        <v>2007</v>
      </c>
    </row>
    <row r="2678" spans="1:6" x14ac:dyDescent="0.45">
      <c r="A2678" s="209">
        <v>78180</v>
      </c>
      <c r="B2678" s="209">
        <v>200</v>
      </c>
      <c r="C2678" s="208">
        <v>16.60195068545061</v>
      </c>
      <c r="D2678" s="209"/>
      <c r="E2678" s="209" t="s">
        <v>204</v>
      </c>
      <c r="F2678" s="209">
        <v>2007</v>
      </c>
    </row>
    <row r="2679" spans="1:6" x14ac:dyDescent="0.45">
      <c r="A2679" s="209">
        <v>78182</v>
      </c>
      <c r="B2679" s="209">
        <v>315</v>
      </c>
      <c r="C2679" s="208">
        <v>50.70358826615923</v>
      </c>
      <c r="D2679" s="209" t="s">
        <v>386</v>
      </c>
      <c r="E2679" s="209" t="s">
        <v>204</v>
      </c>
      <c r="F2679" s="209">
        <v>2008</v>
      </c>
    </row>
    <row r="2680" spans="1:6" x14ac:dyDescent="0.45">
      <c r="A2680" s="209">
        <v>78183</v>
      </c>
      <c r="B2680" s="209">
        <v>315</v>
      </c>
      <c r="C2680" s="208">
        <v>49.470453527631847</v>
      </c>
      <c r="D2680" s="209" t="s">
        <v>386</v>
      </c>
      <c r="E2680" s="209" t="s">
        <v>204</v>
      </c>
      <c r="F2680" s="209">
        <v>2008</v>
      </c>
    </row>
    <row r="2681" spans="1:6" x14ac:dyDescent="0.45">
      <c r="A2681" s="209">
        <v>78184</v>
      </c>
      <c r="B2681" s="209">
        <v>315</v>
      </c>
      <c r="C2681" s="208">
        <v>50.449261655098823</v>
      </c>
      <c r="D2681" s="209" t="s">
        <v>413</v>
      </c>
      <c r="E2681" s="209" t="s">
        <v>204</v>
      </c>
      <c r="F2681" s="209">
        <v>2008</v>
      </c>
    </row>
    <row r="2682" spans="1:6" x14ac:dyDescent="0.45">
      <c r="A2682" s="209">
        <v>78185</v>
      </c>
      <c r="B2682" s="209">
        <v>315</v>
      </c>
      <c r="C2682" s="208">
        <v>41.310919298449477</v>
      </c>
      <c r="D2682" s="209" t="s">
        <v>421</v>
      </c>
      <c r="E2682" s="209" t="s">
        <v>204</v>
      </c>
      <c r="F2682" s="209">
        <v>2008</v>
      </c>
    </row>
    <row r="2683" spans="1:6" x14ac:dyDescent="0.45">
      <c r="A2683" s="209">
        <v>78186</v>
      </c>
      <c r="B2683" s="209">
        <v>315</v>
      </c>
      <c r="C2683" s="208">
        <v>8.6280793436625451</v>
      </c>
      <c r="D2683" s="209"/>
      <c r="E2683" s="209" t="s">
        <v>204</v>
      </c>
      <c r="F2683" s="209">
        <v>2008</v>
      </c>
    </row>
    <row r="2684" spans="1:6" x14ac:dyDescent="0.45">
      <c r="A2684" s="209">
        <v>78187</v>
      </c>
      <c r="B2684" s="209">
        <v>250</v>
      </c>
      <c r="C2684" s="208">
        <v>49.742811159138398</v>
      </c>
      <c r="D2684" s="209" t="s">
        <v>387</v>
      </c>
      <c r="E2684" s="209" t="s">
        <v>204</v>
      </c>
      <c r="F2684" s="209">
        <v>2008</v>
      </c>
    </row>
    <row r="2685" spans="1:6" x14ac:dyDescent="0.45">
      <c r="A2685" s="209">
        <v>78188</v>
      </c>
      <c r="B2685" s="209">
        <v>250</v>
      </c>
      <c r="C2685" s="208">
        <v>49.999128287323579</v>
      </c>
      <c r="D2685" s="209" t="s">
        <v>387</v>
      </c>
      <c r="E2685" s="209" t="s">
        <v>204</v>
      </c>
      <c r="F2685" s="209">
        <v>2008</v>
      </c>
    </row>
    <row r="2686" spans="1:6" x14ac:dyDescent="0.45">
      <c r="A2686" s="209">
        <v>78189</v>
      </c>
      <c r="B2686" s="209">
        <v>250</v>
      </c>
      <c r="C2686" s="208">
        <v>49.737964555906068</v>
      </c>
      <c r="D2686" s="209" t="s">
        <v>413</v>
      </c>
      <c r="E2686" s="209" t="s">
        <v>204</v>
      </c>
      <c r="F2686" s="209">
        <v>2008</v>
      </c>
    </row>
    <row r="2687" spans="1:6" x14ac:dyDescent="0.45">
      <c r="A2687" s="209">
        <v>78190</v>
      </c>
      <c r="B2687" s="209">
        <v>250</v>
      </c>
      <c r="C2687" s="208">
        <v>49.310133769825597</v>
      </c>
      <c r="D2687" s="209" t="s">
        <v>422</v>
      </c>
      <c r="E2687" s="209" t="s">
        <v>204</v>
      </c>
      <c r="F2687" s="209">
        <v>2008</v>
      </c>
    </row>
    <row r="2688" spans="1:6" x14ac:dyDescent="0.45">
      <c r="A2688" s="209">
        <v>78192</v>
      </c>
      <c r="B2688" s="209">
        <v>200</v>
      </c>
      <c r="C2688" s="208">
        <v>15.21816358780354</v>
      </c>
      <c r="D2688" s="209" t="s">
        <v>423</v>
      </c>
      <c r="E2688" s="209" t="s">
        <v>207</v>
      </c>
      <c r="F2688" s="209">
        <v>1901</v>
      </c>
    </row>
    <row r="2689" spans="1:6" x14ac:dyDescent="0.45">
      <c r="A2689" s="209">
        <v>78202</v>
      </c>
      <c r="B2689" s="209">
        <v>200</v>
      </c>
      <c r="C2689" s="208">
        <v>17.836064970356329</v>
      </c>
      <c r="D2689" s="209"/>
      <c r="E2689" s="209" t="s">
        <v>204</v>
      </c>
      <c r="F2689" s="209">
        <v>2007</v>
      </c>
    </row>
    <row r="2690" spans="1:6" x14ac:dyDescent="0.45">
      <c r="A2690" s="209">
        <v>78203</v>
      </c>
      <c r="B2690" s="209">
        <v>200</v>
      </c>
      <c r="C2690" s="208">
        <v>30.72358078120261</v>
      </c>
      <c r="D2690" s="209"/>
      <c r="E2690" s="209" t="s">
        <v>204</v>
      </c>
      <c r="F2690" s="209">
        <v>2007</v>
      </c>
    </row>
    <row r="2691" spans="1:6" x14ac:dyDescent="0.45">
      <c r="A2691" s="209">
        <v>78204</v>
      </c>
      <c r="B2691" s="209">
        <v>200</v>
      </c>
      <c r="C2691" s="208">
        <v>4.812165953527054</v>
      </c>
      <c r="D2691" s="209" t="s">
        <v>388</v>
      </c>
      <c r="E2691" s="209" t="s">
        <v>204</v>
      </c>
      <c r="F2691" s="209">
        <v>2007</v>
      </c>
    </row>
    <row r="2692" spans="1:6" x14ac:dyDescent="0.45">
      <c r="A2692" s="209">
        <v>78205</v>
      </c>
      <c r="B2692" s="209">
        <v>200</v>
      </c>
      <c r="C2692" s="208">
        <v>26.28342180663557</v>
      </c>
      <c r="D2692" s="209" t="s">
        <v>424</v>
      </c>
      <c r="E2692" s="209" t="s">
        <v>204</v>
      </c>
      <c r="F2692" s="209">
        <v>2007</v>
      </c>
    </row>
    <row r="2693" spans="1:6" x14ac:dyDescent="0.45">
      <c r="A2693" s="209">
        <v>78206</v>
      </c>
      <c r="B2693" s="209">
        <v>200</v>
      </c>
      <c r="C2693" s="208">
        <v>41.050276588703213</v>
      </c>
      <c r="D2693" s="209" t="s">
        <v>389</v>
      </c>
      <c r="E2693" s="209" t="s">
        <v>204</v>
      </c>
      <c r="F2693" s="209">
        <v>2007</v>
      </c>
    </row>
    <row r="2694" spans="1:6" x14ac:dyDescent="0.45">
      <c r="A2694" s="209">
        <v>78207</v>
      </c>
      <c r="B2694" s="209">
        <v>200</v>
      </c>
      <c r="C2694" s="208">
        <v>41.962219252304031</v>
      </c>
      <c r="D2694" s="209" t="s">
        <v>404</v>
      </c>
      <c r="E2694" s="209" t="s">
        <v>204</v>
      </c>
      <c r="F2694" s="209">
        <v>2007</v>
      </c>
    </row>
    <row r="2695" spans="1:6" x14ac:dyDescent="0.45">
      <c r="A2695" s="209">
        <v>78208</v>
      </c>
      <c r="B2695" s="209">
        <v>200</v>
      </c>
      <c r="C2695" s="208">
        <v>32.128444216690283</v>
      </c>
      <c r="D2695" s="209"/>
      <c r="E2695" s="209" t="s">
        <v>204</v>
      </c>
      <c r="F2695" s="209">
        <v>2007</v>
      </c>
    </row>
    <row r="2696" spans="1:6" x14ac:dyDescent="0.45">
      <c r="A2696" s="209">
        <v>78209</v>
      </c>
      <c r="B2696" s="209">
        <v>200</v>
      </c>
      <c r="C2696" s="208">
        <v>37.541711393950017</v>
      </c>
      <c r="D2696" s="209"/>
      <c r="E2696" s="209" t="s">
        <v>204</v>
      </c>
      <c r="F2696" s="209">
        <v>2007</v>
      </c>
    </row>
    <row r="2697" spans="1:6" x14ac:dyDescent="0.45">
      <c r="A2697" s="209">
        <v>78210</v>
      </c>
      <c r="B2697" s="209">
        <v>250</v>
      </c>
      <c r="C2697" s="208">
        <v>33.461185330658388</v>
      </c>
      <c r="D2697" s="209" t="s">
        <v>404</v>
      </c>
      <c r="E2697" s="209" t="s">
        <v>204</v>
      </c>
      <c r="F2697" s="209">
        <v>2007</v>
      </c>
    </row>
    <row r="2698" spans="1:6" x14ac:dyDescent="0.45">
      <c r="A2698" s="209">
        <v>78211</v>
      </c>
      <c r="B2698" s="209">
        <v>250</v>
      </c>
      <c r="C2698" s="208">
        <v>19.872026303209921</v>
      </c>
      <c r="D2698" s="209" t="s">
        <v>387</v>
      </c>
      <c r="E2698" s="209" t="s">
        <v>204</v>
      </c>
      <c r="F2698" s="209">
        <v>2007</v>
      </c>
    </row>
    <row r="2699" spans="1:6" x14ac:dyDescent="0.45">
      <c r="A2699" s="209">
        <v>78212</v>
      </c>
      <c r="B2699" s="209">
        <v>250</v>
      </c>
      <c r="C2699" s="208">
        <v>16.385245332301579</v>
      </c>
      <c r="D2699" s="209" t="s">
        <v>388</v>
      </c>
      <c r="E2699" s="209" t="s">
        <v>204</v>
      </c>
      <c r="F2699" s="209">
        <v>2007</v>
      </c>
    </row>
    <row r="2700" spans="1:6" x14ac:dyDescent="0.45">
      <c r="A2700" s="209">
        <v>78213</v>
      </c>
      <c r="B2700" s="209">
        <v>315</v>
      </c>
      <c r="C2700" s="208">
        <v>31.905023201964141</v>
      </c>
      <c r="D2700" s="209" t="s">
        <v>404</v>
      </c>
      <c r="E2700" s="209" t="s">
        <v>204</v>
      </c>
      <c r="F2700" s="209">
        <v>2007</v>
      </c>
    </row>
    <row r="2701" spans="1:6" x14ac:dyDescent="0.45">
      <c r="A2701" s="209">
        <v>78214</v>
      </c>
      <c r="B2701" s="209">
        <v>315</v>
      </c>
      <c r="C2701" s="208">
        <v>34.75410222598218</v>
      </c>
      <c r="D2701" s="209" t="s">
        <v>387</v>
      </c>
      <c r="E2701" s="209" t="s">
        <v>204</v>
      </c>
      <c r="F2701" s="209">
        <v>2007</v>
      </c>
    </row>
    <row r="2702" spans="1:6" x14ac:dyDescent="0.45">
      <c r="A2702" s="209">
        <v>78215</v>
      </c>
      <c r="B2702" s="209">
        <v>315</v>
      </c>
      <c r="C2702" s="208">
        <v>37.375343735408151</v>
      </c>
      <c r="D2702" s="209"/>
      <c r="E2702" s="209" t="s">
        <v>204</v>
      </c>
      <c r="F2702" s="209">
        <v>2007</v>
      </c>
    </row>
    <row r="2703" spans="1:6" x14ac:dyDescent="0.45">
      <c r="A2703" s="209">
        <v>78216</v>
      </c>
      <c r="B2703" s="209">
        <v>200</v>
      </c>
      <c r="C2703" s="208">
        <v>52.744059407059183</v>
      </c>
      <c r="D2703" s="209" t="s">
        <v>387</v>
      </c>
      <c r="E2703" s="209" t="s">
        <v>204</v>
      </c>
      <c r="F2703" s="209">
        <v>2007</v>
      </c>
    </row>
    <row r="2704" spans="1:6" x14ac:dyDescent="0.45">
      <c r="A2704" s="209">
        <v>78217</v>
      </c>
      <c r="B2704" s="209">
        <v>200</v>
      </c>
      <c r="C2704" s="208">
        <v>31.146098929355102</v>
      </c>
      <c r="D2704" s="209" t="s">
        <v>387</v>
      </c>
      <c r="E2704" s="209" t="s">
        <v>204</v>
      </c>
      <c r="F2704" s="209">
        <v>2007</v>
      </c>
    </row>
    <row r="2705" spans="1:6" x14ac:dyDescent="0.45">
      <c r="A2705" s="209">
        <v>78222</v>
      </c>
      <c r="B2705" s="209">
        <v>250</v>
      </c>
      <c r="C2705" s="208">
        <v>9.3573810846820749</v>
      </c>
      <c r="D2705" s="209"/>
      <c r="E2705" s="209" t="s">
        <v>204</v>
      </c>
      <c r="F2705" s="209">
        <v>2008</v>
      </c>
    </row>
    <row r="2706" spans="1:6" x14ac:dyDescent="0.45">
      <c r="A2706" s="209">
        <v>78224</v>
      </c>
      <c r="B2706" s="209">
        <v>250</v>
      </c>
      <c r="C2706" s="208">
        <v>9.9495403180165738</v>
      </c>
      <c r="D2706" s="209"/>
      <c r="E2706" s="209" t="s">
        <v>204</v>
      </c>
      <c r="F2706" s="209">
        <v>2008</v>
      </c>
    </row>
    <row r="2707" spans="1:6" x14ac:dyDescent="0.45">
      <c r="A2707" s="209">
        <v>78227</v>
      </c>
      <c r="B2707" s="209">
        <v>250</v>
      </c>
      <c r="C2707" s="208">
        <v>8.2302065765906622</v>
      </c>
      <c r="D2707" s="209"/>
      <c r="E2707" s="209" t="s">
        <v>204</v>
      </c>
      <c r="F2707" s="209">
        <v>2008</v>
      </c>
    </row>
    <row r="2708" spans="1:6" x14ac:dyDescent="0.45">
      <c r="A2708" s="209">
        <v>78230</v>
      </c>
      <c r="B2708" s="209">
        <v>250</v>
      </c>
      <c r="C2708" s="208">
        <v>18.665928387828739</v>
      </c>
      <c r="D2708" s="209"/>
      <c r="E2708" s="209" t="s">
        <v>204</v>
      </c>
      <c r="F2708" s="209">
        <v>2008</v>
      </c>
    </row>
    <row r="2709" spans="1:6" x14ac:dyDescent="0.45">
      <c r="A2709" s="209">
        <v>78235</v>
      </c>
      <c r="B2709" s="209">
        <v>250</v>
      </c>
      <c r="C2709" s="208">
        <v>5.6852988402274303</v>
      </c>
      <c r="D2709" s="209"/>
      <c r="E2709" s="209" t="s">
        <v>204</v>
      </c>
      <c r="F2709" s="209">
        <v>2008</v>
      </c>
    </row>
    <row r="2710" spans="1:6" x14ac:dyDescent="0.45">
      <c r="A2710" s="209">
        <v>78238</v>
      </c>
      <c r="B2710" s="209">
        <v>250</v>
      </c>
      <c r="C2710" s="208">
        <v>6.5402277001763416</v>
      </c>
      <c r="D2710" s="209"/>
      <c r="E2710" s="209" t="s">
        <v>204</v>
      </c>
      <c r="F2710" s="209">
        <v>2008</v>
      </c>
    </row>
    <row r="2711" spans="1:6" x14ac:dyDescent="0.45">
      <c r="A2711" s="209">
        <v>78241</v>
      </c>
      <c r="B2711" s="209">
        <v>250</v>
      </c>
      <c r="C2711" s="208">
        <v>20.931919282359381</v>
      </c>
      <c r="D2711" s="209"/>
      <c r="E2711" s="209" t="s">
        <v>204</v>
      </c>
      <c r="F2711" s="209">
        <v>2008</v>
      </c>
    </row>
    <row r="2712" spans="1:6" x14ac:dyDescent="0.45">
      <c r="A2712" s="209">
        <v>78246</v>
      </c>
      <c r="B2712" s="209">
        <v>250</v>
      </c>
      <c r="C2712" s="208">
        <v>9.154947801012236</v>
      </c>
      <c r="D2712" s="209"/>
      <c r="E2712" s="209" t="s">
        <v>204</v>
      </c>
      <c r="F2712" s="209">
        <v>2008</v>
      </c>
    </row>
    <row r="2713" spans="1:6" x14ac:dyDescent="0.45">
      <c r="A2713" s="209">
        <v>78252</v>
      </c>
      <c r="B2713" s="209">
        <v>250</v>
      </c>
      <c r="C2713" s="208">
        <v>8.8401742440179838</v>
      </c>
      <c r="D2713" s="209"/>
      <c r="E2713" s="209" t="s">
        <v>204</v>
      </c>
      <c r="F2713" s="209">
        <v>2008</v>
      </c>
    </row>
    <row r="2714" spans="1:6" x14ac:dyDescent="0.45">
      <c r="A2714" s="209">
        <v>78254</v>
      </c>
      <c r="B2714" s="209">
        <v>315</v>
      </c>
      <c r="C2714" s="208">
        <v>17.562656776228621</v>
      </c>
      <c r="D2714" s="209"/>
      <c r="E2714" s="209" t="s">
        <v>204</v>
      </c>
      <c r="F2714" s="209">
        <v>2008</v>
      </c>
    </row>
    <row r="2715" spans="1:6" x14ac:dyDescent="0.45">
      <c r="A2715" s="209">
        <v>78256</v>
      </c>
      <c r="B2715" s="209">
        <v>315</v>
      </c>
      <c r="C2715" s="208">
        <v>12.826793700781201</v>
      </c>
      <c r="D2715" s="209"/>
      <c r="E2715" s="209" t="s">
        <v>204</v>
      </c>
      <c r="F2715" s="209">
        <v>2008</v>
      </c>
    </row>
    <row r="2716" spans="1:6" x14ac:dyDescent="0.45">
      <c r="A2716" s="209">
        <v>78258</v>
      </c>
      <c r="B2716" s="209">
        <v>315</v>
      </c>
      <c r="C2716" s="208">
        <v>17.4790167330884</v>
      </c>
      <c r="D2716" s="209"/>
      <c r="E2716" s="209" t="s">
        <v>204</v>
      </c>
      <c r="F2716" s="209">
        <v>2008</v>
      </c>
    </row>
    <row r="2717" spans="1:6" x14ac:dyDescent="0.45">
      <c r="A2717" s="209">
        <v>78262</v>
      </c>
      <c r="B2717" s="209">
        <v>315</v>
      </c>
      <c r="C2717" s="208">
        <v>30.439224953777689</v>
      </c>
      <c r="D2717" s="209"/>
      <c r="E2717" s="209" t="s">
        <v>204</v>
      </c>
      <c r="F2717" s="209">
        <v>2008</v>
      </c>
    </row>
    <row r="2718" spans="1:6" x14ac:dyDescent="0.45">
      <c r="A2718" s="209">
        <v>78267</v>
      </c>
      <c r="B2718" s="209">
        <v>315</v>
      </c>
      <c r="C2718" s="208">
        <v>8.2251902850475869</v>
      </c>
      <c r="D2718" s="209"/>
      <c r="E2718" s="209" t="s">
        <v>204</v>
      </c>
      <c r="F2718" s="209">
        <v>2008</v>
      </c>
    </row>
    <row r="2719" spans="1:6" x14ac:dyDescent="0.45">
      <c r="A2719" s="209">
        <v>78270</v>
      </c>
      <c r="B2719" s="209">
        <v>315</v>
      </c>
      <c r="C2719" s="208">
        <v>8.9783562776151875</v>
      </c>
      <c r="D2719" s="209"/>
      <c r="E2719" s="209" t="s">
        <v>204</v>
      </c>
      <c r="F2719" s="209">
        <v>2008</v>
      </c>
    </row>
    <row r="2720" spans="1:6" x14ac:dyDescent="0.45">
      <c r="A2720" s="209">
        <v>78272</v>
      </c>
      <c r="B2720" s="209">
        <v>315</v>
      </c>
      <c r="C2720" s="208">
        <v>12.026243396296939</v>
      </c>
      <c r="D2720" s="209"/>
      <c r="E2720" s="209" t="s">
        <v>204</v>
      </c>
      <c r="F2720" s="209">
        <v>2008</v>
      </c>
    </row>
    <row r="2721" spans="1:6" x14ac:dyDescent="0.45">
      <c r="A2721" s="209">
        <v>78274</v>
      </c>
      <c r="B2721" s="209">
        <v>315</v>
      </c>
      <c r="C2721" s="208">
        <v>29.109728346795261</v>
      </c>
      <c r="D2721" s="209"/>
      <c r="E2721" s="209" t="s">
        <v>204</v>
      </c>
      <c r="F2721" s="209">
        <v>2008</v>
      </c>
    </row>
    <row r="2722" spans="1:6" x14ac:dyDescent="0.45">
      <c r="A2722" s="209">
        <v>78278</v>
      </c>
      <c r="B2722" s="209">
        <v>315</v>
      </c>
      <c r="C2722" s="208">
        <v>2.084264978574907</v>
      </c>
      <c r="D2722" s="209"/>
      <c r="E2722" s="209" t="s">
        <v>204</v>
      </c>
      <c r="F2722" s="209">
        <v>2008</v>
      </c>
    </row>
    <row r="2723" spans="1:6" x14ac:dyDescent="0.45">
      <c r="A2723" s="209">
        <v>78279</v>
      </c>
      <c r="B2723" s="209">
        <v>400</v>
      </c>
      <c r="C2723" s="208">
        <v>22.715122296387651</v>
      </c>
      <c r="D2723" s="209"/>
      <c r="E2723" s="209" t="s">
        <v>204</v>
      </c>
      <c r="F2723" s="209">
        <v>2008</v>
      </c>
    </row>
    <row r="2724" spans="1:6" x14ac:dyDescent="0.45">
      <c r="A2724" s="209">
        <v>78282</v>
      </c>
      <c r="B2724" s="209">
        <v>400</v>
      </c>
      <c r="C2724" s="208">
        <v>52.002538362496253</v>
      </c>
      <c r="D2724" s="209"/>
      <c r="E2724" s="209" t="s">
        <v>204</v>
      </c>
      <c r="F2724" s="209">
        <v>2007</v>
      </c>
    </row>
    <row r="2725" spans="1:6" x14ac:dyDescent="0.45">
      <c r="A2725" s="209">
        <v>78283</v>
      </c>
      <c r="B2725" s="209">
        <v>400</v>
      </c>
      <c r="C2725" s="208">
        <v>1.469620179289773</v>
      </c>
      <c r="D2725" s="209"/>
      <c r="E2725" s="209" t="s">
        <v>204</v>
      </c>
      <c r="F2725" s="209">
        <v>2008</v>
      </c>
    </row>
    <row r="2726" spans="1:6" x14ac:dyDescent="0.45">
      <c r="A2726" s="209">
        <v>78284</v>
      </c>
      <c r="B2726" s="209">
        <v>315</v>
      </c>
      <c r="C2726" s="208">
        <v>10.146860850072541</v>
      </c>
      <c r="D2726" s="209"/>
      <c r="E2726" s="209" t="s">
        <v>111</v>
      </c>
      <c r="F2726" s="209">
        <v>2002</v>
      </c>
    </row>
    <row r="2727" spans="1:6" x14ac:dyDescent="0.45">
      <c r="A2727" s="209">
        <v>78287</v>
      </c>
      <c r="B2727" s="209">
        <v>315</v>
      </c>
      <c r="C2727" s="208">
        <v>38.987695574587633</v>
      </c>
      <c r="D2727" s="209"/>
      <c r="E2727" s="209" t="s">
        <v>111</v>
      </c>
      <c r="F2727" s="209">
        <v>2002</v>
      </c>
    </row>
    <row r="2728" spans="1:6" x14ac:dyDescent="0.45">
      <c r="A2728" s="209">
        <v>78289</v>
      </c>
      <c r="B2728" s="209">
        <v>315</v>
      </c>
      <c r="C2728" s="208">
        <v>7.5001014005441498</v>
      </c>
      <c r="D2728" s="209"/>
      <c r="E2728" s="209" t="s">
        <v>111</v>
      </c>
      <c r="F2728" s="209">
        <v>2002</v>
      </c>
    </row>
    <row r="2729" spans="1:6" x14ac:dyDescent="0.45">
      <c r="A2729" s="209">
        <v>78290</v>
      </c>
      <c r="B2729" s="209">
        <v>315</v>
      </c>
      <c r="C2729" s="208">
        <v>53.652785870993789</v>
      </c>
      <c r="D2729" s="209"/>
      <c r="E2729" s="209" t="s">
        <v>111</v>
      </c>
      <c r="F2729" s="209">
        <v>2002</v>
      </c>
    </row>
    <row r="2730" spans="1:6" x14ac:dyDescent="0.45">
      <c r="A2730" s="209">
        <v>78291</v>
      </c>
      <c r="B2730" s="209">
        <v>250</v>
      </c>
      <c r="C2730" s="208">
        <v>47.721043112667573</v>
      </c>
      <c r="D2730" s="209"/>
      <c r="E2730" s="209" t="s">
        <v>111</v>
      </c>
      <c r="F2730" s="209">
        <v>2002</v>
      </c>
    </row>
    <row r="2731" spans="1:6" x14ac:dyDescent="0.45">
      <c r="A2731" s="209">
        <v>78320</v>
      </c>
      <c r="B2731" s="209">
        <v>500</v>
      </c>
      <c r="C2731" s="208">
        <v>50.415623443135367</v>
      </c>
      <c r="D2731" s="209"/>
      <c r="E2731" s="209" t="s">
        <v>203</v>
      </c>
      <c r="F2731" s="209">
        <v>1984</v>
      </c>
    </row>
    <row r="2732" spans="1:6" x14ac:dyDescent="0.45">
      <c r="A2732" s="209">
        <v>78336</v>
      </c>
      <c r="B2732" s="209">
        <v>450</v>
      </c>
      <c r="C2732" s="208">
        <v>7.1201650107513021</v>
      </c>
      <c r="D2732" s="209"/>
      <c r="E2732" s="209" t="s">
        <v>204</v>
      </c>
      <c r="F2732" s="209">
        <v>2008</v>
      </c>
    </row>
    <row r="2733" spans="1:6" x14ac:dyDescent="0.45">
      <c r="A2733" s="209">
        <v>78337</v>
      </c>
      <c r="B2733" s="209">
        <v>200</v>
      </c>
      <c r="C2733" s="208">
        <v>53.061118496906253</v>
      </c>
      <c r="D2733" s="209" t="s">
        <v>399</v>
      </c>
      <c r="E2733" s="209" t="s">
        <v>204</v>
      </c>
      <c r="F2733" s="209">
        <v>2008</v>
      </c>
    </row>
    <row r="2734" spans="1:6" x14ac:dyDescent="0.45">
      <c r="A2734" s="209">
        <v>78338</v>
      </c>
      <c r="B2734" s="209">
        <v>200</v>
      </c>
      <c r="C2734" s="208">
        <v>51.606057660020859</v>
      </c>
      <c r="D2734" s="209" t="s">
        <v>399</v>
      </c>
      <c r="E2734" s="209" t="s">
        <v>204</v>
      </c>
      <c r="F2734" s="209">
        <v>2008</v>
      </c>
    </row>
    <row r="2735" spans="1:6" x14ac:dyDescent="0.45">
      <c r="A2735" s="209">
        <v>78339</v>
      </c>
      <c r="B2735" s="209">
        <v>200</v>
      </c>
      <c r="C2735" s="208">
        <v>38.794398746757381</v>
      </c>
      <c r="D2735" s="209" t="s">
        <v>386</v>
      </c>
      <c r="E2735" s="209" t="s">
        <v>204</v>
      </c>
      <c r="F2735" s="209">
        <v>2008</v>
      </c>
    </row>
    <row r="2736" spans="1:6" x14ac:dyDescent="0.45">
      <c r="A2736" s="209">
        <v>78340</v>
      </c>
      <c r="B2736" s="209">
        <v>200</v>
      </c>
      <c r="C2736" s="208">
        <v>26.1312392034197</v>
      </c>
      <c r="D2736" s="209" t="s">
        <v>387</v>
      </c>
      <c r="E2736" s="209" t="s">
        <v>204</v>
      </c>
      <c r="F2736" s="209">
        <v>2008</v>
      </c>
    </row>
    <row r="2737" spans="1:6" x14ac:dyDescent="0.45">
      <c r="A2737" s="209">
        <v>78341</v>
      </c>
      <c r="B2737" s="209">
        <v>450</v>
      </c>
      <c r="C2737" s="208">
        <v>7.2388697169912639</v>
      </c>
      <c r="D2737" s="209"/>
      <c r="E2737" s="209" t="s">
        <v>204</v>
      </c>
      <c r="F2737" s="209">
        <v>2008</v>
      </c>
    </row>
    <row r="2738" spans="1:6" x14ac:dyDescent="0.45">
      <c r="A2738" s="209">
        <v>78342</v>
      </c>
      <c r="B2738" s="209">
        <v>450</v>
      </c>
      <c r="C2738" s="208">
        <v>24.342063180687539</v>
      </c>
      <c r="D2738" s="209" t="s">
        <v>387</v>
      </c>
      <c r="E2738" s="209" t="s">
        <v>204</v>
      </c>
      <c r="F2738" s="209">
        <v>2008</v>
      </c>
    </row>
    <row r="2739" spans="1:6" x14ac:dyDescent="0.45">
      <c r="A2739" s="209">
        <v>78343</v>
      </c>
      <c r="B2739" s="209">
        <v>450</v>
      </c>
      <c r="C2739" s="208">
        <v>34.672979256583233</v>
      </c>
      <c r="D2739" s="209" t="s">
        <v>396</v>
      </c>
      <c r="E2739" s="209" t="s">
        <v>204</v>
      </c>
      <c r="F2739" s="209">
        <v>2008</v>
      </c>
    </row>
    <row r="2740" spans="1:6" x14ac:dyDescent="0.45">
      <c r="A2740" s="209">
        <v>78346</v>
      </c>
      <c r="B2740" s="209">
        <v>200</v>
      </c>
      <c r="C2740" s="208">
        <v>30.95973768738245</v>
      </c>
      <c r="D2740" s="209" t="s">
        <v>404</v>
      </c>
      <c r="E2740" s="209" t="s">
        <v>204</v>
      </c>
      <c r="F2740" s="209">
        <v>2008</v>
      </c>
    </row>
    <row r="2741" spans="1:6" x14ac:dyDescent="0.45">
      <c r="A2741" s="209">
        <v>78347</v>
      </c>
      <c r="B2741" s="209">
        <v>200</v>
      </c>
      <c r="C2741" s="208">
        <v>32.655253933700777</v>
      </c>
      <c r="D2741" s="209" t="s">
        <v>413</v>
      </c>
      <c r="E2741" s="209" t="s">
        <v>204</v>
      </c>
      <c r="F2741" s="209">
        <v>2008</v>
      </c>
    </row>
    <row r="2742" spans="1:6" x14ac:dyDescent="0.45">
      <c r="A2742" s="209">
        <v>78348</v>
      </c>
      <c r="B2742" s="209">
        <v>200</v>
      </c>
      <c r="C2742" s="208">
        <v>50.417154153232723</v>
      </c>
      <c r="D2742" s="209"/>
      <c r="E2742" s="209" t="s">
        <v>204</v>
      </c>
      <c r="F2742" s="209">
        <v>2008</v>
      </c>
    </row>
    <row r="2743" spans="1:6" x14ac:dyDescent="0.45">
      <c r="A2743" s="209">
        <v>78349</v>
      </c>
      <c r="B2743" s="209">
        <v>200</v>
      </c>
      <c r="C2743" s="208">
        <v>46.518134166569233</v>
      </c>
      <c r="D2743" s="209"/>
      <c r="E2743" s="209" t="s">
        <v>204</v>
      </c>
      <c r="F2743" s="209">
        <v>2008</v>
      </c>
    </row>
    <row r="2744" spans="1:6" x14ac:dyDescent="0.45">
      <c r="A2744" s="209">
        <v>78350</v>
      </c>
      <c r="B2744" s="209">
        <v>250</v>
      </c>
      <c r="C2744" s="208">
        <v>35.521798107930053</v>
      </c>
      <c r="D2744" s="209" t="s">
        <v>404</v>
      </c>
      <c r="E2744" s="209" t="s">
        <v>204</v>
      </c>
      <c r="F2744" s="209">
        <v>2008</v>
      </c>
    </row>
    <row r="2745" spans="1:6" x14ac:dyDescent="0.45">
      <c r="A2745" s="209">
        <v>78351</v>
      </c>
      <c r="B2745" s="209">
        <v>250</v>
      </c>
      <c r="C2745" s="208">
        <v>9.6870962652288508</v>
      </c>
      <c r="D2745" s="209" t="s">
        <v>388</v>
      </c>
      <c r="E2745" s="209" t="s">
        <v>204</v>
      </c>
      <c r="F2745" s="209">
        <v>2008</v>
      </c>
    </row>
    <row r="2746" spans="1:6" x14ac:dyDescent="0.45">
      <c r="A2746" s="209">
        <v>78354</v>
      </c>
      <c r="B2746" s="209">
        <v>200</v>
      </c>
      <c r="C2746" s="208">
        <v>39.049993517944728</v>
      </c>
      <c r="D2746" s="209" t="s">
        <v>396</v>
      </c>
      <c r="E2746" s="209" t="s">
        <v>204</v>
      </c>
      <c r="F2746" s="209">
        <v>2008</v>
      </c>
    </row>
    <row r="2747" spans="1:6" x14ac:dyDescent="0.45">
      <c r="A2747" s="209">
        <v>78355</v>
      </c>
      <c r="B2747" s="209">
        <v>200</v>
      </c>
      <c r="C2747" s="208">
        <v>24.784837609808971</v>
      </c>
      <c r="D2747" s="209"/>
      <c r="E2747" s="209" t="s">
        <v>204</v>
      </c>
      <c r="F2747" s="209">
        <v>2008</v>
      </c>
    </row>
    <row r="2748" spans="1:6" x14ac:dyDescent="0.45">
      <c r="A2748" s="209">
        <v>78356</v>
      </c>
      <c r="B2748" s="209">
        <v>250</v>
      </c>
      <c r="C2748" s="208">
        <v>30.848450501861841</v>
      </c>
      <c r="D2748" s="209"/>
      <c r="E2748" s="209" t="s">
        <v>204</v>
      </c>
      <c r="F2748" s="209">
        <v>2008</v>
      </c>
    </row>
    <row r="2749" spans="1:6" x14ac:dyDescent="0.45">
      <c r="A2749" s="209">
        <v>78357</v>
      </c>
      <c r="B2749" s="209">
        <v>250</v>
      </c>
      <c r="C2749" s="208">
        <v>42.547931249608553</v>
      </c>
      <c r="D2749" s="209"/>
      <c r="E2749" s="209" t="s">
        <v>204</v>
      </c>
      <c r="F2749" s="209">
        <v>2008</v>
      </c>
    </row>
    <row r="2750" spans="1:6" x14ac:dyDescent="0.45">
      <c r="A2750" s="209">
        <v>78358</v>
      </c>
      <c r="B2750" s="209">
        <v>315</v>
      </c>
      <c r="C2750" s="208">
        <v>29.193367160940589</v>
      </c>
      <c r="D2750" s="209"/>
      <c r="E2750" s="209" t="s">
        <v>204</v>
      </c>
      <c r="F2750" s="209">
        <v>2008</v>
      </c>
    </row>
    <row r="2751" spans="1:6" x14ac:dyDescent="0.45">
      <c r="A2751" s="209">
        <v>78359</v>
      </c>
      <c r="B2751" s="209">
        <v>250</v>
      </c>
      <c r="C2751" s="208">
        <v>5.0023126348476161</v>
      </c>
      <c r="D2751" s="209" t="s">
        <v>422</v>
      </c>
      <c r="E2751" s="209" t="s">
        <v>204</v>
      </c>
      <c r="F2751" s="209">
        <v>2008</v>
      </c>
    </row>
    <row r="2752" spans="1:6" x14ac:dyDescent="0.45">
      <c r="A2752" s="209">
        <v>78360</v>
      </c>
      <c r="B2752" s="209">
        <v>250</v>
      </c>
      <c r="C2752" s="208">
        <v>42.613986195530153</v>
      </c>
      <c r="D2752" s="209"/>
      <c r="E2752" s="209" t="s">
        <v>204</v>
      </c>
      <c r="F2752" s="209">
        <v>2008</v>
      </c>
    </row>
    <row r="2753" spans="1:6" x14ac:dyDescent="0.45">
      <c r="A2753" s="209">
        <v>78361</v>
      </c>
      <c r="B2753" s="209">
        <v>315</v>
      </c>
      <c r="C2753" s="208">
        <v>46.781013017973429</v>
      </c>
      <c r="D2753" s="209" t="s">
        <v>413</v>
      </c>
      <c r="E2753" s="209" t="s">
        <v>204</v>
      </c>
      <c r="F2753" s="209">
        <v>2008</v>
      </c>
    </row>
    <row r="2754" spans="1:6" x14ac:dyDescent="0.45">
      <c r="A2754" s="209">
        <v>78369</v>
      </c>
      <c r="B2754" s="209">
        <v>160</v>
      </c>
      <c r="C2754" s="208">
        <v>19.311945871490359</v>
      </c>
      <c r="D2754" s="209"/>
      <c r="E2754" s="209" t="s">
        <v>204</v>
      </c>
      <c r="F2754" s="209">
        <v>2008</v>
      </c>
    </row>
    <row r="2755" spans="1:6" x14ac:dyDescent="0.45">
      <c r="A2755" s="209">
        <v>78370</v>
      </c>
      <c r="B2755" s="209">
        <v>250</v>
      </c>
      <c r="C2755" s="208">
        <v>25.487049385936938</v>
      </c>
      <c r="D2755" s="209"/>
      <c r="E2755" s="209" t="s">
        <v>204</v>
      </c>
      <c r="F2755" s="209">
        <v>2008</v>
      </c>
    </row>
    <row r="2756" spans="1:6" x14ac:dyDescent="0.45">
      <c r="A2756" s="209">
        <v>78450</v>
      </c>
      <c r="B2756" s="209">
        <v>250</v>
      </c>
      <c r="C2756" s="208">
        <v>39.175179320646471</v>
      </c>
      <c r="D2756" s="209" t="s">
        <v>404</v>
      </c>
      <c r="E2756" s="209" t="s">
        <v>204</v>
      </c>
      <c r="F2756" s="209">
        <v>2008</v>
      </c>
    </row>
    <row r="2757" spans="1:6" x14ac:dyDescent="0.45">
      <c r="A2757" s="209">
        <v>78451</v>
      </c>
      <c r="B2757" s="209">
        <v>250</v>
      </c>
      <c r="C2757" s="208">
        <v>37.064309368406548</v>
      </c>
      <c r="D2757" s="209" t="s">
        <v>387</v>
      </c>
      <c r="E2757" s="209" t="s">
        <v>204</v>
      </c>
      <c r="F2757" s="209">
        <v>2008</v>
      </c>
    </row>
    <row r="2758" spans="1:6" x14ac:dyDescent="0.45">
      <c r="A2758" s="209">
        <v>78452</v>
      </c>
      <c r="B2758" s="209">
        <v>250</v>
      </c>
      <c r="C2758" s="208">
        <v>48.046775388110419</v>
      </c>
      <c r="D2758" s="209" t="s">
        <v>404</v>
      </c>
      <c r="E2758" s="209" t="s">
        <v>204</v>
      </c>
      <c r="F2758" s="209">
        <v>2008</v>
      </c>
    </row>
    <row r="2759" spans="1:6" x14ac:dyDescent="0.45">
      <c r="A2759" s="209">
        <v>78453</v>
      </c>
      <c r="B2759" s="209">
        <v>250</v>
      </c>
      <c r="C2759" s="208">
        <v>39.448824837479407</v>
      </c>
      <c r="D2759" s="209" t="s">
        <v>387</v>
      </c>
      <c r="E2759" s="209" t="s">
        <v>204</v>
      </c>
      <c r="F2759" s="209">
        <v>2008</v>
      </c>
    </row>
    <row r="2760" spans="1:6" x14ac:dyDescent="0.45">
      <c r="A2760" s="209">
        <v>78454</v>
      </c>
      <c r="B2760" s="209">
        <v>250</v>
      </c>
      <c r="C2760" s="208">
        <v>19.545389232154001</v>
      </c>
      <c r="D2760" s="209" t="s">
        <v>419</v>
      </c>
      <c r="E2760" s="209" t="s">
        <v>204</v>
      </c>
      <c r="F2760" s="209">
        <v>2008</v>
      </c>
    </row>
    <row r="2761" spans="1:6" x14ac:dyDescent="0.45">
      <c r="A2761" s="209">
        <v>78455</v>
      </c>
      <c r="B2761" s="209">
        <v>250</v>
      </c>
      <c r="C2761" s="208">
        <v>21.734661449036611</v>
      </c>
      <c r="D2761" s="209" t="s">
        <v>425</v>
      </c>
      <c r="E2761" s="209" t="s">
        <v>204</v>
      </c>
      <c r="F2761" s="209">
        <v>2008</v>
      </c>
    </row>
    <row r="2762" spans="1:6" x14ac:dyDescent="0.45">
      <c r="A2762" s="209">
        <v>78456</v>
      </c>
      <c r="B2762" s="209">
        <v>250</v>
      </c>
      <c r="C2762" s="208">
        <v>34.751901848392393</v>
      </c>
      <c r="D2762" s="209" t="s">
        <v>387</v>
      </c>
      <c r="E2762" s="209" t="s">
        <v>204</v>
      </c>
      <c r="F2762" s="209">
        <v>2008</v>
      </c>
    </row>
    <row r="2763" spans="1:6" x14ac:dyDescent="0.45">
      <c r="A2763" s="209">
        <v>78457</v>
      </c>
      <c r="B2763" s="209">
        <v>250</v>
      </c>
      <c r="C2763" s="208">
        <v>27.883880583354038</v>
      </c>
      <c r="D2763" s="209" t="s">
        <v>404</v>
      </c>
      <c r="E2763" s="209" t="s">
        <v>204</v>
      </c>
      <c r="F2763" s="209">
        <v>2008</v>
      </c>
    </row>
    <row r="2764" spans="1:6" x14ac:dyDescent="0.45">
      <c r="A2764" s="209">
        <v>78458</v>
      </c>
      <c r="B2764" s="209">
        <v>250</v>
      </c>
      <c r="C2764" s="208">
        <v>10.098433015339261</v>
      </c>
      <c r="D2764" s="209" t="s">
        <v>386</v>
      </c>
      <c r="E2764" s="209" t="s">
        <v>204</v>
      </c>
      <c r="F2764" s="209">
        <v>2008</v>
      </c>
    </row>
    <row r="2765" spans="1:6" x14ac:dyDescent="0.45">
      <c r="A2765" s="209">
        <v>78459</v>
      </c>
      <c r="B2765" s="209">
        <v>250</v>
      </c>
      <c r="C2765" s="208">
        <v>41.015531116559799</v>
      </c>
      <c r="D2765" s="209" t="s">
        <v>389</v>
      </c>
      <c r="E2765" s="209" t="s">
        <v>204</v>
      </c>
      <c r="F2765" s="209">
        <v>2008</v>
      </c>
    </row>
    <row r="2766" spans="1:6" x14ac:dyDescent="0.45">
      <c r="A2766" s="209">
        <v>78460</v>
      </c>
      <c r="B2766" s="209">
        <v>315</v>
      </c>
      <c r="C2766" s="208">
        <v>28.632687324117601</v>
      </c>
      <c r="D2766" s="209" t="s">
        <v>392</v>
      </c>
      <c r="E2766" s="209" t="s">
        <v>204</v>
      </c>
      <c r="F2766" s="209">
        <v>2008</v>
      </c>
    </row>
    <row r="2767" spans="1:6" x14ac:dyDescent="0.45">
      <c r="A2767" s="209">
        <v>78461</v>
      </c>
      <c r="B2767" s="209">
        <v>315</v>
      </c>
      <c r="C2767" s="208">
        <v>20.976700100811499</v>
      </c>
      <c r="D2767" s="209" t="s">
        <v>392</v>
      </c>
      <c r="E2767" s="209" t="s">
        <v>204</v>
      </c>
      <c r="F2767" s="209">
        <v>2008</v>
      </c>
    </row>
    <row r="2768" spans="1:6" x14ac:dyDescent="0.45">
      <c r="A2768" s="209">
        <v>78462</v>
      </c>
      <c r="B2768" s="209">
        <v>250</v>
      </c>
      <c r="C2768" s="208">
        <v>38.049118694125838</v>
      </c>
      <c r="D2768" s="209"/>
      <c r="E2768" s="209" t="s">
        <v>204</v>
      </c>
      <c r="F2768" s="209">
        <v>2008</v>
      </c>
    </row>
    <row r="2769" spans="1:6" x14ac:dyDescent="0.45">
      <c r="A2769" s="209">
        <v>78463</v>
      </c>
      <c r="B2769" s="209">
        <v>315</v>
      </c>
      <c r="C2769" s="208">
        <v>62.438029218388827</v>
      </c>
      <c r="D2769" s="209"/>
      <c r="E2769" s="209" t="s">
        <v>204</v>
      </c>
      <c r="F2769" s="209">
        <v>2008</v>
      </c>
    </row>
    <row r="2770" spans="1:6" x14ac:dyDescent="0.45">
      <c r="A2770" s="209">
        <v>78464</v>
      </c>
      <c r="B2770" s="209">
        <v>450</v>
      </c>
      <c r="C2770" s="208">
        <v>18.76911802283562</v>
      </c>
      <c r="D2770" s="209"/>
      <c r="E2770" s="209" t="s">
        <v>204</v>
      </c>
      <c r="F2770" s="209">
        <v>2008</v>
      </c>
    </row>
    <row r="2771" spans="1:6" x14ac:dyDescent="0.45">
      <c r="A2771" s="209">
        <v>78465</v>
      </c>
      <c r="B2771" s="209">
        <v>450</v>
      </c>
      <c r="C2771" s="208">
        <v>42.854354451784879</v>
      </c>
      <c r="D2771" s="209"/>
      <c r="E2771" s="209" t="s">
        <v>204</v>
      </c>
      <c r="F2771" s="209">
        <v>2008</v>
      </c>
    </row>
    <row r="2772" spans="1:6" x14ac:dyDescent="0.45">
      <c r="A2772" s="209">
        <v>78466</v>
      </c>
      <c r="B2772" s="209">
        <v>450</v>
      </c>
      <c r="C2772" s="208">
        <v>40.14950307378259</v>
      </c>
      <c r="D2772" s="209"/>
      <c r="E2772" s="209" t="s">
        <v>204</v>
      </c>
      <c r="F2772" s="209">
        <v>2008</v>
      </c>
    </row>
    <row r="2773" spans="1:6" x14ac:dyDescent="0.45">
      <c r="A2773" s="209">
        <v>78467</v>
      </c>
      <c r="B2773" s="209">
        <v>450</v>
      </c>
      <c r="C2773" s="208">
        <v>40.694016734627567</v>
      </c>
      <c r="D2773" s="209"/>
      <c r="E2773" s="209" t="s">
        <v>204</v>
      </c>
      <c r="F2773" s="209">
        <v>2008</v>
      </c>
    </row>
    <row r="2774" spans="1:6" x14ac:dyDescent="0.45">
      <c r="A2774" s="209">
        <v>78468</v>
      </c>
      <c r="B2774" s="209">
        <v>450</v>
      </c>
      <c r="C2774" s="208">
        <v>41.148553913376197</v>
      </c>
      <c r="D2774" s="209"/>
      <c r="E2774" s="209" t="s">
        <v>204</v>
      </c>
      <c r="F2774" s="209">
        <v>2008</v>
      </c>
    </row>
    <row r="2775" spans="1:6" x14ac:dyDescent="0.45">
      <c r="A2775" s="209">
        <v>78469</v>
      </c>
      <c r="B2775" s="209">
        <v>450</v>
      </c>
      <c r="C2775" s="208">
        <v>38.601411295519199</v>
      </c>
      <c r="D2775" s="209"/>
      <c r="E2775" s="209" t="s">
        <v>204</v>
      </c>
      <c r="F2775" s="209">
        <v>2008</v>
      </c>
    </row>
    <row r="2776" spans="1:6" x14ac:dyDescent="0.45">
      <c r="A2776" s="209">
        <v>78471</v>
      </c>
      <c r="B2776" s="209">
        <v>200</v>
      </c>
      <c r="C2776" s="208">
        <v>49.575406401985191</v>
      </c>
      <c r="D2776" s="209" t="s">
        <v>404</v>
      </c>
      <c r="E2776" s="209" t="s">
        <v>204</v>
      </c>
      <c r="F2776" s="209">
        <v>2007</v>
      </c>
    </row>
    <row r="2777" spans="1:6" x14ac:dyDescent="0.45">
      <c r="A2777" s="209">
        <v>78472</v>
      </c>
      <c r="B2777" s="209">
        <v>200</v>
      </c>
      <c r="C2777" s="208">
        <v>44.112235278329088</v>
      </c>
      <c r="D2777" s="209" t="s">
        <v>387</v>
      </c>
      <c r="E2777" s="209" t="s">
        <v>204</v>
      </c>
      <c r="F2777" s="209">
        <v>2007</v>
      </c>
    </row>
    <row r="2778" spans="1:6" x14ac:dyDescent="0.45">
      <c r="A2778" s="209">
        <v>78473</v>
      </c>
      <c r="B2778" s="209">
        <v>200</v>
      </c>
      <c r="C2778" s="208">
        <v>44.768461851113031</v>
      </c>
      <c r="D2778" s="209" t="s">
        <v>387</v>
      </c>
      <c r="E2778" s="209" t="s">
        <v>204</v>
      </c>
      <c r="F2778" s="209">
        <v>2007</v>
      </c>
    </row>
    <row r="2779" spans="1:6" x14ac:dyDescent="0.45">
      <c r="A2779" s="209">
        <v>78487</v>
      </c>
      <c r="B2779" s="209">
        <v>400</v>
      </c>
      <c r="C2779" s="208">
        <v>50.363184196032783</v>
      </c>
      <c r="D2779" s="209"/>
      <c r="E2779" s="209" t="s">
        <v>203</v>
      </c>
      <c r="F2779" s="209">
        <v>1971</v>
      </c>
    </row>
    <row r="2780" spans="1:6" x14ac:dyDescent="0.45">
      <c r="A2780" s="209">
        <v>78488</v>
      </c>
      <c r="B2780" s="209">
        <v>400</v>
      </c>
      <c r="C2780" s="208">
        <v>45.172461445901433</v>
      </c>
      <c r="D2780" s="209"/>
      <c r="E2780" s="209" t="s">
        <v>203</v>
      </c>
      <c r="F2780" s="209">
        <v>1971</v>
      </c>
    </row>
    <row r="2781" spans="1:6" x14ac:dyDescent="0.45">
      <c r="A2781" s="209">
        <v>78490</v>
      </c>
      <c r="B2781" s="209">
        <v>400</v>
      </c>
      <c r="C2781" s="208">
        <v>46.148048085905373</v>
      </c>
      <c r="D2781" s="209"/>
      <c r="E2781" s="209" t="s">
        <v>203</v>
      </c>
      <c r="F2781" s="209">
        <v>1971</v>
      </c>
    </row>
    <row r="2782" spans="1:6" x14ac:dyDescent="0.45">
      <c r="A2782" s="209">
        <v>78499</v>
      </c>
      <c r="B2782" s="209">
        <v>200</v>
      </c>
      <c r="C2782" s="208">
        <v>39.218207978733837</v>
      </c>
      <c r="D2782" s="209" t="s">
        <v>404</v>
      </c>
      <c r="E2782" s="209" t="s">
        <v>204</v>
      </c>
      <c r="F2782" s="209">
        <v>2008</v>
      </c>
    </row>
    <row r="2783" spans="1:6" x14ac:dyDescent="0.45">
      <c r="A2783" s="209">
        <v>78500</v>
      </c>
      <c r="B2783" s="209">
        <v>200</v>
      </c>
      <c r="C2783" s="208">
        <v>50.518498634146091</v>
      </c>
      <c r="D2783" s="209" t="s">
        <v>387</v>
      </c>
      <c r="E2783" s="209" t="s">
        <v>204</v>
      </c>
      <c r="F2783" s="209">
        <v>2008</v>
      </c>
    </row>
    <row r="2784" spans="1:6" x14ac:dyDescent="0.45">
      <c r="A2784" s="209">
        <v>78501</v>
      </c>
      <c r="B2784" s="209">
        <v>200</v>
      </c>
      <c r="C2784" s="208">
        <v>46.373428682161958</v>
      </c>
      <c r="D2784" s="209" t="s">
        <v>421</v>
      </c>
      <c r="E2784" s="209" t="s">
        <v>204</v>
      </c>
      <c r="F2784" s="209">
        <v>2008</v>
      </c>
    </row>
    <row r="2785" spans="1:6" x14ac:dyDescent="0.45">
      <c r="A2785" s="209">
        <v>78502</v>
      </c>
      <c r="B2785" s="209">
        <v>200</v>
      </c>
      <c r="C2785" s="208">
        <v>48.425505593566058</v>
      </c>
      <c r="D2785" s="209" t="s">
        <v>400</v>
      </c>
      <c r="E2785" s="209" t="s">
        <v>204</v>
      </c>
      <c r="F2785" s="209">
        <v>2008</v>
      </c>
    </row>
    <row r="2786" spans="1:6" x14ac:dyDescent="0.45">
      <c r="A2786" s="209">
        <v>78507</v>
      </c>
      <c r="B2786" s="209">
        <v>400</v>
      </c>
      <c r="C2786" s="208">
        <v>58.910791012388557</v>
      </c>
      <c r="D2786" s="209"/>
      <c r="E2786" s="209" t="s">
        <v>203</v>
      </c>
      <c r="F2786" s="209">
        <v>1901</v>
      </c>
    </row>
    <row r="2787" spans="1:6" x14ac:dyDescent="0.45">
      <c r="A2787" s="209">
        <v>78508</v>
      </c>
      <c r="B2787" s="209">
        <v>500</v>
      </c>
      <c r="C2787" s="208">
        <v>9.6836797105283061</v>
      </c>
      <c r="D2787" s="209"/>
      <c r="E2787" s="209" t="s">
        <v>203</v>
      </c>
      <c r="F2787" s="209">
        <v>1901</v>
      </c>
    </row>
    <row r="2788" spans="1:6" x14ac:dyDescent="0.45">
      <c r="A2788" s="209">
        <v>78515</v>
      </c>
      <c r="B2788" s="209">
        <v>1000</v>
      </c>
      <c r="C2788" s="208">
        <v>54.432763822851442</v>
      </c>
      <c r="D2788" s="209"/>
      <c r="E2788" s="209" t="s">
        <v>203</v>
      </c>
      <c r="F2788" s="209">
        <v>1901</v>
      </c>
    </row>
    <row r="2789" spans="1:6" x14ac:dyDescent="0.45">
      <c r="A2789" s="209">
        <v>78519</v>
      </c>
      <c r="B2789" s="209">
        <v>700</v>
      </c>
      <c r="C2789" s="208">
        <v>63.609736372479261</v>
      </c>
      <c r="D2789" s="209"/>
      <c r="E2789" s="209" t="s">
        <v>203</v>
      </c>
      <c r="F2789" s="209">
        <v>1901</v>
      </c>
    </row>
    <row r="2790" spans="1:6" x14ac:dyDescent="0.45">
      <c r="A2790" s="209">
        <v>78532</v>
      </c>
      <c r="B2790" s="209">
        <v>250</v>
      </c>
      <c r="C2790" s="208">
        <v>16.15946553667283</v>
      </c>
      <c r="D2790" s="209"/>
      <c r="E2790" s="209" t="s">
        <v>204</v>
      </c>
      <c r="F2790" s="209">
        <v>2008</v>
      </c>
    </row>
    <row r="2791" spans="1:6" x14ac:dyDescent="0.45">
      <c r="A2791" s="209">
        <v>78533</v>
      </c>
      <c r="B2791" s="209">
        <v>250</v>
      </c>
      <c r="C2791" s="208">
        <v>4.5535060963955356</v>
      </c>
      <c r="D2791" s="209"/>
      <c r="E2791" s="209" t="s">
        <v>204</v>
      </c>
      <c r="F2791" s="209">
        <v>2008</v>
      </c>
    </row>
    <row r="2792" spans="1:6" x14ac:dyDescent="0.45">
      <c r="A2792" s="209">
        <v>78534</v>
      </c>
      <c r="B2792" s="209">
        <v>250</v>
      </c>
      <c r="C2792" s="208">
        <v>35.25779277586264</v>
      </c>
      <c r="D2792" s="209"/>
      <c r="E2792" s="209" t="s">
        <v>204</v>
      </c>
      <c r="F2792" s="209">
        <v>2008</v>
      </c>
    </row>
    <row r="2793" spans="1:6" x14ac:dyDescent="0.45">
      <c r="A2793" s="209">
        <v>78535</v>
      </c>
      <c r="B2793" s="209">
        <v>250</v>
      </c>
      <c r="C2793" s="208">
        <v>25.78669263618119</v>
      </c>
      <c r="D2793" s="209"/>
      <c r="E2793" s="209" t="s">
        <v>204</v>
      </c>
      <c r="F2793" s="209">
        <v>2008</v>
      </c>
    </row>
    <row r="2794" spans="1:6" x14ac:dyDescent="0.45">
      <c r="A2794" s="209">
        <v>78539</v>
      </c>
      <c r="B2794" s="209">
        <v>200</v>
      </c>
      <c r="C2794" s="208">
        <v>19.16272796108322</v>
      </c>
      <c r="D2794" s="209"/>
      <c r="E2794" s="209" t="s">
        <v>207</v>
      </c>
      <c r="F2794" s="209">
        <v>1978</v>
      </c>
    </row>
    <row r="2795" spans="1:6" x14ac:dyDescent="0.45">
      <c r="A2795" s="209">
        <v>78541</v>
      </c>
      <c r="B2795" s="209">
        <v>200</v>
      </c>
      <c r="C2795" s="208">
        <v>18.704337142223981</v>
      </c>
      <c r="D2795" s="209"/>
      <c r="E2795" s="209" t="s">
        <v>207</v>
      </c>
      <c r="F2795" s="209">
        <v>1978</v>
      </c>
    </row>
    <row r="2796" spans="1:6" x14ac:dyDescent="0.45">
      <c r="A2796" s="209">
        <v>78549</v>
      </c>
      <c r="B2796" s="209">
        <v>250</v>
      </c>
      <c r="C2796" s="208">
        <v>45.379673826944043</v>
      </c>
      <c r="D2796" s="209" t="s">
        <v>426</v>
      </c>
      <c r="E2796" s="209" t="s">
        <v>204</v>
      </c>
      <c r="F2796" s="209">
        <v>2008</v>
      </c>
    </row>
    <row r="2797" spans="1:6" x14ac:dyDescent="0.45">
      <c r="A2797" s="209">
        <v>78550</v>
      </c>
      <c r="B2797" s="209">
        <v>250</v>
      </c>
      <c r="C2797" s="208">
        <v>13.591167962463819</v>
      </c>
      <c r="D2797" s="209" t="s">
        <v>396</v>
      </c>
      <c r="E2797" s="209" t="s">
        <v>204</v>
      </c>
      <c r="F2797" s="209">
        <v>2008</v>
      </c>
    </row>
    <row r="2798" spans="1:6" x14ac:dyDescent="0.45">
      <c r="A2798" s="209">
        <v>78551</v>
      </c>
      <c r="B2798" s="209">
        <v>250</v>
      </c>
      <c r="C2798" s="208">
        <v>40.357885440024411</v>
      </c>
      <c r="D2798" s="209" t="s">
        <v>386</v>
      </c>
      <c r="E2798" s="209" t="s">
        <v>204</v>
      </c>
      <c r="F2798" s="209">
        <v>2008</v>
      </c>
    </row>
    <row r="2799" spans="1:6" x14ac:dyDescent="0.45">
      <c r="A2799" s="209">
        <v>78552</v>
      </c>
      <c r="B2799" s="209">
        <v>250</v>
      </c>
      <c r="C2799" s="208">
        <v>18.13523425368237</v>
      </c>
      <c r="D2799" s="209" t="s">
        <v>388</v>
      </c>
      <c r="E2799" s="209" t="s">
        <v>204</v>
      </c>
      <c r="F2799" s="209">
        <v>2008</v>
      </c>
    </row>
    <row r="2800" spans="1:6" x14ac:dyDescent="0.45">
      <c r="A2800" s="209">
        <v>78553</v>
      </c>
      <c r="B2800" s="209">
        <v>250</v>
      </c>
      <c r="C2800" s="208">
        <v>14.141262009140419</v>
      </c>
      <c r="D2800" s="209" t="s">
        <v>413</v>
      </c>
      <c r="E2800" s="209" t="s">
        <v>204</v>
      </c>
      <c r="F2800" s="209">
        <v>2008</v>
      </c>
    </row>
    <row r="2801" spans="1:6" x14ac:dyDescent="0.45">
      <c r="A2801" s="209">
        <v>78554</v>
      </c>
      <c r="B2801" s="209">
        <v>250</v>
      </c>
      <c r="C2801" s="208">
        <v>16.270671799619748</v>
      </c>
      <c r="D2801" s="209" t="s">
        <v>386</v>
      </c>
      <c r="E2801" s="209" t="s">
        <v>204</v>
      </c>
      <c r="F2801" s="209">
        <v>2008</v>
      </c>
    </row>
    <row r="2802" spans="1:6" x14ac:dyDescent="0.45">
      <c r="A2802" s="209">
        <v>78560</v>
      </c>
      <c r="B2802" s="209">
        <v>675</v>
      </c>
      <c r="C2802" s="208">
        <v>9.5296301313369423</v>
      </c>
      <c r="D2802" s="209"/>
      <c r="E2802" s="209" t="s">
        <v>204</v>
      </c>
      <c r="F2802" s="209">
        <v>2007</v>
      </c>
    </row>
    <row r="2803" spans="1:6" x14ac:dyDescent="0.45">
      <c r="A2803" s="209">
        <v>78563</v>
      </c>
      <c r="B2803" s="209">
        <v>675</v>
      </c>
      <c r="C2803" s="208">
        <v>52.05914709860189</v>
      </c>
      <c r="D2803" s="209"/>
      <c r="E2803" s="209" t="s">
        <v>204</v>
      </c>
      <c r="F2803" s="209">
        <v>2008</v>
      </c>
    </row>
    <row r="2804" spans="1:6" x14ac:dyDescent="0.45">
      <c r="A2804" s="209">
        <v>78564</v>
      </c>
      <c r="B2804" s="209">
        <v>675</v>
      </c>
      <c r="C2804" s="208">
        <v>58.209985101180187</v>
      </c>
      <c r="D2804" s="209"/>
      <c r="E2804" s="209" t="s">
        <v>204</v>
      </c>
      <c r="F2804" s="209">
        <v>2008</v>
      </c>
    </row>
    <row r="2805" spans="1:6" x14ac:dyDescent="0.45">
      <c r="A2805" s="209">
        <v>78565</v>
      </c>
      <c r="B2805" s="209">
        <v>675</v>
      </c>
      <c r="C2805" s="208">
        <v>76.227331556800166</v>
      </c>
      <c r="D2805" s="209"/>
      <c r="E2805" s="209" t="s">
        <v>204</v>
      </c>
      <c r="F2805" s="209">
        <v>2008</v>
      </c>
    </row>
    <row r="2806" spans="1:6" x14ac:dyDescent="0.45">
      <c r="A2806" s="209">
        <v>78567</v>
      </c>
      <c r="B2806" s="209">
        <v>675</v>
      </c>
      <c r="C2806" s="208">
        <v>54.061811408201358</v>
      </c>
      <c r="D2806" s="209"/>
      <c r="E2806" s="209" t="s">
        <v>204</v>
      </c>
      <c r="F2806" s="209">
        <v>2008</v>
      </c>
    </row>
    <row r="2807" spans="1:6" x14ac:dyDescent="0.45">
      <c r="A2807" s="209">
        <v>78568</v>
      </c>
      <c r="B2807" s="209">
        <v>675</v>
      </c>
      <c r="C2807" s="208">
        <v>4.5576907287444879</v>
      </c>
      <c r="D2807" s="209"/>
      <c r="E2807" s="209" t="s">
        <v>204</v>
      </c>
      <c r="F2807" s="209">
        <v>2008</v>
      </c>
    </row>
    <row r="2808" spans="1:6" x14ac:dyDescent="0.45">
      <c r="A2808" s="209">
        <v>78569</v>
      </c>
      <c r="B2808" s="209">
        <v>675</v>
      </c>
      <c r="C2808" s="208">
        <v>51.753558601612802</v>
      </c>
      <c r="D2808" s="209"/>
      <c r="E2808" s="209" t="s">
        <v>204</v>
      </c>
      <c r="F2808" s="209">
        <v>2008</v>
      </c>
    </row>
    <row r="2809" spans="1:6" x14ac:dyDescent="0.45">
      <c r="A2809" s="209">
        <v>78580</v>
      </c>
      <c r="B2809" s="209">
        <v>675</v>
      </c>
      <c r="C2809" s="208">
        <v>62.682930355165432</v>
      </c>
      <c r="D2809" s="209"/>
      <c r="E2809" s="209" t="s">
        <v>204</v>
      </c>
      <c r="F2809" s="209">
        <v>2008</v>
      </c>
    </row>
    <row r="2810" spans="1:6" x14ac:dyDescent="0.45">
      <c r="A2810" s="209">
        <v>78581</v>
      </c>
      <c r="B2810" s="209">
        <v>675</v>
      </c>
      <c r="C2810" s="208">
        <v>67.227857758807616</v>
      </c>
      <c r="D2810" s="209"/>
      <c r="E2810" s="209" t="s">
        <v>204</v>
      </c>
      <c r="F2810" s="209">
        <v>2008</v>
      </c>
    </row>
    <row r="2811" spans="1:6" x14ac:dyDescent="0.45">
      <c r="A2811" s="209">
        <v>78582</v>
      </c>
      <c r="B2811" s="209">
        <v>675</v>
      </c>
      <c r="C2811" s="208">
        <v>6.8488791353604821</v>
      </c>
      <c r="D2811" s="209"/>
      <c r="E2811" s="209" t="s">
        <v>204</v>
      </c>
      <c r="F2811" s="209">
        <v>2008</v>
      </c>
    </row>
    <row r="2812" spans="1:6" x14ac:dyDescent="0.45">
      <c r="A2812" s="209">
        <v>78583</v>
      </c>
      <c r="B2812" s="209">
        <v>675</v>
      </c>
      <c r="C2812" s="208">
        <v>70.190399115063187</v>
      </c>
      <c r="D2812" s="209"/>
      <c r="E2812" s="209" t="s">
        <v>204</v>
      </c>
      <c r="F2812" s="209">
        <v>2008</v>
      </c>
    </row>
    <row r="2813" spans="1:6" x14ac:dyDescent="0.45">
      <c r="A2813" s="209">
        <v>78584</v>
      </c>
      <c r="B2813" s="209">
        <v>315</v>
      </c>
      <c r="C2813" s="208">
        <v>50.476475731725351</v>
      </c>
      <c r="D2813" s="209"/>
      <c r="E2813" s="209" t="s">
        <v>204</v>
      </c>
      <c r="F2813" s="209">
        <v>2008</v>
      </c>
    </row>
    <row r="2814" spans="1:6" x14ac:dyDescent="0.45">
      <c r="A2814" s="209">
        <v>78585</v>
      </c>
      <c r="B2814" s="209">
        <v>315</v>
      </c>
      <c r="C2814" s="208">
        <v>50.384278309152648</v>
      </c>
      <c r="D2814" s="209" t="s">
        <v>387</v>
      </c>
      <c r="E2814" s="209" t="s">
        <v>204</v>
      </c>
      <c r="F2814" s="209">
        <v>2008</v>
      </c>
    </row>
    <row r="2815" spans="1:6" x14ac:dyDescent="0.45">
      <c r="A2815" s="209">
        <v>78586</v>
      </c>
      <c r="B2815" s="209">
        <v>315</v>
      </c>
      <c r="C2815" s="208">
        <v>44.51871772502961</v>
      </c>
      <c r="D2815" s="209"/>
      <c r="E2815" s="209" t="s">
        <v>204</v>
      </c>
      <c r="F2815" s="209">
        <v>2008</v>
      </c>
    </row>
    <row r="2816" spans="1:6" x14ac:dyDescent="0.45">
      <c r="A2816" s="209">
        <v>78587</v>
      </c>
      <c r="B2816" s="209">
        <v>315</v>
      </c>
      <c r="C2816" s="208">
        <v>50.403013375441788</v>
      </c>
      <c r="D2816" s="209" t="s">
        <v>387</v>
      </c>
      <c r="E2816" s="209" t="s">
        <v>204</v>
      </c>
      <c r="F2816" s="209">
        <v>2008</v>
      </c>
    </row>
    <row r="2817" spans="1:6" x14ac:dyDescent="0.45">
      <c r="A2817" s="209">
        <v>78639</v>
      </c>
      <c r="B2817" s="209">
        <v>450</v>
      </c>
      <c r="C2817" s="208">
        <v>26.210378031508821</v>
      </c>
      <c r="D2817" s="209" t="s">
        <v>414</v>
      </c>
      <c r="E2817" s="209" t="s">
        <v>204</v>
      </c>
      <c r="F2817" s="209">
        <v>2005</v>
      </c>
    </row>
    <row r="2818" spans="1:6" x14ac:dyDescent="0.45">
      <c r="A2818" s="209">
        <v>78640</v>
      </c>
      <c r="B2818" s="209">
        <v>450</v>
      </c>
      <c r="C2818" s="208">
        <v>1.2619903673637141</v>
      </c>
      <c r="D2818" s="209" t="s">
        <v>414</v>
      </c>
      <c r="E2818" s="209" t="s">
        <v>204</v>
      </c>
      <c r="F2818" s="209">
        <v>2005</v>
      </c>
    </row>
    <row r="2819" spans="1:6" x14ac:dyDescent="0.45">
      <c r="A2819" s="209">
        <v>78641</v>
      </c>
      <c r="B2819" s="209">
        <v>250</v>
      </c>
      <c r="C2819" s="208">
        <v>23.555771780600001</v>
      </c>
      <c r="D2819" s="209" t="s">
        <v>404</v>
      </c>
      <c r="E2819" s="209" t="s">
        <v>204</v>
      </c>
      <c r="F2819" s="209">
        <v>2008</v>
      </c>
    </row>
    <row r="2820" spans="1:6" x14ac:dyDescent="0.45">
      <c r="A2820" s="209">
        <v>78642</v>
      </c>
      <c r="B2820" s="209">
        <v>250</v>
      </c>
      <c r="C2820" s="208">
        <v>40.818714116438407</v>
      </c>
      <c r="D2820" s="209" t="s">
        <v>399</v>
      </c>
      <c r="E2820" s="209" t="s">
        <v>204</v>
      </c>
      <c r="F2820" s="209">
        <v>2008</v>
      </c>
    </row>
    <row r="2821" spans="1:6" x14ac:dyDescent="0.45">
      <c r="A2821" s="209">
        <v>78643</v>
      </c>
      <c r="B2821" s="209">
        <v>250</v>
      </c>
      <c r="C2821" s="208">
        <v>48.959854498770632</v>
      </c>
      <c r="D2821" s="209" t="s">
        <v>413</v>
      </c>
      <c r="E2821" s="209" t="s">
        <v>204</v>
      </c>
      <c r="F2821" s="209">
        <v>2008</v>
      </c>
    </row>
    <row r="2822" spans="1:6" x14ac:dyDescent="0.45">
      <c r="A2822" s="209">
        <v>78644</v>
      </c>
      <c r="B2822" s="209">
        <v>250</v>
      </c>
      <c r="C2822" s="208">
        <v>57.30611528939987</v>
      </c>
      <c r="D2822" s="209" t="s">
        <v>412</v>
      </c>
      <c r="E2822" s="209" t="s">
        <v>204</v>
      </c>
      <c r="F2822" s="209">
        <v>2008</v>
      </c>
    </row>
    <row r="2823" spans="1:6" x14ac:dyDescent="0.45">
      <c r="A2823" s="209">
        <v>78645</v>
      </c>
      <c r="B2823" s="209">
        <v>250</v>
      </c>
      <c r="C2823" s="208">
        <v>25.721766112645948</v>
      </c>
      <c r="D2823" s="209" t="s">
        <v>412</v>
      </c>
      <c r="E2823" s="209" t="s">
        <v>204</v>
      </c>
      <c r="F2823" s="209">
        <v>2008</v>
      </c>
    </row>
    <row r="2824" spans="1:6" x14ac:dyDescent="0.45">
      <c r="A2824" s="209">
        <v>78646</v>
      </c>
      <c r="B2824" s="209">
        <v>250</v>
      </c>
      <c r="C2824" s="208">
        <v>29.823261159738859</v>
      </c>
      <c r="D2824" s="209" t="s">
        <v>388</v>
      </c>
      <c r="E2824" s="209" t="s">
        <v>204</v>
      </c>
      <c r="F2824" s="209">
        <v>2008</v>
      </c>
    </row>
    <row r="2825" spans="1:6" x14ac:dyDescent="0.45">
      <c r="A2825" s="209">
        <v>78656</v>
      </c>
      <c r="B2825" s="209">
        <v>250</v>
      </c>
      <c r="C2825" s="208">
        <v>4.6233199558936402</v>
      </c>
      <c r="D2825" s="209" t="s">
        <v>227</v>
      </c>
      <c r="E2825" s="209" t="s">
        <v>204</v>
      </c>
      <c r="F2825" s="209">
        <v>1901</v>
      </c>
    </row>
    <row r="2826" spans="1:6" x14ac:dyDescent="0.45">
      <c r="A2826" s="209">
        <v>78657</v>
      </c>
      <c r="B2826" s="209">
        <v>450</v>
      </c>
      <c r="C2826" s="208">
        <v>23.123765546642339</v>
      </c>
      <c r="D2826" s="209"/>
      <c r="E2826" s="209" t="s">
        <v>204</v>
      </c>
      <c r="F2826" s="209">
        <v>2017</v>
      </c>
    </row>
    <row r="2827" spans="1:6" x14ac:dyDescent="0.45">
      <c r="A2827" s="209">
        <v>78756</v>
      </c>
      <c r="B2827" s="209">
        <v>315</v>
      </c>
      <c r="C2827" s="208">
        <v>5.9445757757202102</v>
      </c>
      <c r="D2827" s="209"/>
      <c r="E2827" s="209" t="s">
        <v>204</v>
      </c>
      <c r="F2827" s="209">
        <v>2008</v>
      </c>
    </row>
    <row r="2828" spans="1:6" x14ac:dyDescent="0.45">
      <c r="A2828" s="209">
        <v>78759</v>
      </c>
      <c r="B2828" s="209">
        <v>315</v>
      </c>
      <c r="C2828" s="208">
        <v>47.020432780104393</v>
      </c>
      <c r="D2828" s="209"/>
      <c r="E2828" s="209" t="s">
        <v>204</v>
      </c>
      <c r="F2828" s="209">
        <v>2008</v>
      </c>
    </row>
    <row r="2829" spans="1:6" x14ac:dyDescent="0.45">
      <c r="A2829" s="209">
        <v>78760</v>
      </c>
      <c r="B2829" s="209">
        <v>315</v>
      </c>
      <c r="C2829" s="208">
        <v>42.741506228580782</v>
      </c>
      <c r="D2829" s="209"/>
      <c r="E2829" s="209" t="s">
        <v>204</v>
      </c>
      <c r="F2829" s="209">
        <v>2008</v>
      </c>
    </row>
    <row r="2830" spans="1:6" x14ac:dyDescent="0.45">
      <c r="A2830" s="209">
        <v>78761</v>
      </c>
      <c r="B2830" s="209">
        <v>315</v>
      </c>
      <c r="C2830" s="208">
        <v>40.451052028430027</v>
      </c>
      <c r="D2830" s="209"/>
      <c r="E2830" s="209" t="s">
        <v>204</v>
      </c>
      <c r="F2830" s="209">
        <v>2008</v>
      </c>
    </row>
    <row r="2831" spans="1:6" x14ac:dyDescent="0.45">
      <c r="A2831" s="209">
        <v>78764</v>
      </c>
      <c r="B2831" s="209">
        <v>315</v>
      </c>
      <c r="C2831" s="208">
        <v>64.076860886556261</v>
      </c>
      <c r="D2831" s="209"/>
      <c r="E2831" s="209" t="s">
        <v>204</v>
      </c>
      <c r="F2831" s="209">
        <v>2008</v>
      </c>
    </row>
    <row r="2832" spans="1:6" x14ac:dyDescent="0.45">
      <c r="A2832" s="209">
        <v>78765</v>
      </c>
      <c r="B2832" s="209">
        <v>315</v>
      </c>
      <c r="C2832" s="208">
        <v>28.388357414981499</v>
      </c>
      <c r="D2832" s="209"/>
      <c r="E2832" s="209" t="s">
        <v>204</v>
      </c>
      <c r="F2832" s="209">
        <v>2008</v>
      </c>
    </row>
    <row r="2833" spans="1:6" x14ac:dyDescent="0.45">
      <c r="A2833" s="209">
        <v>78769</v>
      </c>
      <c r="B2833" s="209">
        <v>315</v>
      </c>
      <c r="C2833" s="208">
        <v>25.27725299831588</v>
      </c>
      <c r="D2833" s="209"/>
      <c r="E2833" s="209" t="s">
        <v>204</v>
      </c>
      <c r="F2833" s="209">
        <v>2008</v>
      </c>
    </row>
    <row r="2834" spans="1:6" x14ac:dyDescent="0.45">
      <c r="A2834" s="209">
        <v>78770</v>
      </c>
      <c r="B2834" s="209">
        <v>315</v>
      </c>
      <c r="C2834" s="208">
        <v>53.785930090813324</v>
      </c>
      <c r="D2834" s="209"/>
      <c r="E2834" s="209" t="s">
        <v>204</v>
      </c>
      <c r="F2834" s="209">
        <v>2008</v>
      </c>
    </row>
    <row r="2835" spans="1:6" x14ac:dyDescent="0.45">
      <c r="A2835" s="209">
        <v>78773</v>
      </c>
      <c r="B2835" s="209">
        <v>315</v>
      </c>
      <c r="C2835" s="208">
        <v>7.3527205849263719</v>
      </c>
      <c r="D2835" s="209"/>
      <c r="E2835" s="209" t="s">
        <v>204</v>
      </c>
      <c r="F2835" s="209">
        <v>2008</v>
      </c>
    </row>
    <row r="2836" spans="1:6" x14ac:dyDescent="0.45">
      <c r="A2836" s="209">
        <v>78818</v>
      </c>
      <c r="B2836" s="209">
        <v>250</v>
      </c>
      <c r="C2836" s="208">
        <v>20.692034416212891</v>
      </c>
      <c r="D2836" s="209"/>
      <c r="E2836" s="209" t="s">
        <v>204</v>
      </c>
      <c r="F2836" s="209">
        <v>2006</v>
      </c>
    </row>
    <row r="2837" spans="1:6" x14ac:dyDescent="0.45">
      <c r="A2837" s="209">
        <v>78822</v>
      </c>
      <c r="B2837" s="209">
        <v>250</v>
      </c>
      <c r="C2837" s="208">
        <v>14.19317436609494</v>
      </c>
      <c r="D2837" s="209"/>
      <c r="E2837" s="209" t="s">
        <v>204</v>
      </c>
      <c r="F2837" s="209">
        <v>2006</v>
      </c>
    </row>
    <row r="2838" spans="1:6" x14ac:dyDescent="0.45">
      <c r="A2838" s="209">
        <v>78823</v>
      </c>
      <c r="B2838" s="209">
        <v>250</v>
      </c>
      <c r="C2838" s="208">
        <v>40.314612553055177</v>
      </c>
      <c r="D2838" s="209"/>
      <c r="E2838" s="209" t="s">
        <v>204</v>
      </c>
      <c r="F2838" s="209">
        <v>2006</v>
      </c>
    </row>
    <row r="2839" spans="1:6" x14ac:dyDescent="0.45">
      <c r="A2839" s="209">
        <v>78825</v>
      </c>
      <c r="B2839" s="209">
        <v>315</v>
      </c>
      <c r="C2839" s="208">
        <v>33.361717572922487</v>
      </c>
      <c r="D2839" s="209"/>
      <c r="E2839" s="209" t="s">
        <v>204</v>
      </c>
      <c r="F2839" s="209">
        <v>2006</v>
      </c>
    </row>
    <row r="2840" spans="1:6" x14ac:dyDescent="0.45">
      <c r="A2840" s="209">
        <v>78828</v>
      </c>
      <c r="B2840" s="209">
        <v>315</v>
      </c>
      <c r="C2840" s="208">
        <v>22.48670886520976</v>
      </c>
      <c r="D2840" s="209"/>
      <c r="E2840" s="209" t="s">
        <v>204</v>
      </c>
      <c r="F2840" s="209">
        <v>2006</v>
      </c>
    </row>
    <row r="2841" spans="1:6" x14ac:dyDescent="0.45">
      <c r="A2841" s="209">
        <v>78830</v>
      </c>
      <c r="B2841" s="209">
        <v>315</v>
      </c>
      <c r="C2841" s="208">
        <v>6.8123758052083216</v>
      </c>
      <c r="D2841" s="209"/>
      <c r="E2841" s="209" t="s">
        <v>204</v>
      </c>
      <c r="F2841" s="209">
        <v>2006</v>
      </c>
    </row>
    <row r="2842" spans="1:6" x14ac:dyDescent="0.45">
      <c r="A2842" s="209">
        <v>78832</v>
      </c>
      <c r="B2842" s="209">
        <v>315</v>
      </c>
      <c r="C2842" s="208">
        <v>47.722345935257273</v>
      </c>
      <c r="D2842" s="209"/>
      <c r="E2842" s="209" t="s">
        <v>204</v>
      </c>
      <c r="F2842" s="209">
        <v>2006</v>
      </c>
    </row>
    <row r="2843" spans="1:6" x14ac:dyDescent="0.45">
      <c r="A2843" s="209">
        <v>78833</v>
      </c>
      <c r="B2843" s="209">
        <v>315</v>
      </c>
      <c r="C2843" s="208">
        <v>31.204859369837159</v>
      </c>
      <c r="D2843" s="209"/>
      <c r="E2843" s="209" t="s">
        <v>204</v>
      </c>
      <c r="F2843" s="209">
        <v>2006</v>
      </c>
    </row>
    <row r="2844" spans="1:6" x14ac:dyDescent="0.45">
      <c r="A2844" s="209">
        <v>78838</v>
      </c>
      <c r="B2844" s="209">
        <v>315</v>
      </c>
      <c r="C2844" s="208">
        <v>30.401075285539839</v>
      </c>
      <c r="D2844" s="209"/>
      <c r="E2844" s="209" t="s">
        <v>204</v>
      </c>
      <c r="F2844" s="209">
        <v>2006</v>
      </c>
    </row>
    <row r="2845" spans="1:6" x14ac:dyDescent="0.45">
      <c r="A2845" s="209">
        <v>78839</v>
      </c>
      <c r="B2845" s="209">
        <v>315</v>
      </c>
      <c r="C2845" s="208">
        <v>15.160987122184309</v>
      </c>
      <c r="D2845" s="209"/>
      <c r="E2845" s="209" t="s">
        <v>204</v>
      </c>
      <c r="F2845" s="209">
        <v>2006</v>
      </c>
    </row>
    <row r="2846" spans="1:6" x14ac:dyDescent="0.45">
      <c r="A2846" s="209">
        <v>78926</v>
      </c>
      <c r="B2846" s="209">
        <v>250</v>
      </c>
      <c r="C2846" s="208">
        <v>36.680537234455571</v>
      </c>
      <c r="D2846" s="209" t="s">
        <v>427</v>
      </c>
      <c r="E2846" s="209" t="s">
        <v>204</v>
      </c>
      <c r="F2846" s="209">
        <v>2006</v>
      </c>
    </row>
    <row r="2847" spans="1:6" x14ac:dyDescent="0.45">
      <c r="A2847" s="209">
        <v>78927</v>
      </c>
      <c r="B2847" s="209">
        <v>500</v>
      </c>
      <c r="C2847" s="208">
        <v>43.31940432096183</v>
      </c>
      <c r="D2847" s="209"/>
      <c r="E2847" s="209" t="s">
        <v>203</v>
      </c>
      <c r="F2847" s="209">
        <v>1901</v>
      </c>
    </row>
    <row r="2848" spans="1:6" x14ac:dyDescent="0.45">
      <c r="A2848" s="209">
        <v>78936</v>
      </c>
      <c r="B2848" s="209">
        <v>500</v>
      </c>
      <c r="C2848" s="208">
        <v>35.72103055182037</v>
      </c>
      <c r="D2848" s="209"/>
      <c r="E2848" s="209" t="s">
        <v>203</v>
      </c>
      <c r="F2848" s="209">
        <v>1901</v>
      </c>
    </row>
    <row r="2849" spans="1:6" x14ac:dyDescent="0.45">
      <c r="A2849" s="209">
        <v>78942</v>
      </c>
      <c r="B2849" s="209">
        <v>500</v>
      </c>
      <c r="C2849" s="208">
        <v>70.90958025427345</v>
      </c>
      <c r="D2849" s="209"/>
      <c r="E2849" s="209" t="s">
        <v>203</v>
      </c>
      <c r="F2849" s="209">
        <v>1901</v>
      </c>
    </row>
    <row r="2850" spans="1:6" x14ac:dyDescent="0.45">
      <c r="A2850" s="209">
        <v>78945</v>
      </c>
      <c r="B2850" s="209">
        <v>500</v>
      </c>
      <c r="C2850" s="208">
        <v>73.452372849308048</v>
      </c>
      <c r="D2850" s="209"/>
      <c r="E2850" s="209" t="s">
        <v>203</v>
      </c>
      <c r="F2850" s="209">
        <v>1901</v>
      </c>
    </row>
    <row r="2851" spans="1:6" x14ac:dyDescent="0.45">
      <c r="A2851" s="209">
        <v>78948</v>
      </c>
      <c r="B2851" s="209">
        <v>500</v>
      </c>
      <c r="C2851" s="208">
        <v>52.177961069336057</v>
      </c>
      <c r="D2851" s="209"/>
      <c r="E2851" s="209" t="s">
        <v>203</v>
      </c>
      <c r="F2851" s="209">
        <v>1901</v>
      </c>
    </row>
    <row r="2852" spans="1:6" x14ac:dyDescent="0.45">
      <c r="A2852" s="209">
        <v>78949</v>
      </c>
      <c r="B2852" s="209">
        <v>500</v>
      </c>
      <c r="C2852" s="208">
        <v>59.459959619958042</v>
      </c>
      <c r="D2852" s="209"/>
      <c r="E2852" s="209" t="s">
        <v>203</v>
      </c>
      <c r="F2852" s="209">
        <v>1901</v>
      </c>
    </row>
    <row r="2853" spans="1:6" x14ac:dyDescent="0.45">
      <c r="A2853" s="209">
        <v>78952</v>
      </c>
      <c r="B2853" s="209">
        <v>500</v>
      </c>
      <c r="C2853" s="208">
        <v>84.402119104735505</v>
      </c>
      <c r="D2853" s="209"/>
      <c r="E2853" s="209" t="s">
        <v>203</v>
      </c>
      <c r="F2853" s="209">
        <v>1901</v>
      </c>
    </row>
    <row r="2854" spans="1:6" x14ac:dyDescent="0.45">
      <c r="A2854" s="209">
        <v>78953</v>
      </c>
      <c r="B2854" s="209">
        <v>500</v>
      </c>
      <c r="C2854" s="208">
        <v>21.003479820053091</v>
      </c>
      <c r="D2854" s="209"/>
      <c r="E2854" s="209" t="s">
        <v>203</v>
      </c>
      <c r="F2854" s="209">
        <v>1901</v>
      </c>
    </row>
    <row r="2855" spans="1:6" x14ac:dyDescent="0.45">
      <c r="A2855" s="209">
        <v>78956</v>
      </c>
      <c r="B2855" s="209">
        <v>500</v>
      </c>
      <c r="C2855" s="208">
        <v>45.874414875051613</v>
      </c>
      <c r="D2855" s="209"/>
      <c r="E2855" s="209" t="s">
        <v>203</v>
      </c>
      <c r="F2855" s="209">
        <v>1901</v>
      </c>
    </row>
    <row r="2856" spans="1:6" x14ac:dyDescent="0.45">
      <c r="A2856" s="209">
        <v>78959</v>
      </c>
      <c r="B2856" s="209">
        <v>500</v>
      </c>
      <c r="C2856" s="208">
        <v>31.444229251672649</v>
      </c>
      <c r="D2856" s="209"/>
      <c r="E2856" s="209" t="s">
        <v>203</v>
      </c>
      <c r="F2856" s="209">
        <v>1901</v>
      </c>
    </row>
    <row r="2857" spans="1:6" x14ac:dyDescent="0.45">
      <c r="A2857" s="209">
        <v>78961</v>
      </c>
      <c r="B2857" s="209">
        <v>500</v>
      </c>
      <c r="C2857" s="208">
        <v>41.150330120523613</v>
      </c>
      <c r="D2857" s="209"/>
      <c r="E2857" s="209" t="s">
        <v>203</v>
      </c>
      <c r="F2857" s="209">
        <v>1901</v>
      </c>
    </row>
    <row r="2858" spans="1:6" x14ac:dyDescent="0.45">
      <c r="A2858" s="209">
        <v>78964</v>
      </c>
      <c r="B2858" s="209">
        <v>250</v>
      </c>
      <c r="C2858" s="208">
        <v>9.7489704299535749</v>
      </c>
      <c r="D2858" s="209"/>
      <c r="E2858" s="209" t="s">
        <v>204</v>
      </c>
      <c r="F2858" s="209">
        <v>2006</v>
      </c>
    </row>
    <row r="2859" spans="1:6" x14ac:dyDescent="0.45">
      <c r="A2859" s="209">
        <v>78966</v>
      </c>
      <c r="B2859" s="209">
        <v>250</v>
      </c>
      <c r="C2859" s="208">
        <v>11.16678145809859</v>
      </c>
      <c r="D2859" s="209"/>
      <c r="E2859" s="209" t="s">
        <v>204</v>
      </c>
      <c r="F2859" s="209">
        <v>2006</v>
      </c>
    </row>
    <row r="2860" spans="1:6" x14ac:dyDescent="0.45">
      <c r="A2860" s="209">
        <v>78968</v>
      </c>
      <c r="B2860" s="209">
        <v>500</v>
      </c>
      <c r="C2860" s="208">
        <v>53.830327797055993</v>
      </c>
      <c r="D2860" s="209"/>
      <c r="E2860" s="209" t="s">
        <v>203</v>
      </c>
      <c r="F2860" s="209">
        <v>1901</v>
      </c>
    </row>
    <row r="2861" spans="1:6" x14ac:dyDescent="0.45">
      <c r="A2861" s="209">
        <v>78972</v>
      </c>
      <c r="B2861" s="209">
        <v>500</v>
      </c>
      <c r="C2861" s="208">
        <v>15.961563471167249</v>
      </c>
      <c r="D2861" s="209"/>
      <c r="E2861" s="209" t="s">
        <v>203</v>
      </c>
      <c r="F2861" s="209">
        <v>1901</v>
      </c>
    </row>
    <row r="2862" spans="1:6" x14ac:dyDescent="0.45">
      <c r="A2862" s="209">
        <v>78976</v>
      </c>
      <c r="B2862" s="209">
        <v>500</v>
      </c>
      <c r="C2862" s="208">
        <v>68.114728216717566</v>
      </c>
      <c r="D2862" s="209"/>
      <c r="E2862" s="209" t="s">
        <v>203</v>
      </c>
      <c r="F2862" s="209">
        <v>1901</v>
      </c>
    </row>
    <row r="2863" spans="1:6" x14ac:dyDescent="0.45">
      <c r="A2863" s="209">
        <v>78979</v>
      </c>
      <c r="B2863" s="209">
        <v>500</v>
      </c>
      <c r="C2863" s="208">
        <v>61.737203956486461</v>
      </c>
      <c r="D2863" s="209"/>
      <c r="E2863" s="209" t="s">
        <v>203</v>
      </c>
      <c r="F2863" s="209">
        <v>1901</v>
      </c>
    </row>
    <row r="2864" spans="1:6" x14ac:dyDescent="0.45">
      <c r="A2864" s="209">
        <v>78982</v>
      </c>
      <c r="B2864" s="209">
        <v>500</v>
      </c>
      <c r="C2864" s="208">
        <v>30.788002786376751</v>
      </c>
      <c r="D2864" s="209"/>
      <c r="E2864" s="209" t="s">
        <v>203</v>
      </c>
      <c r="F2864" s="209">
        <v>1901</v>
      </c>
    </row>
    <row r="2865" spans="1:6" x14ac:dyDescent="0.45">
      <c r="A2865" s="209">
        <v>78985</v>
      </c>
      <c r="B2865" s="209">
        <v>500</v>
      </c>
      <c r="C2865" s="208">
        <v>34.839410629043812</v>
      </c>
      <c r="D2865" s="209"/>
      <c r="E2865" s="209" t="s">
        <v>203</v>
      </c>
      <c r="F2865" s="209">
        <v>1901</v>
      </c>
    </row>
    <row r="2866" spans="1:6" x14ac:dyDescent="0.45">
      <c r="A2866" s="209">
        <v>78990</v>
      </c>
      <c r="B2866" s="209">
        <v>500</v>
      </c>
      <c r="C2866" s="208">
        <v>18.923407775359308</v>
      </c>
      <c r="D2866" s="209"/>
      <c r="E2866" s="209" t="s">
        <v>203</v>
      </c>
      <c r="F2866" s="209">
        <v>1901</v>
      </c>
    </row>
    <row r="2867" spans="1:6" x14ac:dyDescent="0.45">
      <c r="A2867" s="209">
        <v>78991</v>
      </c>
      <c r="B2867" s="209">
        <v>500</v>
      </c>
      <c r="C2867" s="208">
        <v>31.25144869241905</v>
      </c>
      <c r="D2867" s="209"/>
      <c r="E2867" s="209" t="s">
        <v>203</v>
      </c>
      <c r="F2867" s="209">
        <v>2004</v>
      </c>
    </row>
    <row r="2868" spans="1:6" x14ac:dyDescent="0.45">
      <c r="A2868" s="209">
        <v>79014</v>
      </c>
      <c r="B2868" s="209">
        <v>250</v>
      </c>
      <c r="C2868" s="208">
        <v>43.748760465364938</v>
      </c>
      <c r="D2868" s="209"/>
      <c r="E2868" s="209" t="s">
        <v>204</v>
      </c>
      <c r="F2868" s="209">
        <v>2006</v>
      </c>
    </row>
    <row r="2869" spans="1:6" x14ac:dyDescent="0.45">
      <c r="A2869" s="209">
        <v>79018</v>
      </c>
      <c r="B2869" s="209">
        <v>315</v>
      </c>
      <c r="C2869" s="208">
        <v>9.9885645907512561</v>
      </c>
      <c r="D2869" s="209"/>
      <c r="E2869" s="209" t="s">
        <v>204</v>
      </c>
      <c r="F2869" s="209">
        <v>2008</v>
      </c>
    </row>
    <row r="2870" spans="1:6" x14ac:dyDescent="0.45">
      <c r="A2870" s="209">
        <v>79019</v>
      </c>
      <c r="B2870" s="209">
        <v>315</v>
      </c>
      <c r="C2870" s="208">
        <v>39.818663929987864</v>
      </c>
      <c r="D2870" s="209"/>
      <c r="E2870" s="209" t="s">
        <v>204</v>
      </c>
      <c r="F2870" s="209">
        <v>2008</v>
      </c>
    </row>
    <row r="2871" spans="1:6" x14ac:dyDescent="0.45">
      <c r="A2871" s="209">
        <v>79021</v>
      </c>
      <c r="B2871" s="209">
        <v>315</v>
      </c>
      <c r="C2871" s="208">
        <v>39.899386860282917</v>
      </c>
      <c r="D2871" s="209"/>
      <c r="E2871" s="209" t="s">
        <v>204</v>
      </c>
      <c r="F2871" s="209">
        <v>2008</v>
      </c>
    </row>
    <row r="2872" spans="1:6" x14ac:dyDescent="0.45">
      <c r="A2872" s="209">
        <v>79023</v>
      </c>
      <c r="B2872" s="209">
        <v>315</v>
      </c>
      <c r="C2872" s="208">
        <v>40.264682223707439</v>
      </c>
      <c r="D2872" s="209"/>
      <c r="E2872" s="209" t="s">
        <v>204</v>
      </c>
      <c r="F2872" s="209">
        <v>2008</v>
      </c>
    </row>
    <row r="2873" spans="1:6" x14ac:dyDescent="0.45">
      <c r="A2873" s="209">
        <v>79025</v>
      </c>
      <c r="B2873" s="209">
        <v>315</v>
      </c>
      <c r="C2873" s="208">
        <v>40.073301410224587</v>
      </c>
      <c r="D2873" s="209"/>
      <c r="E2873" s="209" t="s">
        <v>204</v>
      </c>
      <c r="F2873" s="209">
        <v>2008</v>
      </c>
    </row>
    <row r="2874" spans="1:6" x14ac:dyDescent="0.45">
      <c r="A2874" s="209">
        <v>79027</v>
      </c>
      <c r="B2874" s="209">
        <v>315</v>
      </c>
      <c r="C2874" s="208">
        <v>29.83241398513249</v>
      </c>
      <c r="D2874" s="209"/>
      <c r="E2874" s="209" t="s">
        <v>204</v>
      </c>
      <c r="F2874" s="209">
        <v>2008</v>
      </c>
    </row>
    <row r="2875" spans="1:6" x14ac:dyDescent="0.45">
      <c r="A2875" s="209">
        <v>79029</v>
      </c>
      <c r="B2875" s="209">
        <v>315</v>
      </c>
      <c r="C2875" s="208">
        <v>53.617622840935176</v>
      </c>
      <c r="D2875" s="209"/>
      <c r="E2875" s="209" t="s">
        <v>204</v>
      </c>
      <c r="F2875" s="209">
        <v>2008</v>
      </c>
    </row>
    <row r="2876" spans="1:6" x14ac:dyDescent="0.45">
      <c r="A2876" s="209">
        <v>79032</v>
      </c>
      <c r="B2876" s="209">
        <v>315</v>
      </c>
      <c r="C2876" s="208">
        <v>8.6771452384154788</v>
      </c>
      <c r="D2876" s="209"/>
      <c r="E2876" s="209" t="s">
        <v>204</v>
      </c>
      <c r="F2876" s="209">
        <v>2008</v>
      </c>
    </row>
    <row r="2877" spans="1:6" x14ac:dyDescent="0.45">
      <c r="A2877" s="209">
        <v>79038</v>
      </c>
      <c r="B2877" s="209">
        <v>500</v>
      </c>
      <c r="C2877" s="208">
        <v>31.13851806731159</v>
      </c>
      <c r="D2877" s="209"/>
      <c r="E2877" s="209" t="s">
        <v>204</v>
      </c>
      <c r="F2877" s="209">
        <v>2005</v>
      </c>
    </row>
    <row r="2878" spans="1:6" x14ac:dyDescent="0.45">
      <c r="A2878" s="209">
        <v>79041</v>
      </c>
      <c r="B2878" s="209">
        <v>500</v>
      </c>
      <c r="C2878" s="208">
        <v>23.30263109218636</v>
      </c>
      <c r="D2878" s="209"/>
      <c r="E2878" s="209" t="s">
        <v>204</v>
      </c>
      <c r="F2878" s="209">
        <v>2005</v>
      </c>
    </row>
    <row r="2879" spans="1:6" x14ac:dyDescent="0.45">
      <c r="A2879" s="209">
        <v>79043</v>
      </c>
      <c r="B2879" s="209">
        <v>500</v>
      </c>
      <c r="C2879" s="208">
        <v>30.004367479969162</v>
      </c>
      <c r="D2879" s="209"/>
      <c r="E2879" s="209" t="s">
        <v>204</v>
      </c>
      <c r="F2879" s="209">
        <v>2005</v>
      </c>
    </row>
    <row r="2880" spans="1:6" x14ac:dyDescent="0.45">
      <c r="A2880" s="209">
        <v>79046</v>
      </c>
      <c r="B2880" s="209">
        <v>500</v>
      </c>
      <c r="C2880" s="208">
        <v>25.376184185999801</v>
      </c>
      <c r="D2880" s="209"/>
      <c r="E2880" s="209" t="s">
        <v>204</v>
      </c>
      <c r="F2880" s="209">
        <v>2005</v>
      </c>
    </row>
    <row r="2881" spans="1:6" x14ac:dyDescent="0.45">
      <c r="A2881" s="209">
        <v>79049</v>
      </c>
      <c r="B2881" s="209">
        <v>500</v>
      </c>
      <c r="C2881" s="208">
        <v>49.15567361796279</v>
      </c>
      <c r="D2881" s="209"/>
      <c r="E2881" s="209" t="s">
        <v>204</v>
      </c>
      <c r="F2881" s="209">
        <v>2005</v>
      </c>
    </row>
    <row r="2882" spans="1:6" x14ac:dyDescent="0.45">
      <c r="A2882" s="209">
        <v>79052</v>
      </c>
      <c r="B2882" s="209">
        <v>500</v>
      </c>
      <c r="C2882" s="208">
        <v>35.03077654711101</v>
      </c>
      <c r="D2882" s="209"/>
      <c r="E2882" s="209" t="s">
        <v>204</v>
      </c>
      <c r="F2882" s="209">
        <v>2005</v>
      </c>
    </row>
    <row r="2883" spans="1:6" x14ac:dyDescent="0.45">
      <c r="A2883" s="209">
        <v>79071</v>
      </c>
      <c r="B2883" s="209">
        <v>315</v>
      </c>
      <c r="C2883" s="208">
        <v>33.451480392202228</v>
      </c>
      <c r="D2883" s="209"/>
      <c r="E2883" s="209" t="s">
        <v>204</v>
      </c>
      <c r="F2883" s="209">
        <v>2006</v>
      </c>
    </row>
    <row r="2884" spans="1:6" x14ac:dyDescent="0.45">
      <c r="A2884" s="209">
        <v>79079</v>
      </c>
      <c r="B2884" s="209">
        <v>315</v>
      </c>
      <c r="C2884" s="208">
        <v>6.4993048849759596</v>
      </c>
      <c r="D2884" s="209"/>
      <c r="E2884" s="209" t="s">
        <v>204</v>
      </c>
      <c r="F2884" s="209">
        <v>2006</v>
      </c>
    </row>
    <row r="2885" spans="1:6" x14ac:dyDescent="0.45">
      <c r="A2885" s="209">
        <v>79166</v>
      </c>
      <c r="B2885" s="209">
        <v>250</v>
      </c>
      <c r="C2885" s="208">
        <v>57.120987015235571</v>
      </c>
      <c r="D2885" s="209"/>
      <c r="E2885" s="209" t="s">
        <v>204</v>
      </c>
      <c r="F2885" s="209">
        <v>2006</v>
      </c>
    </row>
    <row r="2886" spans="1:6" x14ac:dyDescent="0.45">
      <c r="A2886" s="209">
        <v>79168</v>
      </c>
      <c r="B2886" s="209">
        <v>250</v>
      </c>
      <c r="C2886" s="208">
        <v>44.951550387132343</v>
      </c>
      <c r="D2886" s="209"/>
      <c r="E2886" s="209" t="s">
        <v>204</v>
      </c>
      <c r="F2886" s="209">
        <v>2006</v>
      </c>
    </row>
    <row r="2887" spans="1:6" x14ac:dyDescent="0.45">
      <c r="A2887" s="209">
        <v>79173</v>
      </c>
      <c r="B2887" s="209">
        <v>250</v>
      </c>
      <c r="C2887" s="208">
        <v>33.499667066037951</v>
      </c>
      <c r="D2887" s="209"/>
      <c r="E2887" s="209" t="s">
        <v>204</v>
      </c>
      <c r="F2887" s="209">
        <v>2006</v>
      </c>
    </row>
    <row r="2888" spans="1:6" x14ac:dyDescent="0.45">
      <c r="A2888" s="209">
        <v>79318</v>
      </c>
      <c r="B2888" s="209">
        <v>160</v>
      </c>
      <c r="C2888" s="208">
        <v>108.0790930088925</v>
      </c>
      <c r="D2888" s="209"/>
      <c r="E2888" s="209" t="s">
        <v>204</v>
      </c>
      <c r="F2888" s="209">
        <v>2007</v>
      </c>
    </row>
    <row r="2889" spans="1:6" x14ac:dyDescent="0.45">
      <c r="A2889" s="209">
        <v>79336</v>
      </c>
      <c r="B2889" s="209">
        <v>250</v>
      </c>
      <c r="C2889" s="208">
        <v>31.742052993963568</v>
      </c>
      <c r="D2889" s="209"/>
      <c r="E2889" s="209" t="s">
        <v>204</v>
      </c>
      <c r="F2889" s="209">
        <v>2007</v>
      </c>
    </row>
    <row r="2890" spans="1:6" x14ac:dyDescent="0.45">
      <c r="A2890" s="209">
        <v>79354</v>
      </c>
      <c r="B2890" s="209">
        <v>250</v>
      </c>
      <c r="C2890" s="208">
        <v>20.505504753875311</v>
      </c>
      <c r="D2890" s="209"/>
      <c r="E2890" s="209" t="s">
        <v>114</v>
      </c>
      <c r="F2890" s="209">
        <v>2006</v>
      </c>
    </row>
    <row r="2891" spans="1:6" x14ac:dyDescent="0.45">
      <c r="A2891" s="209">
        <v>79356</v>
      </c>
      <c r="B2891" s="209">
        <v>250</v>
      </c>
      <c r="C2891" s="208">
        <v>20.992028323628759</v>
      </c>
      <c r="D2891" s="209"/>
      <c r="E2891" s="209" t="s">
        <v>114</v>
      </c>
      <c r="F2891" s="209">
        <v>2006</v>
      </c>
    </row>
    <row r="2892" spans="1:6" x14ac:dyDescent="0.45">
      <c r="A2892" s="209">
        <v>79359</v>
      </c>
      <c r="B2892" s="209">
        <v>250</v>
      </c>
      <c r="C2892" s="208">
        <v>14.86135567486952</v>
      </c>
      <c r="D2892" s="209"/>
      <c r="E2892" s="209" t="s">
        <v>114</v>
      </c>
      <c r="F2892" s="209">
        <v>2006</v>
      </c>
    </row>
    <row r="2893" spans="1:6" x14ac:dyDescent="0.45">
      <c r="A2893" s="209">
        <v>79361</v>
      </c>
      <c r="B2893" s="209">
        <v>250</v>
      </c>
      <c r="C2893" s="208">
        <v>24.902020546479999</v>
      </c>
      <c r="D2893" s="209"/>
      <c r="E2893" s="209" t="s">
        <v>114</v>
      </c>
      <c r="F2893" s="209">
        <v>2006</v>
      </c>
    </row>
    <row r="2894" spans="1:6" x14ac:dyDescent="0.45">
      <c r="A2894" s="209">
        <v>79365</v>
      </c>
      <c r="B2894" s="209">
        <v>250</v>
      </c>
      <c r="C2894" s="208">
        <v>44.852609157767027</v>
      </c>
      <c r="D2894" s="209"/>
      <c r="E2894" s="209" t="s">
        <v>114</v>
      </c>
      <c r="F2894" s="209">
        <v>2006</v>
      </c>
    </row>
    <row r="2895" spans="1:6" x14ac:dyDescent="0.45">
      <c r="A2895" s="209">
        <v>79367</v>
      </c>
      <c r="B2895" s="209">
        <v>250</v>
      </c>
      <c r="C2895" s="208">
        <v>14.360693425866661</v>
      </c>
      <c r="D2895" s="209"/>
      <c r="E2895" s="209" t="s">
        <v>114</v>
      </c>
      <c r="F2895" s="209">
        <v>2006</v>
      </c>
    </row>
    <row r="2896" spans="1:6" x14ac:dyDescent="0.45">
      <c r="A2896" s="209">
        <v>79370</v>
      </c>
      <c r="B2896" s="209">
        <v>250</v>
      </c>
      <c r="C2896" s="208">
        <v>25.07201433609303</v>
      </c>
      <c r="D2896" s="209"/>
      <c r="E2896" s="209" t="s">
        <v>114</v>
      </c>
      <c r="F2896" s="209">
        <v>2006</v>
      </c>
    </row>
    <row r="2897" spans="1:6" x14ac:dyDescent="0.45">
      <c r="A2897" s="209">
        <v>79376</v>
      </c>
      <c r="B2897" s="209">
        <v>315</v>
      </c>
      <c r="C2897" s="208">
        <v>5.8380179008167739</v>
      </c>
      <c r="D2897" s="209"/>
      <c r="E2897" s="209" t="s">
        <v>111</v>
      </c>
      <c r="F2897" s="209">
        <v>2006</v>
      </c>
    </row>
    <row r="2898" spans="1:6" x14ac:dyDescent="0.45">
      <c r="A2898" s="209">
        <v>79380</v>
      </c>
      <c r="B2898" s="209">
        <v>250</v>
      </c>
      <c r="C2898" s="208">
        <v>35.068067414351837</v>
      </c>
      <c r="D2898" s="209"/>
      <c r="E2898" s="209" t="s">
        <v>114</v>
      </c>
      <c r="F2898" s="209">
        <v>2006</v>
      </c>
    </row>
    <row r="2899" spans="1:6" x14ac:dyDescent="0.45">
      <c r="A2899" s="209">
        <v>79423</v>
      </c>
      <c r="B2899" s="209">
        <v>250</v>
      </c>
      <c r="C2899" s="208">
        <v>30.775671878775579</v>
      </c>
      <c r="D2899" s="209"/>
      <c r="E2899" s="209" t="s">
        <v>204</v>
      </c>
      <c r="F2899" s="209">
        <v>2006</v>
      </c>
    </row>
    <row r="2900" spans="1:6" x14ac:dyDescent="0.45">
      <c r="A2900" s="209">
        <v>79425</v>
      </c>
      <c r="B2900" s="209">
        <v>250</v>
      </c>
      <c r="C2900" s="208">
        <v>52.61144132414671</v>
      </c>
      <c r="D2900" s="209"/>
      <c r="E2900" s="209" t="s">
        <v>204</v>
      </c>
      <c r="F2900" s="209">
        <v>2006</v>
      </c>
    </row>
    <row r="2901" spans="1:6" x14ac:dyDescent="0.45">
      <c r="A2901" s="209">
        <v>79427</v>
      </c>
      <c r="B2901" s="209">
        <v>250</v>
      </c>
      <c r="C2901" s="208">
        <v>19.43147131941673</v>
      </c>
      <c r="D2901" s="209"/>
      <c r="E2901" s="209" t="s">
        <v>204</v>
      </c>
      <c r="F2901" s="209">
        <v>2006</v>
      </c>
    </row>
    <row r="2902" spans="1:6" x14ac:dyDescent="0.45">
      <c r="A2902" s="209">
        <v>79434</v>
      </c>
      <c r="B2902" s="209">
        <v>250</v>
      </c>
      <c r="C2902" s="208">
        <v>54.444881727685129</v>
      </c>
      <c r="D2902" s="209"/>
      <c r="E2902" s="209" t="s">
        <v>111</v>
      </c>
      <c r="F2902" s="209">
        <v>2006</v>
      </c>
    </row>
    <row r="2903" spans="1:6" x14ac:dyDescent="0.45">
      <c r="A2903" s="209">
        <v>79437</v>
      </c>
      <c r="B2903" s="209">
        <v>400</v>
      </c>
      <c r="C2903" s="208">
        <v>4.8373470786478219</v>
      </c>
      <c r="D2903" s="209"/>
      <c r="E2903" s="209" t="s">
        <v>204</v>
      </c>
      <c r="F2903" s="209">
        <v>2005</v>
      </c>
    </row>
    <row r="2904" spans="1:6" x14ac:dyDescent="0.45">
      <c r="A2904" s="209">
        <v>79438</v>
      </c>
      <c r="B2904" s="209">
        <v>400</v>
      </c>
      <c r="C2904" s="208">
        <v>9.2553326742048512</v>
      </c>
      <c r="D2904" s="209"/>
      <c r="E2904" s="209" t="s">
        <v>204</v>
      </c>
      <c r="F2904" s="209">
        <v>2005</v>
      </c>
    </row>
    <row r="2905" spans="1:6" x14ac:dyDescent="0.45">
      <c r="A2905" s="209">
        <v>79439</v>
      </c>
      <c r="B2905" s="209">
        <v>400</v>
      </c>
      <c r="C2905" s="208">
        <v>1.6728942573920169</v>
      </c>
      <c r="D2905" s="209"/>
      <c r="E2905" s="209" t="s">
        <v>204</v>
      </c>
      <c r="F2905" s="209">
        <v>2005</v>
      </c>
    </row>
    <row r="2906" spans="1:6" x14ac:dyDescent="0.45">
      <c r="A2906" s="209">
        <v>79440</v>
      </c>
      <c r="B2906" s="209">
        <v>400</v>
      </c>
      <c r="C2906" s="208">
        <v>13.48143389313465</v>
      </c>
      <c r="D2906" s="209"/>
      <c r="E2906" s="209" t="s">
        <v>204</v>
      </c>
      <c r="F2906" s="209">
        <v>2005</v>
      </c>
    </row>
    <row r="2907" spans="1:6" x14ac:dyDescent="0.45">
      <c r="A2907" s="209">
        <v>79441</v>
      </c>
      <c r="B2907" s="209">
        <v>400</v>
      </c>
      <c r="C2907" s="208">
        <v>14.44294806907763</v>
      </c>
      <c r="D2907" s="209"/>
      <c r="E2907" s="209" t="s">
        <v>204</v>
      </c>
      <c r="F2907" s="209">
        <v>2005</v>
      </c>
    </row>
    <row r="2908" spans="1:6" x14ac:dyDescent="0.45">
      <c r="A2908" s="209">
        <v>79449</v>
      </c>
      <c r="B2908" s="209">
        <v>400</v>
      </c>
      <c r="C2908" s="208">
        <v>20.65586726078261</v>
      </c>
      <c r="D2908" s="209"/>
      <c r="E2908" s="209" t="s">
        <v>204</v>
      </c>
      <c r="F2908" s="209">
        <v>2005</v>
      </c>
    </row>
    <row r="2909" spans="1:6" x14ac:dyDescent="0.45">
      <c r="A2909" s="209">
        <v>79453</v>
      </c>
      <c r="B2909" s="209">
        <v>400</v>
      </c>
      <c r="C2909" s="208">
        <v>23.62296029146372</v>
      </c>
      <c r="D2909" s="209"/>
      <c r="E2909" s="209" t="s">
        <v>204</v>
      </c>
      <c r="F2909" s="209">
        <v>2005</v>
      </c>
    </row>
    <row r="2910" spans="1:6" x14ac:dyDescent="0.45">
      <c r="A2910" s="209">
        <v>79459</v>
      </c>
      <c r="B2910" s="209">
        <v>400</v>
      </c>
      <c r="C2910" s="208">
        <v>22.764903461045211</v>
      </c>
      <c r="D2910" s="209"/>
      <c r="E2910" s="209" t="s">
        <v>204</v>
      </c>
      <c r="F2910" s="209">
        <v>2005</v>
      </c>
    </row>
    <row r="2911" spans="1:6" x14ac:dyDescent="0.45">
      <c r="A2911" s="209">
        <v>79462</v>
      </c>
      <c r="B2911" s="209">
        <v>400</v>
      </c>
      <c r="C2911" s="208">
        <v>8.8928181060592788</v>
      </c>
      <c r="D2911" s="209"/>
      <c r="E2911" s="209" t="s">
        <v>204</v>
      </c>
      <c r="F2911" s="209">
        <v>2005</v>
      </c>
    </row>
    <row r="2912" spans="1:6" x14ac:dyDescent="0.45">
      <c r="A2912" s="209">
        <v>79465</v>
      </c>
      <c r="B2912" s="209">
        <v>400</v>
      </c>
      <c r="C2912" s="208">
        <v>8.4306682324628408</v>
      </c>
      <c r="D2912" s="209" t="s">
        <v>227</v>
      </c>
      <c r="E2912" s="209" t="s">
        <v>204</v>
      </c>
      <c r="F2912" s="209">
        <v>2005</v>
      </c>
    </row>
    <row r="2913" spans="1:6" x14ac:dyDescent="0.45">
      <c r="A2913" s="209">
        <v>79466</v>
      </c>
      <c r="B2913" s="209">
        <v>500</v>
      </c>
      <c r="C2913" s="208">
        <v>8.8736202437634404</v>
      </c>
      <c r="D2913" s="209"/>
      <c r="E2913" s="209" t="s">
        <v>204</v>
      </c>
      <c r="F2913" s="209">
        <v>2005</v>
      </c>
    </row>
    <row r="2914" spans="1:6" x14ac:dyDescent="0.45">
      <c r="A2914" s="209">
        <v>79468</v>
      </c>
      <c r="B2914" s="209">
        <v>500</v>
      </c>
      <c r="C2914" s="208">
        <v>6.5923623428815796</v>
      </c>
      <c r="D2914" s="209"/>
      <c r="E2914" s="209" t="s">
        <v>204</v>
      </c>
      <c r="F2914" s="209">
        <v>2005</v>
      </c>
    </row>
    <row r="2915" spans="1:6" x14ac:dyDescent="0.45">
      <c r="A2915" s="209">
        <v>79469</v>
      </c>
      <c r="B2915" s="209">
        <v>315</v>
      </c>
      <c r="C2915" s="208">
        <v>6.7673666963674659</v>
      </c>
      <c r="D2915" s="209"/>
      <c r="E2915" s="209" t="s">
        <v>204</v>
      </c>
      <c r="F2915" s="209">
        <v>2005</v>
      </c>
    </row>
    <row r="2916" spans="1:6" x14ac:dyDescent="0.45">
      <c r="A2916" s="209">
        <v>79478</v>
      </c>
      <c r="B2916" s="209">
        <v>500</v>
      </c>
      <c r="C2916" s="208">
        <v>10.366952309890831</v>
      </c>
      <c r="D2916" s="209"/>
      <c r="E2916" s="209" t="s">
        <v>204</v>
      </c>
      <c r="F2916" s="209">
        <v>2005</v>
      </c>
    </row>
    <row r="2917" spans="1:6" x14ac:dyDescent="0.45">
      <c r="A2917" s="209">
        <v>79479</v>
      </c>
      <c r="B2917" s="209">
        <v>500</v>
      </c>
      <c r="C2917" s="208">
        <v>19.15285826292849</v>
      </c>
      <c r="D2917" s="209"/>
      <c r="E2917" s="209" t="s">
        <v>204</v>
      </c>
      <c r="F2917" s="209">
        <v>2005</v>
      </c>
    </row>
    <row r="2918" spans="1:6" x14ac:dyDescent="0.45">
      <c r="A2918" s="209">
        <v>79481</v>
      </c>
      <c r="B2918" s="209">
        <v>500</v>
      </c>
      <c r="C2918" s="208">
        <v>2.7973625274992782</v>
      </c>
      <c r="D2918" s="209"/>
      <c r="E2918" s="209" t="s">
        <v>204</v>
      </c>
      <c r="F2918" s="209">
        <v>2005</v>
      </c>
    </row>
    <row r="2919" spans="1:6" x14ac:dyDescent="0.45">
      <c r="A2919" s="209">
        <v>79482</v>
      </c>
      <c r="B2919" s="209">
        <v>500</v>
      </c>
      <c r="C2919" s="208">
        <v>1.7781629089461011</v>
      </c>
      <c r="D2919" s="209"/>
      <c r="E2919" s="209" t="s">
        <v>204</v>
      </c>
      <c r="F2919" s="209">
        <v>2005</v>
      </c>
    </row>
    <row r="2920" spans="1:6" x14ac:dyDescent="0.45">
      <c r="A2920" s="209">
        <v>79483</v>
      </c>
      <c r="B2920" s="209">
        <v>500</v>
      </c>
      <c r="C2920" s="208">
        <v>12.041770102383641</v>
      </c>
      <c r="D2920" s="209"/>
      <c r="E2920" s="209" t="s">
        <v>204</v>
      </c>
      <c r="F2920" s="209">
        <v>2005</v>
      </c>
    </row>
    <row r="2921" spans="1:6" x14ac:dyDescent="0.45">
      <c r="A2921" s="209">
        <v>79486</v>
      </c>
      <c r="B2921" s="209">
        <v>315</v>
      </c>
      <c r="C2921" s="208">
        <v>11.924781563929059</v>
      </c>
      <c r="D2921" s="209"/>
      <c r="E2921" s="209" t="s">
        <v>204</v>
      </c>
      <c r="F2921" s="209">
        <v>2005</v>
      </c>
    </row>
    <row r="2922" spans="1:6" x14ac:dyDescent="0.45">
      <c r="A2922" s="209">
        <v>79490</v>
      </c>
      <c r="B2922" s="209">
        <v>315</v>
      </c>
      <c r="C2922" s="208">
        <v>15.48101633767711</v>
      </c>
      <c r="D2922" s="209"/>
      <c r="E2922" s="209" t="s">
        <v>204</v>
      </c>
      <c r="F2922" s="209">
        <v>2005</v>
      </c>
    </row>
    <row r="2923" spans="1:6" x14ac:dyDescent="0.45">
      <c r="A2923" s="209">
        <v>79493</v>
      </c>
      <c r="B2923" s="209">
        <v>315</v>
      </c>
      <c r="C2923" s="208">
        <v>17.17192580872323</v>
      </c>
      <c r="D2923" s="209"/>
      <c r="E2923" s="209" t="s">
        <v>204</v>
      </c>
      <c r="F2923" s="209">
        <v>2005</v>
      </c>
    </row>
    <row r="2924" spans="1:6" x14ac:dyDescent="0.45">
      <c r="A2924" s="209">
        <v>79496</v>
      </c>
      <c r="B2924" s="209">
        <v>315</v>
      </c>
      <c r="C2924" s="208">
        <v>18.297619934476799</v>
      </c>
      <c r="D2924" s="209"/>
      <c r="E2924" s="209" t="s">
        <v>204</v>
      </c>
      <c r="F2924" s="209">
        <v>2005</v>
      </c>
    </row>
    <row r="2925" spans="1:6" x14ac:dyDescent="0.45">
      <c r="A2925" s="209">
        <v>79497</v>
      </c>
      <c r="B2925" s="209">
        <v>315</v>
      </c>
      <c r="C2925" s="208">
        <v>9.0705370423437852</v>
      </c>
      <c r="D2925" s="209"/>
      <c r="E2925" s="209" t="s">
        <v>204</v>
      </c>
      <c r="F2925" s="209">
        <v>2005</v>
      </c>
    </row>
    <row r="2926" spans="1:6" x14ac:dyDescent="0.45">
      <c r="A2926" s="209">
        <v>79502</v>
      </c>
      <c r="B2926" s="209">
        <v>315</v>
      </c>
      <c r="C2926" s="208">
        <v>13.94620845518423</v>
      </c>
      <c r="D2926" s="209"/>
      <c r="E2926" s="209" t="s">
        <v>204</v>
      </c>
      <c r="F2926" s="209">
        <v>2005</v>
      </c>
    </row>
    <row r="2927" spans="1:6" x14ac:dyDescent="0.45">
      <c r="A2927" s="209">
        <v>79506</v>
      </c>
      <c r="B2927" s="209">
        <v>315</v>
      </c>
      <c r="C2927" s="208">
        <v>10.945263974308871</v>
      </c>
      <c r="D2927" s="209"/>
      <c r="E2927" s="209" t="s">
        <v>204</v>
      </c>
      <c r="F2927" s="209">
        <v>2005</v>
      </c>
    </row>
    <row r="2928" spans="1:6" x14ac:dyDescent="0.45">
      <c r="A2928" s="209">
        <v>79509</v>
      </c>
      <c r="B2928" s="209">
        <v>200</v>
      </c>
      <c r="C2928" s="208">
        <v>40.353076593348163</v>
      </c>
      <c r="D2928" s="209"/>
      <c r="E2928" s="209" t="s">
        <v>204</v>
      </c>
      <c r="F2928" s="209">
        <v>2008</v>
      </c>
    </row>
    <row r="2929" spans="1:6" x14ac:dyDescent="0.45">
      <c r="A2929" s="209">
        <v>79513</v>
      </c>
      <c r="B2929" s="209">
        <v>250</v>
      </c>
      <c r="C2929" s="208">
        <v>38.632671641805608</v>
      </c>
      <c r="D2929" s="209"/>
      <c r="E2929" s="209" t="s">
        <v>204</v>
      </c>
      <c r="F2929" s="209">
        <v>2008</v>
      </c>
    </row>
    <row r="2930" spans="1:6" x14ac:dyDescent="0.45">
      <c r="A2930" s="209">
        <v>79515</v>
      </c>
      <c r="B2930" s="209">
        <v>250</v>
      </c>
      <c r="C2930" s="208">
        <v>58.335879342185677</v>
      </c>
      <c r="D2930" s="209"/>
      <c r="E2930" s="209" t="s">
        <v>204</v>
      </c>
      <c r="F2930" s="209">
        <v>2008</v>
      </c>
    </row>
    <row r="2931" spans="1:6" x14ac:dyDescent="0.45">
      <c r="A2931" s="209">
        <v>79517</v>
      </c>
      <c r="B2931" s="209">
        <v>250</v>
      </c>
      <c r="C2931" s="208">
        <v>36.936094242078703</v>
      </c>
      <c r="D2931" s="209"/>
      <c r="E2931" s="209" t="s">
        <v>204</v>
      </c>
      <c r="F2931" s="209">
        <v>2008</v>
      </c>
    </row>
    <row r="2932" spans="1:6" x14ac:dyDescent="0.45">
      <c r="A2932" s="209">
        <v>79520</v>
      </c>
      <c r="B2932" s="209">
        <v>250</v>
      </c>
      <c r="C2932" s="208">
        <v>17.110925879037779</v>
      </c>
      <c r="D2932" s="209"/>
      <c r="E2932" s="209" t="s">
        <v>204</v>
      </c>
      <c r="F2932" s="209">
        <v>2008</v>
      </c>
    </row>
    <row r="2933" spans="1:6" x14ac:dyDescent="0.45">
      <c r="A2933" s="209">
        <v>79526</v>
      </c>
      <c r="B2933" s="209">
        <v>315</v>
      </c>
      <c r="C2933" s="208">
        <v>51.987675410117163</v>
      </c>
      <c r="D2933" s="209"/>
      <c r="E2933" s="209" t="s">
        <v>204</v>
      </c>
      <c r="F2933" s="209">
        <v>2008</v>
      </c>
    </row>
    <row r="2934" spans="1:6" x14ac:dyDescent="0.45">
      <c r="A2934" s="209">
        <v>79537</v>
      </c>
      <c r="B2934" s="209">
        <v>250</v>
      </c>
      <c r="C2934" s="208">
        <v>26.80434082095303</v>
      </c>
      <c r="D2934" s="209"/>
      <c r="E2934" s="209" t="s">
        <v>204</v>
      </c>
      <c r="F2934" s="209">
        <v>2008</v>
      </c>
    </row>
    <row r="2935" spans="1:6" x14ac:dyDescent="0.45">
      <c r="A2935" s="209">
        <v>79540</v>
      </c>
      <c r="B2935" s="209">
        <v>315</v>
      </c>
      <c r="C2935" s="208">
        <v>32.383756648715483</v>
      </c>
      <c r="D2935" s="209"/>
      <c r="E2935" s="209" t="s">
        <v>204</v>
      </c>
      <c r="F2935" s="209">
        <v>2008</v>
      </c>
    </row>
    <row r="2936" spans="1:6" x14ac:dyDescent="0.45">
      <c r="A2936" s="209">
        <v>79542</v>
      </c>
      <c r="B2936" s="209"/>
      <c r="C2936" s="208">
        <v>43.659641278873153</v>
      </c>
      <c r="D2936" s="209"/>
      <c r="E2936" s="209"/>
      <c r="F2936" s="209">
        <v>1901</v>
      </c>
    </row>
    <row r="2937" spans="1:6" x14ac:dyDescent="0.45">
      <c r="A2937" s="209">
        <v>79543</v>
      </c>
      <c r="B2937" s="209">
        <v>315</v>
      </c>
      <c r="C2937" s="208">
        <v>51.608761170863133</v>
      </c>
      <c r="D2937" s="209"/>
      <c r="E2937" s="209" t="s">
        <v>204</v>
      </c>
      <c r="F2937" s="209">
        <v>2008</v>
      </c>
    </row>
    <row r="2938" spans="1:6" x14ac:dyDescent="0.45">
      <c r="A2938" s="209">
        <v>79545</v>
      </c>
      <c r="B2938" s="209">
        <v>200</v>
      </c>
      <c r="C2938" s="208">
        <v>47.869136212354299</v>
      </c>
      <c r="D2938" s="209"/>
      <c r="E2938" s="209" t="s">
        <v>204</v>
      </c>
      <c r="F2938" s="209">
        <v>2008</v>
      </c>
    </row>
    <row r="2939" spans="1:6" x14ac:dyDescent="0.45">
      <c r="A2939" s="209">
        <v>79547</v>
      </c>
      <c r="B2939" s="209">
        <v>200</v>
      </c>
      <c r="C2939" s="208">
        <v>30.0670130474413</v>
      </c>
      <c r="D2939" s="209"/>
      <c r="E2939" s="209" t="s">
        <v>204</v>
      </c>
      <c r="F2939" s="209">
        <v>2008</v>
      </c>
    </row>
    <row r="2940" spans="1:6" x14ac:dyDescent="0.45">
      <c r="A2940" s="209">
        <v>79548</v>
      </c>
      <c r="B2940" s="209">
        <v>200</v>
      </c>
      <c r="C2940" s="208">
        <v>10.26482277360023</v>
      </c>
      <c r="D2940" s="209"/>
      <c r="E2940" s="209" t="s">
        <v>204</v>
      </c>
      <c r="F2940" s="209">
        <v>2008</v>
      </c>
    </row>
    <row r="2941" spans="1:6" x14ac:dyDescent="0.45">
      <c r="A2941" s="209">
        <v>79549</v>
      </c>
      <c r="B2941" s="209">
        <v>200</v>
      </c>
      <c r="C2941" s="208">
        <v>18.618062742844479</v>
      </c>
      <c r="D2941" s="209"/>
      <c r="E2941" s="209" t="s">
        <v>204</v>
      </c>
      <c r="F2941" s="209">
        <v>2008</v>
      </c>
    </row>
    <row r="2942" spans="1:6" x14ac:dyDescent="0.45">
      <c r="A2942" s="209">
        <v>79551</v>
      </c>
      <c r="B2942" s="209">
        <v>250</v>
      </c>
      <c r="C2942" s="208">
        <v>37.022772096442893</v>
      </c>
      <c r="D2942" s="209"/>
      <c r="E2942" s="209" t="s">
        <v>204</v>
      </c>
      <c r="F2942" s="209">
        <v>2008</v>
      </c>
    </row>
    <row r="2943" spans="1:6" x14ac:dyDescent="0.45">
      <c r="A2943" s="209">
        <v>79552</v>
      </c>
      <c r="B2943" s="209">
        <v>250</v>
      </c>
      <c r="C2943" s="208">
        <v>14.877022289702801</v>
      </c>
      <c r="D2943" s="209"/>
      <c r="E2943" s="209" t="s">
        <v>204</v>
      </c>
      <c r="F2943" s="209">
        <v>2008</v>
      </c>
    </row>
    <row r="2944" spans="1:6" x14ac:dyDescent="0.45">
      <c r="A2944" s="209">
        <v>79553</v>
      </c>
      <c r="B2944" s="209">
        <v>250</v>
      </c>
      <c r="C2944" s="208">
        <v>34.522659098319828</v>
      </c>
      <c r="D2944" s="209"/>
      <c r="E2944" s="209" t="s">
        <v>204</v>
      </c>
      <c r="F2944" s="209">
        <v>2008</v>
      </c>
    </row>
    <row r="2945" spans="1:6" x14ac:dyDescent="0.45">
      <c r="A2945" s="209">
        <v>79555</v>
      </c>
      <c r="B2945" s="209">
        <v>250</v>
      </c>
      <c r="C2945" s="208">
        <v>55.747630494358802</v>
      </c>
      <c r="D2945" s="209"/>
      <c r="E2945" s="209" t="s">
        <v>204</v>
      </c>
      <c r="F2945" s="209">
        <v>2008</v>
      </c>
    </row>
    <row r="2946" spans="1:6" x14ac:dyDescent="0.45">
      <c r="A2946" s="209">
        <v>79563</v>
      </c>
      <c r="B2946" s="209">
        <v>200</v>
      </c>
      <c r="C2946" s="208">
        <v>34.691025011684417</v>
      </c>
      <c r="D2946" s="209"/>
      <c r="E2946" s="209" t="s">
        <v>204</v>
      </c>
      <c r="F2946" s="209">
        <v>2006</v>
      </c>
    </row>
    <row r="2947" spans="1:6" x14ac:dyDescent="0.45">
      <c r="A2947" s="209">
        <v>79564</v>
      </c>
      <c r="B2947" s="209">
        <v>200</v>
      </c>
      <c r="C2947" s="208">
        <v>18.273774461240741</v>
      </c>
      <c r="D2947" s="209"/>
      <c r="E2947" s="209" t="s">
        <v>204</v>
      </c>
      <c r="F2947" s="209">
        <v>2006</v>
      </c>
    </row>
    <row r="2948" spans="1:6" x14ac:dyDescent="0.45">
      <c r="A2948" s="209">
        <v>79571</v>
      </c>
      <c r="B2948" s="209">
        <v>573</v>
      </c>
      <c r="C2948" s="208">
        <v>13.62212417075572</v>
      </c>
      <c r="D2948" s="209"/>
      <c r="E2948" s="209" t="s">
        <v>204</v>
      </c>
      <c r="F2948" s="209">
        <v>2008</v>
      </c>
    </row>
    <row r="2949" spans="1:6" x14ac:dyDescent="0.45">
      <c r="A2949" s="209">
        <v>79574</v>
      </c>
      <c r="B2949" s="209">
        <v>573</v>
      </c>
      <c r="C2949" s="208">
        <v>38.405183210690581</v>
      </c>
      <c r="D2949" s="209"/>
      <c r="E2949" s="209" t="s">
        <v>204</v>
      </c>
      <c r="F2949" s="209">
        <v>2008</v>
      </c>
    </row>
    <row r="2950" spans="1:6" x14ac:dyDescent="0.45">
      <c r="A2950" s="209">
        <v>79575</v>
      </c>
      <c r="B2950" s="209">
        <v>573</v>
      </c>
      <c r="C2950" s="208">
        <v>44.602371041652937</v>
      </c>
      <c r="D2950" s="209"/>
      <c r="E2950" s="209" t="s">
        <v>204</v>
      </c>
      <c r="F2950" s="209">
        <v>2008</v>
      </c>
    </row>
    <row r="2951" spans="1:6" x14ac:dyDescent="0.45">
      <c r="A2951" s="209">
        <v>79576</v>
      </c>
      <c r="B2951" s="209">
        <v>573</v>
      </c>
      <c r="C2951" s="208">
        <v>70.147810459414615</v>
      </c>
      <c r="D2951" s="209"/>
      <c r="E2951" s="209" t="s">
        <v>204</v>
      </c>
      <c r="F2951" s="209">
        <v>2008</v>
      </c>
    </row>
    <row r="2952" spans="1:6" x14ac:dyDescent="0.45">
      <c r="A2952" s="209">
        <v>79577</v>
      </c>
      <c r="B2952" s="209">
        <v>573</v>
      </c>
      <c r="C2952" s="208">
        <v>50.477828324233457</v>
      </c>
      <c r="D2952" s="209"/>
      <c r="E2952" s="209" t="s">
        <v>204</v>
      </c>
      <c r="F2952" s="209">
        <v>2008</v>
      </c>
    </row>
    <row r="2953" spans="1:6" x14ac:dyDescent="0.45">
      <c r="A2953" s="209">
        <v>79578</v>
      </c>
      <c r="B2953" s="209">
        <v>573</v>
      </c>
      <c r="C2953" s="208">
        <v>7.5536513532718637</v>
      </c>
      <c r="D2953" s="209"/>
      <c r="E2953" s="209" t="s">
        <v>204</v>
      </c>
      <c r="F2953" s="209">
        <v>2008</v>
      </c>
    </row>
    <row r="2954" spans="1:6" x14ac:dyDescent="0.45">
      <c r="A2954" s="209">
        <v>79579</v>
      </c>
      <c r="B2954" s="209">
        <v>573</v>
      </c>
      <c r="C2954" s="208">
        <v>37.208413168507633</v>
      </c>
      <c r="D2954" s="209"/>
      <c r="E2954" s="209" t="s">
        <v>204</v>
      </c>
      <c r="F2954" s="209">
        <v>2008</v>
      </c>
    </row>
    <row r="2955" spans="1:6" x14ac:dyDescent="0.45">
      <c r="A2955" s="209">
        <v>79580</v>
      </c>
      <c r="B2955" s="209">
        <v>573</v>
      </c>
      <c r="C2955" s="208">
        <v>50.353237031994787</v>
      </c>
      <c r="D2955" s="209"/>
      <c r="E2955" s="209" t="s">
        <v>204</v>
      </c>
      <c r="F2955" s="209">
        <v>2008</v>
      </c>
    </row>
    <row r="2956" spans="1:6" x14ac:dyDescent="0.45">
      <c r="A2956" s="209">
        <v>79585</v>
      </c>
      <c r="B2956" s="209">
        <v>573</v>
      </c>
      <c r="C2956" s="208">
        <v>7.8314544389226644</v>
      </c>
      <c r="D2956" s="209"/>
      <c r="E2956" s="209" t="s">
        <v>204</v>
      </c>
      <c r="F2956" s="209">
        <v>2008</v>
      </c>
    </row>
    <row r="2957" spans="1:6" x14ac:dyDescent="0.45">
      <c r="A2957" s="209">
        <v>79587</v>
      </c>
      <c r="B2957" s="209">
        <v>573</v>
      </c>
      <c r="C2957" s="208">
        <v>7.1634380888496638</v>
      </c>
      <c r="D2957" s="209"/>
      <c r="E2957" s="209" t="s">
        <v>204</v>
      </c>
      <c r="F2957" s="209">
        <v>2008</v>
      </c>
    </row>
    <row r="2958" spans="1:6" x14ac:dyDescent="0.45">
      <c r="A2958" s="209">
        <v>79589</v>
      </c>
      <c r="B2958" s="209">
        <v>573</v>
      </c>
      <c r="C2958" s="208">
        <v>65.696573458812964</v>
      </c>
      <c r="D2958" s="209"/>
      <c r="E2958" s="209" t="s">
        <v>204</v>
      </c>
      <c r="F2958" s="209">
        <v>2008</v>
      </c>
    </row>
    <row r="2959" spans="1:6" x14ac:dyDescent="0.45">
      <c r="A2959" s="209">
        <v>79590</v>
      </c>
      <c r="B2959" s="209">
        <v>573</v>
      </c>
      <c r="C2959" s="208">
        <v>69.35240498143115</v>
      </c>
      <c r="D2959" s="209"/>
      <c r="E2959" s="209" t="s">
        <v>204</v>
      </c>
      <c r="F2959" s="209">
        <v>2008</v>
      </c>
    </row>
    <row r="2960" spans="1:6" x14ac:dyDescent="0.45">
      <c r="A2960" s="209">
        <v>79591</v>
      </c>
      <c r="B2960" s="209">
        <v>573</v>
      </c>
      <c r="C2960" s="208">
        <v>7.6688885848807082</v>
      </c>
      <c r="D2960" s="209"/>
      <c r="E2960" s="209" t="s">
        <v>204</v>
      </c>
      <c r="F2960" s="209">
        <v>2008</v>
      </c>
    </row>
    <row r="2961" spans="1:6" x14ac:dyDescent="0.45">
      <c r="A2961" s="209">
        <v>79593</v>
      </c>
      <c r="B2961" s="209">
        <v>573</v>
      </c>
      <c r="C2961" s="208">
        <v>27.982917781849359</v>
      </c>
      <c r="D2961" s="209"/>
      <c r="E2961" s="209" t="s">
        <v>204</v>
      </c>
      <c r="F2961" s="209">
        <v>2008</v>
      </c>
    </row>
    <row r="2962" spans="1:6" x14ac:dyDescent="0.45">
      <c r="A2962" s="209">
        <v>79594</v>
      </c>
      <c r="B2962" s="209">
        <v>573</v>
      </c>
      <c r="C2962" s="208">
        <v>58.763123106104977</v>
      </c>
      <c r="D2962" s="209"/>
      <c r="E2962" s="209" t="s">
        <v>204</v>
      </c>
      <c r="F2962" s="209">
        <v>2008</v>
      </c>
    </row>
    <row r="2963" spans="1:6" x14ac:dyDescent="0.45">
      <c r="A2963" s="209">
        <v>79595</v>
      </c>
      <c r="B2963" s="209">
        <v>573</v>
      </c>
      <c r="C2963" s="208">
        <v>27.2042535105317</v>
      </c>
      <c r="D2963" s="209"/>
      <c r="E2963" s="209" t="s">
        <v>204</v>
      </c>
      <c r="F2963" s="209">
        <v>2008</v>
      </c>
    </row>
    <row r="2964" spans="1:6" x14ac:dyDescent="0.45">
      <c r="A2964" s="209">
        <v>79603</v>
      </c>
      <c r="B2964" s="209">
        <v>573</v>
      </c>
      <c r="C2964" s="208">
        <v>7.7714591096600136</v>
      </c>
      <c r="D2964" s="209"/>
      <c r="E2964" s="209" t="s">
        <v>204</v>
      </c>
      <c r="F2964" s="209">
        <v>2008</v>
      </c>
    </row>
    <row r="2965" spans="1:6" x14ac:dyDescent="0.45">
      <c r="A2965" s="209">
        <v>79604</v>
      </c>
      <c r="B2965" s="209">
        <v>573</v>
      </c>
      <c r="C2965" s="208">
        <v>20.928494842799939</v>
      </c>
      <c r="D2965" s="209"/>
      <c r="E2965" s="209" t="s">
        <v>204</v>
      </c>
      <c r="F2965" s="209">
        <v>2008</v>
      </c>
    </row>
    <row r="2966" spans="1:6" x14ac:dyDescent="0.45">
      <c r="A2966" s="209">
        <v>79606</v>
      </c>
      <c r="B2966" s="209">
        <v>458</v>
      </c>
      <c r="C2966" s="208">
        <v>47.288776931265978</v>
      </c>
      <c r="D2966" s="209"/>
      <c r="E2966" s="209" t="s">
        <v>204</v>
      </c>
      <c r="F2966" s="209">
        <v>2008</v>
      </c>
    </row>
    <row r="2967" spans="1:6" x14ac:dyDescent="0.45">
      <c r="A2967" s="209">
        <v>79682</v>
      </c>
      <c r="B2967" s="209">
        <v>560</v>
      </c>
      <c r="C2967" s="208">
        <v>3.600582412498659</v>
      </c>
      <c r="D2967" s="209"/>
      <c r="E2967" s="209" t="s">
        <v>109</v>
      </c>
      <c r="F2967" s="209">
        <v>2006</v>
      </c>
    </row>
    <row r="2968" spans="1:6" x14ac:dyDescent="0.45">
      <c r="A2968" s="209">
        <v>79683</v>
      </c>
      <c r="B2968" s="209">
        <v>560</v>
      </c>
      <c r="C2968" s="208">
        <v>1.512656506261655</v>
      </c>
      <c r="D2968" s="209"/>
      <c r="E2968" s="209" t="s">
        <v>109</v>
      </c>
      <c r="F2968" s="209">
        <v>2006</v>
      </c>
    </row>
    <row r="2969" spans="1:6" x14ac:dyDescent="0.45">
      <c r="A2969" s="209">
        <v>79684</v>
      </c>
      <c r="B2969" s="209">
        <v>560</v>
      </c>
      <c r="C2969" s="208">
        <v>4.3105078601670357</v>
      </c>
      <c r="D2969" s="209"/>
      <c r="E2969" s="209" t="s">
        <v>109</v>
      </c>
      <c r="F2969" s="209">
        <v>2006</v>
      </c>
    </row>
    <row r="2970" spans="1:6" x14ac:dyDescent="0.45">
      <c r="A2970" s="209">
        <v>79685</v>
      </c>
      <c r="B2970" s="209">
        <v>560</v>
      </c>
      <c r="C2970" s="208">
        <v>2.5106982216533571</v>
      </c>
      <c r="D2970" s="209"/>
      <c r="E2970" s="209" t="s">
        <v>109</v>
      </c>
      <c r="F2970" s="209">
        <v>2006</v>
      </c>
    </row>
    <row r="2971" spans="1:6" x14ac:dyDescent="0.45">
      <c r="A2971" s="209">
        <v>79686</v>
      </c>
      <c r="B2971" s="209">
        <v>315</v>
      </c>
      <c r="C2971" s="208">
        <v>3.651517639918215</v>
      </c>
      <c r="D2971" s="209" t="s">
        <v>428</v>
      </c>
      <c r="E2971" s="209" t="s">
        <v>114</v>
      </c>
      <c r="F2971" s="209">
        <v>2006</v>
      </c>
    </row>
    <row r="2972" spans="1:6" x14ac:dyDescent="0.45">
      <c r="A2972" s="209">
        <v>79687</v>
      </c>
      <c r="B2972" s="209"/>
      <c r="C2972" s="208">
        <v>8.40292993754829</v>
      </c>
      <c r="D2972" s="209"/>
      <c r="E2972" s="209"/>
      <c r="F2972" s="209">
        <v>1901</v>
      </c>
    </row>
    <row r="2973" spans="1:6" x14ac:dyDescent="0.45">
      <c r="A2973" s="209">
        <v>79688</v>
      </c>
      <c r="B2973" s="209">
        <v>315</v>
      </c>
      <c r="C2973" s="208">
        <v>1.276613615043626</v>
      </c>
      <c r="D2973" s="209" t="s">
        <v>429</v>
      </c>
      <c r="E2973" s="209" t="s">
        <v>114</v>
      </c>
      <c r="F2973" s="209">
        <v>2006</v>
      </c>
    </row>
    <row r="2974" spans="1:6" x14ac:dyDescent="0.45">
      <c r="A2974" s="209">
        <v>79689</v>
      </c>
      <c r="B2974" s="209">
        <v>315</v>
      </c>
      <c r="C2974" s="208">
        <v>13.639443949092129</v>
      </c>
      <c r="D2974" s="209" t="s">
        <v>429</v>
      </c>
      <c r="E2974" s="209" t="s">
        <v>114</v>
      </c>
      <c r="F2974" s="209">
        <v>2006</v>
      </c>
    </row>
    <row r="2975" spans="1:6" x14ac:dyDescent="0.45">
      <c r="A2975" s="209">
        <v>79690</v>
      </c>
      <c r="B2975" s="209">
        <v>560</v>
      </c>
      <c r="C2975" s="208">
        <v>6.6459450518339684</v>
      </c>
      <c r="D2975" s="209"/>
      <c r="E2975" s="209" t="s">
        <v>109</v>
      </c>
      <c r="F2975" s="209">
        <v>2006</v>
      </c>
    </row>
    <row r="2976" spans="1:6" x14ac:dyDescent="0.45">
      <c r="A2976" s="209">
        <v>79691</v>
      </c>
      <c r="B2976" s="209">
        <v>560</v>
      </c>
      <c r="C2976" s="208">
        <v>19.241766036386121</v>
      </c>
      <c r="D2976" s="209"/>
      <c r="E2976" s="209" t="s">
        <v>109</v>
      </c>
      <c r="F2976" s="209">
        <v>2006</v>
      </c>
    </row>
    <row r="2977" spans="1:6" x14ac:dyDescent="0.45">
      <c r="A2977" s="209">
        <v>79695</v>
      </c>
      <c r="B2977" s="209">
        <v>560</v>
      </c>
      <c r="C2977" s="208">
        <v>3.3285532063606711</v>
      </c>
      <c r="D2977" s="209"/>
      <c r="E2977" s="209" t="s">
        <v>109</v>
      </c>
      <c r="F2977" s="209">
        <v>2006</v>
      </c>
    </row>
    <row r="2978" spans="1:6" x14ac:dyDescent="0.45">
      <c r="A2978" s="209">
        <v>79698</v>
      </c>
      <c r="B2978" s="209">
        <v>560</v>
      </c>
      <c r="C2978" s="208">
        <v>51.72676831644192</v>
      </c>
      <c r="D2978" s="209"/>
      <c r="E2978" s="209" t="s">
        <v>109</v>
      </c>
      <c r="F2978" s="209">
        <v>2006</v>
      </c>
    </row>
    <row r="2979" spans="1:6" x14ac:dyDescent="0.45">
      <c r="A2979" s="209">
        <v>79704</v>
      </c>
      <c r="B2979" s="209">
        <v>200</v>
      </c>
      <c r="C2979" s="208">
        <v>5.9623454232342121</v>
      </c>
      <c r="D2979" s="209"/>
      <c r="E2979" s="209" t="s">
        <v>109</v>
      </c>
      <c r="F2979" s="209">
        <v>2006</v>
      </c>
    </row>
    <row r="2980" spans="1:6" x14ac:dyDescent="0.45">
      <c r="A2980" s="209">
        <v>80008</v>
      </c>
      <c r="B2980" s="209">
        <v>560</v>
      </c>
      <c r="C2980" s="208">
        <v>14.294931985455669</v>
      </c>
      <c r="D2980" s="209"/>
      <c r="E2980" s="209" t="s">
        <v>204</v>
      </c>
      <c r="F2980" s="209">
        <v>2008</v>
      </c>
    </row>
    <row r="2981" spans="1:6" x14ac:dyDescent="0.45">
      <c r="A2981" s="209">
        <v>80012</v>
      </c>
      <c r="B2981" s="209">
        <v>560</v>
      </c>
      <c r="C2981" s="208">
        <v>18.75452086385685</v>
      </c>
      <c r="D2981" s="209"/>
      <c r="E2981" s="209" t="s">
        <v>204</v>
      </c>
      <c r="F2981" s="209">
        <v>2008</v>
      </c>
    </row>
    <row r="2982" spans="1:6" x14ac:dyDescent="0.45">
      <c r="A2982" s="209">
        <v>80014</v>
      </c>
      <c r="B2982" s="209">
        <v>670</v>
      </c>
      <c r="C2982" s="208">
        <v>12.867616614005691</v>
      </c>
      <c r="D2982" s="209"/>
      <c r="E2982" s="209" t="s">
        <v>204</v>
      </c>
      <c r="F2982" s="209">
        <v>2008</v>
      </c>
    </row>
    <row r="2983" spans="1:6" x14ac:dyDescent="0.45">
      <c r="A2983" s="209">
        <v>80017</v>
      </c>
      <c r="B2983" s="209">
        <v>670</v>
      </c>
      <c r="C2983" s="208">
        <v>16.05721531502963</v>
      </c>
      <c r="D2983" s="209"/>
      <c r="E2983" s="209" t="s">
        <v>204</v>
      </c>
      <c r="F2983" s="209">
        <v>2008</v>
      </c>
    </row>
    <row r="2984" spans="1:6" x14ac:dyDescent="0.45">
      <c r="A2984" s="209">
        <v>80021</v>
      </c>
      <c r="B2984" s="209">
        <v>670</v>
      </c>
      <c r="C2984" s="208">
        <v>29.149037374909749</v>
      </c>
      <c r="D2984" s="209"/>
      <c r="E2984" s="209" t="s">
        <v>204</v>
      </c>
      <c r="F2984" s="209">
        <v>2008</v>
      </c>
    </row>
    <row r="2985" spans="1:6" x14ac:dyDescent="0.45">
      <c r="A2985" s="209">
        <v>80026</v>
      </c>
      <c r="B2985" s="209">
        <v>670</v>
      </c>
      <c r="C2985" s="208">
        <v>17.36843782894994</v>
      </c>
      <c r="D2985" s="209"/>
      <c r="E2985" s="209" t="s">
        <v>204</v>
      </c>
      <c r="F2985" s="209">
        <v>2008</v>
      </c>
    </row>
    <row r="2986" spans="1:6" x14ac:dyDescent="0.45">
      <c r="A2986" s="209">
        <v>80041</v>
      </c>
      <c r="B2986" s="209">
        <v>315</v>
      </c>
      <c r="C2986" s="208">
        <v>22.655988019711089</v>
      </c>
      <c r="D2986" s="209"/>
      <c r="E2986" s="209" t="s">
        <v>204</v>
      </c>
      <c r="F2986" s="209">
        <v>2008</v>
      </c>
    </row>
    <row r="2987" spans="1:6" x14ac:dyDescent="0.45">
      <c r="A2987" s="209">
        <v>80043</v>
      </c>
      <c r="B2987" s="209">
        <v>315</v>
      </c>
      <c r="C2987" s="208">
        <v>23.176905791356301</v>
      </c>
      <c r="D2987" s="209"/>
      <c r="E2987" s="209" t="s">
        <v>204</v>
      </c>
      <c r="F2987" s="209">
        <v>2008</v>
      </c>
    </row>
    <row r="2988" spans="1:6" x14ac:dyDescent="0.45">
      <c r="A2988" s="209">
        <v>80045</v>
      </c>
      <c r="B2988" s="209">
        <v>315</v>
      </c>
      <c r="C2988" s="208">
        <v>10.394542115287161</v>
      </c>
      <c r="D2988" s="209"/>
      <c r="E2988" s="209" t="s">
        <v>204</v>
      </c>
      <c r="F2988" s="209">
        <v>2008</v>
      </c>
    </row>
    <row r="2989" spans="1:6" x14ac:dyDescent="0.45">
      <c r="A2989" s="209">
        <v>80049</v>
      </c>
      <c r="B2989" s="209">
        <v>315</v>
      </c>
      <c r="C2989" s="208">
        <v>36.682481484646679</v>
      </c>
      <c r="D2989" s="209"/>
      <c r="E2989" s="209" t="s">
        <v>204</v>
      </c>
      <c r="F2989" s="209">
        <v>2008</v>
      </c>
    </row>
    <row r="2990" spans="1:6" x14ac:dyDescent="0.45">
      <c r="A2990" s="209">
        <v>80054</v>
      </c>
      <c r="B2990" s="209">
        <v>315</v>
      </c>
      <c r="C2990" s="208">
        <v>39.470630815052687</v>
      </c>
      <c r="D2990" s="209"/>
      <c r="E2990" s="209" t="s">
        <v>204</v>
      </c>
      <c r="F2990" s="209">
        <v>2008</v>
      </c>
    </row>
    <row r="2991" spans="1:6" x14ac:dyDescent="0.45">
      <c r="A2991" s="209">
        <v>80057</v>
      </c>
      <c r="B2991" s="209">
        <v>315</v>
      </c>
      <c r="C2991" s="208">
        <v>16.238056585649471</v>
      </c>
      <c r="D2991" s="209"/>
      <c r="E2991" s="209" t="s">
        <v>204</v>
      </c>
      <c r="F2991" s="209">
        <v>2008</v>
      </c>
    </row>
    <row r="2992" spans="1:6" x14ac:dyDescent="0.45">
      <c r="A2992" s="209">
        <v>80058</v>
      </c>
      <c r="B2992" s="209">
        <v>315</v>
      </c>
      <c r="C2992" s="208">
        <v>18.433869465206701</v>
      </c>
      <c r="D2992" s="209"/>
      <c r="E2992" s="209" t="s">
        <v>204</v>
      </c>
      <c r="F2992" s="209">
        <v>2008</v>
      </c>
    </row>
    <row r="2993" spans="1:6" x14ac:dyDescent="0.45">
      <c r="A2993" s="209">
        <v>80061</v>
      </c>
      <c r="B2993" s="209">
        <v>315</v>
      </c>
      <c r="C2993" s="208">
        <v>22.980675190301959</v>
      </c>
      <c r="D2993" s="209"/>
      <c r="E2993" s="209" t="s">
        <v>204</v>
      </c>
      <c r="F2993" s="209">
        <v>2008</v>
      </c>
    </row>
    <row r="2994" spans="1:6" x14ac:dyDescent="0.45">
      <c r="A2994" s="209">
        <v>80066</v>
      </c>
      <c r="B2994" s="209">
        <v>315</v>
      </c>
      <c r="C2994" s="208">
        <v>17.012256352791159</v>
      </c>
      <c r="D2994" s="209"/>
      <c r="E2994" s="209" t="s">
        <v>204</v>
      </c>
      <c r="F2994" s="209">
        <v>2008</v>
      </c>
    </row>
    <row r="2995" spans="1:6" x14ac:dyDescent="0.45">
      <c r="A2995" s="209">
        <v>80303</v>
      </c>
      <c r="B2995" s="209">
        <v>200</v>
      </c>
      <c r="C2995" s="208">
        <v>16.505032361692979</v>
      </c>
      <c r="D2995" s="209"/>
      <c r="E2995" s="209" t="s">
        <v>204</v>
      </c>
      <c r="F2995" s="209">
        <v>2006</v>
      </c>
    </row>
    <row r="2996" spans="1:6" x14ac:dyDescent="0.45">
      <c r="A2996" s="209">
        <v>80304</v>
      </c>
      <c r="B2996" s="209">
        <v>200</v>
      </c>
      <c r="C2996" s="208">
        <v>13.838957629932191</v>
      </c>
      <c r="D2996" s="209"/>
      <c r="E2996" s="209" t="s">
        <v>204</v>
      </c>
      <c r="F2996" s="209">
        <v>2006</v>
      </c>
    </row>
    <row r="2997" spans="1:6" x14ac:dyDescent="0.45">
      <c r="A2997" s="209">
        <v>80362</v>
      </c>
      <c r="B2997" s="209">
        <v>1200</v>
      </c>
      <c r="C2997" s="208">
        <v>12.44373215712873</v>
      </c>
      <c r="D2997" s="209"/>
      <c r="E2997" s="209" t="s">
        <v>109</v>
      </c>
      <c r="F2997" s="209">
        <v>2008</v>
      </c>
    </row>
    <row r="2998" spans="1:6" x14ac:dyDescent="0.45">
      <c r="A2998" s="209">
        <v>80365</v>
      </c>
      <c r="B2998" s="209">
        <v>1200</v>
      </c>
      <c r="C2998" s="208">
        <v>20.510374378313241</v>
      </c>
      <c r="D2998" s="209"/>
      <c r="E2998" s="209" t="s">
        <v>109</v>
      </c>
      <c r="F2998" s="209">
        <v>2008</v>
      </c>
    </row>
    <row r="2999" spans="1:6" x14ac:dyDescent="0.45">
      <c r="A2999" s="209">
        <v>80366</v>
      </c>
      <c r="B2999" s="209">
        <v>1200</v>
      </c>
      <c r="C2999" s="208">
        <v>39.778378896291073</v>
      </c>
      <c r="D2999" s="209"/>
      <c r="E2999" s="209" t="s">
        <v>109</v>
      </c>
      <c r="F2999" s="209">
        <v>2008</v>
      </c>
    </row>
    <row r="3000" spans="1:6" x14ac:dyDescent="0.45">
      <c r="A3000" s="209">
        <v>80367</v>
      </c>
      <c r="B3000" s="209">
        <v>1200</v>
      </c>
      <c r="C3000" s="208">
        <v>38.473629086641417</v>
      </c>
      <c r="D3000" s="209"/>
      <c r="E3000" s="209" t="s">
        <v>109</v>
      </c>
      <c r="F3000" s="209">
        <v>2008</v>
      </c>
    </row>
    <row r="3001" spans="1:6" x14ac:dyDescent="0.45">
      <c r="A3001" s="209">
        <v>80368</v>
      </c>
      <c r="B3001" s="209">
        <v>400</v>
      </c>
      <c r="C3001" s="208">
        <v>11.41807896459412</v>
      </c>
      <c r="D3001" s="209"/>
      <c r="E3001" s="209" t="s">
        <v>109</v>
      </c>
      <c r="F3001" s="209">
        <v>2008</v>
      </c>
    </row>
    <row r="3002" spans="1:6" x14ac:dyDescent="0.45">
      <c r="A3002" s="209">
        <v>80369</v>
      </c>
      <c r="B3002" s="209">
        <v>400</v>
      </c>
      <c r="C3002" s="208">
        <v>2.952383095781169</v>
      </c>
      <c r="D3002" s="209"/>
      <c r="E3002" s="209" t="s">
        <v>109</v>
      </c>
      <c r="F3002" s="209">
        <v>2008</v>
      </c>
    </row>
    <row r="3003" spans="1:6" x14ac:dyDescent="0.45">
      <c r="A3003" s="209">
        <v>80371</v>
      </c>
      <c r="B3003" s="209">
        <v>250</v>
      </c>
      <c r="C3003" s="208">
        <v>16.27258241545486</v>
      </c>
      <c r="D3003" s="209"/>
      <c r="E3003" s="209" t="s">
        <v>109</v>
      </c>
      <c r="F3003" s="209">
        <v>2008</v>
      </c>
    </row>
    <row r="3004" spans="1:6" x14ac:dyDescent="0.45">
      <c r="A3004" s="209">
        <v>80372</v>
      </c>
      <c r="B3004" s="209">
        <v>200</v>
      </c>
      <c r="C3004" s="208">
        <v>16.970386804338641</v>
      </c>
      <c r="D3004" s="209"/>
      <c r="E3004" s="209" t="s">
        <v>207</v>
      </c>
      <c r="F3004" s="209">
        <v>1901</v>
      </c>
    </row>
    <row r="3005" spans="1:6" x14ac:dyDescent="0.45">
      <c r="A3005" s="209">
        <v>80467</v>
      </c>
      <c r="B3005" s="209"/>
      <c r="C3005" s="208">
        <v>44.774450910185699</v>
      </c>
      <c r="D3005" s="209"/>
      <c r="E3005" s="209"/>
      <c r="F3005" s="209">
        <v>1901</v>
      </c>
    </row>
    <row r="3006" spans="1:6" x14ac:dyDescent="0.45">
      <c r="A3006" s="209">
        <v>80468</v>
      </c>
      <c r="B3006" s="209">
        <v>560</v>
      </c>
      <c r="C3006" s="208">
        <v>20.01554110477106</v>
      </c>
      <c r="D3006" s="209"/>
      <c r="E3006" s="209" t="s">
        <v>204</v>
      </c>
      <c r="F3006" s="209">
        <v>1901</v>
      </c>
    </row>
    <row r="3007" spans="1:6" x14ac:dyDescent="0.45">
      <c r="A3007" s="209">
        <v>80489</v>
      </c>
      <c r="B3007" s="209">
        <v>1200</v>
      </c>
      <c r="C3007" s="208">
        <v>54.028141198497003</v>
      </c>
      <c r="D3007" s="209"/>
      <c r="E3007" s="209" t="s">
        <v>109</v>
      </c>
      <c r="F3007" s="209">
        <v>2008</v>
      </c>
    </row>
    <row r="3008" spans="1:6" x14ac:dyDescent="0.45">
      <c r="A3008" s="209">
        <v>80490</v>
      </c>
      <c r="B3008" s="209">
        <v>1200</v>
      </c>
      <c r="C3008" s="208">
        <v>52.154063140126247</v>
      </c>
      <c r="D3008" s="209"/>
      <c r="E3008" s="209" t="s">
        <v>109</v>
      </c>
      <c r="F3008" s="209">
        <v>2008</v>
      </c>
    </row>
    <row r="3009" spans="1:6" x14ac:dyDescent="0.45">
      <c r="A3009" s="209">
        <v>80491</v>
      </c>
      <c r="B3009" s="209">
        <v>1200</v>
      </c>
      <c r="C3009" s="208">
        <v>52.858864900213518</v>
      </c>
      <c r="D3009" s="209"/>
      <c r="E3009" s="209" t="s">
        <v>109</v>
      </c>
      <c r="F3009" s="209">
        <v>2008</v>
      </c>
    </row>
    <row r="3010" spans="1:6" x14ac:dyDescent="0.45">
      <c r="A3010" s="209">
        <v>80492</v>
      </c>
      <c r="B3010" s="209">
        <v>1200</v>
      </c>
      <c r="C3010" s="208">
        <v>20.151005905994602</v>
      </c>
      <c r="D3010" s="209"/>
      <c r="E3010" s="209" t="s">
        <v>109</v>
      </c>
      <c r="F3010" s="209">
        <v>2008</v>
      </c>
    </row>
    <row r="3011" spans="1:6" x14ac:dyDescent="0.45">
      <c r="A3011" s="209">
        <v>80496</v>
      </c>
      <c r="B3011" s="209">
        <v>1200</v>
      </c>
      <c r="C3011" s="208">
        <v>15.39356648370201</v>
      </c>
      <c r="D3011" s="209"/>
      <c r="E3011" s="209" t="s">
        <v>109</v>
      </c>
      <c r="F3011" s="209">
        <v>2008</v>
      </c>
    </row>
    <row r="3012" spans="1:6" x14ac:dyDescent="0.45">
      <c r="A3012" s="209">
        <v>80558</v>
      </c>
      <c r="B3012" s="209">
        <v>600</v>
      </c>
      <c r="C3012" s="208">
        <v>57.96956536810152</v>
      </c>
      <c r="D3012" s="209"/>
      <c r="E3012" s="209" t="s">
        <v>109</v>
      </c>
      <c r="F3012" s="209">
        <v>2008</v>
      </c>
    </row>
    <row r="3013" spans="1:6" x14ac:dyDescent="0.45">
      <c r="A3013" s="209">
        <v>80559</v>
      </c>
      <c r="B3013" s="209">
        <v>600</v>
      </c>
      <c r="C3013" s="208">
        <v>79.575343033582726</v>
      </c>
      <c r="D3013" s="209"/>
      <c r="E3013" s="209" t="s">
        <v>109</v>
      </c>
      <c r="F3013" s="209">
        <v>2008</v>
      </c>
    </row>
    <row r="3014" spans="1:6" x14ac:dyDescent="0.45">
      <c r="A3014" s="209">
        <v>80560</v>
      </c>
      <c r="B3014" s="209">
        <v>600</v>
      </c>
      <c r="C3014" s="208">
        <v>61.1488147347522</v>
      </c>
      <c r="D3014" s="209"/>
      <c r="E3014" s="209" t="s">
        <v>109</v>
      </c>
      <c r="F3014" s="209">
        <v>2008</v>
      </c>
    </row>
    <row r="3015" spans="1:6" x14ac:dyDescent="0.45">
      <c r="A3015" s="209">
        <v>80561</v>
      </c>
      <c r="B3015" s="209">
        <v>600</v>
      </c>
      <c r="C3015" s="208">
        <v>20.459066653211391</v>
      </c>
      <c r="D3015" s="209"/>
      <c r="E3015" s="209" t="s">
        <v>109</v>
      </c>
      <c r="F3015" s="209">
        <v>2008</v>
      </c>
    </row>
    <row r="3016" spans="1:6" x14ac:dyDescent="0.45">
      <c r="A3016" s="209">
        <v>80562</v>
      </c>
      <c r="B3016" s="209">
        <v>600</v>
      </c>
      <c r="C3016" s="208">
        <v>17.67868759382576</v>
      </c>
      <c r="D3016" s="209"/>
      <c r="E3016" s="209" t="s">
        <v>109</v>
      </c>
      <c r="F3016" s="209">
        <v>2008</v>
      </c>
    </row>
    <row r="3017" spans="1:6" x14ac:dyDescent="0.45">
      <c r="A3017" s="209">
        <v>80563</v>
      </c>
      <c r="B3017" s="209">
        <v>1200</v>
      </c>
      <c r="C3017" s="208">
        <v>5.5022130599419183</v>
      </c>
      <c r="D3017" s="209"/>
      <c r="E3017" s="209" t="s">
        <v>109</v>
      </c>
      <c r="F3017" s="209">
        <v>2008</v>
      </c>
    </row>
    <row r="3018" spans="1:6" x14ac:dyDescent="0.45">
      <c r="A3018" s="209">
        <v>80564</v>
      </c>
      <c r="B3018" s="209">
        <v>1200</v>
      </c>
      <c r="C3018" s="208">
        <v>69.780708376016335</v>
      </c>
      <c r="D3018" s="209"/>
      <c r="E3018" s="209" t="s">
        <v>109</v>
      </c>
      <c r="F3018" s="209">
        <v>2008</v>
      </c>
    </row>
    <row r="3019" spans="1:6" x14ac:dyDescent="0.45">
      <c r="A3019" s="209">
        <v>80565</v>
      </c>
      <c r="B3019" s="209">
        <v>1200</v>
      </c>
      <c r="C3019" s="208">
        <v>57.067795757680521</v>
      </c>
      <c r="D3019" s="209"/>
      <c r="E3019" s="209" t="s">
        <v>109</v>
      </c>
      <c r="F3019" s="209">
        <v>2008</v>
      </c>
    </row>
    <row r="3020" spans="1:6" x14ac:dyDescent="0.45">
      <c r="A3020" s="209">
        <v>80623</v>
      </c>
      <c r="B3020" s="209">
        <v>200</v>
      </c>
      <c r="C3020" s="208">
        <v>6.2397297937264016</v>
      </c>
      <c r="D3020" s="209"/>
      <c r="E3020" s="209" t="s">
        <v>204</v>
      </c>
      <c r="F3020" s="209">
        <v>2009</v>
      </c>
    </row>
    <row r="3021" spans="1:6" x14ac:dyDescent="0.45">
      <c r="A3021" s="209">
        <v>80628</v>
      </c>
      <c r="B3021" s="209">
        <v>200</v>
      </c>
      <c r="C3021" s="208">
        <v>27.360877736837111</v>
      </c>
      <c r="D3021" s="209"/>
      <c r="E3021" s="209" t="s">
        <v>204</v>
      </c>
      <c r="F3021" s="209">
        <v>2009</v>
      </c>
    </row>
    <row r="3022" spans="1:6" x14ac:dyDescent="0.45">
      <c r="A3022" s="209">
        <v>80633</v>
      </c>
      <c r="B3022" s="209">
        <v>250</v>
      </c>
      <c r="C3022" s="208">
        <v>37.616356142558509</v>
      </c>
      <c r="D3022" s="209"/>
      <c r="E3022" s="209" t="s">
        <v>204</v>
      </c>
      <c r="F3022" s="209">
        <v>2008</v>
      </c>
    </row>
    <row r="3023" spans="1:6" x14ac:dyDescent="0.45">
      <c r="A3023" s="209">
        <v>80634</v>
      </c>
      <c r="B3023" s="209">
        <v>400</v>
      </c>
      <c r="C3023" s="208">
        <v>8.7307422452156729</v>
      </c>
      <c r="D3023" s="209"/>
      <c r="E3023" s="209" t="s">
        <v>114</v>
      </c>
      <c r="F3023" s="209">
        <v>2005</v>
      </c>
    </row>
    <row r="3024" spans="1:6" x14ac:dyDescent="0.45">
      <c r="A3024" s="209">
        <v>80635</v>
      </c>
      <c r="B3024" s="209">
        <v>400</v>
      </c>
      <c r="C3024" s="208">
        <v>5.1125016273814223</v>
      </c>
      <c r="D3024" s="209"/>
      <c r="E3024" s="209" t="s">
        <v>114</v>
      </c>
      <c r="F3024" s="209">
        <v>2005</v>
      </c>
    </row>
    <row r="3025" spans="1:6" x14ac:dyDescent="0.45">
      <c r="A3025" s="209">
        <v>80636</v>
      </c>
      <c r="B3025" s="209">
        <v>315</v>
      </c>
      <c r="C3025" s="208">
        <v>32.575955300383377</v>
      </c>
      <c r="D3025" s="209"/>
      <c r="E3025" s="209" t="s">
        <v>204</v>
      </c>
      <c r="F3025" s="209">
        <v>2008</v>
      </c>
    </row>
    <row r="3026" spans="1:6" x14ac:dyDescent="0.45">
      <c r="A3026" s="209">
        <v>80637</v>
      </c>
      <c r="B3026" s="209">
        <v>315</v>
      </c>
      <c r="C3026" s="208">
        <v>5.4459727217480403</v>
      </c>
      <c r="D3026" s="209"/>
      <c r="E3026" s="209" t="s">
        <v>204</v>
      </c>
      <c r="F3026" s="209">
        <v>2008</v>
      </c>
    </row>
    <row r="3027" spans="1:6" x14ac:dyDescent="0.45">
      <c r="A3027" s="209">
        <v>80640</v>
      </c>
      <c r="B3027" s="209">
        <v>315</v>
      </c>
      <c r="C3027" s="208">
        <v>26.894195452389631</v>
      </c>
      <c r="D3027" s="209"/>
      <c r="E3027" s="209" t="s">
        <v>204</v>
      </c>
      <c r="F3027" s="209">
        <v>2008</v>
      </c>
    </row>
    <row r="3028" spans="1:6" x14ac:dyDescent="0.45">
      <c r="A3028" s="209">
        <v>80645</v>
      </c>
      <c r="B3028" s="209">
        <v>315</v>
      </c>
      <c r="C3028" s="208">
        <v>45.426080573094097</v>
      </c>
      <c r="D3028" s="209"/>
      <c r="E3028" s="209" t="s">
        <v>204</v>
      </c>
      <c r="F3028" s="209">
        <v>2008</v>
      </c>
    </row>
    <row r="3029" spans="1:6" x14ac:dyDescent="0.45">
      <c r="A3029" s="209">
        <v>80672</v>
      </c>
      <c r="B3029" s="209">
        <v>1200</v>
      </c>
      <c r="C3029" s="208">
        <v>55.779904374992682</v>
      </c>
      <c r="D3029" s="209"/>
      <c r="E3029" s="209" t="s">
        <v>203</v>
      </c>
      <c r="F3029" s="209">
        <v>1901</v>
      </c>
    </row>
    <row r="3030" spans="1:6" x14ac:dyDescent="0.45">
      <c r="A3030" s="209">
        <v>80788</v>
      </c>
      <c r="B3030" s="209">
        <v>565</v>
      </c>
      <c r="C3030" s="208">
        <v>31.670453638746309</v>
      </c>
      <c r="D3030" s="209"/>
      <c r="E3030" s="209" t="s">
        <v>204</v>
      </c>
      <c r="F3030" s="209">
        <v>2009</v>
      </c>
    </row>
    <row r="3031" spans="1:6" x14ac:dyDescent="0.45">
      <c r="A3031" s="209">
        <v>80789</v>
      </c>
      <c r="B3031" s="209">
        <v>565</v>
      </c>
      <c r="C3031" s="208">
        <v>47.793085527374807</v>
      </c>
      <c r="D3031" s="209"/>
      <c r="E3031" s="209" t="s">
        <v>204</v>
      </c>
      <c r="F3031" s="209">
        <v>2009</v>
      </c>
    </row>
    <row r="3032" spans="1:6" x14ac:dyDescent="0.45">
      <c r="A3032" s="209">
        <v>80790</v>
      </c>
      <c r="B3032" s="209">
        <v>565</v>
      </c>
      <c r="C3032" s="208">
        <v>39.334400906188321</v>
      </c>
      <c r="D3032" s="209"/>
      <c r="E3032" s="209" t="s">
        <v>204</v>
      </c>
      <c r="F3032" s="209">
        <v>2009</v>
      </c>
    </row>
    <row r="3033" spans="1:6" x14ac:dyDescent="0.45">
      <c r="A3033" s="209">
        <v>80791</v>
      </c>
      <c r="B3033" s="209">
        <v>565</v>
      </c>
      <c r="C3033" s="208">
        <v>33.468260850379458</v>
      </c>
      <c r="D3033" s="209"/>
      <c r="E3033" s="209" t="s">
        <v>204</v>
      </c>
      <c r="F3033" s="209">
        <v>2009</v>
      </c>
    </row>
    <row r="3034" spans="1:6" x14ac:dyDescent="0.45">
      <c r="A3034" s="209">
        <v>80799</v>
      </c>
      <c r="B3034" s="209">
        <v>200</v>
      </c>
      <c r="C3034" s="208">
        <v>2.1931021409443661</v>
      </c>
      <c r="D3034" s="209" t="s">
        <v>227</v>
      </c>
      <c r="E3034" s="209" t="s">
        <v>204</v>
      </c>
      <c r="F3034" s="209">
        <v>2017</v>
      </c>
    </row>
    <row r="3035" spans="1:6" x14ac:dyDescent="0.45">
      <c r="A3035" s="209">
        <v>80800</v>
      </c>
      <c r="B3035" s="209"/>
      <c r="C3035" s="208">
        <v>19.414801929978029</v>
      </c>
      <c r="D3035" s="209"/>
      <c r="E3035" s="209"/>
      <c r="F3035" s="209">
        <v>1901</v>
      </c>
    </row>
    <row r="3036" spans="1:6" x14ac:dyDescent="0.45">
      <c r="A3036" s="209">
        <v>80857</v>
      </c>
      <c r="B3036" s="209">
        <v>315</v>
      </c>
      <c r="C3036" s="208">
        <v>10.948596010010689</v>
      </c>
      <c r="D3036" s="209"/>
      <c r="E3036" s="209" t="s">
        <v>111</v>
      </c>
      <c r="F3036" s="209">
        <v>2002</v>
      </c>
    </row>
    <row r="3037" spans="1:6" x14ac:dyDescent="0.45">
      <c r="A3037" s="209">
        <v>80897</v>
      </c>
      <c r="B3037" s="209">
        <v>355</v>
      </c>
      <c r="C3037" s="208">
        <v>17.349233197238711</v>
      </c>
      <c r="D3037" s="209"/>
      <c r="E3037" s="209" t="s">
        <v>209</v>
      </c>
      <c r="F3037" s="209">
        <v>2003</v>
      </c>
    </row>
    <row r="3038" spans="1:6" x14ac:dyDescent="0.45">
      <c r="A3038" s="209">
        <v>80898</v>
      </c>
      <c r="B3038" s="209">
        <v>355</v>
      </c>
      <c r="C3038" s="208">
        <v>39.951336610883843</v>
      </c>
      <c r="D3038" s="209"/>
      <c r="E3038" s="209" t="s">
        <v>209</v>
      </c>
      <c r="F3038" s="209">
        <v>2003</v>
      </c>
    </row>
    <row r="3039" spans="1:6" x14ac:dyDescent="0.45">
      <c r="A3039" s="209">
        <v>80901</v>
      </c>
      <c r="B3039" s="209">
        <v>500</v>
      </c>
      <c r="C3039" s="208">
        <v>50.966398304639647</v>
      </c>
      <c r="D3039" s="209"/>
      <c r="E3039" s="209" t="s">
        <v>203</v>
      </c>
      <c r="F3039" s="209">
        <v>1985</v>
      </c>
    </row>
    <row r="3040" spans="1:6" x14ac:dyDescent="0.45">
      <c r="A3040" s="209">
        <v>81066</v>
      </c>
      <c r="B3040" s="209">
        <v>675</v>
      </c>
      <c r="C3040" s="208">
        <v>8.1329163289107118</v>
      </c>
      <c r="D3040" s="209"/>
      <c r="E3040" s="209" t="s">
        <v>204</v>
      </c>
      <c r="F3040" s="209">
        <v>2009</v>
      </c>
    </row>
    <row r="3041" spans="1:6" x14ac:dyDescent="0.45">
      <c r="A3041" s="209">
        <v>81071</v>
      </c>
      <c r="B3041" s="209">
        <v>200</v>
      </c>
      <c r="C3041" s="208">
        <v>13.35277401459282</v>
      </c>
      <c r="D3041" s="209"/>
      <c r="E3041" s="209" t="s">
        <v>204</v>
      </c>
      <c r="F3041" s="209">
        <v>2004</v>
      </c>
    </row>
    <row r="3042" spans="1:6" x14ac:dyDescent="0.45">
      <c r="A3042" s="209">
        <v>81072</v>
      </c>
      <c r="B3042" s="209">
        <v>675</v>
      </c>
      <c r="C3042" s="208">
        <v>4.6270038530299118</v>
      </c>
      <c r="D3042" s="209"/>
      <c r="E3042" s="209" t="s">
        <v>204</v>
      </c>
      <c r="F3042" s="209">
        <v>2009</v>
      </c>
    </row>
    <row r="3043" spans="1:6" x14ac:dyDescent="0.45">
      <c r="A3043" s="209">
        <v>81073</v>
      </c>
      <c r="B3043" s="209">
        <v>315</v>
      </c>
      <c r="C3043" s="208">
        <v>5.2394902375955343</v>
      </c>
      <c r="D3043" s="209"/>
      <c r="E3043" s="209" t="s">
        <v>204</v>
      </c>
      <c r="F3043" s="209">
        <v>2009</v>
      </c>
    </row>
    <row r="3044" spans="1:6" x14ac:dyDescent="0.45">
      <c r="A3044" s="209">
        <v>81074</v>
      </c>
      <c r="B3044" s="209">
        <v>675</v>
      </c>
      <c r="C3044" s="208">
        <v>4.6019725034011243</v>
      </c>
      <c r="D3044" s="209"/>
      <c r="E3044" s="209" t="s">
        <v>204</v>
      </c>
      <c r="F3044" s="209">
        <v>2009</v>
      </c>
    </row>
    <row r="3045" spans="1:6" x14ac:dyDescent="0.45">
      <c r="A3045" s="209">
        <v>81075</v>
      </c>
      <c r="B3045" s="209">
        <v>675</v>
      </c>
      <c r="C3045" s="208">
        <v>45.746893573476179</v>
      </c>
      <c r="D3045" s="209"/>
      <c r="E3045" s="209" t="s">
        <v>204</v>
      </c>
      <c r="F3045" s="209">
        <v>2009</v>
      </c>
    </row>
    <row r="3046" spans="1:6" x14ac:dyDescent="0.45">
      <c r="A3046" s="209">
        <v>81078</v>
      </c>
      <c r="B3046" s="209">
        <v>675</v>
      </c>
      <c r="C3046" s="208">
        <v>57.00399685156944</v>
      </c>
      <c r="D3046" s="209"/>
      <c r="E3046" s="209" t="s">
        <v>204</v>
      </c>
      <c r="F3046" s="209">
        <v>2009</v>
      </c>
    </row>
    <row r="3047" spans="1:6" x14ac:dyDescent="0.45">
      <c r="A3047" s="209">
        <v>81080</v>
      </c>
      <c r="B3047" s="209">
        <v>675</v>
      </c>
      <c r="C3047" s="208">
        <v>52.529983069524057</v>
      </c>
      <c r="D3047" s="209"/>
      <c r="E3047" s="209" t="s">
        <v>204</v>
      </c>
      <c r="F3047" s="209">
        <v>2009</v>
      </c>
    </row>
    <row r="3048" spans="1:6" x14ac:dyDescent="0.45">
      <c r="A3048" s="209">
        <v>81083</v>
      </c>
      <c r="B3048" s="209">
        <v>675</v>
      </c>
      <c r="C3048" s="208">
        <v>59.532246427694922</v>
      </c>
      <c r="D3048" s="209"/>
      <c r="E3048" s="209" t="s">
        <v>204</v>
      </c>
      <c r="F3048" s="209">
        <v>2009</v>
      </c>
    </row>
    <row r="3049" spans="1:6" x14ac:dyDescent="0.45">
      <c r="A3049" s="209">
        <v>81086</v>
      </c>
      <c r="B3049" s="209">
        <v>675</v>
      </c>
      <c r="C3049" s="208">
        <v>9.5247529234654777</v>
      </c>
      <c r="D3049" s="209"/>
      <c r="E3049" s="209" t="s">
        <v>204</v>
      </c>
      <c r="F3049" s="209">
        <v>2009</v>
      </c>
    </row>
    <row r="3050" spans="1:6" x14ac:dyDescent="0.45">
      <c r="A3050" s="209">
        <v>81093</v>
      </c>
      <c r="B3050" s="209">
        <v>250</v>
      </c>
      <c r="C3050" s="208">
        <v>56.846904072758818</v>
      </c>
      <c r="D3050" s="209"/>
      <c r="E3050" s="209" t="s">
        <v>204</v>
      </c>
      <c r="F3050" s="209">
        <v>2009</v>
      </c>
    </row>
    <row r="3051" spans="1:6" x14ac:dyDescent="0.45">
      <c r="A3051" s="209">
        <v>81094</v>
      </c>
      <c r="B3051" s="209">
        <v>250</v>
      </c>
      <c r="C3051" s="208">
        <v>28.74573023262079</v>
      </c>
      <c r="D3051" s="209"/>
      <c r="E3051" s="209" t="s">
        <v>204</v>
      </c>
      <c r="F3051" s="209">
        <v>2009</v>
      </c>
    </row>
    <row r="3052" spans="1:6" x14ac:dyDescent="0.45">
      <c r="A3052" s="209">
        <v>81097</v>
      </c>
      <c r="B3052" s="209">
        <v>250</v>
      </c>
      <c r="C3052" s="208">
        <v>44.811790740210327</v>
      </c>
      <c r="D3052" s="209"/>
      <c r="E3052" s="209" t="s">
        <v>204</v>
      </c>
      <c r="F3052" s="209">
        <v>2009</v>
      </c>
    </row>
    <row r="3053" spans="1:6" x14ac:dyDescent="0.45">
      <c r="A3053" s="209">
        <v>81098</v>
      </c>
      <c r="B3053" s="209">
        <v>250</v>
      </c>
      <c r="C3053" s="208">
        <v>37.862192675332913</v>
      </c>
      <c r="D3053" s="209"/>
      <c r="E3053" s="209" t="s">
        <v>204</v>
      </c>
      <c r="F3053" s="209">
        <v>2009</v>
      </c>
    </row>
    <row r="3054" spans="1:6" x14ac:dyDescent="0.45">
      <c r="A3054" s="209">
        <v>81103</v>
      </c>
      <c r="B3054" s="209">
        <v>250</v>
      </c>
      <c r="C3054" s="208">
        <v>45.412295232827852</v>
      </c>
      <c r="D3054" s="209"/>
      <c r="E3054" s="209" t="s">
        <v>204</v>
      </c>
      <c r="F3054" s="209">
        <v>2009</v>
      </c>
    </row>
    <row r="3055" spans="1:6" x14ac:dyDescent="0.45">
      <c r="A3055" s="209">
        <v>81104</v>
      </c>
      <c r="B3055" s="209">
        <v>250</v>
      </c>
      <c r="C3055" s="208">
        <v>43.894179677450673</v>
      </c>
      <c r="D3055" s="209"/>
      <c r="E3055" s="209" t="s">
        <v>204</v>
      </c>
      <c r="F3055" s="209">
        <v>2009</v>
      </c>
    </row>
    <row r="3056" spans="1:6" x14ac:dyDescent="0.45">
      <c r="A3056" s="209">
        <v>81108</v>
      </c>
      <c r="B3056" s="209">
        <v>250</v>
      </c>
      <c r="C3056" s="208">
        <v>51.084180435368857</v>
      </c>
      <c r="D3056" s="209"/>
      <c r="E3056" s="209" t="s">
        <v>204</v>
      </c>
      <c r="F3056" s="209">
        <v>2009</v>
      </c>
    </row>
    <row r="3057" spans="1:6" x14ac:dyDescent="0.45">
      <c r="A3057" s="209">
        <v>81109</v>
      </c>
      <c r="B3057" s="209">
        <v>250</v>
      </c>
      <c r="C3057" s="208">
        <v>35.026653165838603</v>
      </c>
      <c r="D3057" s="209"/>
      <c r="E3057" s="209" t="s">
        <v>204</v>
      </c>
      <c r="F3057" s="209">
        <v>2009</v>
      </c>
    </row>
    <row r="3058" spans="1:6" x14ac:dyDescent="0.45">
      <c r="A3058" s="209">
        <v>81110</v>
      </c>
      <c r="B3058" s="209">
        <v>250</v>
      </c>
      <c r="C3058" s="208">
        <v>7.0719661952138484</v>
      </c>
      <c r="D3058" s="209"/>
      <c r="E3058" s="209" t="s">
        <v>204</v>
      </c>
      <c r="F3058" s="209">
        <v>2009</v>
      </c>
    </row>
    <row r="3059" spans="1:6" x14ac:dyDescent="0.45">
      <c r="A3059" s="209">
        <v>81115</v>
      </c>
      <c r="B3059" s="209">
        <v>250</v>
      </c>
      <c r="C3059" s="208">
        <v>10.577674946480149</v>
      </c>
      <c r="D3059" s="209"/>
      <c r="E3059" s="209" t="s">
        <v>204</v>
      </c>
      <c r="F3059" s="209">
        <v>2009</v>
      </c>
    </row>
    <row r="3060" spans="1:6" x14ac:dyDescent="0.45">
      <c r="A3060" s="209">
        <v>81116</v>
      </c>
      <c r="B3060" s="209">
        <v>250</v>
      </c>
      <c r="C3060" s="208">
        <v>8.5001784809479108</v>
      </c>
      <c r="D3060" s="209" t="s">
        <v>430</v>
      </c>
      <c r="E3060" s="209" t="s">
        <v>204</v>
      </c>
      <c r="F3060" s="209">
        <v>2009</v>
      </c>
    </row>
    <row r="3061" spans="1:6" x14ac:dyDescent="0.45">
      <c r="A3061" s="209">
        <v>81117</v>
      </c>
      <c r="B3061" s="209">
        <v>315</v>
      </c>
      <c r="C3061" s="208">
        <v>50.844143553145898</v>
      </c>
      <c r="D3061" s="209"/>
      <c r="E3061" s="209" t="s">
        <v>204</v>
      </c>
      <c r="F3061" s="209">
        <v>2009</v>
      </c>
    </row>
    <row r="3062" spans="1:6" x14ac:dyDescent="0.45">
      <c r="A3062" s="209">
        <v>81119</v>
      </c>
      <c r="B3062" s="209">
        <v>315</v>
      </c>
      <c r="C3062" s="208">
        <v>34.383401811503497</v>
      </c>
      <c r="D3062" s="209"/>
      <c r="E3062" s="209" t="s">
        <v>204</v>
      </c>
      <c r="F3062" s="209">
        <v>2009</v>
      </c>
    </row>
    <row r="3063" spans="1:6" x14ac:dyDescent="0.45">
      <c r="A3063" s="209">
        <v>81120</v>
      </c>
      <c r="B3063" s="209">
        <v>315</v>
      </c>
      <c r="C3063" s="208">
        <v>36.782570968599543</v>
      </c>
      <c r="D3063" s="209"/>
      <c r="E3063" s="209" t="s">
        <v>204</v>
      </c>
      <c r="F3063" s="209">
        <v>2009</v>
      </c>
    </row>
    <row r="3064" spans="1:6" x14ac:dyDescent="0.45">
      <c r="A3064" s="209">
        <v>81127</v>
      </c>
      <c r="B3064" s="209">
        <v>315</v>
      </c>
      <c r="C3064" s="208">
        <v>23.074711427874451</v>
      </c>
      <c r="D3064" s="209"/>
      <c r="E3064" s="209" t="s">
        <v>204</v>
      </c>
      <c r="F3064" s="209">
        <v>2009</v>
      </c>
    </row>
    <row r="3065" spans="1:6" x14ac:dyDescent="0.45">
      <c r="A3065" s="209">
        <v>81129</v>
      </c>
      <c r="B3065" s="209">
        <v>315</v>
      </c>
      <c r="C3065" s="208">
        <v>10.314124633233209</v>
      </c>
      <c r="D3065" s="209"/>
      <c r="E3065" s="209" t="s">
        <v>204</v>
      </c>
      <c r="F3065" s="209">
        <v>2009</v>
      </c>
    </row>
    <row r="3066" spans="1:6" x14ac:dyDescent="0.45">
      <c r="A3066" s="209">
        <v>81168</v>
      </c>
      <c r="B3066" s="209">
        <v>500</v>
      </c>
      <c r="C3066" s="208">
        <v>45.530933661936743</v>
      </c>
      <c r="D3066" s="209"/>
      <c r="E3066" s="209" t="s">
        <v>114</v>
      </c>
      <c r="F3066" s="209">
        <v>2006</v>
      </c>
    </row>
    <row r="3067" spans="1:6" x14ac:dyDescent="0.45">
      <c r="A3067" s="209">
        <v>81169</v>
      </c>
      <c r="B3067" s="209">
        <v>500</v>
      </c>
      <c r="C3067" s="208">
        <v>12.10870087377285</v>
      </c>
      <c r="D3067" s="209"/>
      <c r="E3067" s="209" t="s">
        <v>114</v>
      </c>
      <c r="F3067" s="209">
        <v>2006</v>
      </c>
    </row>
    <row r="3068" spans="1:6" x14ac:dyDescent="0.45">
      <c r="A3068" s="209">
        <v>81172</v>
      </c>
      <c r="B3068" s="209">
        <v>450</v>
      </c>
      <c r="C3068" s="208">
        <v>7.7762772500905584</v>
      </c>
      <c r="D3068" s="209"/>
      <c r="E3068" s="209" t="s">
        <v>204</v>
      </c>
      <c r="F3068" s="209">
        <v>2009</v>
      </c>
    </row>
    <row r="3069" spans="1:6" x14ac:dyDescent="0.45">
      <c r="A3069" s="209">
        <v>81173</v>
      </c>
      <c r="B3069" s="209">
        <v>450</v>
      </c>
      <c r="C3069" s="208">
        <v>12.90273815066741</v>
      </c>
      <c r="D3069" s="209"/>
      <c r="E3069" s="209" t="s">
        <v>204</v>
      </c>
      <c r="F3069" s="209">
        <v>2009</v>
      </c>
    </row>
    <row r="3070" spans="1:6" x14ac:dyDescent="0.45">
      <c r="A3070" s="209">
        <v>81176</v>
      </c>
      <c r="B3070" s="209">
        <v>450</v>
      </c>
      <c r="C3070" s="208">
        <v>8.0505252755333352</v>
      </c>
      <c r="D3070" s="209"/>
      <c r="E3070" s="209" t="s">
        <v>204</v>
      </c>
      <c r="F3070" s="209">
        <v>2009</v>
      </c>
    </row>
    <row r="3071" spans="1:6" x14ac:dyDescent="0.45">
      <c r="A3071" s="209">
        <v>81185</v>
      </c>
      <c r="B3071" s="209">
        <v>450</v>
      </c>
      <c r="C3071" s="208">
        <v>37.454920868365193</v>
      </c>
      <c r="D3071" s="209"/>
      <c r="E3071" s="209" t="s">
        <v>204</v>
      </c>
      <c r="F3071" s="209">
        <v>2009</v>
      </c>
    </row>
    <row r="3072" spans="1:6" x14ac:dyDescent="0.45">
      <c r="A3072" s="209">
        <v>81186</v>
      </c>
      <c r="B3072" s="209">
        <v>450</v>
      </c>
      <c r="C3072" s="208">
        <v>13.51516206229646</v>
      </c>
      <c r="D3072" s="209"/>
      <c r="E3072" s="209" t="s">
        <v>204</v>
      </c>
      <c r="F3072" s="209">
        <v>2009</v>
      </c>
    </row>
    <row r="3073" spans="1:6" x14ac:dyDescent="0.45">
      <c r="A3073" s="209">
        <v>81257</v>
      </c>
      <c r="B3073" s="209">
        <v>500</v>
      </c>
      <c r="C3073" s="208">
        <v>5.2559988034543341</v>
      </c>
      <c r="D3073" s="209"/>
      <c r="E3073" s="209" t="s">
        <v>204</v>
      </c>
      <c r="F3073" s="209">
        <v>2009</v>
      </c>
    </row>
    <row r="3074" spans="1:6" x14ac:dyDescent="0.45">
      <c r="A3074" s="209">
        <v>81259</v>
      </c>
      <c r="B3074" s="209">
        <v>560</v>
      </c>
      <c r="C3074" s="208">
        <v>65.060627249875083</v>
      </c>
      <c r="D3074" s="209"/>
      <c r="E3074" s="209" t="s">
        <v>109</v>
      </c>
      <c r="F3074" s="209">
        <v>2006</v>
      </c>
    </row>
    <row r="3075" spans="1:6" x14ac:dyDescent="0.45">
      <c r="A3075" s="209">
        <v>81260</v>
      </c>
      <c r="B3075" s="209">
        <v>560</v>
      </c>
      <c r="C3075" s="208">
        <v>9.9119474811205208</v>
      </c>
      <c r="D3075" s="209"/>
      <c r="E3075" s="209" t="s">
        <v>109</v>
      </c>
      <c r="F3075" s="209">
        <v>2006</v>
      </c>
    </row>
    <row r="3076" spans="1:6" x14ac:dyDescent="0.45">
      <c r="A3076" s="209">
        <v>81266</v>
      </c>
      <c r="B3076" s="209">
        <v>200</v>
      </c>
      <c r="C3076" s="208">
        <v>8.9849451110158487</v>
      </c>
      <c r="D3076" s="209"/>
      <c r="E3076" s="209" t="s">
        <v>204</v>
      </c>
      <c r="F3076" s="209">
        <v>2009</v>
      </c>
    </row>
    <row r="3077" spans="1:6" x14ac:dyDescent="0.45">
      <c r="A3077" s="209">
        <v>81273</v>
      </c>
      <c r="B3077" s="209">
        <v>250</v>
      </c>
      <c r="C3077" s="208">
        <v>10.69796685247975</v>
      </c>
      <c r="D3077" s="209" t="s">
        <v>227</v>
      </c>
      <c r="E3077" s="209" t="s">
        <v>204</v>
      </c>
      <c r="F3077" s="209">
        <v>2009</v>
      </c>
    </row>
    <row r="3078" spans="1:6" x14ac:dyDescent="0.45">
      <c r="A3078" s="209">
        <v>81276</v>
      </c>
      <c r="B3078" s="209">
        <v>250</v>
      </c>
      <c r="C3078" s="208">
        <v>13.913103952139799</v>
      </c>
      <c r="D3078" s="209"/>
      <c r="E3078" s="209" t="s">
        <v>204</v>
      </c>
      <c r="F3078" s="209">
        <v>2009</v>
      </c>
    </row>
    <row r="3079" spans="1:6" x14ac:dyDescent="0.45">
      <c r="A3079" s="209">
        <v>81277</v>
      </c>
      <c r="B3079" s="209">
        <v>200</v>
      </c>
      <c r="C3079" s="208">
        <v>15.93338541568966</v>
      </c>
      <c r="D3079" s="209"/>
      <c r="E3079" s="209" t="s">
        <v>204</v>
      </c>
      <c r="F3079" s="209">
        <v>2009</v>
      </c>
    </row>
    <row r="3080" spans="1:6" x14ac:dyDescent="0.45">
      <c r="A3080" s="209">
        <v>81280</v>
      </c>
      <c r="B3080" s="209">
        <v>200</v>
      </c>
      <c r="C3080" s="208">
        <v>8.1307400766381406</v>
      </c>
      <c r="D3080" s="209"/>
      <c r="E3080" s="209" t="s">
        <v>204</v>
      </c>
      <c r="F3080" s="209">
        <v>2009</v>
      </c>
    </row>
    <row r="3081" spans="1:6" x14ac:dyDescent="0.45">
      <c r="A3081" s="209">
        <v>81287</v>
      </c>
      <c r="B3081" s="209">
        <v>200</v>
      </c>
      <c r="C3081" s="208">
        <v>26.94937690637861</v>
      </c>
      <c r="D3081" s="209"/>
      <c r="E3081" s="209" t="s">
        <v>204</v>
      </c>
      <c r="F3081" s="209">
        <v>2009</v>
      </c>
    </row>
    <row r="3082" spans="1:6" x14ac:dyDescent="0.45">
      <c r="A3082" s="209">
        <v>81290</v>
      </c>
      <c r="B3082" s="209">
        <v>250</v>
      </c>
      <c r="C3082" s="208">
        <v>15.5469850106157</v>
      </c>
      <c r="D3082" s="209"/>
      <c r="E3082" s="209" t="s">
        <v>204</v>
      </c>
      <c r="F3082" s="209">
        <v>2009</v>
      </c>
    </row>
    <row r="3083" spans="1:6" x14ac:dyDescent="0.45">
      <c r="A3083" s="209">
        <v>81291</v>
      </c>
      <c r="B3083" s="209">
        <v>315</v>
      </c>
      <c r="C3083" s="208">
        <v>10.20578319577926</v>
      </c>
      <c r="D3083" s="209"/>
      <c r="E3083" s="209" t="s">
        <v>204</v>
      </c>
      <c r="F3083" s="209">
        <v>2009</v>
      </c>
    </row>
    <row r="3084" spans="1:6" x14ac:dyDescent="0.45">
      <c r="A3084" s="209">
        <v>81294</v>
      </c>
      <c r="B3084" s="209">
        <v>315</v>
      </c>
      <c r="C3084" s="208">
        <v>10.643150177001299</v>
      </c>
      <c r="D3084" s="209"/>
      <c r="E3084" s="209" t="s">
        <v>204</v>
      </c>
      <c r="F3084" s="209">
        <v>2005</v>
      </c>
    </row>
    <row r="3085" spans="1:6" x14ac:dyDescent="0.45">
      <c r="A3085" s="209">
        <v>81295</v>
      </c>
      <c r="B3085" s="209">
        <v>315</v>
      </c>
      <c r="C3085" s="208">
        <v>2.3770761089747312</v>
      </c>
      <c r="D3085" s="209"/>
      <c r="E3085" s="209" t="s">
        <v>204</v>
      </c>
      <c r="F3085" s="209">
        <v>2005</v>
      </c>
    </row>
    <row r="3086" spans="1:6" x14ac:dyDescent="0.45">
      <c r="A3086" s="209">
        <v>81302</v>
      </c>
      <c r="B3086" s="209">
        <v>675</v>
      </c>
      <c r="C3086" s="208">
        <v>3.4529420908863688</v>
      </c>
      <c r="D3086" s="209"/>
      <c r="E3086" s="209" t="s">
        <v>109</v>
      </c>
      <c r="F3086" s="209">
        <v>2006</v>
      </c>
    </row>
    <row r="3087" spans="1:6" x14ac:dyDescent="0.45">
      <c r="A3087" s="209">
        <v>81303</v>
      </c>
      <c r="B3087" s="209"/>
      <c r="C3087" s="208">
        <v>1.115030241620816</v>
      </c>
      <c r="D3087" s="209"/>
      <c r="E3087" s="209" t="s">
        <v>109</v>
      </c>
      <c r="F3087" s="209">
        <v>1901</v>
      </c>
    </row>
    <row r="3088" spans="1:6" x14ac:dyDescent="0.45">
      <c r="A3088" s="209">
        <v>81408</v>
      </c>
      <c r="B3088" s="209">
        <v>200</v>
      </c>
      <c r="C3088" s="208">
        <v>14.09533028838284</v>
      </c>
      <c r="D3088" s="209"/>
      <c r="E3088" s="209" t="s">
        <v>207</v>
      </c>
      <c r="F3088" s="209">
        <v>1984</v>
      </c>
    </row>
    <row r="3089" spans="1:6" x14ac:dyDescent="0.45">
      <c r="A3089" s="209">
        <v>81414</v>
      </c>
      <c r="B3089" s="209">
        <v>315</v>
      </c>
      <c r="C3089" s="208">
        <v>13.35358217898168</v>
      </c>
      <c r="D3089" s="209"/>
      <c r="E3089" s="209" t="s">
        <v>204</v>
      </c>
      <c r="F3089" s="209">
        <v>2017</v>
      </c>
    </row>
    <row r="3090" spans="1:6" x14ac:dyDescent="0.45">
      <c r="A3090" s="209">
        <v>81415</v>
      </c>
      <c r="B3090" s="209">
        <v>315</v>
      </c>
      <c r="C3090" s="208">
        <v>9.9325647963361536</v>
      </c>
      <c r="D3090" s="209"/>
      <c r="E3090" s="209" t="s">
        <v>204</v>
      </c>
      <c r="F3090" s="209">
        <v>2017</v>
      </c>
    </row>
    <row r="3091" spans="1:6" x14ac:dyDescent="0.45">
      <c r="A3091" s="209">
        <v>81434</v>
      </c>
      <c r="B3091" s="209">
        <v>250</v>
      </c>
      <c r="C3091" s="208">
        <v>13.99824521829211</v>
      </c>
      <c r="D3091" s="209"/>
      <c r="E3091" s="209" t="s">
        <v>205</v>
      </c>
      <c r="F3091" s="209">
        <v>1985</v>
      </c>
    </row>
    <row r="3092" spans="1:6" x14ac:dyDescent="0.45">
      <c r="A3092" s="209">
        <v>81435</v>
      </c>
      <c r="B3092" s="209">
        <v>200</v>
      </c>
      <c r="C3092" s="208">
        <v>7.3898910206888857</v>
      </c>
      <c r="D3092" s="209"/>
      <c r="E3092" s="209" t="s">
        <v>205</v>
      </c>
      <c r="F3092" s="209">
        <v>1985</v>
      </c>
    </row>
    <row r="3093" spans="1:6" x14ac:dyDescent="0.45">
      <c r="A3093" s="209">
        <v>81441</v>
      </c>
      <c r="B3093" s="209">
        <v>315</v>
      </c>
      <c r="C3093" s="208">
        <v>9.929338324693024</v>
      </c>
      <c r="D3093" s="209"/>
      <c r="E3093" s="209" t="s">
        <v>204</v>
      </c>
      <c r="F3093" s="209">
        <v>2009</v>
      </c>
    </row>
    <row r="3094" spans="1:6" x14ac:dyDescent="0.45">
      <c r="A3094" s="209">
        <v>81442</v>
      </c>
      <c r="B3094" s="209">
        <v>560</v>
      </c>
      <c r="C3094" s="208">
        <v>30.212021676857791</v>
      </c>
      <c r="D3094" s="209"/>
      <c r="E3094" s="209" t="s">
        <v>204</v>
      </c>
      <c r="F3094" s="209">
        <v>2008</v>
      </c>
    </row>
    <row r="3095" spans="1:6" x14ac:dyDescent="0.45">
      <c r="A3095" s="209">
        <v>81452</v>
      </c>
      <c r="B3095" s="209">
        <v>315</v>
      </c>
      <c r="C3095" s="208">
        <v>31.082897276629229</v>
      </c>
      <c r="D3095" s="209"/>
      <c r="E3095" s="209" t="s">
        <v>204</v>
      </c>
      <c r="F3095" s="209">
        <v>2009</v>
      </c>
    </row>
    <row r="3096" spans="1:6" x14ac:dyDescent="0.45">
      <c r="A3096" s="209">
        <v>81454</v>
      </c>
      <c r="B3096" s="209">
        <v>315</v>
      </c>
      <c r="C3096" s="208">
        <v>35.283326323194089</v>
      </c>
      <c r="D3096" s="209"/>
      <c r="E3096" s="209" t="s">
        <v>204</v>
      </c>
      <c r="F3096" s="209">
        <v>2009</v>
      </c>
    </row>
    <row r="3097" spans="1:6" x14ac:dyDescent="0.45">
      <c r="A3097" s="209">
        <v>81455</v>
      </c>
      <c r="B3097" s="209">
        <v>315</v>
      </c>
      <c r="C3097" s="208">
        <v>42.692339657231358</v>
      </c>
      <c r="D3097" s="209"/>
      <c r="E3097" s="209" t="s">
        <v>204</v>
      </c>
      <c r="F3097" s="209">
        <v>2009</v>
      </c>
    </row>
    <row r="3098" spans="1:6" x14ac:dyDescent="0.45">
      <c r="A3098" s="209">
        <v>81457</v>
      </c>
      <c r="B3098" s="209">
        <v>315</v>
      </c>
      <c r="C3098" s="208">
        <v>3.0220132702680709</v>
      </c>
      <c r="D3098" s="209"/>
      <c r="E3098" s="209" t="s">
        <v>204</v>
      </c>
      <c r="F3098" s="209">
        <v>2009</v>
      </c>
    </row>
    <row r="3099" spans="1:6" x14ac:dyDescent="0.45">
      <c r="A3099" s="209">
        <v>81460</v>
      </c>
      <c r="B3099" s="209">
        <v>315</v>
      </c>
      <c r="C3099" s="208">
        <v>7.2842822036351578</v>
      </c>
      <c r="D3099" s="209"/>
      <c r="E3099" s="209" t="s">
        <v>204</v>
      </c>
      <c r="F3099" s="209">
        <v>2009</v>
      </c>
    </row>
    <row r="3100" spans="1:6" x14ac:dyDescent="0.45">
      <c r="A3100" s="209">
        <v>81462</v>
      </c>
      <c r="B3100" s="209">
        <v>250</v>
      </c>
      <c r="C3100" s="208">
        <v>13.14851899781925</v>
      </c>
      <c r="D3100" s="209"/>
      <c r="E3100" s="209" t="s">
        <v>204</v>
      </c>
      <c r="F3100" s="209">
        <v>2009</v>
      </c>
    </row>
    <row r="3101" spans="1:6" x14ac:dyDescent="0.45">
      <c r="A3101" s="209">
        <v>81463</v>
      </c>
      <c r="B3101" s="209">
        <v>250</v>
      </c>
      <c r="C3101" s="208">
        <v>4.9153692091779018</v>
      </c>
      <c r="D3101" s="209"/>
      <c r="E3101" s="209" t="s">
        <v>114</v>
      </c>
      <c r="F3101" s="209">
        <v>2006</v>
      </c>
    </row>
    <row r="3102" spans="1:6" x14ac:dyDescent="0.45">
      <c r="A3102" s="209">
        <v>81465</v>
      </c>
      <c r="B3102" s="209">
        <v>250</v>
      </c>
      <c r="C3102" s="208">
        <v>21.508037046520581</v>
      </c>
      <c r="D3102" s="209"/>
      <c r="E3102" s="209" t="s">
        <v>204</v>
      </c>
      <c r="F3102" s="209">
        <v>2009</v>
      </c>
    </row>
    <row r="3103" spans="1:6" x14ac:dyDescent="0.45">
      <c r="A3103" s="209">
        <v>81469</v>
      </c>
      <c r="B3103" s="209">
        <v>250</v>
      </c>
      <c r="C3103" s="208">
        <v>10.11038686156064</v>
      </c>
      <c r="D3103" s="209"/>
      <c r="E3103" s="209" t="s">
        <v>204</v>
      </c>
      <c r="F3103" s="209">
        <v>2009</v>
      </c>
    </row>
    <row r="3104" spans="1:6" x14ac:dyDescent="0.45">
      <c r="A3104" s="209">
        <v>81470</v>
      </c>
      <c r="B3104" s="209">
        <v>250</v>
      </c>
      <c r="C3104" s="208">
        <v>18.67374901335354</v>
      </c>
      <c r="D3104" s="209"/>
      <c r="E3104" s="209" t="s">
        <v>204</v>
      </c>
      <c r="F3104" s="209">
        <v>2009</v>
      </c>
    </row>
    <row r="3105" spans="1:6" x14ac:dyDescent="0.45">
      <c r="A3105" s="209">
        <v>81475</v>
      </c>
      <c r="B3105" s="209">
        <v>250</v>
      </c>
      <c r="C3105" s="208">
        <v>18.087070426514241</v>
      </c>
      <c r="D3105" s="209"/>
      <c r="E3105" s="209" t="s">
        <v>204</v>
      </c>
      <c r="F3105" s="209">
        <v>2009</v>
      </c>
    </row>
    <row r="3106" spans="1:6" x14ac:dyDescent="0.45">
      <c r="A3106" s="209">
        <v>81479</v>
      </c>
      <c r="B3106" s="209">
        <v>250</v>
      </c>
      <c r="C3106" s="208">
        <v>24.8115981543</v>
      </c>
      <c r="D3106" s="209"/>
      <c r="E3106" s="209" t="s">
        <v>204</v>
      </c>
      <c r="F3106" s="209">
        <v>2009</v>
      </c>
    </row>
    <row r="3107" spans="1:6" x14ac:dyDescent="0.45">
      <c r="A3107" s="209">
        <v>81480</v>
      </c>
      <c r="B3107" s="209">
        <v>250</v>
      </c>
      <c r="C3107" s="208">
        <v>19.891424819349851</v>
      </c>
      <c r="D3107" s="209"/>
      <c r="E3107" s="209" t="s">
        <v>204</v>
      </c>
      <c r="F3107" s="209">
        <v>2009</v>
      </c>
    </row>
    <row r="3108" spans="1:6" x14ac:dyDescent="0.45">
      <c r="A3108" s="209">
        <v>81484</v>
      </c>
      <c r="B3108" s="209">
        <v>250</v>
      </c>
      <c r="C3108" s="208">
        <v>31.326009962040569</v>
      </c>
      <c r="D3108" s="209"/>
      <c r="E3108" s="209" t="s">
        <v>204</v>
      </c>
      <c r="F3108" s="209">
        <v>2009</v>
      </c>
    </row>
    <row r="3109" spans="1:6" x14ac:dyDescent="0.45">
      <c r="A3109" s="209">
        <v>81485</v>
      </c>
      <c r="B3109" s="209">
        <v>250</v>
      </c>
      <c r="C3109" s="208">
        <v>23.454779610571471</v>
      </c>
      <c r="D3109" s="209"/>
      <c r="E3109" s="209" t="s">
        <v>204</v>
      </c>
      <c r="F3109" s="209">
        <v>2009</v>
      </c>
    </row>
    <row r="3110" spans="1:6" x14ac:dyDescent="0.45">
      <c r="A3110" s="209">
        <v>81487</v>
      </c>
      <c r="B3110" s="209">
        <v>250</v>
      </c>
      <c r="C3110" s="208">
        <v>37.014344319291197</v>
      </c>
      <c r="D3110" s="209"/>
      <c r="E3110" s="209" t="s">
        <v>204</v>
      </c>
      <c r="F3110" s="209">
        <v>2009</v>
      </c>
    </row>
    <row r="3111" spans="1:6" x14ac:dyDescent="0.45">
      <c r="A3111" s="209">
        <v>81490</v>
      </c>
      <c r="B3111" s="209">
        <v>250</v>
      </c>
      <c r="C3111" s="208">
        <v>5.7954077830315001</v>
      </c>
      <c r="D3111" s="209"/>
      <c r="E3111" s="209" t="s">
        <v>204</v>
      </c>
      <c r="F3111" s="209">
        <v>2009</v>
      </c>
    </row>
    <row r="3112" spans="1:6" x14ac:dyDescent="0.45">
      <c r="A3112" s="209">
        <v>81496</v>
      </c>
      <c r="B3112" s="209">
        <v>1000</v>
      </c>
      <c r="C3112" s="208">
        <v>13.26282583469786</v>
      </c>
      <c r="D3112" s="209"/>
      <c r="E3112" s="209" t="s">
        <v>109</v>
      </c>
      <c r="F3112" s="209">
        <v>2009</v>
      </c>
    </row>
    <row r="3113" spans="1:6" x14ac:dyDescent="0.45">
      <c r="A3113" s="209">
        <v>81498</v>
      </c>
      <c r="B3113" s="209">
        <v>1000</v>
      </c>
      <c r="C3113" s="208">
        <v>56.104768095266017</v>
      </c>
      <c r="D3113" s="209"/>
      <c r="E3113" s="209" t="s">
        <v>109</v>
      </c>
      <c r="F3113" s="209">
        <v>2009</v>
      </c>
    </row>
    <row r="3114" spans="1:6" x14ac:dyDescent="0.45">
      <c r="A3114" s="209">
        <v>81499</v>
      </c>
      <c r="B3114" s="209">
        <v>1000</v>
      </c>
      <c r="C3114" s="208">
        <v>4.5240613559885618</v>
      </c>
      <c r="D3114" s="209"/>
      <c r="E3114" s="209" t="s">
        <v>109</v>
      </c>
      <c r="F3114" s="209">
        <v>2009</v>
      </c>
    </row>
    <row r="3115" spans="1:6" x14ac:dyDescent="0.45">
      <c r="A3115" s="209">
        <v>81501</v>
      </c>
      <c r="B3115" s="209">
        <v>1000</v>
      </c>
      <c r="C3115" s="208">
        <v>54.62349032882446</v>
      </c>
      <c r="D3115" s="209"/>
      <c r="E3115" s="209" t="s">
        <v>109</v>
      </c>
      <c r="F3115" s="209">
        <v>2009</v>
      </c>
    </row>
    <row r="3116" spans="1:6" x14ac:dyDescent="0.45">
      <c r="A3116" s="209">
        <v>81502</v>
      </c>
      <c r="B3116" s="209">
        <v>1000</v>
      </c>
      <c r="C3116" s="208">
        <v>41.751458064226661</v>
      </c>
      <c r="D3116" s="209"/>
      <c r="E3116" s="209" t="s">
        <v>109</v>
      </c>
      <c r="F3116" s="209">
        <v>2009</v>
      </c>
    </row>
    <row r="3117" spans="1:6" x14ac:dyDescent="0.45">
      <c r="A3117" s="209">
        <v>81503</v>
      </c>
      <c r="B3117" s="209">
        <v>1000</v>
      </c>
      <c r="C3117" s="208">
        <v>4.6620966378401381</v>
      </c>
      <c r="D3117" s="209"/>
      <c r="E3117" s="209" t="s">
        <v>109</v>
      </c>
      <c r="F3117" s="209">
        <v>2009</v>
      </c>
    </row>
    <row r="3118" spans="1:6" x14ac:dyDescent="0.45">
      <c r="A3118" s="209">
        <v>81504</v>
      </c>
      <c r="B3118" s="209">
        <v>1000</v>
      </c>
      <c r="C3118" s="208">
        <v>21.687676979625131</v>
      </c>
      <c r="D3118" s="209"/>
      <c r="E3118" s="209" t="s">
        <v>109</v>
      </c>
      <c r="F3118" s="209">
        <v>2009</v>
      </c>
    </row>
    <row r="3119" spans="1:6" x14ac:dyDescent="0.45">
      <c r="A3119" s="209">
        <v>81505</v>
      </c>
      <c r="B3119" s="209">
        <v>1000</v>
      </c>
      <c r="C3119" s="208">
        <v>57.827644386345433</v>
      </c>
      <c r="D3119" s="209"/>
      <c r="E3119" s="209" t="s">
        <v>109</v>
      </c>
      <c r="F3119" s="209">
        <v>2009</v>
      </c>
    </row>
    <row r="3120" spans="1:6" x14ac:dyDescent="0.45">
      <c r="A3120" s="209">
        <v>81506</v>
      </c>
      <c r="B3120" s="209">
        <v>1000</v>
      </c>
      <c r="C3120" s="208">
        <v>9.1271831747540393</v>
      </c>
      <c r="D3120" s="209"/>
      <c r="E3120" s="209" t="s">
        <v>109</v>
      </c>
      <c r="F3120" s="209">
        <v>2009</v>
      </c>
    </row>
    <row r="3121" spans="1:6" x14ac:dyDescent="0.45">
      <c r="A3121" s="209">
        <v>81507</v>
      </c>
      <c r="B3121" s="209">
        <v>1000</v>
      </c>
      <c r="C3121" s="208">
        <v>60.48704549412745</v>
      </c>
      <c r="D3121" s="209"/>
      <c r="E3121" s="209" t="s">
        <v>109</v>
      </c>
      <c r="F3121" s="209">
        <v>2009</v>
      </c>
    </row>
    <row r="3122" spans="1:6" x14ac:dyDescent="0.45">
      <c r="A3122" s="209">
        <v>81508</v>
      </c>
      <c r="B3122" s="209">
        <v>1000</v>
      </c>
      <c r="C3122" s="208">
        <v>18.032497656421899</v>
      </c>
      <c r="D3122" s="209"/>
      <c r="E3122" s="209" t="s">
        <v>109</v>
      </c>
      <c r="F3122" s="209">
        <v>2009</v>
      </c>
    </row>
    <row r="3123" spans="1:6" x14ac:dyDescent="0.45">
      <c r="A3123" s="209">
        <v>81510</v>
      </c>
      <c r="B3123" s="209">
        <v>1000</v>
      </c>
      <c r="C3123" s="208">
        <v>23.625278531572711</v>
      </c>
      <c r="D3123" s="209"/>
      <c r="E3123" s="209" t="s">
        <v>109</v>
      </c>
      <c r="F3123" s="209">
        <v>2009</v>
      </c>
    </row>
    <row r="3124" spans="1:6" x14ac:dyDescent="0.45">
      <c r="A3124" s="209">
        <v>81511</v>
      </c>
      <c r="B3124" s="209">
        <v>1000</v>
      </c>
      <c r="C3124" s="208">
        <v>19.814282030012709</v>
      </c>
      <c r="D3124" s="209"/>
      <c r="E3124" s="209" t="s">
        <v>109</v>
      </c>
      <c r="F3124" s="209">
        <v>2009</v>
      </c>
    </row>
    <row r="3125" spans="1:6" x14ac:dyDescent="0.45">
      <c r="A3125" s="209">
        <v>81516</v>
      </c>
      <c r="B3125" s="209">
        <v>40</v>
      </c>
      <c r="C3125" s="208">
        <v>2.6679617635934272</v>
      </c>
      <c r="D3125" s="209" t="s">
        <v>228</v>
      </c>
      <c r="E3125" s="209" t="s">
        <v>109</v>
      </c>
      <c r="F3125" s="209">
        <v>2009</v>
      </c>
    </row>
    <row r="3126" spans="1:6" x14ac:dyDescent="0.45">
      <c r="A3126" s="209">
        <v>81517</v>
      </c>
      <c r="B3126" s="209">
        <v>400</v>
      </c>
      <c r="C3126" s="208">
        <v>2.558289442821029</v>
      </c>
      <c r="D3126" s="209"/>
      <c r="E3126" s="209" t="s">
        <v>109</v>
      </c>
      <c r="F3126" s="209">
        <v>2009</v>
      </c>
    </row>
    <row r="3127" spans="1:6" x14ac:dyDescent="0.45">
      <c r="A3127" s="209">
        <v>81531</v>
      </c>
      <c r="B3127" s="209">
        <v>400</v>
      </c>
      <c r="C3127" s="208">
        <v>28.035443214674199</v>
      </c>
      <c r="D3127" s="209"/>
      <c r="E3127" s="209" t="s">
        <v>204</v>
      </c>
      <c r="F3127" s="209">
        <v>2009</v>
      </c>
    </row>
    <row r="3128" spans="1:6" x14ac:dyDescent="0.45">
      <c r="A3128" s="209">
        <v>81537</v>
      </c>
      <c r="B3128" s="209">
        <v>400</v>
      </c>
      <c r="C3128" s="208">
        <v>18.85481870325744</v>
      </c>
      <c r="D3128" s="209"/>
      <c r="E3128" s="209" t="s">
        <v>204</v>
      </c>
      <c r="F3128" s="209">
        <v>2009</v>
      </c>
    </row>
    <row r="3129" spans="1:6" x14ac:dyDescent="0.45">
      <c r="A3129" s="209">
        <v>81541</v>
      </c>
      <c r="B3129" s="209">
        <v>400</v>
      </c>
      <c r="C3129" s="208">
        <v>31.024421037058801</v>
      </c>
      <c r="D3129" s="209"/>
      <c r="E3129" s="209" t="s">
        <v>204</v>
      </c>
      <c r="F3129" s="209">
        <v>2009</v>
      </c>
    </row>
    <row r="3130" spans="1:6" x14ac:dyDescent="0.45">
      <c r="A3130" s="209">
        <v>81542</v>
      </c>
      <c r="B3130" s="209">
        <v>500</v>
      </c>
      <c r="C3130" s="208">
        <v>12.449383546344739</v>
      </c>
      <c r="D3130" s="209" t="s">
        <v>431</v>
      </c>
      <c r="E3130" s="209" t="s">
        <v>204</v>
      </c>
      <c r="F3130" s="209">
        <v>2009</v>
      </c>
    </row>
    <row r="3131" spans="1:6" x14ac:dyDescent="0.45">
      <c r="A3131" s="209">
        <v>81543</v>
      </c>
      <c r="B3131" s="209">
        <v>600</v>
      </c>
      <c r="C3131" s="208">
        <v>7.4343647559513499</v>
      </c>
      <c r="D3131" s="209"/>
      <c r="E3131" s="209" t="s">
        <v>204</v>
      </c>
      <c r="F3131" s="209">
        <v>2009</v>
      </c>
    </row>
    <row r="3132" spans="1:6" x14ac:dyDescent="0.45">
      <c r="A3132" s="209">
        <v>81545</v>
      </c>
      <c r="B3132" s="209">
        <v>500</v>
      </c>
      <c r="C3132" s="208">
        <v>13.66759784219728</v>
      </c>
      <c r="D3132" s="209"/>
      <c r="E3132" s="209" t="s">
        <v>203</v>
      </c>
      <c r="F3132" s="209">
        <v>1901</v>
      </c>
    </row>
    <row r="3133" spans="1:6" x14ac:dyDescent="0.45">
      <c r="A3133" s="209">
        <v>81547</v>
      </c>
      <c r="B3133" s="209">
        <v>500</v>
      </c>
      <c r="C3133" s="208">
        <v>12.06851596885819</v>
      </c>
      <c r="D3133" s="209"/>
      <c r="E3133" s="209" t="s">
        <v>111</v>
      </c>
      <c r="F3133" s="209">
        <v>1901</v>
      </c>
    </row>
    <row r="3134" spans="1:6" x14ac:dyDescent="0.45">
      <c r="A3134" s="209">
        <v>81549</v>
      </c>
      <c r="B3134" s="209">
        <v>600</v>
      </c>
      <c r="C3134" s="208">
        <v>37.861411216286513</v>
      </c>
      <c r="D3134" s="209"/>
      <c r="E3134" s="209" t="s">
        <v>204</v>
      </c>
      <c r="F3134" s="209">
        <v>2009</v>
      </c>
    </row>
    <row r="3135" spans="1:6" x14ac:dyDescent="0.45">
      <c r="A3135" s="209">
        <v>81551</v>
      </c>
      <c r="B3135" s="209">
        <v>600</v>
      </c>
      <c r="C3135" s="208">
        <v>54.462554901501463</v>
      </c>
      <c r="D3135" s="209"/>
      <c r="E3135" s="209" t="s">
        <v>204</v>
      </c>
      <c r="F3135" s="209">
        <v>2009</v>
      </c>
    </row>
    <row r="3136" spans="1:6" x14ac:dyDescent="0.45">
      <c r="A3136" s="209">
        <v>81553</v>
      </c>
      <c r="B3136" s="209">
        <v>600</v>
      </c>
      <c r="C3136" s="208">
        <v>15.57415392022361</v>
      </c>
      <c r="D3136" s="209"/>
      <c r="E3136" s="209" t="s">
        <v>204</v>
      </c>
      <c r="F3136" s="209">
        <v>2009</v>
      </c>
    </row>
    <row r="3137" spans="1:6" x14ac:dyDescent="0.45">
      <c r="A3137" s="209">
        <v>81554</v>
      </c>
      <c r="B3137" s="209">
        <v>600</v>
      </c>
      <c r="C3137" s="208">
        <v>48.357557951950149</v>
      </c>
      <c r="D3137" s="209"/>
      <c r="E3137" s="209" t="s">
        <v>204</v>
      </c>
      <c r="F3137" s="209">
        <v>2009</v>
      </c>
    </row>
    <row r="3138" spans="1:6" x14ac:dyDescent="0.45">
      <c r="A3138" s="209">
        <v>81560</v>
      </c>
      <c r="B3138" s="209">
        <v>600</v>
      </c>
      <c r="C3138" s="208">
        <v>29.39725616460299</v>
      </c>
      <c r="D3138" s="209"/>
      <c r="E3138" s="209" t="s">
        <v>204</v>
      </c>
      <c r="F3138" s="209">
        <v>2007</v>
      </c>
    </row>
    <row r="3139" spans="1:6" x14ac:dyDescent="0.45">
      <c r="A3139" s="209">
        <v>81602</v>
      </c>
      <c r="B3139" s="209">
        <v>1000</v>
      </c>
      <c r="C3139" s="208">
        <v>39.983215104693137</v>
      </c>
      <c r="D3139" s="209"/>
      <c r="E3139" s="209" t="s">
        <v>204</v>
      </c>
      <c r="F3139" s="209">
        <v>2006</v>
      </c>
    </row>
    <row r="3140" spans="1:6" x14ac:dyDescent="0.45">
      <c r="A3140" s="209">
        <v>81603</v>
      </c>
      <c r="B3140" s="209">
        <v>1000</v>
      </c>
      <c r="C3140" s="208">
        <v>36.103772533318867</v>
      </c>
      <c r="D3140" s="209"/>
      <c r="E3140" s="209" t="s">
        <v>204</v>
      </c>
      <c r="F3140" s="209">
        <v>2006</v>
      </c>
    </row>
    <row r="3141" spans="1:6" x14ac:dyDescent="0.45">
      <c r="A3141" s="209">
        <v>81613</v>
      </c>
      <c r="B3141" s="209">
        <v>250</v>
      </c>
      <c r="C3141" s="208">
        <v>38.155474601838797</v>
      </c>
      <c r="D3141" s="209"/>
      <c r="E3141" s="209" t="s">
        <v>204</v>
      </c>
      <c r="F3141" s="209">
        <v>2008</v>
      </c>
    </row>
    <row r="3142" spans="1:6" x14ac:dyDescent="0.45">
      <c r="A3142" s="209">
        <v>81614</v>
      </c>
      <c r="B3142" s="209">
        <v>250</v>
      </c>
      <c r="C3142" s="208">
        <v>7.5877430878168903</v>
      </c>
      <c r="D3142" s="209"/>
      <c r="E3142" s="209" t="s">
        <v>204</v>
      </c>
      <c r="F3142" s="209">
        <v>2008</v>
      </c>
    </row>
    <row r="3143" spans="1:6" x14ac:dyDescent="0.45">
      <c r="A3143" s="209">
        <v>81622</v>
      </c>
      <c r="B3143" s="209">
        <v>400</v>
      </c>
      <c r="C3143" s="208">
        <v>13.69992258761804</v>
      </c>
      <c r="D3143" s="209"/>
      <c r="E3143" s="209" t="s">
        <v>204</v>
      </c>
      <c r="F3143" s="209">
        <v>2008</v>
      </c>
    </row>
    <row r="3144" spans="1:6" x14ac:dyDescent="0.45">
      <c r="A3144" s="209">
        <v>81623</v>
      </c>
      <c r="B3144" s="209">
        <v>400</v>
      </c>
      <c r="C3144" s="208">
        <v>6.5633615654825261</v>
      </c>
      <c r="D3144" s="209"/>
      <c r="E3144" s="209" t="s">
        <v>204</v>
      </c>
      <c r="F3144" s="209">
        <v>2008</v>
      </c>
    </row>
    <row r="3145" spans="1:6" x14ac:dyDescent="0.45">
      <c r="A3145" s="209">
        <v>81628</v>
      </c>
      <c r="B3145" s="209">
        <v>400</v>
      </c>
      <c r="C3145" s="208">
        <v>62.657454167451753</v>
      </c>
      <c r="D3145" s="209"/>
      <c r="E3145" s="209" t="s">
        <v>204</v>
      </c>
      <c r="F3145" s="209">
        <v>2008</v>
      </c>
    </row>
    <row r="3146" spans="1:6" x14ac:dyDescent="0.45">
      <c r="A3146" s="209">
        <v>81638</v>
      </c>
      <c r="B3146" s="209">
        <v>580</v>
      </c>
      <c r="C3146" s="208">
        <v>14.503690492102431</v>
      </c>
      <c r="D3146" s="209"/>
      <c r="E3146" s="209" t="s">
        <v>204</v>
      </c>
      <c r="F3146" s="209">
        <v>2004</v>
      </c>
    </row>
    <row r="3147" spans="1:6" x14ac:dyDescent="0.45">
      <c r="A3147" s="209">
        <v>81640</v>
      </c>
      <c r="B3147" s="209">
        <v>500</v>
      </c>
      <c r="C3147" s="208">
        <v>7.3207414996527183</v>
      </c>
      <c r="D3147" s="209"/>
      <c r="E3147" s="209" t="s">
        <v>111</v>
      </c>
      <c r="F3147" s="209">
        <v>1901</v>
      </c>
    </row>
    <row r="3148" spans="1:6" x14ac:dyDescent="0.45">
      <c r="A3148" s="209">
        <v>81641</v>
      </c>
      <c r="B3148" s="209">
        <v>630</v>
      </c>
      <c r="C3148" s="208">
        <v>33.160612033426283</v>
      </c>
      <c r="D3148" s="209"/>
      <c r="E3148" s="209" t="s">
        <v>111</v>
      </c>
      <c r="F3148" s="209">
        <v>2004</v>
      </c>
    </row>
    <row r="3149" spans="1:6" x14ac:dyDescent="0.45">
      <c r="A3149" s="209">
        <v>81644</v>
      </c>
      <c r="B3149" s="209">
        <v>315</v>
      </c>
      <c r="C3149" s="208">
        <v>16.020549876920501</v>
      </c>
      <c r="D3149" s="209"/>
      <c r="E3149" s="209" t="s">
        <v>204</v>
      </c>
      <c r="F3149" s="209">
        <v>2004</v>
      </c>
    </row>
    <row r="3150" spans="1:6" x14ac:dyDescent="0.45">
      <c r="A3150" s="209">
        <v>81646</v>
      </c>
      <c r="B3150" s="209">
        <v>500</v>
      </c>
      <c r="C3150" s="208">
        <v>28.972786989684671</v>
      </c>
      <c r="D3150" s="209"/>
      <c r="E3150" s="209" t="s">
        <v>203</v>
      </c>
      <c r="F3150" s="209">
        <v>1984</v>
      </c>
    </row>
    <row r="3151" spans="1:6" x14ac:dyDescent="0.45">
      <c r="A3151" s="209">
        <v>81652</v>
      </c>
      <c r="B3151" s="209">
        <v>600</v>
      </c>
      <c r="C3151" s="208">
        <v>6.0889347159916243</v>
      </c>
      <c r="D3151" s="209"/>
      <c r="E3151" s="209" t="s">
        <v>204</v>
      </c>
      <c r="F3151" s="209">
        <v>2006</v>
      </c>
    </row>
    <row r="3152" spans="1:6" x14ac:dyDescent="0.45">
      <c r="A3152" s="209">
        <v>81653</v>
      </c>
      <c r="B3152" s="209">
        <v>600</v>
      </c>
      <c r="C3152" s="208">
        <v>43.424189988968372</v>
      </c>
      <c r="D3152" s="209"/>
      <c r="E3152" s="209" t="s">
        <v>204</v>
      </c>
      <c r="F3152" s="209">
        <v>2006</v>
      </c>
    </row>
    <row r="3153" spans="1:6" x14ac:dyDescent="0.45">
      <c r="A3153" s="209">
        <v>81654</v>
      </c>
      <c r="B3153" s="209">
        <v>700</v>
      </c>
      <c r="C3153" s="208">
        <v>8.3022424396896568</v>
      </c>
      <c r="D3153" s="209"/>
      <c r="E3153" s="209" t="s">
        <v>204</v>
      </c>
      <c r="F3153" s="209">
        <v>2006</v>
      </c>
    </row>
    <row r="3154" spans="1:6" x14ac:dyDescent="0.45">
      <c r="A3154" s="209">
        <v>81655</v>
      </c>
      <c r="B3154" s="209">
        <v>700</v>
      </c>
      <c r="C3154" s="208">
        <v>20.091096953388551</v>
      </c>
      <c r="D3154" s="209"/>
      <c r="E3154" s="209" t="s">
        <v>204</v>
      </c>
      <c r="F3154" s="209">
        <v>2006</v>
      </c>
    </row>
    <row r="3155" spans="1:6" x14ac:dyDescent="0.45">
      <c r="A3155" s="209">
        <v>81656</v>
      </c>
      <c r="B3155" s="209">
        <v>800</v>
      </c>
      <c r="C3155" s="208">
        <v>34.601043270986487</v>
      </c>
      <c r="D3155" s="209"/>
      <c r="E3155" s="209" t="s">
        <v>204</v>
      </c>
      <c r="F3155" s="209">
        <v>2006</v>
      </c>
    </row>
    <row r="3156" spans="1:6" x14ac:dyDescent="0.45">
      <c r="A3156" s="209">
        <v>81658</v>
      </c>
      <c r="B3156" s="209">
        <v>800</v>
      </c>
      <c r="C3156" s="208">
        <v>59.064125398599749</v>
      </c>
      <c r="D3156" s="209"/>
      <c r="E3156" s="209" t="s">
        <v>204</v>
      </c>
      <c r="F3156" s="209">
        <v>2006</v>
      </c>
    </row>
    <row r="3157" spans="1:6" x14ac:dyDescent="0.45">
      <c r="A3157" s="209">
        <v>81684</v>
      </c>
      <c r="B3157" s="209">
        <v>1500</v>
      </c>
      <c r="C3157" s="208">
        <v>127.9480268169993</v>
      </c>
      <c r="D3157" s="209"/>
      <c r="E3157" s="209" t="s">
        <v>203</v>
      </c>
      <c r="F3157" s="209">
        <v>1984</v>
      </c>
    </row>
    <row r="3158" spans="1:6" x14ac:dyDescent="0.45">
      <c r="A3158" s="209">
        <v>81685</v>
      </c>
      <c r="B3158" s="209">
        <v>1500</v>
      </c>
      <c r="C3158" s="208">
        <v>117.8658630180618</v>
      </c>
      <c r="D3158" s="209"/>
      <c r="E3158" s="209" t="s">
        <v>203</v>
      </c>
      <c r="F3158" s="209">
        <v>1984</v>
      </c>
    </row>
    <row r="3159" spans="1:6" x14ac:dyDescent="0.45">
      <c r="A3159" s="209">
        <v>81701</v>
      </c>
      <c r="B3159" s="209">
        <v>250</v>
      </c>
      <c r="C3159" s="208">
        <v>18.063231302004521</v>
      </c>
      <c r="D3159" s="209"/>
      <c r="E3159" s="209" t="s">
        <v>205</v>
      </c>
      <c r="F3159" s="209">
        <v>1982</v>
      </c>
    </row>
    <row r="3160" spans="1:6" x14ac:dyDescent="0.45">
      <c r="A3160" s="209">
        <v>81702</v>
      </c>
      <c r="B3160" s="209">
        <v>250</v>
      </c>
      <c r="C3160" s="208">
        <v>58.314786082440989</v>
      </c>
      <c r="D3160" s="209"/>
      <c r="E3160" s="209" t="s">
        <v>204</v>
      </c>
      <c r="F3160" s="209">
        <v>2004</v>
      </c>
    </row>
    <row r="3161" spans="1:6" x14ac:dyDescent="0.45">
      <c r="A3161" s="209">
        <v>81754</v>
      </c>
      <c r="B3161" s="209"/>
      <c r="C3161" s="208">
        <v>48.008082496700162</v>
      </c>
      <c r="D3161" s="209"/>
      <c r="E3161" s="209"/>
      <c r="F3161" s="209">
        <v>1901</v>
      </c>
    </row>
    <row r="3162" spans="1:6" x14ac:dyDescent="0.45">
      <c r="A3162" s="209">
        <v>81756</v>
      </c>
      <c r="B3162" s="209"/>
      <c r="C3162" s="208">
        <v>14.842262084322551</v>
      </c>
      <c r="D3162" s="209"/>
      <c r="E3162" s="209"/>
      <c r="F3162" s="209">
        <v>1901</v>
      </c>
    </row>
    <row r="3163" spans="1:6" x14ac:dyDescent="0.45">
      <c r="A3163" s="209">
        <v>81766</v>
      </c>
      <c r="B3163" s="209">
        <v>600</v>
      </c>
      <c r="C3163" s="208">
        <v>41.338847628239137</v>
      </c>
      <c r="D3163" s="209"/>
      <c r="E3163" s="209" t="s">
        <v>203</v>
      </c>
      <c r="F3163" s="209">
        <v>1901</v>
      </c>
    </row>
    <row r="3164" spans="1:6" x14ac:dyDescent="0.45">
      <c r="A3164" s="209">
        <v>81767</v>
      </c>
      <c r="B3164" s="209">
        <v>250</v>
      </c>
      <c r="C3164" s="208">
        <v>71.339803719078205</v>
      </c>
      <c r="D3164" s="209"/>
      <c r="E3164" s="209" t="s">
        <v>203</v>
      </c>
      <c r="F3164" s="209">
        <v>1901</v>
      </c>
    </row>
    <row r="3165" spans="1:6" x14ac:dyDescent="0.45">
      <c r="A3165" s="209">
        <v>81769</v>
      </c>
      <c r="B3165" s="209">
        <v>250</v>
      </c>
      <c r="C3165" s="208">
        <v>36.88345705988025</v>
      </c>
      <c r="D3165" s="209"/>
      <c r="E3165" s="209" t="s">
        <v>203</v>
      </c>
      <c r="F3165" s="209">
        <v>1901</v>
      </c>
    </row>
    <row r="3166" spans="1:6" x14ac:dyDescent="0.45">
      <c r="A3166" s="209">
        <v>81854</v>
      </c>
      <c r="B3166" s="209">
        <v>1500</v>
      </c>
      <c r="C3166" s="208">
        <v>34.550677023105607</v>
      </c>
      <c r="D3166" s="209"/>
      <c r="E3166" s="209" t="s">
        <v>203</v>
      </c>
      <c r="F3166" s="209">
        <v>1969</v>
      </c>
    </row>
    <row r="3167" spans="1:6" x14ac:dyDescent="0.45">
      <c r="A3167" s="209">
        <v>81855</v>
      </c>
      <c r="B3167" s="209">
        <v>1500</v>
      </c>
      <c r="C3167" s="208">
        <v>16.933289706768619</v>
      </c>
      <c r="D3167" s="209"/>
      <c r="E3167" s="209" t="s">
        <v>203</v>
      </c>
      <c r="F3167" s="209">
        <v>1969</v>
      </c>
    </row>
    <row r="3168" spans="1:6" x14ac:dyDescent="0.45">
      <c r="A3168" s="209">
        <v>81858</v>
      </c>
      <c r="B3168" s="209">
        <v>200</v>
      </c>
      <c r="C3168" s="208">
        <v>12.16899021095398</v>
      </c>
      <c r="D3168" s="209"/>
      <c r="E3168" s="209" t="s">
        <v>204</v>
      </c>
      <c r="F3168" s="209">
        <v>2004</v>
      </c>
    </row>
    <row r="3169" spans="1:6" x14ac:dyDescent="0.45">
      <c r="A3169" s="209">
        <v>81942</v>
      </c>
      <c r="B3169" s="209">
        <v>200</v>
      </c>
      <c r="C3169" s="208">
        <v>24.967184143977239</v>
      </c>
      <c r="D3169" s="209"/>
      <c r="E3169" s="209" t="s">
        <v>204</v>
      </c>
      <c r="F3169" s="209">
        <v>1901</v>
      </c>
    </row>
    <row r="3170" spans="1:6" x14ac:dyDescent="0.45">
      <c r="A3170" s="209">
        <v>81943</v>
      </c>
      <c r="B3170" s="209">
        <v>200</v>
      </c>
      <c r="C3170" s="208">
        <v>7.6801296625396356</v>
      </c>
      <c r="D3170" s="209"/>
      <c r="E3170" s="209" t="s">
        <v>204</v>
      </c>
      <c r="F3170" s="209">
        <v>1901</v>
      </c>
    </row>
    <row r="3171" spans="1:6" x14ac:dyDescent="0.45">
      <c r="A3171" s="209">
        <v>82239</v>
      </c>
      <c r="B3171" s="209">
        <v>200</v>
      </c>
      <c r="C3171" s="208">
        <v>15.62902584771464</v>
      </c>
      <c r="D3171" s="209"/>
      <c r="E3171" s="209" t="s">
        <v>205</v>
      </c>
      <c r="F3171" s="209">
        <v>1979</v>
      </c>
    </row>
    <row r="3172" spans="1:6" x14ac:dyDescent="0.45">
      <c r="A3172" s="209">
        <v>82242</v>
      </c>
      <c r="B3172" s="209">
        <v>200</v>
      </c>
      <c r="C3172" s="208">
        <v>19.036019841019751</v>
      </c>
      <c r="D3172" s="209"/>
      <c r="E3172" s="209" t="s">
        <v>205</v>
      </c>
      <c r="F3172" s="209">
        <v>1979</v>
      </c>
    </row>
    <row r="3173" spans="1:6" x14ac:dyDescent="0.45">
      <c r="A3173" s="209">
        <v>82245</v>
      </c>
      <c r="B3173" s="209">
        <v>200</v>
      </c>
      <c r="C3173" s="208">
        <v>19.753986373189711</v>
      </c>
      <c r="D3173" s="209"/>
      <c r="E3173" s="209" t="s">
        <v>205</v>
      </c>
      <c r="F3173" s="209">
        <v>1979</v>
      </c>
    </row>
    <row r="3174" spans="1:6" x14ac:dyDescent="0.45">
      <c r="A3174" s="209">
        <v>82247</v>
      </c>
      <c r="B3174" s="209">
        <v>200</v>
      </c>
      <c r="C3174" s="208">
        <v>18.98928621681857</v>
      </c>
      <c r="D3174" s="209"/>
      <c r="E3174" s="209" t="s">
        <v>205</v>
      </c>
      <c r="F3174" s="209">
        <v>1979</v>
      </c>
    </row>
    <row r="3175" spans="1:6" x14ac:dyDescent="0.45">
      <c r="A3175" s="209">
        <v>82248</v>
      </c>
      <c r="B3175" s="209">
        <v>150</v>
      </c>
      <c r="C3175" s="208">
        <v>16.27348225899199</v>
      </c>
      <c r="D3175" s="209"/>
      <c r="E3175" s="209" t="s">
        <v>205</v>
      </c>
      <c r="F3175" s="209">
        <v>1979</v>
      </c>
    </row>
    <row r="3176" spans="1:6" x14ac:dyDescent="0.45">
      <c r="A3176" s="209">
        <v>82253</v>
      </c>
      <c r="B3176" s="209"/>
      <c r="C3176" s="208">
        <v>11.514963624367651</v>
      </c>
      <c r="D3176" s="209"/>
      <c r="E3176" s="209"/>
      <c r="F3176" s="209">
        <v>1901</v>
      </c>
    </row>
    <row r="3177" spans="1:6" x14ac:dyDescent="0.45">
      <c r="A3177" s="209">
        <v>82254</v>
      </c>
      <c r="B3177" s="209">
        <v>300</v>
      </c>
      <c r="C3177" s="208">
        <v>19.4358224369096</v>
      </c>
      <c r="D3177" s="209"/>
      <c r="E3177" s="209" t="s">
        <v>205</v>
      </c>
      <c r="F3177" s="209">
        <v>1981</v>
      </c>
    </row>
    <row r="3178" spans="1:6" x14ac:dyDescent="0.45">
      <c r="A3178" s="209">
        <v>82257</v>
      </c>
      <c r="B3178" s="209">
        <v>300</v>
      </c>
      <c r="C3178" s="208">
        <v>19.375039421414449</v>
      </c>
      <c r="D3178" s="209"/>
      <c r="E3178" s="209" t="s">
        <v>205</v>
      </c>
      <c r="F3178" s="209">
        <v>1981</v>
      </c>
    </row>
    <row r="3179" spans="1:6" x14ac:dyDescent="0.45">
      <c r="A3179" s="209">
        <v>82258</v>
      </c>
      <c r="B3179" s="209">
        <v>300</v>
      </c>
      <c r="C3179" s="208">
        <v>16.655487838657951</v>
      </c>
      <c r="D3179" s="209"/>
      <c r="E3179" s="209" t="s">
        <v>205</v>
      </c>
      <c r="F3179" s="209">
        <v>1981</v>
      </c>
    </row>
    <row r="3180" spans="1:6" x14ac:dyDescent="0.45">
      <c r="A3180" s="209">
        <v>82260</v>
      </c>
      <c r="B3180" s="209">
        <v>300</v>
      </c>
      <c r="C3180" s="208">
        <v>19.503701304446331</v>
      </c>
      <c r="D3180" s="209"/>
      <c r="E3180" s="209" t="s">
        <v>205</v>
      </c>
      <c r="F3180" s="209">
        <v>1981</v>
      </c>
    </row>
    <row r="3181" spans="1:6" x14ac:dyDescent="0.45">
      <c r="A3181" s="209">
        <v>82321</v>
      </c>
      <c r="B3181" s="209">
        <v>250</v>
      </c>
      <c r="C3181" s="208">
        <v>15.15623124383074</v>
      </c>
      <c r="D3181" s="209"/>
      <c r="E3181" s="209" t="s">
        <v>203</v>
      </c>
      <c r="F3181" s="209">
        <v>1971</v>
      </c>
    </row>
    <row r="3182" spans="1:6" x14ac:dyDescent="0.45">
      <c r="A3182" s="209">
        <v>82322</v>
      </c>
      <c r="B3182" s="209">
        <v>250</v>
      </c>
      <c r="C3182" s="208">
        <v>15.346729536427389</v>
      </c>
      <c r="D3182" s="209"/>
      <c r="E3182" s="209" t="s">
        <v>207</v>
      </c>
      <c r="F3182" s="209">
        <v>1971</v>
      </c>
    </row>
    <row r="3183" spans="1:6" x14ac:dyDescent="0.45">
      <c r="A3183" s="209">
        <v>82324</v>
      </c>
      <c r="B3183" s="209">
        <v>250</v>
      </c>
      <c r="C3183" s="208">
        <v>32.197117416570457</v>
      </c>
      <c r="D3183" s="209"/>
      <c r="E3183" s="209" t="s">
        <v>207</v>
      </c>
      <c r="F3183" s="209">
        <v>1971</v>
      </c>
    </row>
    <row r="3184" spans="1:6" x14ac:dyDescent="0.45">
      <c r="A3184" s="209">
        <v>82325</v>
      </c>
      <c r="B3184" s="209">
        <v>250</v>
      </c>
      <c r="C3184" s="208">
        <v>29.710955639995209</v>
      </c>
      <c r="D3184" s="209"/>
      <c r="E3184" s="209" t="s">
        <v>207</v>
      </c>
      <c r="F3184" s="209">
        <v>1971</v>
      </c>
    </row>
    <row r="3185" spans="1:6" x14ac:dyDescent="0.45">
      <c r="A3185" s="209">
        <v>82328</v>
      </c>
      <c r="B3185" s="209">
        <v>300</v>
      </c>
      <c r="C3185" s="208">
        <v>35.908971758249777</v>
      </c>
      <c r="D3185" s="209"/>
      <c r="E3185" s="209" t="s">
        <v>203</v>
      </c>
      <c r="F3185" s="209">
        <v>1971</v>
      </c>
    </row>
    <row r="3186" spans="1:6" x14ac:dyDescent="0.45">
      <c r="A3186" s="209">
        <v>82329</v>
      </c>
      <c r="B3186" s="209">
        <v>300</v>
      </c>
      <c r="C3186" s="208">
        <v>31.848268719207169</v>
      </c>
      <c r="D3186" s="209"/>
      <c r="E3186" s="209" t="s">
        <v>203</v>
      </c>
      <c r="F3186" s="209">
        <v>1971</v>
      </c>
    </row>
    <row r="3187" spans="1:6" x14ac:dyDescent="0.45">
      <c r="A3187" s="209">
        <v>82330</v>
      </c>
      <c r="B3187" s="209">
        <v>1500</v>
      </c>
      <c r="C3187" s="208">
        <v>93.629015505041693</v>
      </c>
      <c r="D3187" s="209"/>
      <c r="E3187" s="209" t="s">
        <v>203</v>
      </c>
      <c r="F3187" s="209">
        <v>1971</v>
      </c>
    </row>
    <row r="3188" spans="1:6" x14ac:dyDescent="0.45">
      <c r="A3188" s="209">
        <v>82331</v>
      </c>
      <c r="B3188" s="209">
        <v>300</v>
      </c>
      <c r="C3188" s="208">
        <v>9.6413504184240466</v>
      </c>
      <c r="D3188" s="209" t="s">
        <v>432</v>
      </c>
      <c r="E3188" s="209" t="s">
        <v>207</v>
      </c>
      <c r="F3188" s="209">
        <v>1901</v>
      </c>
    </row>
    <row r="3189" spans="1:6" x14ac:dyDescent="0.45">
      <c r="A3189" s="209">
        <v>82340</v>
      </c>
      <c r="B3189" s="209">
        <v>230</v>
      </c>
      <c r="C3189" s="208">
        <v>31.542383761930811</v>
      </c>
      <c r="D3189" s="209"/>
      <c r="E3189" s="209" t="s">
        <v>203</v>
      </c>
      <c r="F3189" s="209">
        <v>1971</v>
      </c>
    </row>
    <row r="3190" spans="1:6" x14ac:dyDescent="0.45">
      <c r="A3190" s="209">
        <v>82341</v>
      </c>
      <c r="B3190" s="209">
        <v>400</v>
      </c>
      <c r="C3190" s="208">
        <v>27.109823575005102</v>
      </c>
      <c r="D3190" s="209"/>
      <c r="E3190" s="209" t="s">
        <v>203</v>
      </c>
      <c r="F3190" s="209">
        <v>1971</v>
      </c>
    </row>
    <row r="3191" spans="1:6" x14ac:dyDescent="0.45">
      <c r="A3191" s="209">
        <v>82350</v>
      </c>
      <c r="B3191" s="209">
        <v>150</v>
      </c>
      <c r="C3191" s="208">
        <v>14.304483963957461</v>
      </c>
      <c r="D3191" s="209"/>
      <c r="E3191" s="209" t="s">
        <v>207</v>
      </c>
      <c r="F3191" s="209">
        <v>1977</v>
      </c>
    </row>
    <row r="3192" spans="1:6" x14ac:dyDescent="0.45">
      <c r="A3192" s="209">
        <v>82352</v>
      </c>
      <c r="B3192" s="209">
        <v>200</v>
      </c>
      <c r="C3192" s="208">
        <v>18.898658341532371</v>
      </c>
      <c r="D3192" s="209"/>
      <c r="E3192" s="209" t="s">
        <v>207</v>
      </c>
      <c r="F3192" s="209">
        <v>1977</v>
      </c>
    </row>
    <row r="3193" spans="1:6" x14ac:dyDescent="0.45">
      <c r="A3193" s="209">
        <v>82353</v>
      </c>
      <c r="B3193" s="209">
        <v>250</v>
      </c>
      <c r="C3193" s="208">
        <v>22.231194302997469</v>
      </c>
      <c r="D3193" s="209"/>
      <c r="E3193" s="209" t="s">
        <v>207</v>
      </c>
      <c r="F3193" s="209">
        <v>1977</v>
      </c>
    </row>
    <row r="3194" spans="1:6" x14ac:dyDescent="0.45">
      <c r="A3194" s="209">
        <v>82354</v>
      </c>
      <c r="B3194" s="209">
        <v>250</v>
      </c>
      <c r="C3194" s="208">
        <v>11.897389458131061</v>
      </c>
      <c r="D3194" s="209"/>
      <c r="E3194" s="209" t="s">
        <v>207</v>
      </c>
      <c r="F3194" s="209">
        <v>1977</v>
      </c>
    </row>
    <row r="3195" spans="1:6" x14ac:dyDescent="0.45">
      <c r="A3195" s="209">
        <v>82381</v>
      </c>
      <c r="B3195" s="209">
        <v>315</v>
      </c>
      <c r="C3195" s="208">
        <v>29.293613408494899</v>
      </c>
      <c r="D3195" s="209"/>
      <c r="E3195" s="209" t="s">
        <v>204</v>
      </c>
      <c r="F3195" s="209">
        <v>2004</v>
      </c>
    </row>
    <row r="3196" spans="1:6" x14ac:dyDescent="0.45">
      <c r="A3196" s="209">
        <v>82383</v>
      </c>
      <c r="B3196" s="209">
        <v>315</v>
      </c>
      <c r="C3196" s="208">
        <v>32.550700158455719</v>
      </c>
      <c r="D3196" s="209"/>
      <c r="E3196" s="209" t="s">
        <v>204</v>
      </c>
      <c r="F3196" s="209">
        <v>2004</v>
      </c>
    </row>
    <row r="3197" spans="1:6" x14ac:dyDescent="0.45">
      <c r="A3197" s="209">
        <v>82384</v>
      </c>
      <c r="B3197" s="209">
        <v>250</v>
      </c>
      <c r="C3197" s="208">
        <v>7.5899186658278701</v>
      </c>
      <c r="D3197" s="209"/>
      <c r="E3197" s="209" t="s">
        <v>204</v>
      </c>
      <c r="F3197" s="209">
        <v>2004</v>
      </c>
    </row>
    <row r="3198" spans="1:6" x14ac:dyDescent="0.45">
      <c r="A3198" s="209">
        <v>82386</v>
      </c>
      <c r="B3198" s="209">
        <v>315</v>
      </c>
      <c r="C3198" s="208">
        <v>44.247405113242223</v>
      </c>
      <c r="D3198" s="209"/>
      <c r="E3198" s="209" t="s">
        <v>204</v>
      </c>
      <c r="F3198" s="209">
        <v>2004</v>
      </c>
    </row>
    <row r="3199" spans="1:6" x14ac:dyDescent="0.45">
      <c r="A3199" s="209">
        <v>82389</v>
      </c>
      <c r="B3199" s="209">
        <v>315</v>
      </c>
      <c r="C3199" s="208">
        <v>38.644462564807007</v>
      </c>
      <c r="D3199" s="209"/>
      <c r="E3199" s="209" t="s">
        <v>204</v>
      </c>
      <c r="F3199" s="209">
        <v>2004</v>
      </c>
    </row>
    <row r="3200" spans="1:6" x14ac:dyDescent="0.45">
      <c r="A3200" s="209">
        <v>82392</v>
      </c>
      <c r="B3200" s="209">
        <v>400</v>
      </c>
      <c r="C3200" s="208">
        <v>25.320719877200929</v>
      </c>
      <c r="D3200" s="209"/>
      <c r="E3200" s="209" t="s">
        <v>204</v>
      </c>
      <c r="F3200" s="209">
        <v>2004</v>
      </c>
    </row>
    <row r="3201" spans="1:6" x14ac:dyDescent="0.45">
      <c r="A3201" s="209">
        <v>82393</v>
      </c>
      <c r="B3201" s="209">
        <v>400</v>
      </c>
      <c r="C3201" s="208">
        <v>30.00037300162343</v>
      </c>
      <c r="D3201" s="209"/>
      <c r="E3201" s="209" t="s">
        <v>204</v>
      </c>
      <c r="F3201" s="209">
        <v>2004</v>
      </c>
    </row>
    <row r="3202" spans="1:6" x14ac:dyDescent="0.45">
      <c r="A3202" s="209">
        <v>82397</v>
      </c>
      <c r="B3202" s="209">
        <v>400</v>
      </c>
      <c r="C3202" s="208">
        <v>45.25173049593576</v>
      </c>
      <c r="D3202" s="209"/>
      <c r="E3202" s="209" t="s">
        <v>204</v>
      </c>
      <c r="F3202" s="209">
        <v>2004</v>
      </c>
    </row>
    <row r="3203" spans="1:6" x14ac:dyDescent="0.45">
      <c r="A3203" s="209">
        <v>82398</v>
      </c>
      <c r="B3203" s="209">
        <v>400</v>
      </c>
      <c r="C3203" s="208">
        <v>7.7629212821543598</v>
      </c>
      <c r="D3203" s="209"/>
      <c r="E3203" s="209" t="s">
        <v>204</v>
      </c>
      <c r="F3203" s="209">
        <v>2004</v>
      </c>
    </row>
    <row r="3204" spans="1:6" x14ac:dyDescent="0.45">
      <c r="A3204" s="209">
        <v>82400</v>
      </c>
      <c r="B3204" s="209">
        <v>400</v>
      </c>
      <c r="C3204" s="208">
        <v>10.745674802516859</v>
      </c>
      <c r="D3204" s="209" t="s">
        <v>238</v>
      </c>
      <c r="E3204" s="209" t="s">
        <v>204</v>
      </c>
      <c r="F3204" s="209">
        <v>2004</v>
      </c>
    </row>
    <row r="3205" spans="1:6" x14ac:dyDescent="0.45">
      <c r="A3205" s="209">
        <v>82465</v>
      </c>
      <c r="B3205" s="209">
        <v>315</v>
      </c>
      <c r="C3205" s="208">
        <v>56.200300915993097</v>
      </c>
      <c r="D3205" s="209"/>
      <c r="E3205" s="209" t="s">
        <v>204</v>
      </c>
      <c r="F3205" s="209">
        <v>2005</v>
      </c>
    </row>
    <row r="3206" spans="1:6" x14ac:dyDescent="0.45">
      <c r="A3206" s="209">
        <v>82466</v>
      </c>
      <c r="B3206" s="209">
        <v>315</v>
      </c>
      <c r="C3206" s="208">
        <v>55.719306588568749</v>
      </c>
      <c r="D3206" s="209"/>
      <c r="E3206" s="209" t="s">
        <v>204</v>
      </c>
      <c r="F3206" s="209">
        <v>2005</v>
      </c>
    </row>
    <row r="3207" spans="1:6" x14ac:dyDescent="0.45">
      <c r="A3207" s="209">
        <v>82467</v>
      </c>
      <c r="B3207" s="209">
        <v>400</v>
      </c>
      <c r="C3207" s="208">
        <v>73.699187483962618</v>
      </c>
      <c r="D3207" s="209"/>
      <c r="E3207" s="209" t="s">
        <v>204</v>
      </c>
      <c r="F3207" s="209">
        <v>2005</v>
      </c>
    </row>
    <row r="3208" spans="1:6" x14ac:dyDescent="0.45">
      <c r="A3208" s="209">
        <v>82468</v>
      </c>
      <c r="B3208" s="209">
        <v>400</v>
      </c>
      <c r="C3208" s="208">
        <v>42.043159405925422</v>
      </c>
      <c r="D3208" s="209"/>
      <c r="E3208" s="209" t="s">
        <v>204</v>
      </c>
      <c r="F3208" s="209">
        <v>2005</v>
      </c>
    </row>
    <row r="3209" spans="1:6" x14ac:dyDescent="0.45">
      <c r="A3209" s="209">
        <v>82469</v>
      </c>
      <c r="B3209" s="209">
        <v>400</v>
      </c>
      <c r="C3209" s="208">
        <v>10.58106514719405</v>
      </c>
      <c r="D3209" s="209"/>
      <c r="E3209" s="209" t="s">
        <v>204</v>
      </c>
      <c r="F3209" s="209">
        <v>2005</v>
      </c>
    </row>
    <row r="3210" spans="1:6" x14ac:dyDescent="0.45">
      <c r="A3210" s="209">
        <v>82470</v>
      </c>
      <c r="B3210" s="209">
        <v>400</v>
      </c>
      <c r="C3210" s="208">
        <v>11.844106896069571</v>
      </c>
      <c r="D3210" s="209"/>
      <c r="E3210" s="209" t="s">
        <v>204</v>
      </c>
      <c r="F3210" s="209">
        <v>2005</v>
      </c>
    </row>
    <row r="3211" spans="1:6" x14ac:dyDescent="0.45">
      <c r="A3211" s="209">
        <v>82473</v>
      </c>
      <c r="B3211" s="209">
        <v>400</v>
      </c>
      <c r="C3211" s="208">
        <v>23.045214729394601</v>
      </c>
      <c r="D3211" s="209"/>
      <c r="E3211" s="209" t="s">
        <v>204</v>
      </c>
      <c r="F3211" s="209">
        <v>2005</v>
      </c>
    </row>
    <row r="3212" spans="1:6" x14ac:dyDescent="0.45">
      <c r="A3212" s="209">
        <v>82480</v>
      </c>
      <c r="B3212" s="209"/>
      <c r="C3212" s="208">
        <v>111.98277772599219</v>
      </c>
      <c r="D3212" s="209"/>
      <c r="E3212" s="209" t="s">
        <v>203</v>
      </c>
      <c r="F3212" s="209">
        <v>1901</v>
      </c>
    </row>
    <row r="3213" spans="1:6" x14ac:dyDescent="0.45">
      <c r="A3213" s="209">
        <v>82481</v>
      </c>
      <c r="B3213" s="209">
        <v>600</v>
      </c>
      <c r="C3213" s="208">
        <v>15.572261507640899</v>
      </c>
      <c r="D3213" s="209"/>
      <c r="E3213" s="209" t="s">
        <v>203</v>
      </c>
      <c r="F3213" s="209">
        <v>1901</v>
      </c>
    </row>
    <row r="3214" spans="1:6" x14ac:dyDescent="0.45">
      <c r="A3214" s="209">
        <v>82502</v>
      </c>
      <c r="B3214" s="209">
        <v>500</v>
      </c>
      <c r="C3214" s="208">
        <v>25.673401793853891</v>
      </c>
      <c r="D3214" s="209"/>
      <c r="E3214" s="209" t="s">
        <v>203</v>
      </c>
      <c r="F3214" s="209">
        <v>1901</v>
      </c>
    </row>
    <row r="3215" spans="1:6" x14ac:dyDescent="0.45">
      <c r="A3215" s="209">
        <v>82510</v>
      </c>
      <c r="B3215" s="209">
        <v>200</v>
      </c>
      <c r="C3215" s="208">
        <v>12.190479166464799</v>
      </c>
      <c r="D3215" s="209"/>
      <c r="E3215" s="209" t="s">
        <v>114</v>
      </c>
      <c r="F3215" s="209">
        <v>2006</v>
      </c>
    </row>
    <row r="3216" spans="1:6" x14ac:dyDescent="0.45">
      <c r="A3216" s="209">
        <v>82513</v>
      </c>
      <c r="B3216" s="209">
        <v>315</v>
      </c>
      <c r="C3216" s="208">
        <v>41.514566009456523</v>
      </c>
      <c r="D3216" s="209"/>
      <c r="E3216" s="209" t="s">
        <v>204</v>
      </c>
      <c r="F3216" s="209">
        <v>2006</v>
      </c>
    </row>
    <row r="3217" spans="1:6" x14ac:dyDescent="0.45">
      <c r="A3217" s="209">
        <v>82515</v>
      </c>
      <c r="B3217" s="209">
        <v>200</v>
      </c>
      <c r="C3217" s="208">
        <v>43.389921777843909</v>
      </c>
      <c r="D3217" s="209"/>
      <c r="E3217" s="209" t="s">
        <v>114</v>
      </c>
      <c r="F3217" s="209">
        <v>2006</v>
      </c>
    </row>
    <row r="3218" spans="1:6" x14ac:dyDescent="0.45">
      <c r="A3218" s="209">
        <v>82516</v>
      </c>
      <c r="B3218" s="209">
        <v>315</v>
      </c>
      <c r="C3218" s="208">
        <v>43.308904459409817</v>
      </c>
      <c r="D3218" s="209"/>
      <c r="E3218" s="209" t="s">
        <v>204</v>
      </c>
      <c r="F3218" s="209">
        <v>2006</v>
      </c>
    </row>
    <row r="3219" spans="1:6" x14ac:dyDescent="0.45">
      <c r="A3219" s="209">
        <v>82518</v>
      </c>
      <c r="B3219" s="209">
        <v>315</v>
      </c>
      <c r="C3219" s="208">
        <v>37.457326826806487</v>
      </c>
      <c r="D3219" s="209"/>
      <c r="E3219" s="209" t="s">
        <v>204</v>
      </c>
      <c r="F3219" s="209">
        <v>2006</v>
      </c>
    </row>
    <row r="3220" spans="1:6" x14ac:dyDescent="0.45">
      <c r="A3220" s="209">
        <v>82521</v>
      </c>
      <c r="B3220" s="209">
        <v>315</v>
      </c>
      <c r="C3220" s="208">
        <v>46.574038500086289</v>
      </c>
      <c r="D3220" s="209"/>
      <c r="E3220" s="209" t="s">
        <v>204</v>
      </c>
      <c r="F3220" s="209">
        <v>2006</v>
      </c>
    </row>
    <row r="3221" spans="1:6" x14ac:dyDescent="0.45">
      <c r="A3221" s="209">
        <v>82529</v>
      </c>
      <c r="B3221" s="209">
        <v>315</v>
      </c>
      <c r="C3221" s="208">
        <v>43.690395795480342</v>
      </c>
      <c r="D3221" s="209"/>
      <c r="E3221" s="209" t="s">
        <v>114</v>
      </c>
      <c r="F3221" s="209">
        <v>2006</v>
      </c>
    </row>
    <row r="3222" spans="1:6" x14ac:dyDescent="0.45">
      <c r="A3222" s="209">
        <v>82532</v>
      </c>
      <c r="B3222" s="209">
        <v>315</v>
      </c>
      <c r="C3222" s="208">
        <v>45.254853841255759</v>
      </c>
      <c r="D3222" s="209"/>
      <c r="E3222" s="209" t="s">
        <v>114</v>
      </c>
      <c r="F3222" s="209">
        <v>2006</v>
      </c>
    </row>
    <row r="3223" spans="1:6" x14ac:dyDescent="0.45">
      <c r="A3223" s="209">
        <v>82535</v>
      </c>
      <c r="B3223" s="209">
        <v>315</v>
      </c>
      <c r="C3223" s="208">
        <v>50.908307352733189</v>
      </c>
      <c r="D3223" s="209"/>
      <c r="E3223" s="209" t="s">
        <v>114</v>
      </c>
      <c r="F3223" s="209">
        <v>2006</v>
      </c>
    </row>
    <row r="3224" spans="1:6" x14ac:dyDescent="0.45">
      <c r="A3224" s="209">
        <v>82538</v>
      </c>
      <c r="B3224" s="209">
        <v>315</v>
      </c>
      <c r="C3224" s="208">
        <v>40.935376188691421</v>
      </c>
      <c r="D3224" s="209"/>
      <c r="E3224" s="209" t="s">
        <v>114</v>
      </c>
      <c r="F3224" s="209">
        <v>2006</v>
      </c>
    </row>
    <row r="3225" spans="1:6" x14ac:dyDescent="0.45">
      <c r="A3225" s="209">
        <v>82541</v>
      </c>
      <c r="B3225" s="209">
        <v>315</v>
      </c>
      <c r="C3225" s="208">
        <v>40.896110881521118</v>
      </c>
      <c r="D3225" s="209"/>
      <c r="E3225" s="209" t="s">
        <v>114</v>
      </c>
      <c r="F3225" s="209">
        <v>2006</v>
      </c>
    </row>
    <row r="3226" spans="1:6" x14ac:dyDescent="0.45">
      <c r="A3226" s="209">
        <v>82544</v>
      </c>
      <c r="B3226" s="209">
        <v>315</v>
      </c>
      <c r="C3226" s="208">
        <v>40.203098006939918</v>
      </c>
      <c r="D3226" s="209"/>
      <c r="E3226" s="209" t="s">
        <v>114</v>
      </c>
      <c r="F3226" s="209">
        <v>2006</v>
      </c>
    </row>
    <row r="3227" spans="1:6" x14ac:dyDescent="0.45">
      <c r="A3227" s="209">
        <v>82547</v>
      </c>
      <c r="B3227" s="209">
        <v>315</v>
      </c>
      <c r="C3227" s="208">
        <v>54.807317299701502</v>
      </c>
      <c r="D3227" s="209"/>
      <c r="E3227" s="209" t="s">
        <v>114</v>
      </c>
      <c r="F3227" s="209">
        <v>2006</v>
      </c>
    </row>
    <row r="3228" spans="1:6" x14ac:dyDescent="0.45">
      <c r="A3228" s="209">
        <v>82548</v>
      </c>
      <c r="B3228" s="209">
        <v>315</v>
      </c>
      <c r="C3228" s="208">
        <v>37.098825817715188</v>
      </c>
      <c r="D3228" s="209"/>
      <c r="E3228" s="209" t="s">
        <v>114</v>
      </c>
      <c r="F3228" s="209">
        <v>2006</v>
      </c>
    </row>
    <row r="3229" spans="1:6" x14ac:dyDescent="0.45">
      <c r="A3229" s="209">
        <v>82810</v>
      </c>
      <c r="B3229" s="209">
        <v>790</v>
      </c>
      <c r="C3229" s="208">
        <v>31.605908520691418</v>
      </c>
      <c r="D3229" s="209"/>
      <c r="E3229" s="209" t="s">
        <v>204</v>
      </c>
      <c r="F3229" s="209">
        <v>2009</v>
      </c>
    </row>
    <row r="3230" spans="1:6" x14ac:dyDescent="0.45">
      <c r="A3230" s="209">
        <v>82811</v>
      </c>
      <c r="B3230" s="209">
        <v>790</v>
      </c>
      <c r="C3230" s="208">
        <v>8.7953703920760198</v>
      </c>
      <c r="D3230" s="209"/>
      <c r="E3230" s="209" t="s">
        <v>204</v>
      </c>
      <c r="F3230" s="209">
        <v>2009</v>
      </c>
    </row>
    <row r="3231" spans="1:6" x14ac:dyDescent="0.45">
      <c r="A3231" s="209">
        <v>82814</v>
      </c>
      <c r="B3231" s="209">
        <v>250</v>
      </c>
      <c r="C3231" s="208">
        <v>10.041507304511221</v>
      </c>
      <c r="D3231" s="209"/>
      <c r="E3231" s="209" t="s">
        <v>204</v>
      </c>
      <c r="F3231" s="209">
        <v>2010</v>
      </c>
    </row>
    <row r="3232" spans="1:6" x14ac:dyDescent="0.45">
      <c r="A3232" s="209">
        <v>82815</v>
      </c>
      <c r="B3232" s="209">
        <v>790</v>
      </c>
      <c r="C3232" s="208">
        <v>42.838014663311817</v>
      </c>
      <c r="D3232" s="209"/>
      <c r="E3232" s="209" t="s">
        <v>204</v>
      </c>
      <c r="F3232" s="209">
        <v>2009</v>
      </c>
    </row>
    <row r="3233" spans="1:6" x14ac:dyDescent="0.45">
      <c r="A3233" s="209">
        <v>82820</v>
      </c>
      <c r="B3233" s="209">
        <v>790</v>
      </c>
      <c r="C3233" s="208">
        <v>40.128403278753503</v>
      </c>
      <c r="D3233" s="209"/>
      <c r="E3233" s="209" t="s">
        <v>204</v>
      </c>
      <c r="F3233" s="209">
        <v>2009</v>
      </c>
    </row>
    <row r="3234" spans="1:6" x14ac:dyDescent="0.45">
      <c r="A3234" s="209">
        <v>82821</v>
      </c>
      <c r="B3234" s="209">
        <v>790</v>
      </c>
      <c r="C3234" s="208">
        <v>41.658094354414672</v>
      </c>
      <c r="D3234" s="209"/>
      <c r="E3234" s="209" t="s">
        <v>204</v>
      </c>
      <c r="F3234" s="209">
        <v>2009</v>
      </c>
    </row>
    <row r="3235" spans="1:6" x14ac:dyDescent="0.45">
      <c r="A3235" s="209">
        <v>82862</v>
      </c>
      <c r="B3235" s="209">
        <v>573</v>
      </c>
      <c r="C3235" s="208">
        <v>28.219701376866549</v>
      </c>
      <c r="D3235" s="209"/>
      <c r="E3235" s="209" t="s">
        <v>204</v>
      </c>
      <c r="F3235" s="209">
        <v>2008</v>
      </c>
    </row>
    <row r="3236" spans="1:6" x14ac:dyDescent="0.45">
      <c r="A3236" s="209">
        <v>82892</v>
      </c>
      <c r="B3236" s="209">
        <v>250</v>
      </c>
      <c r="C3236" s="208">
        <v>11.795105185286831</v>
      </c>
      <c r="D3236" s="209"/>
      <c r="E3236" s="209" t="s">
        <v>204</v>
      </c>
      <c r="F3236" s="209">
        <v>2010</v>
      </c>
    </row>
    <row r="3237" spans="1:6" x14ac:dyDescent="0.45">
      <c r="A3237" s="209">
        <v>82893</v>
      </c>
      <c r="B3237" s="209">
        <v>250</v>
      </c>
      <c r="C3237" s="208">
        <v>8.9977904025076008</v>
      </c>
      <c r="D3237" s="209"/>
      <c r="E3237" s="209" t="s">
        <v>204</v>
      </c>
      <c r="F3237" s="209">
        <v>2010</v>
      </c>
    </row>
    <row r="3238" spans="1:6" x14ac:dyDescent="0.45">
      <c r="A3238" s="209">
        <v>82894</v>
      </c>
      <c r="B3238" s="209">
        <v>300</v>
      </c>
      <c r="C3238" s="208">
        <v>16.115160341338949</v>
      </c>
      <c r="D3238" s="209"/>
      <c r="E3238" s="209" t="s">
        <v>204</v>
      </c>
      <c r="F3238" s="209">
        <v>2010</v>
      </c>
    </row>
    <row r="3239" spans="1:6" x14ac:dyDescent="0.45">
      <c r="A3239" s="209">
        <v>82895</v>
      </c>
      <c r="B3239" s="209">
        <v>300</v>
      </c>
      <c r="C3239" s="208">
        <v>10.89955532142052</v>
      </c>
      <c r="D3239" s="209"/>
      <c r="E3239" s="209" t="s">
        <v>204</v>
      </c>
      <c r="F3239" s="209">
        <v>2010</v>
      </c>
    </row>
    <row r="3240" spans="1:6" x14ac:dyDescent="0.45">
      <c r="A3240" s="209">
        <v>82899</v>
      </c>
      <c r="B3240" s="209">
        <v>300</v>
      </c>
      <c r="C3240" s="208">
        <v>21.127017453174989</v>
      </c>
      <c r="D3240" s="209"/>
      <c r="E3240" s="209" t="s">
        <v>204</v>
      </c>
      <c r="F3240" s="209">
        <v>2010</v>
      </c>
    </row>
    <row r="3241" spans="1:6" x14ac:dyDescent="0.45">
      <c r="A3241" s="209">
        <v>82900</v>
      </c>
      <c r="B3241" s="209">
        <v>300</v>
      </c>
      <c r="C3241" s="208">
        <v>8.9395003356087024</v>
      </c>
      <c r="D3241" s="209"/>
      <c r="E3241" s="209" t="s">
        <v>204</v>
      </c>
      <c r="F3241" s="209">
        <v>2010</v>
      </c>
    </row>
    <row r="3242" spans="1:6" x14ac:dyDescent="0.45">
      <c r="A3242" s="209">
        <v>82901</v>
      </c>
      <c r="B3242" s="209">
        <v>300</v>
      </c>
      <c r="C3242" s="208">
        <v>12.51193103765015</v>
      </c>
      <c r="D3242" s="209"/>
      <c r="E3242" s="209" t="s">
        <v>204</v>
      </c>
      <c r="F3242" s="209">
        <v>2010</v>
      </c>
    </row>
    <row r="3243" spans="1:6" x14ac:dyDescent="0.45">
      <c r="A3243" s="209">
        <v>82902</v>
      </c>
      <c r="B3243" s="209">
        <v>300</v>
      </c>
      <c r="C3243" s="208">
        <v>17.595442082851282</v>
      </c>
      <c r="D3243" s="209"/>
      <c r="E3243" s="209" t="s">
        <v>204</v>
      </c>
      <c r="F3243" s="209">
        <v>2010</v>
      </c>
    </row>
    <row r="3244" spans="1:6" x14ac:dyDescent="0.45">
      <c r="A3244" s="209">
        <v>82905</v>
      </c>
      <c r="B3244" s="209">
        <v>300</v>
      </c>
      <c r="C3244" s="208">
        <v>47.696690549086433</v>
      </c>
      <c r="D3244" s="209"/>
      <c r="E3244" s="209" t="s">
        <v>204</v>
      </c>
      <c r="F3244" s="209">
        <v>2010</v>
      </c>
    </row>
    <row r="3245" spans="1:6" x14ac:dyDescent="0.45">
      <c r="A3245" s="209">
        <v>82906</v>
      </c>
      <c r="B3245" s="209">
        <v>300</v>
      </c>
      <c r="C3245" s="208">
        <v>24.758594051678379</v>
      </c>
      <c r="D3245" s="209"/>
      <c r="E3245" s="209" t="s">
        <v>204</v>
      </c>
      <c r="F3245" s="209">
        <v>2010</v>
      </c>
    </row>
    <row r="3246" spans="1:6" x14ac:dyDescent="0.45">
      <c r="A3246" s="209">
        <v>82912</v>
      </c>
      <c r="B3246" s="209">
        <v>250</v>
      </c>
      <c r="C3246" s="208">
        <v>31.23484630190972</v>
      </c>
      <c r="D3246" s="209"/>
      <c r="E3246" s="209" t="s">
        <v>204</v>
      </c>
      <c r="F3246" s="209">
        <v>2010</v>
      </c>
    </row>
    <row r="3247" spans="1:6" x14ac:dyDescent="0.45">
      <c r="A3247" s="209">
        <v>82914</v>
      </c>
      <c r="B3247" s="209">
        <v>250</v>
      </c>
      <c r="C3247" s="208">
        <v>18.06817998612528</v>
      </c>
      <c r="D3247" s="209"/>
      <c r="E3247" s="209" t="s">
        <v>204</v>
      </c>
      <c r="F3247" s="209">
        <v>2010</v>
      </c>
    </row>
    <row r="3248" spans="1:6" x14ac:dyDescent="0.45">
      <c r="A3248" s="209">
        <v>82949</v>
      </c>
      <c r="B3248" s="209">
        <v>1000</v>
      </c>
      <c r="C3248" s="208">
        <v>14.969199157936471</v>
      </c>
      <c r="D3248" s="209"/>
      <c r="E3248" s="209" t="s">
        <v>203</v>
      </c>
      <c r="F3248" s="209">
        <v>1983</v>
      </c>
    </row>
    <row r="3249" spans="1:6" x14ac:dyDescent="0.45">
      <c r="A3249" s="209">
        <v>82964</v>
      </c>
      <c r="B3249" s="209"/>
      <c r="C3249" s="208">
        <v>40.666118504347509</v>
      </c>
      <c r="D3249" s="209"/>
      <c r="E3249" s="209"/>
      <c r="F3249" s="209">
        <v>1901</v>
      </c>
    </row>
    <row r="3250" spans="1:6" x14ac:dyDescent="0.45">
      <c r="A3250" s="209">
        <v>82966</v>
      </c>
      <c r="B3250" s="209">
        <v>300</v>
      </c>
      <c r="C3250" s="208">
        <v>84.943778064402835</v>
      </c>
      <c r="D3250" s="209"/>
      <c r="E3250" s="209" t="s">
        <v>207</v>
      </c>
      <c r="F3250" s="209">
        <v>1901</v>
      </c>
    </row>
    <row r="3251" spans="1:6" x14ac:dyDescent="0.45">
      <c r="A3251" s="209">
        <v>82969</v>
      </c>
      <c r="B3251" s="209">
        <v>300</v>
      </c>
      <c r="C3251" s="208">
        <v>49.794607316493853</v>
      </c>
      <c r="D3251" s="209"/>
      <c r="E3251" s="209" t="s">
        <v>207</v>
      </c>
      <c r="F3251" s="209">
        <v>1901</v>
      </c>
    </row>
    <row r="3252" spans="1:6" x14ac:dyDescent="0.45">
      <c r="A3252" s="209">
        <v>82972</v>
      </c>
      <c r="B3252" s="209">
        <v>1000</v>
      </c>
      <c r="C3252" s="208">
        <v>59.541032217992289</v>
      </c>
      <c r="D3252" s="209"/>
      <c r="E3252" s="209" t="s">
        <v>203</v>
      </c>
      <c r="F3252" s="209">
        <v>1983</v>
      </c>
    </row>
    <row r="3253" spans="1:6" x14ac:dyDescent="0.45">
      <c r="A3253" s="209">
        <v>83007</v>
      </c>
      <c r="B3253" s="209">
        <v>1000</v>
      </c>
      <c r="C3253" s="208">
        <v>21.879968302754889</v>
      </c>
      <c r="D3253" s="209"/>
      <c r="E3253" s="209" t="s">
        <v>203</v>
      </c>
      <c r="F3253" s="209">
        <v>1983</v>
      </c>
    </row>
    <row r="3254" spans="1:6" x14ac:dyDescent="0.45">
      <c r="A3254" s="209">
        <v>83020</v>
      </c>
      <c r="B3254" s="209">
        <v>600</v>
      </c>
      <c r="C3254" s="208">
        <v>51.938611610031167</v>
      </c>
      <c r="D3254" s="209"/>
      <c r="E3254" s="209" t="s">
        <v>203</v>
      </c>
      <c r="F3254" s="209">
        <v>1901</v>
      </c>
    </row>
    <row r="3255" spans="1:6" x14ac:dyDescent="0.45">
      <c r="A3255" s="209">
        <v>83021</v>
      </c>
      <c r="B3255" s="209">
        <v>500</v>
      </c>
      <c r="C3255" s="208">
        <v>14.44446547169491</v>
      </c>
      <c r="D3255" s="209"/>
      <c r="E3255" s="209" t="s">
        <v>203</v>
      </c>
      <c r="F3255" s="209">
        <v>1901</v>
      </c>
    </row>
    <row r="3256" spans="1:6" x14ac:dyDescent="0.45">
      <c r="A3256" s="209">
        <v>83023</v>
      </c>
      <c r="B3256" s="209">
        <v>500</v>
      </c>
      <c r="C3256" s="208">
        <v>41.454633473351073</v>
      </c>
      <c r="D3256" s="209"/>
      <c r="E3256" s="209" t="s">
        <v>203</v>
      </c>
      <c r="F3256" s="209">
        <v>1901</v>
      </c>
    </row>
    <row r="3257" spans="1:6" x14ac:dyDescent="0.45">
      <c r="A3257" s="209">
        <v>83025</v>
      </c>
      <c r="B3257" s="209">
        <v>500</v>
      </c>
      <c r="C3257" s="208">
        <v>23.279984568601481</v>
      </c>
      <c r="D3257" s="209"/>
      <c r="E3257" s="209" t="s">
        <v>203</v>
      </c>
      <c r="F3257" s="209">
        <v>1901</v>
      </c>
    </row>
    <row r="3258" spans="1:6" x14ac:dyDescent="0.45">
      <c r="A3258" s="209">
        <v>83026</v>
      </c>
      <c r="B3258" s="209">
        <v>500</v>
      </c>
      <c r="C3258" s="208">
        <v>15.26568252160725</v>
      </c>
      <c r="D3258" s="209"/>
      <c r="E3258" s="209" t="s">
        <v>203</v>
      </c>
      <c r="F3258" s="209">
        <v>1901</v>
      </c>
    </row>
    <row r="3259" spans="1:6" x14ac:dyDescent="0.45">
      <c r="A3259" s="209">
        <v>83032</v>
      </c>
      <c r="B3259" s="209">
        <v>160</v>
      </c>
      <c r="C3259" s="208">
        <v>2.2530423878296899</v>
      </c>
      <c r="D3259" s="209"/>
      <c r="E3259" s="209" t="s">
        <v>111</v>
      </c>
      <c r="F3259" s="209">
        <v>2001</v>
      </c>
    </row>
    <row r="3260" spans="1:6" x14ac:dyDescent="0.45">
      <c r="A3260" s="209">
        <v>83061</v>
      </c>
      <c r="B3260" s="209">
        <v>160</v>
      </c>
      <c r="C3260" s="208">
        <v>39.850147139171114</v>
      </c>
      <c r="D3260" s="209" t="s">
        <v>227</v>
      </c>
      <c r="E3260" s="209" t="s">
        <v>204</v>
      </c>
      <c r="F3260" s="209">
        <v>2010</v>
      </c>
    </row>
    <row r="3261" spans="1:6" x14ac:dyDescent="0.45">
      <c r="A3261" s="209">
        <v>83062</v>
      </c>
      <c r="B3261" s="209">
        <v>200</v>
      </c>
      <c r="C3261" s="208">
        <v>50.260544064554693</v>
      </c>
      <c r="D3261" s="209"/>
      <c r="E3261" s="209" t="s">
        <v>204</v>
      </c>
      <c r="F3261" s="209">
        <v>2010</v>
      </c>
    </row>
    <row r="3262" spans="1:6" x14ac:dyDescent="0.45">
      <c r="A3262" s="209">
        <v>83117</v>
      </c>
      <c r="B3262" s="209">
        <v>400</v>
      </c>
      <c r="C3262" s="208">
        <v>5.0255911220372438</v>
      </c>
      <c r="D3262" s="209"/>
      <c r="E3262" s="209" t="s">
        <v>433</v>
      </c>
      <c r="F3262" s="209">
        <v>2010</v>
      </c>
    </row>
    <row r="3263" spans="1:6" x14ac:dyDescent="0.45">
      <c r="A3263" s="209">
        <v>83118</v>
      </c>
      <c r="B3263" s="209">
        <v>400</v>
      </c>
      <c r="C3263" s="208">
        <v>6.2240946607476584</v>
      </c>
      <c r="D3263" s="209"/>
      <c r="E3263" s="209" t="s">
        <v>433</v>
      </c>
      <c r="F3263" s="209">
        <v>2010</v>
      </c>
    </row>
    <row r="3264" spans="1:6" x14ac:dyDescent="0.45">
      <c r="A3264" s="209">
        <v>83119</v>
      </c>
      <c r="B3264" s="209">
        <v>250</v>
      </c>
      <c r="C3264" s="208">
        <v>15.08149329028573</v>
      </c>
      <c r="D3264" s="209"/>
      <c r="E3264" s="209" t="s">
        <v>433</v>
      </c>
      <c r="F3264" s="209">
        <v>2010</v>
      </c>
    </row>
    <row r="3265" spans="1:6" x14ac:dyDescent="0.45">
      <c r="A3265" s="209">
        <v>83120</v>
      </c>
      <c r="B3265" s="209">
        <v>400</v>
      </c>
      <c r="C3265" s="208">
        <v>17.83203123339165</v>
      </c>
      <c r="D3265" s="209"/>
      <c r="E3265" s="209" t="s">
        <v>433</v>
      </c>
      <c r="F3265" s="209">
        <v>2010</v>
      </c>
    </row>
    <row r="3266" spans="1:6" x14ac:dyDescent="0.45">
      <c r="A3266" s="209">
        <v>83121</v>
      </c>
      <c r="B3266" s="209">
        <v>500</v>
      </c>
      <c r="C3266" s="208">
        <v>14.349617182614111</v>
      </c>
      <c r="D3266" s="209"/>
      <c r="E3266" s="209" t="s">
        <v>433</v>
      </c>
      <c r="F3266" s="209">
        <v>2010</v>
      </c>
    </row>
    <row r="3267" spans="1:6" x14ac:dyDescent="0.45">
      <c r="A3267" s="209">
        <v>83123</v>
      </c>
      <c r="B3267" s="209">
        <v>400</v>
      </c>
      <c r="C3267" s="208">
        <v>35.410424889777957</v>
      </c>
      <c r="D3267" s="209"/>
      <c r="E3267" s="209" t="s">
        <v>433</v>
      </c>
      <c r="F3267" s="209">
        <v>2010</v>
      </c>
    </row>
    <row r="3268" spans="1:6" x14ac:dyDescent="0.45">
      <c r="A3268" s="209">
        <v>83126</v>
      </c>
      <c r="B3268" s="209">
        <v>400</v>
      </c>
      <c r="C3268" s="208">
        <v>36.858845899086482</v>
      </c>
      <c r="D3268" s="209"/>
      <c r="E3268" s="209" t="s">
        <v>433</v>
      </c>
      <c r="F3268" s="209">
        <v>2010</v>
      </c>
    </row>
    <row r="3269" spans="1:6" x14ac:dyDescent="0.45">
      <c r="A3269" s="209">
        <v>83129</v>
      </c>
      <c r="B3269" s="209">
        <v>400</v>
      </c>
      <c r="C3269" s="208">
        <v>6.4541542006631936</v>
      </c>
      <c r="D3269" s="209"/>
      <c r="E3269" s="209" t="s">
        <v>433</v>
      </c>
      <c r="F3269" s="209">
        <v>2010</v>
      </c>
    </row>
    <row r="3270" spans="1:6" x14ac:dyDescent="0.45">
      <c r="A3270" s="209">
        <v>83130</v>
      </c>
      <c r="B3270" s="209">
        <v>600</v>
      </c>
      <c r="C3270" s="208">
        <v>44.910073124394792</v>
      </c>
      <c r="D3270" s="209"/>
      <c r="E3270" s="209" t="s">
        <v>433</v>
      </c>
      <c r="F3270" s="209">
        <v>2010</v>
      </c>
    </row>
    <row r="3271" spans="1:6" x14ac:dyDescent="0.45">
      <c r="A3271" s="209">
        <v>83133</v>
      </c>
      <c r="B3271" s="209">
        <v>600</v>
      </c>
      <c r="C3271" s="208">
        <v>7.1007766288803564</v>
      </c>
      <c r="D3271" s="209"/>
      <c r="E3271" s="209" t="s">
        <v>433</v>
      </c>
      <c r="F3271" s="209">
        <v>2010</v>
      </c>
    </row>
    <row r="3272" spans="1:6" x14ac:dyDescent="0.45">
      <c r="A3272" s="209">
        <v>83136</v>
      </c>
      <c r="B3272" s="209">
        <v>600</v>
      </c>
      <c r="C3272" s="208">
        <v>16.030143436668151</v>
      </c>
      <c r="D3272" s="209"/>
      <c r="E3272" s="209" t="s">
        <v>433</v>
      </c>
      <c r="F3272" s="209">
        <v>2010</v>
      </c>
    </row>
    <row r="3273" spans="1:6" x14ac:dyDescent="0.45">
      <c r="A3273" s="209">
        <v>83137</v>
      </c>
      <c r="B3273" s="209">
        <v>600</v>
      </c>
      <c r="C3273" s="208">
        <v>8.8019703860861291</v>
      </c>
      <c r="D3273" s="209"/>
      <c r="E3273" s="209" t="s">
        <v>433</v>
      </c>
      <c r="F3273" s="209">
        <v>2010</v>
      </c>
    </row>
    <row r="3274" spans="1:6" x14ac:dyDescent="0.45">
      <c r="A3274" s="209">
        <v>83138</v>
      </c>
      <c r="B3274" s="209">
        <v>600</v>
      </c>
      <c r="C3274" s="208">
        <v>17.1027270533116</v>
      </c>
      <c r="D3274" s="209"/>
      <c r="E3274" s="209" t="s">
        <v>433</v>
      </c>
      <c r="F3274" s="209">
        <v>2010</v>
      </c>
    </row>
    <row r="3275" spans="1:6" x14ac:dyDescent="0.45">
      <c r="A3275" s="209">
        <v>83145</v>
      </c>
      <c r="B3275" s="209">
        <v>600</v>
      </c>
      <c r="C3275" s="208">
        <v>58.206675218851778</v>
      </c>
      <c r="D3275" s="209"/>
      <c r="E3275" s="209" t="s">
        <v>433</v>
      </c>
      <c r="F3275" s="209">
        <v>2010</v>
      </c>
    </row>
    <row r="3276" spans="1:6" x14ac:dyDescent="0.45">
      <c r="A3276" s="209">
        <v>83148</v>
      </c>
      <c r="B3276" s="209">
        <v>600</v>
      </c>
      <c r="C3276" s="208">
        <v>17.142185839940751</v>
      </c>
      <c r="D3276" s="209"/>
      <c r="E3276" s="209" t="s">
        <v>433</v>
      </c>
      <c r="F3276" s="209">
        <v>2010</v>
      </c>
    </row>
    <row r="3277" spans="1:6" x14ac:dyDescent="0.45">
      <c r="A3277" s="209">
        <v>83149</v>
      </c>
      <c r="B3277" s="209">
        <v>600</v>
      </c>
      <c r="C3277" s="208">
        <v>46.106218267442543</v>
      </c>
      <c r="D3277" s="209"/>
      <c r="E3277" s="209" t="s">
        <v>433</v>
      </c>
      <c r="F3277" s="209">
        <v>2010</v>
      </c>
    </row>
    <row r="3278" spans="1:6" x14ac:dyDescent="0.45">
      <c r="A3278" s="209">
        <v>83150</v>
      </c>
      <c r="B3278" s="209">
        <v>600</v>
      </c>
      <c r="C3278" s="208">
        <v>6.9198113170731723</v>
      </c>
      <c r="D3278" s="209"/>
      <c r="E3278" s="209" t="s">
        <v>433</v>
      </c>
      <c r="F3278" s="209">
        <v>2010</v>
      </c>
    </row>
    <row r="3279" spans="1:6" x14ac:dyDescent="0.45">
      <c r="A3279" s="209">
        <v>83153</v>
      </c>
      <c r="B3279" s="209">
        <v>600</v>
      </c>
      <c r="C3279" s="208">
        <v>44.339325489379071</v>
      </c>
      <c r="D3279" s="209"/>
      <c r="E3279" s="209" t="s">
        <v>433</v>
      </c>
      <c r="F3279" s="209">
        <v>2010</v>
      </c>
    </row>
    <row r="3280" spans="1:6" x14ac:dyDescent="0.45">
      <c r="A3280" s="209">
        <v>83155</v>
      </c>
      <c r="B3280" s="209">
        <v>600</v>
      </c>
      <c r="C3280" s="208">
        <v>25.153512051809731</v>
      </c>
      <c r="D3280" s="209"/>
      <c r="E3280" s="209" t="s">
        <v>433</v>
      </c>
      <c r="F3280" s="209">
        <v>2010</v>
      </c>
    </row>
    <row r="3281" spans="1:6" x14ac:dyDescent="0.45">
      <c r="A3281" s="209">
        <v>83191</v>
      </c>
      <c r="B3281" s="209">
        <v>315</v>
      </c>
      <c r="C3281" s="208">
        <v>48.571459709752951</v>
      </c>
      <c r="D3281" s="209"/>
      <c r="E3281" s="209" t="s">
        <v>111</v>
      </c>
      <c r="F3281" s="209">
        <v>2010</v>
      </c>
    </row>
    <row r="3282" spans="1:6" x14ac:dyDescent="0.45">
      <c r="A3282" s="209">
        <v>83195</v>
      </c>
      <c r="B3282" s="209">
        <v>450</v>
      </c>
      <c r="C3282" s="208">
        <v>2.7481357313757302</v>
      </c>
      <c r="D3282" s="209"/>
      <c r="E3282" s="209" t="s">
        <v>111</v>
      </c>
      <c r="F3282" s="209">
        <v>2010</v>
      </c>
    </row>
    <row r="3283" spans="1:6" x14ac:dyDescent="0.45">
      <c r="A3283" s="209">
        <v>83196</v>
      </c>
      <c r="B3283" s="209">
        <v>315</v>
      </c>
      <c r="C3283" s="208">
        <v>34.798323720819909</v>
      </c>
      <c r="D3283" s="209"/>
      <c r="E3283" s="209" t="s">
        <v>111</v>
      </c>
      <c r="F3283" s="209">
        <v>2010</v>
      </c>
    </row>
    <row r="3284" spans="1:6" x14ac:dyDescent="0.45">
      <c r="A3284" s="209">
        <v>83197</v>
      </c>
      <c r="B3284" s="209">
        <v>450</v>
      </c>
      <c r="C3284" s="208">
        <v>4.0387273871712042</v>
      </c>
      <c r="D3284" s="209"/>
      <c r="E3284" s="209" t="s">
        <v>111</v>
      </c>
      <c r="F3284" s="209">
        <v>2010</v>
      </c>
    </row>
    <row r="3285" spans="1:6" x14ac:dyDescent="0.45">
      <c r="A3285" s="209">
        <v>83198</v>
      </c>
      <c r="B3285" s="209">
        <v>400</v>
      </c>
      <c r="C3285" s="208">
        <v>9.6710457655154158</v>
      </c>
      <c r="D3285" s="209"/>
      <c r="E3285" s="209" t="s">
        <v>111</v>
      </c>
      <c r="F3285" s="209">
        <v>2010</v>
      </c>
    </row>
    <row r="3286" spans="1:6" x14ac:dyDescent="0.45">
      <c r="A3286" s="209">
        <v>83221</v>
      </c>
      <c r="B3286" s="209">
        <v>600</v>
      </c>
      <c r="C3286" s="208">
        <v>67.133427039317752</v>
      </c>
      <c r="D3286" s="209"/>
      <c r="E3286" s="209" t="s">
        <v>433</v>
      </c>
      <c r="F3286" s="209">
        <v>2010</v>
      </c>
    </row>
    <row r="3287" spans="1:6" x14ac:dyDescent="0.45">
      <c r="A3287" s="209">
        <v>83226</v>
      </c>
      <c r="B3287" s="209">
        <v>600</v>
      </c>
      <c r="C3287" s="208">
        <v>63.337898701661359</v>
      </c>
      <c r="D3287" s="209"/>
      <c r="E3287" s="209" t="s">
        <v>433</v>
      </c>
      <c r="F3287" s="209">
        <v>2010</v>
      </c>
    </row>
    <row r="3288" spans="1:6" x14ac:dyDescent="0.45">
      <c r="A3288" s="209">
        <v>83229</v>
      </c>
      <c r="B3288" s="209">
        <v>600</v>
      </c>
      <c r="C3288" s="208">
        <v>17.310592180012229</v>
      </c>
      <c r="D3288" s="209"/>
      <c r="E3288" s="209" t="s">
        <v>433</v>
      </c>
      <c r="F3288" s="209">
        <v>2010</v>
      </c>
    </row>
    <row r="3289" spans="1:6" x14ac:dyDescent="0.45">
      <c r="A3289" s="209">
        <v>83230</v>
      </c>
      <c r="B3289" s="209">
        <v>600</v>
      </c>
      <c r="C3289" s="208">
        <v>1.3971305645920351</v>
      </c>
      <c r="D3289" s="209"/>
      <c r="E3289" s="209" t="s">
        <v>433</v>
      </c>
      <c r="F3289" s="209">
        <v>2010</v>
      </c>
    </row>
    <row r="3290" spans="1:6" x14ac:dyDescent="0.45">
      <c r="A3290" s="209">
        <v>83231</v>
      </c>
      <c r="B3290" s="209">
        <v>600</v>
      </c>
      <c r="C3290" s="208">
        <v>10.99932805157477</v>
      </c>
      <c r="D3290" s="209"/>
      <c r="E3290" s="209" t="s">
        <v>433</v>
      </c>
      <c r="F3290" s="209">
        <v>2010</v>
      </c>
    </row>
    <row r="3291" spans="1:6" x14ac:dyDescent="0.45">
      <c r="A3291" s="209">
        <v>83235</v>
      </c>
      <c r="B3291" s="209">
        <v>600</v>
      </c>
      <c r="C3291" s="208">
        <v>4.393803408642027</v>
      </c>
      <c r="D3291" s="209"/>
      <c r="E3291" s="209" t="s">
        <v>433</v>
      </c>
      <c r="F3291" s="209">
        <v>2010</v>
      </c>
    </row>
    <row r="3292" spans="1:6" x14ac:dyDescent="0.45">
      <c r="A3292" s="209">
        <v>83239</v>
      </c>
      <c r="B3292" s="209">
        <v>1000</v>
      </c>
      <c r="C3292" s="208">
        <v>13.284246175462609</v>
      </c>
      <c r="D3292" s="209"/>
      <c r="E3292" s="209" t="s">
        <v>203</v>
      </c>
      <c r="F3292" s="209">
        <v>1986</v>
      </c>
    </row>
    <row r="3293" spans="1:6" x14ac:dyDescent="0.45">
      <c r="A3293" s="209">
        <v>83243</v>
      </c>
      <c r="B3293" s="209">
        <v>1000</v>
      </c>
      <c r="C3293" s="208">
        <v>31.494058048642749</v>
      </c>
      <c r="D3293" s="209"/>
      <c r="E3293" s="209" t="s">
        <v>203</v>
      </c>
      <c r="F3293" s="209">
        <v>1985</v>
      </c>
    </row>
    <row r="3294" spans="1:6" x14ac:dyDescent="0.45">
      <c r="A3294" s="209">
        <v>83244</v>
      </c>
      <c r="B3294" s="209">
        <v>300</v>
      </c>
      <c r="C3294" s="208">
        <v>7.31108337237134</v>
      </c>
      <c r="D3294" s="209"/>
      <c r="E3294" s="209" t="s">
        <v>207</v>
      </c>
      <c r="F3294" s="209">
        <v>1987</v>
      </c>
    </row>
    <row r="3295" spans="1:6" x14ac:dyDescent="0.45">
      <c r="A3295" s="209">
        <v>83245</v>
      </c>
      <c r="B3295" s="209">
        <v>250</v>
      </c>
      <c r="C3295" s="208">
        <v>25.83653506768237</v>
      </c>
      <c r="D3295" s="209"/>
      <c r="E3295" s="209" t="s">
        <v>207</v>
      </c>
      <c r="F3295" s="209">
        <v>1987</v>
      </c>
    </row>
    <row r="3296" spans="1:6" x14ac:dyDescent="0.45">
      <c r="A3296" s="209">
        <v>83247</v>
      </c>
      <c r="B3296" s="209">
        <v>250</v>
      </c>
      <c r="C3296" s="208">
        <v>28.765547691231479</v>
      </c>
      <c r="D3296" s="209"/>
      <c r="E3296" s="209" t="s">
        <v>207</v>
      </c>
      <c r="F3296" s="209">
        <v>1987</v>
      </c>
    </row>
    <row r="3297" spans="1:6" x14ac:dyDescent="0.45">
      <c r="A3297" s="209">
        <v>83249</v>
      </c>
      <c r="B3297" s="209">
        <v>300</v>
      </c>
      <c r="C3297" s="208">
        <v>9.8580938683176953</v>
      </c>
      <c r="D3297" s="209"/>
      <c r="E3297" s="209" t="s">
        <v>207</v>
      </c>
      <c r="F3297" s="209">
        <v>1987</v>
      </c>
    </row>
    <row r="3298" spans="1:6" x14ac:dyDescent="0.45">
      <c r="A3298" s="209">
        <v>83265</v>
      </c>
      <c r="B3298" s="209">
        <v>1000</v>
      </c>
      <c r="C3298" s="208">
        <v>34.477259710689736</v>
      </c>
      <c r="D3298" s="209"/>
      <c r="E3298" s="209" t="s">
        <v>203</v>
      </c>
      <c r="F3298" s="209">
        <v>1986</v>
      </c>
    </row>
    <row r="3299" spans="1:6" x14ac:dyDescent="0.45">
      <c r="A3299" s="209">
        <v>83266</v>
      </c>
      <c r="B3299" s="209">
        <v>1000</v>
      </c>
      <c r="C3299" s="208">
        <v>35.815999057615208</v>
      </c>
      <c r="D3299" s="209"/>
      <c r="E3299" s="209" t="s">
        <v>203</v>
      </c>
      <c r="F3299" s="209">
        <v>1986</v>
      </c>
    </row>
    <row r="3300" spans="1:6" x14ac:dyDescent="0.45">
      <c r="A3300" s="209">
        <v>83269</v>
      </c>
      <c r="B3300" s="209">
        <v>250</v>
      </c>
      <c r="C3300" s="208">
        <v>5.7428726209260663</v>
      </c>
      <c r="D3300" s="209"/>
      <c r="E3300" s="209" t="s">
        <v>205</v>
      </c>
      <c r="F3300" s="209">
        <v>1986</v>
      </c>
    </row>
    <row r="3301" spans="1:6" x14ac:dyDescent="0.45">
      <c r="A3301" s="209">
        <v>83271</v>
      </c>
      <c r="B3301" s="209">
        <v>1000</v>
      </c>
      <c r="C3301" s="208">
        <v>27.210608116496822</v>
      </c>
      <c r="D3301" s="209"/>
      <c r="E3301" s="209" t="s">
        <v>203</v>
      </c>
      <c r="F3301" s="209">
        <v>1986</v>
      </c>
    </row>
    <row r="3302" spans="1:6" x14ac:dyDescent="0.45">
      <c r="A3302" s="209">
        <v>83277</v>
      </c>
      <c r="B3302" s="209">
        <v>800</v>
      </c>
      <c r="C3302" s="208">
        <v>26.186155266763642</v>
      </c>
      <c r="D3302" s="209"/>
      <c r="E3302" s="209" t="s">
        <v>204</v>
      </c>
      <c r="F3302" s="209">
        <v>2010</v>
      </c>
    </row>
    <row r="3303" spans="1:6" x14ac:dyDescent="0.45">
      <c r="A3303" s="209">
        <v>83282</v>
      </c>
      <c r="B3303" s="209">
        <v>800</v>
      </c>
      <c r="C3303" s="208">
        <v>16.991592872563299</v>
      </c>
      <c r="D3303" s="209"/>
      <c r="E3303" s="209" t="s">
        <v>204</v>
      </c>
      <c r="F3303" s="209">
        <v>2010</v>
      </c>
    </row>
    <row r="3304" spans="1:6" x14ac:dyDescent="0.45">
      <c r="A3304" s="209">
        <v>83283</v>
      </c>
      <c r="B3304" s="209">
        <v>800</v>
      </c>
      <c r="C3304" s="208">
        <v>48.926528781235952</v>
      </c>
      <c r="D3304" s="209"/>
      <c r="E3304" s="209" t="s">
        <v>204</v>
      </c>
      <c r="F3304" s="209">
        <v>2010</v>
      </c>
    </row>
    <row r="3305" spans="1:6" x14ac:dyDescent="0.45">
      <c r="A3305" s="209">
        <v>83287</v>
      </c>
      <c r="B3305" s="209">
        <v>800</v>
      </c>
      <c r="C3305" s="208">
        <v>6.6837181489962116</v>
      </c>
      <c r="D3305" s="209"/>
      <c r="E3305" s="209" t="s">
        <v>204</v>
      </c>
      <c r="F3305" s="209">
        <v>2010</v>
      </c>
    </row>
    <row r="3306" spans="1:6" x14ac:dyDescent="0.45">
      <c r="A3306" s="209">
        <v>83288</v>
      </c>
      <c r="B3306" s="209">
        <v>800</v>
      </c>
      <c r="C3306" s="208">
        <v>15.33982724161428</v>
      </c>
      <c r="D3306" s="209"/>
      <c r="E3306" s="209" t="s">
        <v>204</v>
      </c>
      <c r="F3306" s="209">
        <v>2010</v>
      </c>
    </row>
    <row r="3307" spans="1:6" x14ac:dyDescent="0.45">
      <c r="A3307" s="209">
        <v>83289</v>
      </c>
      <c r="B3307" s="209">
        <v>600</v>
      </c>
      <c r="C3307" s="208">
        <v>6.0886826328919943</v>
      </c>
      <c r="D3307" s="209"/>
      <c r="E3307" s="209" t="s">
        <v>204</v>
      </c>
      <c r="F3307" s="209">
        <v>2010</v>
      </c>
    </row>
    <row r="3308" spans="1:6" x14ac:dyDescent="0.45">
      <c r="A3308" s="209">
        <v>83290</v>
      </c>
      <c r="B3308" s="209">
        <v>400</v>
      </c>
      <c r="C3308" s="208">
        <v>29.3603398990161</v>
      </c>
      <c r="D3308" s="209"/>
      <c r="E3308" s="209" t="s">
        <v>204</v>
      </c>
      <c r="F3308" s="209">
        <v>2010</v>
      </c>
    </row>
    <row r="3309" spans="1:6" x14ac:dyDescent="0.45">
      <c r="A3309" s="209">
        <v>83291</v>
      </c>
      <c r="B3309" s="209">
        <v>400</v>
      </c>
      <c r="C3309" s="208">
        <v>5.4922336682241744</v>
      </c>
      <c r="D3309" s="209"/>
      <c r="E3309" s="209" t="s">
        <v>204</v>
      </c>
      <c r="F3309" s="209">
        <v>2010</v>
      </c>
    </row>
    <row r="3310" spans="1:6" x14ac:dyDescent="0.45">
      <c r="A3310" s="209">
        <v>83292</v>
      </c>
      <c r="B3310" s="209">
        <v>600</v>
      </c>
      <c r="C3310" s="208">
        <v>3.0223642620346509</v>
      </c>
      <c r="D3310" s="209"/>
      <c r="E3310" s="209" t="s">
        <v>204</v>
      </c>
      <c r="F3310" s="209">
        <v>2010</v>
      </c>
    </row>
    <row r="3311" spans="1:6" x14ac:dyDescent="0.45">
      <c r="A3311" s="209">
        <v>83293</v>
      </c>
      <c r="B3311" s="209">
        <v>600</v>
      </c>
      <c r="C3311" s="208">
        <v>31.645197121981919</v>
      </c>
      <c r="D3311" s="209"/>
      <c r="E3311" s="209" t="s">
        <v>204</v>
      </c>
      <c r="F3311" s="209">
        <v>2010</v>
      </c>
    </row>
    <row r="3312" spans="1:6" x14ac:dyDescent="0.45">
      <c r="A3312" s="209">
        <v>83294</v>
      </c>
      <c r="B3312" s="209">
        <v>800</v>
      </c>
      <c r="C3312" s="208">
        <v>11.046940360388501</v>
      </c>
      <c r="D3312" s="209" t="s">
        <v>431</v>
      </c>
      <c r="E3312" s="209" t="s">
        <v>204</v>
      </c>
      <c r="F3312" s="209">
        <v>2010</v>
      </c>
    </row>
    <row r="3313" spans="1:6" x14ac:dyDescent="0.45">
      <c r="A3313" s="209">
        <v>83386</v>
      </c>
      <c r="B3313" s="209">
        <v>300</v>
      </c>
      <c r="C3313" s="208">
        <v>13.216614846393391</v>
      </c>
      <c r="D3313" s="209"/>
      <c r="E3313" s="209" t="s">
        <v>205</v>
      </c>
      <c r="F3313" s="209">
        <v>1984</v>
      </c>
    </row>
    <row r="3314" spans="1:6" x14ac:dyDescent="0.45">
      <c r="A3314" s="209">
        <v>83387</v>
      </c>
      <c r="B3314" s="209">
        <v>300</v>
      </c>
      <c r="C3314" s="208">
        <v>25.239618650097931</v>
      </c>
      <c r="D3314" s="209"/>
      <c r="E3314" s="209" t="s">
        <v>205</v>
      </c>
      <c r="F3314" s="209">
        <v>1984</v>
      </c>
    </row>
    <row r="3315" spans="1:6" x14ac:dyDescent="0.45">
      <c r="A3315" s="209">
        <v>83390</v>
      </c>
      <c r="B3315" s="209">
        <v>300</v>
      </c>
      <c r="C3315" s="208">
        <v>17.369301521969881</v>
      </c>
      <c r="D3315" s="209"/>
      <c r="E3315" s="209" t="s">
        <v>205</v>
      </c>
      <c r="F3315" s="209">
        <v>1985</v>
      </c>
    </row>
    <row r="3316" spans="1:6" x14ac:dyDescent="0.45">
      <c r="A3316" s="209">
        <v>83391</v>
      </c>
      <c r="B3316" s="209">
        <v>300</v>
      </c>
      <c r="C3316" s="208">
        <v>10.74610905072459</v>
      </c>
      <c r="D3316" s="209"/>
      <c r="E3316" s="209" t="s">
        <v>205</v>
      </c>
      <c r="F3316" s="209">
        <v>1984</v>
      </c>
    </row>
    <row r="3317" spans="1:6" x14ac:dyDescent="0.45">
      <c r="A3317" s="209">
        <v>83393</v>
      </c>
      <c r="B3317" s="209">
        <v>300</v>
      </c>
      <c r="C3317" s="208">
        <v>8.4630585072106683</v>
      </c>
      <c r="D3317" s="209"/>
      <c r="E3317" s="209" t="s">
        <v>205</v>
      </c>
      <c r="F3317" s="209">
        <v>1985</v>
      </c>
    </row>
    <row r="3318" spans="1:6" x14ac:dyDescent="0.45">
      <c r="A3318" s="209">
        <v>83395</v>
      </c>
      <c r="B3318" s="209">
        <v>300</v>
      </c>
      <c r="C3318" s="208">
        <v>43.629374166696962</v>
      </c>
      <c r="D3318" s="209"/>
      <c r="E3318" s="209" t="s">
        <v>207</v>
      </c>
      <c r="F3318" s="209">
        <v>1986</v>
      </c>
    </row>
    <row r="3319" spans="1:6" x14ac:dyDescent="0.45">
      <c r="A3319" s="209">
        <v>83407</v>
      </c>
      <c r="B3319" s="209">
        <v>300</v>
      </c>
      <c r="C3319" s="208">
        <v>15.17438310653375</v>
      </c>
      <c r="D3319" s="209"/>
      <c r="E3319" s="209" t="s">
        <v>207</v>
      </c>
      <c r="F3319" s="209">
        <v>1986</v>
      </c>
    </row>
    <row r="3320" spans="1:6" x14ac:dyDescent="0.45">
      <c r="A3320" s="209">
        <v>83408</v>
      </c>
      <c r="B3320" s="209">
        <v>300</v>
      </c>
      <c r="C3320" s="208">
        <v>19.72307087023659</v>
      </c>
      <c r="D3320" s="209"/>
      <c r="E3320" s="209" t="s">
        <v>207</v>
      </c>
      <c r="F3320" s="209">
        <v>1986</v>
      </c>
    </row>
    <row r="3321" spans="1:6" x14ac:dyDescent="0.45">
      <c r="A3321" s="209">
        <v>83412</v>
      </c>
      <c r="B3321" s="209">
        <v>300</v>
      </c>
      <c r="C3321" s="208">
        <v>24.114597465079822</v>
      </c>
      <c r="D3321" s="209"/>
      <c r="E3321" s="209" t="s">
        <v>207</v>
      </c>
      <c r="F3321" s="209">
        <v>1986</v>
      </c>
    </row>
    <row r="3322" spans="1:6" x14ac:dyDescent="0.45">
      <c r="A3322" s="209">
        <v>83414</v>
      </c>
      <c r="B3322" s="209">
        <v>300</v>
      </c>
      <c r="C3322" s="208">
        <v>9.3615771602150737</v>
      </c>
      <c r="D3322" s="209"/>
      <c r="E3322" s="209" t="s">
        <v>207</v>
      </c>
      <c r="F3322" s="209">
        <v>1986</v>
      </c>
    </row>
    <row r="3323" spans="1:6" x14ac:dyDescent="0.45">
      <c r="A3323" s="209">
        <v>83416</v>
      </c>
      <c r="B3323" s="209">
        <v>300</v>
      </c>
      <c r="C3323" s="208">
        <v>11.461516001174861</v>
      </c>
      <c r="D3323" s="209"/>
      <c r="E3323" s="209" t="s">
        <v>111</v>
      </c>
      <c r="F3323" s="209">
        <v>1987</v>
      </c>
    </row>
    <row r="3324" spans="1:6" x14ac:dyDescent="0.45">
      <c r="A3324" s="209">
        <v>83419</v>
      </c>
      <c r="B3324" s="209">
        <v>250</v>
      </c>
      <c r="C3324" s="208">
        <v>13.728482600612111</v>
      </c>
      <c r="D3324" s="209"/>
      <c r="E3324" s="209" t="s">
        <v>111</v>
      </c>
      <c r="F3324" s="209">
        <v>1987</v>
      </c>
    </row>
    <row r="3325" spans="1:6" x14ac:dyDescent="0.45">
      <c r="A3325" s="209">
        <v>83421</v>
      </c>
      <c r="B3325" s="209">
        <v>250</v>
      </c>
      <c r="C3325" s="208">
        <v>25.150587655771169</v>
      </c>
      <c r="D3325" s="209"/>
      <c r="E3325" s="209" t="s">
        <v>111</v>
      </c>
      <c r="F3325" s="209">
        <v>1987</v>
      </c>
    </row>
    <row r="3326" spans="1:6" x14ac:dyDescent="0.45">
      <c r="A3326" s="209">
        <v>83422</v>
      </c>
      <c r="B3326" s="209">
        <v>250</v>
      </c>
      <c r="C3326" s="208">
        <v>24.761140321416761</v>
      </c>
      <c r="D3326" s="209"/>
      <c r="E3326" s="209" t="s">
        <v>205</v>
      </c>
      <c r="F3326" s="209">
        <v>1987</v>
      </c>
    </row>
    <row r="3327" spans="1:6" x14ac:dyDescent="0.45">
      <c r="A3327" s="209">
        <v>83426</v>
      </c>
      <c r="B3327" s="209">
        <v>250</v>
      </c>
      <c r="C3327" s="208">
        <v>18.495495316231221</v>
      </c>
      <c r="D3327" s="209"/>
      <c r="E3327" s="209" t="s">
        <v>205</v>
      </c>
      <c r="F3327" s="209">
        <v>1987</v>
      </c>
    </row>
    <row r="3328" spans="1:6" x14ac:dyDescent="0.45">
      <c r="A3328" s="209">
        <v>83427</v>
      </c>
      <c r="B3328" s="209">
        <v>200</v>
      </c>
      <c r="C3328" s="208">
        <v>14.39305358623699</v>
      </c>
      <c r="D3328" s="209" t="s">
        <v>227</v>
      </c>
      <c r="E3328" s="209" t="s">
        <v>111</v>
      </c>
      <c r="F3328" s="209">
        <v>1987</v>
      </c>
    </row>
    <row r="3329" spans="1:6" x14ac:dyDescent="0.45">
      <c r="A3329" s="209">
        <v>83456</v>
      </c>
      <c r="B3329" s="209">
        <v>250</v>
      </c>
      <c r="C3329" s="208">
        <v>11.56761823489483</v>
      </c>
      <c r="D3329" s="209"/>
      <c r="E3329" s="209" t="s">
        <v>205</v>
      </c>
      <c r="F3329" s="209">
        <v>1985</v>
      </c>
    </row>
    <row r="3330" spans="1:6" x14ac:dyDescent="0.45">
      <c r="A3330" s="209">
        <v>83457</v>
      </c>
      <c r="B3330" s="209">
        <v>250</v>
      </c>
      <c r="C3330" s="208">
        <v>14.116466168656419</v>
      </c>
      <c r="D3330" s="209"/>
      <c r="E3330" s="209" t="s">
        <v>205</v>
      </c>
      <c r="F3330" s="209">
        <v>1985</v>
      </c>
    </row>
    <row r="3331" spans="1:6" x14ac:dyDescent="0.45">
      <c r="A3331" s="209">
        <v>83458</v>
      </c>
      <c r="B3331" s="209">
        <v>250</v>
      </c>
      <c r="C3331" s="208">
        <v>23.80288937141723</v>
      </c>
      <c r="D3331" s="209" t="s">
        <v>127</v>
      </c>
      <c r="E3331" s="209" t="s">
        <v>205</v>
      </c>
      <c r="F3331" s="209">
        <v>1985</v>
      </c>
    </row>
    <row r="3332" spans="1:6" x14ac:dyDescent="0.45">
      <c r="A3332" s="209">
        <v>83517</v>
      </c>
      <c r="B3332" s="209">
        <v>250</v>
      </c>
      <c r="C3332" s="208">
        <v>15.187628462060751</v>
      </c>
      <c r="D3332" s="209"/>
      <c r="E3332" s="209" t="s">
        <v>204</v>
      </c>
      <c r="F3332" s="209">
        <v>2005</v>
      </c>
    </row>
    <row r="3333" spans="1:6" x14ac:dyDescent="0.45">
      <c r="A3333" s="209">
        <v>83524</v>
      </c>
      <c r="B3333" s="209">
        <v>500</v>
      </c>
      <c r="C3333" s="208">
        <v>6.1607657296143579</v>
      </c>
      <c r="D3333" s="209" t="s">
        <v>434</v>
      </c>
      <c r="E3333" s="209" t="s">
        <v>204</v>
      </c>
      <c r="F3333" s="209">
        <v>2010</v>
      </c>
    </row>
    <row r="3334" spans="1:6" x14ac:dyDescent="0.45">
      <c r="A3334" s="209">
        <v>83540</v>
      </c>
      <c r="B3334" s="209">
        <v>200</v>
      </c>
      <c r="C3334" s="208">
        <v>8.3906787359125961</v>
      </c>
      <c r="D3334" s="209"/>
      <c r="E3334" s="209" t="s">
        <v>114</v>
      </c>
      <c r="F3334" s="209">
        <v>2010</v>
      </c>
    </row>
    <row r="3335" spans="1:6" x14ac:dyDescent="0.45">
      <c r="A3335" s="209">
        <v>83541</v>
      </c>
      <c r="B3335" s="209">
        <v>200</v>
      </c>
      <c r="C3335" s="208">
        <v>19.378495913199881</v>
      </c>
      <c r="D3335" s="209"/>
      <c r="E3335" s="209" t="s">
        <v>114</v>
      </c>
      <c r="F3335" s="209">
        <v>2010</v>
      </c>
    </row>
    <row r="3336" spans="1:6" x14ac:dyDescent="0.45">
      <c r="A3336" s="209">
        <v>83542</v>
      </c>
      <c r="B3336" s="209">
        <v>200</v>
      </c>
      <c r="C3336" s="208">
        <v>12.283713411894579</v>
      </c>
      <c r="D3336" s="209"/>
      <c r="E3336" s="209" t="s">
        <v>114</v>
      </c>
      <c r="F3336" s="209">
        <v>2010</v>
      </c>
    </row>
    <row r="3337" spans="1:6" x14ac:dyDescent="0.45">
      <c r="A3337" s="209">
        <v>83572</v>
      </c>
      <c r="B3337" s="209">
        <v>400</v>
      </c>
      <c r="C3337" s="208">
        <v>13.876983845627761</v>
      </c>
      <c r="D3337" s="209"/>
      <c r="E3337" s="209" t="s">
        <v>204</v>
      </c>
      <c r="F3337" s="209">
        <v>2010</v>
      </c>
    </row>
    <row r="3338" spans="1:6" x14ac:dyDescent="0.45">
      <c r="A3338" s="209">
        <v>83574</v>
      </c>
      <c r="B3338" s="209">
        <v>400</v>
      </c>
      <c r="C3338" s="208">
        <v>31.59597868208802</v>
      </c>
      <c r="D3338" s="209"/>
      <c r="E3338" s="209" t="s">
        <v>204</v>
      </c>
      <c r="F3338" s="209">
        <v>2010</v>
      </c>
    </row>
    <row r="3339" spans="1:6" x14ac:dyDescent="0.45">
      <c r="A3339" s="209">
        <v>83575</v>
      </c>
      <c r="B3339" s="209">
        <v>400</v>
      </c>
      <c r="C3339" s="208">
        <v>44.92194494656632</v>
      </c>
      <c r="D3339" s="209"/>
      <c r="E3339" s="209" t="s">
        <v>204</v>
      </c>
      <c r="F3339" s="209">
        <v>2010</v>
      </c>
    </row>
    <row r="3340" spans="1:6" x14ac:dyDescent="0.45">
      <c r="A3340" s="209">
        <v>83578</v>
      </c>
      <c r="B3340" s="209">
        <v>400</v>
      </c>
      <c r="C3340" s="208">
        <v>40.946087013284178</v>
      </c>
      <c r="D3340" s="209"/>
      <c r="E3340" s="209" t="s">
        <v>204</v>
      </c>
      <c r="F3340" s="209">
        <v>2010</v>
      </c>
    </row>
    <row r="3341" spans="1:6" x14ac:dyDescent="0.45">
      <c r="A3341" s="209">
        <v>83579</v>
      </c>
      <c r="B3341" s="209">
        <v>400</v>
      </c>
      <c r="C3341" s="208">
        <v>41.067118011124158</v>
      </c>
      <c r="D3341" s="209"/>
      <c r="E3341" s="209" t="s">
        <v>204</v>
      </c>
      <c r="F3341" s="209">
        <v>2010</v>
      </c>
    </row>
    <row r="3342" spans="1:6" x14ac:dyDescent="0.45">
      <c r="A3342" s="209">
        <v>83580</v>
      </c>
      <c r="B3342" s="209">
        <v>450</v>
      </c>
      <c r="C3342" s="208">
        <v>27.415108101802389</v>
      </c>
      <c r="D3342" s="209"/>
      <c r="E3342" s="209" t="s">
        <v>204</v>
      </c>
      <c r="F3342" s="209">
        <v>2010</v>
      </c>
    </row>
    <row r="3343" spans="1:6" x14ac:dyDescent="0.45">
      <c r="A3343" s="209">
        <v>83582</v>
      </c>
      <c r="B3343" s="209">
        <v>450</v>
      </c>
      <c r="C3343" s="208">
        <v>47.443553137072421</v>
      </c>
      <c r="D3343" s="209"/>
      <c r="E3343" s="209" t="s">
        <v>204</v>
      </c>
      <c r="F3343" s="209">
        <v>2010</v>
      </c>
    </row>
    <row r="3344" spans="1:6" x14ac:dyDescent="0.45">
      <c r="A3344" s="209">
        <v>83583</v>
      </c>
      <c r="B3344" s="209">
        <v>450</v>
      </c>
      <c r="C3344" s="208">
        <v>61.297971992810119</v>
      </c>
      <c r="D3344" s="209"/>
      <c r="E3344" s="209" t="s">
        <v>204</v>
      </c>
      <c r="F3344" s="209">
        <v>2010</v>
      </c>
    </row>
    <row r="3345" spans="1:6" x14ac:dyDescent="0.45">
      <c r="A3345" s="209">
        <v>83584</v>
      </c>
      <c r="B3345" s="209">
        <v>450</v>
      </c>
      <c r="C3345" s="208">
        <v>28.3583118891002</v>
      </c>
      <c r="D3345" s="209"/>
      <c r="E3345" s="209" t="s">
        <v>204</v>
      </c>
      <c r="F3345" s="209">
        <v>2010</v>
      </c>
    </row>
    <row r="3346" spans="1:6" x14ac:dyDescent="0.45">
      <c r="A3346" s="209">
        <v>83585</v>
      </c>
      <c r="B3346" s="209">
        <v>450</v>
      </c>
      <c r="C3346" s="208">
        <v>43.496309996205689</v>
      </c>
      <c r="D3346" s="209"/>
      <c r="E3346" s="209" t="s">
        <v>204</v>
      </c>
      <c r="F3346" s="209">
        <v>2010</v>
      </c>
    </row>
    <row r="3347" spans="1:6" x14ac:dyDescent="0.45">
      <c r="A3347" s="209">
        <v>83586</v>
      </c>
      <c r="B3347" s="209">
        <v>450</v>
      </c>
      <c r="C3347" s="208">
        <v>42.394799137745338</v>
      </c>
      <c r="D3347" s="209"/>
      <c r="E3347" s="209" t="s">
        <v>204</v>
      </c>
      <c r="F3347" s="209">
        <v>2010</v>
      </c>
    </row>
    <row r="3348" spans="1:6" x14ac:dyDescent="0.45">
      <c r="A3348" s="209">
        <v>83588</v>
      </c>
      <c r="B3348" s="209">
        <v>450</v>
      </c>
      <c r="C3348" s="208">
        <v>18.902066267660711</v>
      </c>
      <c r="D3348" s="209"/>
      <c r="E3348" s="209" t="s">
        <v>204</v>
      </c>
      <c r="F3348" s="209">
        <v>2010</v>
      </c>
    </row>
    <row r="3349" spans="1:6" x14ac:dyDescent="0.45">
      <c r="A3349" s="209">
        <v>83590</v>
      </c>
      <c r="B3349" s="209">
        <v>450</v>
      </c>
      <c r="C3349" s="208">
        <v>58.038890059021497</v>
      </c>
      <c r="D3349" s="209"/>
      <c r="E3349" s="209" t="s">
        <v>204</v>
      </c>
      <c r="F3349" s="209">
        <v>2010</v>
      </c>
    </row>
    <row r="3350" spans="1:6" x14ac:dyDescent="0.45">
      <c r="A3350" s="209">
        <v>83593</v>
      </c>
      <c r="B3350" s="209">
        <v>450</v>
      </c>
      <c r="C3350" s="208">
        <v>62.281331954747571</v>
      </c>
      <c r="D3350" s="209"/>
      <c r="E3350" s="209" t="s">
        <v>204</v>
      </c>
      <c r="F3350" s="209">
        <v>2010</v>
      </c>
    </row>
    <row r="3351" spans="1:6" x14ac:dyDescent="0.45">
      <c r="A3351" s="209">
        <v>83594</v>
      </c>
      <c r="B3351" s="209">
        <v>450</v>
      </c>
      <c r="C3351" s="208">
        <v>50.811194385638288</v>
      </c>
      <c r="D3351" s="209"/>
      <c r="E3351" s="209" t="s">
        <v>204</v>
      </c>
      <c r="F3351" s="209">
        <v>2010</v>
      </c>
    </row>
    <row r="3352" spans="1:6" x14ac:dyDescent="0.45">
      <c r="A3352" s="209">
        <v>83597</v>
      </c>
      <c r="B3352" s="209">
        <v>450</v>
      </c>
      <c r="C3352" s="208">
        <v>39.288021487496323</v>
      </c>
      <c r="D3352" s="209"/>
      <c r="E3352" s="209" t="s">
        <v>204</v>
      </c>
      <c r="F3352" s="209">
        <v>2010</v>
      </c>
    </row>
    <row r="3353" spans="1:6" x14ac:dyDescent="0.45">
      <c r="A3353" s="209">
        <v>83598</v>
      </c>
      <c r="B3353" s="209">
        <v>450</v>
      </c>
      <c r="C3353" s="208">
        <v>53.144913197048773</v>
      </c>
      <c r="D3353" s="209"/>
      <c r="E3353" s="209" t="s">
        <v>204</v>
      </c>
      <c r="F3353" s="209">
        <v>2010</v>
      </c>
    </row>
    <row r="3354" spans="1:6" x14ac:dyDescent="0.45">
      <c r="A3354" s="209">
        <v>83602</v>
      </c>
      <c r="B3354" s="209">
        <v>450</v>
      </c>
      <c r="C3354" s="208">
        <v>5.7726691209621483</v>
      </c>
      <c r="D3354" s="209"/>
      <c r="E3354" s="209" t="s">
        <v>204</v>
      </c>
      <c r="F3354" s="209">
        <v>2010</v>
      </c>
    </row>
    <row r="3355" spans="1:6" x14ac:dyDescent="0.45">
      <c r="A3355" s="209">
        <v>83603</v>
      </c>
      <c r="B3355" s="209">
        <v>650</v>
      </c>
      <c r="C3355" s="208">
        <v>44.218189059067761</v>
      </c>
      <c r="D3355" s="209"/>
      <c r="E3355" s="209" t="s">
        <v>204</v>
      </c>
      <c r="F3355" s="209">
        <v>2010</v>
      </c>
    </row>
    <row r="3356" spans="1:6" x14ac:dyDescent="0.45">
      <c r="A3356" s="209">
        <v>83604</v>
      </c>
      <c r="B3356" s="209">
        <v>650</v>
      </c>
      <c r="C3356" s="208">
        <v>37.390116009533678</v>
      </c>
      <c r="D3356" s="209"/>
      <c r="E3356" s="209" t="s">
        <v>204</v>
      </c>
      <c r="F3356" s="209">
        <v>2010</v>
      </c>
    </row>
    <row r="3357" spans="1:6" x14ac:dyDescent="0.45">
      <c r="A3357" s="209">
        <v>83607</v>
      </c>
      <c r="B3357" s="209">
        <v>650</v>
      </c>
      <c r="C3357" s="208">
        <v>37.599178082568201</v>
      </c>
      <c r="D3357" s="209"/>
      <c r="E3357" s="209" t="s">
        <v>204</v>
      </c>
      <c r="F3357" s="209">
        <v>2010</v>
      </c>
    </row>
    <row r="3358" spans="1:6" x14ac:dyDescent="0.45">
      <c r="A3358" s="209">
        <v>83608</v>
      </c>
      <c r="B3358" s="209">
        <v>600</v>
      </c>
      <c r="C3358" s="208">
        <v>34.442175364443507</v>
      </c>
      <c r="D3358" s="209"/>
      <c r="E3358" s="209" t="s">
        <v>204</v>
      </c>
      <c r="F3358" s="209">
        <v>2007</v>
      </c>
    </row>
    <row r="3359" spans="1:6" x14ac:dyDescent="0.45">
      <c r="A3359" s="209">
        <v>83609</v>
      </c>
      <c r="B3359" s="209">
        <v>650</v>
      </c>
      <c r="C3359" s="208">
        <v>2.0275526968090869</v>
      </c>
      <c r="D3359" s="209"/>
      <c r="E3359" s="209" t="s">
        <v>204</v>
      </c>
      <c r="F3359" s="209">
        <v>2010</v>
      </c>
    </row>
    <row r="3360" spans="1:6" x14ac:dyDescent="0.45">
      <c r="A3360" s="209">
        <v>83610</v>
      </c>
      <c r="B3360" s="209">
        <v>650</v>
      </c>
      <c r="C3360" s="208">
        <v>17.370813593096809</v>
      </c>
      <c r="D3360" s="209"/>
      <c r="E3360" s="209" t="s">
        <v>204</v>
      </c>
      <c r="F3360" s="209">
        <v>2010</v>
      </c>
    </row>
    <row r="3361" spans="1:6" x14ac:dyDescent="0.45">
      <c r="A3361" s="209">
        <v>83638</v>
      </c>
      <c r="B3361" s="209">
        <v>1000</v>
      </c>
      <c r="C3361" s="208">
        <v>81.7992275635021</v>
      </c>
      <c r="D3361" s="209"/>
      <c r="E3361" s="209" t="s">
        <v>203</v>
      </c>
      <c r="F3361" s="209">
        <v>1985</v>
      </c>
    </row>
    <row r="3362" spans="1:6" x14ac:dyDescent="0.45">
      <c r="A3362" s="209">
        <v>83641</v>
      </c>
      <c r="B3362" s="209">
        <v>1000</v>
      </c>
      <c r="C3362" s="208">
        <v>75.70619159555855</v>
      </c>
      <c r="D3362" s="209"/>
      <c r="E3362" s="209" t="s">
        <v>203</v>
      </c>
      <c r="F3362" s="209">
        <v>1985</v>
      </c>
    </row>
    <row r="3363" spans="1:6" x14ac:dyDescent="0.45">
      <c r="A3363" s="209">
        <v>83644</v>
      </c>
      <c r="B3363" s="209">
        <v>1000</v>
      </c>
      <c r="C3363" s="208">
        <v>21.222673915172511</v>
      </c>
      <c r="D3363" s="209"/>
      <c r="E3363" s="209" t="s">
        <v>203</v>
      </c>
      <c r="F3363" s="209">
        <v>1985</v>
      </c>
    </row>
    <row r="3364" spans="1:6" x14ac:dyDescent="0.45">
      <c r="A3364" s="209">
        <v>83646</v>
      </c>
      <c r="B3364" s="209">
        <v>1000</v>
      </c>
      <c r="C3364" s="208">
        <v>29.65957176289983</v>
      </c>
      <c r="D3364" s="209"/>
      <c r="E3364" s="209" t="s">
        <v>203</v>
      </c>
      <c r="F3364" s="209">
        <v>1985</v>
      </c>
    </row>
    <row r="3365" spans="1:6" x14ac:dyDescent="0.45">
      <c r="A3365" s="209">
        <v>83647</v>
      </c>
      <c r="B3365" s="209">
        <v>1000</v>
      </c>
      <c r="C3365" s="208">
        <v>71.632199072970181</v>
      </c>
      <c r="D3365" s="209"/>
      <c r="E3365" s="209" t="s">
        <v>203</v>
      </c>
      <c r="F3365" s="209">
        <v>1985</v>
      </c>
    </row>
    <row r="3366" spans="1:6" x14ac:dyDescent="0.45">
      <c r="A3366" s="209">
        <v>83649</v>
      </c>
      <c r="B3366" s="209">
        <v>1000</v>
      </c>
      <c r="C3366" s="208">
        <v>35.05854023846976</v>
      </c>
      <c r="D3366" s="209"/>
      <c r="E3366" s="209" t="s">
        <v>203</v>
      </c>
      <c r="F3366" s="209">
        <v>1985</v>
      </c>
    </row>
    <row r="3367" spans="1:6" x14ac:dyDescent="0.45">
      <c r="A3367" s="209">
        <v>83650</v>
      </c>
      <c r="B3367" s="209">
        <v>500</v>
      </c>
      <c r="C3367" s="208">
        <v>46.492762729600287</v>
      </c>
      <c r="D3367" s="209"/>
      <c r="E3367" s="209" t="s">
        <v>203</v>
      </c>
      <c r="F3367" s="209">
        <v>1901</v>
      </c>
    </row>
    <row r="3368" spans="1:6" x14ac:dyDescent="0.45">
      <c r="A3368" s="209">
        <v>83652</v>
      </c>
      <c r="B3368" s="209">
        <v>500</v>
      </c>
      <c r="C3368" s="208">
        <v>51.303435319563349</v>
      </c>
      <c r="D3368" s="209"/>
      <c r="E3368" s="209" t="s">
        <v>203</v>
      </c>
      <c r="F3368" s="209">
        <v>1901</v>
      </c>
    </row>
    <row r="3369" spans="1:6" x14ac:dyDescent="0.45">
      <c r="A3369" s="209">
        <v>83656</v>
      </c>
      <c r="B3369" s="209">
        <v>500</v>
      </c>
      <c r="C3369" s="208">
        <v>48.018729882569367</v>
      </c>
      <c r="D3369" s="209"/>
      <c r="E3369" s="209" t="s">
        <v>203</v>
      </c>
      <c r="F3369" s="209">
        <v>1901</v>
      </c>
    </row>
    <row r="3370" spans="1:6" x14ac:dyDescent="0.45">
      <c r="A3370" s="209">
        <v>83657</v>
      </c>
      <c r="B3370" s="209">
        <v>500</v>
      </c>
      <c r="C3370" s="208">
        <v>48.952108393930573</v>
      </c>
      <c r="D3370" s="209"/>
      <c r="E3370" s="209" t="s">
        <v>203</v>
      </c>
      <c r="F3370" s="209">
        <v>1901</v>
      </c>
    </row>
    <row r="3371" spans="1:6" x14ac:dyDescent="0.45">
      <c r="A3371" s="209">
        <v>83660</v>
      </c>
      <c r="B3371" s="209">
        <v>560</v>
      </c>
      <c r="C3371" s="208">
        <v>15.52937361842554</v>
      </c>
      <c r="D3371" s="209"/>
      <c r="E3371" s="209" t="s">
        <v>109</v>
      </c>
      <c r="F3371" s="209">
        <v>2000</v>
      </c>
    </row>
    <row r="3372" spans="1:6" x14ac:dyDescent="0.45">
      <c r="A3372" s="209">
        <v>83664</v>
      </c>
      <c r="B3372" s="209">
        <v>560</v>
      </c>
      <c r="C3372" s="208">
        <v>16.55045761440666</v>
      </c>
      <c r="D3372" s="209"/>
      <c r="E3372" s="209" t="s">
        <v>109</v>
      </c>
      <c r="F3372" s="209">
        <v>2000</v>
      </c>
    </row>
    <row r="3373" spans="1:6" x14ac:dyDescent="0.45">
      <c r="A3373" s="209">
        <v>83670</v>
      </c>
      <c r="B3373" s="209">
        <v>560</v>
      </c>
      <c r="C3373" s="208">
        <v>36.886885260220581</v>
      </c>
      <c r="D3373" s="209"/>
      <c r="E3373" s="209" t="s">
        <v>109</v>
      </c>
      <c r="F3373" s="209">
        <v>2000</v>
      </c>
    </row>
    <row r="3374" spans="1:6" x14ac:dyDescent="0.45">
      <c r="A3374" s="209">
        <v>83673</v>
      </c>
      <c r="B3374" s="209">
        <v>500</v>
      </c>
      <c r="C3374" s="208">
        <v>42.994981624866007</v>
      </c>
      <c r="D3374" s="209"/>
      <c r="E3374" s="209" t="s">
        <v>109</v>
      </c>
      <c r="F3374" s="209">
        <v>2000</v>
      </c>
    </row>
    <row r="3375" spans="1:6" x14ac:dyDescent="0.45">
      <c r="A3375" s="209">
        <v>83675</v>
      </c>
      <c r="B3375" s="209">
        <v>250</v>
      </c>
      <c r="C3375" s="208">
        <v>40.404566187128623</v>
      </c>
      <c r="D3375" s="209"/>
      <c r="E3375" s="209" t="s">
        <v>204</v>
      </c>
      <c r="F3375" s="209">
        <v>2010</v>
      </c>
    </row>
    <row r="3376" spans="1:6" x14ac:dyDescent="0.45">
      <c r="A3376" s="209">
        <v>83679</v>
      </c>
      <c r="B3376" s="209">
        <v>465</v>
      </c>
      <c r="C3376" s="208">
        <v>20.40262145904839</v>
      </c>
      <c r="D3376" s="209"/>
      <c r="E3376" s="209" t="s">
        <v>109</v>
      </c>
      <c r="F3376" s="209">
        <v>2005</v>
      </c>
    </row>
    <row r="3377" spans="1:6" x14ac:dyDescent="0.45">
      <c r="A3377" s="209">
        <v>83681</v>
      </c>
      <c r="B3377" s="209">
        <v>315</v>
      </c>
      <c r="C3377" s="208">
        <v>41.441240160934044</v>
      </c>
      <c r="D3377" s="209"/>
      <c r="E3377" s="209" t="s">
        <v>204</v>
      </c>
      <c r="F3377" s="209">
        <v>2009</v>
      </c>
    </row>
    <row r="3378" spans="1:6" x14ac:dyDescent="0.45">
      <c r="A3378" s="209">
        <v>83684</v>
      </c>
      <c r="B3378" s="209">
        <v>315</v>
      </c>
      <c r="C3378" s="208">
        <v>9.2304157642194937</v>
      </c>
      <c r="D3378" s="209"/>
      <c r="E3378" s="209" t="s">
        <v>204</v>
      </c>
      <c r="F3378" s="209">
        <v>2009</v>
      </c>
    </row>
    <row r="3379" spans="1:6" x14ac:dyDescent="0.45">
      <c r="A3379" s="209">
        <v>83747</v>
      </c>
      <c r="B3379" s="209">
        <v>200</v>
      </c>
      <c r="C3379" s="208">
        <v>16.406473819931652</v>
      </c>
      <c r="D3379" s="209"/>
      <c r="E3379" s="209" t="s">
        <v>205</v>
      </c>
      <c r="F3379" s="209">
        <v>1981</v>
      </c>
    </row>
    <row r="3380" spans="1:6" x14ac:dyDescent="0.45">
      <c r="A3380" s="209">
        <v>83748</v>
      </c>
      <c r="B3380" s="209">
        <v>200</v>
      </c>
      <c r="C3380" s="208">
        <v>27.587985232705801</v>
      </c>
      <c r="D3380" s="209"/>
      <c r="E3380" s="209" t="s">
        <v>205</v>
      </c>
      <c r="F3380" s="209">
        <v>1981</v>
      </c>
    </row>
    <row r="3381" spans="1:6" x14ac:dyDescent="0.45">
      <c r="A3381" s="209">
        <v>83768</v>
      </c>
      <c r="B3381" s="209">
        <v>200</v>
      </c>
      <c r="C3381" s="208">
        <v>33.276510247911673</v>
      </c>
      <c r="D3381" s="209"/>
      <c r="E3381" s="209" t="s">
        <v>204</v>
      </c>
      <c r="F3381" s="209">
        <v>2010</v>
      </c>
    </row>
    <row r="3382" spans="1:6" x14ac:dyDescent="0.45">
      <c r="A3382" s="209">
        <v>83769</v>
      </c>
      <c r="B3382" s="209">
        <v>200</v>
      </c>
      <c r="C3382" s="208">
        <v>8.5709364124085603</v>
      </c>
      <c r="D3382" s="209"/>
      <c r="E3382" s="209" t="s">
        <v>204</v>
      </c>
      <c r="F3382" s="209">
        <v>2010</v>
      </c>
    </row>
    <row r="3383" spans="1:6" x14ac:dyDescent="0.45">
      <c r="A3383" s="209">
        <v>83832</v>
      </c>
      <c r="B3383" s="209">
        <v>250</v>
      </c>
      <c r="C3383" s="208">
        <v>13.45237568145836</v>
      </c>
      <c r="D3383" s="209"/>
      <c r="E3383" s="209" t="s">
        <v>109</v>
      </c>
      <c r="F3383" s="209">
        <v>2010</v>
      </c>
    </row>
    <row r="3384" spans="1:6" x14ac:dyDescent="0.45">
      <c r="A3384" s="209">
        <v>83833</v>
      </c>
      <c r="B3384" s="209">
        <v>250</v>
      </c>
      <c r="C3384" s="208">
        <v>31.888006915217691</v>
      </c>
      <c r="D3384" s="209"/>
      <c r="E3384" s="209" t="s">
        <v>109</v>
      </c>
      <c r="F3384" s="209">
        <v>2010</v>
      </c>
    </row>
    <row r="3385" spans="1:6" x14ac:dyDescent="0.45">
      <c r="A3385" s="209">
        <v>83841</v>
      </c>
      <c r="B3385" s="209">
        <v>800</v>
      </c>
      <c r="C3385" s="208">
        <v>39.649981702696458</v>
      </c>
      <c r="D3385" s="209"/>
      <c r="E3385" s="209" t="s">
        <v>109</v>
      </c>
      <c r="F3385" s="209">
        <v>2010</v>
      </c>
    </row>
    <row r="3386" spans="1:6" x14ac:dyDescent="0.45">
      <c r="A3386" s="209">
        <v>83842</v>
      </c>
      <c r="B3386" s="209">
        <v>800</v>
      </c>
      <c r="C3386" s="208">
        <v>51.775746020484867</v>
      </c>
      <c r="D3386" s="209"/>
      <c r="E3386" s="209" t="s">
        <v>109</v>
      </c>
      <c r="F3386" s="209">
        <v>2010</v>
      </c>
    </row>
    <row r="3387" spans="1:6" x14ac:dyDescent="0.45">
      <c r="A3387" s="209">
        <v>83843</v>
      </c>
      <c r="B3387" s="209">
        <v>250</v>
      </c>
      <c r="C3387" s="208">
        <v>9.7445283465876944</v>
      </c>
      <c r="D3387" s="209" t="s">
        <v>187</v>
      </c>
      <c r="E3387" s="209" t="s">
        <v>109</v>
      </c>
      <c r="F3387" s="209">
        <v>2010</v>
      </c>
    </row>
    <row r="3388" spans="1:6" x14ac:dyDescent="0.45">
      <c r="A3388" s="209">
        <v>83845</v>
      </c>
      <c r="B3388" s="209">
        <v>800</v>
      </c>
      <c r="C3388" s="208">
        <v>31.496890313402329</v>
      </c>
      <c r="D3388" s="209"/>
      <c r="E3388" s="209" t="s">
        <v>109</v>
      </c>
      <c r="F3388" s="209">
        <v>2010</v>
      </c>
    </row>
    <row r="3389" spans="1:6" x14ac:dyDescent="0.45">
      <c r="A3389" s="209">
        <v>83848</v>
      </c>
      <c r="B3389" s="209">
        <v>500</v>
      </c>
      <c r="C3389" s="208">
        <v>7.0939492985902284</v>
      </c>
      <c r="D3389" s="209"/>
      <c r="E3389" s="209" t="s">
        <v>109</v>
      </c>
      <c r="F3389" s="209">
        <v>2010</v>
      </c>
    </row>
    <row r="3390" spans="1:6" x14ac:dyDescent="0.45">
      <c r="A3390" s="209">
        <v>83850</v>
      </c>
      <c r="B3390" s="209">
        <v>800</v>
      </c>
      <c r="C3390" s="208">
        <v>22.268916949638829</v>
      </c>
      <c r="D3390" s="209"/>
      <c r="E3390" s="209" t="s">
        <v>109</v>
      </c>
      <c r="F3390" s="209">
        <v>2010</v>
      </c>
    </row>
    <row r="3391" spans="1:6" x14ac:dyDescent="0.45">
      <c r="A3391" s="209">
        <v>83854</v>
      </c>
      <c r="B3391" s="209">
        <v>800</v>
      </c>
      <c r="C3391" s="208">
        <v>9.0651313449512845</v>
      </c>
      <c r="D3391" s="209"/>
      <c r="E3391" s="209" t="s">
        <v>109</v>
      </c>
      <c r="F3391" s="209">
        <v>2010</v>
      </c>
    </row>
    <row r="3392" spans="1:6" x14ac:dyDescent="0.45">
      <c r="A3392" s="209">
        <v>83857</v>
      </c>
      <c r="B3392" s="209">
        <v>800</v>
      </c>
      <c r="C3392" s="208">
        <v>17.861267107780609</v>
      </c>
      <c r="D3392" s="209"/>
      <c r="E3392" s="209" t="s">
        <v>109</v>
      </c>
      <c r="F3392" s="209">
        <v>2010</v>
      </c>
    </row>
    <row r="3393" spans="1:6" x14ac:dyDescent="0.45">
      <c r="A3393" s="209">
        <v>83859</v>
      </c>
      <c r="B3393" s="209">
        <v>800</v>
      </c>
      <c r="C3393" s="208">
        <v>36.100451874484691</v>
      </c>
      <c r="D3393" s="209"/>
      <c r="E3393" s="209" t="s">
        <v>109</v>
      </c>
      <c r="F3393" s="209">
        <v>2010</v>
      </c>
    </row>
    <row r="3394" spans="1:6" x14ac:dyDescent="0.45">
      <c r="A3394" s="209">
        <v>83862</v>
      </c>
      <c r="B3394" s="209">
        <v>800</v>
      </c>
      <c r="C3394" s="208">
        <v>15.037030203596361</v>
      </c>
      <c r="D3394" s="209"/>
      <c r="E3394" s="209" t="s">
        <v>109</v>
      </c>
      <c r="F3394" s="209">
        <v>2010</v>
      </c>
    </row>
    <row r="3395" spans="1:6" x14ac:dyDescent="0.45">
      <c r="A3395" s="209">
        <v>83866</v>
      </c>
      <c r="B3395" s="209">
        <v>800</v>
      </c>
      <c r="C3395" s="208">
        <v>33.996486990393443</v>
      </c>
      <c r="D3395" s="209"/>
      <c r="E3395" s="209" t="s">
        <v>109</v>
      </c>
      <c r="F3395" s="209">
        <v>2010</v>
      </c>
    </row>
    <row r="3396" spans="1:6" x14ac:dyDescent="0.45">
      <c r="A3396" s="209">
        <v>83868</v>
      </c>
      <c r="B3396" s="209">
        <v>800</v>
      </c>
      <c r="C3396" s="208">
        <v>32.317131177348891</v>
      </c>
      <c r="D3396" s="209"/>
      <c r="E3396" s="209" t="s">
        <v>109</v>
      </c>
      <c r="F3396" s="209">
        <v>2010</v>
      </c>
    </row>
    <row r="3397" spans="1:6" x14ac:dyDescent="0.45">
      <c r="A3397" s="209">
        <v>83870</v>
      </c>
      <c r="B3397" s="209">
        <v>800</v>
      </c>
      <c r="C3397" s="208">
        <v>26.308609265504831</v>
      </c>
      <c r="D3397" s="209"/>
      <c r="E3397" s="209" t="s">
        <v>109</v>
      </c>
      <c r="F3397" s="209">
        <v>2010</v>
      </c>
    </row>
    <row r="3398" spans="1:6" x14ac:dyDescent="0.45">
      <c r="A3398" s="209">
        <v>83873</v>
      </c>
      <c r="B3398" s="209">
        <v>800</v>
      </c>
      <c r="C3398" s="208">
        <v>37.639382237436593</v>
      </c>
      <c r="D3398" s="209"/>
      <c r="E3398" s="209" t="s">
        <v>109</v>
      </c>
      <c r="F3398" s="209">
        <v>2010</v>
      </c>
    </row>
    <row r="3399" spans="1:6" x14ac:dyDescent="0.45">
      <c r="A3399" s="209">
        <v>83875</v>
      </c>
      <c r="B3399" s="209">
        <v>800</v>
      </c>
      <c r="C3399" s="208">
        <v>17.842969819314451</v>
      </c>
      <c r="D3399" s="209"/>
      <c r="E3399" s="209" t="s">
        <v>109</v>
      </c>
      <c r="F3399" s="209">
        <v>2010</v>
      </c>
    </row>
    <row r="3400" spans="1:6" x14ac:dyDescent="0.45">
      <c r="A3400" s="209">
        <v>83884</v>
      </c>
      <c r="B3400" s="209">
        <v>250</v>
      </c>
      <c r="C3400" s="208">
        <v>54.797766172856058</v>
      </c>
      <c r="D3400" s="209"/>
      <c r="E3400" s="209" t="s">
        <v>204</v>
      </c>
      <c r="F3400" s="209">
        <v>2010</v>
      </c>
    </row>
    <row r="3401" spans="1:6" x14ac:dyDescent="0.45">
      <c r="A3401" s="209">
        <v>83887</v>
      </c>
      <c r="B3401" s="209">
        <v>250</v>
      </c>
      <c r="C3401" s="208">
        <v>9.7093230464498088</v>
      </c>
      <c r="D3401" s="209"/>
      <c r="E3401" s="209" t="s">
        <v>204</v>
      </c>
      <c r="F3401" s="209">
        <v>2010</v>
      </c>
    </row>
    <row r="3402" spans="1:6" x14ac:dyDescent="0.45">
      <c r="A3402" s="209">
        <v>83888</v>
      </c>
      <c r="B3402" s="209">
        <v>315</v>
      </c>
      <c r="C3402" s="208">
        <v>5.5183010475061076</v>
      </c>
      <c r="D3402" s="209"/>
      <c r="E3402" s="209" t="s">
        <v>204</v>
      </c>
      <c r="F3402" s="209">
        <v>2010</v>
      </c>
    </row>
    <row r="3403" spans="1:6" x14ac:dyDescent="0.45">
      <c r="A3403" s="209">
        <v>83890</v>
      </c>
      <c r="B3403" s="209">
        <v>250</v>
      </c>
      <c r="C3403" s="208">
        <v>34.173311022339689</v>
      </c>
      <c r="D3403" s="209"/>
      <c r="E3403" s="209" t="s">
        <v>204</v>
      </c>
      <c r="F3403" s="209">
        <v>2010</v>
      </c>
    </row>
    <row r="3404" spans="1:6" x14ac:dyDescent="0.45">
      <c r="A3404" s="209">
        <v>83892</v>
      </c>
      <c r="B3404" s="209">
        <v>315</v>
      </c>
      <c r="C3404" s="208">
        <v>13.45489216885178</v>
      </c>
      <c r="D3404" s="209"/>
      <c r="E3404" s="209" t="s">
        <v>204</v>
      </c>
      <c r="F3404" s="209">
        <v>2010</v>
      </c>
    </row>
    <row r="3405" spans="1:6" x14ac:dyDescent="0.45">
      <c r="A3405" s="209">
        <v>83893</v>
      </c>
      <c r="B3405" s="209">
        <v>450</v>
      </c>
      <c r="C3405" s="208">
        <v>66.205980663144231</v>
      </c>
      <c r="D3405" s="209"/>
      <c r="E3405" s="209" t="s">
        <v>204</v>
      </c>
      <c r="F3405" s="209">
        <v>2010</v>
      </c>
    </row>
    <row r="3406" spans="1:6" x14ac:dyDescent="0.45">
      <c r="A3406" s="209">
        <v>83894</v>
      </c>
      <c r="B3406" s="209">
        <v>250</v>
      </c>
      <c r="C3406" s="208">
        <v>6.0227169045925661</v>
      </c>
      <c r="D3406" s="209" t="s">
        <v>435</v>
      </c>
      <c r="E3406" s="209" t="s">
        <v>204</v>
      </c>
      <c r="F3406" s="209">
        <v>2018</v>
      </c>
    </row>
    <row r="3407" spans="1:6" x14ac:dyDescent="0.45">
      <c r="A3407" s="209">
        <v>83897</v>
      </c>
      <c r="B3407" s="209">
        <v>450</v>
      </c>
      <c r="C3407" s="208">
        <v>16.870461843257431</v>
      </c>
      <c r="D3407" s="209"/>
      <c r="E3407" s="209" t="s">
        <v>204</v>
      </c>
      <c r="F3407" s="209">
        <v>2010</v>
      </c>
    </row>
    <row r="3408" spans="1:6" x14ac:dyDescent="0.45">
      <c r="A3408" s="209">
        <v>83900</v>
      </c>
      <c r="B3408" s="209">
        <v>450</v>
      </c>
      <c r="C3408" s="208">
        <v>14.849930844809199</v>
      </c>
      <c r="D3408" s="209"/>
      <c r="E3408" s="209" t="s">
        <v>204</v>
      </c>
      <c r="F3408" s="209">
        <v>2010</v>
      </c>
    </row>
    <row r="3409" spans="1:6" x14ac:dyDescent="0.45">
      <c r="A3409" s="209">
        <v>83903</v>
      </c>
      <c r="B3409" s="209">
        <v>300</v>
      </c>
      <c r="C3409" s="208">
        <v>40.080955176133138</v>
      </c>
      <c r="D3409" s="209"/>
      <c r="E3409" s="209" t="s">
        <v>203</v>
      </c>
      <c r="F3409" s="209">
        <v>1901</v>
      </c>
    </row>
    <row r="3410" spans="1:6" x14ac:dyDescent="0.45">
      <c r="A3410" s="209">
        <v>83904</v>
      </c>
      <c r="B3410" s="209">
        <v>300</v>
      </c>
      <c r="C3410" s="208">
        <v>35.391213356373719</v>
      </c>
      <c r="D3410" s="209"/>
      <c r="E3410" s="209" t="s">
        <v>203</v>
      </c>
      <c r="F3410" s="209">
        <v>1901</v>
      </c>
    </row>
    <row r="3411" spans="1:6" x14ac:dyDescent="0.45">
      <c r="A3411" s="209">
        <v>83905</v>
      </c>
      <c r="B3411" s="209">
        <v>300</v>
      </c>
      <c r="C3411" s="208">
        <v>31.099796583765372</v>
      </c>
      <c r="D3411" s="209"/>
      <c r="E3411" s="209" t="s">
        <v>203</v>
      </c>
      <c r="F3411" s="209">
        <v>1901</v>
      </c>
    </row>
    <row r="3412" spans="1:6" x14ac:dyDescent="0.45">
      <c r="A3412" s="209">
        <v>83913</v>
      </c>
      <c r="B3412" s="209">
        <v>315</v>
      </c>
      <c r="C3412" s="208">
        <v>6.3136296869577322</v>
      </c>
      <c r="D3412" s="209"/>
      <c r="E3412" s="209" t="s">
        <v>204</v>
      </c>
      <c r="F3412" s="209">
        <v>2010</v>
      </c>
    </row>
    <row r="3413" spans="1:6" x14ac:dyDescent="0.45">
      <c r="A3413" s="209">
        <v>83971</v>
      </c>
      <c r="B3413" s="209">
        <v>450</v>
      </c>
      <c r="C3413" s="208">
        <v>47.515152061113312</v>
      </c>
      <c r="D3413" s="209"/>
      <c r="E3413" s="209" t="s">
        <v>204</v>
      </c>
      <c r="F3413" s="209">
        <v>2007</v>
      </c>
    </row>
    <row r="3414" spans="1:6" x14ac:dyDescent="0.45">
      <c r="A3414" s="209">
        <v>83972</v>
      </c>
      <c r="B3414" s="209">
        <v>250</v>
      </c>
      <c r="C3414" s="208">
        <v>19.596528119944729</v>
      </c>
      <c r="D3414" s="209"/>
      <c r="E3414" s="209" t="s">
        <v>204</v>
      </c>
      <c r="F3414" s="209">
        <v>2010</v>
      </c>
    </row>
    <row r="3415" spans="1:6" x14ac:dyDescent="0.45">
      <c r="A3415" s="209">
        <v>83976</v>
      </c>
      <c r="B3415" s="209">
        <v>315</v>
      </c>
      <c r="C3415" s="208">
        <v>23.423621521160051</v>
      </c>
      <c r="D3415" s="209"/>
      <c r="E3415" s="209" t="s">
        <v>204</v>
      </c>
      <c r="F3415" s="209">
        <v>2010</v>
      </c>
    </row>
    <row r="3416" spans="1:6" x14ac:dyDescent="0.45">
      <c r="A3416" s="209">
        <v>83979</v>
      </c>
      <c r="B3416" s="209">
        <v>315</v>
      </c>
      <c r="C3416" s="208">
        <v>12.92388725641959</v>
      </c>
      <c r="D3416" s="209"/>
      <c r="E3416" s="209" t="s">
        <v>204</v>
      </c>
      <c r="F3416" s="209">
        <v>2010</v>
      </c>
    </row>
    <row r="3417" spans="1:6" x14ac:dyDescent="0.45">
      <c r="A3417" s="209">
        <v>83981</v>
      </c>
      <c r="B3417" s="209">
        <v>450</v>
      </c>
      <c r="C3417" s="208">
        <v>9.6160023849603178</v>
      </c>
      <c r="D3417" s="209"/>
      <c r="E3417" s="209" t="s">
        <v>204</v>
      </c>
      <c r="F3417" s="209">
        <v>2009</v>
      </c>
    </row>
    <row r="3418" spans="1:6" x14ac:dyDescent="0.45">
      <c r="A3418" s="209">
        <v>83982</v>
      </c>
      <c r="B3418" s="209">
        <v>450</v>
      </c>
      <c r="C3418" s="208">
        <v>15.547502614536871</v>
      </c>
      <c r="D3418" s="209"/>
      <c r="E3418" s="209" t="s">
        <v>204</v>
      </c>
      <c r="F3418" s="209">
        <v>2009</v>
      </c>
    </row>
    <row r="3419" spans="1:6" x14ac:dyDescent="0.45">
      <c r="A3419" s="209">
        <v>83986</v>
      </c>
      <c r="B3419" s="209">
        <v>315</v>
      </c>
      <c r="C3419" s="208">
        <v>11.24309496434646</v>
      </c>
      <c r="D3419" s="209"/>
      <c r="E3419" s="209" t="s">
        <v>204</v>
      </c>
      <c r="F3419" s="209">
        <v>2010</v>
      </c>
    </row>
    <row r="3420" spans="1:6" x14ac:dyDescent="0.45">
      <c r="A3420" s="209">
        <v>83987</v>
      </c>
      <c r="B3420" s="209">
        <v>315</v>
      </c>
      <c r="C3420" s="208">
        <v>32.545612475539102</v>
      </c>
      <c r="D3420" s="209"/>
      <c r="E3420" s="209" t="s">
        <v>204</v>
      </c>
      <c r="F3420" s="209">
        <v>2010</v>
      </c>
    </row>
    <row r="3421" spans="1:6" x14ac:dyDescent="0.45">
      <c r="A3421" s="209">
        <v>83990</v>
      </c>
      <c r="B3421" s="209">
        <v>250</v>
      </c>
      <c r="C3421" s="208">
        <v>24.48947498337656</v>
      </c>
      <c r="D3421" s="209"/>
      <c r="E3421" s="209" t="s">
        <v>204</v>
      </c>
      <c r="F3421" s="209">
        <v>2010</v>
      </c>
    </row>
    <row r="3422" spans="1:6" x14ac:dyDescent="0.45">
      <c r="A3422" s="209">
        <v>83993</v>
      </c>
      <c r="B3422" s="209">
        <v>200</v>
      </c>
      <c r="C3422" s="208">
        <v>5.5509454959915319</v>
      </c>
      <c r="D3422" s="209" t="s">
        <v>436</v>
      </c>
      <c r="E3422" s="209" t="s">
        <v>204</v>
      </c>
      <c r="F3422" s="209">
        <v>2010</v>
      </c>
    </row>
    <row r="3423" spans="1:6" x14ac:dyDescent="0.45">
      <c r="A3423" s="209">
        <v>83994</v>
      </c>
      <c r="B3423" s="209">
        <v>200</v>
      </c>
      <c r="C3423" s="208">
        <v>27.417507058639721</v>
      </c>
      <c r="D3423" s="209"/>
      <c r="E3423" s="209" t="s">
        <v>204</v>
      </c>
      <c r="F3423" s="209">
        <v>2010</v>
      </c>
    </row>
    <row r="3424" spans="1:6" x14ac:dyDescent="0.45">
      <c r="A3424" s="209">
        <v>84007</v>
      </c>
      <c r="B3424" s="209">
        <v>400</v>
      </c>
      <c r="C3424" s="208">
        <v>12.286378725180301</v>
      </c>
      <c r="D3424" s="209"/>
      <c r="E3424" s="209" t="s">
        <v>204</v>
      </c>
      <c r="F3424" s="209">
        <v>2010</v>
      </c>
    </row>
    <row r="3425" spans="1:6" x14ac:dyDescent="0.45">
      <c r="A3425" s="209">
        <v>84008</v>
      </c>
      <c r="B3425" s="209">
        <v>400</v>
      </c>
      <c r="C3425" s="208">
        <v>12.29026242925921</v>
      </c>
      <c r="D3425" s="209"/>
      <c r="E3425" s="209" t="s">
        <v>204</v>
      </c>
      <c r="F3425" s="209">
        <v>2010</v>
      </c>
    </row>
    <row r="3426" spans="1:6" x14ac:dyDescent="0.45">
      <c r="A3426" s="209">
        <v>84015</v>
      </c>
      <c r="B3426" s="209">
        <v>500</v>
      </c>
      <c r="C3426" s="208">
        <v>17.175486029846009</v>
      </c>
      <c r="D3426" s="209"/>
      <c r="E3426" s="209" t="s">
        <v>204</v>
      </c>
      <c r="F3426" s="209">
        <v>2010</v>
      </c>
    </row>
    <row r="3427" spans="1:6" x14ac:dyDescent="0.45">
      <c r="A3427" s="209">
        <v>84019</v>
      </c>
      <c r="B3427" s="209">
        <v>500</v>
      </c>
      <c r="C3427" s="208">
        <v>28.367927985479721</v>
      </c>
      <c r="D3427" s="209"/>
      <c r="E3427" s="209" t="s">
        <v>204</v>
      </c>
      <c r="F3427" s="209">
        <v>2010</v>
      </c>
    </row>
    <row r="3428" spans="1:6" x14ac:dyDescent="0.45">
      <c r="A3428" s="209">
        <v>84027</v>
      </c>
      <c r="B3428" s="209">
        <v>500</v>
      </c>
      <c r="C3428" s="208">
        <v>45.522097452192291</v>
      </c>
      <c r="D3428" s="209"/>
      <c r="E3428" s="209" t="s">
        <v>203</v>
      </c>
      <c r="F3428" s="209">
        <v>1982</v>
      </c>
    </row>
    <row r="3429" spans="1:6" x14ac:dyDescent="0.45">
      <c r="A3429" s="209">
        <v>84031</v>
      </c>
      <c r="B3429" s="209">
        <v>1500</v>
      </c>
      <c r="C3429" s="208">
        <v>10.741638752359499</v>
      </c>
      <c r="D3429" s="209"/>
      <c r="E3429" s="209" t="s">
        <v>203</v>
      </c>
      <c r="F3429" s="209">
        <v>1984</v>
      </c>
    </row>
    <row r="3430" spans="1:6" x14ac:dyDescent="0.45">
      <c r="A3430" s="209">
        <v>84033</v>
      </c>
      <c r="B3430" s="209">
        <v>1500</v>
      </c>
      <c r="C3430" s="208">
        <v>14.95311185495901</v>
      </c>
      <c r="D3430" s="209"/>
      <c r="E3430" s="209" t="s">
        <v>203</v>
      </c>
      <c r="F3430" s="209">
        <v>1984</v>
      </c>
    </row>
    <row r="3431" spans="1:6" x14ac:dyDescent="0.45">
      <c r="A3431" s="209">
        <v>84034</v>
      </c>
      <c r="B3431" s="209">
        <v>1500</v>
      </c>
      <c r="C3431" s="208">
        <v>109.2137961122079</v>
      </c>
      <c r="D3431" s="209"/>
      <c r="E3431" s="209" t="s">
        <v>203</v>
      </c>
      <c r="F3431" s="209">
        <v>1984</v>
      </c>
    </row>
    <row r="3432" spans="1:6" x14ac:dyDescent="0.45">
      <c r="A3432" s="209">
        <v>84035</v>
      </c>
      <c r="B3432" s="209">
        <v>1500</v>
      </c>
      <c r="C3432" s="208">
        <v>116.4595925856988</v>
      </c>
      <c r="D3432" s="209"/>
      <c r="E3432" s="209" t="s">
        <v>203</v>
      </c>
      <c r="F3432" s="209">
        <v>1984</v>
      </c>
    </row>
    <row r="3433" spans="1:6" x14ac:dyDescent="0.45">
      <c r="A3433" s="209">
        <v>84036</v>
      </c>
      <c r="B3433" s="209">
        <v>1500</v>
      </c>
      <c r="C3433" s="208">
        <v>34.195750830775211</v>
      </c>
      <c r="D3433" s="209"/>
      <c r="E3433" s="209" t="s">
        <v>203</v>
      </c>
      <c r="F3433" s="209">
        <v>1984</v>
      </c>
    </row>
    <row r="3434" spans="1:6" x14ac:dyDescent="0.45">
      <c r="A3434" s="209">
        <v>84041</v>
      </c>
      <c r="B3434" s="209">
        <v>150</v>
      </c>
      <c r="C3434" s="208">
        <v>14.33548570019752</v>
      </c>
      <c r="D3434" s="209" t="s">
        <v>227</v>
      </c>
      <c r="E3434" s="209" t="s">
        <v>207</v>
      </c>
      <c r="F3434" s="209">
        <v>1990</v>
      </c>
    </row>
    <row r="3435" spans="1:6" x14ac:dyDescent="0.45">
      <c r="A3435" s="209">
        <v>84042</v>
      </c>
      <c r="B3435" s="209">
        <v>200</v>
      </c>
      <c r="C3435" s="208">
        <v>10.56183425015657</v>
      </c>
      <c r="D3435" s="209"/>
      <c r="E3435" s="209" t="s">
        <v>207</v>
      </c>
      <c r="F3435" s="209">
        <v>1990</v>
      </c>
    </row>
    <row r="3436" spans="1:6" x14ac:dyDescent="0.45">
      <c r="A3436" s="209">
        <v>84066</v>
      </c>
      <c r="B3436" s="209">
        <v>1500</v>
      </c>
      <c r="C3436" s="208">
        <v>74.469785540686814</v>
      </c>
      <c r="D3436" s="209"/>
      <c r="E3436" s="209" t="s">
        <v>203</v>
      </c>
      <c r="F3436" s="209">
        <v>1990</v>
      </c>
    </row>
    <row r="3437" spans="1:6" x14ac:dyDescent="0.45">
      <c r="A3437" s="209">
        <v>84067</v>
      </c>
      <c r="B3437" s="209"/>
      <c r="C3437" s="208">
        <v>70.521171743057224</v>
      </c>
      <c r="D3437" s="209"/>
      <c r="E3437" s="209"/>
      <c r="F3437" s="209">
        <v>1901</v>
      </c>
    </row>
    <row r="3438" spans="1:6" x14ac:dyDescent="0.45">
      <c r="A3438" s="209">
        <v>84098</v>
      </c>
      <c r="B3438" s="209">
        <v>315</v>
      </c>
      <c r="C3438" s="208">
        <v>7.9040632166259082</v>
      </c>
      <c r="D3438" s="209"/>
      <c r="E3438" s="209" t="s">
        <v>204</v>
      </c>
      <c r="F3438" s="209">
        <v>2010</v>
      </c>
    </row>
    <row r="3439" spans="1:6" x14ac:dyDescent="0.45">
      <c r="A3439" s="209">
        <v>84103</v>
      </c>
      <c r="B3439" s="209">
        <v>315</v>
      </c>
      <c r="C3439" s="208">
        <v>57.272966900606541</v>
      </c>
      <c r="D3439" s="209"/>
      <c r="E3439" s="209" t="s">
        <v>204</v>
      </c>
      <c r="F3439" s="209">
        <v>2010</v>
      </c>
    </row>
    <row r="3440" spans="1:6" x14ac:dyDescent="0.45">
      <c r="A3440" s="209">
        <v>84107</v>
      </c>
      <c r="B3440" s="209">
        <v>400</v>
      </c>
      <c r="C3440" s="208">
        <v>8.2519700158657283</v>
      </c>
      <c r="D3440" s="209" t="s">
        <v>395</v>
      </c>
      <c r="E3440" s="209" t="s">
        <v>204</v>
      </c>
      <c r="F3440" s="209">
        <v>2010</v>
      </c>
    </row>
    <row r="3441" spans="1:6" x14ac:dyDescent="0.45">
      <c r="A3441" s="209">
        <v>84108</v>
      </c>
      <c r="B3441" s="209">
        <v>200</v>
      </c>
      <c r="C3441" s="208">
        <v>7.1048183733331802</v>
      </c>
      <c r="D3441" s="209" t="s">
        <v>187</v>
      </c>
      <c r="E3441" s="209" t="s">
        <v>204</v>
      </c>
      <c r="F3441" s="209">
        <v>2010</v>
      </c>
    </row>
    <row r="3442" spans="1:6" x14ac:dyDescent="0.45">
      <c r="A3442" s="209">
        <v>84109</v>
      </c>
      <c r="B3442" s="209">
        <v>315</v>
      </c>
      <c r="C3442" s="208">
        <v>10.998368538156489</v>
      </c>
      <c r="D3442" s="209"/>
      <c r="E3442" s="209" t="s">
        <v>204</v>
      </c>
      <c r="F3442" s="209">
        <v>2010</v>
      </c>
    </row>
    <row r="3443" spans="1:6" x14ac:dyDescent="0.45">
      <c r="A3443" s="209">
        <v>84110</v>
      </c>
      <c r="B3443" s="209">
        <v>315</v>
      </c>
      <c r="C3443" s="208">
        <v>35.417637582915468</v>
      </c>
      <c r="D3443" s="209"/>
      <c r="E3443" s="209" t="s">
        <v>204</v>
      </c>
      <c r="F3443" s="209">
        <v>2010</v>
      </c>
    </row>
    <row r="3444" spans="1:6" x14ac:dyDescent="0.45">
      <c r="A3444" s="209">
        <v>84112</v>
      </c>
      <c r="B3444" s="209">
        <v>315</v>
      </c>
      <c r="C3444" s="208">
        <v>8.8520252720428818</v>
      </c>
      <c r="D3444" s="209"/>
      <c r="E3444" s="209" t="s">
        <v>204</v>
      </c>
      <c r="F3444" s="209">
        <v>2010</v>
      </c>
    </row>
    <row r="3445" spans="1:6" x14ac:dyDescent="0.45">
      <c r="A3445" s="209">
        <v>84113</v>
      </c>
      <c r="B3445" s="209">
        <v>315</v>
      </c>
      <c r="C3445" s="208">
        <v>8.3326386397103303</v>
      </c>
      <c r="D3445" s="209"/>
      <c r="E3445" s="209" t="s">
        <v>204</v>
      </c>
      <c r="F3445" s="209">
        <v>2010</v>
      </c>
    </row>
    <row r="3446" spans="1:6" x14ac:dyDescent="0.45">
      <c r="A3446" s="209">
        <v>84114</v>
      </c>
      <c r="B3446" s="209">
        <v>315</v>
      </c>
      <c r="C3446" s="208">
        <v>14.615330652712281</v>
      </c>
      <c r="D3446" s="209"/>
      <c r="E3446" s="209" t="s">
        <v>204</v>
      </c>
      <c r="F3446" s="209">
        <v>2010</v>
      </c>
    </row>
    <row r="3447" spans="1:6" x14ac:dyDescent="0.45">
      <c r="A3447" s="209">
        <v>84115</v>
      </c>
      <c r="B3447" s="209">
        <v>315</v>
      </c>
      <c r="C3447" s="208">
        <v>12.475304838473789</v>
      </c>
      <c r="D3447" s="209"/>
      <c r="E3447" s="209" t="s">
        <v>204</v>
      </c>
      <c r="F3447" s="209">
        <v>2010</v>
      </c>
    </row>
    <row r="3448" spans="1:6" x14ac:dyDescent="0.45">
      <c r="A3448" s="209">
        <v>84116</v>
      </c>
      <c r="B3448" s="209">
        <v>315</v>
      </c>
      <c r="C3448" s="208">
        <v>8.8005895145049777</v>
      </c>
      <c r="D3448" s="209"/>
      <c r="E3448" s="209" t="s">
        <v>204</v>
      </c>
      <c r="F3448" s="209">
        <v>2010</v>
      </c>
    </row>
    <row r="3449" spans="1:6" x14ac:dyDescent="0.45">
      <c r="A3449" s="209">
        <v>84117</v>
      </c>
      <c r="B3449" s="209">
        <v>315</v>
      </c>
      <c r="C3449" s="208">
        <v>6.1350454772446623</v>
      </c>
      <c r="D3449" s="209"/>
      <c r="E3449" s="209" t="s">
        <v>204</v>
      </c>
      <c r="F3449" s="209">
        <v>2010</v>
      </c>
    </row>
    <row r="3450" spans="1:6" x14ac:dyDescent="0.45">
      <c r="A3450" s="209">
        <v>84118</v>
      </c>
      <c r="B3450" s="209">
        <v>315</v>
      </c>
      <c r="C3450" s="208">
        <v>38.253436213392433</v>
      </c>
      <c r="D3450" s="209"/>
      <c r="E3450" s="209" t="s">
        <v>204</v>
      </c>
      <c r="F3450" s="209">
        <v>2010</v>
      </c>
    </row>
    <row r="3451" spans="1:6" x14ac:dyDescent="0.45">
      <c r="A3451" s="209">
        <v>84123</v>
      </c>
      <c r="B3451" s="209">
        <v>315</v>
      </c>
      <c r="C3451" s="208">
        <v>57.21302520777926</v>
      </c>
      <c r="D3451" s="209"/>
      <c r="E3451" s="209" t="s">
        <v>204</v>
      </c>
      <c r="F3451" s="209">
        <v>2010</v>
      </c>
    </row>
    <row r="3452" spans="1:6" x14ac:dyDescent="0.45">
      <c r="A3452" s="209">
        <v>84126</v>
      </c>
      <c r="B3452" s="209">
        <v>315</v>
      </c>
      <c r="C3452" s="208">
        <v>4.8336076720681396</v>
      </c>
      <c r="D3452" s="209"/>
      <c r="E3452" s="209" t="s">
        <v>204</v>
      </c>
      <c r="F3452" s="209">
        <v>2010</v>
      </c>
    </row>
    <row r="3453" spans="1:6" x14ac:dyDescent="0.45">
      <c r="A3453" s="209">
        <v>84128</v>
      </c>
      <c r="B3453" s="209">
        <v>315</v>
      </c>
      <c r="C3453" s="208">
        <v>7.8557168446216803</v>
      </c>
      <c r="D3453" s="209"/>
      <c r="E3453" s="209" t="s">
        <v>204</v>
      </c>
      <c r="F3453" s="209">
        <v>2010</v>
      </c>
    </row>
    <row r="3454" spans="1:6" x14ac:dyDescent="0.45">
      <c r="A3454" s="209">
        <v>84130</v>
      </c>
      <c r="B3454" s="209">
        <v>315</v>
      </c>
      <c r="C3454" s="208">
        <v>23.871814211280991</v>
      </c>
      <c r="D3454" s="209"/>
      <c r="E3454" s="209" t="s">
        <v>204</v>
      </c>
      <c r="F3454" s="209">
        <v>2010</v>
      </c>
    </row>
    <row r="3455" spans="1:6" x14ac:dyDescent="0.45">
      <c r="A3455" s="209">
        <v>84132</v>
      </c>
      <c r="B3455" s="209">
        <v>315</v>
      </c>
      <c r="C3455" s="208">
        <v>30.55942738578559</v>
      </c>
      <c r="D3455" s="209"/>
      <c r="E3455" s="209" t="s">
        <v>204</v>
      </c>
      <c r="F3455" s="209">
        <v>2010</v>
      </c>
    </row>
    <row r="3456" spans="1:6" x14ac:dyDescent="0.45">
      <c r="A3456" s="209">
        <v>84134</v>
      </c>
      <c r="B3456" s="209">
        <v>315</v>
      </c>
      <c r="C3456" s="208">
        <v>26.589361965188111</v>
      </c>
      <c r="D3456" s="209"/>
      <c r="E3456" s="209" t="s">
        <v>204</v>
      </c>
      <c r="F3456" s="209">
        <v>2010</v>
      </c>
    </row>
    <row r="3457" spans="1:6" x14ac:dyDescent="0.45">
      <c r="A3457" s="209">
        <v>84137</v>
      </c>
      <c r="B3457" s="209">
        <v>315</v>
      </c>
      <c r="C3457" s="208">
        <v>24.906089913300669</v>
      </c>
      <c r="D3457" s="209"/>
      <c r="E3457" s="209" t="s">
        <v>204</v>
      </c>
      <c r="F3457" s="209">
        <v>2010</v>
      </c>
    </row>
    <row r="3458" spans="1:6" x14ac:dyDescent="0.45">
      <c r="A3458" s="209">
        <v>84140</v>
      </c>
      <c r="B3458" s="209">
        <v>315</v>
      </c>
      <c r="C3458" s="208">
        <v>30.040924291680831</v>
      </c>
      <c r="D3458" s="209"/>
      <c r="E3458" s="209" t="s">
        <v>204</v>
      </c>
      <c r="F3458" s="209">
        <v>2010</v>
      </c>
    </row>
    <row r="3459" spans="1:6" x14ac:dyDescent="0.45">
      <c r="A3459" s="209">
        <v>84142</v>
      </c>
      <c r="B3459" s="209">
        <v>315</v>
      </c>
      <c r="C3459" s="208">
        <v>37.380401948661103</v>
      </c>
      <c r="D3459" s="209"/>
      <c r="E3459" s="209" t="s">
        <v>204</v>
      </c>
      <c r="F3459" s="209">
        <v>2010</v>
      </c>
    </row>
    <row r="3460" spans="1:6" x14ac:dyDescent="0.45">
      <c r="A3460" s="209">
        <v>84143</v>
      </c>
      <c r="B3460" s="209">
        <v>315</v>
      </c>
      <c r="C3460" s="208">
        <v>28.507022640843569</v>
      </c>
      <c r="D3460" s="209"/>
      <c r="E3460" s="209" t="s">
        <v>204</v>
      </c>
      <c r="F3460" s="209">
        <v>2010</v>
      </c>
    </row>
    <row r="3461" spans="1:6" x14ac:dyDescent="0.45">
      <c r="A3461" s="209">
        <v>84145</v>
      </c>
      <c r="B3461" s="209">
        <v>315</v>
      </c>
      <c r="C3461" s="208">
        <v>30.577911721532509</v>
      </c>
      <c r="D3461" s="209"/>
      <c r="E3461" s="209" t="s">
        <v>204</v>
      </c>
      <c r="F3461" s="209">
        <v>2010</v>
      </c>
    </row>
    <row r="3462" spans="1:6" x14ac:dyDescent="0.45">
      <c r="A3462" s="209">
        <v>84147</v>
      </c>
      <c r="B3462" s="209">
        <v>200</v>
      </c>
      <c r="C3462" s="208">
        <v>12.722676726896619</v>
      </c>
      <c r="D3462" s="209"/>
      <c r="E3462" s="209" t="s">
        <v>204</v>
      </c>
      <c r="F3462" s="209">
        <v>2010</v>
      </c>
    </row>
    <row r="3463" spans="1:6" x14ac:dyDescent="0.45">
      <c r="A3463" s="209">
        <v>84148</v>
      </c>
      <c r="B3463" s="209">
        <v>315</v>
      </c>
      <c r="C3463" s="208">
        <v>14.89616911484377</v>
      </c>
      <c r="D3463" s="209"/>
      <c r="E3463" s="209" t="s">
        <v>204</v>
      </c>
      <c r="F3463" s="209">
        <v>2010</v>
      </c>
    </row>
    <row r="3464" spans="1:6" x14ac:dyDescent="0.45">
      <c r="A3464" s="209">
        <v>84150</v>
      </c>
      <c r="B3464" s="209">
        <v>315</v>
      </c>
      <c r="C3464" s="208">
        <v>30.603158468749939</v>
      </c>
      <c r="D3464" s="209"/>
      <c r="E3464" s="209" t="s">
        <v>204</v>
      </c>
      <c r="F3464" s="209">
        <v>2010</v>
      </c>
    </row>
    <row r="3465" spans="1:6" x14ac:dyDescent="0.45">
      <c r="A3465" s="209">
        <v>84152</v>
      </c>
      <c r="B3465" s="209">
        <v>315</v>
      </c>
      <c r="C3465" s="208">
        <v>26.701320560510961</v>
      </c>
      <c r="D3465" s="209"/>
      <c r="E3465" s="209" t="s">
        <v>204</v>
      </c>
      <c r="F3465" s="209">
        <v>2010</v>
      </c>
    </row>
    <row r="3466" spans="1:6" x14ac:dyDescent="0.45">
      <c r="A3466" s="209">
        <v>84153</v>
      </c>
      <c r="B3466" s="209">
        <v>315</v>
      </c>
      <c r="C3466" s="208">
        <v>4.6543382894135776</v>
      </c>
      <c r="D3466" s="209" t="s">
        <v>437</v>
      </c>
      <c r="E3466" s="209" t="s">
        <v>204</v>
      </c>
      <c r="F3466" s="209">
        <v>2010</v>
      </c>
    </row>
    <row r="3467" spans="1:6" x14ac:dyDescent="0.45">
      <c r="A3467" s="209">
        <v>84154</v>
      </c>
      <c r="B3467" s="209">
        <v>315</v>
      </c>
      <c r="C3467" s="208">
        <v>4.5583254271494678</v>
      </c>
      <c r="D3467" s="209"/>
      <c r="E3467" s="209" t="s">
        <v>204</v>
      </c>
      <c r="F3467" s="209">
        <v>2010</v>
      </c>
    </row>
    <row r="3468" spans="1:6" x14ac:dyDescent="0.45">
      <c r="A3468" s="209">
        <v>84155</v>
      </c>
      <c r="B3468" s="209">
        <v>315</v>
      </c>
      <c r="C3468" s="208">
        <v>3.1419038710848568</v>
      </c>
      <c r="D3468" s="209"/>
      <c r="E3468" s="209" t="s">
        <v>204</v>
      </c>
      <c r="F3468" s="209">
        <v>2010</v>
      </c>
    </row>
    <row r="3469" spans="1:6" x14ac:dyDescent="0.45">
      <c r="A3469" s="209">
        <v>84334</v>
      </c>
      <c r="B3469" s="209">
        <v>1500</v>
      </c>
      <c r="C3469" s="208">
        <v>1.9480141307847141</v>
      </c>
      <c r="D3469" s="209"/>
      <c r="E3469" s="209" t="s">
        <v>203</v>
      </c>
      <c r="F3469" s="209">
        <v>1980</v>
      </c>
    </row>
    <row r="3470" spans="1:6" x14ac:dyDescent="0.45">
      <c r="A3470" s="209">
        <v>84364</v>
      </c>
      <c r="B3470" s="209">
        <v>250</v>
      </c>
      <c r="C3470" s="208">
        <v>8.504540337308514</v>
      </c>
      <c r="D3470" s="209"/>
      <c r="E3470" s="209" t="s">
        <v>204</v>
      </c>
      <c r="F3470" s="209">
        <v>2006</v>
      </c>
    </row>
    <row r="3471" spans="1:6" x14ac:dyDescent="0.45">
      <c r="A3471" s="209">
        <v>84365</v>
      </c>
      <c r="B3471" s="209">
        <v>250</v>
      </c>
      <c r="C3471" s="208">
        <v>11.38669197920176</v>
      </c>
      <c r="D3471" s="209"/>
      <c r="E3471" s="209" t="s">
        <v>204</v>
      </c>
      <c r="F3471" s="209">
        <v>2006</v>
      </c>
    </row>
    <row r="3472" spans="1:6" x14ac:dyDescent="0.45">
      <c r="A3472" s="209">
        <v>84375</v>
      </c>
      <c r="B3472" s="209">
        <v>200</v>
      </c>
      <c r="C3472" s="208">
        <v>21.145517949289641</v>
      </c>
      <c r="D3472" s="209"/>
      <c r="E3472" s="209" t="s">
        <v>205</v>
      </c>
      <c r="F3472" s="209">
        <v>1979</v>
      </c>
    </row>
    <row r="3473" spans="1:6" x14ac:dyDescent="0.45">
      <c r="A3473" s="209">
        <v>84376</v>
      </c>
      <c r="B3473" s="209">
        <v>200</v>
      </c>
      <c r="C3473" s="208">
        <v>15.210016812609179</v>
      </c>
      <c r="D3473" s="209"/>
      <c r="E3473" s="209" t="s">
        <v>205</v>
      </c>
      <c r="F3473" s="209">
        <v>1979</v>
      </c>
    </row>
    <row r="3474" spans="1:6" x14ac:dyDescent="0.45">
      <c r="A3474" s="209">
        <v>84387</v>
      </c>
      <c r="B3474" s="209">
        <v>315</v>
      </c>
      <c r="C3474" s="208">
        <v>25.088898546441971</v>
      </c>
      <c r="D3474" s="209"/>
      <c r="E3474" s="209" t="s">
        <v>204</v>
      </c>
      <c r="F3474" s="209">
        <v>2006</v>
      </c>
    </row>
    <row r="3475" spans="1:6" x14ac:dyDescent="0.45">
      <c r="A3475" s="209">
        <v>84410</v>
      </c>
      <c r="B3475" s="209">
        <v>300</v>
      </c>
      <c r="C3475" s="208">
        <v>23.475132098711128</v>
      </c>
      <c r="D3475" s="209"/>
      <c r="E3475" s="209" t="s">
        <v>205</v>
      </c>
      <c r="F3475" s="209">
        <v>1985</v>
      </c>
    </row>
    <row r="3476" spans="1:6" x14ac:dyDescent="0.45">
      <c r="A3476" s="209">
        <v>84411</v>
      </c>
      <c r="B3476" s="209">
        <v>200</v>
      </c>
      <c r="C3476" s="208">
        <v>13.55321088575233</v>
      </c>
      <c r="D3476" s="209" t="s">
        <v>227</v>
      </c>
      <c r="E3476" s="209" t="s">
        <v>205</v>
      </c>
      <c r="F3476" s="209">
        <v>1985</v>
      </c>
    </row>
    <row r="3477" spans="1:6" x14ac:dyDescent="0.45">
      <c r="A3477" s="209">
        <v>84412</v>
      </c>
      <c r="B3477" s="209">
        <v>200</v>
      </c>
      <c r="C3477" s="208">
        <v>16.070907787712809</v>
      </c>
      <c r="D3477" s="209"/>
      <c r="E3477" s="209" t="s">
        <v>205</v>
      </c>
      <c r="F3477" s="209">
        <v>1985</v>
      </c>
    </row>
    <row r="3478" spans="1:6" x14ac:dyDescent="0.45">
      <c r="A3478" s="209">
        <v>84432</v>
      </c>
      <c r="B3478" s="209">
        <v>400</v>
      </c>
      <c r="C3478" s="208">
        <v>35.480213833661402</v>
      </c>
      <c r="D3478" s="209"/>
      <c r="E3478" s="209" t="s">
        <v>204</v>
      </c>
      <c r="F3478" s="209">
        <v>2009</v>
      </c>
    </row>
    <row r="3479" spans="1:6" x14ac:dyDescent="0.45">
      <c r="A3479" s="209">
        <v>84509</v>
      </c>
      <c r="B3479" s="209">
        <v>400</v>
      </c>
      <c r="C3479" s="208">
        <v>10.50161301799919</v>
      </c>
      <c r="D3479" s="209"/>
      <c r="E3479" s="209" t="s">
        <v>114</v>
      </c>
      <c r="F3479" s="209">
        <v>1901</v>
      </c>
    </row>
    <row r="3480" spans="1:6" x14ac:dyDescent="0.45">
      <c r="A3480" s="209">
        <v>84512</v>
      </c>
      <c r="B3480" s="209">
        <v>200</v>
      </c>
      <c r="C3480" s="208">
        <v>24.809065576294241</v>
      </c>
      <c r="D3480" s="209"/>
      <c r="E3480" s="209" t="s">
        <v>111</v>
      </c>
      <c r="F3480" s="209">
        <v>1901</v>
      </c>
    </row>
    <row r="3481" spans="1:6" x14ac:dyDescent="0.45">
      <c r="A3481" s="209">
        <v>84517</v>
      </c>
      <c r="B3481" s="209">
        <v>400</v>
      </c>
      <c r="C3481" s="208">
        <v>46.782172569380911</v>
      </c>
      <c r="D3481" s="209"/>
      <c r="E3481" s="209" t="s">
        <v>114</v>
      </c>
      <c r="F3481" s="209">
        <v>2005</v>
      </c>
    </row>
    <row r="3482" spans="1:6" x14ac:dyDescent="0.45">
      <c r="A3482" s="209">
        <v>84518</v>
      </c>
      <c r="B3482" s="209">
        <v>400</v>
      </c>
      <c r="C3482" s="208">
        <v>9.3454471904136192</v>
      </c>
      <c r="D3482" s="209"/>
      <c r="E3482" s="209" t="s">
        <v>114</v>
      </c>
      <c r="F3482" s="209">
        <v>2005</v>
      </c>
    </row>
    <row r="3483" spans="1:6" x14ac:dyDescent="0.45">
      <c r="A3483" s="209">
        <v>84519</v>
      </c>
      <c r="B3483" s="209">
        <v>400</v>
      </c>
      <c r="C3483" s="208">
        <v>9.7067716868906562</v>
      </c>
      <c r="D3483" s="209"/>
      <c r="E3483" s="209" t="s">
        <v>114</v>
      </c>
      <c r="F3483" s="209">
        <v>2005</v>
      </c>
    </row>
    <row r="3484" spans="1:6" x14ac:dyDescent="0.45">
      <c r="A3484" s="209">
        <v>84522</v>
      </c>
      <c r="B3484" s="209">
        <v>400</v>
      </c>
      <c r="C3484" s="208">
        <v>15.14142898468636</v>
      </c>
      <c r="D3484" s="209"/>
      <c r="E3484" s="209" t="s">
        <v>114</v>
      </c>
      <c r="F3484" s="209">
        <v>2005</v>
      </c>
    </row>
    <row r="3485" spans="1:6" x14ac:dyDescent="0.45">
      <c r="A3485" s="209">
        <v>84523</v>
      </c>
      <c r="B3485" s="209">
        <v>400</v>
      </c>
      <c r="C3485" s="208">
        <v>6.2510633160161619</v>
      </c>
      <c r="D3485" s="209" t="s">
        <v>438</v>
      </c>
      <c r="E3485" s="209" t="s">
        <v>114</v>
      </c>
      <c r="F3485" s="209">
        <v>2005</v>
      </c>
    </row>
    <row r="3486" spans="1:6" x14ac:dyDescent="0.45">
      <c r="A3486" s="209">
        <v>84563</v>
      </c>
      <c r="B3486" s="209">
        <v>500</v>
      </c>
      <c r="C3486" s="208">
        <v>19.387224312815299</v>
      </c>
      <c r="D3486" s="209"/>
      <c r="E3486" s="209" t="s">
        <v>203</v>
      </c>
      <c r="F3486" s="209">
        <v>1981</v>
      </c>
    </row>
    <row r="3487" spans="1:6" x14ac:dyDescent="0.45">
      <c r="A3487" s="209">
        <v>84564</v>
      </c>
      <c r="B3487" s="209">
        <v>500</v>
      </c>
      <c r="C3487" s="208">
        <v>13.35747018767141</v>
      </c>
      <c r="D3487" s="209"/>
      <c r="E3487" s="209" t="s">
        <v>203</v>
      </c>
      <c r="F3487" s="209">
        <v>1981</v>
      </c>
    </row>
    <row r="3488" spans="1:6" x14ac:dyDescent="0.45">
      <c r="A3488" s="209">
        <v>84566</v>
      </c>
      <c r="B3488" s="209">
        <v>300</v>
      </c>
      <c r="C3488" s="208">
        <v>33.25321965218459</v>
      </c>
      <c r="D3488" s="209"/>
      <c r="E3488" s="209" t="s">
        <v>205</v>
      </c>
      <c r="F3488" s="209">
        <v>1901</v>
      </c>
    </row>
    <row r="3489" spans="1:6" x14ac:dyDescent="0.45">
      <c r="A3489" s="209">
        <v>84625</v>
      </c>
      <c r="B3489" s="209">
        <v>400</v>
      </c>
      <c r="C3489" s="208">
        <v>7.8658858593782384</v>
      </c>
      <c r="D3489" s="209" t="s">
        <v>231</v>
      </c>
      <c r="E3489" s="209" t="s">
        <v>209</v>
      </c>
      <c r="F3489" s="209">
        <v>2014</v>
      </c>
    </row>
    <row r="3490" spans="1:6" x14ac:dyDescent="0.45">
      <c r="A3490" s="209">
        <v>84626</v>
      </c>
      <c r="B3490" s="209">
        <v>600</v>
      </c>
      <c r="C3490" s="208">
        <v>11.13011936288817</v>
      </c>
      <c r="D3490" s="209"/>
      <c r="E3490" s="209" t="s">
        <v>203</v>
      </c>
      <c r="F3490" s="209">
        <v>1901</v>
      </c>
    </row>
    <row r="3491" spans="1:6" x14ac:dyDescent="0.45">
      <c r="A3491" s="209">
        <v>84651</v>
      </c>
      <c r="B3491" s="209">
        <v>315</v>
      </c>
      <c r="C3491" s="208">
        <v>27.345711932096769</v>
      </c>
      <c r="D3491" s="209"/>
      <c r="E3491" s="209" t="s">
        <v>204</v>
      </c>
      <c r="F3491" s="209">
        <v>2010</v>
      </c>
    </row>
    <row r="3492" spans="1:6" x14ac:dyDescent="0.45">
      <c r="A3492" s="209">
        <v>84652</v>
      </c>
      <c r="B3492" s="209">
        <v>315</v>
      </c>
      <c r="C3492" s="208">
        <v>40.149841956741149</v>
      </c>
      <c r="D3492" s="209"/>
      <c r="E3492" s="209" t="s">
        <v>204</v>
      </c>
      <c r="F3492" s="209">
        <v>2010</v>
      </c>
    </row>
    <row r="3493" spans="1:6" x14ac:dyDescent="0.45">
      <c r="A3493" s="209">
        <v>84653</v>
      </c>
      <c r="B3493" s="209">
        <v>315</v>
      </c>
      <c r="C3493" s="208">
        <v>39.95536325606458</v>
      </c>
      <c r="D3493" s="209"/>
      <c r="E3493" s="209" t="s">
        <v>204</v>
      </c>
      <c r="F3493" s="209">
        <v>2010</v>
      </c>
    </row>
    <row r="3494" spans="1:6" x14ac:dyDescent="0.45">
      <c r="A3494" s="209">
        <v>84654</v>
      </c>
      <c r="B3494" s="209">
        <v>315</v>
      </c>
      <c r="C3494" s="208">
        <v>40.344412507804677</v>
      </c>
      <c r="D3494" s="209"/>
      <c r="E3494" s="209" t="s">
        <v>111</v>
      </c>
      <c r="F3494" s="209">
        <v>2010</v>
      </c>
    </row>
    <row r="3495" spans="1:6" x14ac:dyDescent="0.45">
      <c r="A3495" s="209">
        <v>84694</v>
      </c>
      <c r="B3495" s="209">
        <v>1500</v>
      </c>
      <c r="C3495" s="208">
        <v>32.53342510691607</v>
      </c>
      <c r="D3495" s="209"/>
      <c r="E3495" s="209" t="s">
        <v>203</v>
      </c>
      <c r="F3495" s="209">
        <v>1901</v>
      </c>
    </row>
    <row r="3496" spans="1:6" x14ac:dyDescent="0.45">
      <c r="A3496" s="209">
        <v>84708</v>
      </c>
      <c r="B3496" s="209">
        <v>1000</v>
      </c>
      <c r="C3496" s="208">
        <v>21.889302139299971</v>
      </c>
      <c r="D3496" s="209"/>
      <c r="E3496" s="209" t="s">
        <v>203</v>
      </c>
      <c r="F3496" s="209">
        <v>1986</v>
      </c>
    </row>
    <row r="3497" spans="1:6" x14ac:dyDescent="0.45">
      <c r="A3497" s="209">
        <v>84713</v>
      </c>
      <c r="B3497" s="209">
        <v>200</v>
      </c>
      <c r="C3497" s="208">
        <v>32.793762065715917</v>
      </c>
      <c r="D3497" s="209" t="s">
        <v>439</v>
      </c>
      <c r="E3497" s="209" t="s">
        <v>209</v>
      </c>
      <c r="F3497" s="209">
        <v>2018</v>
      </c>
    </row>
    <row r="3498" spans="1:6" x14ac:dyDescent="0.45">
      <c r="A3498" s="209">
        <v>84716</v>
      </c>
      <c r="B3498" s="209"/>
      <c r="C3498" s="208">
        <v>5.1338709668147144</v>
      </c>
      <c r="D3498" s="209"/>
      <c r="E3498" s="209"/>
      <c r="F3498" s="209">
        <v>1901</v>
      </c>
    </row>
    <row r="3499" spans="1:6" x14ac:dyDescent="0.45">
      <c r="A3499" s="209">
        <v>84722</v>
      </c>
      <c r="B3499" s="209">
        <v>300</v>
      </c>
      <c r="C3499" s="208">
        <v>50.082414100648393</v>
      </c>
      <c r="D3499" s="209"/>
      <c r="E3499" s="209" t="s">
        <v>207</v>
      </c>
      <c r="F3499" s="209">
        <v>1986</v>
      </c>
    </row>
    <row r="3500" spans="1:6" x14ac:dyDescent="0.45">
      <c r="A3500" s="209">
        <v>84726</v>
      </c>
      <c r="B3500" s="209">
        <v>300</v>
      </c>
      <c r="C3500" s="208">
        <v>30.37839459077518</v>
      </c>
      <c r="D3500" s="209"/>
      <c r="E3500" s="209" t="s">
        <v>207</v>
      </c>
      <c r="F3500" s="209">
        <v>1986</v>
      </c>
    </row>
    <row r="3501" spans="1:6" x14ac:dyDescent="0.45">
      <c r="A3501" s="209">
        <v>84728</v>
      </c>
      <c r="B3501" s="209">
        <v>300</v>
      </c>
      <c r="C3501" s="208">
        <v>18.91285454890232</v>
      </c>
      <c r="D3501" s="209"/>
      <c r="E3501" s="209" t="s">
        <v>207</v>
      </c>
      <c r="F3501" s="209">
        <v>1986</v>
      </c>
    </row>
    <row r="3502" spans="1:6" x14ac:dyDescent="0.45">
      <c r="A3502" s="209">
        <v>84731</v>
      </c>
      <c r="B3502" s="209"/>
      <c r="C3502" s="208">
        <v>17.687080220883161</v>
      </c>
      <c r="D3502" s="209"/>
      <c r="E3502" s="209"/>
      <c r="F3502" s="209">
        <v>1901</v>
      </c>
    </row>
    <row r="3503" spans="1:6" x14ac:dyDescent="0.45">
      <c r="A3503" s="209">
        <v>84732</v>
      </c>
      <c r="B3503" s="209"/>
      <c r="C3503" s="208">
        <v>10.84392220572704</v>
      </c>
      <c r="D3503" s="209"/>
      <c r="E3503" s="209"/>
      <c r="F3503" s="209">
        <v>1901</v>
      </c>
    </row>
    <row r="3504" spans="1:6" x14ac:dyDescent="0.45">
      <c r="A3504" s="209">
        <v>84733</v>
      </c>
      <c r="B3504" s="209">
        <v>500</v>
      </c>
      <c r="C3504" s="208">
        <v>10.67955773061257</v>
      </c>
      <c r="D3504" s="209"/>
      <c r="E3504" s="209" t="s">
        <v>203</v>
      </c>
      <c r="F3504" s="209">
        <v>1986</v>
      </c>
    </row>
    <row r="3505" spans="1:6" x14ac:dyDescent="0.45">
      <c r="A3505" s="209">
        <v>84734</v>
      </c>
      <c r="B3505" s="209">
        <v>300</v>
      </c>
      <c r="C3505" s="208">
        <v>30.288003260050559</v>
      </c>
      <c r="D3505" s="209"/>
      <c r="E3505" s="209" t="s">
        <v>207</v>
      </c>
      <c r="F3505" s="209">
        <v>1986</v>
      </c>
    </row>
    <row r="3506" spans="1:6" x14ac:dyDescent="0.45">
      <c r="A3506" s="209">
        <v>84735</v>
      </c>
      <c r="B3506" s="209">
        <v>300</v>
      </c>
      <c r="C3506" s="208">
        <v>6.5518456761758257</v>
      </c>
      <c r="D3506" s="209"/>
      <c r="E3506" s="209" t="s">
        <v>207</v>
      </c>
      <c r="F3506" s="209">
        <v>1986</v>
      </c>
    </row>
    <row r="3507" spans="1:6" x14ac:dyDescent="0.45">
      <c r="A3507" s="209">
        <v>84736</v>
      </c>
      <c r="B3507" s="209">
        <v>1000</v>
      </c>
      <c r="C3507" s="208">
        <v>14.370776441373019</v>
      </c>
      <c r="D3507" s="209"/>
      <c r="E3507" s="209" t="s">
        <v>203</v>
      </c>
      <c r="F3507" s="209">
        <v>1901</v>
      </c>
    </row>
    <row r="3508" spans="1:6" x14ac:dyDescent="0.45">
      <c r="A3508" s="209">
        <v>84737</v>
      </c>
      <c r="B3508" s="209"/>
      <c r="C3508" s="208">
        <v>16.500895146495701</v>
      </c>
      <c r="D3508" s="209"/>
      <c r="E3508" s="209"/>
      <c r="F3508" s="209">
        <v>1901</v>
      </c>
    </row>
    <row r="3509" spans="1:6" x14ac:dyDescent="0.45">
      <c r="A3509" s="209">
        <v>84738</v>
      </c>
      <c r="B3509" s="209"/>
      <c r="C3509" s="208">
        <v>3.2429252526250152</v>
      </c>
      <c r="D3509" s="209"/>
      <c r="E3509" s="209"/>
      <c r="F3509" s="209">
        <v>1901</v>
      </c>
    </row>
    <row r="3510" spans="1:6" x14ac:dyDescent="0.45">
      <c r="A3510" s="209">
        <v>84739</v>
      </c>
      <c r="B3510" s="209"/>
      <c r="C3510" s="208">
        <v>11.492918609927001</v>
      </c>
      <c r="D3510" s="209"/>
      <c r="E3510" s="209"/>
      <c r="F3510" s="209">
        <v>1901</v>
      </c>
    </row>
    <row r="3511" spans="1:6" x14ac:dyDescent="0.45">
      <c r="A3511" s="209">
        <v>84745</v>
      </c>
      <c r="B3511" s="209">
        <v>300</v>
      </c>
      <c r="C3511" s="208">
        <v>22.834368944212969</v>
      </c>
      <c r="D3511" s="209"/>
      <c r="E3511" s="209" t="s">
        <v>207</v>
      </c>
      <c r="F3511" s="209">
        <v>1986</v>
      </c>
    </row>
    <row r="3512" spans="1:6" x14ac:dyDescent="0.45">
      <c r="A3512" s="209">
        <v>84748</v>
      </c>
      <c r="B3512" s="209">
        <v>500</v>
      </c>
      <c r="C3512" s="208">
        <v>10.73524557026796</v>
      </c>
      <c r="D3512" s="209"/>
      <c r="E3512" s="209" t="s">
        <v>203</v>
      </c>
      <c r="F3512" s="209">
        <v>1986</v>
      </c>
    </row>
    <row r="3513" spans="1:6" x14ac:dyDescent="0.45">
      <c r="A3513" s="209">
        <v>84749</v>
      </c>
      <c r="B3513" s="209">
        <v>200</v>
      </c>
      <c r="C3513" s="208">
        <v>12.417784103514361</v>
      </c>
      <c r="D3513" s="209"/>
      <c r="E3513" s="209" t="s">
        <v>207</v>
      </c>
      <c r="F3513" s="209">
        <v>1986</v>
      </c>
    </row>
    <row r="3514" spans="1:6" x14ac:dyDescent="0.45">
      <c r="A3514" s="209">
        <v>84750</v>
      </c>
      <c r="B3514" s="209">
        <v>200</v>
      </c>
      <c r="C3514" s="208">
        <v>12.429421914248341</v>
      </c>
      <c r="D3514" s="209"/>
      <c r="E3514" s="209" t="s">
        <v>207</v>
      </c>
      <c r="F3514" s="209">
        <v>1986</v>
      </c>
    </row>
    <row r="3515" spans="1:6" x14ac:dyDescent="0.45">
      <c r="A3515" s="209">
        <v>84751</v>
      </c>
      <c r="B3515" s="209">
        <v>500</v>
      </c>
      <c r="C3515" s="208">
        <v>80.928985781388832</v>
      </c>
      <c r="D3515" s="209"/>
      <c r="E3515" s="209" t="s">
        <v>203</v>
      </c>
      <c r="F3515" s="209">
        <v>1986</v>
      </c>
    </row>
    <row r="3516" spans="1:6" x14ac:dyDescent="0.45">
      <c r="A3516" s="209">
        <v>84752</v>
      </c>
      <c r="B3516" s="209">
        <v>500</v>
      </c>
      <c r="C3516" s="208">
        <v>15.012878558415791</v>
      </c>
      <c r="D3516" s="209"/>
      <c r="E3516" s="209" t="s">
        <v>203</v>
      </c>
      <c r="F3516" s="209">
        <v>1986</v>
      </c>
    </row>
    <row r="3517" spans="1:6" x14ac:dyDescent="0.45">
      <c r="A3517" s="209">
        <v>84758</v>
      </c>
      <c r="B3517" s="209">
        <v>800</v>
      </c>
      <c r="C3517" s="208">
        <v>48.266356608107387</v>
      </c>
      <c r="D3517" s="209"/>
      <c r="E3517" s="209" t="s">
        <v>204</v>
      </c>
      <c r="F3517" s="209">
        <v>2007</v>
      </c>
    </row>
    <row r="3518" spans="1:6" x14ac:dyDescent="0.45">
      <c r="A3518" s="209">
        <v>84759</v>
      </c>
      <c r="B3518" s="209">
        <v>800</v>
      </c>
      <c r="C3518" s="208">
        <v>16.021499315929411</v>
      </c>
      <c r="D3518" s="209"/>
      <c r="E3518" s="209" t="s">
        <v>204</v>
      </c>
      <c r="F3518" s="209">
        <v>2007</v>
      </c>
    </row>
    <row r="3519" spans="1:6" x14ac:dyDescent="0.45">
      <c r="A3519" s="209">
        <v>84780</v>
      </c>
      <c r="B3519" s="209">
        <v>1000</v>
      </c>
      <c r="C3519" s="208">
        <v>90.346298337119109</v>
      </c>
      <c r="D3519" s="209"/>
      <c r="E3519" s="209" t="s">
        <v>203</v>
      </c>
      <c r="F3519" s="209">
        <v>1901</v>
      </c>
    </row>
    <row r="3520" spans="1:6" x14ac:dyDescent="0.45">
      <c r="A3520" s="209">
        <v>84782</v>
      </c>
      <c r="B3520" s="209">
        <v>1500</v>
      </c>
      <c r="C3520" s="208">
        <v>52.397435387503172</v>
      </c>
      <c r="D3520" s="209"/>
      <c r="E3520" s="209" t="s">
        <v>203</v>
      </c>
      <c r="F3520" s="209">
        <v>1901</v>
      </c>
    </row>
    <row r="3521" spans="1:6" x14ac:dyDescent="0.45">
      <c r="A3521" s="209">
        <v>84784</v>
      </c>
      <c r="B3521" s="209">
        <v>1500</v>
      </c>
      <c r="C3521" s="208">
        <v>38.897642836006924</v>
      </c>
      <c r="D3521" s="209"/>
      <c r="E3521" s="209" t="s">
        <v>203</v>
      </c>
      <c r="F3521" s="209">
        <v>1901</v>
      </c>
    </row>
    <row r="3522" spans="1:6" x14ac:dyDescent="0.45">
      <c r="A3522" s="209">
        <v>84786</v>
      </c>
      <c r="B3522" s="209">
        <v>250</v>
      </c>
      <c r="C3522" s="208">
        <v>10.349501777157281</v>
      </c>
      <c r="D3522" s="209" t="s">
        <v>227</v>
      </c>
      <c r="E3522" s="209" t="s">
        <v>204</v>
      </c>
      <c r="F3522" s="209">
        <v>2011</v>
      </c>
    </row>
    <row r="3523" spans="1:6" x14ac:dyDescent="0.45">
      <c r="A3523" s="209">
        <v>84789</v>
      </c>
      <c r="B3523" s="209">
        <v>300</v>
      </c>
      <c r="C3523" s="208">
        <v>38.779472697370231</v>
      </c>
      <c r="D3523" s="209"/>
      <c r="E3523" s="209" t="s">
        <v>203</v>
      </c>
      <c r="F3523" s="209">
        <v>1901</v>
      </c>
    </row>
    <row r="3524" spans="1:6" x14ac:dyDescent="0.45">
      <c r="A3524" s="209">
        <v>84833</v>
      </c>
      <c r="B3524" s="209">
        <v>315</v>
      </c>
      <c r="C3524" s="208">
        <v>3.9362411123343808</v>
      </c>
      <c r="D3524" s="209"/>
      <c r="E3524" s="209" t="s">
        <v>204</v>
      </c>
      <c r="F3524" s="209">
        <v>2010</v>
      </c>
    </row>
    <row r="3525" spans="1:6" x14ac:dyDescent="0.45">
      <c r="A3525" s="209">
        <v>84834</v>
      </c>
      <c r="B3525" s="209">
        <v>315</v>
      </c>
      <c r="C3525" s="208">
        <v>46.434138812589161</v>
      </c>
      <c r="D3525" s="209"/>
      <c r="E3525" s="209" t="s">
        <v>204</v>
      </c>
      <c r="F3525" s="209">
        <v>2010</v>
      </c>
    </row>
    <row r="3526" spans="1:6" x14ac:dyDescent="0.45">
      <c r="A3526" s="209">
        <v>84841</v>
      </c>
      <c r="B3526" s="209">
        <v>250</v>
      </c>
      <c r="C3526" s="208">
        <v>6.4985579767499342</v>
      </c>
      <c r="D3526" s="209"/>
      <c r="E3526" s="209" t="s">
        <v>205</v>
      </c>
      <c r="F3526" s="209">
        <v>1985</v>
      </c>
    </row>
    <row r="3527" spans="1:6" x14ac:dyDescent="0.45">
      <c r="A3527" s="209">
        <v>84842</v>
      </c>
      <c r="B3527" s="209">
        <v>250</v>
      </c>
      <c r="C3527" s="208">
        <v>11.39233922716069</v>
      </c>
      <c r="D3527" s="209"/>
      <c r="E3527" s="209" t="s">
        <v>205</v>
      </c>
      <c r="F3527" s="209">
        <v>1985</v>
      </c>
    </row>
    <row r="3528" spans="1:6" x14ac:dyDescent="0.45">
      <c r="A3528" s="209">
        <v>84851</v>
      </c>
      <c r="B3528" s="209">
        <v>315</v>
      </c>
      <c r="C3528" s="208">
        <v>56.729353298655461</v>
      </c>
      <c r="D3528" s="209"/>
      <c r="E3528" s="209" t="s">
        <v>204</v>
      </c>
      <c r="F3528" s="209">
        <v>2010</v>
      </c>
    </row>
    <row r="3529" spans="1:6" x14ac:dyDescent="0.45">
      <c r="A3529" s="209">
        <v>84859</v>
      </c>
      <c r="B3529" s="209">
        <v>315</v>
      </c>
      <c r="C3529" s="208">
        <v>50.914033443326453</v>
      </c>
      <c r="D3529" s="209"/>
      <c r="E3529" s="209" t="s">
        <v>204</v>
      </c>
      <c r="F3529" s="209">
        <v>2010</v>
      </c>
    </row>
    <row r="3530" spans="1:6" x14ac:dyDescent="0.45">
      <c r="A3530" s="209">
        <v>84863</v>
      </c>
      <c r="B3530" s="209">
        <v>315</v>
      </c>
      <c r="C3530" s="208">
        <v>51.09404993701969</v>
      </c>
      <c r="D3530" s="209"/>
      <c r="E3530" s="209" t="s">
        <v>204</v>
      </c>
      <c r="F3530" s="209">
        <v>2010</v>
      </c>
    </row>
    <row r="3531" spans="1:6" x14ac:dyDescent="0.45">
      <c r="A3531" s="209">
        <v>84864</v>
      </c>
      <c r="B3531" s="209">
        <v>315</v>
      </c>
      <c r="C3531" s="208">
        <v>42.666500904294743</v>
      </c>
      <c r="D3531" s="209"/>
      <c r="E3531" s="209" t="s">
        <v>204</v>
      </c>
      <c r="F3531" s="209">
        <v>2010</v>
      </c>
    </row>
    <row r="3532" spans="1:6" x14ac:dyDescent="0.45">
      <c r="A3532" s="209">
        <v>84869</v>
      </c>
      <c r="B3532" s="209">
        <v>315</v>
      </c>
      <c r="C3532" s="208">
        <v>49.585764397253953</v>
      </c>
      <c r="D3532" s="209"/>
      <c r="E3532" s="209" t="s">
        <v>204</v>
      </c>
      <c r="F3532" s="209">
        <v>2010</v>
      </c>
    </row>
    <row r="3533" spans="1:6" x14ac:dyDescent="0.45">
      <c r="A3533" s="209">
        <v>84873</v>
      </c>
      <c r="B3533" s="209">
        <v>315</v>
      </c>
      <c r="C3533" s="208">
        <v>40.766773340482636</v>
      </c>
      <c r="D3533" s="209"/>
      <c r="E3533" s="209" t="s">
        <v>204</v>
      </c>
      <c r="F3533" s="209">
        <v>2010</v>
      </c>
    </row>
    <row r="3534" spans="1:6" x14ac:dyDescent="0.45">
      <c r="A3534" s="209">
        <v>84877</v>
      </c>
      <c r="B3534" s="209">
        <v>400</v>
      </c>
      <c r="C3534" s="208">
        <v>45.127064755938783</v>
      </c>
      <c r="D3534" s="209"/>
      <c r="E3534" s="209" t="s">
        <v>204</v>
      </c>
      <c r="F3534" s="209">
        <v>2010</v>
      </c>
    </row>
    <row r="3535" spans="1:6" x14ac:dyDescent="0.45">
      <c r="A3535" s="209">
        <v>84881</v>
      </c>
      <c r="B3535" s="209">
        <v>400</v>
      </c>
      <c r="C3535" s="208">
        <v>23.565424382317978</v>
      </c>
      <c r="D3535" s="209"/>
      <c r="E3535" s="209" t="s">
        <v>204</v>
      </c>
      <c r="F3535" s="209">
        <v>2010</v>
      </c>
    </row>
    <row r="3536" spans="1:6" x14ac:dyDescent="0.45">
      <c r="A3536" s="209">
        <v>84882</v>
      </c>
      <c r="B3536" s="209">
        <v>400</v>
      </c>
      <c r="C3536" s="208">
        <v>28.568692474407989</v>
      </c>
      <c r="D3536" s="209"/>
      <c r="E3536" s="209" t="s">
        <v>204</v>
      </c>
      <c r="F3536" s="209">
        <v>2010</v>
      </c>
    </row>
    <row r="3537" spans="1:6" x14ac:dyDescent="0.45">
      <c r="A3537" s="209">
        <v>84883</v>
      </c>
      <c r="B3537" s="209">
        <v>400</v>
      </c>
      <c r="C3537" s="208">
        <v>16.237062067086882</v>
      </c>
      <c r="D3537" s="209"/>
      <c r="E3537" s="209" t="s">
        <v>204</v>
      </c>
      <c r="F3537" s="209">
        <v>2010</v>
      </c>
    </row>
    <row r="3538" spans="1:6" x14ac:dyDescent="0.45">
      <c r="A3538" s="209">
        <v>84888</v>
      </c>
      <c r="B3538" s="209">
        <v>400</v>
      </c>
      <c r="C3538" s="208">
        <v>101.8668488171691</v>
      </c>
      <c r="D3538" s="209"/>
      <c r="E3538" s="209" t="s">
        <v>204</v>
      </c>
      <c r="F3538" s="209">
        <v>2010</v>
      </c>
    </row>
    <row r="3539" spans="1:6" x14ac:dyDescent="0.45">
      <c r="A3539" s="209">
        <v>84889</v>
      </c>
      <c r="B3539" s="209">
        <v>400</v>
      </c>
      <c r="C3539" s="208">
        <v>26.24548766558669</v>
      </c>
      <c r="D3539" s="209"/>
      <c r="E3539" s="209" t="s">
        <v>204</v>
      </c>
      <c r="F3539" s="209">
        <v>2010</v>
      </c>
    </row>
    <row r="3540" spans="1:6" x14ac:dyDescent="0.45">
      <c r="A3540" s="209">
        <v>84890</v>
      </c>
      <c r="B3540" s="209"/>
      <c r="C3540" s="208">
        <v>37.223595886518403</v>
      </c>
      <c r="D3540" s="209"/>
      <c r="E3540" s="209"/>
      <c r="F3540" s="209">
        <v>1901</v>
      </c>
    </row>
    <row r="3541" spans="1:6" x14ac:dyDescent="0.45">
      <c r="A3541" s="209">
        <v>84892</v>
      </c>
      <c r="B3541" s="209">
        <v>400</v>
      </c>
      <c r="C3541" s="208">
        <v>61.117645046550457</v>
      </c>
      <c r="D3541" s="209"/>
      <c r="E3541" s="209" t="s">
        <v>204</v>
      </c>
      <c r="F3541" s="209">
        <v>2010</v>
      </c>
    </row>
    <row r="3542" spans="1:6" x14ac:dyDescent="0.45">
      <c r="A3542" s="209">
        <v>84893</v>
      </c>
      <c r="B3542" s="209">
        <v>400</v>
      </c>
      <c r="C3542" s="208">
        <v>23.445129285212179</v>
      </c>
      <c r="D3542" s="209"/>
      <c r="E3542" s="209" t="s">
        <v>204</v>
      </c>
      <c r="F3542" s="209">
        <v>2010</v>
      </c>
    </row>
    <row r="3543" spans="1:6" x14ac:dyDescent="0.45">
      <c r="A3543" s="209">
        <v>84967</v>
      </c>
      <c r="B3543" s="209">
        <v>250</v>
      </c>
      <c r="C3543" s="208">
        <v>12.488099652176031</v>
      </c>
      <c r="D3543" s="209"/>
      <c r="E3543" s="209" t="s">
        <v>204</v>
      </c>
      <c r="F3543" s="209">
        <v>2011</v>
      </c>
    </row>
    <row r="3544" spans="1:6" x14ac:dyDescent="0.45">
      <c r="A3544" s="209">
        <v>84969</v>
      </c>
      <c r="B3544" s="209">
        <v>250</v>
      </c>
      <c r="C3544" s="208">
        <v>28.220234205138841</v>
      </c>
      <c r="D3544" s="209"/>
      <c r="E3544" s="209" t="s">
        <v>204</v>
      </c>
      <c r="F3544" s="209">
        <v>2011</v>
      </c>
    </row>
    <row r="3545" spans="1:6" x14ac:dyDescent="0.45">
      <c r="A3545" s="209">
        <v>84971</v>
      </c>
      <c r="B3545" s="209">
        <v>250</v>
      </c>
      <c r="C3545" s="208">
        <v>27.117398193478319</v>
      </c>
      <c r="D3545" s="209"/>
      <c r="E3545" s="209" t="s">
        <v>204</v>
      </c>
      <c r="F3545" s="209">
        <v>2011</v>
      </c>
    </row>
    <row r="3546" spans="1:6" x14ac:dyDescent="0.45">
      <c r="A3546" s="209">
        <v>84973</v>
      </c>
      <c r="B3546" s="209">
        <v>200</v>
      </c>
      <c r="C3546" s="208">
        <v>24.620858823701571</v>
      </c>
      <c r="D3546" s="209"/>
      <c r="E3546" s="209" t="s">
        <v>204</v>
      </c>
      <c r="F3546" s="209">
        <v>2011</v>
      </c>
    </row>
    <row r="3547" spans="1:6" x14ac:dyDescent="0.45">
      <c r="A3547" s="209">
        <v>84975</v>
      </c>
      <c r="B3547" s="209">
        <v>200</v>
      </c>
      <c r="C3547" s="208">
        <v>24.57120007502289</v>
      </c>
      <c r="D3547" s="209"/>
      <c r="E3547" s="209" t="s">
        <v>204</v>
      </c>
      <c r="F3547" s="209">
        <v>2011</v>
      </c>
    </row>
    <row r="3548" spans="1:6" x14ac:dyDescent="0.45">
      <c r="A3548" s="209">
        <v>84977</v>
      </c>
      <c r="B3548" s="209">
        <v>200</v>
      </c>
      <c r="C3548" s="208">
        <v>21.22385142154134</v>
      </c>
      <c r="D3548" s="209"/>
      <c r="E3548" s="209" t="s">
        <v>204</v>
      </c>
      <c r="F3548" s="209">
        <v>2011</v>
      </c>
    </row>
    <row r="3549" spans="1:6" x14ac:dyDescent="0.45">
      <c r="A3549" s="209">
        <v>84988</v>
      </c>
      <c r="B3549" s="209">
        <v>200</v>
      </c>
      <c r="C3549" s="208">
        <v>15.04348372135397</v>
      </c>
      <c r="D3549" s="209"/>
      <c r="E3549" s="209" t="s">
        <v>204</v>
      </c>
      <c r="F3549" s="209">
        <v>2011</v>
      </c>
    </row>
    <row r="3550" spans="1:6" x14ac:dyDescent="0.45">
      <c r="A3550" s="209">
        <v>84990</v>
      </c>
      <c r="B3550" s="209">
        <v>250</v>
      </c>
      <c r="C3550" s="208">
        <v>18.236001480399029</v>
      </c>
      <c r="D3550" s="209"/>
      <c r="E3550" s="209" t="s">
        <v>204</v>
      </c>
      <c r="F3550" s="209">
        <v>2011</v>
      </c>
    </row>
    <row r="3551" spans="1:6" x14ac:dyDescent="0.45">
      <c r="A3551" s="209">
        <v>84992</v>
      </c>
      <c r="B3551" s="209">
        <v>250</v>
      </c>
      <c r="C3551" s="208">
        <v>18.066853947221581</v>
      </c>
      <c r="D3551" s="209"/>
      <c r="E3551" s="209" t="s">
        <v>204</v>
      </c>
      <c r="F3551" s="209">
        <v>2011</v>
      </c>
    </row>
    <row r="3552" spans="1:6" x14ac:dyDescent="0.45">
      <c r="A3552" s="209">
        <v>84994</v>
      </c>
      <c r="B3552" s="209">
        <v>250</v>
      </c>
      <c r="C3552" s="208">
        <v>21.525511635209231</v>
      </c>
      <c r="D3552" s="209"/>
      <c r="E3552" s="209" t="s">
        <v>204</v>
      </c>
      <c r="F3552" s="209">
        <v>2011</v>
      </c>
    </row>
    <row r="3553" spans="1:6" x14ac:dyDescent="0.45">
      <c r="A3553" s="209">
        <v>84995</v>
      </c>
      <c r="B3553" s="209">
        <v>315</v>
      </c>
      <c r="C3553" s="208">
        <v>11.440863744761799</v>
      </c>
      <c r="D3553" s="209"/>
      <c r="E3553" s="209" t="s">
        <v>204</v>
      </c>
      <c r="F3553" s="209">
        <v>2011</v>
      </c>
    </row>
    <row r="3554" spans="1:6" x14ac:dyDescent="0.45">
      <c r="A3554" s="209">
        <v>85000</v>
      </c>
      <c r="B3554" s="209">
        <v>400</v>
      </c>
      <c r="C3554" s="208">
        <v>14.69301965156728</v>
      </c>
      <c r="D3554" s="209"/>
      <c r="E3554" s="209" t="s">
        <v>204</v>
      </c>
      <c r="F3554" s="209">
        <v>2011</v>
      </c>
    </row>
    <row r="3555" spans="1:6" x14ac:dyDescent="0.45">
      <c r="A3555" s="209">
        <v>85004</v>
      </c>
      <c r="B3555" s="209">
        <v>315</v>
      </c>
      <c r="C3555" s="208">
        <v>17.16770782804053</v>
      </c>
      <c r="D3555" s="209"/>
      <c r="E3555" s="209" t="s">
        <v>204</v>
      </c>
      <c r="F3555" s="209">
        <v>2011</v>
      </c>
    </row>
    <row r="3556" spans="1:6" x14ac:dyDescent="0.45">
      <c r="A3556" s="209">
        <v>85005</v>
      </c>
      <c r="B3556" s="209">
        <v>315</v>
      </c>
      <c r="C3556" s="208">
        <v>24.848074722919101</v>
      </c>
      <c r="D3556" s="209"/>
      <c r="E3556" s="209" t="s">
        <v>204</v>
      </c>
      <c r="F3556" s="209">
        <v>2011</v>
      </c>
    </row>
    <row r="3557" spans="1:6" x14ac:dyDescent="0.45">
      <c r="A3557" s="209">
        <v>85010</v>
      </c>
      <c r="B3557" s="209">
        <v>315</v>
      </c>
      <c r="C3557" s="208">
        <v>58.368801959125747</v>
      </c>
      <c r="D3557" s="209"/>
      <c r="E3557" s="209" t="s">
        <v>204</v>
      </c>
      <c r="F3557" s="209">
        <v>2011</v>
      </c>
    </row>
    <row r="3558" spans="1:6" x14ac:dyDescent="0.45">
      <c r="A3558" s="209">
        <v>85012</v>
      </c>
      <c r="B3558" s="209">
        <v>400</v>
      </c>
      <c r="C3558" s="208">
        <v>19.832774966024171</v>
      </c>
      <c r="D3558" s="209"/>
      <c r="E3558" s="209" t="s">
        <v>204</v>
      </c>
      <c r="F3558" s="209">
        <v>2011</v>
      </c>
    </row>
    <row r="3559" spans="1:6" x14ac:dyDescent="0.45">
      <c r="A3559" s="209">
        <v>85015</v>
      </c>
      <c r="B3559" s="209">
        <v>400</v>
      </c>
      <c r="C3559" s="208">
        <v>24.674057685863971</v>
      </c>
      <c r="D3559" s="209"/>
      <c r="E3559" s="209" t="s">
        <v>204</v>
      </c>
      <c r="F3559" s="209">
        <v>2011</v>
      </c>
    </row>
    <row r="3560" spans="1:6" x14ac:dyDescent="0.45">
      <c r="A3560" s="209">
        <v>85020</v>
      </c>
      <c r="B3560" s="209">
        <v>400</v>
      </c>
      <c r="C3560" s="208">
        <v>25.905773017599699</v>
      </c>
      <c r="D3560" s="209"/>
      <c r="E3560" s="209" t="s">
        <v>204</v>
      </c>
      <c r="F3560" s="209">
        <v>2011</v>
      </c>
    </row>
    <row r="3561" spans="1:6" x14ac:dyDescent="0.45">
      <c r="A3561" s="209">
        <v>85021</v>
      </c>
      <c r="B3561" s="209">
        <v>315</v>
      </c>
      <c r="C3561" s="208">
        <v>24.090147895958999</v>
      </c>
      <c r="D3561" s="209"/>
      <c r="E3561" s="209" t="s">
        <v>204</v>
      </c>
      <c r="F3561" s="209">
        <v>2011</v>
      </c>
    </row>
    <row r="3562" spans="1:6" x14ac:dyDescent="0.45">
      <c r="A3562" s="209">
        <v>85022</v>
      </c>
      <c r="B3562" s="209">
        <v>400</v>
      </c>
      <c r="C3562" s="208">
        <v>26.08159524437858</v>
      </c>
      <c r="D3562" s="209"/>
      <c r="E3562" s="209" t="s">
        <v>204</v>
      </c>
      <c r="F3562" s="209">
        <v>2011</v>
      </c>
    </row>
    <row r="3563" spans="1:6" x14ac:dyDescent="0.45">
      <c r="A3563" s="209">
        <v>85025</v>
      </c>
      <c r="B3563" s="209">
        <v>400</v>
      </c>
      <c r="C3563" s="208">
        <v>18.0410426750115</v>
      </c>
      <c r="D3563" s="209"/>
      <c r="E3563" s="209" t="s">
        <v>204</v>
      </c>
      <c r="F3563" s="209">
        <v>2011</v>
      </c>
    </row>
    <row r="3564" spans="1:6" x14ac:dyDescent="0.45">
      <c r="A3564" s="209">
        <v>85027</v>
      </c>
      <c r="B3564" s="209">
        <v>400</v>
      </c>
      <c r="C3564" s="208">
        <v>40.136538364005673</v>
      </c>
      <c r="D3564" s="209"/>
      <c r="E3564" s="209" t="s">
        <v>204</v>
      </c>
      <c r="F3564" s="209">
        <v>2011</v>
      </c>
    </row>
    <row r="3565" spans="1:6" x14ac:dyDescent="0.45">
      <c r="A3565" s="209">
        <v>85028</v>
      </c>
      <c r="B3565" s="209">
        <v>600</v>
      </c>
      <c r="C3565" s="208">
        <v>50.061218042046569</v>
      </c>
      <c r="D3565" s="209"/>
      <c r="E3565" s="209" t="s">
        <v>203</v>
      </c>
      <c r="F3565" s="209">
        <v>1981</v>
      </c>
    </row>
    <row r="3566" spans="1:6" x14ac:dyDescent="0.45">
      <c r="A3566" s="209">
        <v>85029</v>
      </c>
      <c r="B3566" s="209">
        <v>600</v>
      </c>
      <c r="C3566" s="208">
        <v>11.72403941563525</v>
      </c>
      <c r="D3566" s="209"/>
      <c r="E3566" s="209" t="s">
        <v>203</v>
      </c>
      <c r="F3566" s="209">
        <v>1981</v>
      </c>
    </row>
    <row r="3567" spans="1:6" x14ac:dyDescent="0.45">
      <c r="A3567" s="209">
        <v>85039</v>
      </c>
      <c r="B3567" s="209">
        <v>250</v>
      </c>
      <c r="C3567" s="208">
        <v>23.493933688654181</v>
      </c>
      <c r="D3567" s="209"/>
      <c r="E3567" s="209" t="s">
        <v>204</v>
      </c>
      <c r="F3567" s="209">
        <v>2011</v>
      </c>
    </row>
    <row r="3568" spans="1:6" x14ac:dyDescent="0.45">
      <c r="A3568" s="209">
        <v>85041</v>
      </c>
      <c r="B3568" s="209">
        <v>250</v>
      </c>
      <c r="C3568" s="208">
        <v>12.931916707382619</v>
      </c>
      <c r="D3568" s="209"/>
      <c r="E3568" s="209" t="s">
        <v>204</v>
      </c>
      <c r="F3568" s="209">
        <v>2011</v>
      </c>
    </row>
    <row r="3569" spans="1:6" x14ac:dyDescent="0.45">
      <c r="A3569" s="209">
        <v>85042</v>
      </c>
      <c r="B3569" s="209">
        <v>250</v>
      </c>
      <c r="C3569" s="208">
        <v>3.9665795984683312</v>
      </c>
      <c r="D3569" s="209"/>
      <c r="E3569" s="209" t="s">
        <v>204</v>
      </c>
      <c r="F3569" s="209">
        <v>2011</v>
      </c>
    </row>
    <row r="3570" spans="1:6" x14ac:dyDescent="0.45">
      <c r="A3570" s="209">
        <v>85043</v>
      </c>
      <c r="B3570" s="209">
        <v>250</v>
      </c>
      <c r="C3570" s="208">
        <v>10.337438000504051</v>
      </c>
      <c r="D3570" s="209"/>
      <c r="E3570" s="209" t="s">
        <v>204</v>
      </c>
      <c r="F3570" s="209">
        <v>2011</v>
      </c>
    </row>
    <row r="3571" spans="1:6" x14ac:dyDescent="0.45">
      <c r="A3571" s="209">
        <v>85049</v>
      </c>
      <c r="B3571" s="209">
        <v>250</v>
      </c>
      <c r="C3571" s="208">
        <v>19.628007731393321</v>
      </c>
      <c r="D3571" s="209"/>
      <c r="E3571" s="209" t="s">
        <v>204</v>
      </c>
      <c r="F3571" s="209">
        <v>2011</v>
      </c>
    </row>
    <row r="3572" spans="1:6" x14ac:dyDescent="0.45">
      <c r="A3572" s="209">
        <v>85050</v>
      </c>
      <c r="B3572" s="209">
        <v>250</v>
      </c>
      <c r="C3572" s="208">
        <v>15.238930112303199</v>
      </c>
      <c r="D3572" s="209"/>
      <c r="E3572" s="209" t="s">
        <v>204</v>
      </c>
      <c r="F3572" s="209">
        <v>2011</v>
      </c>
    </row>
    <row r="3573" spans="1:6" x14ac:dyDescent="0.45">
      <c r="A3573" s="209">
        <v>85109</v>
      </c>
      <c r="B3573" s="209">
        <v>400</v>
      </c>
      <c r="C3573" s="208">
        <v>41.029839086543113</v>
      </c>
      <c r="D3573" s="209"/>
      <c r="E3573" s="209" t="s">
        <v>204</v>
      </c>
      <c r="F3573" s="209">
        <v>2010</v>
      </c>
    </row>
    <row r="3574" spans="1:6" x14ac:dyDescent="0.45">
      <c r="A3574" s="209">
        <v>85110</v>
      </c>
      <c r="B3574" s="209">
        <v>315</v>
      </c>
      <c r="C3574" s="208">
        <v>36.616101882473068</v>
      </c>
      <c r="D3574" s="209"/>
      <c r="E3574" s="209" t="s">
        <v>204</v>
      </c>
      <c r="F3574" s="209">
        <v>2010</v>
      </c>
    </row>
    <row r="3575" spans="1:6" x14ac:dyDescent="0.45">
      <c r="A3575" s="209">
        <v>85111</v>
      </c>
      <c r="B3575" s="209">
        <v>315</v>
      </c>
      <c r="C3575" s="208">
        <v>36.955941294005811</v>
      </c>
      <c r="D3575" s="209"/>
      <c r="E3575" s="209" t="s">
        <v>204</v>
      </c>
      <c r="F3575" s="209">
        <v>2010</v>
      </c>
    </row>
    <row r="3576" spans="1:6" x14ac:dyDescent="0.45">
      <c r="A3576" s="209">
        <v>85112</v>
      </c>
      <c r="B3576" s="209">
        <v>315</v>
      </c>
      <c r="C3576" s="208">
        <v>31.718956255359629</v>
      </c>
      <c r="D3576" s="209"/>
      <c r="E3576" s="209" t="s">
        <v>204</v>
      </c>
      <c r="F3576" s="209">
        <v>2010</v>
      </c>
    </row>
    <row r="3577" spans="1:6" x14ac:dyDescent="0.45">
      <c r="A3577" s="209">
        <v>85113</v>
      </c>
      <c r="B3577" s="209">
        <v>315</v>
      </c>
      <c r="C3577" s="208">
        <v>40.090452295202759</v>
      </c>
      <c r="D3577" s="209"/>
      <c r="E3577" s="209" t="s">
        <v>204</v>
      </c>
      <c r="F3577" s="209">
        <v>2010</v>
      </c>
    </row>
    <row r="3578" spans="1:6" x14ac:dyDescent="0.45">
      <c r="A3578" s="209">
        <v>85114</v>
      </c>
      <c r="B3578" s="209">
        <v>315</v>
      </c>
      <c r="C3578" s="208">
        <v>27.091190619908211</v>
      </c>
      <c r="D3578" s="209"/>
      <c r="E3578" s="209" t="s">
        <v>204</v>
      </c>
      <c r="F3578" s="209">
        <v>2010</v>
      </c>
    </row>
    <row r="3579" spans="1:6" x14ac:dyDescent="0.45">
      <c r="A3579" s="209">
        <v>85116</v>
      </c>
      <c r="B3579" s="209">
        <v>315</v>
      </c>
      <c r="C3579" s="208">
        <v>25.87887011513817</v>
      </c>
      <c r="D3579" s="209"/>
      <c r="E3579" s="209" t="s">
        <v>204</v>
      </c>
      <c r="F3579" s="209">
        <v>2010</v>
      </c>
    </row>
    <row r="3580" spans="1:6" x14ac:dyDescent="0.45">
      <c r="A3580" s="209">
        <v>85119</v>
      </c>
      <c r="B3580" s="209">
        <v>400</v>
      </c>
      <c r="C3580" s="208">
        <v>50.884856344410167</v>
      </c>
      <c r="D3580" s="209"/>
      <c r="E3580" s="209" t="s">
        <v>204</v>
      </c>
      <c r="F3580" s="209">
        <v>2010</v>
      </c>
    </row>
    <row r="3581" spans="1:6" x14ac:dyDescent="0.45">
      <c r="A3581" s="209">
        <v>85120</v>
      </c>
      <c r="B3581" s="209">
        <v>400</v>
      </c>
      <c r="C3581" s="208">
        <v>52.239615296503487</v>
      </c>
      <c r="D3581" s="209"/>
      <c r="E3581" s="209" t="s">
        <v>204</v>
      </c>
      <c r="F3581" s="209">
        <v>2010</v>
      </c>
    </row>
    <row r="3582" spans="1:6" x14ac:dyDescent="0.45">
      <c r="A3582" s="209">
        <v>85121</v>
      </c>
      <c r="B3582" s="209">
        <v>400</v>
      </c>
      <c r="C3582" s="208">
        <v>50.502343657087458</v>
      </c>
      <c r="D3582" s="209"/>
      <c r="E3582" s="209" t="s">
        <v>204</v>
      </c>
      <c r="F3582" s="209">
        <v>2010</v>
      </c>
    </row>
    <row r="3583" spans="1:6" x14ac:dyDescent="0.45">
      <c r="A3583" s="209">
        <v>85122</v>
      </c>
      <c r="B3583" s="209">
        <v>400</v>
      </c>
      <c r="C3583" s="208">
        <v>54.143039978580973</v>
      </c>
      <c r="D3583" s="209"/>
      <c r="E3583" s="209" t="s">
        <v>204</v>
      </c>
      <c r="F3583" s="209">
        <v>2010</v>
      </c>
    </row>
    <row r="3584" spans="1:6" x14ac:dyDescent="0.45">
      <c r="A3584" s="209">
        <v>85123</v>
      </c>
      <c r="B3584" s="209">
        <v>400</v>
      </c>
      <c r="C3584" s="208">
        <v>48.413968374854257</v>
      </c>
      <c r="D3584" s="209"/>
      <c r="E3584" s="209" t="s">
        <v>204</v>
      </c>
      <c r="F3584" s="209">
        <v>2010</v>
      </c>
    </row>
    <row r="3585" spans="1:6" x14ac:dyDescent="0.45">
      <c r="A3585" s="209">
        <v>85124</v>
      </c>
      <c r="B3585" s="209">
        <v>400</v>
      </c>
      <c r="C3585" s="208">
        <v>47.765148845580711</v>
      </c>
      <c r="D3585" s="209"/>
      <c r="E3585" s="209" t="s">
        <v>204</v>
      </c>
      <c r="F3585" s="209">
        <v>2010</v>
      </c>
    </row>
    <row r="3586" spans="1:6" x14ac:dyDescent="0.45">
      <c r="A3586" s="209">
        <v>85163</v>
      </c>
      <c r="B3586" s="209">
        <v>315</v>
      </c>
      <c r="C3586" s="208">
        <v>31.89623838774461</v>
      </c>
      <c r="D3586" s="209"/>
      <c r="E3586" s="209" t="s">
        <v>204</v>
      </c>
      <c r="F3586" s="209">
        <v>2011</v>
      </c>
    </row>
    <row r="3587" spans="1:6" x14ac:dyDescent="0.45">
      <c r="A3587" s="209">
        <v>85165</v>
      </c>
      <c r="B3587" s="209">
        <v>315</v>
      </c>
      <c r="C3587" s="208">
        <v>25.671643632010461</v>
      </c>
      <c r="D3587" s="209"/>
      <c r="E3587" s="209" t="s">
        <v>204</v>
      </c>
      <c r="F3587" s="209">
        <v>2011</v>
      </c>
    </row>
    <row r="3588" spans="1:6" x14ac:dyDescent="0.45">
      <c r="A3588" s="209">
        <v>85166</v>
      </c>
      <c r="B3588" s="209">
        <v>315</v>
      </c>
      <c r="C3588" s="208">
        <v>15.560822548955439</v>
      </c>
      <c r="D3588" s="209"/>
      <c r="E3588" s="209" t="s">
        <v>204</v>
      </c>
      <c r="F3588" s="209">
        <v>2011</v>
      </c>
    </row>
    <row r="3589" spans="1:6" x14ac:dyDescent="0.45">
      <c r="A3589" s="209">
        <v>85168</v>
      </c>
      <c r="B3589" s="209">
        <v>315</v>
      </c>
      <c r="C3589" s="208">
        <v>72.574410301898965</v>
      </c>
      <c r="D3589" s="209"/>
      <c r="E3589" s="209" t="s">
        <v>204</v>
      </c>
      <c r="F3589" s="209">
        <v>2011</v>
      </c>
    </row>
    <row r="3590" spans="1:6" x14ac:dyDescent="0.45">
      <c r="A3590" s="209">
        <v>85169</v>
      </c>
      <c r="B3590" s="209">
        <v>315</v>
      </c>
      <c r="C3590" s="208">
        <v>23.77859584472148</v>
      </c>
      <c r="D3590" s="209"/>
      <c r="E3590" s="209" t="s">
        <v>204</v>
      </c>
      <c r="F3590" s="209">
        <v>2011</v>
      </c>
    </row>
    <row r="3591" spans="1:6" x14ac:dyDescent="0.45">
      <c r="A3591" s="209">
        <v>85173</v>
      </c>
      <c r="B3591" s="209">
        <v>315</v>
      </c>
      <c r="C3591" s="208">
        <v>61.900712478848597</v>
      </c>
      <c r="D3591" s="209"/>
      <c r="E3591" s="209" t="s">
        <v>204</v>
      </c>
      <c r="F3591" s="209">
        <v>2011</v>
      </c>
    </row>
    <row r="3592" spans="1:6" x14ac:dyDescent="0.45">
      <c r="A3592" s="209">
        <v>85176</v>
      </c>
      <c r="B3592" s="209">
        <v>315</v>
      </c>
      <c r="C3592" s="208">
        <v>46.459626103937097</v>
      </c>
      <c r="D3592" s="209"/>
      <c r="E3592" s="209" t="s">
        <v>204</v>
      </c>
      <c r="F3592" s="209">
        <v>2011</v>
      </c>
    </row>
    <row r="3593" spans="1:6" x14ac:dyDescent="0.45">
      <c r="A3593" s="209">
        <v>85178</v>
      </c>
      <c r="B3593" s="209">
        <v>315</v>
      </c>
      <c r="C3593" s="208">
        <v>24.212586710543331</v>
      </c>
      <c r="D3593" s="209"/>
      <c r="E3593" s="209" t="s">
        <v>204</v>
      </c>
      <c r="F3593" s="209">
        <v>2011</v>
      </c>
    </row>
    <row r="3594" spans="1:6" x14ac:dyDescent="0.45">
      <c r="A3594" s="209">
        <v>85180</v>
      </c>
      <c r="B3594" s="209">
        <v>315</v>
      </c>
      <c r="C3594" s="208">
        <v>42.479896540547863</v>
      </c>
      <c r="D3594" s="209"/>
      <c r="E3594" s="209" t="s">
        <v>204</v>
      </c>
      <c r="F3594" s="209">
        <v>2011</v>
      </c>
    </row>
    <row r="3595" spans="1:6" x14ac:dyDescent="0.45">
      <c r="A3595" s="209">
        <v>85183</v>
      </c>
      <c r="B3595" s="209">
        <v>315</v>
      </c>
      <c r="C3595" s="208">
        <v>54.701609975501697</v>
      </c>
      <c r="D3595" s="209"/>
      <c r="E3595" s="209" t="s">
        <v>204</v>
      </c>
      <c r="F3595" s="209">
        <v>2011</v>
      </c>
    </row>
    <row r="3596" spans="1:6" x14ac:dyDescent="0.45">
      <c r="A3596" s="209">
        <v>85186</v>
      </c>
      <c r="B3596" s="209">
        <v>315</v>
      </c>
      <c r="C3596" s="208">
        <v>25.274380901393471</v>
      </c>
      <c r="D3596" s="209"/>
      <c r="E3596" s="209" t="s">
        <v>204</v>
      </c>
      <c r="F3596" s="209">
        <v>2011</v>
      </c>
    </row>
    <row r="3597" spans="1:6" x14ac:dyDescent="0.45">
      <c r="A3597" s="209">
        <v>85188</v>
      </c>
      <c r="B3597" s="209">
        <v>315</v>
      </c>
      <c r="C3597" s="208">
        <v>54.463555362961507</v>
      </c>
      <c r="D3597" s="209"/>
      <c r="E3597" s="209" t="s">
        <v>204</v>
      </c>
      <c r="F3597" s="209">
        <v>2011</v>
      </c>
    </row>
    <row r="3598" spans="1:6" x14ac:dyDescent="0.45">
      <c r="A3598" s="209">
        <v>85191</v>
      </c>
      <c r="B3598" s="209">
        <v>315</v>
      </c>
      <c r="C3598" s="208">
        <v>62.680669196695398</v>
      </c>
      <c r="D3598" s="209"/>
      <c r="E3598" s="209" t="s">
        <v>204</v>
      </c>
      <c r="F3598" s="209">
        <v>2011</v>
      </c>
    </row>
    <row r="3599" spans="1:6" x14ac:dyDescent="0.45">
      <c r="A3599" s="209">
        <v>85192</v>
      </c>
      <c r="B3599" s="209">
        <v>450</v>
      </c>
      <c r="C3599" s="208">
        <v>10.10220746270042</v>
      </c>
      <c r="D3599" s="209"/>
      <c r="E3599" s="209" t="s">
        <v>204</v>
      </c>
      <c r="F3599" s="209">
        <v>2011</v>
      </c>
    </row>
    <row r="3600" spans="1:6" x14ac:dyDescent="0.45">
      <c r="A3600" s="209">
        <v>85195</v>
      </c>
      <c r="B3600" s="209">
        <v>450</v>
      </c>
      <c r="C3600" s="208">
        <v>38.995521308354633</v>
      </c>
      <c r="D3600" s="209"/>
      <c r="E3600" s="209" t="s">
        <v>204</v>
      </c>
      <c r="F3600" s="209">
        <v>2011</v>
      </c>
    </row>
    <row r="3601" spans="1:6" x14ac:dyDescent="0.45">
      <c r="A3601" s="209">
        <v>85199</v>
      </c>
      <c r="B3601" s="209">
        <v>450</v>
      </c>
      <c r="C3601" s="208">
        <v>12.57581043049845</v>
      </c>
      <c r="D3601" s="209"/>
      <c r="E3601" s="209" t="s">
        <v>204</v>
      </c>
      <c r="F3601" s="209">
        <v>2011</v>
      </c>
    </row>
    <row r="3602" spans="1:6" x14ac:dyDescent="0.45">
      <c r="A3602" s="209">
        <v>85200</v>
      </c>
      <c r="B3602" s="209">
        <v>450</v>
      </c>
      <c r="C3602" s="208">
        <v>40.559227988565382</v>
      </c>
      <c r="D3602" s="209"/>
      <c r="E3602" s="209" t="s">
        <v>204</v>
      </c>
      <c r="F3602" s="209">
        <v>2011</v>
      </c>
    </row>
    <row r="3603" spans="1:6" x14ac:dyDescent="0.45">
      <c r="A3603" s="209">
        <v>85203</v>
      </c>
      <c r="B3603" s="209">
        <v>450</v>
      </c>
      <c r="C3603" s="208">
        <v>24.686530512548391</v>
      </c>
      <c r="D3603" s="209"/>
      <c r="E3603" s="209" t="s">
        <v>204</v>
      </c>
      <c r="F3603" s="209">
        <v>2011</v>
      </c>
    </row>
    <row r="3604" spans="1:6" x14ac:dyDescent="0.45">
      <c r="A3604" s="209">
        <v>85210</v>
      </c>
      <c r="B3604" s="209">
        <v>315</v>
      </c>
      <c r="C3604" s="208">
        <v>60.718564675135781</v>
      </c>
      <c r="D3604" s="209"/>
      <c r="E3604" s="209" t="s">
        <v>114</v>
      </c>
      <c r="F3604" s="209">
        <v>1998</v>
      </c>
    </row>
    <row r="3605" spans="1:6" x14ac:dyDescent="0.45">
      <c r="A3605" s="209">
        <v>85211</v>
      </c>
      <c r="B3605" s="209">
        <v>315</v>
      </c>
      <c r="C3605" s="208">
        <v>36.345261155431643</v>
      </c>
      <c r="D3605" s="209"/>
      <c r="E3605" s="209" t="s">
        <v>204</v>
      </c>
      <c r="F3605" s="209">
        <v>2011</v>
      </c>
    </row>
    <row r="3606" spans="1:6" x14ac:dyDescent="0.45">
      <c r="A3606" s="209">
        <v>85212</v>
      </c>
      <c r="B3606" s="209">
        <v>315</v>
      </c>
      <c r="C3606" s="208">
        <v>45.123662982007637</v>
      </c>
      <c r="D3606" s="209"/>
      <c r="E3606" s="209" t="s">
        <v>204</v>
      </c>
      <c r="F3606" s="209">
        <v>2011</v>
      </c>
    </row>
    <row r="3607" spans="1:6" x14ac:dyDescent="0.45">
      <c r="A3607" s="209">
        <v>85217</v>
      </c>
      <c r="B3607" s="209">
        <v>315</v>
      </c>
      <c r="C3607" s="208">
        <v>33.081434885071339</v>
      </c>
      <c r="D3607" s="209"/>
      <c r="E3607" s="209" t="s">
        <v>114</v>
      </c>
      <c r="F3607" s="209">
        <v>1998</v>
      </c>
    </row>
    <row r="3608" spans="1:6" x14ac:dyDescent="0.45">
      <c r="A3608" s="209">
        <v>85218</v>
      </c>
      <c r="B3608" s="209">
        <v>315</v>
      </c>
      <c r="C3608" s="208">
        <v>47.275175851528502</v>
      </c>
      <c r="D3608" s="209"/>
      <c r="E3608" s="209" t="s">
        <v>204</v>
      </c>
      <c r="F3608" s="209">
        <v>1998</v>
      </c>
    </row>
    <row r="3609" spans="1:6" x14ac:dyDescent="0.45">
      <c r="A3609" s="209">
        <v>85222</v>
      </c>
      <c r="B3609" s="209">
        <v>315</v>
      </c>
      <c r="C3609" s="208">
        <v>22.144844615927539</v>
      </c>
      <c r="D3609" s="209" t="s">
        <v>440</v>
      </c>
      <c r="E3609" s="209" t="s">
        <v>109</v>
      </c>
      <c r="F3609" s="209">
        <v>2003</v>
      </c>
    </row>
    <row r="3610" spans="1:6" x14ac:dyDescent="0.45">
      <c r="A3610" s="209">
        <v>85224</v>
      </c>
      <c r="B3610" s="209">
        <v>200</v>
      </c>
      <c r="C3610" s="208">
        <v>28.894908272180139</v>
      </c>
      <c r="D3610" s="209"/>
      <c r="E3610" s="209" t="s">
        <v>204</v>
      </c>
      <c r="F3610" s="209">
        <v>2011</v>
      </c>
    </row>
    <row r="3611" spans="1:6" x14ac:dyDescent="0.45">
      <c r="A3611" s="209">
        <v>85227</v>
      </c>
      <c r="B3611" s="209">
        <v>200</v>
      </c>
      <c r="C3611" s="208">
        <v>29.497421325832999</v>
      </c>
      <c r="D3611" s="209"/>
      <c r="E3611" s="209" t="s">
        <v>204</v>
      </c>
      <c r="F3611" s="209">
        <v>2011</v>
      </c>
    </row>
    <row r="3612" spans="1:6" x14ac:dyDescent="0.45">
      <c r="A3612" s="209">
        <v>85229</v>
      </c>
      <c r="B3612" s="209">
        <v>200</v>
      </c>
      <c r="C3612" s="208">
        <v>20.447776730655828</v>
      </c>
      <c r="D3612" s="209"/>
      <c r="E3612" s="209" t="s">
        <v>204</v>
      </c>
      <c r="F3612" s="209">
        <v>2011</v>
      </c>
    </row>
    <row r="3613" spans="1:6" x14ac:dyDescent="0.45">
      <c r="A3613" s="209">
        <v>85232</v>
      </c>
      <c r="B3613" s="209">
        <v>250</v>
      </c>
      <c r="C3613" s="208">
        <v>9.8596759146051962</v>
      </c>
      <c r="D3613" s="209"/>
      <c r="E3613" s="209" t="s">
        <v>204</v>
      </c>
      <c r="F3613" s="209">
        <v>2011</v>
      </c>
    </row>
    <row r="3614" spans="1:6" x14ac:dyDescent="0.45">
      <c r="A3614" s="209">
        <v>85233</v>
      </c>
      <c r="B3614" s="209">
        <v>250</v>
      </c>
      <c r="C3614" s="208">
        <v>6.5461961367748458</v>
      </c>
      <c r="D3614" s="209" t="s">
        <v>441</v>
      </c>
      <c r="E3614" s="209" t="s">
        <v>204</v>
      </c>
      <c r="F3614" s="209">
        <v>2011</v>
      </c>
    </row>
    <row r="3615" spans="1:6" x14ac:dyDescent="0.45">
      <c r="A3615" s="209">
        <v>85234</v>
      </c>
      <c r="B3615" s="209">
        <v>250</v>
      </c>
      <c r="C3615" s="208">
        <v>3.3986919992893401</v>
      </c>
      <c r="D3615" s="209"/>
      <c r="E3615" s="209" t="s">
        <v>204</v>
      </c>
      <c r="F3615" s="209">
        <v>2011</v>
      </c>
    </row>
    <row r="3616" spans="1:6" x14ac:dyDescent="0.45">
      <c r="A3616" s="209">
        <v>85235</v>
      </c>
      <c r="B3616" s="209">
        <v>250</v>
      </c>
      <c r="C3616" s="208">
        <v>1.263766905735674</v>
      </c>
      <c r="D3616" s="209"/>
      <c r="E3616" s="209" t="s">
        <v>204</v>
      </c>
      <c r="F3616" s="209">
        <v>2011</v>
      </c>
    </row>
    <row r="3617" spans="1:6" x14ac:dyDescent="0.45">
      <c r="A3617" s="209">
        <v>85236</v>
      </c>
      <c r="B3617" s="209">
        <v>250</v>
      </c>
      <c r="C3617" s="208">
        <v>9.0454075478409735</v>
      </c>
      <c r="D3617" s="209"/>
      <c r="E3617" s="209" t="s">
        <v>204</v>
      </c>
      <c r="F3617" s="209">
        <v>2011</v>
      </c>
    </row>
    <row r="3618" spans="1:6" x14ac:dyDescent="0.45">
      <c r="A3618" s="209">
        <v>85237</v>
      </c>
      <c r="B3618" s="209">
        <v>250</v>
      </c>
      <c r="C3618" s="208">
        <v>1.499021076610582</v>
      </c>
      <c r="D3618" s="209"/>
      <c r="E3618" s="209" t="s">
        <v>204</v>
      </c>
      <c r="F3618" s="209">
        <v>2011</v>
      </c>
    </row>
    <row r="3619" spans="1:6" x14ac:dyDescent="0.45">
      <c r="A3619" s="209">
        <v>85238</v>
      </c>
      <c r="B3619" s="209">
        <v>250</v>
      </c>
      <c r="C3619" s="208">
        <v>3.133456200301052</v>
      </c>
      <c r="D3619" s="209"/>
      <c r="E3619" s="209" t="s">
        <v>204</v>
      </c>
      <c r="F3619" s="209">
        <v>2011</v>
      </c>
    </row>
    <row r="3620" spans="1:6" x14ac:dyDescent="0.45">
      <c r="A3620" s="209">
        <v>85240</v>
      </c>
      <c r="B3620" s="209">
        <v>250</v>
      </c>
      <c r="C3620" s="208">
        <v>11.38217751748545</v>
      </c>
      <c r="D3620" s="209"/>
      <c r="E3620" s="209" t="s">
        <v>204</v>
      </c>
      <c r="F3620" s="209">
        <v>2011</v>
      </c>
    </row>
    <row r="3621" spans="1:6" x14ac:dyDescent="0.45">
      <c r="A3621" s="209">
        <v>85242</v>
      </c>
      <c r="B3621" s="209">
        <v>500</v>
      </c>
      <c r="C3621" s="208">
        <v>32.993249990010654</v>
      </c>
      <c r="D3621" s="209"/>
      <c r="E3621" s="209" t="s">
        <v>204</v>
      </c>
      <c r="F3621" s="209">
        <v>2011</v>
      </c>
    </row>
    <row r="3622" spans="1:6" x14ac:dyDescent="0.45">
      <c r="A3622" s="209">
        <v>85243</v>
      </c>
      <c r="B3622" s="209">
        <v>500</v>
      </c>
      <c r="C3622" s="208">
        <v>42.846661734118058</v>
      </c>
      <c r="D3622" s="209"/>
      <c r="E3622" s="209" t="s">
        <v>204</v>
      </c>
      <c r="F3622" s="209">
        <v>2011</v>
      </c>
    </row>
    <row r="3623" spans="1:6" x14ac:dyDescent="0.45">
      <c r="A3623" s="209">
        <v>85244</v>
      </c>
      <c r="B3623" s="209">
        <v>500</v>
      </c>
      <c r="C3623" s="208">
        <v>51.93338028077364</v>
      </c>
      <c r="D3623" s="209"/>
      <c r="E3623" s="209" t="s">
        <v>204</v>
      </c>
      <c r="F3623" s="209">
        <v>2011</v>
      </c>
    </row>
    <row r="3624" spans="1:6" x14ac:dyDescent="0.45">
      <c r="A3624" s="209">
        <v>85245</v>
      </c>
      <c r="B3624" s="209">
        <v>500</v>
      </c>
      <c r="C3624" s="208">
        <v>29.640829643436419</v>
      </c>
      <c r="D3624" s="209"/>
      <c r="E3624" s="209" t="s">
        <v>204</v>
      </c>
      <c r="F3624" s="209">
        <v>2011</v>
      </c>
    </row>
    <row r="3625" spans="1:6" x14ac:dyDescent="0.45">
      <c r="A3625" s="209">
        <v>85247</v>
      </c>
      <c r="B3625" s="209">
        <v>500</v>
      </c>
      <c r="C3625" s="208">
        <v>50.724777327524571</v>
      </c>
      <c r="D3625" s="209"/>
      <c r="E3625" s="209" t="s">
        <v>204</v>
      </c>
      <c r="F3625" s="209">
        <v>2011</v>
      </c>
    </row>
    <row r="3626" spans="1:6" x14ac:dyDescent="0.45">
      <c r="A3626" s="209">
        <v>85248</v>
      </c>
      <c r="B3626" s="209">
        <v>500</v>
      </c>
      <c r="C3626" s="208">
        <v>48.826026607323122</v>
      </c>
      <c r="D3626" s="209"/>
      <c r="E3626" s="209" t="s">
        <v>204</v>
      </c>
      <c r="F3626" s="209">
        <v>2011</v>
      </c>
    </row>
    <row r="3627" spans="1:6" x14ac:dyDescent="0.45">
      <c r="A3627" s="209">
        <v>85249</v>
      </c>
      <c r="B3627" s="209">
        <v>500</v>
      </c>
      <c r="C3627" s="208">
        <v>39.63339603770131</v>
      </c>
      <c r="D3627" s="209"/>
      <c r="E3627" s="209" t="s">
        <v>204</v>
      </c>
      <c r="F3627" s="209">
        <v>2011</v>
      </c>
    </row>
    <row r="3628" spans="1:6" x14ac:dyDescent="0.45">
      <c r="A3628" s="209">
        <v>85250</v>
      </c>
      <c r="B3628" s="209">
        <v>500</v>
      </c>
      <c r="C3628" s="208">
        <v>21.240551968096511</v>
      </c>
      <c r="D3628" s="209"/>
      <c r="E3628" s="209" t="s">
        <v>204</v>
      </c>
      <c r="F3628" s="209">
        <v>2011</v>
      </c>
    </row>
    <row r="3629" spans="1:6" x14ac:dyDescent="0.45">
      <c r="A3629" s="209">
        <v>85251</v>
      </c>
      <c r="B3629" s="209">
        <v>500</v>
      </c>
      <c r="C3629" s="208">
        <v>49.571538689096933</v>
      </c>
      <c r="D3629" s="209"/>
      <c r="E3629" s="209" t="s">
        <v>204</v>
      </c>
      <c r="F3629" s="209">
        <v>2011</v>
      </c>
    </row>
    <row r="3630" spans="1:6" x14ac:dyDescent="0.45">
      <c r="A3630" s="209">
        <v>85252</v>
      </c>
      <c r="B3630" s="209">
        <v>500</v>
      </c>
      <c r="C3630" s="208">
        <v>50.832717457497907</v>
      </c>
      <c r="D3630" s="209"/>
      <c r="E3630" s="209" t="s">
        <v>204</v>
      </c>
      <c r="F3630" s="209">
        <v>2011</v>
      </c>
    </row>
    <row r="3631" spans="1:6" x14ac:dyDescent="0.45">
      <c r="A3631" s="209">
        <v>85253</v>
      </c>
      <c r="B3631" s="209">
        <v>500</v>
      </c>
      <c r="C3631" s="208">
        <v>102.2932742079506</v>
      </c>
      <c r="D3631" s="209"/>
      <c r="E3631" s="209" t="s">
        <v>204</v>
      </c>
      <c r="F3631" s="209">
        <v>2011</v>
      </c>
    </row>
    <row r="3632" spans="1:6" x14ac:dyDescent="0.45">
      <c r="A3632" s="209">
        <v>85254</v>
      </c>
      <c r="B3632" s="209">
        <v>500</v>
      </c>
      <c r="C3632" s="208">
        <v>50.917860583427149</v>
      </c>
      <c r="D3632" s="209"/>
      <c r="E3632" s="209" t="s">
        <v>204</v>
      </c>
      <c r="F3632" s="209">
        <v>2011</v>
      </c>
    </row>
    <row r="3633" spans="1:6" x14ac:dyDescent="0.45">
      <c r="A3633" s="209">
        <v>85255</v>
      </c>
      <c r="B3633" s="209">
        <v>500</v>
      </c>
      <c r="C3633" s="208">
        <v>29.776134851562709</v>
      </c>
      <c r="D3633" s="209"/>
      <c r="E3633" s="209" t="s">
        <v>204</v>
      </c>
      <c r="F3633" s="209">
        <v>2011</v>
      </c>
    </row>
    <row r="3634" spans="1:6" x14ac:dyDescent="0.45">
      <c r="A3634" s="209">
        <v>85256</v>
      </c>
      <c r="B3634" s="209">
        <v>500</v>
      </c>
      <c r="C3634" s="208">
        <v>35.2893567108366</v>
      </c>
      <c r="D3634" s="209"/>
      <c r="E3634" s="209" t="s">
        <v>204</v>
      </c>
      <c r="F3634" s="209">
        <v>2011</v>
      </c>
    </row>
    <row r="3635" spans="1:6" x14ac:dyDescent="0.45">
      <c r="A3635" s="209">
        <v>85257</v>
      </c>
      <c r="B3635" s="209">
        <v>500</v>
      </c>
      <c r="C3635" s="208">
        <v>28.425648930558669</v>
      </c>
      <c r="D3635" s="209"/>
      <c r="E3635" s="209" t="s">
        <v>204</v>
      </c>
      <c r="F3635" s="209">
        <v>2011</v>
      </c>
    </row>
    <row r="3636" spans="1:6" x14ac:dyDescent="0.45">
      <c r="A3636" s="209">
        <v>85258</v>
      </c>
      <c r="B3636" s="209">
        <v>500</v>
      </c>
      <c r="C3636" s="208">
        <v>27.33398330820674</v>
      </c>
      <c r="D3636" s="209"/>
      <c r="E3636" s="209" t="s">
        <v>204</v>
      </c>
      <c r="F3636" s="209">
        <v>2011</v>
      </c>
    </row>
    <row r="3637" spans="1:6" x14ac:dyDescent="0.45">
      <c r="A3637" s="209">
        <v>85259</v>
      </c>
      <c r="B3637" s="209">
        <v>500</v>
      </c>
      <c r="C3637" s="208">
        <v>21.35028704280619</v>
      </c>
      <c r="D3637" s="209"/>
      <c r="E3637" s="209" t="s">
        <v>204</v>
      </c>
      <c r="F3637" s="209">
        <v>2011</v>
      </c>
    </row>
    <row r="3638" spans="1:6" x14ac:dyDescent="0.45">
      <c r="A3638" s="209">
        <v>85260</v>
      </c>
      <c r="B3638" s="209">
        <v>500</v>
      </c>
      <c r="C3638" s="208">
        <v>68.568527930038925</v>
      </c>
      <c r="D3638" s="209"/>
      <c r="E3638" s="209" t="s">
        <v>204</v>
      </c>
      <c r="F3638" s="209">
        <v>2011</v>
      </c>
    </row>
    <row r="3639" spans="1:6" x14ac:dyDescent="0.45">
      <c r="A3639" s="209">
        <v>85261</v>
      </c>
      <c r="B3639" s="209">
        <v>500</v>
      </c>
      <c r="C3639" s="208">
        <v>26.442926233343499</v>
      </c>
      <c r="D3639" s="209"/>
      <c r="E3639" s="209" t="s">
        <v>204</v>
      </c>
      <c r="F3639" s="209">
        <v>2011</v>
      </c>
    </row>
    <row r="3640" spans="1:6" x14ac:dyDescent="0.45">
      <c r="A3640" s="209">
        <v>85262</v>
      </c>
      <c r="B3640" s="209">
        <v>500</v>
      </c>
      <c r="C3640" s="208">
        <v>48.736277181153653</v>
      </c>
      <c r="D3640" s="209"/>
      <c r="E3640" s="209" t="s">
        <v>204</v>
      </c>
      <c r="F3640" s="209">
        <v>2011</v>
      </c>
    </row>
    <row r="3641" spans="1:6" x14ac:dyDescent="0.45">
      <c r="A3641" s="209">
        <v>85265</v>
      </c>
      <c r="B3641" s="209">
        <v>500</v>
      </c>
      <c r="C3641" s="208">
        <v>48.088835489850332</v>
      </c>
      <c r="D3641" s="209"/>
      <c r="E3641" s="209" t="s">
        <v>204</v>
      </c>
      <c r="F3641" s="209">
        <v>2011</v>
      </c>
    </row>
    <row r="3642" spans="1:6" x14ac:dyDescent="0.45">
      <c r="A3642" s="209">
        <v>85292</v>
      </c>
      <c r="B3642" s="209">
        <v>250</v>
      </c>
      <c r="C3642" s="208">
        <v>45.747903388299598</v>
      </c>
      <c r="D3642" s="209"/>
      <c r="E3642" s="209" t="s">
        <v>204</v>
      </c>
      <c r="F3642" s="209">
        <v>2011</v>
      </c>
    </row>
    <row r="3643" spans="1:6" x14ac:dyDescent="0.45">
      <c r="A3643" s="209">
        <v>85293</v>
      </c>
      <c r="B3643" s="209">
        <v>250</v>
      </c>
      <c r="C3643" s="208">
        <v>55.372889302153197</v>
      </c>
      <c r="D3643" s="209"/>
      <c r="E3643" s="209" t="s">
        <v>204</v>
      </c>
      <c r="F3643" s="209">
        <v>2011</v>
      </c>
    </row>
    <row r="3644" spans="1:6" x14ac:dyDescent="0.45">
      <c r="A3644" s="209">
        <v>85295</v>
      </c>
      <c r="B3644" s="209">
        <v>250</v>
      </c>
      <c r="C3644" s="208">
        <v>24.805527159604161</v>
      </c>
      <c r="D3644" s="209"/>
      <c r="E3644" s="209" t="s">
        <v>204</v>
      </c>
      <c r="F3644" s="209">
        <v>2011</v>
      </c>
    </row>
    <row r="3645" spans="1:6" x14ac:dyDescent="0.45">
      <c r="A3645" s="209">
        <v>85296</v>
      </c>
      <c r="B3645" s="209">
        <v>250</v>
      </c>
      <c r="C3645" s="208">
        <v>32.135465337670333</v>
      </c>
      <c r="D3645" s="209"/>
      <c r="E3645" s="209" t="s">
        <v>204</v>
      </c>
      <c r="F3645" s="209">
        <v>2011</v>
      </c>
    </row>
    <row r="3646" spans="1:6" x14ac:dyDescent="0.45">
      <c r="A3646" s="209">
        <v>85298</v>
      </c>
      <c r="B3646" s="209">
        <v>250</v>
      </c>
      <c r="C3646" s="208">
        <v>26.14645537707267</v>
      </c>
      <c r="D3646" s="209"/>
      <c r="E3646" s="209" t="s">
        <v>204</v>
      </c>
      <c r="F3646" s="209">
        <v>2011</v>
      </c>
    </row>
    <row r="3647" spans="1:6" x14ac:dyDescent="0.45">
      <c r="A3647" s="209">
        <v>85299</v>
      </c>
      <c r="B3647" s="209">
        <v>250</v>
      </c>
      <c r="C3647" s="208">
        <v>34.94112992430631</v>
      </c>
      <c r="D3647" s="209"/>
      <c r="E3647" s="209" t="s">
        <v>204</v>
      </c>
      <c r="F3647" s="209">
        <v>2011</v>
      </c>
    </row>
    <row r="3648" spans="1:6" x14ac:dyDescent="0.45">
      <c r="A3648" s="209">
        <v>85305</v>
      </c>
      <c r="B3648" s="209">
        <v>250</v>
      </c>
      <c r="C3648" s="208">
        <v>53.168320572926213</v>
      </c>
      <c r="D3648" s="209"/>
      <c r="E3648" s="209" t="s">
        <v>204</v>
      </c>
      <c r="F3648" s="209">
        <v>2011</v>
      </c>
    </row>
    <row r="3649" spans="1:6" x14ac:dyDescent="0.45">
      <c r="A3649" s="209">
        <v>85307</v>
      </c>
      <c r="B3649" s="209">
        <v>250</v>
      </c>
      <c r="C3649" s="208">
        <v>41.441385748738853</v>
      </c>
      <c r="D3649" s="209"/>
      <c r="E3649" s="209" t="s">
        <v>204</v>
      </c>
      <c r="F3649" s="209">
        <v>2011</v>
      </c>
    </row>
    <row r="3650" spans="1:6" x14ac:dyDescent="0.45">
      <c r="A3650" s="209">
        <v>85309</v>
      </c>
      <c r="B3650" s="209">
        <v>250</v>
      </c>
      <c r="C3650" s="208">
        <v>18.219026089280842</v>
      </c>
      <c r="D3650" s="209"/>
      <c r="E3650" s="209" t="s">
        <v>204</v>
      </c>
      <c r="F3650" s="209">
        <v>2011</v>
      </c>
    </row>
    <row r="3651" spans="1:6" x14ac:dyDescent="0.45">
      <c r="A3651" s="209">
        <v>85310</v>
      </c>
      <c r="B3651" s="209">
        <v>250</v>
      </c>
      <c r="C3651" s="208">
        <v>41.390309447532559</v>
      </c>
      <c r="D3651" s="209"/>
      <c r="E3651" s="209" t="s">
        <v>204</v>
      </c>
      <c r="F3651" s="209">
        <v>2011</v>
      </c>
    </row>
    <row r="3652" spans="1:6" x14ac:dyDescent="0.45">
      <c r="A3652" s="209">
        <v>85368</v>
      </c>
      <c r="B3652" s="209">
        <v>160</v>
      </c>
      <c r="C3652" s="208">
        <v>18.818110507117261</v>
      </c>
      <c r="D3652" s="209"/>
      <c r="E3652" s="209" t="s">
        <v>111</v>
      </c>
      <c r="F3652" s="209">
        <v>1901</v>
      </c>
    </row>
    <row r="3653" spans="1:6" x14ac:dyDescent="0.45">
      <c r="A3653" s="209">
        <v>85373</v>
      </c>
      <c r="B3653" s="209">
        <v>160</v>
      </c>
      <c r="C3653" s="208">
        <v>20.314947368289499</v>
      </c>
      <c r="D3653" s="209"/>
      <c r="E3653" s="209" t="s">
        <v>111</v>
      </c>
      <c r="F3653" s="209">
        <v>1901</v>
      </c>
    </row>
    <row r="3654" spans="1:6" x14ac:dyDescent="0.45">
      <c r="A3654" s="209">
        <v>85380</v>
      </c>
      <c r="B3654" s="209">
        <v>200</v>
      </c>
      <c r="C3654" s="208">
        <v>27.11060927008204</v>
      </c>
      <c r="D3654" s="209"/>
      <c r="E3654" s="209" t="s">
        <v>207</v>
      </c>
      <c r="F3654" s="209">
        <v>1901</v>
      </c>
    </row>
    <row r="3655" spans="1:6" x14ac:dyDescent="0.45">
      <c r="A3655" s="209">
        <v>85387</v>
      </c>
      <c r="B3655" s="209">
        <v>250</v>
      </c>
      <c r="C3655" s="208">
        <v>25.90039041939297</v>
      </c>
      <c r="D3655" s="209"/>
      <c r="E3655" s="209" t="s">
        <v>205</v>
      </c>
      <c r="F3655" s="209">
        <v>1901</v>
      </c>
    </row>
    <row r="3656" spans="1:6" x14ac:dyDescent="0.45">
      <c r="A3656" s="209">
        <v>85388</v>
      </c>
      <c r="B3656" s="209">
        <v>200</v>
      </c>
      <c r="C3656" s="208">
        <v>47.836798594351883</v>
      </c>
      <c r="D3656" s="209"/>
      <c r="E3656" s="209" t="s">
        <v>207</v>
      </c>
      <c r="F3656" s="209">
        <v>1901</v>
      </c>
    </row>
    <row r="3657" spans="1:6" x14ac:dyDescent="0.45">
      <c r="A3657" s="209">
        <v>85420</v>
      </c>
      <c r="B3657" s="209">
        <v>160</v>
      </c>
      <c r="C3657" s="208">
        <v>31.992867791915771</v>
      </c>
      <c r="D3657" s="209"/>
      <c r="E3657" s="209" t="s">
        <v>204</v>
      </c>
      <c r="F3657" s="209">
        <v>2009</v>
      </c>
    </row>
    <row r="3658" spans="1:6" x14ac:dyDescent="0.45">
      <c r="A3658" s="209">
        <v>85423</v>
      </c>
      <c r="B3658" s="209">
        <v>160</v>
      </c>
      <c r="C3658" s="208">
        <v>32.796750919876082</v>
      </c>
      <c r="D3658" s="209"/>
      <c r="E3658" s="209" t="s">
        <v>204</v>
      </c>
      <c r="F3658" s="209">
        <v>2009</v>
      </c>
    </row>
    <row r="3659" spans="1:6" x14ac:dyDescent="0.45">
      <c r="A3659" s="209">
        <v>85426</v>
      </c>
      <c r="B3659" s="209">
        <v>160</v>
      </c>
      <c r="C3659" s="208">
        <v>21.48420835183309</v>
      </c>
      <c r="D3659" s="209"/>
      <c r="E3659" s="209" t="s">
        <v>204</v>
      </c>
      <c r="F3659" s="209">
        <v>2009</v>
      </c>
    </row>
    <row r="3660" spans="1:6" x14ac:dyDescent="0.45">
      <c r="A3660" s="209">
        <v>85427</v>
      </c>
      <c r="B3660" s="209">
        <v>160</v>
      </c>
      <c r="C3660" s="208">
        <v>1.8830077962377809</v>
      </c>
      <c r="D3660" s="209"/>
      <c r="E3660" s="209" t="s">
        <v>204</v>
      </c>
      <c r="F3660" s="209">
        <v>2009</v>
      </c>
    </row>
    <row r="3661" spans="1:6" x14ac:dyDescent="0.45">
      <c r="A3661" s="209">
        <v>85428</v>
      </c>
      <c r="B3661" s="209">
        <v>160</v>
      </c>
      <c r="C3661" s="208">
        <v>2.0203407047025919</v>
      </c>
      <c r="D3661" s="209"/>
      <c r="E3661" s="209" t="s">
        <v>204</v>
      </c>
      <c r="F3661" s="209">
        <v>2009</v>
      </c>
    </row>
    <row r="3662" spans="1:6" x14ac:dyDescent="0.45">
      <c r="A3662" s="209">
        <v>85572</v>
      </c>
      <c r="B3662" s="209">
        <v>450</v>
      </c>
      <c r="C3662" s="208">
        <v>29.167387231103181</v>
      </c>
      <c r="D3662" s="209"/>
      <c r="E3662" s="209" t="s">
        <v>114</v>
      </c>
      <c r="F3662" s="209">
        <v>1998</v>
      </c>
    </row>
    <row r="3663" spans="1:6" x14ac:dyDescent="0.45">
      <c r="A3663" s="209">
        <v>85588</v>
      </c>
      <c r="B3663" s="209">
        <v>1000</v>
      </c>
      <c r="C3663" s="208">
        <v>66.431318178107347</v>
      </c>
      <c r="D3663" s="209"/>
      <c r="E3663" s="209" t="s">
        <v>203</v>
      </c>
      <c r="F3663" s="209">
        <v>1983</v>
      </c>
    </row>
    <row r="3664" spans="1:6" x14ac:dyDescent="0.45">
      <c r="A3664" s="209">
        <v>85590</v>
      </c>
      <c r="B3664" s="209">
        <v>1000</v>
      </c>
      <c r="C3664" s="208">
        <v>17.60211369533566</v>
      </c>
      <c r="D3664" s="209"/>
      <c r="E3664" s="209" t="s">
        <v>204</v>
      </c>
      <c r="F3664" s="209">
        <v>2011</v>
      </c>
    </row>
    <row r="3665" spans="1:6" x14ac:dyDescent="0.45">
      <c r="A3665" s="209">
        <v>85592</v>
      </c>
      <c r="B3665" s="209">
        <v>400</v>
      </c>
      <c r="C3665" s="208">
        <v>33.112780709627557</v>
      </c>
      <c r="D3665" s="209"/>
      <c r="E3665" s="209" t="s">
        <v>204</v>
      </c>
      <c r="F3665" s="209">
        <v>2011</v>
      </c>
    </row>
    <row r="3666" spans="1:6" x14ac:dyDescent="0.45">
      <c r="A3666" s="209">
        <v>85593</v>
      </c>
      <c r="B3666" s="209">
        <v>250</v>
      </c>
      <c r="C3666" s="208">
        <v>29.259307268638359</v>
      </c>
      <c r="D3666" s="209"/>
      <c r="E3666" s="209" t="s">
        <v>204</v>
      </c>
      <c r="F3666" s="209">
        <v>2011</v>
      </c>
    </row>
    <row r="3667" spans="1:6" x14ac:dyDescent="0.45">
      <c r="A3667" s="209">
        <v>85594</v>
      </c>
      <c r="B3667" s="209">
        <v>250</v>
      </c>
      <c r="C3667" s="208">
        <v>10.79481715874001</v>
      </c>
      <c r="D3667" s="209"/>
      <c r="E3667" s="209" t="s">
        <v>204</v>
      </c>
      <c r="F3667" s="209">
        <v>2011</v>
      </c>
    </row>
    <row r="3668" spans="1:6" x14ac:dyDescent="0.45">
      <c r="A3668" s="209">
        <v>85596</v>
      </c>
      <c r="B3668" s="209">
        <v>250</v>
      </c>
      <c r="C3668" s="208">
        <v>31.901728055621749</v>
      </c>
      <c r="D3668" s="209"/>
      <c r="E3668" s="209" t="s">
        <v>204</v>
      </c>
      <c r="F3668" s="209">
        <v>2011</v>
      </c>
    </row>
    <row r="3669" spans="1:6" x14ac:dyDescent="0.45">
      <c r="A3669" s="209">
        <v>85598</v>
      </c>
      <c r="B3669" s="209">
        <v>250</v>
      </c>
      <c r="C3669" s="208">
        <v>20.760628463399179</v>
      </c>
      <c r="D3669" s="209"/>
      <c r="E3669" s="209" t="s">
        <v>204</v>
      </c>
      <c r="F3669" s="209">
        <v>2011</v>
      </c>
    </row>
    <row r="3670" spans="1:6" x14ac:dyDescent="0.45">
      <c r="A3670" s="209">
        <v>85599</v>
      </c>
      <c r="B3670" s="209">
        <v>250</v>
      </c>
      <c r="C3670" s="208">
        <v>15.77998535310663</v>
      </c>
      <c r="D3670" s="209"/>
      <c r="E3670" s="209" t="s">
        <v>204</v>
      </c>
      <c r="F3670" s="209">
        <v>2011</v>
      </c>
    </row>
    <row r="3671" spans="1:6" x14ac:dyDescent="0.45">
      <c r="A3671" s="209">
        <v>85609</v>
      </c>
      <c r="B3671" s="209">
        <v>455</v>
      </c>
      <c r="C3671" s="208">
        <v>42.094964186361977</v>
      </c>
      <c r="D3671" s="209" t="s">
        <v>442</v>
      </c>
      <c r="E3671" s="209" t="s">
        <v>204</v>
      </c>
      <c r="F3671" s="209">
        <v>2011</v>
      </c>
    </row>
    <row r="3672" spans="1:6" x14ac:dyDescent="0.45">
      <c r="A3672" s="209">
        <v>85611</v>
      </c>
      <c r="B3672" s="209">
        <v>455</v>
      </c>
      <c r="C3672" s="208">
        <v>47.038443687734222</v>
      </c>
      <c r="D3672" s="209" t="s">
        <v>442</v>
      </c>
      <c r="E3672" s="209" t="s">
        <v>204</v>
      </c>
      <c r="F3672" s="209">
        <v>2011</v>
      </c>
    </row>
    <row r="3673" spans="1:6" x14ac:dyDescent="0.45">
      <c r="A3673" s="209">
        <v>85615</v>
      </c>
      <c r="B3673" s="209">
        <v>455</v>
      </c>
      <c r="C3673" s="208">
        <v>45.449432124393958</v>
      </c>
      <c r="D3673" s="209" t="s">
        <v>442</v>
      </c>
      <c r="E3673" s="209" t="s">
        <v>204</v>
      </c>
      <c r="F3673" s="209">
        <v>2011</v>
      </c>
    </row>
    <row r="3674" spans="1:6" x14ac:dyDescent="0.45">
      <c r="A3674" s="209">
        <v>85616</v>
      </c>
      <c r="B3674" s="209">
        <v>455</v>
      </c>
      <c r="C3674" s="208">
        <v>46.160844077573337</v>
      </c>
      <c r="D3674" s="209" t="s">
        <v>442</v>
      </c>
      <c r="E3674" s="209" t="s">
        <v>204</v>
      </c>
      <c r="F3674" s="209">
        <v>2011</v>
      </c>
    </row>
    <row r="3675" spans="1:6" x14ac:dyDescent="0.45">
      <c r="A3675" s="209">
        <v>85621</v>
      </c>
      <c r="B3675" s="209">
        <v>455</v>
      </c>
      <c r="C3675" s="208">
        <v>61.297387418548709</v>
      </c>
      <c r="D3675" s="209" t="s">
        <v>442</v>
      </c>
      <c r="E3675" s="209" t="s">
        <v>204</v>
      </c>
      <c r="F3675" s="209">
        <v>2011</v>
      </c>
    </row>
    <row r="3676" spans="1:6" x14ac:dyDescent="0.45">
      <c r="A3676" s="209">
        <v>85622</v>
      </c>
      <c r="B3676" s="209">
        <v>455</v>
      </c>
      <c r="C3676" s="208">
        <v>31.635206753320681</v>
      </c>
      <c r="D3676" s="209" t="s">
        <v>442</v>
      </c>
      <c r="E3676" s="209" t="s">
        <v>204</v>
      </c>
      <c r="F3676" s="209">
        <v>2011</v>
      </c>
    </row>
    <row r="3677" spans="1:6" x14ac:dyDescent="0.45">
      <c r="A3677" s="209">
        <v>85632</v>
      </c>
      <c r="B3677" s="209">
        <v>455</v>
      </c>
      <c r="C3677" s="208">
        <v>50.03642025269076</v>
      </c>
      <c r="D3677" s="209" t="s">
        <v>442</v>
      </c>
      <c r="E3677" s="209" t="s">
        <v>204</v>
      </c>
      <c r="F3677" s="209">
        <v>2011</v>
      </c>
    </row>
    <row r="3678" spans="1:6" x14ac:dyDescent="0.45">
      <c r="A3678" s="209">
        <v>85635</v>
      </c>
      <c r="B3678" s="209">
        <v>455</v>
      </c>
      <c r="C3678" s="208">
        <v>45.759080331298158</v>
      </c>
      <c r="D3678" s="209" t="s">
        <v>442</v>
      </c>
      <c r="E3678" s="209" t="s">
        <v>204</v>
      </c>
      <c r="F3678" s="209">
        <v>2011</v>
      </c>
    </row>
    <row r="3679" spans="1:6" x14ac:dyDescent="0.45">
      <c r="A3679" s="209">
        <v>85640</v>
      </c>
      <c r="B3679" s="209">
        <v>580</v>
      </c>
      <c r="C3679" s="208">
        <v>13.21628117742593</v>
      </c>
      <c r="D3679" s="209" t="s">
        <v>232</v>
      </c>
      <c r="E3679" s="209" t="s">
        <v>204</v>
      </c>
      <c r="F3679" s="209">
        <v>2011</v>
      </c>
    </row>
    <row r="3680" spans="1:6" x14ac:dyDescent="0.45">
      <c r="A3680" s="209">
        <v>85642</v>
      </c>
      <c r="B3680" s="209">
        <v>455</v>
      </c>
      <c r="C3680" s="208">
        <v>54.457704576229347</v>
      </c>
      <c r="D3680" s="209" t="s">
        <v>442</v>
      </c>
      <c r="E3680" s="209" t="s">
        <v>204</v>
      </c>
      <c r="F3680" s="209">
        <v>2011</v>
      </c>
    </row>
    <row r="3681" spans="1:6" x14ac:dyDescent="0.45">
      <c r="A3681" s="209">
        <v>85647</v>
      </c>
      <c r="B3681" s="209">
        <v>580</v>
      </c>
      <c r="C3681" s="208">
        <v>47.221237918521723</v>
      </c>
      <c r="D3681" s="209" t="s">
        <v>232</v>
      </c>
      <c r="E3681" s="209" t="s">
        <v>204</v>
      </c>
      <c r="F3681" s="209">
        <v>2011</v>
      </c>
    </row>
    <row r="3682" spans="1:6" x14ac:dyDescent="0.45">
      <c r="A3682" s="209">
        <v>85652</v>
      </c>
      <c r="B3682" s="209">
        <v>580</v>
      </c>
      <c r="C3682" s="208">
        <v>42.68730872089214</v>
      </c>
      <c r="D3682" s="209" t="s">
        <v>232</v>
      </c>
      <c r="E3682" s="209" t="s">
        <v>204</v>
      </c>
      <c r="F3682" s="209">
        <v>2011</v>
      </c>
    </row>
    <row r="3683" spans="1:6" x14ac:dyDescent="0.45">
      <c r="A3683" s="209">
        <v>85653</v>
      </c>
      <c r="B3683" s="209">
        <v>580</v>
      </c>
      <c r="C3683" s="208">
        <v>47.407980122118538</v>
      </c>
      <c r="D3683" s="209" t="s">
        <v>232</v>
      </c>
      <c r="E3683" s="209" t="s">
        <v>204</v>
      </c>
      <c r="F3683" s="209">
        <v>2011</v>
      </c>
    </row>
    <row r="3684" spans="1:6" x14ac:dyDescent="0.45">
      <c r="A3684" s="209">
        <v>85656</v>
      </c>
      <c r="B3684" s="209">
        <v>580</v>
      </c>
      <c r="C3684" s="208">
        <v>26.418330285417198</v>
      </c>
      <c r="D3684" s="209" t="s">
        <v>232</v>
      </c>
      <c r="E3684" s="209" t="s">
        <v>204</v>
      </c>
      <c r="F3684" s="209">
        <v>2011</v>
      </c>
    </row>
    <row r="3685" spans="1:6" x14ac:dyDescent="0.45">
      <c r="A3685" s="209">
        <v>85657</v>
      </c>
      <c r="B3685" s="209">
        <v>350</v>
      </c>
      <c r="C3685" s="208">
        <v>3.723983438481302</v>
      </c>
      <c r="D3685" s="209"/>
      <c r="E3685" s="209" t="s">
        <v>204</v>
      </c>
      <c r="F3685" s="209">
        <v>2011</v>
      </c>
    </row>
    <row r="3686" spans="1:6" x14ac:dyDescent="0.45">
      <c r="A3686" s="209">
        <v>85658</v>
      </c>
      <c r="B3686" s="209">
        <v>350</v>
      </c>
      <c r="C3686" s="208">
        <v>15.30980392807081</v>
      </c>
      <c r="D3686" s="209"/>
      <c r="E3686" s="209" t="s">
        <v>204</v>
      </c>
      <c r="F3686" s="209">
        <v>2011</v>
      </c>
    </row>
    <row r="3687" spans="1:6" x14ac:dyDescent="0.45">
      <c r="A3687" s="209">
        <v>85659</v>
      </c>
      <c r="B3687" s="209">
        <v>580</v>
      </c>
      <c r="C3687" s="208">
        <v>6.6324063859622724</v>
      </c>
      <c r="D3687" s="209" t="s">
        <v>232</v>
      </c>
      <c r="E3687" s="209" t="s">
        <v>204</v>
      </c>
      <c r="F3687" s="209">
        <v>2011</v>
      </c>
    </row>
    <row r="3688" spans="1:6" x14ac:dyDescent="0.45">
      <c r="A3688" s="209">
        <v>85667</v>
      </c>
      <c r="B3688" s="209">
        <v>1160</v>
      </c>
      <c r="C3688" s="208">
        <v>11.7129550209679</v>
      </c>
      <c r="D3688" s="209" t="s">
        <v>443</v>
      </c>
      <c r="E3688" s="209" t="s">
        <v>109</v>
      </c>
      <c r="F3688" s="209">
        <v>2011</v>
      </c>
    </row>
    <row r="3689" spans="1:6" x14ac:dyDescent="0.45">
      <c r="A3689" s="209">
        <v>85668</v>
      </c>
      <c r="B3689" s="209">
        <v>1160</v>
      </c>
      <c r="C3689" s="208">
        <v>97.811542846335286</v>
      </c>
      <c r="D3689" s="209" t="s">
        <v>443</v>
      </c>
      <c r="E3689" s="209" t="s">
        <v>109</v>
      </c>
      <c r="F3689" s="209">
        <v>2011</v>
      </c>
    </row>
    <row r="3690" spans="1:6" x14ac:dyDescent="0.45">
      <c r="A3690" s="209">
        <v>85669</v>
      </c>
      <c r="B3690" s="209">
        <v>1160</v>
      </c>
      <c r="C3690" s="208">
        <v>75.630466631721319</v>
      </c>
      <c r="D3690" s="209" t="s">
        <v>443</v>
      </c>
      <c r="E3690" s="209" t="s">
        <v>109</v>
      </c>
      <c r="F3690" s="209">
        <v>2011</v>
      </c>
    </row>
    <row r="3691" spans="1:6" x14ac:dyDescent="0.45">
      <c r="A3691" s="209">
        <v>85687</v>
      </c>
      <c r="B3691" s="209">
        <v>250</v>
      </c>
      <c r="C3691" s="208">
        <v>3.6874960418453639</v>
      </c>
      <c r="D3691" s="209"/>
      <c r="E3691" s="209" t="s">
        <v>204</v>
      </c>
      <c r="F3691" s="209">
        <v>2011</v>
      </c>
    </row>
    <row r="3692" spans="1:6" x14ac:dyDescent="0.45">
      <c r="A3692" s="209">
        <v>85688</v>
      </c>
      <c r="B3692" s="209">
        <v>250</v>
      </c>
      <c r="C3692" s="208">
        <v>14.9115273343946</v>
      </c>
      <c r="D3692" s="209"/>
      <c r="E3692" s="209" t="s">
        <v>204</v>
      </c>
      <c r="F3692" s="209">
        <v>2011</v>
      </c>
    </row>
    <row r="3693" spans="1:6" x14ac:dyDescent="0.45">
      <c r="A3693" s="209">
        <v>85690</v>
      </c>
      <c r="B3693" s="209">
        <v>250</v>
      </c>
      <c r="C3693" s="208">
        <v>19.279407658189591</v>
      </c>
      <c r="D3693" s="209"/>
      <c r="E3693" s="209" t="s">
        <v>204</v>
      </c>
      <c r="F3693" s="209">
        <v>2011</v>
      </c>
    </row>
    <row r="3694" spans="1:6" x14ac:dyDescent="0.45">
      <c r="A3694" s="209">
        <v>85696</v>
      </c>
      <c r="B3694" s="209">
        <v>250</v>
      </c>
      <c r="C3694" s="208">
        <v>35.218750312726051</v>
      </c>
      <c r="D3694" s="209"/>
      <c r="E3694" s="209" t="s">
        <v>205</v>
      </c>
      <c r="F3694" s="209">
        <v>1975</v>
      </c>
    </row>
    <row r="3695" spans="1:6" x14ac:dyDescent="0.45">
      <c r="A3695" s="209">
        <v>85697</v>
      </c>
      <c r="B3695" s="209">
        <v>400</v>
      </c>
      <c r="C3695" s="208">
        <v>10.56727236150568</v>
      </c>
      <c r="D3695" s="209" t="s">
        <v>444</v>
      </c>
      <c r="E3695" s="209" t="s">
        <v>203</v>
      </c>
      <c r="F3695" s="209">
        <v>1975</v>
      </c>
    </row>
    <row r="3696" spans="1:6" x14ac:dyDescent="0.45">
      <c r="A3696" s="209">
        <v>85698</v>
      </c>
      <c r="B3696" s="209">
        <v>250</v>
      </c>
      <c r="C3696" s="208">
        <v>44.152712018446792</v>
      </c>
      <c r="D3696" s="209"/>
      <c r="E3696" s="209" t="s">
        <v>204</v>
      </c>
      <c r="F3696" s="209">
        <v>2011</v>
      </c>
    </row>
    <row r="3697" spans="1:6" x14ac:dyDescent="0.45">
      <c r="A3697" s="209">
        <v>85701</v>
      </c>
      <c r="B3697" s="209">
        <v>250</v>
      </c>
      <c r="C3697" s="208">
        <v>18.385413135865029</v>
      </c>
      <c r="D3697" s="209"/>
      <c r="E3697" s="209" t="s">
        <v>204</v>
      </c>
      <c r="F3697" s="209">
        <v>2011</v>
      </c>
    </row>
    <row r="3698" spans="1:6" x14ac:dyDescent="0.45">
      <c r="A3698" s="209">
        <v>85702</v>
      </c>
      <c r="B3698" s="209">
        <v>250</v>
      </c>
      <c r="C3698" s="208">
        <v>20.15284869786462</v>
      </c>
      <c r="D3698" s="209"/>
      <c r="E3698" s="209" t="s">
        <v>204</v>
      </c>
      <c r="F3698" s="209">
        <v>2011</v>
      </c>
    </row>
    <row r="3699" spans="1:6" x14ac:dyDescent="0.45">
      <c r="A3699" s="209">
        <v>85709</v>
      </c>
      <c r="B3699" s="209">
        <v>200</v>
      </c>
      <c r="C3699" s="208">
        <v>18.909326832519991</v>
      </c>
      <c r="D3699" s="209"/>
      <c r="E3699" s="209" t="s">
        <v>205</v>
      </c>
      <c r="F3699" s="209">
        <v>1976</v>
      </c>
    </row>
    <row r="3700" spans="1:6" x14ac:dyDescent="0.45">
      <c r="A3700" s="209">
        <v>85711</v>
      </c>
      <c r="B3700" s="209">
        <v>200</v>
      </c>
      <c r="C3700" s="208">
        <v>3.6225163798861928</v>
      </c>
      <c r="D3700" s="209"/>
      <c r="E3700" s="209" t="s">
        <v>204</v>
      </c>
      <c r="F3700" s="209">
        <v>2011</v>
      </c>
    </row>
    <row r="3701" spans="1:6" x14ac:dyDescent="0.45">
      <c r="A3701" s="209">
        <v>85712</v>
      </c>
      <c r="B3701" s="209">
        <v>200</v>
      </c>
      <c r="C3701" s="208">
        <v>2.0887841394222928</v>
      </c>
      <c r="D3701" s="209"/>
      <c r="E3701" s="209" t="s">
        <v>205</v>
      </c>
      <c r="F3701" s="209">
        <v>1976</v>
      </c>
    </row>
    <row r="3702" spans="1:6" x14ac:dyDescent="0.45">
      <c r="A3702" s="209">
        <v>85732</v>
      </c>
      <c r="B3702" s="209">
        <v>450</v>
      </c>
      <c r="C3702" s="208">
        <v>16.286911125957321</v>
      </c>
      <c r="D3702" s="209"/>
      <c r="E3702" s="209" t="s">
        <v>204</v>
      </c>
      <c r="F3702" s="209">
        <v>2011</v>
      </c>
    </row>
    <row r="3703" spans="1:6" x14ac:dyDescent="0.45">
      <c r="A3703" s="209">
        <v>85736</v>
      </c>
      <c r="B3703" s="209">
        <v>450</v>
      </c>
      <c r="C3703" s="208">
        <v>30.704725846508861</v>
      </c>
      <c r="D3703" s="209"/>
      <c r="E3703" s="209" t="s">
        <v>204</v>
      </c>
      <c r="F3703" s="209">
        <v>2011</v>
      </c>
    </row>
    <row r="3704" spans="1:6" x14ac:dyDescent="0.45">
      <c r="A3704" s="209">
        <v>85738</v>
      </c>
      <c r="B3704" s="209">
        <v>450</v>
      </c>
      <c r="C3704" s="208">
        <v>22.83613392515073</v>
      </c>
      <c r="D3704" s="209"/>
      <c r="E3704" s="209" t="s">
        <v>204</v>
      </c>
      <c r="F3704" s="209">
        <v>2011</v>
      </c>
    </row>
    <row r="3705" spans="1:6" x14ac:dyDescent="0.45">
      <c r="A3705" s="209">
        <v>85741</v>
      </c>
      <c r="B3705" s="209">
        <v>450</v>
      </c>
      <c r="C3705" s="208">
        <v>11.73712410594694</v>
      </c>
      <c r="D3705" s="209"/>
      <c r="E3705" s="209" t="s">
        <v>204</v>
      </c>
      <c r="F3705" s="209">
        <v>2011</v>
      </c>
    </row>
    <row r="3706" spans="1:6" x14ac:dyDescent="0.45">
      <c r="A3706" s="209">
        <v>86159</v>
      </c>
      <c r="B3706" s="209">
        <v>450</v>
      </c>
      <c r="C3706" s="208">
        <v>18.063303263933658</v>
      </c>
      <c r="D3706" s="209"/>
      <c r="E3706" s="209" t="s">
        <v>204</v>
      </c>
      <c r="F3706" s="209">
        <v>2011</v>
      </c>
    </row>
    <row r="3707" spans="1:6" x14ac:dyDescent="0.45">
      <c r="A3707" s="209">
        <v>86161</v>
      </c>
      <c r="B3707" s="209">
        <v>450</v>
      </c>
      <c r="C3707" s="208">
        <v>3.2235827928501091</v>
      </c>
      <c r="D3707" s="209"/>
      <c r="E3707" s="209" t="s">
        <v>204</v>
      </c>
      <c r="F3707" s="209">
        <v>2011</v>
      </c>
    </row>
    <row r="3708" spans="1:6" x14ac:dyDescent="0.45">
      <c r="A3708" s="209">
        <v>86164</v>
      </c>
      <c r="B3708" s="209">
        <v>300</v>
      </c>
      <c r="C3708" s="208">
        <v>21.11573294820672</v>
      </c>
      <c r="D3708" s="209" t="s">
        <v>445</v>
      </c>
      <c r="E3708" s="209" t="s">
        <v>205</v>
      </c>
      <c r="F3708" s="209">
        <v>1972</v>
      </c>
    </row>
    <row r="3709" spans="1:6" x14ac:dyDescent="0.45">
      <c r="A3709" s="209">
        <v>86180</v>
      </c>
      <c r="B3709" s="209">
        <v>250</v>
      </c>
      <c r="C3709" s="208">
        <v>19.521399305920639</v>
      </c>
      <c r="D3709" s="209"/>
      <c r="E3709" s="209" t="s">
        <v>207</v>
      </c>
      <c r="F3709" s="209">
        <v>1977</v>
      </c>
    </row>
    <row r="3710" spans="1:6" x14ac:dyDescent="0.45">
      <c r="A3710" s="209">
        <v>86184</v>
      </c>
      <c r="B3710" s="209">
        <v>250</v>
      </c>
      <c r="C3710" s="208">
        <v>24.191578840951781</v>
      </c>
      <c r="D3710" s="209"/>
      <c r="E3710" s="209" t="s">
        <v>205</v>
      </c>
      <c r="F3710" s="209">
        <v>1972</v>
      </c>
    </row>
    <row r="3711" spans="1:6" x14ac:dyDescent="0.45">
      <c r="A3711" s="209">
        <v>86187</v>
      </c>
      <c r="B3711" s="209">
        <v>250</v>
      </c>
      <c r="C3711" s="208">
        <v>26.49646500136582</v>
      </c>
      <c r="D3711" s="209"/>
      <c r="E3711" s="209" t="s">
        <v>205</v>
      </c>
      <c r="F3711" s="209">
        <v>1972</v>
      </c>
    </row>
    <row r="3712" spans="1:6" x14ac:dyDescent="0.45">
      <c r="A3712" s="209">
        <v>86188</v>
      </c>
      <c r="B3712" s="209">
        <v>300</v>
      </c>
      <c r="C3712" s="208">
        <v>24.31907996901667</v>
      </c>
      <c r="D3712" s="209"/>
      <c r="E3712" s="209" t="s">
        <v>205</v>
      </c>
      <c r="F3712" s="209">
        <v>1972</v>
      </c>
    </row>
    <row r="3713" spans="1:6" x14ac:dyDescent="0.45">
      <c r="A3713" s="209">
        <v>86191</v>
      </c>
      <c r="B3713" s="209">
        <v>675</v>
      </c>
      <c r="C3713" s="208">
        <v>42.599752786151939</v>
      </c>
      <c r="D3713" s="209"/>
      <c r="E3713" s="209" t="s">
        <v>204</v>
      </c>
      <c r="F3713" s="209">
        <v>2011</v>
      </c>
    </row>
    <row r="3714" spans="1:6" x14ac:dyDescent="0.45">
      <c r="A3714" s="209">
        <v>86192</v>
      </c>
      <c r="B3714" s="209">
        <v>675</v>
      </c>
      <c r="C3714" s="208">
        <v>20.308051723555771</v>
      </c>
      <c r="D3714" s="209"/>
      <c r="E3714" s="209" t="s">
        <v>204</v>
      </c>
      <c r="F3714" s="209">
        <v>2011</v>
      </c>
    </row>
    <row r="3715" spans="1:6" x14ac:dyDescent="0.45">
      <c r="A3715" s="209">
        <v>86200</v>
      </c>
      <c r="B3715" s="209">
        <v>1000</v>
      </c>
      <c r="C3715" s="208">
        <v>50.951287644796153</v>
      </c>
      <c r="D3715" s="209"/>
      <c r="E3715" s="209" t="s">
        <v>203</v>
      </c>
      <c r="F3715" s="209">
        <v>1983</v>
      </c>
    </row>
    <row r="3716" spans="1:6" x14ac:dyDescent="0.45">
      <c r="A3716" s="209">
        <v>86204</v>
      </c>
      <c r="B3716" s="209">
        <v>1000</v>
      </c>
      <c r="C3716" s="208">
        <v>30.357475758463451</v>
      </c>
      <c r="D3716" s="209"/>
      <c r="E3716" s="209" t="s">
        <v>203</v>
      </c>
      <c r="F3716" s="209">
        <v>1983</v>
      </c>
    </row>
    <row r="3717" spans="1:6" x14ac:dyDescent="0.45">
      <c r="A3717" s="209">
        <v>86206</v>
      </c>
      <c r="B3717" s="209">
        <v>315</v>
      </c>
      <c r="C3717" s="208">
        <v>2.0869244239203599</v>
      </c>
      <c r="D3717" s="209"/>
      <c r="E3717" s="209" t="s">
        <v>204</v>
      </c>
      <c r="F3717" s="209">
        <v>2011</v>
      </c>
    </row>
    <row r="3718" spans="1:6" x14ac:dyDescent="0.45">
      <c r="A3718" s="209">
        <v>86207</v>
      </c>
      <c r="B3718" s="209">
        <v>300</v>
      </c>
      <c r="C3718" s="208">
        <v>14.03827283360005</v>
      </c>
      <c r="D3718" s="209"/>
      <c r="E3718" s="209" t="s">
        <v>205</v>
      </c>
      <c r="F3718" s="209">
        <v>1972</v>
      </c>
    </row>
    <row r="3719" spans="1:6" x14ac:dyDescent="0.45">
      <c r="A3719" s="209">
        <v>86208</v>
      </c>
      <c r="B3719" s="209">
        <v>315</v>
      </c>
      <c r="C3719" s="208">
        <v>1.9684128491526141</v>
      </c>
      <c r="D3719" s="209"/>
      <c r="E3719" s="209" t="s">
        <v>114</v>
      </c>
      <c r="F3719" s="209">
        <v>2007</v>
      </c>
    </row>
    <row r="3720" spans="1:6" x14ac:dyDescent="0.45">
      <c r="A3720" s="209">
        <v>86216</v>
      </c>
      <c r="B3720" s="209">
        <v>300</v>
      </c>
      <c r="C3720" s="208">
        <v>14.87476134403458</v>
      </c>
      <c r="D3720" s="209" t="s">
        <v>446</v>
      </c>
      <c r="E3720" s="209" t="s">
        <v>203</v>
      </c>
      <c r="F3720" s="209">
        <v>1987</v>
      </c>
    </row>
    <row r="3721" spans="1:6" x14ac:dyDescent="0.45">
      <c r="A3721" s="209">
        <v>86220</v>
      </c>
      <c r="B3721" s="209">
        <v>315</v>
      </c>
      <c r="C3721" s="208">
        <v>47.226592983288157</v>
      </c>
      <c r="D3721" s="209"/>
      <c r="E3721" s="209" t="s">
        <v>204</v>
      </c>
      <c r="F3721" s="209">
        <v>2011</v>
      </c>
    </row>
    <row r="3722" spans="1:6" x14ac:dyDescent="0.45">
      <c r="A3722" s="209">
        <v>86224</v>
      </c>
      <c r="B3722" s="209">
        <v>400</v>
      </c>
      <c r="C3722" s="208">
        <v>47.635895322922153</v>
      </c>
      <c r="D3722" s="209"/>
      <c r="E3722" s="209" t="s">
        <v>204</v>
      </c>
      <c r="F3722" s="209">
        <v>2011</v>
      </c>
    </row>
    <row r="3723" spans="1:6" x14ac:dyDescent="0.45">
      <c r="A3723" s="209">
        <v>86228</v>
      </c>
      <c r="B3723" s="209">
        <v>500</v>
      </c>
      <c r="C3723" s="208">
        <v>33.747773244147957</v>
      </c>
      <c r="D3723" s="209"/>
      <c r="E3723" s="209" t="s">
        <v>204</v>
      </c>
      <c r="F3723" s="209">
        <v>2011</v>
      </c>
    </row>
    <row r="3724" spans="1:6" x14ac:dyDescent="0.45">
      <c r="A3724" s="209">
        <v>86229</v>
      </c>
      <c r="B3724" s="209">
        <v>400</v>
      </c>
      <c r="C3724" s="208">
        <v>6.2444633022264036</v>
      </c>
      <c r="D3724" s="209"/>
      <c r="E3724" s="209" t="s">
        <v>204</v>
      </c>
      <c r="F3724" s="209">
        <v>2011</v>
      </c>
    </row>
    <row r="3725" spans="1:6" x14ac:dyDescent="0.45">
      <c r="A3725" s="209">
        <v>86244</v>
      </c>
      <c r="B3725" s="209">
        <v>500</v>
      </c>
      <c r="C3725" s="208">
        <v>37.274708533748559</v>
      </c>
      <c r="D3725" s="209"/>
      <c r="E3725" s="209" t="s">
        <v>204</v>
      </c>
      <c r="F3725" s="209">
        <v>2011</v>
      </c>
    </row>
    <row r="3726" spans="1:6" x14ac:dyDescent="0.45">
      <c r="A3726" s="209">
        <v>86248</v>
      </c>
      <c r="B3726" s="209">
        <v>500</v>
      </c>
      <c r="C3726" s="208">
        <v>22.073046778712769</v>
      </c>
      <c r="D3726" s="209"/>
      <c r="E3726" s="209" t="s">
        <v>204</v>
      </c>
      <c r="F3726" s="209">
        <v>2011</v>
      </c>
    </row>
    <row r="3727" spans="1:6" x14ac:dyDescent="0.45">
      <c r="A3727" s="209">
        <v>86250</v>
      </c>
      <c r="B3727" s="209">
        <v>500</v>
      </c>
      <c r="C3727" s="208">
        <v>17.595822131063269</v>
      </c>
      <c r="D3727" s="209"/>
      <c r="E3727" s="209" t="s">
        <v>204</v>
      </c>
      <c r="F3727" s="209">
        <v>2011</v>
      </c>
    </row>
    <row r="3728" spans="1:6" x14ac:dyDescent="0.45">
      <c r="A3728" s="209">
        <v>86253</v>
      </c>
      <c r="B3728" s="209">
        <v>500</v>
      </c>
      <c r="C3728" s="208">
        <v>40.691035381561321</v>
      </c>
      <c r="D3728" s="209"/>
      <c r="E3728" s="209" t="s">
        <v>204</v>
      </c>
      <c r="F3728" s="209">
        <v>2011</v>
      </c>
    </row>
    <row r="3729" spans="1:6" x14ac:dyDescent="0.45">
      <c r="A3729" s="209">
        <v>86282</v>
      </c>
      <c r="B3729" s="209">
        <v>315</v>
      </c>
      <c r="C3729" s="208">
        <v>40.556959123641448</v>
      </c>
      <c r="D3729" s="209"/>
      <c r="E3729" s="209" t="s">
        <v>204</v>
      </c>
      <c r="F3729" s="209">
        <v>2010</v>
      </c>
    </row>
    <row r="3730" spans="1:6" x14ac:dyDescent="0.45">
      <c r="A3730" s="209">
        <v>86286</v>
      </c>
      <c r="B3730" s="209">
        <v>315</v>
      </c>
      <c r="C3730" s="208">
        <v>37.978335221318183</v>
      </c>
      <c r="D3730" s="209"/>
      <c r="E3730" s="209" t="s">
        <v>204</v>
      </c>
      <c r="F3730" s="209">
        <v>2010</v>
      </c>
    </row>
    <row r="3731" spans="1:6" x14ac:dyDescent="0.45">
      <c r="A3731" s="209">
        <v>86289</v>
      </c>
      <c r="B3731" s="209">
        <v>315</v>
      </c>
      <c r="C3731" s="208">
        <v>7.6601278843371539</v>
      </c>
      <c r="D3731" s="209"/>
      <c r="E3731" s="209" t="s">
        <v>204</v>
      </c>
      <c r="F3731" s="209">
        <v>2010</v>
      </c>
    </row>
    <row r="3732" spans="1:6" x14ac:dyDescent="0.45">
      <c r="A3732" s="209">
        <v>86291</v>
      </c>
      <c r="B3732" s="209">
        <v>600</v>
      </c>
      <c r="C3732" s="208">
        <v>13.786850376563271</v>
      </c>
      <c r="D3732" s="209"/>
      <c r="E3732" s="209" t="s">
        <v>204</v>
      </c>
      <c r="F3732" s="209">
        <v>2011</v>
      </c>
    </row>
    <row r="3733" spans="1:6" x14ac:dyDescent="0.45">
      <c r="A3733" s="209">
        <v>86294</v>
      </c>
      <c r="B3733" s="209">
        <v>600</v>
      </c>
      <c r="C3733" s="208">
        <v>35.901233614272122</v>
      </c>
      <c r="D3733" s="209"/>
      <c r="E3733" s="209" t="s">
        <v>204</v>
      </c>
      <c r="F3733" s="209">
        <v>2011</v>
      </c>
    </row>
    <row r="3734" spans="1:6" x14ac:dyDescent="0.45">
      <c r="A3734" s="209">
        <v>86297</v>
      </c>
      <c r="B3734" s="209">
        <v>600</v>
      </c>
      <c r="C3734" s="208">
        <v>42.889622702378382</v>
      </c>
      <c r="D3734" s="209"/>
      <c r="E3734" s="209" t="s">
        <v>204</v>
      </c>
      <c r="F3734" s="209">
        <v>2011</v>
      </c>
    </row>
    <row r="3735" spans="1:6" x14ac:dyDescent="0.45">
      <c r="A3735" s="209">
        <v>86301</v>
      </c>
      <c r="B3735" s="209">
        <v>315</v>
      </c>
      <c r="C3735" s="208">
        <v>26.433393587984021</v>
      </c>
      <c r="D3735" s="209"/>
      <c r="E3735" s="209" t="s">
        <v>204</v>
      </c>
      <c r="F3735" s="209">
        <v>2011</v>
      </c>
    </row>
    <row r="3736" spans="1:6" x14ac:dyDescent="0.45">
      <c r="A3736" s="209">
        <v>86303</v>
      </c>
      <c r="B3736" s="209">
        <v>600</v>
      </c>
      <c r="C3736" s="208">
        <v>19.943062892365351</v>
      </c>
      <c r="D3736" s="209"/>
      <c r="E3736" s="209" t="s">
        <v>203</v>
      </c>
      <c r="F3736" s="209">
        <v>1986</v>
      </c>
    </row>
    <row r="3737" spans="1:6" x14ac:dyDescent="0.45">
      <c r="A3737" s="209">
        <v>86318</v>
      </c>
      <c r="B3737" s="209">
        <v>500</v>
      </c>
      <c r="C3737" s="208">
        <v>32.477564545096733</v>
      </c>
      <c r="D3737" s="209"/>
      <c r="E3737" s="209" t="s">
        <v>204</v>
      </c>
      <c r="F3737" s="209">
        <v>2011</v>
      </c>
    </row>
    <row r="3738" spans="1:6" x14ac:dyDescent="0.45">
      <c r="A3738" s="209">
        <v>86326</v>
      </c>
      <c r="B3738" s="209">
        <v>500</v>
      </c>
      <c r="C3738" s="208">
        <v>12.135432455577179</v>
      </c>
      <c r="D3738" s="209"/>
      <c r="E3738" s="209" t="s">
        <v>204</v>
      </c>
      <c r="F3738" s="209">
        <v>2011</v>
      </c>
    </row>
    <row r="3739" spans="1:6" x14ac:dyDescent="0.45">
      <c r="A3739" s="209">
        <v>86327</v>
      </c>
      <c r="B3739" s="209">
        <v>500</v>
      </c>
      <c r="C3739" s="208">
        <v>9.9557899670021133</v>
      </c>
      <c r="D3739" s="209"/>
      <c r="E3739" s="209" t="s">
        <v>204</v>
      </c>
      <c r="F3739" s="209">
        <v>2011</v>
      </c>
    </row>
    <row r="3740" spans="1:6" x14ac:dyDescent="0.45">
      <c r="A3740" s="209">
        <v>86329</v>
      </c>
      <c r="B3740" s="209">
        <v>315</v>
      </c>
      <c r="C3740" s="208">
        <v>13.07512480693763</v>
      </c>
      <c r="D3740" s="209"/>
      <c r="E3740" s="209" t="s">
        <v>204</v>
      </c>
      <c r="F3740" s="209">
        <v>2011</v>
      </c>
    </row>
    <row r="3741" spans="1:6" x14ac:dyDescent="0.45">
      <c r="A3741" s="209">
        <v>86332</v>
      </c>
      <c r="B3741" s="209">
        <v>315</v>
      </c>
      <c r="C3741" s="208">
        <v>14.68028935005163</v>
      </c>
      <c r="D3741" s="209"/>
      <c r="E3741" s="209" t="s">
        <v>204</v>
      </c>
      <c r="F3741" s="209">
        <v>2011</v>
      </c>
    </row>
    <row r="3742" spans="1:6" x14ac:dyDescent="0.45">
      <c r="A3742" s="209">
        <v>86333</v>
      </c>
      <c r="B3742" s="209">
        <v>400</v>
      </c>
      <c r="C3742" s="208">
        <v>0.69705454172104298</v>
      </c>
      <c r="D3742" s="209"/>
      <c r="E3742" s="209" t="s">
        <v>204</v>
      </c>
      <c r="F3742" s="209">
        <v>2011</v>
      </c>
    </row>
    <row r="3743" spans="1:6" x14ac:dyDescent="0.45">
      <c r="A3743" s="209">
        <v>86334</v>
      </c>
      <c r="B3743" s="209">
        <v>500</v>
      </c>
      <c r="C3743" s="208">
        <v>7.9158616249630436</v>
      </c>
      <c r="D3743" s="209"/>
      <c r="E3743" s="209" t="s">
        <v>204</v>
      </c>
      <c r="F3743" s="209">
        <v>2011</v>
      </c>
    </row>
    <row r="3744" spans="1:6" x14ac:dyDescent="0.45">
      <c r="A3744" s="209">
        <v>86335</v>
      </c>
      <c r="B3744" s="209">
        <v>500</v>
      </c>
      <c r="C3744" s="208">
        <v>38.187409990685723</v>
      </c>
      <c r="D3744" s="209"/>
      <c r="E3744" s="209" t="s">
        <v>204</v>
      </c>
      <c r="F3744" s="209">
        <v>2011</v>
      </c>
    </row>
    <row r="3745" spans="1:6" x14ac:dyDescent="0.45">
      <c r="A3745" s="209">
        <v>86339</v>
      </c>
      <c r="B3745" s="209">
        <v>500</v>
      </c>
      <c r="C3745" s="208">
        <v>23.588367538514159</v>
      </c>
      <c r="D3745" s="209"/>
      <c r="E3745" s="209" t="s">
        <v>204</v>
      </c>
      <c r="F3745" s="209">
        <v>2011</v>
      </c>
    </row>
    <row r="3746" spans="1:6" x14ac:dyDescent="0.45">
      <c r="A3746" s="209">
        <v>86340</v>
      </c>
      <c r="B3746" s="209">
        <v>500</v>
      </c>
      <c r="C3746" s="208">
        <v>10.443604871283981</v>
      </c>
      <c r="D3746" s="209"/>
      <c r="E3746" s="209" t="s">
        <v>204</v>
      </c>
      <c r="F3746" s="209">
        <v>2011</v>
      </c>
    </row>
    <row r="3747" spans="1:6" x14ac:dyDescent="0.45">
      <c r="A3747" s="209">
        <v>86361</v>
      </c>
      <c r="B3747" s="209">
        <v>1125</v>
      </c>
      <c r="C3747" s="208">
        <v>33.624941616036473</v>
      </c>
      <c r="D3747" s="209"/>
      <c r="E3747" s="209" t="s">
        <v>114</v>
      </c>
      <c r="F3747" s="209">
        <v>1997</v>
      </c>
    </row>
    <row r="3748" spans="1:6" x14ac:dyDescent="0.45">
      <c r="A3748" s="209">
        <v>86362</v>
      </c>
      <c r="B3748" s="209">
        <v>1125</v>
      </c>
      <c r="C3748" s="208">
        <v>24.44441794763868</v>
      </c>
      <c r="D3748" s="209"/>
      <c r="E3748" s="209" t="s">
        <v>114</v>
      </c>
      <c r="F3748" s="209">
        <v>1997</v>
      </c>
    </row>
    <row r="3749" spans="1:6" x14ac:dyDescent="0.45">
      <c r="A3749" s="209">
        <v>86370</v>
      </c>
      <c r="B3749" s="209">
        <v>250</v>
      </c>
      <c r="C3749" s="208">
        <v>63.914638974173577</v>
      </c>
      <c r="D3749" s="209"/>
      <c r="E3749" s="209" t="s">
        <v>204</v>
      </c>
      <c r="F3749" s="209">
        <v>2011</v>
      </c>
    </row>
    <row r="3750" spans="1:6" x14ac:dyDescent="0.45">
      <c r="A3750" s="209">
        <v>86371</v>
      </c>
      <c r="B3750" s="209">
        <v>903</v>
      </c>
      <c r="C3750" s="208">
        <v>21.920041525068171</v>
      </c>
      <c r="D3750" s="209"/>
      <c r="E3750" s="209" t="s">
        <v>204</v>
      </c>
      <c r="F3750" s="209">
        <v>2011</v>
      </c>
    </row>
    <row r="3751" spans="1:6" x14ac:dyDescent="0.45">
      <c r="A3751" s="209">
        <v>86378</v>
      </c>
      <c r="B3751" s="209">
        <v>250</v>
      </c>
      <c r="C3751" s="208">
        <v>9.8365643714728854</v>
      </c>
      <c r="D3751" s="209"/>
      <c r="E3751" s="209" t="s">
        <v>204</v>
      </c>
      <c r="F3751" s="209">
        <v>2011</v>
      </c>
    </row>
    <row r="3752" spans="1:6" x14ac:dyDescent="0.45">
      <c r="A3752" s="209">
        <v>86383</v>
      </c>
      <c r="B3752" s="209">
        <v>250</v>
      </c>
      <c r="C3752" s="208">
        <v>38.044885596093479</v>
      </c>
      <c r="D3752" s="209"/>
      <c r="E3752" s="209" t="s">
        <v>204</v>
      </c>
      <c r="F3752" s="209">
        <v>2011</v>
      </c>
    </row>
    <row r="3753" spans="1:6" x14ac:dyDescent="0.45">
      <c r="A3753" s="209">
        <v>86384</v>
      </c>
      <c r="B3753" s="209">
        <v>903</v>
      </c>
      <c r="C3753" s="208">
        <v>62.845668364884901</v>
      </c>
      <c r="D3753" s="209"/>
      <c r="E3753" s="209" t="s">
        <v>204</v>
      </c>
      <c r="F3753" s="209">
        <v>2011</v>
      </c>
    </row>
    <row r="3754" spans="1:6" x14ac:dyDescent="0.45">
      <c r="A3754" s="209">
        <v>86391</v>
      </c>
      <c r="B3754" s="209">
        <v>903</v>
      </c>
      <c r="C3754" s="208">
        <v>57.476426631809161</v>
      </c>
      <c r="D3754" s="209"/>
      <c r="E3754" s="209" t="s">
        <v>204</v>
      </c>
      <c r="F3754" s="209">
        <v>2011</v>
      </c>
    </row>
    <row r="3755" spans="1:6" x14ac:dyDescent="0.45">
      <c r="A3755" s="209">
        <v>86392</v>
      </c>
      <c r="B3755" s="209">
        <v>903</v>
      </c>
      <c r="C3755" s="208">
        <v>56.837788670894327</v>
      </c>
      <c r="D3755" s="209"/>
      <c r="E3755" s="209" t="s">
        <v>204</v>
      </c>
      <c r="F3755" s="209">
        <v>2011</v>
      </c>
    </row>
    <row r="3756" spans="1:6" x14ac:dyDescent="0.45">
      <c r="A3756" s="209">
        <v>86403</v>
      </c>
      <c r="B3756" s="209">
        <v>903</v>
      </c>
      <c r="C3756" s="208">
        <v>54.688147458228769</v>
      </c>
      <c r="D3756" s="209"/>
      <c r="E3756" s="209" t="s">
        <v>204</v>
      </c>
      <c r="F3756" s="209">
        <v>2011</v>
      </c>
    </row>
    <row r="3757" spans="1:6" x14ac:dyDescent="0.45">
      <c r="A3757" s="209">
        <v>86406</v>
      </c>
      <c r="B3757" s="209">
        <v>903</v>
      </c>
      <c r="C3757" s="208">
        <v>21.263373784557931</v>
      </c>
      <c r="D3757" s="209"/>
      <c r="E3757" s="209" t="s">
        <v>204</v>
      </c>
      <c r="F3757" s="209">
        <v>2011</v>
      </c>
    </row>
    <row r="3758" spans="1:6" x14ac:dyDescent="0.45">
      <c r="A3758" s="209">
        <v>86410</v>
      </c>
      <c r="B3758" s="209">
        <v>200</v>
      </c>
      <c r="C3758" s="208">
        <v>18.518746825500202</v>
      </c>
      <c r="D3758" s="209"/>
      <c r="E3758" s="209" t="s">
        <v>205</v>
      </c>
      <c r="F3758" s="209">
        <v>1982</v>
      </c>
    </row>
    <row r="3759" spans="1:6" x14ac:dyDescent="0.45">
      <c r="A3759" s="209">
        <v>86412</v>
      </c>
      <c r="B3759" s="209">
        <v>200</v>
      </c>
      <c r="C3759" s="208">
        <v>19.15756288117602</v>
      </c>
      <c r="D3759" s="209"/>
      <c r="E3759" s="209" t="s">
        <v>205</v>
      </c>
      <c r="F3759" s="209">
        <v>1982</v>
      </c>
    </row>
    <row r="3760" spans="1:6" x14ac:dyDescent="0.45">
      <c r="A3760" s="209">
        <v>86422</v>
      </c>
      <c r="B3760" s="209">
        <v>200</v>
      </c>
      <c r="C3760" s="208">
        <v>9.5542282750913206</v>
      </c>
      <c r="D3760" s="209"/>
      <c r="E3760" s="209" t="s">
        <v>205</v>
      </c>
      <c r="F3760" s="209">
        <v>1982</v>
      </c>
    </row>
    <row r="3761" spans="1:6" x14ac:dyDescent="0.45">
      <c r="A3761" s="209">
        <v>86424</v>
      </c>
      <c r="B3761" s="209">
        <v>200</v>
      </c>
      <c r="C3761" s="208">
        <v>12.37447073134576</v>
      </c>
      <c r="D3761" s="209"/>
      <c r="E3761" s="209" t="s">
        <v>205</v>
      </c>
      <c r="F3761" s="209">
        <v>1982</v>
      </c>
    </row>
    <row r="3762" spans="1:6" x14ac:dyDescent="0.45">
      <c r="A3762" s="209">
        <v>86425</v>
      </c>
      <c r="B3762" s="209">
        <v>200</v>
      </c>
      <c r="C3762" s="208">
        <v>29.303058662455921</v>
      </c>
      <c r="D3762" s="209"/>
      <c r="E3762" s="209" t="s">
        <v>207</v>
      </c>
      <c r="F3762" s="209">
        <v>1982</v>
      </c>
    </row>
    <row r="3763" spans="1:6" x14ac:dyDescent="0.45">
      <c r="A3763" s="209">
        <v>86434</v>
      </c>
      <c r="B3763" s="209">
        <v>200</v>
      </c>
      <c r="C3763" s="208">
        <v>8.0164646246654403</v>
      </c>
      <c r="D3763" s="209"/>
      <c r="E3763" s="209" t="s">
        <v>207</v>
      </c>
      <c r="F3763" s="209">
        <v>1982</v>
      </c>
    </row>
    <row r="3764" spans="1:6" x14ac:dyDescent="0.45">
      <c r="A3764" s="209">
        <v>86435</v>
      </c>
      <c r="B3764" s="209">
        <v>200</v>
      </c>
      <c r="C3764" s="208">
        <v>17.63596417617774</v>
      </c>
      <c r="D3764" s="209"/>
      <c r="E3764" s="209" t="s">
        <v>207</v>
      </c>
      <c r="F3764" s="209">
        <v>1982</v>
      </c>
    </row>
    <row r="3765" spans="1:6" x14ac:dyDescent="0.45">
      <c r="A3765" s="209">
        <v>86439</v>
      </c>
      <c r="B3765" s="209">
        <v>300</v>
      </c>
      <c r="C3765" s="208">
        <v>20.005851934420981</v>
      </c>
      <c r="D3765" s="209"/>
      <c r="E3765" s="209" t="s">
        <v>205</v>
      </c>
      <c r="F3765" s="209">
        <v>1982</v>
      </c>
    </row>
    <row r="3766" spans="1:6" x14ac:dyDescent="0.45">
      <c r="A3766" s="209">
        <v>86440</v>
      </c>
      <c r="B3766" s="209">
        <v>300</v>
      </c>
      <c r="C3766" s="208">
        <v>17.098255354943749</v>
      </c>
      <c r="D3766" s="209"/>
      <c r="E3766" s="209" t="s">
        <v>205</v>
      </c>
      <c r="F3766" s="209">
        <v>1982</v>
      </c>
    </row>
    <row r="3767" spans="1:6" x14ac:dyDescent="0.45">
      <c r="A3767" s="209">
        <v>86446</v>
      </c>
      <c r="B3767" s="209">
        <v>300</v>
      </c>
      <c r="C3767" s="208">
        <v>6.8030095905858499</v>
      </c>
      <c r="D3767" s="209"/>
      <c r="E3767" s="209" t="s">
        <v>205</v>
      </c>
      <c r="F3767" s="209">
        <v>1982</v>
      </c>
    </row>
    <row r="3768" spans="1:6" x14ac:dyDescent="0.45">
      <c r="A3768" s="209">
        <v>86451</v>
      </c>
      <c r="B3768" s="209">
        <v>300</v>
      </c>
      <c r="C3768" s="208">
        <v>11.946147342210161</v>
      </c>
      <c r="D3768" s="209"/>
      <c r="E3768" s="209" t="s">
        <v>205</v>
      </c>
      <c r="F3768" s="209">
        <v>1982</v>
      </c>
    </row>
    <row r="3769" spans="1:6" x14ac:dyDescent="0.45">
      <c r="A3769" s="209">
        <v>86466</v>
      </c>
      <c r="B3769" s="209">
        <v>300</v>
      </c>
      <c r="C3769" s="208">
        <v>10.492138784384951</v>
      </c>
      <c r="D3769" s="209"/>
      <c r="E3769" s="209" t="s">
        <v>205</v>
      </c>
      <c r="F3769" s="209">
        <v>1982</v>
      </c>
    </row>
    <row r="3770" spans="1:6" x14ac:dyDescent="0.45">
      <c r="A3770" s="209">
        <v>86467</v>
      </c>
      <c r="B3770" s="209"/>
      <c r="C3770" s="208">
        <v>30.997054519479661</v>
      </c>
      <c r="D3770" s="209"/>
      <c r="E3770" s="209"/>
      <c r="F3770" s="209">
        <v>1901</v>
      </c>
    </row>
    <row r="3771" spans="1:6" x14ac:dyDescent="0.45">
      <c r="A3771" s="209">
        <v>86468</v>
      </c>
      <c r="B3771" s="209"/>
      <c r="C3771" s="208">
        <v>8.7077478045081769</v>
      </c>
      <c r="D3771" s="209"/>
      <c r="E3771" s="209"/>
      <c r="F3771" s="209">
        <v>1901</v>
      </c>
    </row>
    <row r="3772" spans="1:6" x14ac:dyDescent="0.45">
      <c r="A3772" s="209">
        <v>86469</v>
      </c>
      <c r="B3772" s="209">
        <v>300</v>
      </c>
      <c r="C3772" s="208">
        <v>5.7901899965031003</v>
      </c>
      <c r="D3772" s="209"/>
      <c r="E3772" s="209" t="s">
        <v>205</v>
      </c>
      <c r="F3772" s="209">
        <v>1982</v>
      </c>
    </row>
    <row r="3773" spans="1:6" x14ac:dyDescent="0.45">
      <c r="A3773" s="209">
        <v>86470</v>
      </c>
      <c r="B3773" s="209">
        <v>200</v>
      </c>
      <c r="C3773" s="208">
        <v>11.61175098082345</v>
      </c>
      <c r="D3773" s="209"/>
      <c r="E3773" s="209" t="s">
        <v>114</v>
      </c>
      <c r="F3773" s="209">
        <v>2013</v>
      </c>
    </row>
    <row r="3774" spans="1:6" x14ac:dyDescent="0.45">
      <c r="A3774" s="209">
        <v>86475</v>
      </c>
      <c r="B3774" s="209">
        <v>300</v>
      </c>
      <c r="C3774" s="208">
        <v>5.5344020020700198</v>
      </c>
      <c r="D3774" s="209"/>
      <c r="E3774" s="209" t="s">
        <v>205</v>
      </c>
      <c r="F3774" s="209">
        <v>1982</v>
      </c>
    </row>
    <row r="3775" spans="1:6" x14ac:dyDescent="0.45">
      <c r="A3775" s="209">
        <v>86476</v>
      </c>
      <c r="B3775" s="209">
        <v>315</v>
      </c>
      <c r="C3775" s="208">
        <v>5.5046517173222362</v>
      </c>
      <c r="D3775" s="209"/>
      <c r="E3775" s="209" t="s">
        <v>204</v>
      </c>
      <c r="F3775" s="209">
        <v>2011</v>
      </c>
    </row>
    <row r="3776" spans="1:6" x14ac:dyDescent="0.45">
      <c r="A3776" s="209">
        <v>86477</v>
      </c>
      <c r="B3776" s="209">
        <v>315</v>
      </c>
      <c r="C3776" s="208">
        <v>28.4918154589434</v>
      </c>
      <c r="D3776" s="209"/>
      <c r="E3776" s="209" t="s">
        <v>204</v>
      </c>
      <c r="F3776" s="209">
        <v>2011</v>
      </c>
    </row>
    <row r="3777" spans="1:6" x14ac:dyDescent="0.45">
      <c r="A3777" s="209">
        <v>86487</v>
      </c>
      <c r="B3777" s="209">
        <v>300</v>
      </c>
      <c r="C3777" s="208">
        <v>8.4067335045129568</v>
      </c>
      <c r="D3777" s="209" t="s">
        <v>447</v>
      </c>
      <c r="E3777" s="209" t="s">
        <v>205</v>
      </c>
      <c r="F3777" s="209">
        <v>1982</v>
      </c>
    </row>
    <row r="3778" spans="1:6" x14ac:dyDescent="0.45">
      <c r="A3778" s="209">
        <v>86488</v>
      </c>
      <c r="B3778" s="209">
        <v>300</v>
      </c>
      <c r="C3778" s="208">
        <v>19.42966053979627</v>
      </c>
      <c r="D3778" s="209"/>
      <c r="E3778" s="209" t="s">
        <v>205</v>
      </c>
      <c r="F3778" s="209">
        <v>1982</v>
      </c>
    </row>
    <row r="3779" spans="1:6" x14ac:dyDescent="0.45">
      <c r="A3779" s="209">
        <v>86503</v>
      </c>
      <c r="B3779" s="209">
        <v>200</v>
      </c>
      <c r="C3779" s="208">
        <v>26.090454717102809</v>
      </c>
      <c r="D3779" s="209"/>
      <c r="E3779" s="209" t="s">
        <v>207</v>
      </c>
      <c r="F3779" s="209">
        <v>1983</v>
      </c>
    </row>
    <row r="3780" spans="1:6" x14ac:dyDescent="0.45">
      <c r="A3780" s="209">
        <v>86504</v>
      </c>
      <c r="B3780" s="209">
        <v>200</v>
      </c>
      <c r="C3780" s="208">
        <v>17.559112345661191</v>
      </c>
      <c r="D3780" s="209"/>
      <c r="E3780" s="209" t="s">
        <v>207</v>
      </c>
      <c r="F3780" s="209">
        <v>1983</v>
      </c>
    </row>
    <row r="3781" spans="1:6" x14ac:dyDescent="0.45">
      <c r="A3781" s="209">
        <v>86506</v>
      </c>
      <c r="B3781" s="209">
        <v>250</v>
      </c>
      <c r="C3781" s="208">
        <v>17.23693302216995</v>
      </c>
      <c r="D3781" s="209"/>
      <c r="E3781" s="209" t="s">
        <v>205</v>
      </c>
      <c r="F3781" s="209">
        <v>1982</v>
      </c>
    </row>
    <row r="3782" spans="1:6" x14ac:dyDescent="0.45">
      <c r="A3782" s="209">
        <v>86507</v>
      </c>
      <c r="B3782" s="209">
        <v>300</v>
      </c>
      <c r="C3782" s="208">
        <v>9.5547731649905057</v>
      </c>
      <c r="D3782" s="209"/>
      <c r="E3782" s="209" t="s">
        <v>205</v>
      </c>
      <c r="F3782" s="209">
        <v>1982</v>
      </c>
    </row>
    <row r="3783" spans="1:6" x14ac:dyDescent="0.45">
      <c r="A3783" s="209">
        <v>86511</v>
      </c>
      <c r="B3783" s="209">
        <v>300</v>
      </c>
      <c r="C3783" s="208">
        <v>19.342467647336139</v>
      </c>
      <c r="D3783" s="209"/>
      <c r="E3783" s="209" t="s">
        <v>205</v>
      </c>
      <c r="F3783" s="209">
        <v>1982</v>
      </c>
    </row>
    <row r="3784" spans="1:6" x14ac:dyDescent="0.45">
      <c r="A3784" s="209">
        <v>86514</v>
      </c>
      <c r="B3784" s="209">
        <v>300</v>
      </c>
      <c r="C3784" s="208">
        <v>8.6546584193496443</v>
      </c>
      <c r="D3784" s="209"/>
      <c r="E3784" s="209" t="s">
        <v>205</v>
      </c>
      <c r="F3784" s="209">
        <v>1982</v>
      </c>
    </row>
    <row r="3785" spans="1:6" x14ac:dyDescent="0.45">
      <c r="A3785" s="209">
        <v>86515</v>
      </c>
      <c r="B3785" s="209">
        <v>300</v>
      </c>
      <c r="C3785" s="208">
        <v>12.19134779172793</v>
      </c>
      <c r="D3785" s="209"/>
      <c r="E3785" s="209" t="s">
        <v>205</v>
      </c>
      <c r="F3785" s="209">
        <v>1982</v>
      </c>
    </row>
    <row r="3786" spans="1:6" x14ac:dyDescent="0.45">
      <c r="A3786" s="209">
        <v>86521</v>
      </c>
      <c r="B3786" s="209">
        <v>350</v>
      </c>
      <c r="C3786" s="208">
        <v>17.865545051462981</v>
      </c>
      <c r="D3786" s="209"/>
      <c r="E3786" s="209" t="s">
        <v>207</v>
      </c>
      <c r="F3786" s="209">
        <v>1982</v>
      </c>
    </row>
    <row r="3787" spans="1:6" x14ac:dyDescent="0.45">
      <c r="A3787" s="209">
        <v>86522</v>
      </c>
      <c r="B3787" s="209">
        <v>200</v>
      </c>
      <c r="C3787" s="208">
        <v>5.6894024289707863</v>
      </c>
      <c r="D3787" s="209"/>
      <c r="E3787" s="209" t="s">
        <v>207</v>
      </c>
      <c r="F3787" s="209">
        <v>1984</v>
      </c>
    </row>
    <row r="3788" spans="1:6" x14ac:dyDescent="0.45">
      <c r="A3788" s="209">
        <v>86524</v>
      </c>
      <c r="B3788" s="209">
        <v>200</v>
      </c>
      <c r="C3788" s="208">
        <v>19.069474172890089</v>
      </c>
      <c r="D3788" s="209"/>
      <c r="E3788" s="209" t="s">
        <v>207</v>
      </c>
      <c r="F3788" s="209">
        <v>1984</v>
      </c>
    </row>
    <row r="3789" spans="1:6" x14ac:dyDescent="0.45">
      <c r="A3789" s="209">
        <v>86526</v>
      </c>
      <c r="B3789" s="209">
        <v>300</v>
      </c>
      <c r="C3789" s="208">
        <v>28.814015704019731</v>
      </c>
      <c r="D3789" s="209"/>
      <c r="E3789" s="209" t="s">
        <v>205</v>
      </c>
      <c r="F3789" s="209">
        <v>1982</v>
      </c>
    </row>
    <row r="3790" spans="1:6" x14ac:dyDescent="0.45">
      <c r="A3790" s="209">
        <v>86551</v>
      </c>
      <c r="B3790" s="209">
        <v>500</v>
      </c>
      <c r="C3790" s="208">
        <v>52.500411791548871</v>
      </c>
      <c r="D3790" s="209"/>
      <c r="E3790" s="209" t="s">
        <v>203</v>
      </c>
      <c r="F3790" s="209">
        <v>1982</v>
      </c>
    </row>
    <row r="3791" spans="1:6" x14ac:dyDescent="0.45">
      <c r="A3791" s="209">
        <v>86554</v>
      </c>
      <c r="B3791" s="209">
        <v>500</v>
      </c>
      <c r="C3791" s="208">
        <v>48.548512210386683</v>
      </c>
      <c r="D3791" s="209"/>
      <c r="E3791" s="209" t="s">
        <v>203</v>
      </c>
      <c r="F3791" s="209">
        <v>1982</v>
      </c>
    </row>
    <row r="3792" spans="1:6" x14ac:dyDescent="0.45">
      <c r="A3792" s="209">
        <v>86576</v>
      </c>
      <c r="B3792" s="209">
        <v>600</v>
      </c>
      <c r="C3792" s="208">
        <v>41.177956482845119</v>
      </c>
      <c r="D3792" s="209"/>
      <c r="E3792" s="209" t="s">
        <v>203</v>
      </c>
      <c r="F3792" s="209">
        <v>1987</v>
      </c>
    </row>
    <row r="3793" spans="1:6" x14ac:dyDescent="0.45">
      <c r="A3793" s="209">
        <v>86577</v>
      </c>
      <c r="B3793" s="209">
        <v>200</v>
      </c>
      <c r="C3793" s="208">
        <v>24.272661791166762</v>
      </c>
      <c r="D3793" s="209"/>
      <c r="E3793" s="209" t="s">
        <v>207</v>
      </c>
      <c r="F3793" s="209">
        <v>1901</v>
      </c>
    </row>
    <row r="3794" spans="1:6" x14ac:dyDescent="0.45">
      <c r="A3794" s="209">
        <v>86586</v>
      </c>
      <c r="B3794" s="209">
        <v>500</v>
      </c>
      <c r="C3794" s="208">
        <v>18.920689733748048</v>
      </c>
      <c r="D3794" s="209"/>
      <c r="E3794" s="209" t="s">
        <v>203</v>
      </c>
      <c r="F3794" s="209">
        <v>1979</v>
      </c>
    </row>
    <row r="3795" spans="1:6" x14ac:dyDescent="0.45">
      <c r="A3795" s="209">
        <v>86588</v>
      </c>
      <c r="B3795" s="209">
        <v>500</v>
      </c>
      <c r="C3795" s="208">
        <v>19.33957600201445</v>
      </c>
      <c r="D3795" s="209"/>
      <c r="E3795" s="209" t="s">
        <v>203</v>
      </c>
      <c r="F3795" s="209">
        <v>1979</v>
      </c>
    </row>
    <row r="3796" spans="1:6" x14ac:dyDescent="0.45">
      <c r="A3796" s="209">
        <v>86589</v>
      </c>
      <c r="B3796" s="209">
        <v>500</v>
      </c>
      <c r="C3796" s="208">
        <v>3.6608332399808292</v>
      </c>
      <c r="D3796" s="209"/>
      <c r="E3796" s="209" t="s">
        <v>203</v>
      </c>
      <c r="F3796" s="209">
        <v>1979</v>
      </c>
    </row>
    <row r="3797" spans="1:6" x14ac:dyDescent="0.45">
      <c r="A3797" s="209">
        <v>86599</v>
      </c>
      <c r="B3797" s="209">
        <v>500</v>
      </c>
      <c r="C3797" s="208">
        <v>21.887031896188361</v>
      </c>
      <c r="D3797" s="209"/>
      <c r="E3797" s="209" t="s">
        <v>203</v>
      </c>
      <c r="F3797" s="209">
        <v>1979</v>
      </c>
    </row>
    <row r="3798" spans="1:6" x14ac:dyDescent="0.45">
      <c r="A3798" s="209">
        <v>86603</v>
      </c>
      <c r="B3798" s="209"/>
      <c r="C3798" s="208">
        <v>10.262561460364971</v>
      </c>
      <c r="D3798" s="209"/>
      <c r="E3798" s="209"/>
      <c r="F3798" s="209">
        <v>1901</v>
      </c>
    </row>
    <row r="3799" spans="1:6" x14ac:dyDescent="0.45">
      <c r="A3799" s="209">
        <v>86604</v>
      </c>
      <c r="B3799" s="209"/>
      <c r="C3799" s="208">
        <v>16.89554576506811</v>
      </c>
      <c r="D3799" s="209"/>
      <c r="E3799" s="209"/>
      <c r="F3799" s="209">
        <v>1901</v>
      </c>
    </row>
    <row r="3800" spans="1:6" x14ac:dyDescent="0.45">
      <c r="A3800" s="209">
        <v>86607</v>
      </c>
      <c r="B3800" s="209"/>
      <c r="C3800" s="208">
        <v>19.214278510609599</v>
      </c>
      <c r="D3800" s="209"/>
      <c r="E3800" s="209"/>
      <c r="F3800" s="209">
        <v>1901</v>
      </c>
    </row>
    <row r="3801" spans="1:6" x14ac:dyDescent="0.45">
      <c r="A3801" s="209">
        <v>86608</v>
      </c>
      <c r="B3801" s="209"/>
      <c r="C3801" s="208">
        <v>19.733413493532549</v>
      </c>
      <c r="D3801" s="209"/>
      <c r="E3801" s="209"/>
      <c r="F3801" s="209">
        <v>1901</v>
      </c>
    </row>
    <row r="3802" spans="1:6" x14ac:dyDescent="0.45">
      <c r="A3802" s="209">
        <v>86610</v>
      </c>
      <c r="B3802" s="209"/>
      <c r="C3802" s="208">
        <v>19.53584454711573</v>
      </c>
      <c r="D3802" s="209"/>
      <c r="E3802" s="209"/>
      <c r="F3802" s="209">
        <v>1901</v>
      </c>
    </row>
    <row r="3803" spans="1:6" x14ac:dyDescent="0.45">
      <c r="A3803" s="209">
        <v>86633</v>
      </c>
      <c r="B3803" s="209">
        <v>250</v>
      </c>
      <c r="C3803" s="208">
        <v>28.23669114829076</v>
      </c>
      <c r="D3803" s="209"/>
      <c r="E3803" s="209" t="s">
        <v>207</v>
      </c>
      <c r="F3803" s="209">
        <v>1901</v>
      </c>
    </row>
    <row r="3804" spans="1:6" x14ac:dyDescent="0.45">
      <c r="A3804" s="209">
        <v>86634</v>
      </c>
      <c r="B3804" s="209">
        <v>250</v>
      </c>
      <c r="C3804" s="208">
        <v>19.262395223061681</v>
      </c>
      <c r="D3804" s="209"/>
      <c r="E3804" s="209" t="s">
        <v>207</v>
      </c>
      <c r="F3804" s="209">
        <v>1901</v>
      </c>
    </row>
    <row r="3805" spans="1:6" x14ac:dyDescent="0.45">
      <c r="A3805" s="209">
        <v>86636</v>
      </c>
      <c r="B3805" s="209">
        <v>250</v>
      </c>
      <c r="C3805" s="208">
        <v>19.124905346031571</v>
      </c>
      <c r="D3805" s="209"/>
      <c r="E3805" s="209" t="s">
        <v>207</v>
      </c>
      <c r="F3805" s="209">
        <v>1901</v>
      </c>
    </row>
    <row r="3806" spans="1:6" x14ac:dyDescent="0.45">
      <c r="A3806" s="209">
        <v>86643</v>
      </c>
      <c r="B3806" s="209">
        <v>250</v>
      </c>
      <c r="C3806" s="208">
        <v>19.830625837215059</v>
      </c>
      <c r="D3806" s="209"/>
      <c r="E3806" s="209" t="s">
        <v>207</v>
      </c>
      <c r="F3806" s="209">
        <v>1901</v>
      </c>
    </row>
    <row r="3807" spans="1:6" x14ac:dyDescent="0.45">
      <c r="A3807" s="209">
        <v>86644</v>
      </c>
      <c r="B3807" s="209">
        <v>250</v>
      </c>
      <c r="C3807" s="208">
        <v>15.42004719418123</v>
      </c>
      <c r="D3807" s="209"/>
      <c r="E3807" s="209" t="s">
        <v>207</v>
      </c>
      <c r="F3807" s="209">
        <v>1901</v>
      </c>
    </row>
    <row r="3808" spans="1:6" x14ac:dyDescent="0.45">
      <c r="A3808" s="209">
        <v>86645</v>
      </c>
      <c r="B3808" s="209">
        <v>160</v>
      </c>
      <c r="C3808" s="208">
        <v>18.29854857264127</v>
      </c>
      <c r="D3808" s="209" t="s">
        <v>127</v>
      </c>
      <c r="E3808" s="209" t="s">
        <v>111</v>
      </c>
      <c r="F3808" s="209">
        <v>1979</v>
      </c>
    </row>
    <row r="3809" spans="1:6" x14ac:dyDescent="0.45">
      <c r="A3809" s="209">
        <v>86646</v>
      </c>
      <c r="B3809" s="209">
        <v>200</v>
      </c>
      <c r="C3809" s="208">
        <v>23.563458216801251</v>
      </c>
      <c r="D3809" s="209" t="s">
        <v>127</v>
      </c>
      <c r="E3809" s="209" t="s">
        <v>205</v>
      </c>
      <c r="F3809" s="209">
        <v>1978</v>
      </c>
    </row>
    <row r="3810" spans="1:6" x14ac:dyDescent="0.45">
      <c r="A3810" s="209">
        <v>86647</v>
      </c>
      <c r="B3810" s="209">
        <v>200</v>
      </c>
      <c r="C3810" s="208">
        <v>10.69419767063782</v>
      </c>
      <c r="D3810" s="209"/>
      <c r="E3810" s="209" t="s">
        <v>205</v>
      </c>
      <c r="F3810" s="209">
        <v>1979</v>
      </c>
    </row>
    <row r="3811" spans="1:6" x14ac:dyDescent="0.45">
      <c r="A3811" s="209">
        <v>86649</v>
      </c>
      <c r="B3811" s="209">
        <v>200</v>
      </c>
      <c r="C3811" s="208">
        <v>11.94351364201426</v>
      </c>
      <c r="D3811" s="209"/>
      <c r="E3811" s="209" t="s">
        <v>205</v>
      </c>
      <c r="F3811" s="209">
        <v>1901</v>
      </c>
    </row>
    <row r="3812" spans="1:6" x14ac:dyDescent="0.45">
      <c r="A3812" s="209">
        <v>86651</v>
      </c>
      <c r="B3812" s="209"/>
      <c r="C3812" s="208">
        <v>21.459569030871119</v>
      </c>
      <c r="D3812" s="209"/>
      <c r="E3812" s="209"/>
      <c r="F3812" s="209">
        <v>1901</v>
      </c>
    </row>
    <row r="3813" spans="1:6" x14ac:dyDescent="0.45">
      <c r="A3813" s="209">
        <v>86654</v>
      </c>
      <c r="B3813" s="209">
        <v>250</v>
      </c>
      <c r="C3813" s="208">
        <v>19.61955392192381</v>
      </c>
      <c r="D3813" s="209"/>
      <c r="E3813" s="209" t="s">
        <v>207</v>
      </c>
      <c r="F3813" s="209">
        <v>1901</v>
      </c>
    </row>
    <row r="3814" spans="1:6" x14ac:dyDescent="0.45">
      <c r="A3814" s="209">
        <v>86663</v>
      </c>
      <c r="B3814" s="209">
        <v>500</v>
      </c>
      <c r="C3814" s="208">
        <v>27.677370760236322</v>
      </c>
      <c r="D3814" s="209"/>
      <c r="E3814" s="209" t="s">
        <v>203</v>
      </c>
      <c r="F3814" s="209">
        <v>1977</v>
      </c>
    </row>
    <row r="3815" spans="1:6" x14ac:dyDescent="0.45">
      <c r="A3815" s="209">
        <v>86665</v>
      </c>
      <c r="B3815" s="209">
        <v>500</v>
      </c>
      <c r="C3815" s="208">
        <v>18.945761636444001</v>
      </c>
      <c r="D3815" s="209"/>
      <c r="E3815" s="209" t="s">
        <v>203</v>
      </c>
      <c r="F3815" s="209">
        <v>1977</v>
      </c>
    </row>
    <row r="3816" spans="1:6" x14ac:dyDescent="0.45">
      <c r="A3816" s="209">
        <v>86667</v>
      </c>
      <c r="B3816" s="209">
        <v>500</v>
      </c>
      <c r="C3816" s="208">
        <v>17.293705996482199</v>
      </c>
      <c r="D3816" s="209"/>
      <c r="E3816" s="209" t="s">
        <v>203</v>
      </c>
      <c r="F3816" s="209">
        <v>1977</v>
      </c>
    </row>
    <row r="3817" spans="1:6" x14ac:dyDescent="0.45">
      <c r="A3817" s="209">
        <v>86672</v>
      </c>
      <c r="B3817" s="209">
        <v>500</v>
      </c>
      <c r="C3817" s="208">
        <v>22.50938259345007</v>
      </c>
      <c r="D3817" s="209"/>
      <c r="E3817" s="209" t="s">
        <v>203</v>
      </c>
      <c r="F3817" s="209">
        <v>1977</v>
      </c>
    </row>
    <row r="3818" spans="1:6" x14ac:dyDescent="0.45">
      <c r="A3818" s="209">
        <v>86678</v>
      </c>
      <c r="B3818" s="209">
        <v>500</v>
      </c>
      <c r="C3818" s="208">
        <v>25.492806603030822</v>
      </c>
      <c r="D3818" s="209"/>
      <c r="E3818" s="209" t="s">
        <v>203</v>
      </c>
      <c r="F3818" s="209">
        <v>1977</v>
      </c>
    </row>
    <row r="3819" spans="1:6" x14ac:dyDescent="0.45">
      <c r="A3819" s="209">
        <v>86684</v>
      </c>
      <c r="B3819" s="209">
        <v>500</v>
      </c>
      <c r="C3819" s="208">
        <v>30.318966253402081</v>
      </c>
      <c r="D3819" s="209"/>
      <c r="E3819" s="209" t="s">
        <v>203</v>
      </c>
      <c r="F3819" s="209">
        <v>1977</v>
      </c>
    </row>
    <row r="3820" spans="1:6" x14ac:dyDescent="0.45">
      <c r="A3820" s="209">
        <v>86687</v>
      </c>
      <c r="B3820" s="209">
        <v>500</v>
      </c>
      <c r="C3820" s="208">
        <v>19.106738545921392</v>
      </c>
      <c r="D3820" s="209"/>
      <c r="E3820" s="209" t="s">
        <v>203</v>
      </c>
      <c r="F3820" s="209">
        <v>1977</v>
      </c>
    </row>
    <row r="3821" spans="1:6" x14ac:dyDescent="0.45">
      <c r="A3821" s="209">
        <v>86690</v>
      </c>
      <c r="B3821" s="209">
        <v>500</v>
      </c>
      <c r="C3821" s="208">
        <v>15.20022282167489</v>
      </c>
      <c r="D3821" s="209"/>
      <c r="E3821" s="209" t="s">
        <v>203</v>
      </c>
      <c r="F3821" s="209">
        <v>1977</v>
      </c>
    </row>
    <row r="3822" spans="1:6" x14ac:dyDescent="0.45">
      <c r="A3822" s="209">
        <v>86695</v>
      </c>
      <c r="B3822" s="209">
        <v>500</v>
      </c>
      <c r="C3822" s="208">
        <v>19.43406904933277</v>
      </c>
      <c r="D3822" s="209"/>
      <c r="E3822" s="209" t="s">
        <v>203</v>
      </c>
      <c r="F3822" s="209">
        <v>1977</v>
      </c>
    </row>
    <row r="3823" spans="1:6" x14ac:dyDescent="0.45">
      <c r="A3823" s="209">
        <v>86697</v>
      </c>
      <c r="B3823" s="209">
        <v>500</v>
      </c>
      <c r="C3823" s="208">
        <v>11.05034294115433</v>
      </c>
      <c r="D3823" s="209"/>
      <c r="E3823" s="209" t="s">
        <v>203</v>
      </c>
      <c r="F3823" s="209">
        <v>1977</v>
      </c>
    </row>
    <row r="3824" spans="1:6" x14ac:dyDescent="0.45">
      <c r="A3824" s="209">
        <v>86701</v>
      </c>
      <c r="B3824" s="209">
        <v>1000</v>
      </c>
      <c r="C3824" s="208">
        <v>36.252292368298178</v>
      </c>
      <c r="D3824" s="209"/>
      <c r="E3824" s="209" t="s">
        <v>203</v>
      </c>
      <c r="F3824" s="209">
        <v>1901</v>
      </c>
    </row>
    <row r="3825" spans="1:6" x14ac:dyDescent="0.45">
      <c r="A3825" s="209">
        <v>86712</v>
      </c>
      <c r="B3825" s="209">
        <v>300</v>
      </c>
      <c r="C3825" s="208">
        <v>47.929677285018442</v>
      </c>
      <c r="D3825" s="209"/>
      <c r="E3825" s="209" t="s">
        <v>205</v>
      </c>
      <c r="F3825" s="209">
        <v>1986</v>
      </c>
    </row>
    <row r="3826" spans="1:6" x14ac:dyDescent="0.45">
      <c r="A3826" s="209">
        <v>86757</v>
      </c>
      <c r="B3826" s="209">
        <v>250</v>
      </c>
      <c r="C3826" s="208">
        <v>6.828191777880452</v>
      </c>
      <c r="D3826" s="209"/>
      <c r="E3826" s="209" t="s">
        <v>204</v>
      </c>
      <c r="F3826" s="209">
        <v>2011</v>
      </c>
    </row>
    <row r="3827" spans="1:6" x14ac:dyDescent="0.45">
      <c r="A3827" s="209">
        <v>86758</v>
      </c>
      <c r="B3827" s="209">
        <v>250</v>
      </c>
      <c r="C3827" s="208">
        <v>20.267475116975639</v>
      </c>
      <c r="D3827" s="209"/>
      <c r="E3827" s="209" t="s">
        <v>204</v>
      </c>
      <c r="F3827" s="209">
        <v>2011</v>
      </c>
    </row>
    <row r="3828" spans="1:6" x14ac:dyDescent="0.45">
      <c r="A3828" s="209">
        <v>86761</v>
      </c>
      <c r="B3828" s="209">
        <v>250</v>
      </c>
      <c r="C3828" s="208">
        <v>40.542926760605013</v>
      </c>
      <c r="D3828" s="209"/>
      <c r="E3828" s="209" t="s">
        <v>204</v>
      </c>
      <c r="F3828" s="209">
        <v>2011</v>
      </c>
    </row>
    <row r="3829" spans="1:6" x14ac:dyDescent="0.45">
      <c r="A3829" s="209">
        <v>86762</v>
      </c>
      <c r="B3829" s="209">
        <v>250</v>
      </c>
      <c r="C3829" s="208">
        <v>29.08686324469415</v>
      </c>
      <c r="D3829" s="209"/>
      <c r="E3829" s="209" t="s">
        <v>204</v>
      </c>
      <c r="F3829" s="209">
        <v>2011</v>
      </c>
    </row>
    <row r="3830" spans="1:6" x14ac:dyDescent="0.45">
      <c r="A3830" s="209">
        <v>86833</v>
      </c>
      <c r="B3830" s="209">
        <v>1200</v>
      </c>
      <c r="C3830" s="208">
        <v>14.6500975726108</v>
      </c>
      <c r="D3830" s="209"/>
      <c r="E3830" s="209" t="s">
        <v>203</v>
      </c>
      <c r="F3830" s="209">
        <v>1901</v>
      </c>
    </row>
    <row r="3831" spans="1:6" x14ac:dyDescent="0.45">
      <c r="A3831" s="209">
        <v>86834</v>
      </c>
      <c r="B3831" s="209">
        <v>1200</v>
      </c>
      <c r="C3831" s="208">
        <v>20.22194579169463</v>
      </c>
      <c r="D3831" s="209"/>
      <c r="E3831" s="209" t="s">
        <v>203</v>
      </c>
      <c r="F3831" s="209">
        <v>1901</v>
      </c>
    </row>
    <row r="3832" spans="1:6" x14ac:dyDescent="0.45">
      <c r="A3832" s="209">
        <v>86906</v>
      </c>
      <c r="B3832" s="209">
        <v>600</v>
      </c>
      <c r="C3832" s="208">
        <v>31.65529818183041</v>
      </c>
      <c r="D3832" s="209"/>
      <c r="E3832" s="209" t="s">
        <v>111</v>
      </c>
      <c r="F3832" s="209">
        <v>1998</v>
      </c>
    </row>
    <row r="3833" spans="1:6" x14ac:dyDescent="0.45">
      <c r="A3833" s="209">
        <v>86907</v>
      </c>
      <c r="B3833" s="209">
        <v>1000</v>
      </c>
      <c r="C3833" s="208">
        <v>11.90778028626834</v>
      </c>
      <c r="D3833" s="209"/>
      <c r="E3833" s="209" t="s">
        <v>203</v>
      </c>
      <c r="F3833" s="209">
        <v>1983</v>
      </c>
    </row>
    <row r="3834" spans="1:6" x14ac:dyDescent="0.45">
      <c r="A3834" s="209">
        <v>86908</v>
      </c>
      <c r="B3834" s="209">
        <v>600</v>
      </c>
      <c r="C3834" s="208">
        <v>63.072795038951909</v>
      </c>
      <c r="D3834" s="209"/>
      <c r="E3834" s="209" t="s">
        <v>204</v>
      </c>
      <c r="F3834" s="209">
        <v>2011</v>
      </c>
    </row>
    <row r="3835" spans="1:6" x14ac:dyDescent="0.45">
      <c r="A3835" s="209">
        <v>86910</v>
      </c>
      <c r="B3835" s="209">
        <v>600</v>
      </c>
      <c r="C3835" s="208">
        <v>18.658623943397071</v>
      </c>
      <c r="D3835" s="209"/>
      <c r="E3835" s="209" t="s">
        <v>204</v>
      </c>
      <c r="F3835" s="209">
        <v>2011</v>
      </c>
    </row>
    <row r="3836" spans="1:6" x14ac:dyDescent="0.45">
      <c r="A3836" s="209">
        <v>86912</v>
      </c>
      <c r="B3836" s="209">
        <v>600</v>
      </c>
      <c r="C3836" s="208">
        <v>92.169663737241734</v>
      </c>
      <c r="D3836" s="209"/>
      <c r="E3836" s="209" t="s">
        <v>204</v>
      </c>
      <c r="F3836" s="209">
        <v>2007</v>
      </c>
    </row>
    <row r="3837" spans="1:6" x14ac:dyDescent="0.45">
      <c r="A3837" s="209">
        <v>86913</v>
      </c>
      <c r="B3837" s="209">
        <v>600</v>
      </c>
      <c r="C3837" s="208">
        <v>8.244905239328272</v>
      </c>
      <c r="D3837" s="209"/>
      <c r="E3837" s="209" t="s">
        <v>204</v>
      </c>
      <c r="F3837" s="209">
        <v>2011</v>
      </c>
    </row>
    <row r="3838" spans="1:6" x14ac:dyDescent="0.45">
      <c r="A3838" s="209">
        <v>87334</v>
      </c>
      <c r="B3838" s="209">
        <v>160</v>
      </c>
      <c r="C3838" s="208">
        <v>26.4098529789275</v>
      </c>
      <c r="D3838" s="209" t="s">
        <v>448</v>
      </c>
      <c r="E3838" s="209" t="s">
        <v>204</v>
      </c>
      <c r="F3838" s="209">
        <v>1901</v>
      </c>
    </row>
    <row r="3839" spans="1:6" x14ac:dyDescent="0.45">
      <c r="A3839" s="209">
        <v>87429</v>
      </c>
      <c r="B3839" s="209">
        <v>1160</v>
      </c>
      <c r="C3839" s="208">
        <v>36.064681040439723</v>
      </c>
      <c r="D3839" s="209"/>
      <c r="E3839" s="209" t="s">
        <v>204</v>
      </c>
      <c r="F3839" s="209">
        <v>2012</v>
      </c>
    </row>
    <row r="3840" spans="1:6" x14ac:dyDescent="0.45">
      <c r="A3840" s="209">
        <v>87430</v>
      </c>
      <c r="B3840" s="209">
        <v>1160</v>
      </c>
      <c r="C3840" s="208">
        <v>42.43166209569543</v>
      </c>
      <c r="D3840" s="209"/>
      <c r="E3840" s="209" t="s">
        <v>204</v>
      </c>
      <c r="F3840" s="209">
        <v>2012</v>
      </c>
    </row>
    <row r="3841" spans="1:6" x14ac:dyDescent="0.45">
      <c r="A3841" s="209">
        <v>87431</v>
      </c>
      <c r="B3841" s="209">
        <v>1160</v>
      </c>
      <c r="C3841" s="208">
        <v>41.534106257440712</v>
      </c>
      <c r="D3841" s="209"/>
      <c r="E3841" s="209" t="s">
        <v>204</v>
      </c>
      <c r="F3841" s="209">
        <v>2012</v>
      </c>
    </row>
    <row r="3842" spans="1:6" x14ac:dyDescent="0.45">
      <c r="A3842" s="209">
        <v>87432</v>
      </c>
      <c r="B3842" s="209">
        <v>1160</v>
      </c>
      <c r="C3842" s="208">
        <v>17.486763270366911</v>
      </c>
      <c r="D3842" s="209"/>
      <c r="E3842" s="209" t="s">
        <v>204</v>
      </c>
      <c r="F3842" s="209">
        <v>2012</v>
      </c>
    </row>
    <row r="3843" spans="1:6" x14ac:dyDescent="0.45">
      <c r="A3843" s="209">
        <v>87433</v>
      </c>
      <c r="B3843" s="209">
        <v>1160</v>
      </c>
      <c r="C3843" s="208">
        <v>19.89688140001978</v>
      </c>
      <c r="D3843" s="209"/>
      <c r="E3843" s="209" t="s">
        <v>204</v>
      </c>
      <c r="F3843" s="209">
        <v>2012</v>
      </c>
    </row>
    <row r="3844" spans="1:6" x14ac:dyDescent="0.45">
      <c r="A3844" s="209">
        <v>87434</v>
      </c>
      <c r="B3844" s="209">
        <v>1160</v>
      </c>
      <c r="C3844" s="208">
        <v>10.296825035108951</v>
      </c>
      <c r="D3844" s="209"/>
      <c r="E3844" s="209" t="s">
        <v>204</v>
      </c>
      <c r="F3844" s="209">
        <v>2012</v>
      </c>
    </row>
    <row r="3845" spans="1:6" x14ac:dyDescent="0.45">
      <c r="A3845" s="209">
        <v>87435</v>
      </c>
      <c r="B3845" s="209">
        <v>1160</v>
      </c>
      <c r="C3845" s="208">
        <v>18.92330724095784</v>
      </c>
      <c r="D3845" s="209"/>
      <c r="E3845" s="209" t="s">
        <v>204</v>
      </c>
      <c r="F3845" s="209">
        <v>2012</v>
      </c>
    </row>
    <row r="3846" spans="1:6" x14ac:dyDescent="0.45">
      <c r="A3846" s="209">
        <v>87436</v>
      </c>
      <c r="B3846" s="209">
        <v>1160</v>
      </c>
      <c r="C3846" s="208">
        <v>27.793782933990009</v>
      </c>
      <c r="D3846" s="209"/>
      <c r="E3846" s="209" t="s">
        <v>204</v>
      </c>
      <c r="F3846" s="209">
        <v>2012</v>
      </c>
    </row>
    <row r="3847" spans="1:6" x14ac:dyDescent="0.45">
      <c r="A3847" s="209">
        <v>87549</v>
      </c>
      <c r="B3847" s="209">
        <v>1200</v>
      </c>
      <c r="C3847" s="208">
        <v>20.055981320135501</v>
      </c>
      <c r="D3847" s="209"/>
      <c r="E3847" s="209" t="s">
        <v>109</v>
      </c>
      <c r="F3847" s="209">
        <v>2008</v>
      </c>
    </row>
    <row r="3848" spans="1:6" x14ac:dyDescent="0.45">
      <c r="A3848" s="209">
        <v>87587</v>
      </c>
      <c r="B3848" s="209">
        <v>200</v>
      </c>
      <c r="C3848" s="208">
        <v>5.754525375982614</v>
      </c>
      <c r="D3848" s="209"/>
      <c r="E3848" s="209" t="s">
        <v>204</v>
      </c>
      <c r="F3848" s="209">
        <v>2006</v>
      </c>
    </row>
    <row r="3849" spans="1:6" x14ac:dyDescent="0.45">
      <c r="A3849" s="209">
        <v>87588</v>
      </c>
      <c r="B3849" s="209">
        <v>200</v>
      </c>
      <c r="C3849" s="208">
        <v>29.623597160656381</v>
      </c>
      <c r="D3849" s="209"/>
      <c r="E3849" s="209" t="s">
        <v>204</v>
      </c>
      <c r="F3849" s="209">
        <v>2006</v>
      </c>
    </row>
    <row r="3850" spans="1:6" x14ac:dyDescent="0.45">
      <c r="A3850" s="209">
        <v>87615</v>
      </c>
      <c r="B3850" s="209">
        <v>250</v>
      </c>
      <c r="C3850" s="208">
        <v>9.1949911411836123</v>
      </c>
      <c r="D3850" s="209"/>
      <c r="E3850" s="209" t="s">
        <v>204</v>
      </c>
      <c r="F3850" s="209">
        <v>2012</v>
      </c>
    </row>
    <row r="3851" spans="1:6" x14ac:dyDescent="0.45">
      <c r="A3851" s="209">
        <v>87617</v>
      </c>
      <c r="B3851" s="209">
        <v>560</v>
      </c>
      <c r="C3851" s="208">
        <v>42.683720829466338</v>
      </c>
      <c r="D3851" s="209"/>
      <c r="E3851" s="209" t="s">
        <v>204</v>
      </c>
      <c r="F3851" s="209">
        <v>2012</v>
      </c>
    </row>
    <row r="3852" spans="1:6" x14ac:dyDescent="0.45">
      <c r="A3852" s="209">
        <v>87621</v>
      </c>
      <c r="B3852" s="209">
        <v>560</v>
      </c>
      <c r="C3852" s="208">
        <v>48.75949037425675</v>
      </c>
      <c r="D3852" s="209"/>
      <c r="E3852" s="209" t="s">
        <v>204</v>
      </c>
      <c r="F3852" s="209">
        <v>2012</v>
      </c>
    </row>
    <row r="3853" spans="1:6" x14ac:dyDescent="0.45">
      <c r="A3853" s="209">
        <v>87622</v>
      </c>
      <c r="B3853" s="209">
        <v>560</v>
      </c>
      <c r="C3853" s="208">
        <v>67.551119537891793</v>
      </c>
      <c r="D3853" s="209"/>
      <c r="E3853" s="209" t="s">
        <v>204</v>
      </c>
      <c r="F3853" s="209">
        <v>2012</v>
      </c>
    </row>
    <row r="3854" spans="1:6" x14ac:dyDescent="0.45">
      <c r="A3854" s="209">
        <v>87624</v>
      </c>
      <c r="B3854" s="209">
        <v>560</v>
      </c>
      <c r="C3854" s="208">
        <v>30.971510508672271</v>
      </c>
      <c r="D3854" s="209"/>
      <c r="E3854" s="209" t="s">
        <v>204</v>
      </c>
      <c r="F3854" s="209">
        <v>2012</v>
      </c>
    </row>
    <row r="3855" spans="1:6" x14ac:dyDescent="0.45">
      <c r="A3855" s="209">
        <v>87626</v>
      </c>
      <c r="B3855" s="209">
        <v>560</v>
      </c>
      <c r="C3855" s="208">
        <v>36.900672221392703</v>
      </c>
      <c r="D3855" s="209"/>
      <c r="E3855" s="209" t="s">
        <v>204</v>
      </c>
      <c r="F3855" s="209">
        <v>2012</v>
      </c>
    </row>
    <row r="3856" spans="1:6" x14ac:dyDescent="0.45">
      <c r="A3856" s="209">
        <v>87628</v>
      </c>
      <c r="B3856" s="209">
        <v>560</v>
      </c>
      <c r="C3856" s="208">
        <v>22.913159140615551</v>
      </c>
      <c r="D3856" s="209"/>
      <c r="E3856" s="209" t="s">
        <v>204</v>
      </c>
      <c r="F3856" s="209">
        <v>2012</v>
      </c>
    </row>
    <row r="3857" spans="1:6" x14ac:dyDescent="0.45">
      <c r="A3857" s="209">
        <v>87629</v>
      </c>
      <c r="B3857" s="209">
        <v>900</v>
      </c>
      <c r="C3857" s="208">
        <v>49.362183535073243</v>
      </c>
      <c r="D3857" s="209"/>
      <c r="E3857" s="209" t="s">
        <v>204</v>
      </c>
      <c r="F3857" s="209">
        <v>2012</v>
      </c>
    </row>
    <row r="3858" spans="1:6" x14ac:dyDescent="0.45">
      <c r="A3858" s="209">
        <v>87631</v>
      </c>
      <c r="B3858" s="209">
        <v>250</v>
      </c>
      <c r="C3858" s="208">
        <v>15.1446199404678</v>
      </c>
      <c r="D3858" s="209"/>
      <c r="E3858" s="209" t="s">
        <v>204</v>
      </c>
      <c r="F3858" s="209">
        <v>2011</v>
      </c>
    </row>
    <row r="3859" spans="1:6" x14ac:dyDescent="0.45">
      <c r="A3859" s="209">
        <v>87637</v>
      </c>
      <c r="B3859" s="209">
        <v>250</v>
      </c>
      <c r="C3859" s="208">
        <v>22.061924101692679</v>
      </c>
      <c r="D3859" s="209"/>
      <c r="E3859" s="209" t="s">
        <v>204</v>
      </c>
      <c r="F3859" s="209">
        <v>2012</v>
      </c>
    </row>
    <row r="3860" spans="1:6" x14ac:dyDescent="0.45">
      <c r="A3860" s="209">
        <v>87639</v>
      </c>
      <c r="B3860" s="209">
        <v>500</v>
      </c>
      <c r="C3860" s="208">
        <v>26.76429828357438</v>
      </c>
      <c r="D3860" s="209"/>
      <c r="E3860" s="209" t="s">
        <v>203</v>
      </c>
      <c r="F3860" s="209">
        <v>1992</v>
      </c>
    </row>
    <row r="3861" spans="1:6" x14ac:dyDescent="0.45">
      <c r="A3861" s="209">
        <v>87659</v>
      </c>
      <c r="B3861" s="209">
        <v>300</v>
      </c>
      <c r="C3861" s="208">
        <v>7.557122775175956</v>
      </c>
      <c r="D3861" s="209" t="s">
        <v>449</v>
      </c>
      <c r="E3861" s="209" t="s">
        <v>207</v>
      </c>
      <c r="F3861" s="209">
        <v>1901</v>
      </c>
    </row>
    <row r="3862" spans="1:6" x14ac:dyDescent="0.45">
      <c r="A3862" s="209">
        <v>87660</v>
      </c>
      <c r="B3862" s="209">
        <v>600</v>
      </c>
      <c r="C3862" s="208">
        <v>28.715107181634409</v>
      </c>
      <c r="D3862" s="209"/>
      <c r="E3862" s="209" t="s">
        <v>204</v>
      </c>
      <c r="F3862" s="209">
        <v>2012</v>
      </c>
    </row>
    <row r="3863" spans="1:6" x14ac:dyDescent="0.45">
      <c r="A3863" s="209">
        <v>87663</v>
      </c>
      <c r="B3863" s="209">
        <v>600</v>
      </c>
      <c r="C3863" s="208">
        <v>8.3986555605679403</v>
      </c>
      <c r="D3863" s="209"/>
      <c r="E3863" s="209" t="s">
        <v>204</v>
      </c>
      <c r="F3863" s="209">
        <v>2012</v>
      </c>
    </row>
    <row r="3864" spans="1:6" x14ac:dyDescent="0.45">
      <c r="A3864" s="209">
        <v>87664</v>
      </c>
      <c r="B3864" s="209">
        <v>600</v>
      </c>
      <c r="C3864" s="208">
        <v>9.7017603982525369</v>
      </c>
      <c r="D3864" s="209" t="s">
        <v>187</v>
      </c>
      <c r="E3864" s="209" t="s">
        <v>204</v>
      </c>
      <c r="F3864" s="209">
        <v>2012</v>
      </c>
    </row>
    <row r="3865" spans="1:6" x14ac:dyDescent="0.45">
      <c r="A3865" s="209">
        <v>87679</v>
      </c>
      <c r="B3865" s="209">
        <v>685</v>
      </c>
      <c r="C3865" s="208">
        <v>23.52140288048621</v>
      </c>
      <c r="D3865" s="209"/>
      <c r="E3865" s="209" t="s">
        <v>204</v>
      </c>
      <c r="F3865" s="209">
        <v>2012</v>
      </c>
    </row>
    <row r="3866" spans="1:6" x14ac:dyDescent="0.45">
      <c r="A3866" s="209">
        <v>87680</v>
      </c>
      <c r="B3866" s="209">
        <v>685</v>
      </c>
      <c r="C3866" s="208">
        <v>36.957920305942523</v>
      </c>
      <c r="D3866" s="209"/>
      <c r="E3866" s="209" t="s">
        <v>204</v>
      </c>
      <c r="F3866" s="209">
        <v>2012</v>
      </c>
    </row>
    <row r="3867" spans="1:6" x14ac:dyDescent="0.45">
      <c r="A3867" s="209">
        <v>87761</v>
      </c>
      <c r="B3867" s="209">
        <v>250</v>
      </c>
      <c r="C3867" s="208">
        <v>23.261667864413141</v>
      </c>
      <c r="D3867" s="209"/>
      <c r="E3867" s="209" t="s">
        <v>207</v>
      </c>
      <c r="F3867" s="209">
        <v>1901</v>
      </c>
    </row>
    <row r="3868" spans="1:6" x14ac:dyDescent="0.45">
      <c r="A3868" s="209">
        <v>87762</v>
      </c>
      <c r="B3868" s="209">
        <v>250</v>
      </c>
      <c r="C3868" s="208">
        <v>43.896175229911478</v>
      </c>
      <c r="D3868" s="209"/>
      <c r="E3868" s="209" t="s">
        <v>207</v>
      </c>
      <c r="F3868" s="209">
        <v>1901</v>
      </c>
    </row>
    <row r="3869" spans="1:6" x14ac:dyDescent="0.45">
      <c r="A3869" s="209">
        <v>87824</v>
      </c>
      <c r="B3869" s="209">
        <v>500</v>
      </c>
      <c r="C3869" s="208">
        <v>49.720749492348673</v>
      </c>
      <c r="D3869" s="209"/>
      <c r="E3869" s="209" t="s">
        <v>203</v>
      </c>
      <c r="F3869" s="209">
        <v>1989</v>
      </c>
    </row>
    <row r="3870" spans="1:6" x14ac:dyDescent="0.45">
      <c r="A3870" s="209">
        <v>87825</v>
      </c>
      <c r="B3870" s="209">
        <v>500</v>
      </c>
      <c r="C3870" s="208">
        <v>26.577504554449781</v>
      </c>
      <c r="D3870" s="209"/>
      <c r="E3870" s="209" t="s">
        <v>203</v>
      </c>
      <c r="F3870" s="209">
        <v>1989</v>
      </c>
    </row>
    <row r="3871" spans="1:6" x14ac:dyDescent="0.45">
      <c r="A3871" s="209">
        <v>87826</v>
      </c>
      <c r="B3871" s="209">
        <v>500</v>
      </c>
      <c r="C3871" s="208">
        <v>7.6881463939196042</v>
      </c>
      <c r="D3871" s="209"/>
      <c r="E3871" s="209" t="s">
        <v>203</v>
      </c>
      <c r="F3871" s="209">
        <v>1989</v>
      </c>
    </row>
    <row r="3872" spans="1:6" x14ac:dyDescent="0.45">
      <c r="A3872" s="209">
        <v>87827</v>
      </c>
      <c r="B3872" s="209">
        <v>500</v>
      </c>
      <c r="C3872" s="208">
        <v>37.364109037116123</v>
      </c>
      <c r="D3872" s="209"/>
      <c r="E3872" s="209" t="s">
        <v>203</v>
      </c>
      <c r="F3872" s="209">
        <v>1989</v>
      </c>
    </row>
    <row r="3873" spans="1:6" x14ac:dyDescent="0.45">
      <c r="A3873" s="209">
        <v>87828</v>
      </c>
      <c r="B3873" s="209">
        <v>500</v>
      </c>
      <c r="C3873" s="208">
        <v>14.1733759398843</v>
      </c>
      <c r="D3873" s="209"/>
      <c r="E3873" s="209" t="s">
        <v>203</v>
      </c>
      <c r="F3873" s="209">
        <v>1989</v>
      </c>
    </row>
    <row r="3874" spans="1:6" x14ac:dyDescent="0.45">
      <c r="A3874" s="209">
        <v>87829</v>
      </c>
      <c r="B3874" s="209">
        <v>500</v>
      </c>
      <c r="C3874" s="208">
        <v>33.810267060336407</v>
      </c>
      <c r="D3874" s="209"/>
      <c r="E3874" s="209" t="s">
        <v>203</v>
      </c>
      <c r="F3874" s="209">
        <v>1989</v>
      </c>
    </row>
    <row r="3875" spans="1:6" x14ac:dyDescent="0.45">
      <c r="A3875" s="209">
        <v>87835</v>
      </c>
      <c r="B3875" s="209">
        <v>500</v>
      </c>
      <c r="C3875" s="208">
        <v>48.370268732120692</v>
      </c>
      <c r="D3875" s="209"/>
      <c r="E3875" s="209" t="s">
        <v>203</v>
      </c>
      <c r="F3875" s="209">
        <v>1989</v>
      </c>
    </row>
    <row r="3876" spans="1:6" x14ac:dyDescent="0.45">
      <c r="A3876" s="209">
        <v>87839</v>
      </c>
      <c r="B3876" s="209">
        <v>1200</v>
      </c>
      <c r="C3876" s="208">
        <v>47.966000484397902</v>
      </c>
      <c r="D3876" s="209"/>
      <c r="E3876" s="209" t="s">
        <v>203</v>
      </c>
      <c r="F3876" s="209">
        <v>1989</v>
      </c>
    </row>
    <row r="3877" spans="1:6" x14ac:dyDescent="0.45">
      <c r="A3877" s="209">
        <v>87840</v>
      </c>
      <c r="B3877" s="209">
        <v>250</v>
      </c>
      <c r="C3877" s="208">
        <v>32.837258662064201</v>
      </c>
      <c r="D3877" s="209"/>
      <c r="E3877" s="209" t="s">
        <v>204</v>
      </c>
      <c r="F3877" s="209">
        <v>2001</v>
      </c>
    </row>
    <row r="3878" spans="1:6" x14ac:dyDescent="0.45">
      <c r="A3878" s="209">
        <v>87841</v>
      </c>
      <c r="B3878" s="209">
        <v>250</v>
      </c>
      <c r="C3878" s="208">
        <v>13.236000929869361</v>
      </c>
      <c r="D3878" s="209"/>
      <c r="E3878" s="209" t="s">
        <v>204</v>
      </c>
      <c r="F3878" s="209">
        <v>2001</v>
      </c>
    </row>
    <row r="3879" spans="1:6" x14ac:dyDescent="0.45">
      <c r="A3879" s="209">
        <v>87851</v>
      </c>
      <c r="B3879" s="209">
        <v>1200</v>
      </c>
      <c r="C3879" s="208">
        <v>58.753550250529123</v>
      </c>
      <c r="D3879" s="209"/>
      <c r="E3879" s="209" t="s">
        <v>203</v>
      </c>
      <c r="F3879" s="209">
        <v>1989</v>
      </c>
    </row>
    <row r="3880" spans="1:6" x14ac:dyDescent="0.45">
      <c r="A3880" s="209">
        <v>87854</v>
      </c>
      <c r="B3880" s="209">
        <v>1200</v>
      </c>
      <c r="C3880" s="208">
        <v>9.3761260621983862</v>
      </c>
      <c r="D3880" s="209"/>
      <c r="E3880" s="209" t="s">
        <v>203</v>
      </c>
      <c r="F3880" s="209">
        <v>1988</v>
      </c>
    </row>
    <row r="3881" spans="1:6" x14ac:dyDescent="0.45">
      <c r="A3881" s="209">
        <v>87856</v>
      </c>
      <c r="B3881" s="209">
        <v>1200</v>
      </c>
      <c r="C3881" s="208">
        <v>32.707612361437171</v>
      </c>
      <c r="D3881" s="209"/>
      <c r="E3881" s="209" t="s">
        <v>203</v>
      </c>
      <c r="F3881" s="209">
        <v>1988</v>
      </c>
    </row>
    <row r="3882" spans="1:6" x14ac:dyDescent="0.45">
      <c r="A3882" s="209">
        <v>87857</v>
      </c>
      <c r="B3882" s="209">
        <v>1200</v>
      </c>
      <c r="C3882" s="208">
        <v>3.3711951359558241</v>
      </c>
      <c r="D3882" s="209"/>
      <c r="E3882" s="209" t="s">
        <v>203</v>
      </c>
      <c r="F3882" s="209">
        <v>1988</v>
      </c>
    </row>
    <row r="3883" spans="1:6" x14ac:dyDescent="0.45">
      <c r="A3883" s="209">
        <v>87861</v>
      </c>
      <c r="B3883" s="209">
        <v>1125</v>
      </c>
      <c r="C3883" s="208">
        <v>75.534370483031623</v>
      </c>
      <c r="D3883" s="209"/>
      <c r="E3883" s="209" t="s">
        <v>114</v>
      </c>
      <c r="F3883" s="209">
        <v>1997</v>
      </c>
    </row>
    <row r="3884" spans="1:6" x14ac:dyDescent="0.45">
      <c r="A3884" s="209">
        <v>87862</v>
      </c>
      <c r="B3884" s="209">
        <v>315</v>
      </c>
      <c r="C3884" s="208">
        <v>16.01180230295941</v>
      </c>
      <c r="D3884" s="209"/>
      <c r="E3884" s="209" t="s">
        <v>204</v>
      </c>
      <c r="F3884" s="209">
        <v>1997</v>
      </c>
    </row>
    <row r="3885" spans="1:6" x14ac:dyDescent="0.45">
      <c r="A3885" s="209">
        <v>87886</v>
      </c>
      <c r="B3885" s="209">
        <v>1125</v>
      </c>
      <c r="C3885" s="208">
        <v>67.499350795146029</v>
      </c>
      <c r="D3885" s="209"/>
      <c r="E3885" s="209" t="s">
        <v>114</v>
      </c>
      <c r="F3885" s="209">
        <v>1997</v>
      </c>
    </row>
    <row r="3886" spans="1:6" x14ac:dyDescent="0.45">
      <c r="A3886" s="209">
        <v>87888</v>
      </c>
      <c r="B3886" s="209">
        <v>1160</v>
      </c>
      <c r="C3886" s="208">
        <v>41.66485400384132</v>
      </c>
      <c r="D3886" s="209"/>
      <c r="E3886" s="209" t="s">
        <v>204</v>
      </c>
      <c r="F3886" s="209">
        <v>2012</v>
      </c>
    </row>
    <row r="3887" spans="1:6" x14ac:dyDescent="0.45">
      <c r="A3887" s="209">
        <v>87891</v>
      </c>
      <c r="B3887" s="209">
        <v>1146</v>
      </c>
      <c r="C3887" s="208">
        <v>29.155780834778142</v>
      </c>
      <c r="D3887" s="209"/>
      <c r="E3887" s="209" t="s">
        <v>204</v>
      </c>
      <c r="F3887" s="209">
        <v>2012</v>
      </c>
    </row>
    <row r="3888" spans="1:6" x14ac:dyDescent="0.45">
      <c r="A3888" s="209">
        <v>87892</v>
      </c>
      <c r="B3888" s="209">
        <v>1146</v>
      </c>
      <c r="C3888" s="208">
        <v>53.780344176775372</v>
      </c>
      <c r="D3888" s="209"/>
      <c r="E3888" s="209" t="s">
        <v>204</v>
      </c>
      <c r="F3888" s="209">
        <v>2012</v>
      </c>
    </row>
    <row r="3889" spans="1:6" x14ac:dyDescent="0.45">
      <c r="A3889" s="209">
        <v>87893</v>
      </c>
      <c r="B3889" s="209">
        <v>1146</v>
      </c>
      <c r="C3889" s="208">
        <v>30.325977111623889</v>
      </c>
      <c r="D3889" s="209"/>
      <c r="E3889" s="209" t="s">
        <v>204</v>
      </c>
      <c r="F3889" s="209">
        <v>2012</v>
      </c>
    </row>
    <row r="3890" spans="1:6" x14ac:dyDescent="0.45">
      <c r="A3890" s="209">
        <v>87894</v>
      </c>
      <c r="B3890" s="209">
        <v>1146</v>
      </c>
      <c r="C3890" s="208">
        <v>33.622619137022319</v>
      </c>
      <c r="D3890" s="209"/>
      <c r="E3890" s="209" t="s">
        <v>204</v>
      </c>
      <c r="F3890" s="209">
        <v>2012</v>
      </c>
    </row>
    <row r="3891" spans="1:6" x14ac:dyDescent="0.45">
      <c r="A3891" s="209">
        <v>87895</v>
      </c>
      <c r="B3891" s="209">
        <v>1146</v>
      </c>
      <c r="C3891" s="208">
        <v>58.517149246793437</v>
      </c>
      <c r="D3891" s="209"/>
      <c r="E3891" s="209" t="s">
        <v>204</v>
      </c>
      <c r="F3891" s="209">
        <v>2012</v>
      </c>
    </row>
    <row r="3892" spans="1:6" x14ac:dyDescent="0.45">
      <c r="A3892" s="209">
        <v>87896</v>
      </c>
      <c r="B3892" s="209">
        <v>1146</v>
      </c>
      <c r="C3892" s="208">
        <v>40.918727293765507</v>
      </c>
      <c r="D3892" s="209"/>
      <c r="E3892" s="209" t="s">
        <v>204</v>
      </c>
      <c r="F3892" s="209">
        <v>2012</v>
      </c>
    </row>
    <row r="3893" spans="1:6" x14ac:dyDescent="0.45">
      <c r="A3893" s="209">
        <v>87897</v>
      </c>
      <c r="B3893" s="209">
        <v>1146</v>
      </c>
      <c r="C3893" s="208">
        <v>38.806808328138978</v>
      </c>
      <c r="D3893" s="209"/>
      <c r="E3893" s="209" t="s">
        <v>204</v>
      </c>
      <c r="F3893" s="209">
        <v>2012</v>
      </c>
    </row>
    <row r="3894" spans="1:6" x14ac:dyDescent="0.45">
      <c r="A3894" s="209">
        <v>87898</v>
      </c>
      <c r="B3894" s="209">
        <v>1146</v>
      </c>
      <c r="C3894" s="208">
        <v>38.102384015423972</v>
      </c>
      <c r="D3894" s="209"/>
      <c r="E3894" s="209" t="s">
        <v>204</v>
      </c>
      <c r="F3894" s="209">
        <v>2012</v>
      </c>
    </row>
    <row r="3895" spans="1:6" x14ac:dyDescent="0.45">
      <c r="A3895" s="209">
        <v>87899</v>
      </c>
      <c r="B3895" s="209">
        <v>1146</v>
      </c>
      <c r="C3895" s="208">
        <v>46.208898642546018</v>
      </c>
      <c r="D3895" s="209"/>
      <c r="E3895" s="209" t="s">
        <v>204</v>
      </c>
      <c r="F3895" s="209">
        <v>2012</v>
      </c>
    </row>
    <row r="3896" spans="1:6" x14ac:dyDescent="0.45">
      <c r="A3896" s="209">
        <v>87900</v>
      </c>
      <c r="B3896" s="209">
        <v>1146</v>
      </c>
      <c r="C3896" s="208">
        <v>29.341072391551439</v>
      </c>
      <c r="D3896" s="209"/>
      <c r="E3896" s="209" t="s">
        <v>204</v>
      </c>
      <c r="F3896" s="209">
        <v>2012</v>
      </c>
    </row>
    <row r="3897" spans="1:6" x14ac:dyDescent="0.45">
      <c r="A3897" s="209">
        <v>87901</v>
      </c>
      <c r="B3897" s="209">
        <v>1146</v>
      </c>
      <c r="C3897" s="208">
        <v>45.084386257258927</v>
      </c>
      <c r="D3897" s="209"/>
      <c r="E3897" s="209" t="s">
        <v>204</v>
      </c>
      <c r="F3897" s="209">
        <v>2012</v>
      </c>
    </row>
    <row r="3898" spans="1:6" x14ac:dyDescent="0.45">
      <c r="A3898" s="209">
        <v>87902</v>
      </c>
      <c r="B3898" s="209">
        <v>920</v>
      </c>
      <c r="C3898" s="208">
        <v>6.7189258120956401</v>
      </c>
      <c r="D3898" s="209"/>
      <c r="E3898" s="209" t="s">
        <v>204</v>
      </c>
      <c r="F3898" s="209">
        <v>2012</v>
      </c>
    </row>
    <row r="3899" spans="1:6" x14ac:dyDescent="0.45">
      <c r="A3899" s="209">
        <v>87903</v>
      </c>
      <c r="B3899" s="209">
        <v>1146</v>
      </c>
      <c r="C3899" s="208">
        <v>14.23199102035665</v>
      </c>
      <c r="D3899" s="209"/>
      <c r="E3899" s="209" t="s">
        <v>204</v>
      </c>
      <c r="F3899" s="209">
        <v>2012</v>
      </c>
    </row>
    <row r="3900" spans="1:6" x14ac:dyDescent="0.45">
      <c r="A3900" s="209">
        <v>87904</v>
      </c>
      <c r="B3900" s="209">
        <v>1146</v>
      </c>
      <c r="C3900" s="208">
        <v>24.15828001667165</v>
      </c>
      <c r="D3900" s="209"/>
      <c r="E3900" s="209" t="s">
        <v>204</v>
      </c>
      <c r="F3900" s="209">
        <v>2012</v>
      </c>
    </row>
    <row r="3901" spans="1:6" x14ac:dyDescent="0.45">
      <c r="A3901" s="209">
        <v>87905</v>
      </c>
      <c r="B3901" s="209">
        <v>1146</v>
      </c>
      <c r="C3901" s="208">
        <v>27.30297596803624</v>
      </c>
      <c r="D3901" s="209"/>
      <c r="E3901" s="209" t="s">
        <v>204</v>
      </c>
      <c r="F3901" s="209">
        <v>2012</v>
      </c>
    </row>
    <row r="3902" spans="1:6" x14ac:dyDescent="0.45">
      <c r="A3902" s="209">
        <v>87906</v>
      </c>
      <c r="B3902" s="209">
        <v>1146</v>
      </c>
      <c r="C3902" s="208">
        <v>4.6803655220775582</v>
      </c>
      <c r="D3902" s="209"/>
      <c r="E3902" s="209" t="s">
        <v>204</v>
      </c>
      <c r="F3902" s="209">
        <v>2012</v>
      </c>
    </row>
    <row r="3903" spans="1:6" x14ac:dyDescent="0.45">
      <c r="A3903" s="209">
        <v>87907</v>
      </c>
      <c r="B3903" s="209">
        <v>1146</v>
      </c>
      <c r="C3903" s="208">
        <v>6.9358824082352424</v>
      </c>
      <c r="D3903" s="209"/>
      <c r="E3903" s="209" t="s">
        <v>204</v>
      </c>
      <c r="F3903" s="209">
        <v>2012</v>
      </c>
    </row>
    <row r="3904" spans="1:6" x14ac:dyDescent="0.45">
      <c r="A3904" s="209">
        <v>87914</v>
      </c>
      <c r="B3904" s="209">
        <v>560</v>
      </c>
      <c r="C3904" s="208">
        <v>51.741927632707821</v>
      </c>
      <c r="D3904" s="209"/>
      <c r="E3904" s="209" t="s">
        <v>114</v>
      </c>
      <c r="F3904" s="209">
        <v>1997</v>
      </c>
    </row>
    <row r="3905" spans="1:6" x14ac:dyDescent="0.45">
      <c r="A3905" s="209">
        <v>87915</v>
      </c>
      <c r="B3905" s="209">
        <v>315</v>
      </c>
      <c r="C3905" s="208">
        <v>13.279527261443659</v>
      </c>
      <c r="D3905" s="209"/>
      <c r="E3905" s="209" t="s">
        <v>114</v>
      </c>
      <c r="F3905" s="209">
        <v>1997</v>
      </c>
    </row>
    <row r="3906" spans="1:6" x14ac:dyDescent="0.45">
      <c r="A3906" s="209">
        <v>87917</v>
      </c>
      <c r="B3906" s="209">
        <v>560</v>
      </c>
      <c r="C3906" s="208">
        <v>54.998226485085603</v>
      </c>
      <c r="D3906" s="209"/>
      <c r="E3906" s="209" t="s">
        <v>114</v>
      </c>
      <c r="F3906" s="209">
        <v>1997</v>
      </c>
    </row>
    <row r="3907" spans="1:6" x14ac:dyDescent="0.45">
      <c r="A3907" s="209">
        <v>87919</v>
      </c>
      <c r="B3907" s="209">
        <v>500</v>
      </c>
      <c r="C3907" s="208">
        <v>50.057178115809378</v>
      </c>
      <c r="D3907" s="209"/>
      <c r="E3907" s="209" t="s">
        <v>203</v>
      </c>
      <c r="F3907" s="209">
        <v>1985</v>
      </c>
    </row>
    <row r="3908" spans="1:6" x14ac:dyDescent="0.45">
      <c r="A3908" s="209">
        <v>87998</v>
      </c>
      <c r="B3908" s="209">
        <v>1000</v>
      </c>
      <c r="C3908" s="208">
        <v>42.315569647244367</v>
      </c>
      <c r="D3908" s="209"/>
      <c r="E3908" s="209" t="s">
        <v>203</v>
      </c>
      <c r="F3908" s="209">
        <v>1981</v>
      </c>
    </row>
    <row r="3909" spans="1:6" x14ac:dyDescent="0.45">
      <c r="A3909" s="209">
        <v>87999</v>
      </c>
      <c r="B3909" s="209">
        <v>1000</v>
      </c>
      <c r="C3909" s="208">
        <v>97.535817334402282</v>
      </c>
      <c r="D3909" s="209"/>
      <c r="E3909" s="209" t="s">
        <v>203</v>
      </c>
      <c r="F3909" s="209">
        <v>1981</v>
      </c>
    </row>
    <row r="3910" spans="1:6" x14ac:dyDescent="0.45">
      <c r="A3910" s="209">
        <v>88008</v>
      </c>
      <c r="B3910" s="209">
        <v>250</v>
      </c>
      <c r="C3910" s="208">
        <v>29.595133181133889</v>
      </c>
      <c r="D3910" s="209"/>
      <c r="E3910" s="209" t="s">
        <v>204</v>
      </c>
      <c r="F3910" s="209">
        <v>2012</v>
      </c>
    </row>
    <row r="3911" spans="1:6" x14ac:dyDescent="0.45">
      <c r="A3911" s="209">
        <v>88010</v>
      </c>
      <c r="B3911" s="209">
        <v>250</v>
      </c>
      <c r="C3911" s="208">
        <v>30.099831056647961</v>
      </c>
      <c r="D3911" s="209"/>
      <c r="E3911" s="209" t="s">
        <v>204</v>
      </c>
      <c r="F3911" s="209">
        <v>2012</v>
      </c>
    </row>
    <row r="3912" spans="1:6" x14ac:dyDescent="0.45">
      <c r="A3912" s="209">
        <v>88014</v>
      </c>
      <c r="B3912" s="209">
        <v>250</v>
      </c>
      <c r="C3912" s="208">
        <v>31.579802219191372</v>
      </c>
      <c r="D3912" s="209"/>
      <c r="E3912" s="209" t="s">
        <v>204</v>
      </c>
      <c r="F3912" s="209">
        <v>2012</v>
      </c>
    </row>
    <row r="3913" spans="1:6" x14ac:dyDescent="0.45">
      <c r="A3913" s="209">
        <v>88017</v>
      </c>
      <c r="B3913" s="209">
        <v>250</v>
      </c>
      <c r="C3913" s="208">
        <v>40.124163116156993</v>
      </c>
      <c r="D3913" s="209"/>
      <c r="E3913" s="209" t="s">
        <v>204</v>
      </c>
      <c r="F3913" s="209">
        <v>2012</v>
      </c>
    </row>
    <row r="3914" spans="1:6" x14ac:dyDescent="0.45">
      <c r="A3914" s="209">
        <v>88018</v>
      </c>
      <c r="B3914" s="209">
        <v>250</v>
      </c>
      <c r="C3914" s="208">
        <v>33.395446085338079</v>
      </c>
      <c r="D3914" s="209"/>
      <c r="E3914" s="209" t="s">
        <v>204</v>
      </c>
      <c r="F3914" s="209">
        <v>2012</v>
      </c>
    </row>
    <row r="3915" spans="1:6" x14ac:dyDescent="0.45">
      <c r="A3915" s="209">
        <v>88022</v>
      </c>
      <c r="B3915" s="209">
        <v>250</v>
      </c>
      <c r="C3915" s="208">
        <v>35.782516699081327</v>
      </c>
      <c r="D3915" s="209"/>
      <c r="E3915" s="209" t="s">
        <v>204</v>
      </c>
      <c r="F3915" s="209">
        <v>2012</v>
      </c>
    </row>
    <row r="3916" spans="1:6" x14ac:dyDescent="0.45">
      <c r="A3916" s="209">
        <v>88023</v>
      </c>
      <c r="B3916" s="209">
        <v>250</v>
      </c>
      <c r="C3916" s="208">
        <v>4.5013220226779387</v>
      </c>
      <c r="D3916" s="209"/>
      <c r="E3916" s="209" t="s">
        <v>204</v>
      </c>
      <c r="F3916" s="209">
        <v>2012</v>
      </c>
    </row>
    <row r="3917" spans="1:6" x14ac:dyDescent="0.45">
      <c r="A3917" s="209">
        <v>88056</v>
      </c>
      <c r="B3917" s="209">
        <v>560</v>
      </c>
      <c r="C3917" s="208">
        <v>55.546999113799977</v>
      </c>
      <c r="D3917" s="209"/>
      <c r="E3917" s="209" t="s">
        <v>204</v>
      </c>
      <c r="F3917" s="209">
        <v>2004</v>
      </c>
    </row>
    <row r="3918" spans="1:6" x14ac:dyDescent="0.45">
      <c r="A3918" s="209">
        <v>88058</v>
      </c>
      <c r="B3918" s="209">
        <v>560</v>
      </c>
      <c r="C3918" s="208">
        <v>50.725667892175991</v>
      </c>
      <c r="D3918" s="209"/>
      <c r="E3918" s="209" t="s">
        <v>204</v>
      </c>
      <c r="F3918" s="209">
        <v>2004</v>
      </c>
    </row>
    <row r="3919" spans="1:6" x14ac:dyDescent="0.45">
      <c r="A3919" s="209">
        <v>88060</v>
      </c>
      <c r="B3919" s="209">
        <v>560</v>
      </c>
      <c r="C3919" s="208">
        <v>59.371046461721129</v>
      </c>
      <c r="D3919" s="209"/>
      <c r="E3919" s="209" t="s">
        <v>204</v>
      </c>
      <c r="F3919" s="209">
        <v>2004</v>
      </c>
    </row>
    <row r="3920" spans="1:6" x14ac:dyDescent="0.45">
      <c r="A3920" s="209">
        <v>88069</v>
      </c>
      <c r="B3920" s="209">
        <v>582</v>
      </c>
      <c r="C3920" s="208">
        <v>28.028467749676409</v>
      </c>
      <c r="D3920" s="209" t="s">
        <v>450</v>
      </c>
      <c r="E3920" s="209" t="s">
        <v>204</v>
      </c>
      <c r="F3920" s="209">
        <v>2012</v>
      </c>
    </row>
    <row r="3921" spans="1:6" x14ac:dyDescent="0.45">
      <c r="A3921" s="209">
        <v>88072</v>
      </c>
      <c r="B3921" s="209">
        <v>582</v>
      </c>
      <c r="C3921" s="208">
        <v>79.752753766875841</v>
      </c>
      <c r="D3921" s="209"/>
      <c r="E3921" s="209" t="s">
        <v>204</v>
      </c>
      <c r="F3921" s="209">
        <v>2012</v>
      </c>
    </row>
    <row r="3922" spans="1:6" x14ac:dyDescent="0.45">
      <c r="A3922" s="209">
        <v>88075</v>
      </c>
      <c r="B3922" s="209">
        <v>582</v>
      </c>
      <c r="C3922" s="208">
        <v>59.491600786679861</v>
      </c>
      <c r="D3922" s="209"/>
      <c r="E3922" s="209" t="s">
        <v>204</v>
      </c>
      <c r="F3922" s="209">
        <v>2012</v>
      </c>
    </row>
    <row r="3923" spans="1:6" x14ac:dyDescent="0.45">
      <c r="A3923" s="209">
        <v>88078</v>
      </c>
      <c r="B3923" s="209">
        <v>582</v>
      </c>
      <c r="C3923" s="208">
        <v>38.829485093152918</v>
      </c>
      <c r="D3923" s="209"/>
      <c r="E3923" s="209" t="s">
        <v>204</v>
      </c>
      <c r="F3923" s="209">
        <v>2012</v>
      </c>
    </row>
    <row r="3924" spans="1:6" x14ac:dyDescent="0.45">
      <c r="A3924" s="209">
        <v>88082</v>
      </c>
      <c r="B3924" s="209">
        <v>582</v>
      </c>
      <c r="C3924" s="208">
        <v>33.580514205821707</v>
      </c>
      <c r="D3924" s="209"/>
      <c r="E3924" s="209" t="s">
        <v>204</v>
      </c>
      <c r="F3924" s="209">
        <v>2012</v>
      </c>
    </row>
    <row r="3925" spans="1:6" x14ac:dyDescent="0.45">
      <c r="A3925" s="209">
        <v>88085</v>
      </c>
      <c r="B3925" s="209">
        <v>572</v>
      </c>
      <c r="C3925" s="208">
        <v>16.896605489109579</v>
      </c>
      <c r="D3925" s="209"/>
      <c r="E3925" s="209" t="s">
        <v>204</v>
      </c>
      <c r="F3925" s="209">
        <v>2012</v>
      </c>
    </row>
    <row r="3926" spans="1:6" x14ac:dyDescent="0.45">
      <c r="A3926" s="209">
        <v>88112</v>
      </c>
      <c r="B3926" s="209">
        <v>150</v>
      </c>
      <c r="C3926" s="208">
        <v>19.29261071814631</v>
      </c>
      <c r="D3926" s="209"/>
      <c r="E3926" s="209" t="s">
        <v>207</v>
      </c>
      <c r="F3926" s="209">
        <v>1977</v>
      </c>
    </row>
    <row r="3927" spans="1:6" x14ac:dyDescent="0.45">
      <c r="A3927" s="209">
        <v>88115</v>
      </c>
      <c r="B3927" s="209">
        <v>200</v>
      </c>
      <c r="C3927" s="208">
        <v>17.980519582965371</v>
      </c>
      <c r="D3927" s="209"/>
      <c r="E3927" s="209" t="s">
        <v>204</v>
      </c>
      <c r="F3927" s="209">
        <v>2012</v>
      </c>
    </row>
    <row r="3928" spans="1:6" x14ac:dyDescent="0.45">
      <c r="A3928" s="209">
        <v>88132</v>
      </c>
      <c r="B3928" s="209">
        <v>250</v>
      </c>
      <c r="C3928" s="208">
        <v>29.376082694868611</v>
      </c>
      <c r="D3928" s="209" t="s">
        <v>451</v>
      </c>
      <c r="E3928" s="209" t="s">
        <v>204</v>
      </c>
      <c r="F3928" s="209">
        <v>2010</v>
      </c>
    </row>
    <row r="3929" spans="1:6" x14ac:dyDescent="0.45">
      <c r="A3929" s="209">
        <v>88133</v>
      </c>
      <c r="B3929" s="209">
        <v>250</v>
      </c>
      <c r="C3929" s="208">
        <v>2.2554144816754871</v>
      </c>
      <c r="D3929" s="209" t="s">
        <v>452</v>
      </c>
      <c r="E3929" s="209" t="s">
        <v>204</v>
      </c>
      <c r="F3929" s="209">
        <v>2010</v>
      </c>
    </row>
    <row r="3930" spans="1:6" x14ac:dyDescent="0.45">
      <c r="A3930" s="209">
        <v>88134</v>
      </c>
      <c r="B3930" s="209">
        <v>582</v>
      </c>
      <c r="C3930" s="208">
        <v>2.156713191502464</v>
      </c>
      <c r="D3930" s="209" t="s">
        <v>453</v>
      </c>
      <c r="E3930" s="209" t="s">
        <v>204</v>
      </c>
      <c r="F3930" s="209">
        <v>2012</v>
      </c>
    </row>
    <row r="3931" spans="1:6" x14ac:dyDescent="0.45">
      <c r="A3931" s="209">
        <v>88135</v>
      </c>
      <c r="B3931" s="209">
        <v>582</v>
      </c>
      <c r="C3931" s="208">
        <v>22.93978524355369</v>
      </c>
      <c r="D3931" s="209" t="s">
        <v>454</v>
      </c>
      <c r="E3931" s="209" t="s">
        <v>204</v>
      </c>
      <c r="F3931" s="209">
        <v>2012</v>
      </c>
    </row>
    <row r="3932" spans="1:6" x14ac:dyDescent="0.45">
      <c r="A3932" s="209">
        <v>88166</v>
      </c>
      <c r="B3932" s="209">
        <v>400</v>
      </c>
      <c r="C3932" s="208">
        <v>37.232478707802507</v>
      </c>
      <c r="D3932" s="209"/>
      <c r="E3932" s="209" t="s">
        <v>204</v>
      </c>
      <c r="F3932" s="209">
        <v>2004</v>
      </c>
    </row>
    <row r="3933" spans="1:6" x14ac:dyDescent="0.45">
      <c r="A3933" s="209">
        <v>88222</v>
      </c>
      <c r="B3933" s="209">
        <v>695</v>
      </c>
      <c r="C3933" s="208">
        <v>14.63510696705946</v>
      </c>
      <c r="D3933" s="209"/>
      <c r="E3933" s="209" t="s">
        <v>109</v>
      </c>
      <c r="F3933" s="209">
        <v>2012</v>
      </c>
    </row>
    <row r="3934" spans="1:6" x14ac:dyDescent="0.45">
      <c r="A3934" s="209">
        <v>88223</v>
      </c>
      <c r="B3934" s="209">
        <v>695</v>
      </c>
      <c r="C3934" s="208">
        <v>12.637623941261101</v>
      </c>
      <c r="D3934" s="209"/>
      <c r="E3934" s="209" t="s">
        <v>109</v>
      </c>
      <c r="F3934" s="209">
        <v>2012</v>
      </c>
    </row>
    <row r="3935" spans="1:6" x14ac:dyDescent="0.45">
      <c r="A3935" s="209">
        <v>88234</v>
      </c>
      <c r="B3935" s="209">
        <v>695</v>
      </c>
      <c r="C3935" s="208">
        <v>29.89439883801564</v>
      </c>
      <c r="D3935" s="209"/>
      <c r="E3935" s="209" t="s">
        <v>109</v>
      </c>
      <c r="F3935" s="209">
        <v>2012</v>
      </c>
    </row>
    <row r="3936" spans="1:6" x14ac:dyDescent="0.45">
      <c r="A3936" s="209">
        <v>88237</v>
      </c>
      <c r="B3936" s="209">
        <v>695</v>
      </c>
      <c r="C3936" s="208">
        <v>53.46274807128168</v>
      </c>
      <c r="D3936" s="209"/>
      <c r="E3936" s="209" t="s">
        <v>109</v>
      </c>
      <c r="F3936" s="209">
        <v>2012</v>
      </c>
    </row>
    <row r="3937" spans="1:6" x14ac:dyDescent="0.45">
      <c r="A3937" s="209">
        <v>88238</v>
      </c>
      <c r="B3937" s="209">
        <v>695</v>
      </c>
      <c r="C3937" s="208">
        <v>71.22500777197871</v>
      </c>
      <c r="D3937" s="209"/>
      <c r="E3937" s="209" t="s">
        <v>109</v>
      </c>
      <c r="F3937" s="209">
        <v>2012</v>
      </c>
    </row>
    <row r="3938" spans="1:6" x14ac:dyDescent="0.45">
      <c r="A3938" s="209">
        <v>88239</v>
      </c>
      <c r="B3938" s="209">
        <v>695</v>
      </c>
      <c r="C3938" s="208">
        <v>41.918645600462192</v>
      </c>
      <c r="D3938" s="209"/>
      <c r="E3938" s="209" t="s">
        <v>109</v>
      </c>
      <c r="F3938" s="209">
        <v>2012</v>
      </c>
    </row>
    <row r="3939" spans="1:6" x14ac:dyDescent="0.45">
      <c r="A3939" s="209">
        <v>88242</v>
      </c>
      <c r="B3939" s="209">
        <v>695</v>
      </c>
      <c r="C3939" s="208">
        <v>44.157791836367167</v>
      </c>
      <c r="D3939" s="209"/>
      <c r="E3939" s="209" t="s">
        <v>109</v>
      </c>
      <c r="F3939" s="209">
        <v>2012</v>
      </c>
    </row>
    <row r="3940" spans="1:6" x14ac:dyDescent="0.45">
      <c r="A3940" s="209">
        <v>88243</v>
      </c>
      <c r="B3940" s="209">
        <v>200</v>
      </c>
      <c r="C3940" s="208">
        <v>21.91963501149149</v>
      </c>
      <c r="D3940" s="209"/>
      <c r="E3940" s="209" t="s">
        <v>204</v>
      </c>
      <c r="F3940" s="209">
        <v>2012</v>
      </c>
    </row>
    <row r="3941" spans="1:6" x14ac:dyDescent="0.45">
      <c r="A3941" s="209">
        <v>88245</v>
      </c>
      <c r="B3941" s="209">
        <v>695</v>
      </c>
      <c r="C3941" s="208">
        <v>82.471482988084063</v>
      </c>
      <c r="D3941" s="209"/>
      <c r="E3941" s="209" t="s">
        <v>109</v>
      </c>
      <c r="F3941" s="209">
        <v>2012</v>
      </c>
    </row>
    <row r="3942" spans="1:6" x14ac:dyDescent="0.45">
      <c r="A3942" s="209">
        <v>88248</v>
      </c>
      <c r="B3942" s="209">
        <v>695</v>
      </c>
      <c r="C3942" s="208">
        <v>60.526463849182797</v>
      </c>
      <c r="D3942" s="209"/>
      <c r="E3942" s="209" t="s">
        <v>109</v>
      </c>
      <c r="F3942" s="209">
        <v>2012</v>
      </c>
    </row>
    <row r="3943" spans="1:6" x14ac:dyDescent="0.45">
      <c r="A3943" s="209">
        <v>88252</v>
      </c>
      <c r="B3943" s="209">
        <v>630</v>
      </c>
      <c r="C3943" s="208">
        <v>2.9585359655357601</v>
      </c>
      <c r="D3943" s="209"/>
      <c r="E3943" s="209" t="s">
        <v>109</v>
      </c>
      <c r="F3943" s="209">
        <v>2002</v>
      </c>
    </row>
    <row r="3944" spans="1:6" x14ac:dyDescent="0.45">
      <c r="A3944" s="209">
        <v>88253</v>
      </c>
      <c r="B3944" s="209">
        <v>630</v>
      </c>
      <c r="C3944" s="208">
        <v>20.37514662449404</v>
      </c>
      <c r="D3944" s="209"/>
      <c r="E3944" s="209" t="s">
        <v>114</v>
      </c>
      <c r="F3944" s="209">
        <v>2002</v>
      </c>
    </row>
    <row r="3945" spans="1:6" x14ac:dyDescent="0.45">
      <c r="A3945" s="209">
        <v>88254</v>
      </c>
      <c r="B3945" s="209">
        <v>630</v>
      </c>
      <c r="C3945" s="208">
        <v>15.40964407184517</v>
      </c>
      <c r="D3945" s="209"/>
      <c r="E3945" s="209" t="s">
        <v>114</v>
      </c>
      <c r="F3945" s="209">
        <v>2002</v>
      </c>
    </row>
    <row r="3946" spans="1:6" x14ac:dyDescent="0.45">
      <c r="A3946" s="209">
        <v>88255</v>
      </c>
      <c r="B3946" s="209">
        <v>630</v>
      </c>
      <c r="C3946" s="208">
        <v>25.839750790505221</v>
      </c>
      <c r="D3946" s="209" t="s">
        <v>455</v>
      </c>
      <c r="E3946" s="209" t="s">
        <v>114</v>
      </c>
      <c r="F3946" s="209">
        <v>2002</v>
      </c>
    </row>
    <row r="3947" spans="1:6" x14ac:dyDescent="0.45">
      <c r="A3947" s="209">
        <v>88256</v>
      </c>
      <c r="B3947" s="209">
        <v>630</v>
      </c>
      <c r="C3947" s="208">
        <v>24.960098329958559</v>
      </c>
      <c r="D3947" s="209"/>
      <c r="E3947" s="209" t="s">
        <v>114</v>
      </c>
      <c r="F3947" s="209">
        <v>2002</v>
      </c>
    </row>
    <row r="3948" spans="1:6" x14ac:dyDescent="0.45">
      <c r="A3948" s="209">
        <v>88257</v>
      </c>
      <c r="B3948" s="209">
        <v>500</v>
      </c>
      <c r="C3948" s="208">
        <v>18.92478616537295</v>
      </c>
      <c r="D3948" s="209"/>
      <c r="E3948" s="209" t="s">
        <v>203</v>
      </c>
      <c r="F3948" s="209">
        <v>1901</v>
      </c>
    </row>
    <row r="3949" spans="1:6" x14ac:dyDescent="0.45">
      <c r="A3949" s="209">
        <v>88258</v>
      </c>
      <c r="B3949" s="209">
        <v>500</v>
      </c>
      <c r="C3949" s="208">
        <v>12.747063496309471</v>
      </c>
      <c r="D3949" s="209"/>
      <c r="E3949" s="209" t="s">
        <v>203</v>
      </c>
      <c r="F3949" s="209">
        <v>1901</v>
      </c>
    </row>
    <row r="3950" spans="1:6" x14ac:dyDescent="0.45">
      <c r="A3950" s="209">
        <v>88259</v>
      </c>
      <c r="B3950" s="209">
        <v>1000</v>
      </c>
      <c r="C3950" s="208">
        <v>16.920791256870569</v>
      </c>
      <c r="D3950" s="209"/>
      <c r="E3950" s="209" t="s">
        <v>203</v>
      </c>
      <c r="F3950" s="209">
        <v>1901</v>
      </c>
    </row>
    <row r="3951" spans="1:6" x14ac:dyDescent="0.45">
      <c r="A3951" s="209">
        <v>88265</v>
      </c>
      <c r="B3951" s="209">
        <v>1000</v>
      </c>
      <c r="C3951" s="208">
        <v>25.067353109069959</v>
      </c>
      <c r="D3951" s="209"/>
      <c r="E3951" s="209" t="s">
        <v>203</v>
      </c>
      <c r="F3951" s="209">
        <v>1901</v>
      </c>
    </row>
    <row r="3952" spans="1:6" x14ac:dyDescent="0.45">
      <c r="A3952" s="209">
        <v>88267</v>
      </c>
      <c r="B3952" s="209">
        <v>1000</v>
      </c>
      <c r="C3952" s="208">
        <v>33.667733364784993</v>
      </c>
      <c r="D3952" s="209"/>
      <c r="E3952" s="209" t="s">
        <v>203</v>
      </c>
      <c r="F3952" s="209">
        <v>1901</v>
      </c>
    </row>
    <row r="3953" spans="1:6" x14ac:dyDescent="0.45">
      <c r="A3953" s="209">
        <v>88268</v>
      </c>
      <c r="B3953" s="209">
        <v>1000</v>
      </c>
      <c r="C3953" s="208">
        <v>94.18261854756102</v>
      </c>
      <c r="D3953" s="209"/>
      <c r="E3953" s="209" t="s">
        <v>203</v>
      </c>
      <c r="F3953" s="209">
        <v>1901</v>
      </c>
    </row>
    <row r="3954" spans="1:6" x14ac:dyDescent="0.45">
      <c r="A3954" s="209">
        <v>88286</v>
      </c>
      <c r="B3954" s="209">
        <v>250</v>
      </c>
      <c r="C3954" s="208">
        <v>30.82209898366564</v>
      </c>
      <c r="D3954" s="209"/>
      <c r="E3954" s="209" t="s">
        <v>204</v>
      </c>
      <c r="F3954" s="209">
        <v>2012</v>
      </c>
    </row>
    <row r="3955" spans="1:6" x14ac:dyDescent="0.45">
      <c r="A3955" s="209">
        <v>88293</v>
      </c>
      <c r="B3955" s="209">
        <v>250</v>
      </c>
      <c r="C3955" s="208">
        <v>24.25916169464184</v>
      </c>
      <c r="D3955" s="209"/>
      <c r="E3955" s="209" t="s">
        <v>204</v>
      </c>
      <c r="F3955" s="209">
        <v>2012</v>
      </c>
    </row>
    <row r="3956" spans="1:6" x14ac:dyDescent="0.45">
      <c r="A3956" s="209">
        <v>88294</v>
      </c>
      <c r="B3956" s="209">
        <v>250</v>
      </c>
      <c r="C3956" s="208">
        <v>41.745096823211959</v>
      </c>
      <c r="D3956" s="209"/>
      <c r="E3956" s="209" t="s">
        <v>204</v>
      </c>
      <c r="F3956" s="209">
        <v>2012</v>
      </c>
    </row>
    <row r="3957" spans="1:6" x14ac:dyDescent="0.45">
      <c r="A3957" s="209">
        <v>88363</v>
      </c>
      <c r="B3957" s="209">
        <v>300</v>
      </c>
      <c r="C3957" s="208">
        <v>20.278434433753059</v>
      </c>
      <c r="D3957" s="209"/>
      <c r="E3957" s="209" t="s">
        <v>205</v>
      </c>
      <c r="F3957" s="209">
        <v>1984</v>
      </c>
    </row>
    <row r="3958" spans="1:6" x14ac:dyDescent="0.45">
      <c r="A3958" s="209">
        <v>88380</v>
      </c>
      <c r="B3958" s="209">
        <v>250</v>
      </c>
      <c r="C3958" s="208">
        <v>25.921077059800169</v>
      </c>
      <c r="D3958" s="209"/>
      <c r="E3958" s="209" t="s">
        <v>205</v>
      </c>
      <c r="F3958" s="209">
        <v>1980</v>
      </c>
    </row>
    <row r="3959" spans="1:6" x14ac:dyDescent="0.45">
      <c r="A3959" s="209">
        <v>88389</v>
      </c>
      <c r="B3959" s="209">
        <v>250</v>
      </c>
      <c r="C3959" s="208">
        <v>19.740745278998691</v>
      </c>
      <c r="D3959" s="209"/>
      <c r="E3959" s="209" t="s">
        <v>205</v>
      </c>
      <c r="F3959" s="209">
        <v>1980</v>
      </c>
    </row>
    <row r="3960" spans="1:6" x14ac:dyDescent="0.45">
      <c r="A3960" s="209">
        <v>88390</v>
      </c>
      <c r="B3960" s="209">
        <v>250</v>
      </c>
      <c r="C3960" s="208">
        <v>18.498332253015821</v>
      </c>
      <c r="D3960" s="209"/>
      <c r="E3960" s="209" t="s">
        <v>205</v>
      </c>
      <c r="F3960" s="209">
        <v>1980</v>
      </c>
    </row>
    <row r="3961" spans="1:6" x14ac:dyDescent="0.45">
      <c r="A3961" s="209">
        <v>88391</v>
      </c>
      <c r="B3961" s="209">
        <v>250</v>
      </c>
      <c r="C3961" s="208">
        <v>17.39194025522449</v>
      </c>
      <c r="D3961" s="209"/>
      <c r="E3961" s="209" t="s">
        <v>205</v>
      </c>
      <c r="F3961" s="209">
        <v>1980</v>
      </c>
    </row>
    <row r="3962" spans="1:6" x14ac:dyDescent="0.45">
      <c r="A3962" s="209">
        <v>88393</v>
      </c>
      <c r="B3962" s="209">
        <v>300</v>
      </c>
      <c r="C3962" s="208">
        <v>16.716020659235429</v>
      </c>
      <c r="D3962" s="209"/>
      <c r="E3962" s="209" t="s">
        <v>205</v>
      </c>
      <c r="F3962" s="209">
        <v>1980</v>
      </c>
    </row>
    <row r="3963" spans="1:6" x14ac:dyDescent="0.45">
      <c r="A3963" s="209">
        <v>88394</v>
      </c>
      <c r="B3963" s="209">
        <v>300</v>
      </c>
      <c r="C3963" s="208">
        <v>14.615073100047351</v>
      </c>
      <c r="D3963" s="209"/>
      <c r="E3963" s="209" t="s">
        <v>205</v>
      </c>
      <c r="F3963" s="209">
        <v>1980</v>
      </c>
    </row>
    <row r="3964" spans="1:6" x14ac:dyDescent="0.45">
      <c r="A3964" s="209">
        <v>88395</v>
      </c>
      <c r="B3964" s="209">
        <v>600</v>
      </c>
      <c r="C3964" s="208">
        <v>44.832434197857133</v>
      </c>
      <c r="D3964" s="209"/>
      <c r="E3964" s="209" t="s">
        <v>203</v>
      </c>
      <c r="F3964" s="209">
        <v>1980</v>
      </c>
    </row>
    <row r="3965" spans="1:6" x14ac:dyDescent="0.45">
      <c r="A3965" s="209">
        <v>88396</v>
      </c>
      <c r="B3965" s="209"/>
      <c r="C3965" s="208">
        <v>20.940725050134152</v>
      </c>
      <c r="D3965" s="209"/>
      <c r="E3965" s="209"/>
      <c r="F3965" s="209">
        <v>1901</v>
      </c>
    </row>
    <row r="3966" spans="1:6" x14ac:dyDescent="0.45">
      <c r="A3966" s="209">
        <v>88404</v>
      </c>
      <c r="B3966" s="209">
        <v>150</v>
      </c>
      <c r="C3966" s="208">
        <v>18.959201657547489</v>
      </c>
      <c r="D3966" s="209"/>
      <c r="E3966" s="209" t="s">
        <v>205</v>
      </c>
      <c r="F3966" s="209">
        <v>1980</v>
      </c>
    </row>
    <row r="3967" spans="1:6" x14ac:dyDescent="0.45">
      <c r="A3967" s="209">
        <v>88406</v>
      </c>
      <c r="B3967" s="209">
        <v>150</v>
      </c>
      <c r="C3967" s="208">
        <v>8.4841790896746812</v>
      </c>
      <c r="D3967" s="209"/>
      <c r="E3967" s="209" t="s">
        <v>205</v>
      </c>
      <c r="F3967" s="209">
        <v>1980</v>
      </c>
    </row>
    <row r="3968" spans="1:6" x14ac:dyDescent="0.45">
      <c r="A3968" s="209">
        <v>88408</v>
      </c>
      <c r="B3968" s="209">
        <v>150</v>
      </c>
      <c r="C3968" s="208">
        <v>18.919362672559689</v>
      </c>
      <c r="D3968" s="209"/>
      <c r="E3968" s="209" t="s">
        <v>205</v>
      </c>
      <c r="F3968" s="209">
        <v>1980</v>
      </c>
    </row>
    <row r="3969" spans="1:6" x14ac:dyDescent="0.45">
      <c r="A3969" s="209">
        <v>88409</v>
      </c>
      <c r="B3969" s="209">
        <v>150</v>
      </c>
      <c r="C3969" s="208">
        <v>7.1363129349027536</v>
      </c>
      <c r="D3969" s="209"/>
      <c r="E3969" s="209" t="s">
        <v>205</v>
      </c>
      <c r="F3969" s="209">
        <v>1980</v>
      </c>
    </row>
    <row r="3970" spans="1:6" x14ac:dyDescent="0.45">
      <c r="A3970" s="209">
        <v>88416</v>
      </c>
      <c r="B3970" s="209">
        <v>250</v>
      </c>
      <c r="C3970" s="208">
        <v>11.653961984423511</v>
      </c>
      <c r="D3970" s="209"/>
      <c r="E3970" s="209" t="s">
        <v>205</v>
      </c>
      <c r="F3970" s="209">
        <v>1980</v>
      </c>
    </row>
    <row r="3971" spans="1:6" x14ac:dyDescent="0.45">
      <c r="A3971" s="209">
        <v>88418</v>
      </c>
      <c r="B3971" s="209">
        <v>150</v>
      </c>
      <c r="C3971" s="208">
        <v>19.8393735971678</v>
      </c>
      <c r="D3971" s="209"/>
      <c r="E3971" s="209" t="s">
        <v>205</v>
      </c>
      <c r="F3971" s="209">
        <v>1980</v>
      </c>
    </row>
    <row r="3972" spans="1:6" x14ac:dyDescent="0.45">
      <c r="A3972" s="209">
        <v>88439</v>
      </c>
      <c r="B3972" s="209">
        <v>600</v>
      </c>
      <c r="C3972" s="208">
        <v>29.19150231029224</v>
      </c>
      <c r="D3972" s="209"/>
      <c r="E3972" s="209" t="s">
        <v>203</v>
      </c>
      <c r="F3972" s="209">
        <v>1901</v>
      </c>
    </row>
    <row r="3973" spans="1:6" x14ac:dyDescent="0.45">
      <c r="A3973" s="209">
        <v>88441</v>
      </c>
      <c r="B3973" s="209">
        <v>500</v>
      </c>
      <c r="C3973" s="208">
        <v>39.676573361754834</v>
      </c>
      <c r="D3973" s="209"/>
      <c r="E3973" s="209" t="s">
        <v>203</v>
      </c>
      <c r="F3973" s="209">
        <v>1980</v>
      </c>
    </row>
    <row r="3974" spans="1:6" x14ac:dyDescent="0.45">
      <c r="A3974" s="209">
        <v>88463</v>
      </c>
      <c r="B3974" s="209">
        <v>150</v>
      </c>
      <c r="C3974" s="208">
        <v>26.97602474398613</v>
      </c>
      <c r="D3974" s="209"/>
      <c r="E3974" s="209" t="s">
        <v>205</v>
      </c>
      <c r="F3974" s="209">
        <v>1980</v>
      </c>
    </row>
    <row r="3975" spans="1:6" x14ac:dyDescent="0.45">
      <c r="A3975" s="209">
        <v>88465</v>
      </c>
      <c r="B3975" s="209">
        <v>250</v>
      </c>
      <c r="C3975" s="208">
        <v>22.447722862659809</v>
      </c>
      <c r="D3975" s="209"/>
      <c r="E3975" s="209" t="s">
        <v>205</v>
      </c>
      <c r="F3975" s="209">
        <v>1980</v>
      </c>
    </row>
    <row r="3976" spans="1:6" x14ac:dyDescent="0.45">
      <c r="A3976" s="209">
        <v>88471</v>
      </c>
      <c r="B3976" s="209">
        <v>250</v>
      </c>
      <c r="C3976" s="208">
        <v>19.70105862729125</v>
      </c>
      <c r="D3976" s="209"/>
      <c r="E3976" s="209" t="s">
        <v>205</v>
      </c>
      <c r="F3976" s="209">
        <v>1980</v>
      </c>
    </row>
    <row r="3977" spans="1:6" x14ac:dyDescent="0.45">
      <c r="A3977" s="209">
        <v>88473</v>
      </c>
      <c r="B3977" s="209">
        <v>250</v>
      </c>
      <c r="C3977" s="208">
        <v>8.5660484778930055</v>
      </c>
      <c r="D3977" s="209"/>
      <c r="E3977" s="209" t="s">
        <v>205</v>
      </c>
      <c r="F3977" s="209">
        <v>1980</v>
      </c>
    </row>
    <row r="3978" spans="1:6" x14ac:dyDescent="0.45">
      <c r="A3978" s="209">
        <v>88475</v>
      </c>
      <c r="B3978" s="209">
        <v>200</v>
      </c>
      <c r="C3978" s="208">
        <v>15.01976118891475</v>
      </c>
      <c r="D3978" s="209" t="s">
        <v>226</v>
      </c>
      <c r="E3978" s="209" t="s">
        <v>209</v>
      </c>
      <c r="F3978" s="209">
        <v>1980</v>
      </c>
    </row>
    <row r="3979" spans="1:6" x14ac:dyDescent="0.45">
      <c r="A3979" s="209">
        <v>88476</v>
      </c>
      <c r="B3979" s="209">
        <v>600</v>
      </c>
      <c r="C3979" s="208">
        <v>19.256902619236801</v>
      </c>
      <c r="D3979" s="209"/>
      <c r="E3979" s="209" t="s">
        <v>203</v>
      </c>
      <c r="F3979" s="209">
        <v>1901</v>
      </c>
    </row>
    <row r="3980" spans="1:6" x14ac:dyDescent="0.45">
      <c r="A3980" s="209">
        <v>88557</v>
      </c>
      <c r="B3980" s="209">
        <v>450</v>
      </c>
      <c r="C3980" s="208">
        <v>6.5212158973654422</v>
      </c>
      <c r="D3980" s="209"/>
      <c r="E3980" s="209" t="s">
        <v>204</v>
      </c>
      <c r="F3980" s="209">
        <v>2012</v>
      </c>
    </row>
    <row r="3981" spans="1:6" x14ac:dyDescent="0.45">
      <c r="A3981" s="209">
        <v>88558</v>
      </c>
      <c r="B3981" s="209">
        <v>450</v>
      </c>
      <c r="C3981" s="208">
        <v>42.132975377859601</v>
      </c>
      <c r="D3981" s="209"/>
      <c r="E3981" s="209" t="s">
        <v>204</v>
      </c>
      <c r="F3981" s="209">
        <v>2012</v>
      </c>
    </row>
    <row r="3982" spans="1:6" x14ac:dyDescent="0.45">
      <c r="A3982" s="209">
        <v>88560</v>
      </c>
      <c r="B3982" s="209">
        <v>450</v>
      </c>
      <c r="C3982" s="208">
        <v>19.47735936915625</v>
      </c>
      <c r="D3982" s="209"/>
      <c r="E3982" s="209" t="s">
        <v>204</v>
      </c>
      <c r="F3982" s="209">
        <v>2012</v>
      </c>
    </row>
    <row r="3983" spans="1:6" x14ac:dyDescent="0.45">
      <c r="A3983" s="209">
        <v>88562</v>
      </c>
      <c r="B3983" s="209">
        <v>450</v>
      </c>
      <c r="C3983" s="208">
        <v>24.53931519476323</v>
      </c>
      <c r="D3983" s="209"/>
      <c r="E3983" s="209" t="s">
        <v>204</v>
      </c>
      <c r="F3983" s="209">
        <v>2012</v>
      </c>
    </row>
    <row r="3984" spans="1:6" x14ac:dyDescent="0.45">
      <c r="A3984" s="209">
        <v>88564</v>
      </c>
      <c r="B3984" s="209">
        <v>450</v>
      </c>
      <c r="C3984" s="208">
        <v>15.835609134578119</v>
      </c>
      <c r="D3984" s="209"/>
      <c r="E3984" s="209" t="s">
        <v>204</v>
      </c>
      <c r="F3984" s="209">
        <v>2012</v>
      </c>
    </row>
    <row r="3985" spans="1:6" x14ac:dyDescent="0.45">
      <c r="A3985" s="209">
        <v>88567</v>
      </c>
      <c r="B3985" s="209">
        <v>450</v>
      </c>
      <c r="C3985" s="208">
        <v>27.123833279771461</v>
      </c>
      <c r="D3985" s="209"/>
      <c r="E3985" s="209" t="s">
        <v>204</v>
      </c>
      <c r="F3985" s="209">
        <v>2012</v>
      </c>
    </row>
    <row r="3986" spans="1:6" x14ac:dyDescent="0.45">
      <c r="A3986" s="209">
        <v>88569</v>
      </c>
      <c r="B3986" s="209">
        <v>560</v>
      </c>
      <c r="C3986" s="208">
        <v>12.776986964698571</v>
      </c>
      <c r="D3986" s="209"/>
      <c r="E3986" s="209" t="s">
        <v>204</v>
      </c>
      <c r="F3986" s="209">
        <v>2012</v>
      </c>
    </row>
    <row r="3987" spans="1:6" x14ac:dyDescent="0.45">
      <c r="A3987" s="209">
        <v>88572</v>
      </c>
      <c r="B3987" s="209">
        <v>560</v>
      </c>
      <c r="C3987" s="208">
        <v>59.337553622485188</v>
      </c>
      <c r="D3987" s="209"/>
      <c r="E3987" s="209" t="s">
        <v>204</v>
      </c>
      <c r="F3987" s="209">
        <v>2012</v>
      </c>
    </row>
    <row r="3988" spans="1:6" x14ac:dyDescent="0.45">
      <c r="A3988" s="209">
        <v>88573</v>
      </c>
      <c r="B3988" s="209">
        <v>560</v>
      </c>
      <c r="C3988" s="208">
        <v>55.466207019513597</v>
      </c>
      <c r="D3988" s="209"/>
      <c r="E3988" s="209" t="s">
        <v>204</v>
      </c>
      <c r="F3988" s="209">
        <v>2012</v>
      </c>
    </row>
    <row r="3989" spans="1:6" x14ac:dyDescent="0.45">
      <c r="A3989" s="209">
        <v>88607</v>
      </c>
      <c r="B3989" s="209">
        <v>150</v>
      </c>
      <c r="C3989" s="208">
        <v>36.631177605286602</v>
      </c>
      <c r="D3989" s="209"/>
      <c r="E3989" s="209" t="s">
        <v>205</v>
      </c>
      <c r="F3989" s="209">
        <v>1901</v>
      </c>
    </row>
    <row r="3990" spans="1:6" x14ac:dyDescent="0.45">
      <c r="A3990" s="209">
        <v>88611</v>
      </c>
      <c r="B3990" s="209">
        <v>200</v>
      </c>
      <c r="C3990" s="208">
        <v>49.656915943290493</v>
      </c>
      <c r="D3990" s="209"/>
      <c r="E3990" s="209" t="s">
        <v>207</v>
      </c>
      <c r="F3990" s="209">
        <v>1901</v>
      </c>
    </row>
    <row r="3991" spans="1:6" x14ac:dyDescent="0.45">
      <c r="A3991" s="209">
        <v>88612</v>
      </c>
      <c r="B3991" s="209">
        <v>200</v>
      </c>
      <c r="C3991" s="208">
        <v>28.378941832071831</v>
      </c>
      <c r="D3991" s="209"/>
      <c r="E3991" s="209" t="s">
        <v>207</v>
      </c>
      <c r="F3991" s="209">
        <v>1901</v>
      </c>
    </row>
    <row r="3992" spans="1:6" x14ac:dyDescent="0.45">
      <c r="A3992" s="209">
        <v>88712</v>
      </c>
      <c r="B3992" s="209">
        <v>1000</v>
      </c>
      <c r="C3992" s="208">
        <v>45.113636628988267</v>
      </c>
      <c r="D3992" s="209"/>
      <c r="E3992" s="209" t="s">
        <v>203</v>
      </c>
      <c r="F3992" s="209">
        <v>1901</v>
      </c>
    </row>
    <row r="3993" spans="1:6" x14ac:dyDescent="0.45">
      <c r="A3993" s="209">
        <v>88713</v>
      </c>
      <c r="B3993" s="209">
        <v>1000</v>
      </c>
      <c r="C3993" s="208">
        <v>26.537192381315371</v>
      </c>
      <c r="D3993" s="209"/>
      <c r="E3993" s="209" t="s">
        <v>203</v>
      </c>
      <c r="F3993" s="209">
        <v>1901</v>
      </c>
    </row>
    <row r="3994" spans="1:6" x14ac:dyDescent="0.45">
      <c r="A3994" s="209">
        <v>88714</v>
      </c>
      <c r="B3994" s="209">
        <v>1125</v>
      </c>
      <c r="C3994" s="208">
        <v>6.1777871802307702</v>
      </c>
      <c r="D3994" s="209"/>
      <c r="E3994" s="209" t="s">
        <v>204</v>
      </c>
      <c r="F3994" s="209">
        <v>2012</v>
      </c>
    </row>
    <row r="3995" spans="1:6" x14ac:dyDescent="0.45">
      <c r="A3995" s="209">
        <v>88715</v>
      </c>
      <c r="B3995" s="209">
        <v>1125</v>
      </c>
      <c r="C3995" s="208">
        <v>11.32710301130059</v>
      </c>
      <c r="D3995" s="209"/>
      <c r="E3995" s="209" t="s">
        <v>204</v>
      </c>
      <c r="F3995" s="209">
        <v>2012</v>
      </c>
    </row>
    <row r="3996" spans="1:6" x14ac:dyDescent="0.45">
      <c r="A3996" s="209">
        <v>88834</v>
      </c>
      <c r="B3996" s="209">
        <v>1500</v>
      </c>
      <c r="C3996" s="208">
        <v>35.186783112602633</v>
      </c>
      <c r="D3996" s="209"/>
      <c r="E3996" s="209" t="s">
        <v>203</v>
      </c>
      <c r="F3996" s="209">
        <v>1969</v>
      </c>
    </row>
    <row r="3997" spans="1:6" x14ac:dyDescent="0.45">
      <c r="A3997" s="209">
        <v>88998</v>
      </c>
      <c r="B3997" s="209">
        <v>500</v>
      </c>
      <c r="C3997" s="208">
        <v>33.4677657177767</v>
      </c>
      <c r="D3997" s="209" t="s">
        <v>229</v>
      </c>
      <c r="E3997" s="209" t="s">
        <v>114</v>
      </c>
      <c r="F3997" s="209">
        <v>1998</v>
      </c>
    </row>
    <row r="3998" spans="1:6" x14ac:dyDescent="0.45">
      <c r="A3998" s="209">
        <v>89008</v>
      </c>
      <c r="B3998" s="209">
        <v>250</v>
      </c>
      <c r="C3998" s="208">
        <v>5.2751076564859636</v>
      </c>
      <c r="D3998" s="209"/>
      <c r="E3998" s="209" t="s">
        <v>204</v>
      </c>
      <c r="F3998" s="209">
        <v>2012</v>
      </c>
    </row>
    <row r="3999" spans="1:6" x14ac:dyDescent="0.45">
      <c r="A3999" s="209">
        <v>89009</v>
      </c>
      <c r="B3999" s="209">
        <v>200</v>
      </c>
      <c r="C3999" s="208">
        <v>58.988152585768063</v>
      </c>
      <c r="D3999" s="209"/>
      <c r="E3999" s="209" t="s">
        <v>204</v>
      </c>
      <c r="F3999" s="209">
        <v>2012</v>
      </c>
    </row>
    <row r="4000" spans="1:6" x14ac:dyDescent="0.45">
      <c r="A4000" s="209">
        <v>89038</v>
      </c>
      <c r="B4000" s="209">
        <v>450</v>
      </c>
      <c r="C4000" s="208">
        <v>24.725651187886719</v>
      </c>
      <c r="D4000" s="209"/>
      <c r="E4000" s="209" t="s">
        <v>204</v>
      </c>
      <c r="F4000" s="209">
        <v>2012</v>
      </c>
    </row>
    <row r="4001" spans="1:6" x14ac:dyDescent="0.45">
      <c r="A4001" s="209">
        <v>89039</v>
      </c>
      <c r="B4001" s="209">
        <v>450</v>
      </c>
      <c r="C4001" s="208">
        <v>34.547599304060682</v>
      </c>
      <c r="D4001" s="209"/>
      <c r="E4001" s="209" t="s">
        <v>204</v>
      </c>
      <c r="F4001" s="209">
        <v>2012</v>
      </c>
    </row>
    <row r="4002" spans="1:6" x14ac:dyDescent="0.45">
      <c r="A4002" s="209">
        <v>89042</v>
      </c>
      <c r="B4002" s="209">
        <v>450</v>
      </c>
      <c r="C4002" s="208">
        <v>9.2727583324756928</v>
      </c>
      <c r="D4002" s="209"/>
      <c r="E4002" s="209" t="s">
        <v>204</v>
      </c>
      <c r="F4002" s="209">
        <v>2011</v>
      </c>
    </row>
    <row r="4003" spans="1:6" x14ac:dyDescent="0.45">
      <c r="A4003" s="209">
        <v>89088</v>
      </c>
      <c r="B4003" s="209">
        <v>250</v>
      </c>
      <c r="C4003" s="208">
        <v>31.356562341298641</v>
      </c>
      <c r="D4003" s="209"/>
      <c r="E4003" s="209" t="s">
        <v>204</v>
      </c>
      <c r="F4003" s="209">
        <v>2012</v>
      </c>
    </row>
    <row r="4004" spans="1:6" x14ac:dyDescent="0.45">
      <c r="A4004" s="209">
        <v>89142</v>
      </c>
      <c r="B4004" s="209"/>
      <c r="C4004" s="208">
        <v>38.935637560064997</v>
      </c>
      <c r="D4004" s="209"/>
      <c r="E4004" s="209"/>
      <c r="F4004" s="209">
        <v>1901</v>
      </c>
    </row>
    <row r="4005" spans="1:6" x14ac:dyDescent="0.45">
      <c r="A4005" s="209">
        <v>89144</v>
      </c>
      <c r="B4005" s="209">
        <v>160</v>
      </c>
      <c r="C4005" s="208">
        <v>14.518367196754079</v>
      </c>
      <c r="D4005" s="209"/>
      <c r="E4005" s="209" t="s">
        <v>109</v>
      </c>
      <c r="F4005" s="209">
        <v>2004</v>
      </c>
    </row>
    <row r="4006" spans="1:6" x14ac:dyDescent="0.45">
      <c r="A4006" s="209">
        <v>89148</v>
      </c>
      <c r="B4006" s="209">
        <v>936</v>
      </c>
      <c r="C4006" s="208">
        <v>43.636591440567777</v>
      </c>
      <c r="D4006" s="209"/>
      <c r="E4006" s="209" t="s">
        <v>109</v>
      </c>
      <c r="F4006" s="209">
        <v>2004</v>
      </c>
    </row>
    <row r="4007" spans="1:6" x14ac:dyDescent="0.45">
      <c r="A4007" s="209">
        <v>89150</v>
      </c>
      <c r="B4007" s="209">
        <v>936</v>
      </c>
      <c r="C4007" s="208">
        <v>65.165303279556753</v>
      </c>
      <c r="D4007" s="209"/>
      <c r="E4007" s="209" t="s">
        <v>109</v>
      </c>
      <c r="F4007" s="209">
        <v>2004</v>
      </c>
    </row>
    <row r="4008" spans="1:6" x14ac:dyDescent="0.45">
      <c r="A4008" s="209">
        <v>89153</v>
      </c>
      <c r="B4008" s="209">
        <v>936</v>
      </c>
      <c r="C4008" s="208">
        <v>19.073009771878588</v>
      </c>
      <c r="D4008" s="209"/>
      <c r="E4008" s="209" t="s">
        <v>109</v>
      </c>
      <c r="F4008" s="209">
        <v>2004</v>
      </c>
    </row>
    <row r="4009" spans="1:6" x14ac:dyDescent="0.45">
      <c r="A4009" s="209">
        <v>89156</v>
      </c>
      <c r="B4009" s="209">
        <v>936</v>
      </c>
      <c r="C4009" s="208">
        <v>9.9432652296091319</v>
      </c>
      <c r="D4009" s="209"/>
      <c r="E4009" s="209" t="s">
        <v>109</v>
      </c>
      <c r="F4009" s="209">
        <v>2004</v>
      </c>
    </row>
    <row r="4010" spans="1:6" x14ac:dyDescent="0.45">
      <c r="A4010" s="209">
        <v>89172</v>
      </c>
      <c r="B4010" s="209">
        <v>790</v>
      </c>
      <c r="C4010" s="208">
        <v>13.170043531911309</v>
      </c>
      <c r="D4010" s="209"/>
      <c r="E4010" s="209" t="s">
        <v>109</v>
      </c>
      <c r="F4010" s="209">
        <v>2002</v>
      </c>
    </row>
    <row r="4011" spans="1:6" x14ac:dyDescent="0.45">
      <c r="A4011" s="209">
        <v>89179</v>
      </c>
      <c r="B4011" s="209">
        <v>790</v>
      </c>
      <c r="C4011" s="208">
        <v>17.58991867518785</v>
      </c>
      <c r="D4011" s="209"/>
      <c r="E4011" s="209" t="s">
        <v>109</v>
      </c>
      <c r="F4011" s="209">
        <v>2002</v>
      </c>
    </row>
    <row r="4012" spans="1:6" x14ac:dyDescent="0.45">
      <c r="A4012" s="209">
        <v>89182</v>
      </c>
      <c r="B4012" s="209">
        <v>790</v>
      </c>
      <c r="C4012" s="208">
        <v>33.831262827635072</v>
      </c>
      <c r="D4012" s="209"/>
      <c r="E4012" s="209" t="s">
        <v>109</v>
      </c>
      <c r="F4012" s="209">
        <v>2002</v>
      </c>
    </row>
    <row r="4013" spans="1:6" x14ac:dyDescent="0.45">
      <c r="A4013" s="209">
        <v>89188</v>
      </c>
      <c r="B4013" s="209">
        <v>790</v>
      </c>
      <c r="C4013" s="208">
        <v>27.304882279439429</v>
      </c>
      <c r="D4013" s="209" t="s">
        <v>456</v>
      </c>
      <c r="E4013" s="209" t="s">
        <v>109</v>
      </c>
      <c r="F4013" s="209">
        <v>2002</v>
      </c>
    </row>
    <row r="4014" spans="1:6" x14ac:dyDescent="0.45">
      <c r="A4014" s="209">
        <v>89189</v>
      </c>
      <c r="B4014" s="209">
        <v>936</v>
      </c>
      <c r="C4014" s="208">
        <v>11.75720897231364</v>
      </c>
      <c r="D4014" s="209" t="s">
        <v>456</v>
      </c>
      <c r="E4014" s="209" t="s">
        <v>109</v>
      </c>
      <c r="F4014" s="209">
        <v>2002</v>
      </c>
    </row>
    <row r="4015" spans="1:6" x14ac:dyDescent="0.45">
      <c r="A4015" s="209">
        <v>89190</v>
      </c>
      <c r="B4015" s="209">
        <v>936</v>
      </c>
      <c r="C4015" s="208">
        <v>11.691073012549699</v>
      </c>
      <c r="D4015" s="209"/>
      <c r="E4015" s="209" t="s">
        <v>109</v>
      </c>
      <c r="F4015" s="209">
        <v>2002</v>
      </c>
    </row>
    <row r="4016" spans="1:6" x14ac:dyDescent="0.45">
      <c r="A4016" s="209">
        <v>89191</v>
      </c>
      <c r="B4016" s="209">
        <v>936</v>
      </c>
      <c r="C4016" s="208">
        <v>12.130465406870419</v>
      </c>
      <c r="D4016" s="209"/>
      <c r="E4016" s="209" t="s">
        <v>109</v>
      </c>
      <c r="F4016" s="209">
        <v>2002</v>
      </c>
    </row>
    <row r="4017" spans="1:6" x14ac:dyDescent="0.45">
      <c r="A4017" s="209">
        <v>89195</v>
      </c>
      <c r="B4017" s="209">
        <v>936</v>
      </c>
      <c r="C4017" s="208">
        <v>23.720266503516289</v>
      </c>
      <c r="D4017" s="209"/>
      <c r="E4017" s="209" t="s">
        <v>109</v>
      </c>
      <c r="F4017" s="209">
        <v>2002</v>
      </c>
    </row>
    <row r="4018" spans="1:6" x14ac:dyDescent="0.45">
      <c r="A4018" s="209">
        <v>89199</v>
      </c>
      <c r="B4018" s="209">
        <v>936</v>
      </c>
      <c r="C4018" s="208">
        <v>23.127830064138031</v>
      </c>
      <c r="D4018" s="209"/>
      <c r="E4018" s="209" t="s">
        <v>109</v>
      </c>
      <c r="F4018" s="209">
        <v>2002</v>
      </c>
    </row>
    <row r="4019" spans="1:6" x14ac:dyDescent="0.45">
      <c r="A4019" s="209">
        <v>89203</v>
      </c>
      <c r="B4019" s="209">
        <v>936</v>
      </c>
      <c r="C4019" s="208">
        <v>11.58792827120436</v>
      </c>
      <c r="D4019" s="209"/>
      <c r="E4019" s="209" t="s">
        <v>109</v>
      </c>
      <c r="F4019" s="209">
        <v>2002</v>
      </c>
    </row>
    <row r="4020" spans="1:6" x14ac:dyDescent="0.45">
      <c r="A4020" s="209">
        <v>89205</v>
      </c>
      <c r="B4020" s="209">
        <v>936</v>
      </c>
      <c r="C4020" s="208">
        <v>10.516950984416971</v>
      </c>
      <c r="D4020" s="209"/>
      <c r="E4020" s="209" t="s">
        <v>109</v>
      </c>
      <c r="F4020" s="209">
        <v>2002</v>
      </c>
    </row>
    <row r="4021" spans="1:6" x14ac:dyDescent="0.45">
      <c r="A4021" s="209">
        <v>89209</v>
      </c>
      <c r="B4021" s="209">
        <v>936</v>
      </c>
      <c r="C4021" s="208">
        <v>18.317055464742719</v>
      </c>
      <c r="D4021" s="209"/>
      <c r="E4021" s="209" t="s">
        <v>109</v>
      </c>
      <c r="F4021" s="209">
        <v>2002</v>
      </c>
    </row>
    <row r="4022" spans="1:6" x14ac:dyDescent="0.45">
      <c r="A4022" s="209">
        <v>89213</v>
      </c>
      <c r="B4022" s="209">
        <v>936</v>
      </c>
      <c r="C4022" s="208">
        <v>24.683350236425841</v>
      </c>
      <c r="D4022" s="209"/>
      <c r="E4022" s="209" t="s">
        <v>109</v>
      </c>
      <c r="F4022" s="209">
        <v>2002</v>
      </c>
    </row>
    <row r="4023" spans="1:6" x14ac:dyDescent="0.45">
      <c r="A4023" s="209">
        <v>89216</v>
      </c>
      <c r="B4023" s="209">
        <v>200</v>
      </c>
      <c r="C4023" s="208">
        <v>20.533512425295189</v>
      </c>
      <c r="D4023" s="209"/>
      <c r="E4023" s="209" t="s">
        <v>109</v>
      </c>
      <c r="F4023" s="209">
        <v>2002</v>
      </c>
    </row>
    <row r="4024" spans="1:6" x14ac:dyDescent="0.45">
      <c r="A4024" s="209">
        <v>89218</v>
      </c>
      <c r="B4024" s="209">
        <v>936</v>
      </c>
      <c r="C4024" s="208">
        <v>23.508898027689099</v>
      </c>
      <c r="D4024" s="209"/>
      <c r="E4024" s="209" t="s">
        <v>109</v>
      </c>
      <c r="F4024" s="209">
        <v>2002</v>
      </c>
    </row>
    <row r="4025" spans="1:6" x14ac:dyDescent="0.45">
      <c r="A4025" s="209">
        <v>89255</v>
      </c>
      <c r="B4025" s="209">
        <v>400</v>
      </c>
      <c r="C4025" s="208">
        <v>35.038247988025319</v>
      </c>
      <c r="D4025" s="209"/>
      <c r="E4025" s="209" t="s">
        <v>203</v>
      </c>
      <c r="F4025" s="209">
        <v>1975</v>
      </c>
    </row>
    <row r="4026" spans="1:6" x14ac:dyDescent="0.45">
      <c r="A4026" s="209">
        <v>89256</v>
      </c>
      <c r="B4026" s="209">
        <v>200</v>
      </c>
      <c r="C4026" s="208">
        <v>44.397884224193568</v>
      </c>
      <c r="D4026" s="209"/>
      <c r="E4026" s="209" t="s">
        <v>207</v>
      </c>
      <c r="F4026" s="209">
        <v>1975</v>
      </c>
    </row>
    <row r="4027" spans="1:6" x14ac:dyDescent="0.45">
      <c r="A4027" s="209">
        <v>89257</v>
      </c>
      <c r="B4027" s="209">
        <v>400</v>
      </c>
      <c r="C4027" s="208">
        <v>12.26125013544236</v>
      </c>
      <c r="D4027" s="209"/>
      <c r="E4027" s="209" t="s">
        <v>203</v>
      </c>
      <c r="F4027" s="209">
        <v>1975</v>
      </c>
    </row>
    <row r="4028" spans="1:6" x14ac:dyDescent="0.45">
      <c r="A4028" s="209">
        <v>89259</v>
      </c>
      <c r="B4028" s="209">
        <v>400</v>
      </c>
      <c r="C4028" s="208">
        <v>19.69307814329839</v>
      </c>
      <c r="D4028" s="209"/>
      <c r="E4028" s="209" t="s">
        <v>203</v>
      </c>
      <c r="F4028" s="209">
        <v>1975</v>
      </c>
    </row>
    <row r="4029" spans="1:6" x14ac:dyDescent="0.45">
      <c r="A4029" s="209">
        <v>89262</v>
      </c>
      <c r="B4029" s="209">
        <v>400</v>
      </c>
      <c r="C4029" s="208">
        <v>19.40986853350034</v>
      </c>
      <c r="D4029" s="209"/>
      <c r="E4029" s="209" t="s">
        <v>203</v>
      </c>
      <c r="F4029" s="209">
        <v>1975</v>
      </c>
    </row>
    <row r="4030" spans="1:6" x14ac:dyDescent="0.45">
      <c r="A4030" s="209">
        <v>89264</v>
      </c>
      <c r="B4030" s="209">
        <v>400</v>
      </c>
      <c r="C4030" s="208">
        <v>19.537612548750751</v>
      </c>
      <c r="D4030" s="209"/>
      <c r="E4030" s="209" t="s">
        <v>203</v>
      </c>
      <c r="F4030" s="209">
        <v>1975</v>
      </c>
    </row>
    <row r="4031" spans="1:6" x14ac:dyDescent="0.45">
      <c r="A4031" s="209">
        <v>89268</v>
      </c>
      <c r="B4031" s="209">
        <v>400</v>
      </c>
      <c r="C4031" s="208">
        <v>19.871284167684259</v>
      </c>
      <c r="D4031" s="209"/>
      <c r="E4031" s="209" t="s">
        <v>203</v>
      </c>
      <c r="F4031" s="209">
        <v>1975</v>
      </c>
    </row>
    <row r="4032" spans="1:6" x14ac:dyDescent="0.45">
      <c r="A4032" s="209">
        <v>89270</v>
      </c>
      <c r="B4032" s="209">
        <v>400</v>
      </c>
      <c r="C4032" s="208">
        <v>14.456342456166769</v>
      </c>
      <c r="D4032" s="209"/>
      <c r="E4032" s="209" t="s">
        <v>203</v>
      </c>
      <c r="F4032" s="209">
        <v>1975</v>
      </c>
    </row>
    <row r="4033" spans="1:6" x14ac:dyDescent="0.45">
      <c r="A4033" s="209">
        <v>89273</v>
      </c>
      <c r="B4033" s="209">
        <v>400</v>
      </c>
      <c r="C4033" s="208">
        <v>19.811375138167779</v>
      </c>
      <c r="D4033" s="209"/>
      <c r="E4033" s="209" t="s">
        <v>203</v>
      </c>
      <c r="F4033" s="209">
        <v>1975</v>
      </c>
    </row>
    <row r="4034" spans="1:6" x14ac:dyDescent="0.45">
      <c r="A4034" s="209">
        <v>89541</v>
      </c>
      <c r="B4034" s="209">
        <v>200</v>
      </c>
      <c r="C4034" s="208">
        <v>22.554600510497199</v>
      </c>
      <c r="D4034" s="209"/>
      <c r="E4034" s="209" t="s">
        <v>205</v>
      </c>
      <c r="F4034" s="209">
        <v>1986</v>
      </c>
    </row>
    <row r="4035" spans="1:6" x14ac:dyDescent="0.45">
      <c r="A4035" s="209">
        <v>89542</v>
      </c>
      <c r="B4035" s="209">
        <v>200</v>
      </c>
      <c r="C4035" s="208">
        <v>7.8737275142385696</v>
      </c>
      <c r="D4035" s="209" t="s">
        <v>227</v>
      </c>
      <c r="E4035" s="209" t="s">
        <v>205</v>
      </c>
      <c r="F4035" s="209">
        <v>1986</v>
      </c>
    </row>
    <row r="4036" spans="1:6" x14ac:dyDescent="0.45">
      <c r="A4036" s="209">
        <v>89543</v>
      </c>
      <c r="B4036" s="209">
        <v>200</v>
      </c>
      <c r="C4036" s="208">
        <v>19.020484231459381</v>
      </c>
      <c r="D4036" s="209"/>
      <c r="E4036" s="209" t="s">
        <v>205</v>
      </c>
      <c r="F4036" s="209">
        <v>1986</v>
      </c>
    </row>
    <row r="4037" spans="1:6" x14ac:dyDescent="0.45">
      <c r="A4037" s="209">
        <v>89544</v>
      </c>
      <c r="B4037" s="209">
        <v>200</v>
      </c>
      <c r="C4037" s="208">
        <v>7.2294090051849684</v>
      </c>
      <c r="D4037" s="209"/>
      <c r="E4037" s="209" t="s">
        <v>205</v>
      </c>
      <c r="F4037" s="209">
        <v>1986</v>
      </c>
    </row>
    <row r="4038" spans="1:6" x14ac:dyDescent="0.45">
      <c r="A4038" s="209">
        <v>89547</v>
      </c>
      <c r="B4038" s="209">
        <v>250</v>
      </c>
      <c r="C4038" s="208">
        <v>19.742311460285421</v>
      </c>
      <c r="D4038" s="209"/>
      <c r="E4038" s="209" t="s">
        <v>205</v>
      </c>
      <c r="F4038" s="209">
        <v>1986</v>
      </c>
    </row>
    <row r="4039" spans="1:6" x14ac:dyDescent="0.45">
      <c r="A4039" s="209">
        <v>89549</v>
      </c>
      <c r="B4039" s="209">
        <v>250</v>
      </c>
      <c r="C4039" s="208">
        <v>16.467158755643741</v>
      </c>
      <c r="D4039" s="209"/>
      <c r="E4039" s="209" t="s">
        <v>205</v>
      </c>
      <c r="F4039" s="209">
        <v>1986</v>
      </c>
    </row>
    <row r="4040" spans="1:6" x14ac:dyDescent="0.45">
      <c r="A4040" s="209">
        <v>89551</v>
      </c>
      <c r="B4040" s="209">
        <v>250</v>
      </c>
      <c r="C4040" s="208">
        <v>21.376240193854699</v>
      </c>
      <c r="D4040" s="209"/>
      <c r="E4040" s="209" t="s">
        <v>205</v>
      </c>
      <c r="F4040" s="209">
        <v>1901</v>
      </c>
    </row>
    <row r="4041" spans="1:6" x14ac:dyDescent="0.45">
      <c r="A4041" s="209">
        <v>89553</v>
      </c>
      <c r="B4041" s="209">
        <v>250</v>
      </c>
      <c r="C4041" s="208">
        <v>23.83970322599566</v>
      </c>
      <c r="D4041" s="209"/>
      <c r="E4041" s="209" t="s">
        <v>205</v>
      </c>
      <c r="F4041" s="209">
        <v>1986</v>
      </c>
    </row>
    <row r="4042" spans="1:6" x14ac:dyDescent="0.45">
      <c r="A4042" s="209">
        <v>89555</v>
      </c>
      <c r="B4042" s="209">
        <v>250</v>
      </c>
      <c r="C4042" s="208">
        <v>8.968477922268594</v>
      </c>
      <c r="D4042" s="209"/>
      <c r="E4042" s="209" t="s">
        <v>205</v>
      </c>
      <c r="F4042" s="209">
        <v>1986</v>
      </c>
    </row>
    <row r="4043" spans="1:6" x14ac:dyDescent="0.45">
      <c r="A4043" s="209">
        <v>89558</v>
      </c>
      <c r="B4043" s="209">
        <v>250</v>
      </c>
      <c r="C4043" s="208">
        <v>19.325531339993791</v>
      </c>
      <c r="D4043" s="209"/>
      <c r="E4043" s="209" t="s">
        <v>205</v>
      </c>
      <c r="F4043" s="209">
        <v>1986</v>
      </c>
    </row>
    <row r="4044" spans="1:6" x14ac:dyDescent="0.45">
      <c r="A4044" s="209">
        <v>89561</v>
      </c>
      <c r="B4044" s="209">
        <v>300</v>
      </c>
      <c r="C4044" s="208">
        <v>20.21623747310305</v>
      </c>
      <c r="D4044" s="209"/>
      <c r="E4044" s="209" t="s">
        <v>205</v>
      </c>
      <c r="F4044" s="209">
        <v>1986</v>
      </c>
    </row>
    <row r="4045" spans="1:6" x14ac:dyDescent="0.45">
      <c r="A4045" s="209">
        <v>89563</v>
      </c>
      <c r="B4045" s="209">
        <v>300</v>
      </c>
      <c r="C4045" s="208">
        <v>15.984577459323781</v>
      </c>
      <c r="D4045" s="209"/>
      <c r="E4045" s="209" t="s">
        <v>205</v>
      </c>
      <c r="F4045" s="209">
        <v>1986</v>
      </c>
    </row>
    <row r="4046" spans="1:6" x14ac:dyDescent="0.45">
      <c r="A4046" s="209">
        <v>89565</v>
      </c>
      <c r="B4046" s="209">
        <v>300</v>
      </c>
      <c r="C4046" s="208">
        <v>15.255501937195209</v>
      </c>
      <c r="D4046" s="209"/>
      <c r="E4046" s="209" t="s">
        <v>205</v>
      </c>
      <c r="F4046" s="209">
        <v>1986</v>
      </c>
    </row>
    <row r="4047" spans="1:6" x14ac:dyDescent="0.45">
      <c r="A4047" s="209">
        <v>89566</v>
      </c>
      <c r="B4047" s="209">
        <v>300</v>
      </c>
      <c r="C4047" s="208">
        <v>16.425660639848608</v>
      </c>
      <c r="D4047" s="209"/>
      <c r="E4047" s="209" t="s">
        <v>203</v>
      </c>
      <c r="F4047" s="209">
        <v>1986</v>
      </c>
    </row>
    <row r="4048" spans="1:6" x14ac:dyDescent="0.45">
      <c r="A4048" s="209">
        <v>89567</v>
      </c>
      <c r="B4048" s="209">
        <v>250</v>
      </c>
      <c r="C4048" s="208">
        <v>28.226994500931191</v>
      </c>
      <c r="D4048" s="209"/>
      <c r="E4048" s="209" t="s">
        <v>207</v>
      </c>
      <c r="F4048" s="209">
        <v>1986</v>
      </c>
    </row>
    <row r="4049" spans="1:6" x14ac:dyDescent="0.45">
      <c r="A4049" s="209">
        <v>89568</v>
      </c>
      <c r="B4049" s="209">
        <v>300</v>
      </c>
      <c r="C4049" s="208">
        <v>26.71963941151672</v>
      </c>
      <c r="D4049" s="209"/>
      <c r="E4049" s="209" t="s">
        <v>205</v>
      </c>
      <c r="F4049" s="209">
        <v>1986</v>
      </c>
    </row>
    <row r="4050" spans="1:6" x14ac:dyDescent="0.45">
      <c r="A4050" s="209">
        <v>89677</v>
      </c>
      <c r="B4050" s="209">
        <v>1000</v>
      </c>
      <c r="C4050" s="208">
        <v>30.7782015100561</v>
      </c>
      <c r="D4050" s="209"/>
      <c r="E4050" s="209" t="s">
        <v>203</v>
      </c>
      <c r="F4050" s="209">
        <v>1986</v>
      </c>
    </row>
    <row r="4051" spans="1:6" x14ac:dyDescent="0.45">
      <c r="A4051" s="209">
        <v>89678</v>
      </c>
      <c r="B4051" s="209">
        <v>1000</v>
      </c>
      <c r="C4051" s="208">
        <v>13.991691395243841</v>
      </c>
      <c r="D4051" s="209"/>
      <c r="E4051" s="209" t="s">
        <v>203</v>
      </c>
      <c r="F4051" s="209">
        <v>1986</v>
      </c>
    </row>
    <row r="4052" spans="1:6" x14ac:dyDescent="0.45">
      <c r="A4052" s="209">
        <v>89679</v>
      </c>
      <c r="B4052" s="209">
        <v>1000</v>
      </c>
      <c r="C4052" s="208">
        <v>29.976403486813329</v>
      </c>
      <c r="D4052" s="209"/>
      <c r="E4052" s="209" t="s">
        <v>203</v>
      </c>
      <c r="F4052" s="209">
        <v>1901</v>
      </c>
    </row>
    <row r="4053" spans="1:6" x14ac:dyDescent="0.45">
      <c r="A4053" s="209">
        <v>89680</v>
      </c>
      <c r="B4053" s="209">
        <v>500</v>
      </c>
      <c r="C4053" s="208">
        <v>21.746019295180741</v>
      </c>
      <c r="D4053" s="209"/>
      <c r="E4053" s="209" t="s">
        <v>203</v>
      </c>
      <c r="F4053" s="209">
        <v>1901</v>
      </c>
    </row>
    <row r="4054" spans="1:6" x14ac:dyDescent="0.45">
      <c r="A4054" s="209">
        <v>89681</v>
      </c>
      <c r="B4054" s="209">
        <v>1000</v>
      </c>
      <c r="C4054" s="208">
        <v>26.541816603614109</v>
      </c>
      <c r="D4054" s="209"/>
      <c r="E4054" s="209" t="s">
        <v>203</v>
      </c>
      <c r="F4054" s="209">
        <v>1985</v>
      </c>
    </row>
    <row r="4055" spans="1:6" x14ac:dyDescent="0.45">
      <c r="A4055" s="209">
        <v>89684</v>
      </c>
      <c r="B4055" s="209">
        <v>1000</v>
      </c>
      <c r="C4055" s="208">
        <v>55.195794900141372</v>
      </c>
      <c r="D4055" s="209"/>
      <c r="E4055" s="209" t="s">
        <v>203</v>
      </c>
      <c r="F4055" s="209">
        <v>1985</v>
      </c>
    </row>
    <row r="4056" spans="1:6" x14ac:dyDescent="0.45">
      <c r="A4056" s="209">
        <v>89685</v>
      </c>
      <c r="B4056" s="209">
        <v>1000</v>
      </c>
      <c r="C4056" s="208">
        <v>47.85953174408008</v>
      </c>
      <c r="D4056" s="209"/>
      <c r="E4056" s="209" t="s">
        <v>203</v>
      </c>
      <c r="F4056" s="209">
        <v>1985</v>
      </c>
    </row>
    <row r="4057" spans="1:6" x14ac:dyDescent="0.45">
      <c r="A4057" s="209">
        <v>89686</v>
      </c>
      <c r="B4057" s="209">
        <v>1000</v>
      </c>
      <c r="C4057" s="208">
        <v>66.447618878696161</v>
      </c>
      <c r="D4057" s="209"/>
      <c r="E4057" s="209" t="s">
        <v>203</v>
      </c>
      <c r="F4057" s="209">
        <v>1985</v>
      </c>
    </row>
    <row r="4058" spans="1:6" x14ac:dyDescent="0.45">
      <c r="A4058" s="209">
        <v>89758</v>
      </c>
      <c r="B4058" s="209">
        <v>315</v>
      </c>
      <c r="C4058" s="208">
        <v>45.047774453847524</v>
      </c>
      <c r="D4058" s="209"/>
      <c r="E4058" s="209" t="s">
        <v>204</v>
      </c>
      <c r="F4058" s="209">
        <v>2013</v>
      </c>
    </row>
    <row r="4059" spans="1:6" x14ac:dyDescent="0.45">
      <c r="A4059" s="209">
        <v>89776</v>
      </c>
      <c r="B4059" s="209">
        <v>750</v>
      </c>
      <c r="C4059" s="208">
        <v>62.577510413193451</v>
      </c>
      <c r="D4059" s="209" t="s">
        <v>457</v>
      </c>
      <c r="E4059" s="209" t="s">
        <v>203</v>
      </c>
      <c r="F4059" s="209">
        <v>1959</v>
      </c>
    </row>
    <row r="4060" spans="1:6" x14ac:dyDescent="0.45">
      <c r="A4060" s="209">
        <v>89778</v>
      </c>
      <c r="B4060" s="209"/>
      <c r="C4060" s="208">
        <v>184.9844878246758</v>
      </c>
      <c r="D4060" s="209"/>
      <c r="E4060" s="209"/>
      <c r="F4060" s="209">
        <v>1901</v>
      </c>
    </row>
    <row r="4061" spans="1:6" x14ac:dyDescent="0.45">
      <c r="A4061" s="209">
        <v>89794</v>
      </c>
      <c r="B4061" s="209">
        <v>400</v>
      </c>
      <c r="C4061" s="208">
        <v>49.079379473494711</v>
      </c>
      <c r="D4061" s="209" t="s">
        <v>235</v>
      </c>
      <c r="E4061" s="209" t="s">
        <v>109</v>
      </c>
      <c r="F4061" s="209">
        <v>2013</v>
      </c>
    </row>
    <row r="4062" spans="1:6" x14ac:dyDescent="0.45">
      <c r="A4062" s="209">
        <v>89795</v>
      </c>
      <c r="B4062" s="209">
        <v>400</v>
      </c>
      <c r="C4062" s="208">
        <v>19.73582215724679</v>
      </c>
      <c r="D4062" s="209" t="s">
        <v>235</v>
      </c>
      <c r="E4062" s="209" t="s">
        <v>109</v>
      </c>
      <c r="F4062" s="209">
        <v>2013</v>
      </c>
    </row>
    <row r="4063" spans="1:6" x14ac:dyDescent="0.45">
      <c r="A4063" s="209">
        <v>89796</v>
      </c>
      <c r="B4063" s="209">
        <v>450</v>
      </c>
      <c r="C4063" s="208">
        <v>23.010806474036119</v>
      </c>
      <c r="D4063" s="209" t="s">
        <v>235</v>
      </c>
      <c r="E4063" s="209" t="s">
        <v>109</v>
      </c>
      <c r="F4063" s="209">
        <v>2013</v>
      </c>
    </row>
    <row r="4064" spans="1:6" x14ac:dyDescent="0.45">
      <c r="A4064" s="209">
        <v>89807</v>
      </c>
      <c r="B4064" s="209">
        <v>500</v>
      </c>
      <c r="C4064" s="208">
        <v>20.130679242660431</v>
      </c>
      <c r="D4064" s="209"/>
      <c r="E4064" s="209" t="s">
        <v>204</v>
      </c>
      <c r="F4064" s="209">
        <v>2005</v>
      </c>
    </row>
    <row r="4065" spans="1:6" x14ac:dyDescent="0.45">
      <c r="A4065" s="209">
        <v>89842</v>
      </c>
      <c r="B4065" s="209">
        <v>630</v>
      </c>
      <c r="C4065" s="208">
        <v>8.2231347889344626</v>
      </c>
      <c r="D4065" s="209"/>
      <c r="E4065" s="209" t="s">
        <v>204</v>
      </c>
      <c r="F4065" s="209">
        <v>2013</v>
      </c>
    </row>
    <row r="4066" spans="1:6" x14ac:dyDescent="0.45">
      <c r="A4066" s="209">
        <v>89843</v>
      </c>
      <c r="B4066" s="209">
        <v>600</v>
      </c>
      <c r="C4066" s="208">
        <v>54.101677658598867</v>
      </c>
      <c r="D4066" s="209" t="s">
        <v>230</v>
      </c>
      <c r="E4066" s="209" t="s">
        <v>204</v>
      </c>
      <c r="F4066" s="209">
        <v>2013</v>
      </c>
    </row>
    <row r="4067" spans="1:6" x14ac:dyDescent="0.45">
      <c r="A4067" s="209">
        <v>89875</v>
      </c>
      <c r="B4067" s="209">
        <v>315</v>
      </c>
      <c r="C4067" s="208">
        <v>5.4405752021147302</v>
      </c>
      <c r="D4067" s="209"/>
      <c r="E4067" s="209" t="s">
        <v>204</v>
      </c>
      <c r="F4067" s="209">
        <v>2013</v>
      </c>
    </row>
    <row r="4068" spans="1:6" x14ac:dyDescent="0.45">
      <c r="A4068" s="209">
        <v>89877</v>
      </c>
      <c r="B4068" s="209">
        <v>315</v>
      </c>
      <c r="C4068" s="208">
        <v>18.071106047220219</v>
      </c>
      <c r="D4068" s="209"/>
      <c r="E4068" s="209" t="s">
        <v>204</v>
      </c>
      <c r="F4068" s="209">
        <v>2013</v>
      </c>
    </row>
    <row r="4069" spans="1:6" x14ac:dyDescent="0.45">
      <c r="A4069" s="209">
        <v>89891</v>
      </c>
      <c r="B4069" s="209">
        <v>500</v>
      </c>
      <c r="C4069" s="208">
        <v>33.581339789898763</v>
      </c>
      <c r="D4069" s="209"/>
      <c r="E4069" s="209" t="s">
        <v>203</v>
      </c>
      <c r="F4069" s="209">
        <v>1994</v>
      </c>
    </row>
    <row r="4070" spans="1:6" x14ac:dyDescent="0.45">
      <c r="A4070" s="209">
        <v>89892</v>
      </c>
      <c r="B4070" s="209">
        <v>500</v>
      </c>
      <c r="C4070" s="208">
        <v>25.86565569124225</v>
      </c>
      <c r="D4070" s="209"/>
      <c r="E4070" s="209" t="s">
        <v>203</v>
      </c>
      <c r="F4070" s="209">
        <v>1994</v>
      </c>
    </row>
    <row r="4071" spans="1:6" x14ac:dyDescent="0.45">
      <c r="A4071" s="209">
        <v>89893</v>
      </c>
      <c r="B4071" s="209">
        <v>500</v>
      </c>
      <c r="C4071" s="208">
        <v>31.93750250275345</v>
      </c>
      <c r="D4071" s="209"/>
      <c r="E4071" s="209" t="s">
        <v>203</v>
      </c>
      <c r="F4071" s="209">
        <v>1994</v>
      </c>
    </row>
    <row r="4072" spans="1:6" x14ac:dyDescent="0.45">
      <c r="A4072" s="209">
        <v>89894</v>
      </c>
      <c r="B4072" s="209">
        <v>500</v>
      </c>
      <c r="C4072" s="208">
        <v>55.278945422963169</v>
      </c>
      <c r="D4072" s="209"/>
      <c r="E4072" s="209" t="s">
        <v>203</v>
      </c>
      <c r="F4072" s="209">
        <v>1994</v>
      </c>
    </row>
    <row r="4073" spans="1:6" x14ac:dyDescent="0.45">
      <c r="A4073" s="209">
        <v>89896</v>
      </c>
      <c r="B4073" s="209">
        <v>500</v>
      </c>
      <c r="C4073" s="208">
        <v>55.159432946373883</v>
      </c>
      <c r="D4073" s="209"/>
      <c r="E4073" s="209" t="s">
        <v>203</v>
      </c>
      <c r="F4073" s="209">
        <v>1994</v>
      </c>
    </row>
    <row r="4074" spans="1:6" x14ac:dyDescent="0.45">
      <c r="A4074" s="209">
        <v>89897</v>
      </c>
      <c r="B4074" s="209">
        <v>500</v>
      </c>
      <c r="C4074" s="208">
        <v>31.05464895410449</v>
      </c>
      <c r="D4074" s="209"/>
      <c r="E4074" s="209" t="s">
        <v>203</v>
      </c>
      <c r="F4074" s="209">
        <v>1994</v>
      </c>
    </row>
    <row r="4075" spans="1:6" x14ac:dyDescent="0.45">
      <c r="A4075" s="209">
        <v>89899</v>
      </c>
      <c r="B4075" s="209">
        <v>500</v>
      </c>
      <c r="C4075" s="208">
        <v>37.181119949042362</v>
      </c>
      <c r="D4075" s="209"/>
      <c r="E4075" s="209" t="s">
        <v>203</v>
      </c>
      <c r="F4075" s="209">
        <v>1994</v>
      </c>
    </row>
    <row r="4076" spans="1:6" x14ac:dyDescent="0.45">
      <c r="A4076" s="209">
        <v>90010</v>
      </c>
      <c r="B4076" s="209">
        <v>315</v>
      </c>
      <c r="C4076" s="208">
        <v>23.01193068278365</v>
      </c>
      <c r="D4076" s="209" t="s">
        <v>187</v>
      </c>
      <c r="E4076" s="209" t="s">
        <v>204</v>
      </c>
      <c r="F4076" s="209">
        <v>2005</v>
      </c>
    </row>
    <row r="4077" spans="1:6" x14ac:dyDescent="0.45">
      <c r="A4077" s="209">
        <v>90011</v>
      </c>
      <c r="B4077" s="209">
        <v>560</v>
      </c>
      <c r="C4077" s="208">
        <v>9.0782731880430187</v>
      </c>
      <c r="D4077" s="209"/>
      <c r="E4077" s="209" t="s">
        <v>204</v>
      </c>
      <c r="F4077" s="209">
        <v>2013</v>
      </c>
    </row>
    <row r="4078" spans="1:6" x14ac:dyDescent="0.45">
      <c r="A4078" s="209">
        <v>90013</v>
      </c>
      <c r="B4078" s="209">
        <v>400</v>
      </c>
      <c r="C4078" s="208">
        <v>58.661372907094787</v>
      </c>
      <c r="D4078" s="209"/>
      <c r="E4078" s="209" t="s">
        <v>204</v>
      </c>
      <c r="F4078" s="209">
        <v>2013</v>
      </c>
    </row>
    <row r="4079" spans="1:6" x14ac:dyDescent="0.45">
      <c r="A4079" s="209">
        <v>90015</v>
      </c>
      <c r="B4079" s="209">
        <v>250</v>
      </c>
      <c r="C4079" s="208">
        <v>10.809010969463371</v>
      </c>
      <c r="D4079" s="209"/>
      <c r="E4079" s="209" t="s">
        <v>204</v>
      </c>
      <c r="F4079" s="209">
        <v>2013</v>
      </c>
    </row>
    <row r="4080" spans="1:6" x14ac:dyDescent="0.45">
      <c r="A4080" s="209">
        <v>90017</v>
      </c>
      <c r="B4080" s="209">
        <v>560</v>
      </c>
      <c r="C4080" s="208">
        <v>49.171990127212027</v>
      </c>
      <c r="D4080" s="209"/>
      <c r="E4080" s="209" t="s">
        <v>204</v>
      </c>
      <c r="F4080" s="209">
        <v>2013</v>
      </c>
    </row>
    <row r="4081" spans="1:6" x14ac:dyDescent="0.45">
      <c r="A4081" s="209">
        <v>90023</v>
      </c>
      <c r="B4081" s="209">
        <v>560</v>
      </c>
      <c r="C4081" s="208">
        <v>45.747751693056657</v>
      </c>
      <c r="D4081" s="209"/>
      <c r="E4081" s="209" t="s">
        <v>204</v>
      </c>
      <c r="F4081" s="209">
        <v>2013</v>
      </c>
    </row>
    <row r="4082" spans="1:6" x14ac:dyDescent="0.45">
      <c r="A4082" s="209">
        <v>90028</v>
      </c>
      <c r="B4082" s="209">
        <v>250</v>
      </c>
      <c r="C4082" s="208">
        <v>14.71037986357387</v>
      </c>
      <c r="D4082" s="209"/>
      <c r="E4082" s="209" t="s">
        <v>204</v>
      </c>
      <c r="F4082" s="209">
        <v>2005</v>
      </c>
    </row>
    <row r="4083" spans="1:6" x14ac:dyDescent="0.45">
      <c r="A4083" s="209">
        <v>90029</v>
      </c>
      <c r="B4083" s="209">
        <v>250</v>
      </c>
      <c r="C4083" s="208">
        <v>9.4161968304760908</v>
      </c>
      <c r="D4083" s="209"/>
      <c r="E4083" s="209" t="s">
        <v>204</v>
      </c>
      <c r="F4083" s="209">
        <v>2013</v>
      </c>
    </row>
    <row r="4084" spans="1:6" x14ac:dyDescent="0.45">
      <c r="A4084" s="209">
        <v>90033</v>
      </c>
      <c r="B4084" s="209">
        <v>690</v>
      </c>
      <c r="C4084" s="208">
        <v>65.733691900897469</v>
      </c>
      <c r="D4084" s="209"/>
      <c r="E4084" s="209" t="s">
        <v>204</v>
      </c>
      <c r="F4084" s="209">
        <v>2013</v>
      </c>
    </row>
    <row r="4085" spans="1:6" x14ac:dyDescent="0.45">
      <c r="A4085" s="209">
        <v>90036</v>
      </c>
      <c r="B4085" s="209">
        <v>900</v>
      </c>
      <c r="C4085" s="208">
        <v>19.768451791695359</v>
      </c>
      <c r="D4085" s="209"/>
      <c r="E4085" s="209" t="s">
        <v>204</v>
      </c>
      <c r="F4085" s="209">
        <v>2013</v>
      </c>
    </row>
    <row r="4086" spans="1:6" x14ac:dyDescent="0.45">
      <c r="A4086" s="209">
        <v>90037</v>
      </c>
      <c r="B4086" s="209">
        <v>900</v>
      </c>
      <c r="C4086" s="208">
        <v>34.786949702909432</v>
      </c>
      <c r="D4086" s="209"/>
      <c r="E4086" s="209" t="s">
        <v>204</v>
      </c>
      <c r="F4086" s="209">
        <v>2013</v>
      </c>
    </row>
    <row r="4087" spans="1:6" x14ac:dyDescent="0.45">
      <c r="A4087" s="209">
        <v>90039</v>
      </c>
      <c r="B4087" s="209">
        <v>900</v>
      </c>
      <c r="C4087" s="208">
        <v>32.453262471264637</v>
      </c>
      <c r="D4087" s="209"/>
      <c r="E4087" s="209" t="s">
        <v>204</v>
      </c>
      <c r="F4087" s="209">
        <v>2013</v>
      </c>
    </row>
    <row r="4088" spans="1:6" x14ac:dyDescent="0.45">
      <c r="A4088" s="209">
        <v>90041</v>
      </c>
      <c r="B4088" s="209">
        <v>900</v>
      </c>
      <c r="C4088" s="208">
        <v>70.952796521153132</v>
      </c>
      <c r="D4088" s="209"/>
      <c r="E4088" s="209" t="s">
        <v>204</v>
      </c>
      <c r="F4088" s="209">
        <v>2013</v>
      </c>
    </row>
    <row r="4089" spans="1:6" x14ac:dyDescent="0.45">
      <c r="A4089" s="209">
        <v>90042</v>
      </c>
      <c r="B4089" s="209">
        <v>900</v>
      </c>
      <c r="C4089" s="208">
        <v>11.954303790073229</v>
      </c>
      <c r="D4089" s="209"/>
      <c r="E4089" s="209" t="s">
        <v>204</v>
      </c>
      <c r="F4089" s="209">
        <v>2013</v>
      </c>
    </row>
    <row r="4090" spans="1:6" x14ac:dyDescent="0.45">
      <c r="A4090" s="209">
        <v>90043</v>
      </c>
      <c r="B4090" s="209">
        <v>250</v>
      </c>
      <c r="C4090" s="208">
        <v>33.718376632504558</v>
      </c>
      <c r="D4090" s="209"/>
      <c r="E4090" s="209" t="s">
        <v>204</v>
      </c>
      <c r="F4090" s="209">
        <v>2013</v>
      </c>
    </row>
    <row r="4091" spans="1:6" x14ac:dyDescent="0.45">
      <c r="A4091" s="209">
        <v>90044</v>
      </c>
      <c r="B4091" s="209">
        <v>250</v>
      </c>
      <c r="C4091" s="208">
        <v>31.247951138207451</v>
      </c>
      <c r="D4091" s="209"/>
      <c r="E4091" s="209" t="s">
        <v>204</v>
      </c>
      <c r="F4091" s="209">
        <v>2013</v>
      </c>
    </row>
    <row r="4092" spans="1:6" x14ac:dyDescent="0.45">
      <c r="A4092" s="209">
        <v>90045</v>
      </c>
      <c r="B4092" s="209">
        <v>250</v>
      </c>
      <c r="C4092" s="208">
        <v>8.5426592616171835</v>
      </c>
      <c r="D4092" s="209"/>
      <c r="E4092" s="209" t="s">
        <v>204</v>
      </c>
      <c r="F4092" s="209">
        <v>2013</v>
      </c>
    </row>
    <row r="4093" spans="1:6" x14ac:dyDescent="0.45">
      <c r="A4093" s="209">
        <v>90053</v>
      </c>
      <c r="B4093" s="209">
        <v>1000</v>
      </c>
      <c r="C4093" s="208">
        <v>45.163104152970647</v>
      </c>
      <c r="D4093" s="209"/>
      <c r="E4093" s="209" t="s">
        <v>203</v>
      </c>
      <c r="F4093" s="209">
        <v>1981</v>
      </c>
    </row>
    <row r="4094" spans="1:6" x14ac:dyDescent="0.45">
      <c r="A4094" s="209">
        <v>90056</v>
      </c>
      <c r="B4094" s="209">
        <v>1000</v>
      </c>
      <c r="C4094" s="208">
        <v>63.582862085085402</v>
      </c>
      <c r="D4094" s="209"/>
      <c r="E4094" s="209" t="s">
        <v>203</v>
      </c>
      <c r="F4094" s="209">
        <v>1981</v>
      </c>
    </row>
    <row r="4095" spans="1:6" x14ac:dyDescent="0.45">
      <c r="A4095" s="209">
        <v>90062</v>
      </c>
      <c r="B4095" s="209">
        <v>1000</v>
      </c>
      <c r="C4095" s="208">
        <v>18.864910322886161</v>
      </c>
      <c r="D4095" s="209"/>
      <c r="E4095" s="209" t="s">
        <v>203</v>
      </c>
      <c r="F4095" s="209">
        <v>1981</v>
      </c>
    </row>
    <row r="4096" spans="1:6" x14ac:dyDescent="0.45">
      <c r="A4096" s="209">
        <v>90064</v>
      </c>
      <c r="B4096" s="209">
        <v>1000</v>
      </c>
      <c r="C4096" s="208">
        <v>30.355587416379979</v>
      </c>
      <c r="D4096" s="209"/>
      <c r="E4096" s="209" t="s">
        <v>203</v>
      </c>
      <c r="F4096" s="209">
        <v>1981</v>
      </c>
    </row>
    <row r="4097" spans="1:6" x14ac:dyDescent="0.45">
      <c r="A4097" s="209">
        <v>90067</v>
      </c>
      <c r="B4097" s="209">
        <v>1500</v>
      </c>
      <c r="C4097" s="208">
        <v>94.685975302110947</v>
      </c>
      <c r="D4097" s="209"/>
      <c r="E4097" s="209" t="s">
        <v>203</v>
      </c>
      <c r="F4097" s="209">
        <v>1969</v>
      </c>
    </row>
    <row r="4098" spans="1:6" x14ac:dyDescent="0.45">
      <c r="A4098" s="209">
        <v>90068</v>
      </c>
      <c r="B4098" s="209">
        <v>400</v>
      </c>
      <c r="C4098" s="208">
        <v>4.5933218260958704</v>
      </c>
      <c r="D4098" s="209"/>
      <c r="E4098" s="209" t="s">
        <v>203</v>
      </c>
      <c r="F4098" s="209">
        <v>1901</v>
      </c>
    </row>
    <row r="4099" spans="1:6" x14ac:dyDescent="0.45">
      <c r="A4099" s="209">
        <v>90074</v>
      </c>
      <c r="B4099" s="209">
        <v>1500</v>
      </c>
      <c r="C4099" s="208">
        <v>52.402729692434797</v>
      </c>
      <c r="D4099" s="209"/>
      <c r="E4099" s="209" t="s">
        <v>203</v>
      </c>
      <c r="F4099" s="209">
        <v>1969</v>
      </c>
    </row>
    <row r="4100" spans="1:6" x14ac:dyDescent="0.45">
      <c r="A4100" s="209">
        <v>90084</v>
      </c>
      <c r="B4100" s="209">
        <v>400</v>
      </c>
      <c r="C4100" s="208">
        <v>49.550416020523542</v>
      </c>
      <c r="D4100" s="209"/>
      <c r="E4100" s="209" t="s">
        <v>203</v>
      </c>
      <c r="F4100" s="209">
        <v>1901</v>
      </c>
    </row>
    <row r="4101" spans="1:6" x14ac:dyDescent="0.45">
      <c r="A4101" s="209">
        <v>90085</v>
      </c>
      <c r="B4101" s="209"/>
      <c r="C4101" s="208">
        <v>34.064252140757347</v>
      </c>
      <c r="D4101" s="209"/>
      <c r="E4101" s="209"/>
      <c r="F4101" s="209">
        <v>1901</v>
      </c>
    </row>
    <row r="4102" spans="1:6" x14ac:dyDescent="0.45">
      <c r="A4102" s="209">
        <v>90089</v>
      </c>
      <c r="B4102" s="209">
        <v>350</v>
      </c>
      <c r="C4102" s="208">
        <v>39.529803220609367</v>
      </c>
      <c r="D4102" s="209"/>
      <c r="E4102" s="209"/>
      <c r="F4102" s="209">
        <v>1901</v>
      </c>
    </row>
    <row r="4103" spans="1:6" x14ac:dyDescent="0.45">
      <c r="A4103" s="209">
        <v>90092</v>
      </c>
      <c r="B4103" s="209">
        <v>350</v>
      </c>
      <c r="C4103" s="208">
        <v>51.941166867154017</v>
      </c>
      <c r="D4103" s="209"/>
      <c r="E4103" s="209"/>
      <c r="F4103" s="209">
        <v>1901</v>
      </c>
    </row>
    <row r="4104" spans="1:6" x14ac:dyDescent="0.45">
      <c r="A4104" s="209">
        <v>90093</v>
      </c>
      <c r="B4104" s="209">
        <v>350</v>
      </c>
      <c r="C4104" s="208">
        <v>51.158275906722899</v>
      </c>
      <c r="D4104" s="209"/>
      <c r="E4104" s="209"/>
      <c r="F4104" s="209">
        <v>1901</v>
      </c>
    </row>
    <row r="4105" spans="1:6" x14ac:dyDescent="0.45">
      <c r="A4105" s="209">
        <v>90094</v>
      </c>
      <c r="B4105" s="209">
        <v>350</v>
      </c>
      <c r="C4105" s="208">
        <v>35.200579411790528</v>
      </c>
      <c r="D4105" s="209"/>
      <c r="E4105" s="209"/>
      <c r="F4105" s="209">
        <v>1901</v>
      </c>
    </row>
    <row r="4106" spans="1:6" x14ac:dyDescent="0.45">
      <c r="A4106" s="209">
        <v>90096</v>
      </c>
      <c r="B4106" s="209">
        <v>350</v>
      </c>
      <c r="C4106" s="208">
        <v>25.999745765604199</v>
      </c>
      <c r="D4106" s="209"/>
      <c r="E4106" s="209" t="s">
        <v>203</v>
      </c>
      <c r="F4106" s="209">
        <v>1901</v>
      </c>
    </row>
    <row r="4107" spans="1:6" x14ac:dyDescent="0.45">
      <c r="A4107" s="209">
        <v>90111</v>
      </c>
      <c r="B4107" s="209">
        <v>315</v>
      </c>
      <c r="C4107" s="208">
        <v>75.112814132079365</v>
      </c>
      <c r="D4107" s="209"/>
      <c r="E4107" s="209" t="s">
        <v>204</v>
      </c>
      <c r="F4107" s="209">
        <v>2013</v>
      </c>
    </row>
    <row r="4108" spans="1:6" x14ac:dyDescent="0.45">
      <c r="A4108" s="209">
        <v>90120</v>
      </c>
      <c r="B4108" s="209">
        <v>200</v>
      </c>
      <c r="C4108" s="208">
        <v>23.981973203657219</v>
      </c>
      <c r="D4108" s="209"/>
      <c r="E4108" s="209" t="s">
        <v>204</v>
      </c>
      <c r="F4108" s="209">
        <v>2006</v>
      </c>
    </row>
    <row r="4109" spans="1:6" x14ac:dyDescent="0.45">
      <c r="A4109" s="209">
        <v>90121</v>
      </c>
      <c r="B4109" s="209">
        <v>200</v>
      </c>
      <c r="C4109" s="208">
        <v>15.83681325485796</v>
      </c>
      <c r="D4109" s="209"/>
      <c r="E4109" s="209" t="s">
        <v>204</v>
      </c>
      <c r="F4109" s="209">
        <v>2006</v>
      </c>
    </row>
    <row r="4110" spans="1:6" x14ac:dyDescent="0.45">
      <c r="A4110" s="209">
        <v>90145</v>
      </c>
      <c r="B4110" s="209">
        <v>250</v>
      </c>
      <c r="C4110" s="208">
        <v>42.621894179491662</v>
      </c>
      <c r="D4110" s="209"/>
      <c r="E4110" s="209" t="s">
        <v>204</v>
      </c>
      <c r="F4110" s="209">
        <v>2013</v>
      </c>
    </row>
    <row r="4111" spans="1:6" x14ac:dyDescent="0.45">
      <c r="A4111" s="209">
        <v>90146</v>
      </c>
      <c r="B4111" s="209">
        <v>250</v>
      </c>
      <c r="C4111" s="208">
        <v>36.359910214828702</v>
      </c>
      <c r="D4111" s="209"/>
      <c r="E4111" s="209" t="s">
        <v>204</v>
      </c>
      <c r="F4111" s="209">
        <v>2013</v>
      </c>
    </row>
    <row r="4112" spans="1:6" x14ac:dyDescent="0.45">
      <c r="A4112" s="209">
        <v>90184</v>
      </c>
      <c r="B4112" s="209">
        <v>400</v>
      </c>
      <c r="C4112" s="208">
        <v>3.7488050251451388</v>
      </c>
      <c r="D4112" s="209"/>
      <c r="E4112" s="209" t="s">
        <v>204</v>
      </c>
      <c r="F4112" s="209">
        <v>2013</v>
      </c>
    </row>
    <row r="4113" spans="1:6" x14ac:dyDescent="0.45">
      <c r="A4113" s="209">
        <v>90190</v>
      </c>
      <c r="B4113" s="209">
        <v>1125</v>
      </c>
      <c r="C4113" s="208">
        <v>12.004446109539121</v>
      </c>
      <c r="D4113" s="209"/>
      <c r="E4113" s="209" t="s">
        <v>204</v>
      </c>
      <c r="F4113" s="209">
        <v>2013</v>
      </c>
    </row>
    <row r="4114" spans="1:6" x14ac:dyDescent="0.45">
      <c r="A4114" s="209">
        <v>90194</v>
      </c>
      <c r="B4114" s="209">
        <v>1125</v>
      </c>
      <c r="C4114" s="208">
        <v>26.002377759904181</v>
      </c>
      <c r="D4114" s="209"/>
      <c r="E4114" s="209" t="s">
        <v>204</v>
      </c>
      <c r="F4114" s="209">
        <v>2013</v>
      </c>
    </row>
    <row r="4115" spans="1:6" x14ac:dyDescent="0.45">
      <c r="A4115" s="209">
        <v>90197</v>
      </c>
      <c r="B4115" s="209">
        <v>1125</v>
      </c>
      <c r="C4115" s="208">
        <v>26.28243196549117</v>
      </c>
      <c r="D4115" s="209"/>
      <c r="E4115" s="209" t="s">
        <v>204</v>
      </c>
      <c r="F4115" s="209">
        <v>2013</v>
      </c>
    </row>
    <row r="4116" spans="1:6" x14ac:dyDescent="0.45">
      <c r="A4116" s="209">
        <v>90198</v>
      </c>
      <c r="B4116" s="209">
        <v>1125</v>
      </c>
      <c r="C4116" s="208">
        <v>15.145543202636739</v>
      </c>
      <c r="D4116" s="209"/>
      <c r="E4116" s="209" t="s">
        <v>204</v>
      </c>
      <c r="F4116" s="209">
        <v>2013</v>
      </c>
    </row>
    <row r="4117" spans="1:6" x14ac:dyDescent="0.45">
      <c r="A4117" s="209">
        <v>90200</v>
      </c>
      <c r="B4117" s="209">
        <v>1125</v>
      </c>
      <c r="C4117" s="208">
        <v>15.0082499670185</v>
      </c>
      <c r="D4117" s="209"/>
      <c r="E4117" s="209" t="s">
        <v>204</v>
      </c>
      <c r="F4117" s="209">
        <v>2013</v>
      </c>
    </row>
    <row r="4118" spans="1:6" x14ac:dyDescent="0.45">
      <c r="A4118" s="209">
        <v>90201</v>
      </c>
      <c r="B4118" s="209">
        <v>1125</v>
      </c>
      <c r="C4118" s="208">
        <v>30.698613077468242</v>
      </c>
      <c r="D4118" s="209"/>
      <c r="E4118" s="209" t="s">
        <v>204</v>
      </c>
      <c r="F4118" s="209">
        <v>2013</v>
      </c>
    </row>
    <row r="4119" spans="1:6" x14ac:dyDescent="0.45">
      <c r="A4119" s="209">
        <v>90205</v>
      </c>
      <c r="B4119" s="209">
        <v>1125</v>
      </c>
      <c r="C4119" s="208">
        <v>12.242634242468901</v>
      </c>
      <c r="D4119" s="209"/>
      <c r="E4119" s="209" t="s">
        <v>204</v>
      </c>
      <c r="F4119" s="209">
        <v>2013</v>
      </c>
    </row>
    <row r="4120" spans="1:6" x14ac:dyDescent="0.45">
      <c r="A4120" s="209">
        <v>90206</v>
      </c>
      <c r="B4120" s="209">
        <v>1125</v>
      </c>
      <c r="C4120" s="208">
        <v>30.240344407060601</v>
      </c>
      <c r="D4120" s="209"/>
      <c r="E4120" s="209" t="s">
        <v>204</v>
      </c>
      <c r="F4120" s="209">
        <v>2013</v>
      </c>
    </row>
    <row r="4121" spans="1:6" x14ac:dyDescent="0.45">
      <c r="A4121" s="209">
        <v>90207</v>
      </c>
      <c r="B4121" s="209">
        <v>1125</v>
      </c>
      <c r="C4121" s="208">
        <v>6.8599180485061559</v>
      </c>
      <c r="D4121" s="209"/>
      <c r="E4121" s="209" t="s">
        <v>204</v>
      </c>
      <c r="F4121" s="209">
        <v>2013</v>
      </c>
    </row>
    <row r="4122" spans="1:6" x14ac:dyDescent="0.45">
      <c r="A4122" s="209">
        <v>90208</v>
      </c>
      <c r="B4122" s="209">
        <v>1125</v>
      </c>
      <c r="C4122" s="208">
        <v>18.930874412416831</v>
      </c>
      <c r="D4122" s="209" t="s">
        <v>431</v>
      </c>
      <c r="E4122" s="209" t="s">
        <v>204</v>
      </c>
      <c r="F4122" s="209">
        <v>2013</v>
      </c>
    </row>
    <row r="4123" spans="1:6" x14ac:dyDescent="0.45">
      <c r="A4123" s="209">
        <v>90292</v>
      </c>
      <c r="B4123" s="209">
        <v>630</v>
      </c>
      <c r="C4123" s="208">
        <v>4.7567299575331301</v>
      </c>
      <c r="D4123" s="209"/>
      <c r="E4123" s="209" t="s">
        <v>204</v>
      </c>
      <c r="F4123" s="209">
        <v>2013</v>
      </c>
    </row>
    <row r="4124" spans="1:6" x14ac:dyDescent="0.45">
      <c r="A4124" s="209">
        <v>90401</v>
      </c>
      <c r="B4124" s="209">
        <v>250</v>
      </c>
      <c r="C4124" s="208">
        <v>36.164021573823341</v>
      </c>
      <c r="D4124" s="209"/>
      <c r="E4124" s="209" t="s">
        <v>204</v>
      </c>
      <c r="F4124" s="209">
        <v>2013</v>
      </c>
    </row>
    <row r="4125" spans="1:6" x14ac:dyDescent="0.45">
      <c r="A4125" s="209">
        <v>90402</v>
      </c>
      <c r="B4125" s="209">
        <v>250</v>
      </c>
      <c r="C4125" s="208">
        <v>13.839125031955311</v>
      </c>
      <c r="D4125" s="209" t="s">
        <v>458</v>
      </c>
      <c r="E4125" s="209" t="s">
        <v>204</v>
      </c>
      <c r="F4125" s="209">
        <v>2013</v>
      </c>
    </row>
    <row r="4126" spans="1:6" x14ac:dyDescent="0.45">
      <c r="A4126" s="209">
        <v>90403</v>
      </c>
      <c r="B4126" s="209">
        <v>250</v>
      </c>
      <c r="C4126" s="208">
        <v>26.829157061060009</v>
      </c>
      <c r="D4126" s="209"/>
      <c r="E4126" s="209" t="s">
        <v>204</v>
      </c>
      <c r="F4126" s="209">
        <v>2013</v>
      </c>
    </row>
    <row r="4127" spans="1:6" x14ac:dyDescent="0.45">
      <c r="A4127" s="209">
        <v>90406</v>
      </c>
      <c r="B4127" s="209">
        <v>250</v>
      </c>
      <c r="C4127" s="208">
        <v>36.971410609701749</v>
      </c>
      <c r="D4127" s="209"/>
      <c r="E4127" s="209" t="s">
        <v>204</v>
      </c>
      <c r="F4127" s="209">
        <v>2013</v>
      </c>
    </row>
    <row r="4128" spans="1:6" x14ac:dyDescent="0.45">
      <c r="A4128" s="209">
        <v>90407</v>
      </c>
      <c r="B4128" s="209">
        <v>250</v>
      </c>
      <c r="C4128" s="208">
        <v>34.732507076021378</v>
      </c>
      <c r="D4128" s="209"/>
      <c r="E4128" s="209" t="s">
        <v>204</v>
      </c>
      <c r="F4128" s="209">
        <v>2013</v>
      </c>
    </row>
    <row r="4129" spans="1:6" x14ac:dyDescent="0.45">
      <c r="A4129" s="209">
        <v>90408</v>
      </c>
      <c r="B4129" s="209">
        <v>250</v>
      </c>
      <c r="C4129" s="208">
        <v>47.902421455068307</v>
      </c>
      <c r="D4129" s="209"/>
      <c r="E4129" s="209" t="s">
        <v>204</v>
      </c>
      <c r="F4129" s="209">
        <v>2013</v>
      </c>
    </row>
    <row r="4130" spans="1:6" x14ac:dyDescent="0.45">
      <c r="A4130" s="209">
        <v>90409</v>
      </c>
      <c r="B4130" s="209">
        <v>250</v>
      </c>
      <c r="C4130" s="208">
        <v>34.103639121094439</v>
      </c>
      <c r="D4130" s="209"/>
      <c r="E4130" s="209" t="s">
        <v>204</v>
      </c>
      <c r="F4130" s="209">
        <v>2013</v>
      </c>
    </row>
    <row r="4131" spans="1:6" x14ac:dyDescent="0.45">
      <c r="A4131" s="209">
        <v>90411</v>
      </c>
      <c r="B4131" s="209">
        <v>250</v>
      </c>
      <c r="C4131" s="208">
        <v>16.356470596436971</v>
      </c>
      <c r="D4131" s="209"/>
      <c r="E4131" s="209" t="s">
        <v>204</v>
      </c>
      <c r="F4131" s="209">
        <v>2013</v>
      </c>
    </row>
    <row r="4132" spans="1:6" x14ac:dyDescent="0.45">
      <c r="A4132" s="209">
        <v>90414</v>
      </c>
      <c r="B4132" s="209">
        <v>200</v>
      </c>
      <c r="C4132" s="208">
        <v>21.822066270393432</v>
      </c>
      <c r="D4132" s="209" t="s">
        <v>227</v>
      </c>
      <c r="E4132" s="209" t="s">
        <v>207</v>
      </c>
      <c r="F4132" s="209">
        <v>1901</v>
      </c>
    </row>
    <row r="4133" spans="1:6" x14ac:dyDescent="0.45">
      <c r="A4133" s="209">
        <v>90415</v>
      </c>
      <c r="B4133" s="209">
        <v>200</v>
      </c>
      <c r="C4133" s="208">
        <v>15.82067862428465</v>
      </c>
      <c r="D4133" s="209"/>
      <c r="E4133" s="209" t="s">
        <v>207</v>
      </c>
      <c r="F4133" s="209">
        <v>1978</v>
      </c>
    </row>
    <row r="4134" spans="1:6" x14ac:dyDescent="0.45">
      <c r="A4134" s="209">
        <v>90578</v>
      </c>
      <c r="B4134" s="209">
        <v>300</v>
      </c>
      <c r="C4134" s="208">
        <v>21.35043211206597</v>
      </c>
      <c r="D4134" s="209" t="s">
        <v>459</v>
      </c>
      <c r="E4134" s="209" t="s">
        <v>207</v>
      </c>
      <c r="F4134" s="209">
        <v>1978</v>
      </c>
    </row>
    <row r="4135" spans="1:6" x14ac:dyDescent="0.45">
      <c r="A4135" s="209">
        <v>90579</v>
      </c>
      <c r="B4135" s="209">
        <v>250</v>
      </c>
      <c r="C4135" s="208">
        <v>5.0000925223164598</v>
      </c>
      <c r="D4135" s="209"/>
      <c r="E4135" s="209" t="s">
        <v>204</v>
      </c>
      <c r="F4135" s="209">
        <v>2013</v>
      </c>
    </row>
    <row r="4136" spans="1:6" x14ac:dyDescent="0.45">
      <c r="A4136" s="209">
        <v>90583</v>
      </c>
      <c r="B4136" s="209">
        <v>920</v>
      </c>
      <c r="C4136" s="208">
        <v>7.7548215407547536</v>
      </c>
      <c r="D4136" s="209"/>
      <c r="E4136" s="209" t="s">
        <v>204</v>
      </c>
      <c r="F4136" s="209">
        <v>2013</v>
      </c>
    </row>
    <row r="4137" spans="1:6" x14ac:dyDescent="0.45">
      <c r="A4137" s="209">
        <v>90584</v>
      </c>
      <c r="B4137" s="209">
        <v>920</v>
      </c>
      <c r="C4137" s="208">
        <v>34.877453921065253</v>
      </c>
      <c r="D4137" s="209"/>
      <c r="E4137" s="209" t="s">
        <v>204</v>
      </c>
      <c r="F4137" s="209">
        <v>2013</v>
      </c>
    </row>
    <row r="4138" spans="1:6" x14ac:dyDescent="0.45">
      <c r="A4138" s="209">
        <v>90588</v>
      </c>
      <c r="B4138" s="209">
        <v>920</v>
      </c>
      <c r="C4138" s="208">
        <v>50.076275422372213</v>
      </c>
      <c r="D4138" s="209"/>
      <c r="E4138" s="209" t="s">
        <v>204</v>
      </c>
      <c r="F4138" s="209">
        <v>2013</v>
      </c>
    </row>
    <row r="4139" spans="1:6" x14ac:dyDescent="0.45">
      <c r="A4139" s="209">
        <v>90589</v>
      </c>
      <c r="B4139" s="209">
        <v>920</v>
      </c>
      <c r="C4139" s="208">
        <v>38.27593018065415</v>
      </c>
      <c r="D4139" s="209"/>
      <c r="E4139" s="209" t="s">
        <v>204</v>
      </c>
      <c r="F4139" s="209">
        <v>2013</v>
      </c>
    </row>
    <row r="4140" spans="1:6" x14ac:dyDescent="0.45">
      <c r="A4140" s="209">
        <v>90590</v>
      </c>
      <c r="B4140" s="209">
        <v>920</v>
      </c>
      <c r="C4140" s="208">
        <v>10.0796402117463</v>
      </c>
      <c r="D4140" s="209"/>
      <c r="E4140" s="209" t="s">
        <v>204</v>
      </c>
      <c r="F4140" s="209">
        <v>2013</v>
      </c>
    </row>
    <row r="4141" spans="1:6" x14ac:dyDescent="0.45">
      <c r="A4141" s="209">
        <v>90594</v>
      </c>
      <c r="B4141" s="209">
        <v>920</v>
      </c>
      <c r="C4141" s="208">
        <v>37.007275589343251</v>
      </c>
      <c r="D4141" s="209"/>
      <c r="E4141" s="209" t="s">
        <v>204</v>
      </c>
      <c r="F4141" s="209">
        <v>2013</v>
      </c>
    </row>
    <row r="4142" spans="1:6" x14ac:dyDescent="0.45">
      <c r="A4142" s="209">
        <v>90596</v>
      </c>
      <c r="B4142" s="209">
        <v>315</v>
      </c>
      <c r="C4142" s="208">
        <v>20.44447059058577</v>
      </c>
      <c r="D4142" s="209"/>
      <c r="E4142" s="209" t="s">
        <v>204</v>
      </c>
      <c r="F4142" s="209">
        <v>2006</v>
      </c>
    </row>
    <row r="4143" spans="1:6" x14ac:dyDescent="0.45">
      <c r="A4143" s="209">
        <v>90597</v>
      </c>
      <c r="B4143" s="209">
        <v>315</v>
      </c>
      <c r="C4143" s="208">
        <v>8.9018165236418323</v>
      </c>
      <c r="D4143" s="209" t="s">
        <v>460</v>
      </c>
      <c r="E4143" s="209" t="s">
        <v>204</v>
      </c>
      <c r="F4143" s="209">
        <v>2006</v>
      </c>
    </row>
    <row r="4144" spans="1:6" x14ac:dyDescent="0.45">
      <c r="A4144" s="209">
        <v>90599</v>
      </c>
      <c r="B4144" s="209">
        <v>315</v>
      </c>
      <c r="C4144" s="208">
        <v>6.4759332248279318</v>
      </c>
      <c r="D4144" s="209" t="s">
        <v>461</v>
      </c>
      <c r="E4144" s="209" t="s">
        <v>204</v>
      </c>
      <c r="F4144" s="209">
        <v>2013</v>
      </c>
    </row>
    <row r="4145" spans="1:6" x14ac:dyDescent="0.45">
      <c r="A4145" s="209">
        <v>90600</v>
      </c>
      <c r="B4145" s="209">
        <v>920</v>
      </c>
      <c r="C4145" s="208">
        <v>70.216386101486165</v>
      </c>
      <c r="D4145" s="209"/>
      <c r="E4145" s="209" t="s">
        <v>204</v>
      </c>
      <c r="F4145" s="209">
        <v>2013</v>
      </c>
    </row>
    <row r="4146" spans="1:6" x14ac:dyDescent="0.45">
      <c r="A4146" s="209">
        <v>90603</v>
      </c>
      <c r="B4146" s="209">
        <v>920</v>
      </c>
      <c r="C4146" s="208">
        <v>57.247907348382867</v>
      </c>
      <c r="D4146" s="209"/>
      <c r="E4146" s="209" t="s">
        <v>204</v>
      </c>
      <c r="F4146" s="209">
        <v>2013</v>
      </c>
    </row>
    <row r="4147" spans="1:6" x14ac:dyDescent="0.45">
      <c r="A4147" s="209">
        <v>90610</v>
      </c>
      <c r="B4147" s="209">
        <v>1125</v>
      </c>
      <c r="C4147" s="208">
        <v>6.7518411684451038</v>
      </c>
      <c r="D4147" s="209"/>
      <c r="E4147" s="209" t="s">
        <v>204</v>
      </c>
      <c r="F4147" s="209">
        <v>2013</v>
      </c>
    </row>
    <row r="4148" spans="1:6" x14ac:dyDescent="0.45">
      <c r="A4148" s="209">
        <v>90623</v>
      </c>
      <c r="B4148" s="209">
        <v>315</v>
      </c>
      <c r="C4148" s="208">
        <v>22.39336423579563</v>
      </c>
      <c r="D4148" s="209"/>
      <c r="E4148" s="209" t="s">
        <v>204</v>
      </c>
      <c r="F4148" s="209">
        <v>2013</v>
      </c>
    </row>
    <row r="4149" spans="1:6" x14ac:dyDescent="0.45">
      <c r="A4149" s="209">
        <v>90624</v>
      </c>
      <c r="B4149" s="209">
        <v>315</v>
      </c>
      <c r="C4149" s="208">
        <v>3.3059411185550509</v>
      </c>
      <c r="D4149" s="209"/>
      <c r="E4149" s="209" t="s">
        <v>204</v>
      </c>
      <c r="F4149" s="209">
        <v>2013</v>
      </c>
    </row>
    <row r="4150" spans="1:6" x14ac:dyDescent="0.45">
      <c r="A4150" s="209">
        <v>90627</v>
      </c>
      <c r="B4150" s="209">
        <v>250</v>
      </c>
      <c r="C4150" s="208">
        <v>5.1803400630468479</v>
      </c>
      <c r="D4150" s="209"/>
      <c r="E4150" s="209" t="s">
        <v>114</v>
      </c>
      <c r="F4150" s="209">
        <v>2013</v>
      </c>
    </row>
    <row r="4151" spans="1:6" x14ac:dyDescent="0.45">
      <c r="A4151" s="209">
        <v>90637</v>
      </c>
      <c r="B4151" s="209">
        <v>200</v>
      </c>
      <c r="C4151" s="208">
        <v>8.3715434147213088</v>
      </c>
      <c r="D4151" s="209"/>
      <c r="E4151" s="209" t="s">
        <v>204</v>
      </c>
      <c r="F4151" s="209">
        <v>2013</v>
      </c>
    </row>
    <row r="4152" spans="1:6" x14ac:dyDescent="0.45">
      <c r="A4152" s="209">
        <v>90638</v>
      </c>
      <c r="B4152" s="209">
        <v>200</v>
      </c>
      <c r="C4152" s="208">
        <v>2.1500014040354651</v>
      </c>
      <c r="D4152" s="209"/>
      <c r="E4152" s="209" t="s">
        <v>204</v>
      </c>
      <c r="F4152" s="209">
        <v>2013</v>
      </c>
    </row>
    <row r="4153" spans="1:6" x14ac:dyDescent="0.45">
      <c r="A4153" s="209">
        <v>90647</v>
      </c>
      <c r="B4153" s="209">
        <v>450</v>
      </c>
      <c r="C4153" s="208">
        <v>29.460886941434961</v>
      </c>
      <c r="D4153" s="209" t="s">
        <v>234</v>
      </c>
      <c r="E4153" s="209" t="s">
        <v>109</v>
      </c>
      <c r="F4153" s="209">
        <v>2013</v>
      </c>
    </row>
    <row r="4154" spans="1:6" x14ac:dyDescent="0.45">
      <c r="A4154" s="209">
        <v>90656</v>
      </c>
      <c r="B4154" s="209">
        <v>200</v>
      </c>
      <c r="C4154" s="208">
        <v>30.867896686170631</v>
      </c>
      <c r="D4154" s="209" t="s">
        <v>227</v>
      </c>
      <c r="E4154" s="209" t="s">
        <v>204</v>
      </c>
      <c r="F4154" s="209">
        <v>2013</v>
      </c>
    </row>
    <row r="4155" spans="1:6" x14ac:dyDescent="0.45">
      <c r="A4155" s="209">
        <v>90659</v>
      </c>
      <c r="B4155" s="209">
        <v>250</v>
      </c>
      <c r="C4155" s="208">
        <v>14.577154115077899</v>
      </c>
      <c r="D4155" s="209"/>
      <c r="E4155" s="209" t="s">
        <v>204</v>
      </c>
      <c r="F4155" s="209">
        <v>2013</v>
      </c>
    </row>
    <row r="4156" spans="1:6" x14ac:dyDescent="0.45">
      <c r="A4156" s="209">
        <v>90661</v>
      </c>
      <c r="B4156" s="209">
        <v>315</v>
      </c>
      <c r="C4156" s="208">
        <v>12.68589574394327</v>
      </c>
      <c r="D4156" s="209"/>
      <c r="E4156" s="209" t="s">
        <v>204</v>
      </c>
      <c r="F4156" s="209">
        <v>2013</v>
      </c>
    </row>
    <row r="4157" spans="1:6" x14ac:dyDescent="0.45">
      <c r="A4157" s="209">
        <v>90662</v>
      </c>
      <c r="B4157" s="209">
        <v>315</v>
      </c>
      <c r="C4157" s="208">
        <v>22.096532337309242</v>
      </c>
      <c r="D4157" s="209"/>
      <c r="E4157" s="209" t="s">
        <v>204</v>
      </c>
      <c r="F4157" s="209">
        <v>2013</v>
      </c>
    </row>
    <row r="4158" spans="1:6" x14ac:dyDescent="0.45">
      <c r="A4158" s="209">
        <v>90664</v>
      </c>
      <c r="B4158" s="209">
        <v>450</v>
      </c>
      <c r="C4158" s="208">
        <v>25.479173154669599</v>
      </c>
      <c r="D4158" s="209" t="s">
        <v>241</v>
      </c>
      <c r="E4158" s="209" t="s">
        <v>109</v>
      </c>
      <c r="F4158" s="209">
        <v>2013</v>
      </c>
    </row>
    <row r="4159" spans="1:6" x14ac:dyDescent="0.45">
      <c r="A4159" s="209">
        <v>90665</v>
      </c>
      <c r="B4159" s="209">
        <v>920</v>
      </c>
      <c r="C4159" s="208">
        <v>22.598488709836111</v>
      </c>
      <c r="D4159" s="209"/>
      <c r="E4159" s="209" t="s">
        <v>204</v>
      </c>
      <c r="F4159" s="209">
        <v>2013</v>
      </c>
    </row>
    <row r="4160" spans="1:6" x14ac:dyDescent="0.45">
      <c r="A4160" s="209">
        <v>90674</v>
      </c>
      <c r="B4160" s="209">
        <v>450</v>
      </c>
      <c r="C4160" s="208">
        <v>41.695451849150103</v>
      </c>
      <c r="D4160" s="209" t="s">
        <v>241</v>
      </c>
      <c r="E4160" s="209" t="s">
        <v>109</v>
      </c>
      <c r="F4160" s="209">
        <v>2013</v>
      </c>
    </row>
    <row r="4161" spans="1:6" x14ac:dyDescent="0.45">
      <c r="A4161" s="209">
        <v>90679</v>
      </c>
      <c r="B4161" s="209">
        <v>920</v>
      </c>
      <c r="C4161" s="208">
        <v>18.12274872069726</v>
      </c>
      <c r="D4161" s="209"/>
      <c r="E4161" s="209" t="s">
        <v>204</v>
      </c>
      <c r="F4161" s="209">
        <v>2013</v>
      </c>
    </row>
    <row r="4162" spans="1:6" x14ac:dyDescent="0.45">
      <c r="A4162" s="209">
        <v>90680</v>
      </c>
      <c r="B4162" s="209">
        <v>920</v>
      </c>
      <c r="C4162" s="208">
        <v>12.31835600878777</v>
      </c>
      <c r="D4162" s="209"/>
      <c r="E4162" s="209" t="s">
        <v>204</v>
      </c>
      <c r="F4162" s="209">
        <v>2013</v>
      </c>
    </row>
    <row r="4163" spans="1:6" x14ac:dyDescent="0.45">
      <c r="A4163" s="209">
        <v>90681</v>
      </c>
      <c r="B4163" s="209">
        <v>920</v>
      </c>
      <c r="C4163" s="208">
        <v>41.990170271083002</v>
      </c>
      <c r="D4163" s="209"/>
      <c r="E4163" s="209" t="s">
        <v>204</v>
      </c>
      <c r="F4163" s="209">
        <v>2013</v>
      </c>
    </row>
    <row r="4164" spans="1:6" x14ac:dyDescent="0.45">
      <c r="A4164" s="209">
        <v>90685</v>
      </c>
      <c r="B4164" s="209">
        <v>1370</v>
      </c>
      <c r="C4164" s="208">
        <v>51.899884833162901</v>
      </c>
      <c r="D4164" s="209"/>
      <c r="E4164" s="209" t="s">
        <v>204</v>
      </c>
      <c r="F4164" s="209">
        <v>2013</v>
      </c>
    </row>
    <row r="4165" spans="1:6" x14ac:dyDescent="0.45">
      <c r="A4165" s="209">
        <v>90686</v>
      </c>
      <c r="B4165" s="209">
        <v>1370</v>
      </c>
      <c r="C4165" s="208">
        <v>56.907989704908758</v>
      </c>
      <c r="D4165" s="209"/>
      <c r="E4165" s="209" t="s">
        <v>204</v>
      </c>
      <c r="F4165" s="209">
        <v>2013</v>
      </c>
    </row>
    <row r="4166" spans="1:6" x14ac:dyDescent="0.45">
      <c r="A4166" s="209">
        <v>90687</v>
      </c>
      <c r="B4166" s="209">
        <v>200</v>
      </c>
      <c r="C4166" s="208">
        <v>26.399451650357719</v>
      </c>
      <c r="D4166" s="209" t="s">
        <v>227</v>
      </c>
      <c r="E4166" s="209" t="s">
        <v>204</v>
      </c>
      <c r="F4166" s="209">
        <v>2013</v>
      </c>
    </row>
    <row r="4167" spans="1:6" x14ac:dyDescent="0.45">
      <c r="A4167" s="209">
        <v>90693</v>
      </c>
      <c r="B4167" s="209">
        <v>250</v>
      </c>
      <c r="C4167" s="208">
        <v>19.374346098805681</v>
      </c>
      <c r="D4167" s="209"/>
      <c r="E4167" s="209" t="s">
        <v>204</v>
      </c>
      <c r="F4167" s="209">
        <v>2013</v>
      </c>
    </row>
    <row r="4168" spans="1:6" x14ac:dyDescent="0.45">
      <c r="A4168" s="209">
        <v>90694</v>
      </c>
      <c r="B4168" s="209">
        <v>250</v>
      </c>
      <c r="C4168" s="208">
        <v>22.27162411373358</v>
      </c>
      <c r="D4168" s="209"/>
      <c r="E4168" s="209" t="s">
        <v>204</v>
      </c>
      <c r="F4168" s="209">
        <v>2013</v>
      </c>
    </row>
    <row r="4169" spans="1:6" x14ac:dyDescent="0.45">
      <c r="A4169" s="209">
        <v>90695</v>
      </c>
      <c r="B4169" s="209">
        <v>250</v>
      </c>
      <c r="C4169" s="208">
        <v>21.71637714325848</v>
      </c>
      <c r="D4169" s="209"/>
      <c r="E4169" s="209" t="s">
        <v>204</v>
      </c>
      <c r="F4169" s="209">
        <v>2013</v>
      </c>
    </row>
    <row r="4170" spans="1:6" x14ac:dyDescent="0.45">
      <c r="A4170" s="209">
        <v>90696</v>
      </c>
      <c r="B4170" s="209">
        <v>250</v>
      </c>
      <c r="C4170" s="208">
        <v>20.976161023157051</v>
      </c>
      <c r="D4170" s="209"/>
      <c r="E4170" s="209" t="s">
        <v>204</v>
      </c>
      <c r="F4170" s="209">
        <v>2013</v>
      </c>
    </row>
    <row r="4171" spans="1:6" x14ac:dyDescent="0.45">
      <c r="A4171" s="209">
        <v>90697</v>
      </c>
      <c r="B4171" s="209">
        <v>250</v>
      </c>
      <c r="C4171" s="208">
        <v>23.124293665231502</v>
      </c>
      <c r="D4171" s="209"/>
      <c r="E4171" s="209" t="s">
        <v>204</v>
      </c>
      <c r="F4171" s="209">
        <v>2013</v>
      </c>
    </row>
    <row r="4172" spans="1:6" x14ac:dyDescent="0.45">
      <c r="A4172" s="209">
        <v>90699</v>
      </c>
      <c r="B4172" s="209">
        <v>40</v>
      </c>
      <c r="C4172" s="208">
        <v>27.469466594580791</v>
      </c>
      <c r="D4172" s="209"/>
      <c r="E4172" s="209" t="s">
        <v>204</v>
      </c>
      <c r="F4172" s="209">
        <v>2013</v>
      </c>
    </row>
    <row r="4173" spans="1:6" x14ac:dyDescent="0.45">
      <c r="A4173" s="209">
        <v>90712</v>
      </c>
      <c r="B4173" s="209">
        <v>200</v>
      </c>
      <c r="C4173" s="208">
        <v>24.404901681040531</v>
      </c>
      <c r="D4173" s="209"/>
      <c r="E4173" s="209" t="s">
        <v>204</v>
      </c>
      <c r="F4173" s="209">
        <v>2013</v>
      </c>
    </row>
    <row r="4174" spans="1:6" x14ac:dyDescent="0.45">
      <c r="A4174" s="209">
        <v>90718</v>
      </c>
      <c r="B4174" s="209">
        <v>250</v>
      </c>
      <c r="C4174" s="208">
        <v>49.842690738196879</v>
      </c>
      <c r="D4174" s="209"/>
      <c r="E4174" s="209" t="s">
        <v>204</v>
      </c>
      <c r="F4174" s="209">
        <v>2013</v>
      </c>
    </row>
    <row r="4175" spans="1:6" x14ac:dyDescent="0.45">
      <c r="A4175" s="209">
        <v>90719</v>
      </c>
      <c r="B4175" s="209">
        <v>315</v>
      </c>
      <c r="C4175" s="208">
        <v>14.69829706888013</v>
      </c>
      <c r="D4175" s="209"/>
      <c r="E4175" s="209" t="s">
        <v>204</v>
      </c>
      <c r="F4175" s="209">
        <v>2013</v>
      </c>
    </row>
    <row r="4176" spans="1:6" x14ac:dyDescent="0.45">
      <c r="A4176" s="209">
        <v>90720</v>
      </c>
      <c r="B4176" s="209">
        <v>315</v>
      </c>
      <c r="C4176" s="208">
        <v>7.5192560972924696</v>
      </c>
      <c r="D4176" s="209"/>
      <c r="E4176" s="209" t="s">
        <v>204</v>
      </c>
      <c r="F4176" s="209">
        <v>2013</v>
      </c>
    </row>
    <row r="4177" spans="1:6" x14ac:dyDescent="0.45">
      <c r="A4177" s="209">
        <v>90721</v>
      </c>
      <c r="B4177" s="209">
        <v>919</v>
      </c>
      <c r="C4177" s="208">
        <v>66.990966356230516</v>
      </c>
      <c r="D4177" s="209"/>
      <c r="E4177" s="209" t="s">
        <v>204</v>
      </c>
      <c r="F4177" s="209">
        <v>2013</v>
      </c>
    </row>
    <row r="4178" spans="1:6" x14ac:dyDescent="0.45">
      <c r="A4178" s="209">
        <v>90722</v>
      </c>
      <c r="B4178" s="209">
        <v>200</v>
      </c>
      <c r="C4178" s="208">
        <v>21.56056311251076</v>
      </c>
      <c r="D4178" s="209"/>
      <c r="E4178" s="209" t="s">
        <v>204</v>
      </c>
      <c r="F4178" s="209">
        <v>2013</v>
      </c>
    </row>
    <row r="4179" spans="1:6" x14ac:dyDescent="0.45">
      <c r="A4179" s="209">
        <v>90727</v>
      </c>
      <c r="B4179" s="209">
        <v>250</v>
      </c>
      <c r="C4179" s="208">
        <v>50.028241643252002</v>
      </c>
      <c r="D4179" s="209"/>
      <c r="E4179" s="209" t="s">
        <v>204</v>
      </c>
      <c r="F4179" s="209">
        <v>2013</v>
      </c>
    </row>
    <row r="4180" spans="1:6" x14ac:dyDescent="0.45">
      <c r="A4180" s="209">
        <v>90730</v>
      </c>
      <c r="B4180" s="209">
        <v>458</v>
      </c>
      <c r="C4180" s="208">
        <v>14.585416874688949</v>
      </c>
      <c r="D4180" s="209"/>
      <c r="E4180" s="209" t="s">
        <v>204</v>
      </c>
      <c r="F4180" s="209">
        <v>2013</v>
      </c>
    </row>
    <row r="4181" spans="1:6" x14ac:dyDescent="0.45">
      <c r="A4181" s="209">
        <v>90731</v>
      </c>
      <c r="B4181" s="209">
        <v>458</v>
      </c>
      <c r="C4181" s="208">
        <v>5.2032063111976958</v>
      </c>
      <c r="D4181" s="209"/>
      <c r="E4181" s="209" t="s">
        <v>204</v>
      </c>
      <c r="F4181" s="209">
        <v>2013</v>
      </c>
    </row>
    <row r="4182" spans="1:6" x14ac:dyDescent="0.45">
      <c r="A4182" s="209">
        <v>90735</v>
      </c>
      <c r="B4182" s="209">
        <v>200</v>
      </c>
      <c r="C4182" s="208">
        <v>27.018374759611181</v>
      </c>
      <c r="D4182" s="209" t="s">
        <v>227</v>
      </c>
      <c r="E4182" s="209" t="s">
        <v>204</v>
      </c>
      <c r="F4182" s="209">
        <v>2013</v>
      </c>
    </row>
    <row r="4183" spans="1:6" x14ac:dyDescent="0.45">
      <c r="A4183" s="209">
        <v>90736</v>
      </c>
      <c r="B4183" s="209">
        <v>200</v>
      </c>
      <c r="C4183" s="208">
        <v>16.511745151551011</v>
      </c>
      <c r="D4183" s="209"/>
      <c r="E4183" s="209" t="s">
        <v>204</v>
      </c>
      <c r="F4183" s="209">
        <v>2013</v>
      </c>
    </row>
    <row r="4184" spans="1:6" x14ac:dyDescent="0.45">
      <c r="A4184" s="209">
        <v>90738</v>
      </c>
      <c r="B4184" s="209">
        <v>250</v>
      </c>
      <c r="C4184" s="208">
        <v>28.10658014159841</v>
      </c>
      <c r="D4184" s="209"/>
      <c r="E4184" s="209" t="s">
        <v>204</v>
      </c>
      <c r="F4184" s="209">
        <v>2013</v>
      </c>
    </row>
    <row r="4185" spans="1:6" x14ac:dyDescent="0.45">
      <c r="A4185" s="209">
        <v>90739</v>
      </c>
      <c r="B4185" s="209">
        <v>250</v>
      </c>
      <c r="C4185" s="208">
        <v>47.21142994767299</v>
      </c>
      <c r="D4185" s="209"/>
      <c r="E4185" s="209" t="s">
        <v>204</v>
      </c>
      <c r="F4185" s="209">
        <v>2013</v>
      </c>
    </row>
    <row r="4186" spans="1:6" x14ac:dyDescent="0.45">
      <c r="A4186" s="209">
        <v>90748</v>
      </c>
      <c r="B4186" s="209">
        <v>250</v>
      </c>
      <c r="C4186" s="208">
        <v>16.35781512456726</v>
      </c>
      <c r="D4186" s="209"/>
      <c r="E4186" s="209" t="s">
        <v>204</v>
      </c>
      <c r="F4186" s="209">
        <v>2013</v>
      </c>
    </row>
    <row r="4187" spans="1:6" x14ac:dyDescent="0.45">
      <c r="A4187" s="209">
        <v>90749</v>
      </c>
      <c r="B4187" s="209">
        <v>250</v>
      </c>
      <c r="C4187" s="208">
        <v>32.366923035455748</v>
      </c>
      <c r="D4187" s="209"/>
      <c r="E4187" s="209" t="s">
        <v>204</v>
      </c>
      <c r="F4187" s="209">
        <v>2013</v>
      </c>
    </row>
    <row r="4188" spans="1:6" x14ac:dyDescent="0.45">
      <c r="A4188" s="209">
        <v>90754</v>
      </c>
      <c r="B4188" s="209">
        <v>200</v>
      </c>
      <c r="C4188" s="208">
        <v>61.186987983882943</v>
      </c>
      <c r="D4188" s="209"/>
      <c r="E4188" s="209" t="s">
        <v>204</v>
      </c>
      <c r="F4188" s="209">
        <v>2013</v>
      </c>
    </row>
    <row r="4189" spans="1:6" x14ac:dyDescent="0.45">
      <c r="A4189" s="209">
        <v>90758</v>
      </c>
      <c r="B4189" s="209">
        <v>250</v>
      </c>
      <c r="C4189" s="208">
        <v>21.857317485888991</v>
      </c>
      <c r="D4189" s="209"/>
      <c r="E4189" s="209" t="s">
        <v>204</v>
      </c>
      <c r="F4189" s="209">
        <v>2013</v>
      </c>
    </row>
    <row r="4190" spans="1:6" x14ac:dyDescent="0.45">
      <c r="A4190" s="209">
        <v>90759</v>
      </c>
      <c r="B4190" s="209">
        <v>250</v>
      </c>
      <c r="C4190" s="208">
        <v>36.237435684596477</v>
      </c>
      <c r="D4190" s="209"/>
      <c r="E4190" s="209" t="s">
        <v>204</v>
      </c>
      <c r="F4190" s="209">
        <v>2013</v>
      </c>
    </row>
    <row r="4191" spans="1:6" x14ac:dyDescent="0.45">
      <c r="A4191" s="209">
        <v>90760</v>
      </c>
      <c r="B4191" s="209">
        <v>250</v>
      </c>
      <c r="C4191" s="208">
        <v>11.9615171936419</v>
      </c>
      <c r="D4191" s="209"/>
      <c r="E4191" s="209" t="s">
        <v>204</v>
      </c>
      <c r="F4191" s="209">
        <v>2013</v>
      </c>
    </row>
    <row r="4192" spans="1:6" x14ac:dyDescent="0.45">
      <c r="A4192" s="209">
        <v>90761</v>
      </c>
      <c r="B4192" s="209">
        <v>250</v>
      </c>
      <c r="C4192" s="208">
        <v>19.270986421445262</v>
      </c>
      <c r="D4192" s="209"/>
      <c r="E4192" s="209" t="s">
        <v>204</v>
      </c>
      <c r="F4192" s="209">
        <v>2013</v>
      </c>
    </row>
    <row r="4193" spans="1:6" x14ac:dyDescent="0.45">
      <c r="A4193" s="209">
        <v>90768</v>
      </c>
      <c r="B4193" s="209">
        <v>250</v>
      </c>
      <c r="C4193" s="208">
        <v>22.475556940229499</v>
      </c>
      <c r="D4193" s="209"/>
      <c r="E4193" s="209" t="s">
        <v>204</v>
      </c>
      <c r="F4193" s="209">
        <v>2013</v>
      </c>
    </row>
    <row r="4194" spans="1:6" x14ac:dyDescent="0.45">
      <c r="A4194" s="209">
        <v>90769</v>
      </c>
      <c r="B4194" s="209">
        <v>250</v>
      </c>
      <c r="C4194" s="208">
        <v>46.147779292605982</v>
      </c>
      <c r="D4194" s="209"/>
      <c r="E4194" s="209" t="s">
        <v>204</v>
      </c>
      <c r="F4194" s="209">
        <v>2013</v>
      </c>
    </row>
    <row r="4195" spans="1:6" x14ac:dyDescent="0.45">
      <c r="A4195" s="209">
        <v>90780</v>
      </c>
      <c r="B4195" s="209">
        <v>250</v>
      </c>
      <c r="C4195" s="208">
        <v>18.92041223592884</v>
      </c>
      <c r="D4195" s="209"/>
      <c r="E4195" s="209" t="s">
        <v>204</v>
      </c>
      <c r="F4195" s="209">
        <v>2013</v>
      </c>
    </row>
    <row r="4196" spans="1:6" x14ac:dyDescent="0.45">
      <c r="A4196" s="209">
        <v>90781</v>
      </c>
      <c r="B4196" s="209">
        <v>250</v>
      </c>
      <c r="C4196" s="208">
        <v>22.047102732752869</v>
      </c>
      <c r="D4196" s="209"/>
      <c r="E4196" s="209" t="s">
        <v>204</v>
      </c>
      <c r="F4196" s="209">
        <v>2013</v>
      </c>
    </row>
    <row r="4197" spans="1:6" x14ac:dyDescent="0.45">
      <c r="A4197" s="209">
        <v>90783</v>
      </c>
      <c r="B4197" s="209">
        <v>400</v>
      </c>
      <c r="C4197" s="208">
        <v>23.48703177787878</v>
      </c>
      <c r="D4197" s="209"/>
      <c r="E4197" s="209" t="s">
        <v>204</v>
      </c>
      <c r="F4197" s="209">
        <v>2013</v>
      </c>
    </row>
    <row r="4198" spans="1:6" x14ac:dyDescent="0.45">
      <c r="A4198" s="209">
        <v>90784</v>
      </c>
      <c r="B4198" s="209">
        <v>400</v>
      </c>
      <c r="C4198" s="208">
        <v>19.939860149025272</v>
      </c>
      <c r="D4198" s="209"/>
      <c r="E4198" s="209" t="s">
        <v>204</v>
      </c>
      <c r="F4198" s="209">
        <v>2013</v>
      </c>
    </row>
    <row r="4199" spans="1:6" x14ac:dyDescent="0.45">
      <c r="A4199" s="209">
        <v>90785</v>
      </c>
      <c r="B4199" s="209">
        <v>400</v>
      </c>
      <c r="C4199" s="208">
        <v>7.335354785404026</v>
      </c>
      <c r="D4199" s="209"/>
      <c r="E4199" s="209" t="s">
        <v>204</v>
      </c>
      <c r="F4199" s="209">
        <v>2013</v>
      </c>
    </row>
    <row r="4200" spans="1:6" x14ac:dyDescent="0.45">
      <c r="A4200" s="209">
        <v>90788</v>
      </c>
      <c r="B4200" s="209">
        <v>400</v>
      </c>
      <c r="C4200" s="208">
        <v>32.596000806315587</v>
      </c>
      <c r="D4200" s="209"/>
      <c r="E4200" s="209" t="s">
        <v>204</v>
      </c>
      <c r="F4200" s="209">
        <v>2013</v>
      </c>
    </row>
    <row r="4201" spans="1:6" x14ac:dyDescent="0.45">
      <c r="A4201" s="209">
        <v>90789</v>
      </c>
      <c r="B4201" s="209">
        <v>400</v>
      </c>
      <c r="C4201" s="208">
        <v>9.0941812119709464</v>
      </c>
      <c r="D4201" s="209"/>
      <c r="E4201" s="209" t="s">
        <v>204</v>
      </c>
      <c r="F4201" s="209">
        <v>2013</v>
      </c>
    </row>
    <row r="4202" spans="1:6" x14ac:dyDescent="0.45">
      <c r="A4202" s="209">
        <v>90790</v>
      </c>
      <c r="B4202" s="209">
        <v>400</v>
      </c>
      <c r="C4202" s="208">
        <v>36.414317546320397</v>
      </c>
      <c r="D4202" s="209"/>
      <c r="E4202" s="209" t="s">
        <v>204</v>
      </c>
      <c r="F4202" s="209">
        <v>2013</v>
      </c>
    </row>
    <row r="4203" spans="1:6" x14ac:dyDescent="0.45">
      <c r="A4203" s="209">
        <v>90805</v>
      </c>
      <c r="B4203" s="209">
        <v>250</v>
      </c>
      <c r="C4203" s="208">
        <v>17.699244660308231</v>
      </c>
      <c r="D4203" s="209"/>
      <c r="E4203" s="209" t="s">
        <v>204</v>
      </c>
      <c r="F4203" s="209">
        <v>2013</v>
      </c>
    </row>
    <row r="4204" spans="1:6" x14ac:dyDescent="0.45">
      <c r="A4204" s="209">
        <v>90806</v>
      </c>
      <c r="B4204" s="209">
        <v>250</v>
      </c>
      <c r="C4204" s="208">
        <v>21.831226981192799</v>
      </c>
      <c r="D4204" s="209"/>
      <c r="E4204" s="209" t="s">
        <v>204</v>
      </c>
      <c r="F4204" s="209">
        <v>2013</v>
      </c>
    </row>
    <row r="4205" spans="1:6" x14ac:dyDescent="0.45">
      <c r="A4205" s="209">
        <v>90807</v>
      </c>
      <c r="B4205" s="209">
        <v>315</v>
      </c>
      <c r="C4205" s="208">
        <v>17.86918863001738</v>
      </c>
      <c r="D4205" s="209"/>
      <c r="E4205" s="209" t="s">
        <v>204</v>
      </c>
      <c r="F4205" s="209">
        <v>2013</v>
      </c>
    </row>
    <row r="4206" spans="1:6" x14ac:dyDescent="0.45">
      <c r="A4206" s="209">
        <v>90814</v>
      </c>
      <c r="B4206" s="209">
        <v>315</v>
      </c>
      <c r="C4206" s="208">
        <v>22.57566041744111</v>
      </c>
      <c r="D4206" s="209"/>
      <c r="E4206" s="209" t="s">
        <v>204</v>
      </c>
      <c r="F4206" s="209">
        <v>2013</v>
      </c>
    </row>
    <row r="4207" spans="1:6" x14ac:dyDescent="0.45">
      <c r="A4207" s="209">
        <v>90815</v>
      </c>
      <c r="B4207" s="209">
        <v>315</v>
      </c>
      <c r="C4207" s="208">
        <v>16.82935311426008</v>
      </c>
      <c r="D4207" s="209"/>
      <c r="E4207" s="209" t="s">
        <v>204</v>
      </c>
      <c r="F4207" s="209">
        <v>2013</v>
      </c>
    </row>
    <row r="4208" spans="1:6" x14ac:dyDescent="0.45">
      <c r="A4208" s="209">
        <v>90816</v>
      </c>
      <c r="B4208" s="209">
        <v>315</v>
      </c>
      <c r="C4208" s="208">
        <v>12.293434199863389</v>
      </c>
      <c r="D4208" s="209"/>
      <c r="E4208" s="209" t="s">
        <v>204</v>
      </c>
      <c r="F4208" s="209">
        <v>2013</v>
      </c>
    </row>
    <row r="4209" spans="1:6" x14ac:dyDescent="0.45">
      <c r="A4209" s="209">
        <v>90825</v>
      </c>
      <c r="B4209" s="209">
        <v>400</v>
      </c>
      <c r="C4209" s="208">
        <v>14.88621956294357</v>
      </c>
      <c r="D4209" s="209"/>
      <c r="E4209" s="209" t="s">
        <v>204</v>
      </c>
      <c r="F4209" s="209">
        <v>2013</v>
      </c>
    </row>
    <row r="4210" spans="1:6" x14ac:dyDescent="0.45">
      <c r="A4210" s="209">
        <v>90826</v>
      </c>
      <c r="B4210" s="209">
        <v>400</v>
      </c>
      <c r="C4210" s="208">
        <v>32.230477005968247</v>
      </c>
      <c r="D4210" s="209"/>
      <c r="E4210" s="209" t="s">
        <v>204</v>
      </c>
      <c r="F4210" s="209">
        <v>2013</v>
      </c>
    </row>
    <row r="4211" spans="1:6" x14ac:dyDescent="0.45">
      <c r="A4211" s="209">
        <v>90827</v>
      </c>
      <c r="B4211" s="209">
        <v>315</v>
      </c>
      <c r="C4211" s="208">
        <v>32.84248150092909</v>
      </c>
      <c r="D4211" s="209"/>
      <c r="E4211" s="209" t="s">
        <v>204</v>
      </c>
      <c r="F4211" s="209">
        <v>2013</v>
      </c>
    </row>
    <row r="4212" spans="1:6" x14ac:dyDescent="0.45">
      <c r="A4212" s="209">
        <v>90828</v>
      </c>
      <c r="B4212" s="209">
        <v>315</v>
      </c>
      <c r="C4212" s="208">
        <v>12.32054232686567</v>
      </c>
      <c r="D4212" s="209"/>
      <c r="E4212" s="209" t="s">
        <v>204</v>
      </c>
      <c r="F4212" s="209">
        <v>2013</v>
      </c>
    </row>
    <row r="4213" spans="1:6" x14ac:dyDescent="0.45">
      <c r="A4213" s="209">
        <v>90829</v>
      </c>
      <c r="B4213" s="209"/>
      <c r="C4213" s="208">
        <v>34.690680614915159</v>
      </c>
      <c r="D4213" s="209"/>
      <c r="E4213" s="209" t="s">
        <v>204</v>
      </c>
      <c r="F4213" s="209">
        <v>2013</v>
      </c>
    </row>
    <row r="4214" spans="1:6" x14ac:dyDescent="0.45">
      <c r="A4214" s="209">
        <v>90835</v>
      </c>
      <c r="B4214" s="209">
        <v>630</v>
      </c>
      <c r="C4214" s="208">
        <v>8.8120005348545938</v>
      </c>
      <c r="D4214" s="209"/>
      <c r="E4214" s="209" t="s">
        <v>204</v>
      </c>
      <c r="F4214" s="209">
        <v>2013</v>
      </c>
    </row>
    <row r="4215" spans="1:6" x14ac:dyDescent="0.45">
      <c r="A4215" s="209">
        <v>90836</v>
      </c>
      <c r="B4215" s="209">
        <v>630</v>
      </c>
      <c r="C4215" s="208">
        <v>28.209655362377539</v>
      </c>
      <c r="D4215" s="209"/>
      <c r="E4215" s="209" t="s">
        <v>204</v>
      </c>
      <c r="F4215" s="209">
        <v>2013</v>
      </c>
    </row>
    <row r="4216" spans="1:6" x14ac:dyDescent="0.45">
      <c r="A4216" s="209">
        <v>90837</v>
      </c>
      <c r="B4216" s="209">
        <v>630</v>
      </c>
      <c r="C4216" s="208">
        <v>10.191183044084569</v>
      </c>
      <c r="D4216" s="209"/>
      <c r="E4216" s="209" t="s">
        <v>204</v>
      </c>
      <c r="F4216" s="209">
        <v>2013</v>
      </c>
    </row>
    <row r="4217" spans="1:6" x14ac:dyDescent="0.45">
      <c r="A4217" s="209">
        <v>90838</v>
      </c>
      <c r="B4217" s="209">
        <v>630</v>
      </c>
      <c r="C4217" s="208">
        <v>14.765906574703051</v>
      </c>
      <c r="D4217" s="209"/>
      <c r="E4217" s="209" t="s">
        <v>204</v>
      </c>
      <c r="F4217" s="209">
        <v>2013</v>
      </c>
    </row>
    <row r="4218" spans="1:6" x14ac:dyDescent="0.45">
      <c r="A4218" s="209">
        <v>90839</v>
      </c>
      <c r="B4218" s="209">
        <v>919</v>
      </c>
      <c r="C4218" s="208">
        <v>102.4618740084436</v>
      </c>
      <c r="D4218" s="209"/>
      <c r="E4218" s="209" t="s">
        <v>204</v>
      </c>
      <c r="F4218" s="209">
        <v>2013</v>
      </c>
    </row>
    <row r="4219" spans="1:6" x14ac:dyDescent="0.45">
      <c r="A4219" s="209">
        <v>90844</v>
      </c>
      <c r="B4219" s="209">
        <v>919</v>
      </c>
      <c r="C4219" s="208">
        <v>48.441691439731699</v>
      </c>
      <c r="D4219" s="209"/>
      <c r="E4219" s="209" t="s">
        <v>204</v>
      </c>
      <c r="F4219" s="209">
        <v>2013</v>
      </c>
    </row>
    <row r="4220" spans="1:6" x14ac:dyDescent="0.45">
      <c r="A4220" s="209">
        <v>90845</v>
      </c>
      <c r="B4220" s="209">
        <v>1370</v>
      </c>
      <c r="C4220" s="208">
        <v>36.986757750644003</v>
      </c>
      <c r="D4220" s="209"/>
      <c r="E4220" s="209" t="s">
        <v>204</v>
      </c>
      <c r="F4220" s="209">
        <v>2013</v>
      </c>
    </row>
    <row r="4221" spans="1:6" x14ac:dyDescent="0.45">
      <c r="A4221" s="209">
        <v>90846</v>
      </c>
      <c r="B4221" s="209">
        <v>1370</v>
      </c>
      <c r="C4221" s="208">
        <v>42.008871369543179</v>
      </c>
      <c r="D4221" s="209"/>
      <c r="E4221" s="209" t="s">
        <v>204</v>
      </c>
      <c r="F4221" s="209">
        <v>2013</v>
      </c>
    </row>
    <row r="4222" spans="1:6" x14ac:dyDescent="0.45">
      <c r="A4222" s="209">
        <v>90850</v>
      </c>
      <c r="B4222" s="209">
        <v>1370</v>
      </c>
      <c r="C4222" s="208">
        <v>14.13518464617902</v>
      </c>
      <c r="D4222" s="209"/>
      <c r="E4222" s="209" t="s">
        <v>204</v>
      </c>
      <c r="F4222" s="209">
        <v>2013</v>
      </c>
    </row>
    <row r="4223" spans="1:6" x14ac:dyDescent="0.45">
      <c r="A4223" s="209">
        <v>90851</v>
      </c>
      <c r="B4223" s="209">
        <v>1370</v>
      </c>
      <c r="C4223" s="208">
        <v>35.316651346085912</v>
      </c>
      <c r="D4223" s="209"/>
      <c r="E4223" s="209" t="s">
        <v>204</v>
      </c>
      <c r="F4223" s="209">
        <v>2013</v>
      </c>
    </row>
    <row r="4224" spans="1:6" x14ac:dyDescent="0.45">
      <c r="A4224" s="209">
        <v>90852</v>
      </c>
      <c r="B4224" s="209">
        <v>1370</v>
      </c>
      <c r="C4224" s="208">
        <v>20.778136017180131</v>
      </c>
      <c r="D4224" s="209"/>
      <c r="E4224" s="209" t="s">
        <v>204</v>
      </c>
      <c r="F4224" s="209">
        <v>2013</v>
      </c>
    </row>
    <row r="4225" spans="1:6" x14ac:dyDescent="0.45">
      <c r="A4225" s="209">
        <v>90854</v>
      </c>
      <c r="B4225" s="209">
        <v>1370</v>
      </c>
      <c r="C4225" s="208">
        <v>15.15157936972904</v>
      </c>
      <c r="D4225" s="209"/>
      <c r="E4225" s="209" t="s">
        <v>204</v>
      </c>
      <c r="F4225" s="209">
        <v>2013</v>
      </c>
    </row>
    <row r="4226" spans="1:6" x14ac:dyDescent="0.45">
      <c r="A4226" s="209">
        <v>90855</v>
      </c>
      <c r="B4226" s="209">
        <v>1370</v>
      </c>
      <c r="C4226" s="208">
        <v>18.282539042749899</v>
      </c>
      <c r="D4226" s="209"/>
      <c r="E4226" s="209" t="s">
        <v>204</v>
      </c>
      <c r="F4226" s="209">
        <v>2013</v>
      </c>
    </row>
    <row r="4227" spans="1:6" x14ac:dyDescent="0.45">
      <c r="A4227" s="209">
        <v>90858</v>
      </c>
      <c r="B4227" s="209">
        <v>919</v>
      </c>
      <c r="C4227" s="208">
        <v>48.471853576245273</v>
      </c>
      <c r="D4227" s="209"/>
      <c r="E4227" s="209" t="s">
        <v>204</v>
      </c>
      <c r="F4227" s="209">
        <v>2013</v>
      </c>
    </row>
    <row r="4228" spans="1:6" x14ac:dyDescent="0.45">
      <c r="A4228" s="209">
        <v>90859</v>
      </c>
      <c r="B4228" s="209">
        <v>200</v>
      </c>
      <c r="C4228" s="208">
        <v>23.898919709922179</v>
      </c>
      <c r="D4228" s="209" t="s">
        <v>227</v>
      </c>
      <c r="E4228" s="209" t="s">
        <v>204</v>
      </c>
      <c r="F4228" s="209">
        <v>2013</v>
      </c>
    </row>
    <row r="4229" spans="1:6" x14ac:dyDescent="0.45">
      <c r="A4229" s="209">
        <v>90868</v>
      </c>
      <c r="B4229" s="209">
        <v>250</v>
      </c>
      <c r="C4229" s="208">
        <v>48.756961288235999</v>
      </c>
      <c r="D4229" s="209"/>
      <c r="E4229" s="209" t="s">
        <v>204</v>
      </c>
      <c r="F4229" s="209">
        <v>2013</v>
      </c>
    </row>
    <row r="4230" spans="1:6" x14ac:dyDescent="0.45">
      <c r="A4230" s="209">
        <v>90872</v>
      </c>
      <c r="B4230" s="209">
        <v>919</v>
      </c>
      <c r="C4230" s="208">
        <v>68.875224094520675</v>
      </c>
      <c r="D4230" s="209"/>
      <c r="E4230" s="209" t="s">
        <v>204</v>
      </c>
      <c r="F4230" s="209">
        <v>2013</v>
      </c>
    </row>
    <row r="4231" spans="1:6" x14ac:dyDescent="0.45">
      <c r="A4231" s="209">
        <v>90880</v>
      </c>
      <c r="B4231" s="209">
        <v>1370</v>
      </c>
      <c r="C4231" s="208">
        <v>33.610360731094858</v>
      </c>
      <c r="D4231" s="209"/>
      <c r="E4231" s="209" t="s">
        <v>204</v>
      </c>
      <c r="F4231" s="209">
        <v>2013</v>
      </c>
    </row>
    <row r="4232" spans="1:6" x14ac:dyDescent="0.45">
      <c r="A4232" s="209">
        <v>90881</v>
      </c>
      <c r="B4232" s="209">
        <v>1370</v>
      </c>
      <c r="C4232" s="208">
        <v>43.313374394409053</v>
      </c>
      <c r="D4232" s="209"/>
      <c r="E4232" s="209" t="s">
        <v>204</v>
      </c>
      <c r="F4232" s="209">
        <v>2013</v>
      </c>
    </row>
    <row r="4233" spans="1:6" x14ac:dyDescent="0.45">
      <c r="A4233" s="209">
        <v>90882</v>
      </c>
      <c r="B4233" s="209">
        <v>1370</v>
      </c>
      <c r="C4233" s="208">
        <v>19.001267783201701</v>
      </c>
      <c r="D4233" s="209"/>
      <c r="E4233" s="209" t="s">
        <v>204</v>
      </c>
      <c r="F4233" s="209">
        <v>2013</v>
      </c>
    </row>
    <row r="4234" spans="1:6" x14ac:dyDescent="0.45">
      <c r="A4234" s="209">
        <v>90883</v>
      </c>
      <c r="B4234" s="209">
        <v>1370</v>
      </c>
      <c r="C4234" s="208">
        <v>9.8288937574649378</v>
      </c>
      <c r="D4234" s="209"/>
      <c r="E4234" s="209" t="s">
        <v>204</v>
      </c>
      <c r="F4234" s="209">
        <v>2013</v>
      </c>
    </row>
    <row r="4235" spans="1:6" x14ac:dyDescent="0.45">
      <c r="A4235" s="209">
        <v>90884</v>
      </c>
      <c r="B4235" s="209">
        <v>1370</v>
      </c>
      <c r="C4235" s="208">
        <v>6.5663066915468118</v>
      </c>
      <c r="D4235" s="209"/>
      <c r="E4235" s="209" t="s">
        <v>204</v>
      </c>
      <c r="F4235" s="209">
        <v>2013</v>
      </c>
    </row>
    <row r="4236" spans="1:6" x14ac:dyDescent="0.45">
      <c r="A4236" s="209">
        <v>90887</v>
      </c>
      <c r="B4236" s="209">
        <v>315</v>
      </c>
      <c r="C4236" s="208">
        <v>39.822268454356873</v>
      </c>
      <c r="D4236" s="209"/>
      <c r="E4236" s="209" t="s">
        <v>204</v>
      </c>
      <c r="F4236" s="209">
        <v>2013</v>
      </c>
    </row>
    <row r="4237" spans="1:6" x14ac:dyDescent="0.45">
      <c r="A4237" s="209">
        <v>90889</v>
      </c>
      <c r="B4237" s="209">
        <v>315</v>
      </c>
      <c r="C4237" s="208">
        <v>9.1873925944378865</v>
      </c>
      <c r="D4237" s="209"/>
      <c r="E4237" s="209" t="s">
        <v>204</v>
      </c>
      <c r="F4237" s="209">
        <v>2013</v>
      </c>
    </row>
    <row r="4238" spans="1:6" x14ac:dyDescent="0.45">
      <c r="A4238" s="209">
        <v>90890</v>
      </c>
      <c r="B4238" s="209">
        <v>315</v>
      </c>
      <c r="C4238" s="208">
        <v>21.93495061537995</v>
      </c>
      <c r="D4238" s="209"/>
      <c r="E4238" s="209" t="s">
        <v>204</v>
      </c>
      <c r="F4238" s="209">
        <v>2013</v>
      </c>
    </row>
    <row r="4239" spans="1:6" x14ac:dyDescent="0.45">
      <c r="A4239" s="209">
        <v>90899</v>
      </c>
      <c r="B4239" s="209">
        <v>1370</v>
      </c>
      <c r="C4239" s="208">
        <v>37.860461207902638</v>
      </c>
      <c r="D4239" s="209"/>
      <c r="E4239" s="209" t="s">
        <v>204</v>
      </c>
      <c r="F4239" s="209">
        <v>2013</v>
      </c>
    </row>
    <row r="4240" spans="1:6" x14ac:dyDescent="0.45">
      <c r="A4240" s="209">
        <v>90900</v>
      </c>
      <c r="B4240" s="209">
        <v>1370</v>
      </c>
      <c r="C4240" s="208">
        <v>49.117487605388433</v>
      </c>
      <c r="D4240" s="209"/>
      <c r="E4240" s="209" t="s">
        <v>204</v>
      </c>
      <c r="F4240" s="209">
        <v>2013</v>
      </c>
    </row>
    <row r="4241" spans="1:6" x14ac:dyDescent="0.45">
      <c r="A4241" s="209">
        <v>90901</v>
      </c>
      <c r="B4241" s="209">
        <v>1370</v>
      </c>
      <c r="C4241" s="208">
        <v>37.120553563280161</v>
      </c>
      <c r="D4241" s="209"/>
      <c r="E4241" s="209" t="s">
        <v>204</v>
      </c>
      <c r="F4241" s="209">
        <v>2013</v>
      </c>
    </row>
    <row r="4242" spans="1:6" x14ac:dyDescent="0.45">
      <c r="A4242" s="209">
        <v>90902</v>
      </c>
      <c r="B4242" s="209">
        <v>919</v>
      </c>
      <c r="C4242" s="208">
        <v>87.581069392754131</v>
      </c>
      <c r="D4242" s="209"/>
      <c r="E4242" s="209" t="s">
        <v>204</v>
      </c>
      <c r="F4242" s="209">
        <v>2013</v>
      </c>
    </row>
    <row r="4243" spans="1:6" x14ac:dyDescent="0.45">
      <c r="A4243" s="209">
        <v>90903</v>
      </c>
      <c r="B4243" s="209">
        <v>200</v>
      </c>
      <c r="C4243" s="208">
        <v>42.682273049134231</v>
      </c>
      <c r="D4243" s="209"/>
      <c r="E4243" s="209" t="s">
        <v>204</v>
      </c>
      <c r="F4243" s="209">
        <v>2013</v>
      </c>
    </row>
    <row r="4244" spans="1:6" x14ac:dyDescent="0.45">
      <c r="A4244" s="209">
        <v>90904</v>
      </c>
      <c r="B4244" s="209">
        <v>250</v>
      </c>
      <c r="C4244" s="208">
        <v>24.901214322975179</v>
      </c>
      <c r="D4244" s="209"/>
      <c r="E4244" s="209" t="s">
        <v>204</v>
      </c>
      <c r="F4244" s="209">
        <v>2013</v>
      </c>
    </row>
    <row r="4245" spans="1:6" x14ac:dyDescent="0.45">
      <c r="A4245" s="209">
        <v>90905</v>
      </c>
      <c r="B4245" s="209">
        <v>250</v>
      </c>
      <c r="C4245" s="208">
        <v>25.482875175388472</v>
      </c>
      <c r="D4245" s="209"/>
      <c r="E4245" s="209" t="s">
        <v>204</v>
      </c>
      <c r="F4245" s="209">
        <v>2013</v>
      </c>
    </row>
    <row r="4246" spans="1:6" x14ac:dyDescent="0.45">
      <c r="A4246" s="209">
        <v>90912</v>
      </c>
      <c r="B4246" s="209">
        <v>1370</v>
      </c>
      <c r="C4246" s="208">
        <v>51.280190141387941</v>
      </c>
      <c r="D4246" s="209"/>
      <c r="E4246" s="209" t="s">
        <v>204</v>
      </c>
      <c r="F4246" s="209">
        <v>2013</v>
      </c>
    </row>
    <row r="4247" spans="1:6" x14ac:dyDescent="0.45">
      <c r="A4247" s="209">
        <v>90913</v>
      </c>
      <c r="B4247" s="209">
        <v>1370</v>
      </c>
      <c r="C4247" s="208">
        <v>38.680117761181329</v>
      </c>
      <c r="D4247" s="209"/>
      <c r="E4247" s="209" t="s">
        <v>204</v>
      </c>
      <c r="F4247" s="209">
        <v>2013</v>
      </c>
    </row>
    <row r="4248" spans="1:6" x14ac:dyDescent="0.45">
      <c r="A4248" s="209">
        <v>90914</v>
      </c>
      <c r="B4248" s="209">
        <v>919</v>
      </c>
      <c r="C4248" s="208">
        <v>53.014872973737063</v>
      </c>
      <c r="D4248" s="209"/>
      <c r="E4248" s="209" t="s">
        <v>204</v>
      </c>
      <c r="F4248" s="209">
        <v>2013</v>
      </c>
    </row>
    <row r="4249" spans="1:6" x14ac:dyDescent="0.45">
      <c r="A4249" s="209">
        <v>90915</v>
      </c>
      <c r="B4249" s="209">
        <v>919</v>
      </c>
      <c r="C4249" s="208">
        <v>62.795687223711361</v>
      </c>
      <c r="D4249" s="209"/>
      <c r="E4249" s="209" t="s">
        <v>204</v>
      </c>
      <c r="F4249" s="209">
        <v>2013</v>
      </c>
    </row>
    <row r="4250" spans="1:6" x14ac:dyDescent="0.45">
      <c r="A4250" s="209">
        <v>90916</v>
      </c>
      <c r="B4250" s="209">
        <v>315</v>
      </c>
      <c r="C4250" s="208">
        <v>56.408018544552426</v>
      </c>
      <c r="D4250" s="209"/>
      <c r="E4250" s="209" t="s">
        <v>204</v>
      </c>
      <c r="F4250" s="209">
        <v>2013</v>
      </c>
    </row>
    <row r="4251" spans="1:6" x14ac:dyDescent="0.45">
      <c r="A4251" s="209">
        <v>90917</v>
      </c>
      <c r="B4251" s="209">
        <v>315</v>
      </c>
      <c r="C4251" s="208">
        <v>31.35481826590571</v>
      </c>
      <c r="D4251" s="209"/>
      <c r="E4251" s="209" t="s">
        <v>204</v>
      </c>
      <c r="F4251" s="209">
        <v>2013</v>
      </c>
    </row>
    <row r="4252" spans="1:6" x14ac:dyDescent="0.45">
      <c r="A4252" s="209">
        <v>90918</v>
      </c>
      <c r="B4252" s="209">
        <v>1200</v>
      </c>
      <c r="C4252" s="208">
        <v>13.99455843193299</v>
      </c>
      <c r="D4252" s="209"/>
      <c r="E4252" s="209" t="s">
        <v>109</v>
      </c>
      <c r="F4252" s="209">
        <v>2008</v>
      </c>
    </row>
    <row r="4253" spans="1:6" x14ac:dyDescent="0.45">
      <c r="A4253" s="209">
        <v>90919</v>
      </c>
      <c r="B4253" s="209">
        <v>573</v>
      </c>
      <c r="C4253" s="208">
        <v>37.339784357013912</v>
      </c>
      <c r="D4253" s="209"/>
      <c r="E4253" s="209" t="s">
        <v>204</v>
      </c>
      <c r="F4253" s="209">
        <v>2008</v>
      </c>
    </row>
    <row r="4254" spans="1:6" x14ac:dyDescent="0.45">
      <c r="A4254" s="209">
        <v>90921</v>
      </c>
      <c r="B4254" s="209">
        <v>1370</v>
      </c>
      <c r="C4254" s="208">
        <v>18.636491091698371</v>
      </c>
      <c r="D4254" s="209"/>
      <c r="E4254" s="209" t="s">
        <v>204</v>
      </c>
      <c r="F4254" s="209">
        <v>2013</v>
      </c>
    </row>
    <row r="4255" spans="1:6" x14ac:dyDescent="0.45">
      <c r="A4255" s="209">
        <v>90922</v>
      </c>
      <c r="B4255" s="209">
        <v>578</v>
      </c>
      <c r="C4255" s="208">
        <v>25.804526532237301</v>
      </c>
      <c r="D4255" s="209"/>
      <c r="E4255" s="209" t="s">
        <v>204</v>
      </c>
      <c r="F4255" s="209">
        <v>2013</v>
      </c>
    </row>
    <row r="4256" spans="1:6" x14ac:dyDescent="0.45">
      <c r="A4256" s="209">
        <v>90939</v>
      </c>
      <c r="B4256" s="209">
        <v>250</v>
      </c>
      <c r="C4256" s="208">
        <v>41.485815994151487</v>
      </c>
      <c r="D4256" s="209"/>
      <c r="E4256" s="209" t="s">
        <v>204</v>
      </c>
      <c r="F4256" s="209">
        <v>2013</v>
      </c>
    </row>
    <row r="4257" spans="1:6" x14ac:dyDescent="0.45">
      <c r="A4257" s="209">
        <v>90940</v>
      </c>
      <c r="B4257" s="209">
        <v>250</v>
      </c>
      <c r="C4257" s="208">
        <v>44.617005121980164</v>
      </c>
      <c r="D4257" s="209"/>
      <c r="E4257" s="209" t="s">
        <v>204</v>
      </c>
      <c r="F4257" s="209">
        <v>2013</v>
      </c>
    </row>
    <row r="4258" spans="1:6" x14ac:dyDescent="0.45">
      <c r="A4258" s="209">
        <v>90941</v>
      </c>
      <c r="B4258" s="209">
        <v>250</v>
      </c>
      <c r="C4258" s="208">
        <v>11.27898632233051</v>
      </c>
      <c r="D4258" s="209"/>
      <c r="E4258" s="209" t="s">
        <v>204</v>
      </c>
      <c r="F4258" s="209">
        <v>2013</v>
      </c>
    </row>
    <row r="4259" spans="1:6" x14ac:dyDescent="0.45">
      <c r="A4259" s="209">
        <v>90942</v>
      </c>
      <c r="B4259" s="209">
        <v>315</v>
      </c>
      <c r="C4259" s="208">
        <v>15.32222610429635</v>
      </c>
      <c r="D4259" s="209" t="s">
        <v>187</v>
      </c>
      <c r="E4259" s="209" t="s">
        <v>204</v>
      </c>
      <c r="F4259" s="209">
        <v>2013</v>
      </c>
    </row>
    <row r="4260" spans="1:6" x14ac:dyDescent="0.45">
      <c r="A4260" s="209">
        <v>90952</v>
      </c>
      <c r="B4260" s="209">
        <v>315</v>
      </c>
      <c r="C4260" s="208">
        <v>9.8848019631092292</v>
      </c>
      <c r="D4260" s="209"/>
      <c r="E4260" s="209" t="s">
        <v>204</v>
      </c>
      <c r="F4260" s="209">
        <v>2013</v>
      </c>
    </row>
    <row r="4261" spans="1:6" x14ac:dyDescent="0.45">
      <c r="A4261" s="209">
        <v>90953</v>
      </c>
      <c r="B4261" s="209">
        <v>315</v>
      </c>
      <c r="C4261" s="208">
        <v>45.545174704896517</v>
      </c>
      <c r="D4261" s="209"/>
      <c r="E4261" s="209" t="s">
        <v>204</v>
      </c>
      <c r="F4261" s="209">
        <v>2013</v>
      </c>
    </row>
    <row r="4262" spans="1:6" x14ac:dyDescent="0.45">
      <c r="A4262" s="209">
        <v>90954</v>
      </c>
      <c r="B4262" s="209">
        <v>315</v>
      </c>
      <c r="C4262" s="208">
        <v>21.74116066501626</v>
      </c>
      <c r="D4262" s="209"/>
      <c r="E4262" s="209" t="s">
        <v>204</v>
      </c>
      <c r="F4262" s="209">
        <v>2013</v>
      </c>
    </row>
    <row r="4263" spans="1:6" x14ac:dyDescent="0.45">
      <c r="A4263" s="209">
        <v>90968</v>
      </c>
      <c r="B4263" s="209">
        <v>250</v>
      </c>
      <c r="C4263" s="208">
        <v>44.452355787631291</v>
      </c>
      <c r="D4263" s="209"/>
      <c r="E4263" s="209" t="s">
        <v>204</v>
      </c>
      <c r="F4263" s="209">
        <v>2013</v>
      </c>
    </row>
    <row r="4264" spans="1:6" x14ac:dyDescent="0.45">
      <c r="A4264" s="209">
        <v>90969</v>
      </c>
      <c r="B4264" s="209">
        <v>250</v>
      </c>
      <c r="C4264" s="208">
        <v>29.980313473588271</v>
      </c>
      <c r="D4264" s="209"/>
      <c r="E4264" s="209" t="s">
        <v>204</v>
      </c>
      <c r="F4264" s="209">
        <v>2013</v>
      </c>
    </row>
    <row r="4265" spans="1:6" x14ac:dyDescent="0.45">
      <c r="A4265" s="209">
        <v>90971</v>
      </c>
      <c r="B4265" s="209">
        <v>400</v>
      </c>
      <c r="C4265" s="208">
        <v>14.33474149184531</v>
      </c>
      <c r="D4265" s="209"/>
      <c r="E4265" s="209" t="s">
        <v>204</v>
      </c>
      <c r="F4265" s="209">
        <v>2013</v>
      </c>
    </row>
    <row r="4266" spans="1:6" x14ac:dyDescent="0.45">
      <c r="A4266" s="209">
        <v>90975</v>
      </c>
      <c r="B4266" s="209">
        <v>1200</v>
      </c>
      <c r="C4266" s="208">
        <v>21.535510246654781</v>
      </c>
      <c r="D4266" s="209"/>
      <c r="E4266" s="209" t="s">
        <v>109</v>
      </c>
      <c r="F4266" s="209">
        <v>2008</v>
      </c>
    </row>
    <row r="4267" spans="1:6" x14ac:dyDescent="0.45">
      <c r="A4267" s="209">
        <v>90976</v>
      </c>
      <c r="B4267" s="209">
        <v>400</v>
      </c>
      <c r="C4267" s="208">
        <v>19.67529901016167</v>
      </c>
      <c r="D4267" s="209"/>
      <c r="E4267" s="209" t="s">
        <v>204</v>
      </c>
      <c r="F4267" s="209">
        <v>2013</v>
      </c>
    </row>
    <row r="4268" spans="1:6" x14ac:dyDescent="0.45">
      <c r="A4268" s="209">
        <v>90978</v>
      </c>
      <c r="B4268" s="209">
        <v>1200</v>
      </c>
      <c r="C4268" s="208">
        <v>14.31065968809648</v>
      </c>
      <c r="D4268" s="209"/>
      <c r="E4268" s="209" t="s">
        <v>204</v>
      </c>
      <c r="F4268" s="209">
        <v>2013</v>
      </c>
    </row>
    <row r="4269" spans="1:6" x14ac:dyDescent="0.45">
      <c r="A4269" s="209">
        <v>90979</v>
      </c>
      <c r="B4269" s="209">
        <v>688</v>
      </c>
      <c r="C4269" s="208">
        <v>20.772446435691311</v>
      </c>
      <c r="D4269" s="209"/>
      <c r="E4269" s="209" t="s">
        <v>204</v>
      </c>
      <c r="F4269" s="209">
        <v>2013</v>
      </c>
    </row>
    <row r="4270" spans="1:6" x14ac:dyDescent="0.45">
      <c r="A4270" s="209">
        <v>90980</v>
      </c>
      <c r="B4270" s="209">
        <v>568</v>
      </c>
      <c r="C4270" s="208">
        <v>22.123674396513771</v>
      </c>
      <c r="D4270" s="209"/>
      <c r="E4270" s="209" t="s">
        <v>204</v>
      </c>
      <c r="F4270" s="209">
        <v>2013</v>
      </c>
    </row>
    <row r="4271" spans="1:6" x14ac:dyDescent="0.45">
      <c r="A4271" s="209">
        <v>90981</v>
      </c>
      <c r="B4271" s="209">
        <v>568</v>
      </c>
      <c r="C4271" s="208">
        <v>14.22307572549022</v>
      </c>
      <c r="D4271" s="209"/>
      <c r="E4271" s="209" t="s">
        <v>204</v>
      </c>
      <c r="F4271" s="209">
        <v>2013</v>
      </c>
    </row>
    <row r="4272" spans="1:6" x14ac:dyDescent="0.45">
      <c r="A4272" s="209">
        <v>90987</v>
      </c>
      <c r="B4272" s="209">
        <v>200</v>
      </c>
      <c r="C4272" s="208">
        <v>17.448313621493909</v>
      </c>
      <c r="D4272" s="209" t="s">
        <v>227</v>
      </c>
      <c r="E4272" s="209" t="s">
        <v>204</v>
      </c>
      <c r="F4272" s="209">
        <v>2013</v>
      </c>
    </row>
    <row r="4273" spans="1:6" x14ac:dyDescent="0.45">
      <c r="A4273" s="209">
        <v>90991</v>
      </c>
      <c r="B4273" s="209">
        <v>1200</v>
      </c>
      <c r="C4273" s="208">
        <v>37.468832972755223</v>
      </c>
      <c r="D4273" s="209"/>
      <c r="E4273" s="209" t="s">
        <v>109</v>
      </c>
      <c r="F4273" s="209">
        <v>2008</v>
      </c>
    </row>
    <row r="4274" spans="1:6" x14ac:dyDescent="0.45">
      <c r="A4274" s="209">
        <v>90992</v>
      </c>
      <c r="B4274" s="209">
        <v>1200</v>
      </c>
      <c r="C4274" s="208">
        <v>44.914632466374599</v>
      </c>
      <c r="D4274" s="209"/>
      <c r="E4274" s="209" t="s">
        <v>109</v>
      </c>
      <c r="F4274" s="209">
        <v>2008</v>
      </c>
    </row>
    <row r="4275" spans="1:6" x14ac:dyDescent="0.45">
      <c r="A4275" s="209">
        <v>90996</v>
      </c>
      <c r="B4275" s="209">
        <v>250</v>
      </c>
      <c r="C4275" s="208">
        <v>28.76986380292302</v>
      </c>
      <c r="D4275" s="209"/>
      <c r="E4275" s="209" t="s">
        <v>204</v>
      </c>
      <c r="F4275" s="209">
        <v>2013</v>
      </c>
    </row>
    <row r="4276" spans="1:6" x14ac:dyDescent="0.45">
      <c r="A4276" s="209">
        <v>90997</v>
      </c>
      <c r="B4276" s="209">
        <v>250</v>
      </c>
      <c r="C4276" s="208">
        <v>19.045052305922539</v>
      </c>
      <c r="D4276" s="209"/>
      <c r="E4276" s="209" t="s">
        <v>204</v>
      </c>
      <c r="F4276" s="209">
        <v>2013</v>
      </c>
    </row>
    <row r="4277" spans="1:6" x14ac:dyDescent="0.45">
      <c r="A4277" s="209">
        <v>90998</v>
      </c>
      <c r="B4277" s="209">
        <v>250</v>
      </c>
      <c r="C4277" s="208">
        <v>13.420971266154689</v>
      </c>
      <c r="D4277" s="209"/>
      <c r="E4277" s="209" t="s">
        <v>204</v>
      </c>
      <c r="F4277" s="209">
        <v>2013</v>
      </c>
    </row>
    <row r="4278" spans="1:6" x14ac:dyDescent="0.45">
      <c r="A4278" s="209">
        <v>91003</v>
      </c>
      <c r="B4278" s="209">
        <v>200</v>
      </c>
      <c r="C4278" s="208">
        <v>12.961423035443691</v>
      </c>
      <c r="D4278" s="209" t="s">
        <v>227</v>
      </c>
      <c r="E4278" s="209" t="s">
        <v>204</v>
      </c>
      <c r="F4278" s="209">
        <v>2013</v>
      </c>
    </row>
    <row r="4279" spans="1:6" x14ac:dyDescent="0.45">
      <c r="A4279" s="209">
        <v>91010</v>
      </c>
      <c r="B4279" s="209">
        <v>1200</v>
      </c>
      <c r="C4279" s="208">
        <v>41.474828666339008</v>
      </c>
      <c r="D4279" s="209"/>
      <c r="E4279" s="209" t="s">
        <v>109</v>
      </c>
      <c r="F4279" s="209">
        <v>2008</v>
      </c>
    </row>
    <row r="4280" spans="1:6" x14ac:dyDescent="0.45">
      <c r="A4280" s="209">
        <v>91011</v>
      </c>
      <c r="B4280" s="209">
        <v>1200</v>
      </c>
      <c r="C4280" s="208">
        <v>71.661604037466418</v>
      </c>
      <c r="D4280" s="209"/>
      <c r="E4280" s="209" t="s">
        <v>109</v>
      </c>
      <c r="F4280" s="209">
        <v>2008</v>
      </c>
    </row>
    <row r="4281" spans="1:6" x14ac:dyDescent="0.45">
      <c r="A4281" s="209">
        <v>91012</v>
      </c>
      <c r="B4281" s="209">
        <v>400</v>
      </c>
      <c r="C4281" s="208">
        <v>31.11473320035433</v>
      </c>
      <c r="D4281" s="209"/>
      <c r="E4281" s="209" t="s">
        <v>204</v>
      </c>
      <c r="F4281" s="209">
        <v>2013</v>
      </c>
    </row>
    <row r="4282" spans="1:6" x14ac:dyDescent="0.45">
      <c r="A4282" s="209">
        <v>91014</v>
      </c>
      <c r="B4282" s="209">
        <v>200</v>
      </c>
      <c r="C4282" s="208">
        <v>40.521924082068892</v>
      </c>
      <c r="D4282" s="209"/>
      <c r="E4282" s="209" t="s">
        <v>204</v>
      </c>
      <c r="F4282" s="209">
        <v>2013</v>
      </c>
    </row>
    <row r="4283" spans="1:6" x14ac:dyDescent="0.45">
      <c r="A4283" s="209">
        <v>91022</v>
      </c>
      <c r="B4283" s="209">
        <v>250</v>
      </c>
      <c r="C4283" s="208">
        <v>31.566504373446289</v>
      </c>
      <c r="D4283" s="209"/>
      <c r="E4283" s="209" t="s">
        <v>204</v>
      </c>
      <c r="F4283" s="209">
        <v>2013</v>
      </c>
    </row>
    <row r="4284" spans="1:6" x14ac:dyDescent="0.45">
      <c r="A4284" s="209">
        <v>91029</v>
      </c>
      <c r="B4284" s="209">
        <v>200</v>
      </c>
      <c r="C4284" s="208">
        <v>27.996338140385159</v>
      </c>
      <c r="D4284" s="209" t="s">
        <v>227</v>
      </c>
      <c r="E4284" s="209" t="s">
        <v>204</v>
      </c>
      <c r="F4284" s="209">
        <v>2013</v>
      </c>
    </row>
    <row r="4285" spans="1:6" x14ac:dyDescent="0.45">
      <c r="A4285" s="209">
        <v>91030</v>
      </c>
      <c r="B4285" s="209">
        <v>250</v>
      </c>
      <c r="C4285" s="208">
        <v>21.39747173106576</v>
      </c>
      <c r="D4285" s="209"/>
      <c r="E4285" s="209" t="s">
        <v>204</v>
      </c>
      <c r="F4285" s="209">
        <v>2013</v>
      </c>
    </row>
    <row r="4286" spans="1:6" x14ac:dyDescent="0.45">
      <c r="A4286" s="209">
        <v>91033</v>
      </c>
      <c r="B4286" s="209">
        <v>1200</v>
      </c>
      <c r="C4286" s="208">
        <v>37.814155190719013</v>
      </c>
      <c r="D4286" s="209"/>
      <c r="E4286" s="209" t="s">
        <v>109</v>
      </c>
      <c r="F4286" s="209">
        <v>2008</v>
      </c>
    </row>
    <row r="4287" spans="1:6" x14ac:dyDescent="0.45">
      <c r="A4287" s="209">
        <v>91034</v>
      </c>
      <c r="B4287" s="209">
        <v>1500</v>
      </c>
      <c r="C4287" s="208">
        <v>37.063707377299771</v>
      </c>
      <c r="D4287" s="209"/>
      <c r="E4287" s="209" t="s">
        <v>109</v>
      </c>
      <c r="F4287" s="209">
        <v>2008</v>
      </c>
    </row>
    <row r="4288" spans="1:6" x14ac:dyDescent="0.45">
      <c r="A4288" s="209">
        <v>91039</v>
      </c>
      <c r="B4288" s="209">
        <v>1500</v>
      </c>
      <c r="C4288" s="208">
        <v>15.01409451041301</v>
      </c>
      <c r="D4288" s="209"/>
      <c r="E4288" s="209" t="s">
        <v>109</v>
      </c>
      <c r="F4288" s="209">
        <v>2008</v>
      </c>
    </row>
    <row r="4289" spans="1:6" x14ac:dyDescent="0.45">
      <c r="A4289" s="209">
        <v>91041</v>
      </c>
      <c r="B4289" s="209">
        <v>1500</v>
      </c>
      <c r="C4289" s="208">
        <v>33.456978150674672</v>
      </c>
      <c r="D4289" s="209"/>
      <c r="E4289" s="209" t="s">
        <v>109</v>
      </c>
      <c r="F4289" s="209">
        <v>2008</v>
      </c>
    </row>
    <row r="4290" spans="1:6" x14ac:dyDescent="0.45">
      <c r="A4290" s="209">
        <v>91047</v>
      </c>
      <c r="B4290" s="209">
        <v>200</v>
      </c>
      <c r="C4290" s="208">
        <v>29.94968804495144</v>
      </c>
      <c r="D4290" s="209" t="s">
        <v>227</v>
      </c>
      <c r="E4290" s="209" t="s">
        <v>204</v>
      </c>
      <c r="F4290" s="209">
        <v>2013</v>
      </c>
    </row>
    <row r="4291" spans="1:6" x14ac:dyDescent="0.45">
      <c r="A4291" s="209">
        <v>91053</v>
      </c>
      <c r="B4291" s="209">
        <v>250</v>
      </c>
      <c r="C4291" s="208">
        <v>24.459641427826352</v>
      </c>
      <c r="D4291" s="209"/>
      <c r="E4291" s="209" t="s">
        <v>204</v>
      </c>
      <c r="F4291" s="209">
        <v>2013</v>
      </c>
    </row>
    <row r="4292" spans="1:6" x14ac:dyDescent="0.45">
      <c r="A4292" s="209">
        <v>91054</v>
      </c>
      <c r="B4292" s="209">
        <v>250</v>
      </c>
      <c r="C4292" s="208">
        <v>22.03025867661707</v>
      </c>
      <c r="D4292" s="209"/>
      <c r="E4292" s="209" t="s">
        <v>204</v>
      </c>
      <c r="F4292" s="209">
        <v>2013</v>
      </c>
    </row>
    <row r="4293" spans="1:6" x14ac:dyDescent="0.45">
      <c r="A4293" s="209">
        <v>91055</v>
      </c>
      <c r="B4293" s="209">
        <v>250</v>
      </c>
      <c r="C4293" s="208">
        <v>16.737319950399719</v>
      </c>
      <c r="D4293" s="209"/>
      <c r="E4293" s="209" t="s">
        <v>204</v>
      </c>
      <c r="F4293" s="209">
        <v>2013</v>
      </c>
    </row>
    <row r="4294" spans="1:6" x14ac:dyDescent="0.45">
      <c r="A4294" s="209">
        <v>91056</v>
      </c>
      <c r="B4294" s="209">
        <v>315</v>
      </c>
      <c r="C4294" s="208">
        <v>10.376989090826831</v>
      </c>
      <c r="D4294" s="209"/>
      <c r="E4294" s="209" t="s">
        <v>204</v>
      </c>
      <c r="F4294" s="209">
        <v>2013</v>
      </c>
    </row>
    <row r="4295" spans="1:6" x14ac:dyDescent="0.45">
      <c r="A4295" s="209">
        <v>91057</v>
      </c>
      <c r="B4295" s="209">
        <v>315</v>
      </c>
      <c r="C4295" s="208">
        <v>15.673589719700191</v>
      </c>
      <c r="D4295" s="209"/>
      <c r="E4295" s="209" t="s">
        <v>204</v>
      </c>
      <c r="F4295" s="209">
        <v>2013</v>
      </c>
    </row>
    <row r="4296" spans="1:6" x14ac:dyDescent="0.45">
      <c r="A4296" s="209">
        <v>91058</v>
      </c>
      <c r="B4296" s="209">
        <v>315</v>
      </c>
      <c r="C4296" s="208">
        <v>10.54607220119849</v>
      </c>
      <c r="D4296" s="209"/>
      <c r="E4296" s="209" t="s">
        <v>204</v>
      </c>
      <c r="F4296" s="209">
        <v>2013</v>
      </c>
    </row>
    <row r="4297" spans="1:6" x14ac:dyDescent="0.45">
      <c r="A4297" s="209">
        <v>91065</v>
      </c>
      <c r="B4297" s="209">
        <v>315</v>
      </c>
      <c r="C4297" s="208">
        <v>27.218745337424551</v>
      </c>
      <c r="D4297" s="209"/>
      <c r="E4297" s="209" t="s">
        <v>204</v>
      </c>
      <c r="F4297" s="209">
        <v>2013</v>
      </c>
    </row>
    <row r="4298" spans="1:6" x14ac:dyDescent="0.45">
      <c r="A4298" s="209">
        <v>91066</v>
      </c>
      <c r="B4298" s="209">
        <v>315</v>
      </c>
      <c r="C4298" s="208">
        <v>33.274723274055553</v>
      </c>
      <c r="D4298" s="209"/>
      <c r="E4298" s="209" t="s">
        <v>204</v>
      </c>
      <c r="F4298" s="209">
        <v>2013</v>
      </c>
    </row>
    <row r="4299" spans="1:6" x14ac:dyDescent="0.45">
      <c r="A4299" s="209">
        <v>91067</v>
      </c>
      <c r="B4299" s="209">
        <v>1500</v>
      </c>
      <c r="C4299" s="208">
        <v>38.395530314035888</v>
      </c>
      <c r="D4299" s="209"/>
      <c r="E4299" s="209" t="s">
        <v>109</v>
      </c>
      <c r="F4299" s="209">
        <v>2008</v>
      </c>
    </row>
    <row r="4300" spans="1:6" x14ac:dyDescent="0.45">
      <c r="A4300" s="209">
        <v>91068</v>
      </c>
      <c r="B4300" s="209">
        <v>400</v>
      </c>
      <c r="C4300" s="208">
        <v>30.7431453881571</v>
      </c>
      <c r="D4300" s="209"/>
      <c r="E4300" s="209" t="s">
        <v>109</v>
      </c>
      <c r="F4300" s="209">
        <v>2008</v>
      </c>
    </row>
    <row r="4301" spans="1:6" x14ac:dyDescent="0.45">
      <c r="A4301" s="209">
        <v>91069</v>
      </c>
      <c r="B4301" s="209">
        <v>1500</v>
      </c>
      <c r="C4301" s="208">
        <v>50.928630542642303</v>
      </c>
      <c r="D4301" s="209"/>
      <c r="E4301" s="209" t="s">
        <v>109</v>
      </c>
      <c r="F4301" s="209">
        <v>2008</v>
      </c>
    </row>
    <row r="4302" spans="1:6" x14ac:dyDescent="0.45">
      <c r="A4302" s="209">
        <v>91070</v>
      </c>
      <c r="B4302" s="209">
        <v>1500</v>
      </c>
      <c r="C4302" s="208">
        <v>20.024837543625381</v>
      </c>
      <c r="D4302" s="209"/>
      <c r="E4302" s="209" t="s">
        <v>204</v>
      </c>
      <c r="F4302" s="209">
        <v>2008</v>
      </c>
    </row>
    <row r="4303" spans="1:6" x14ac:dyDescent="0.45">
      <c r="A4303" s="209">
        <v>91071</v>
      </c>
      <c r="B4303" s="209">
        <v>400</v>
      </c>
      <c r="C4303" s="208">
        <v>29.817204736082822</v>
      </c>
      <c r="D4303" s="209"/>
      <c r="E4303" s="209" t="s">
        <v>204</v>
      </c>
      <c r="F4303" s="209">
        <v>2008</v>
      </c>
    </row>
    <row r="4304" spans="1:6" x14ac:dyDescent="0.45">
      <c r="A4304" s="209">
        <v>91072</v>
      </c>
      <c r="B4304" s="209">
        <v>400</v>
      </c>
      <c r="C4304" s="208">
        <v>2.2974433722810019</v>
      </c>
      <c r="D4304" s="209"/>
      <c r="E4304" s="209" t="s">
        <v>204</v>
      </c>
      <c r="F4304" s="209">
        <v>2008</v>
      </c>
    </row>
    <row r="4305" spans="1:6" x14ac:dyDescent="0.45">
      <c r="A4305" s="209">
        <v>91078</v>
      </c>
      <c r="B4305" s="209">
        <v>250</v>
      </c>
      <c r="C4305" s="208">
        <v>42.457620670729462</v>
      </c>
      <c r="D4305" s="209"/>
      <c r="E4305" s="209" t="s">
        <v>204</v>
      </c>
      <c r="F4305" s="209">
        <v>2013</v>
      </c>
    </row>
    <row r="4306" spans="1:6" x14ac:dyDescent="0.45">
      <c r="A4306" s="209">
        <v>91079</v>
      </c>
      <c r="B4306" s="209">
        <v>250</v>
      </c>
      <c r="C4306" s="208">
        <v>41.638191732530522</v>
      </c>
      <c r="D4306" s="209"/>
      <c r="E4306" s="209" t="s">
        <v>204</v>
      </c>
      <c r="F4306" s="209">
        <v>2013</v>
      </c>
    </row>
    <row r="4307" spans="1:6" x14ac:dyDescent="0.45">
      <c r="A4307" s="209">
        <v>91080</v>
      </c>
      <c r="B4307" s="209">
        <v>315</v>
      </c>
      <c r="C4307" s="208">
        <v>18.63284880166746</v>
      </c>
      <c r="D4307" s="209"/>
      <c r="E4307" s="209" t="s">
        <v>204</v>
      </c>
      <c r="F4307" s="209">
        <v>2013</v>
      </c>
    </row>
    <row r="4308" spans="1:6" x14ac:dyDescent="0.45">
      <c r="A4308" s="209">
        <v>91086</v>
      </c>
      <c r="B4308" s="209">
        <v>315</v>
      </c>
      <c r="C4308" s="208">
        <v>9.1230970108542788</v>
      </c>
      <c r="D4308" s="209"/>
      <c r="E4308" s="209" t="s">
        <v>204</v>
      </c>
      <c r="F4308" s="209">
        <v>2013</v>
      </c>
    </row>
    <row r="4309" spans="1:6" x14ac:dyDescent="0.45">
      <c r="A4309" s="209">
        <v>91087</v>
      </c>
      <c r="B4309" s="209">
        <v>1750</v>
      </c>
      <c r="C4309" s="208">
        <v>41.518754689716147</v>
      </c>
      <c r="D4309" s="209"/>
      <c r="E4309" s="209" t="s">
        <v>204</v>
      </c>
      <c r="F4309" s="209">
        <v>2013</v>
      </c>
    </row>
    <row r="4310" spans="1:6" x14ac:dyDescent="0.45">
      <c r="A4310" s="209">
        <v>91091</v>
      </c>
      <c r="B4310" s="209">
        <v>200</v>
      </c>
      <c r="C4310" s="208">
        <v>37.406937671835998</v>
      </c>
      <c r="D4310" s="209"/>
      <c r="E4310" s="209" t="s">
        <v>204</v>
      </c>
      <c r="F4310" s="209">
        <v>2013</v>
      </c>
    </row>
    <row r="4311" spans="1:6" x14ac:dyDescent="0.45">
      <c r="A4311" s="209">
        <v>91092</v>
      </c>
      <c r="B4311" s="209">
        <v>315</v>
      </c>
      <c r="C4311" s="208">
        <v>11.800576711919479</v>
      </c>
      <c r="D4311" s="209"/>
      <c r="E4311" s="209" t="s">
        <v>204</v>
      </c>
      <c r="F4311" s="209">
        <v>2013</v>
      </c>
    </row>
    <row r="4312" spans="1:6" x14ac:dyDescent="0.45">
      <c r="A4312" s="209">
        <v>91094</v>
      </c>
      <c r="B4312" s="209">
        <v>315</v>
      </c>
      <c r="C4312" s="208">
        <v>55.25640118536132</v>
      </c>
      <c r="D4312" s="209"/>
      <c r="E4312" s="209" t="s">
        <v>204</v>
      </c>
      <c r="F4312" s="209">
        <v>2013</v>
      </c>
    </row>
    <row r="4313" spans="1:6" x14ac:dyDescent="0.45">
      <c r="A4313" s="209">
        <v>91098</v>
      </c>
      <c r="B4313" s="209">
        <v>315</v>
      </c>
      <c r="C4313" s="208">
        <v>31.23879653833141</v>
      </c>
      <c r="D4313" s="209" t="s">
        <v>462</v>
      </c>
      <c r="E4313" s="209" t="s">
        <v>204</v>
      </c>
      <c r="F4313" s="209">
        <v>2013</v>
      </c>
    </row>
    <row r="4314" spans="1:6" x14ac:dyDescent="0.45">
      <c r="A4314" s="209">
        <v>91099</v>
      </c>
      <c r="B4314" s="209">
        <v>315</v>
      </c>
      <c r="C4314" s="208">
        <v>40.858939435517279</v>
      </c>
      <c r="D4314" s="209"/>
      <c r="E4314" s="209" t="s">
        <v>204</v>
      </c>
      <c r="F4314" s="209">
        <v>2013</v>
      </c>
    </row>
    <row r="4315" spans="1:6" x14ac:dyDescent="0.45">
      <c r="A4315" s="209">
        <v>91100</v>
      </c>
      <c r="B4315" s="209">
        <v>1500</v>
      </c>
      <c r="C4315" s="208">
        <v>60.191933372370961</v>
      </c>
      <c r="D4315" s="209"/>
      <c r="E4315" s="209" t="s">
        <v>109</v>
      </c>
      <c r="F4315" s="209">
        <v>2008</v>
      </c>
    </row>
    <row r="4316" spans="1:6" x14ac:dyDescent="0.45">
      <c r="A4316" s="209">
        <v>91101</v>
      </c>
      <c r="B4316" s="209">
        <v>1500</v>
      </c>
      <c r="C4316" s="208">
        <v>27.44705205934844</v>
      </c>
      <c r="D4316" s="209"/>
      <c r="E4316" s="209" t="s">
        <v>109</v>
      </c>
      <c r="F4316" s="209">
        <v>2008</v>
      </c>
    </row>
    <row r="4317" spans="1:6" x14ac:dyDescent="0.45">
      <c r="A4317" s="209">
        <v>91125</v>
      </c>
      <c r="B4317" s="209">
        <v>200</v>
      </c>
      <c r="C4317" s="208">
        <v>8.6556069482960378</v>
      </c>
      <c r="D4317" s="209" t="s">
        <v>187</v>
      </c>
      <c r="E4317" s="209" t="s">
        <v>204</v>
      </c>
      <c r="F4317" s="209">
        <v>2013</v>
      </c>
    </row>
    <row r="4318" spans="1:6" x14ac:dyDescent="0.45">
      <c r="A4318" s="209">
        <v>91155</v>
      </c>
      <c r="B4318" s="209">
        <v>250</v>
      </c>
      <c r="C4318" s="208">
        <v>56.471050085151248</v>
      </c>
      <c r="D4318" s="209"/>
      <c r="E4318" s="209" t="s">
        <v>204</v>
      </c>
      <c r="F4318" s="209">
        <v>2013</v>
      </c>
    </row>
    <row r="4319" spans="1:6" x14ac:dyDescent="0.45">
      <c r="A4319" s="209">
        <v>91157</v>
      </c>
      <c r="B4319" s="209">
        <v>250</v>
      </c>
      <c r="C4319" s="208">
        <v>38.319460575402019</v>
      </c>
      <c r="D4319" s="209"/>
      <c r="E4319" s="209" t="s">
        <v>204</v>
      </c>
      <c r="F4319" s="209">
        <v>2013</v>
      </c>
    </row>
    <row r="4320" spans="1:6" x14ac:dyDescent="0.45">
      <c r="A4320" s="209">
        <v>91162</v>
      </c>
      <c r="B4320" s="209">
        <v>250</v>
      </c>
      <c r="C4320" s="208">
        <v>11.79289131417111</v>
      </c>
      <c r="D4320" s="209"/>
      <c r="E4320" s="209" t="s">
        <v>204</v>
      </c>
      <c r="F4320" s="209">
        <v>2013</v>
      </c>
    </row>
    <row r="4321" spans="1:6" x14ac:dyDescent="0.45">
      <c r="A4321" s="209">
        <v>91165</v>
      </c>
      <c r="B4321" s="209">
        <v>250</v>
      </c>
      <c r="C4321" s="208">
        <v>44.00382921459331</v>
      </c>
      <c r="D4321" s="209"/>
      <c r="E4321" s="209" t="s">
        <v>204</v>
      </c>
      <c r="F4321" s="209">
        <v>2013</v>
      </c>
    </row>
    <row r="4322" spans="1:6" x14ac:dyDescent="0.45">
      <c r="A4322" s="209">
        <v>91166</v>
      </c>
      <c r="B4322" s="209">
        <v>250</v>
      </c>
      <c r="C4322" s="208">
        <v>4.9803352188460579</v>
      </c>
      <c r="D4322" s="209" t="s">
        <v>187</v>
      </c>
      <c r="E4322" s="209" t="s">
        <v>204</v>
      </c>
      <c r="F4322" s="209">
        <v>2010</v>
      </c>
    </row>
    <row r="4323" spans="1:6" x14ac:dyDescent="0.45">
      <c r="A4323" s="209">
        <v>91172</v>
      </c>
      <c r="B4323" s="209">
        <v>250</v>
      </c>
      <c r="C4323" s="208">
        <v>57.441015305756572</v>
      </c>
      <c r="D4323" s="209"/>
      <c r="E4323" s="209" t="s">
        <v>204</v>
      </c>
      <c r="F4323" s="209">
        <v>2013</v>
      </c>
    </row>
    <row r="4324" spans="1:6" x14ac:dyDescent="0.45">
      <c r="A4324" s="209">
        <v>91178</v>
      </c>
      <c r="B4324" s="209">
        <v>250</v>
      </c>
      <c r="C4324" s="208">
        <v>4.432138233483891</v>
      </c>
      <c r="D4324" s="209" t="s">
        <v>187</v>
      </c>
      <c r="E4324" s="209" t="s">
        <v>204</v>
      </c>
      <c r="F4324" s="209">
        <v>2013</v>
      </c>
    </row>
    <row r="4325" spans="1:6" x14ac:dyDescent="0.45">
      <c r="A4325" s="209">
        <v>91179</v>
      </c>
      <c r="B4325" s="209">
        <v>250</v>
      </c>
      <c r="C4325" s="208">
        <v>5.5919581935289404</v>
      </c>
      <c r="D4325" s="209"/>
      <c r="E4325" s="209" t="s">
        <v>204</v>
      </c>
      <c r="F4325" s="209">
        <v>2013</v>
      </c>
    </row>
    <row r="4326" spans="1:6" x14ac:dyDescent="0.45">
      <c r="A4326" s="209">
        <v>91180</v>
      </c>
      <c r="B4326" s="209">
        <v>250</v>
      </c>
      <c r="C4326" s="208">
        <v>66.311447840828791</v>
      </c>
      <c r="D4326" s="209"/>
      <c r="E4326" s="209" t="s">
        <v>204</v>
      </c>
      <c r="F4326" s="209">
        <v>2013</v>
      </c>
    </row>
    <row r="4327" spans="1:6" x14ac:dyDescent="0.45">
      <c r="A4327" s="209">
        <v>91181</v>
      </c>
      <c r="B4327" s="209">
        <v>250</v>
      </c>
      <c r="C4327" s="208">
        <v>5.9176434421201778</v>
      </c>
      <c r="D4327" s="209"/>
      <c r="E4327" s="209" t="s">
        <v>204</v>
      </c>
      <c r="F4327" s="209">
        <v>2011</v>
      </c>
    </row>
    <row r="4328" spans="1:6" x14ac:dyDescent="0.45">
      <c r="A4328" s="209">
        <v>91182</v>
      </c>
      <c r="B4328" s="209">
        <v>250</v>
      </c>
      <c r="C4328" s="208">
        <v>33.579167071000249</v>
      </c>
      <c r="D4328" s="209"/>
      <c r="E4328" s="209" t="s">
        <v>204</v>
      </c>
      <c r="F4328" s="209">
        <v>2013</v>
      </c>
    </row>
    <row r="4329" spans="1:6" x14ac:dyDescent="0.45">
      <c r="A4329" s="209">
        <v>91185</v>
      </c>
      <c r="B4329" s="209">
        <v>200</v>
      </c>
      <c r="C4329" s="208">
        <v>30.006334230409639</v>
      </c>
      <c r="D4329" s="209"/>
      <c r="E4329" s="209" t="s">
        <v>204</v>
      </c>
      <c r="F4329" s="209">
        <v>2013</v>
      </c>
    </row>
    <row r="4330" spans="1:6" x14ac:dyDescent="0.45">
      <c r="A4330" s="209">
        <v>91186</v>
      </c>
      <c r="B4330" s="209">
        <v>200</v>
      </c>
      <c r="C4330" s="208">
        <v>9.5021063969669619</v>
      </c>
      <c r="D4330" s="209"/>
      <c r="E4330" s="209" t="s">
        <v>204</v>
      </c>
      <c r="F4330" s="209">
        <v>2011</v>
      </c>
    </row>
    <row r="4331" spans="1:6" x14ac:dyDescent="0.45">
      <c r="A4331" s="209">
        <v>91188</v>
      </c>
      <c r="B4331" s="209">
        <v>200</v>
      </c>
      <c r="C4331" s="208">
        <v>58.238588578877277</v>
      </c>
      <c r="D4331" s="209"/>
      <c r="E4331" s="209" t="s">
        <v>204</v>
      </c>
      <c r="F4331" s="209">
        <v>2013</v>
      </c>
    </row>
    <row r="4332" spans="1:6" x14ac:dyDescent="0.45">
      <c r="A4332" s="209">
        <v>91189</v>
      </c>
      <c r="B4332" s="209">
        <v>200</v>
      </c>
      <c r="C4332" s="208">
        <v>10.880433477900731</v>
      </c>
      <c r="D4332" s="209"/>
      <c r="E4332" s="209" t="s">
        <v>204</v>
      </c>
      <c r="F4332" s="209">
        <v>2013</v>
      </c>
    </row>
    <row r="4333" spans="1:6" x14ac:dyDescent="0.45">
      <c r="A4333" s="209">
        <v>91192</v>
      </c>
      <c r="B4333" s="209">
        <v>200</v>
      </c>
      <c r="C4333" s="208">
        <v>9.6229465139492838</v>
      </c>
      <c r="D4333" s="209"/>
      <c r="E4333" s="209" t="s">
        <v>204</v>
      </c>
      <c r="F4333" s="209">
        <v>2013</v>
      </c>
    </row>
    <row r="4334" spans="1:6" x14ac:dyDescent="0.45">
      <c r="A4334" s="209">
        <v>91193</v>
      </c>
      <c r="B4334" s="209">
        <v>200</v>
      </c>
      <c r="C4334" s="208">
        <v>21.028016718477801</v>
      </c>
      <c r="D4334" s="209"/>
      <c r="E4334" s="209" t="s">
        <v>204</v>
      </c>
      <c r="F4334" s="209">
        <v>2013</v>
      </c>
    </row>
    <row r="4335" spans="1:6" x14ac:dyDescent="0.45">
      <c r="A4335" s="209">
        <v>91194</v>
      </c>
      <c r="B4335" s="209">
        <v>200</v>
      </c>
      <c r="C4335" s="208">
        <v>14.65169406804133</v>
      </c>
      <c r="D4335" s="209"/>
      <c r="E4335" s="209" t="s">
        <v>204</v>
      </c>
      <c r="F4335" s="209">
        <v>2013</v>
      </c>
    </row>
    <row r="4336" spans="1:6" x14ac:dyDescent="0.45">
      <c r="A4336" s="209">
        <v>91195</v>
      </c>
      <c r="B4336" s="209">
        <v>200</v>
      </c>
      <c r="C4336" s="208">
        <v>7.4620446659376256</v>
      </c>
      <c r="D4336" s="209"/>
      <c r="E4336" s="209" t="s">
        <v>204</v>
      </c>
      <c r="F4336" s="209">
        <v>2013</v>
      </c>
    </row>
    <row r="4337" spans="1:6" x14ac:dyDescent="0.45">
      <c r="A4337" s="209">
        <v>91196</v>
      </c>
      <c r="B4337" s="209">
        <v>200</v>
      </c>
      <c r="C4337" s="208">
        <v>21.596262646675569</v>
      </c>
      <c r="D4337" s="209"/>
      <c r="E4337" s="209" t="s">
        <v>204</v>
      </c>
      <c r="F4337" s="209">
        <v>2013</v>
      </c>
    </row>
    <row r="4338" spans="1:6" x14ac:dyDescent="0.45">
      <c r="A4338" s="209">
        <v>91199</v>
      </c>
      <c r="B4338" s="209">
        <v>200</v>
      </c>
      <c r="C4338" s="208">
        <v>27.79901222286508</v>
      </c>
      <c r="D4338" s="209"/>
      <c r="E4338" s="209" t="s">
        <v>204</v>
      </c>
      <c r="F4338" s="209">
        <v>2013</v>
      </c>
    </row>
    <row r="4339" spans="1:6" x14ac:dyDescent="0.45">
      <c r="A4339" s="209">
        <v>91203</v>
      </c>
      <c r="B4339" s="209">
        <v>200</v>
      </c>
      <c r="C4339" s="208">
        <v>13.23917662858816</v>
      </c>
      <c r="D4339" s="209"/>
      <c r="E4339" s="209" t="s">
        <v>204</v>
      </c>
      <c r="F4339" s="209">
        <v>2013</v>
      </c>
    </row>
    <row r="4340" spans="1:6" x14ac:dyDescent="0.45">
      <c r="A4340" s="209">
        <v>91204</v>
      </c>
      <c r="B4340" s="209">
        <v>200</v>
      </c>
      <c r="C4340" s="208">
        <v>9.3898827234438986</v>
      </c>
      <c r="D4340" s="209"/>
      <c r="E4340" s="209" t="s">
        <v>204</v>
      </c>
      <c r="F4340" s="209">
        <v>2013</v>
      </c>
    </row>
    <row r="4341" spans="1:6" x14ac:dyDescent="0.45">
      <c r="A4341" s="209">
        <v>91211</v>
      </c>
      <c r="B4341" s="209">
        <v>500</v>
      </c>
      <c r="C4341" s="208">
        <v>43.453593781031003</v>
      </c>
      <c r="D4341" s="209"/>
      <c r="E4341" s="209" t="s">
        <v>203</v>
      </c>
      <c r="F4341" s="209">
        <v>1901</v>
      </c>
    </row>
    <row r="4342" spans="1:6" x14ac:dyDescent="0.45">
      <c r="A4342" s="209">
        <v>91217</v>
      </c>
      <c r="B4342" s="209">
        <v>450</v>
      </c>
      <c r="C4342" s="208">
        <v>12.948097652276241</v>
      </c>
      <c r="D4342" s="209"/>
      <c r="E4342" s="209" t="s">
        <v>204</v>
      </c>
      <c r="F4342" s="209">
        <v>2013</v>
      </c>
    </row>
    <row r="4343" spans="1:6" x14ac:dyDescent="0.45">
      <c r="A4343" s="209">
        <v>91218</v>
      </c>
      <c r="B4343" s="209">
        <v>450</v>
      </c>
      <c r="C4343" s="208">
        <v>10.34701770286147</v>
      </c>
      <c r="D4343" s="209"/>
      <c r="E4343" s="209" t="s">
        <v>204</v>
      </c>
      <c r="F4343" s="209">
        <v>2013</v>
      </c>
    </row>
    <row r="4344" spans="1:6" x14ac:dyDescent="0.45">
      <c r="A4344" s="209">
        <v>91219</v>
      </c>
      <c r="B4344" s="209">
        <v>450</v>
      </c>
      <c r="C4344" s="208">
        <v>15.957849802339471</v>
      </c>
      <c r="D4344" s="209"/>
      <c r="E4344" s="209" t="s">
        <v>204</v>
      </c>
      <c r="F4344" s="209">
        <v>2013</v>
      </c>
    </row>
    <row r="4345" spans="1:6" x14ac:dyDescent="0.45">
      <c r="A4345" s="209">
        <v>91220</v>
      </c>
      <c r="B4345" s="209">
        <v>450</v>
      </c>
      <c r="C4345" s="208">
        <v>8.051244569918234</v>
      </c>
      <c r="D4345" s="209"/>
      <c r="E4345" s="209" t="s">
        <v>204</v>
      </c>
      <c r="F4345" s="209">
        <v>2013</v>
      </c>
    </row>
    <row r="4346" spans="1:6" x14ac:dyDescent="0.45">
      <c r="A4346" s="209">
        <v>91253</v>
      </c>
      <c r="B4346" s="209">
        <v>200</v>
      </c>
      <c r="C4346" s="208">
        <v>48.390813250386451</v>
      </c>
      <c r="D4346" s="209"/>
      <c r="E4346" s="209" t="s">
        <v>204</v>
      </c>
      <c r="F4346" s="209">
        <v>2013</v>
      </c>
    </row>
    <row r="4347" spans="1:6" x14ac:dyDescent="0.45">
      <c r="A4347" s="209">
        <v>91255</v>
      </c>
      <c r="B4347" s="209">
        <v>250</v>
      </c>
      <c r="C4347" s="208">
        <v>51.177829798573903</v>
      </c>
      <c r="D4347" s="209"/>
      <c r="E4347" s="209" t="s">
        <v>204</v>
      </c>
      <c r="F4347" s="209">
        <v>2013</v>
      </c>
    </row>
    <row r="4348" spans="1:6" x14ac:dyDescent="0.45">
      <c r="A4348" s="209">
        <v>91257</v>
      </c>
      <c r="B4348" s="209">
        <v>200</v>
      </c>
      <c r="C4348" s="208">
        <v>12.59933273197583</v>
      </c>
      <c r="D4348" s="209"/>
      <c r="E4348" s="209" t="s">
        <v>204</v>
      </c>
      <c r="F4348" s="209">
        <v>2013</v>
      </c>
    </row>
    <row r="4349" spans="1:6" x14ac:dyDescent="0.45">
      <c r="A4349" s="209">
        <v>91258</v>
      </c>
      <c r="B4349" s="209">
        <v>200</v>
      </c>
      <c r="C4349" s="208">
        <v>39.224064074120577</v>
      </c>
      <c r="D4349" s="209"/>
      <c r="E4349" s="209" t="s">
        <v>204</v>
      </c>
      <c r="F4349" s="209">
        <v>2013</v>
      </c>
    </row>
    <row r="4350" spans="1:6" x14ac:dyDescent="0.45">
      <c r="A4350" s="209">
        <v>91259</v>
      </c>
      <c r="B4350" s="209">
        <v>200</v>
      </c>
      <c r="C4350" s="208">
        <v>38.266602496228657</v>
      </c>
      <c r="D4350" s="209"/>
      <c r="E4350" s="209" t="s">
        <v>204</v>
      </c>
      <c r="F4350" s="209">
        <v>2013</v>
      </c>
    </row>
    <row r="4351" spans="1:6" x14ac:dyDescent="0.45">
      <c r="A4351" s="209">
        <v>91264</v>
      </c>
      <c r="B4351" s="209">
        <v>400</v>
      </c>
      <c r="C4351" s="208">
        <v>17.246068708740751</v>
      </c>
      <c r="D4351" s="209" t="s">
        <v>463</v>
      </c>
      <c r="E4351" s="209" t="s">
        <v>204</v>
      </c>
      <c r="F4351" s="209">
        <v>2008</v>
      </c>
    </row>
    <row r="4352" spans="1:6" x14ac:dyDescent="0.45">
      <c r="A4352" s="209">
        <v>92047</v>
      </c>
      <c r="B4352" s="209">
        <v>500</v>
      </c>
      <c r="C4352" s="208">
        <v>46.170252958263063</v>
      </c>
      <c r="D4352" s="209"/>
      <c r="E4352" s="209" t="s">
        <v>203</v>
      </c>
      <c r="F4352" s="209">
        <v>1992</v>
      </c>
    </row>
    <row r="4353" spans="1:6" x14ac:dyDescent="0.45">
      <c r="A4353" s="209">
        <v>92050</v>
      </c>
      <c r="B4353" s="209">
        <v>500</v>
      </c>
      <c r="C4353" s="208">
        <v>22.378996283815681</v>
      </c>
      <c r="D4353" s="209"/>
      <c r="E4353" s="209" t="s">
        <v>203</v>
      </c>
      <c r="F4353" s="209">
        <v>1992</v>
      </c>
    </row>
    <row r="4354" spans="1:6" x14ac:dyDescent="0.45">
      <c r="A4354" s="209">
        <v>92051</v>
      </c>
      <c r="B4354" s="209">
        <v>500</v>
      </c>
      <c r="C4354" s="208">
        <v>18.132026687077289</v>
      </c>
      <c r="D4354" s="209"/>
      <c r="E4354" s="209" t="s">
        <v>203</v>
      </c>
      <c r="F4354" s="209">
        <v>1992</v>
      </c>
    </row>
    <row r="4355" spans="1:6" x14ac:dyDescent="0.45">
      <c r="A4355" s="209">
        <v>92121</v>
      </c>
      <c r="B4355" s="209">
        <v>300</v>
      </c>
      <c r="C4355" s="208">
        <v>50.593528448313961</v>
      </c>
      <c r="D4355" s="209"/>
      <c r="E4355" s="209" t="s">
        <v>207</v>
      </c>
      <c r="F4355" s="209">
        <v>1988</v>
      </c>
    </row>
    <row r="4356" spans="1:6" x14ac:dyDescent="0.45">
      <c r="A4356" s="209">
        <v>92122</v>
      </c>
      <c r="B4356" s="209">
        <v>200</v>
      </c>
      <c r="C4356" s="208">
        <v>26.160942621546141</v>
      </c>
      <c r="D4356" s="209"/>
      <c r="E4356" s="209" t="s">
        <v>207</v>
      </c>
      <c r="F4356" s="209">
        <v>1988</v>
      </c>
    </row>
    <row r="4357" spans="1:6" x14ac:dyDescent="0.45">
      <c r="A4357" s="209">
        <v>92123</v>
      </c>
      <c r="B4357" s="209">
        <v>300</v>
      </c>
      <c r="C4357" s="208">
        <v>18.51385436031995</v>
      </c>
      <c r="D4357" s="209"/>
      <c r="E4357" s="209" t="s">
        <v>207</v>
      </c>
      <c r="F4357" s="209">
        <v>1988</v>
      </c>
    </row>
    <row r="4358" spans="1:6" x14ac:dyDescent="0.45">
      <c r="A4358" s="209">
        <v>92125</v>
      </c>
      <c r="B4358" s="209">
        <v>200</v>
      </c>
      <c r="C4358" s="208">
        <v>23.67045250677231</v>
      </c>
      <c r="D4358" s="209"/>
      <c r="E4358" s="209" t="s">
        <v>207</v>
      </c>
      <c r="F4358" s="209">
        <v>1988</v>
      </c>
    </row>
    <row r="4359" spans="1:6" x14ac:dyDescent="0.45">
      <c r="A4359" s="209">
        <v>92127</v>
      </c>
      <c r="B4359" s="209">
        <v>200</v>
      </c>
      <c r="C4359" s="208">
        <v>20.421210065934581</v>
      </c>
      <c r="D4359" s="209"/>
      <c r="E4359" s="209" t="s">
        <v>207</v>
      </c>
      <c r="F4359" s="209">
        <v>1988</v>
      </c>
    </row>
    <row r="4360" spans="1:6" x14ac:dyDescent="0.45">
      <c r="A4360" s="209">
        <v>92129</v>
      </c>
      <c r="B4360" s="209">
        <v>200</v>
      </c>
      <c r="C4360" s="208">
        <v>28.090850054590721</v>
      </c>
      <c r="D4360" s="209"/>
      <c r="E4360" s="209" t="s">
        <v>207</v>
      </c>
      <c r="F4360" s="209">
        <v>1988</v>
      </c>
    </row>
    <row r="4361" spans="1:6" x14ac:dyDescent="0.45">
      <c r="A4361" s="209">
        <v>92130</v>
      </c>
      <c r="B4361" s="209">
        <v>200</v>
      </c>
      <c r="C4361" s="208">
        <v>29.503494928694831</v>
      </c>
      <c r="D4361" s="209"/>
      <c r="E4361" s="209" t="s">
        <v>207</v>
      </c>
      <c r="F4361" s="209">
        <v>1988</v>
      </c>
    </row>
    <row r="4362" spans="1:6" x14ac:dyDescent="0.45">
      <c r="A4362" s="209">
        <v>92131</v>
      </c>
      <c r="B4362" s="209">
        <v>200</v>
      </c>
      <c r="C4362" s="208">
        <v>5.4903367296609522</v>
      </c>
      <c r="D4362" s="209"/>
      <c r="E4362" s="209" t="s">
        <v>114</v>
      </c>
      <c r="F4362" s="209">
        <v>2006</v>
      </c>
    </row>
    <row r="4363" spans="1:6" x14ac:dyDescent="0.45">
      <c r="A4363" s="209">
        <v>92132</v>
      </c>
      <c r="B4363" s="209">
        <v>200</v>
      </c>
      <c r="C4363" s="208">
        <v>41.33524817846552</v>
      </c>
      <c r="D4363" s="209"/>
      <c r="E4363" s="209" t="s">
        <v>207</v>
      </c>
      <c r="F4363" s="209">
        <v>1988</v>
      </c>
    </row>
    <row r="4364" spans="1:6" x14ac:dyDescent="0.45">
      <c r="A4364" s="209">
        <v>92133</v>
      </c>
      <c r="B4364" s="209">
        <v>150</v>
      </c>
      <c r="C4364" s="208">
        <v>45.59832716434115</v>
      </c>
      <c r="D4364" s="209"/>
      <c r="E4364" s="209" t="s">
        <v>207</v>
      </c>
      <c r="F4364" s="209">
        <v>1988</v>
      </c>
    </row>
    <row r="4365" spans="1:6" x14ac:dyDescent="0.45">
      <c r="A4365" s="209">
        <v>92134</v>
      </c>
      <c r="B4365" s="209">
        <v>150</v>
      </c>
      <c r="C4365" s="208">
        <v>39.590033579664357</v>
      </c>
      <c r="D4365" s="209"/>
      <c r="E4365" s="209" t="s">
        <v>207</v>
      </c>
      <c r="F4365" s="209">
        <v>1988</v>
      </c>
    </row>
    <row r="4366" spans="1:6" x14ac:dyDescent="0.45">
      <c r="A4366" s="209">
        <v>92135</v>
      </c>
      <c r="B4366" s="209">
        <v>250</v>
      </c>
      <c r="C4366" s="208">
        <v>29.946421157406249</v>
      </c>
      <c r="D4366" s="209"/>
      <c r="E4366" s="209" t="s">
        <v>207</v>
      </c>
      <c r="F4366" s="209">
        <v>1988</v>
      </c>
    </row>
    <row r="4367" spans="1:6" x14ac:dyDescent="0.45">
      <c r="A4367" s="209">
        <v>92137</v>
      </c>
      <c r="B4367" s="209">
        <v>250</v>
      </c>
      <c r="C4367" s="208">
        <v>34.614905169828113</v>
      </c>
      <c r="D4367" s="209"/>
      <c r="E4367" s="209" t="s">
        <v>207</v>
      </c>
      <c r="F4367" s="209">
        <v>1988</v>
      </c>
    </row>
    <row r="4368" spans="1:6" x14ac:dyDescent="0.45">
      <c r="A4368" s="209">
        <v>92139</v>
      </c>
      <c r="B4368" s="209">
        <v>500</v>
      </c>
      <c r="C4368" s="208">
        <v>30.7689875019787</v>
      </c>
      <c r="D4368" s="209"/>
      <c r="E4368" s="209" t="s">
        <v>203</v>
      </c>
      <c r="F4368" s="209">
        <v>1989</v>
      </c>
    </row>
    <row r="4369" spans="1:6" x14ac:dyDescent="0.45">
      <c r="A4369" s="209">
        <v>92142</v>
      </c>
      <c r="B4369" s="209">
        <v>300</v>
      </c>
      <c r="C4369" s="208">
        <v>33.241520298101847</v>
      </c>
      <c r="D4369" s="209"/>
      <c r="E4369" s="209" t="s">
        <v>207</v>
      </c>
      <c r="F4369" s="209">
        <v>1989</v>
      </c>
    </row>
    <row r="4370" spans="1:6" x14ac:dyDescent="0.45">
      <c r="A4370" s="209">
        <v>92144</v>
      </c>
      <c r="B4370" s="209">
        <v>300</v>
      </c>
      <c r="C4370" s="208">
        <v>15.697026654847869</v>
      </c>
      <c r="D4370" s="209"/>
      <c r="E4370" s="209" t="s">
        <v>207</v>
      </c>
      <c r="F4370" s="209">
        <v>1989</v>
      </c>
    </row>
    <row r="4371" spans="1:6" x14ac:dyDescent="0.45">
      <c r="A4371" s="209">
        <v>92148</v>
      </c>
      <c r="B4371" s="209">
        <v>300</v>
      </c>
      <c r="C4371" s="208">
        <v>28.344286703332461</v>
      </c>
      <c r="D4371" s="209"/>
      <c r="E4371" s="209" t="s">
        <v>207</v>
      </c>
      <c r="F4371" s="209">
        <v>1989</v>
      </c>
    </row>
    <row r="4372" spans="1:6" x14ac:dyDescent="0.45">
      <c r="A4372" s="209">
        <v>92149</v>
      </c>
      <c r="B4372" s="209">
        <v>300</v>
      </c>
      <c r="C4372" s="208">
        <v>36.653490281348091</v>
      </c>
      <c r="D4372" s="209"/>
      <c r="E4372" s="209" t="s">
        <v>207</v>
      </c>
      <c r="F4372" s="209">
        <v>1989</v>
      </c>
    </row>
    <row r="4373" spans="1:6" x14ac:dyDescent="0.45">
      <c r="A4373" s="209">
        <v>92179</v>
      </c>
      <c r="B4373" s="209">
        <v>150</v>
      </c>
      <c r="C4373" s="208">
        <v>39.503582314634592</v>
      </c>
      <c r="D4373" s="209"/>
      <c r="E4373" s="209" t="s">
        <v>207</v>
      </c>
      <c r="F4373" s="209">
        <v>1988</v>
      </c>
    </row>
    <row r="4374" spans="1:6" x14ac:dyDescent="0.45">
      <c r="A4374" s="209">
        <v>92180</v>
      </c>
      <c r="B4374" s="209">
        <v>150</v>
      </c>
      <c r="C4374" s="208">
        <v>15.02988035124104</v>
      </c>
      <c r="D4374" s="209"/>
      <c r="E4374" s="209" t="s">
        <v>207</v>
      </c>
      <c r="F4374" s="209">
        <v>1988</v>
      </c>
    </row>
    <row r="4375" spans="1:6" x14ac:dyDescent="0.45">
      <c r="A4375" s="209">
        <v>92182</v>
      </c>
      <c r="B4375" s="209">
        <v>200</v>
      </c>
      <c r="C4375" s="208">
        <v>18.809663521220969</v>
      </c>
      <c r="D4375" s="209" t="s">
        <v>227</v>
      </c>
      <c r="E4375" s="209" t="s">
        <v>114</v>
      </c>
      <c r="F4375" s="209">
        <v>2013</v>
      </c>
    </row>
    <row r="4376" spans="1:6" x14ac:dyDescent="0.45">
      <c r="A4376" s="209">
        <v>92183</v>
      </c>
      <c r="B4376" s="209">
        <v>200</v>
      </c>
      <c r="C4376" s="208">
        <v>18.325375522466381</v>
      </c>
      <c r="D4376" s="209"/>
      <c r="E4376" s="209" t="s">
        <v>114</v>
      </c>
      <c r="F4376" s="209">
        <v>2013</v>
      </c>
    </row>
    <row r="4377" spans="1:6" x14ac:dyDescent="0.45">
      <c r="A4377" s="209">
        <v>92186</v>
      </c>
      <c r="B4377" s="209">
        <v>200</v>
      </c>
      <c r="C4377" s="208">
        <v>25.199997689932591</v>
      </c>
      <c r="D4377" s="209"/>
      <c r="E4377" s="209" t="s">
        <v>114</v>
      </c>
      <c r="F4377" s="209">
        <v>2013</v>
      </c>
    </row>
    <row r="4378" spans="1:6" x14ac:dyDescent="0.45">
      <c r="A4378" s="209">
        <v>92187</v>
      </c>
      <c r="B4378" s="209">
        <v>200</v>
      </c>
      <c r="C4378" s="208">
        <v>10.45658111333737</v>
      </c>
      <c r="D4378" s="209"/>
      <c r="E4378" s="209" t="s">
        <v>114</v>
      </c>
      <c r="F4378" s="209">
        <v>2013</v>
      </c>
    </row>
    <row r="4379" spans="1:6" x14ac:dyDescent="0.45">
      <c r="A4379" s="209">
        <v>92211</v>
      </c>
      <c r="B4379" s="209"/>
      <c r="C4379" s="208">
        <v>4.0586589352730664</v>
      </c>
      <c r="D4379" s="209"/>
      <c r="E4379" s="209"/>
      <c r="F4379" s="209">
        <v>1901</v>
      </c>
    </row>
    <row r="4380" spans="1:6" x14ac:dyDescent="0.45">
      <c r="A4380" s="209">
        <v>92212</v>
      </c>
      <c r="B4380" s="209"/>
      <c r="C4380" s="208">
        <v>43.705464884322438</v>
      </c>
      <c r="D4380" s="209"/>
      <c r="E4380" s="209"/>
      <c r="F4380" s="209">
        <v>1901</v>
      </c>
    </row>
    <row r="4381" spans="1:6" x14ac:dyDescent="0.45">
      <c r="A4381" s="209">
        <v>92401</v>
      </c>
      <c r="B4381" s="209">
        <v>250</v>
      </c>
      <c r="C4381" s="208">
        <v>51.486283281449367</v>
      </c>
      <c r="D4381" s="209"/>
      <c r="E4381" s="209" t="s">
        <v>207</v>
      </c>
      <c r="F4381" s="209">
        <v>1985</v>
      </c>
    </row>
    <row r="4382" spans="1:6" x14ac:dyDescent="0.45">
      <c r="A4382" s="209">
        <v>92402</v>
      </c>
      <c r="B4382" s="209">
        <v>200</v>
      </c>
      <c r="C4382" s="208">
        <v>44.165072270892779</v>
      </c>
      <c r="D4382" s="209"/>
      <c r="E4382" s="209" t="s">
        <v>204</v>
      </c>
      <c r="F4382" s="209">
        <v>1985</v>
      </c>
    </row>
    <row r="4383" spans="1:6" x14ac:dyDescent="0.45">
      <c r="A4383" s="209">
        <v>92405</v>
      </c>
      <c r="B4383" s="209">
        <v>200</v>
      </c>
      <c r="C4383" s="208">
        <v>42.91722028455851</v>
      </c>
      <c r="D4383" s="209"/>
      <c r="E4383" s="209" t="s">
        <v>114</v>
      </c>
      <c r="F4383" s="209">
        <v>1985</v>
      </c>
    </row>
    <row r="4384" spans="1:6" x14ac:dyDescent="0.45">
      <c r="A4384" s="209">
        <v>92410</v>
      </c>
      <c r="B4384" s="209">
        <v>200</v>
      </c>
      <c r="C4384" s="208">
        <v>42.174599312274218</v>
      </c>
      <c r="D4384" s="209" t="s">
        <v>237</v>
      </c>
      <c r="E4384" s="209" t="s">
        <v>204</v>
      </c>
      <c r="F4384" s="209">
        <v>2015</v>
      </c>
    </row>
    <row r="4385" spans="1:6" x14ac:dyDescent="0.45">
      <c r="A4385" s="209">
        <v>92411</v>
      </c>
      <c r="B4385" s="209">
        <v>200</v>
      </c>
      <c r="C4385" s="208">
        <v>44.349292919193083</v>
      </c>
      <c r="D4385" s="209"/>
      <c r="E4385" s="209" t="s">
        <v>114</v>
      </c>
      <c r="F4385" s="209">
        <v>2015</v>
      </c>
    </row>
    <row r="4386" spans="1:6" x14ac:dyDescent="0.45">
      <c r="A4386" s="209">
        <v>92489</v>
      </c>
      <c r="B4386" s="209">
        <v>1200</v>
      </c>
      <c r="C4386" s="208">
        <v>18.931516304048689</v>
      </c>
      <c r="D4386" s="209"/>
      <c r="E4386" s="209" t="s">
        <v>203</v>
      </c>
      <c r="F4386" s="209">
        <v>1989</v>
      </c>
    </row>
    <row r="4387" spans="1:6" x14ac:dyDescent="0.45">
      <c r="A4387" s="209">
        <v>92526</v>
      </c>
      <c r="B4387" s="209">
        <v>250</v>
      </c>
      <c r="C4387" s="208">
        <v>24.87285810503041</v>
      </c>
      <c r="D4387" s="209"/>
      <c r="E4387" s="209" t="s">
        <v>204</v>
      </c>
      <c r="F4387" s="209">
        <v>2014</v>
      </c>
    </row>
    <row r="4388" spans="1:6" x14ac:dyDescent="0.45">
      <c r="A4388" s="209">
        <v>92528</v>
      </c>
      <c r="B4388" s="209">
        <v>315</v>
      </c>
      <c r="C4388" s="208">
        <v>29.406641662679629</v>
      </c>
      <c r="D4388" s="209"/>
      <c r="E4388" s="209" t="s">
        <v>204</v>
      </c>
      <c r="F4388" s="209">
        <v>2014</v>
      </c>
    </row>
    <row r="4389" spans="1:6" x14ac:dyDescent="0.45">
      <c r="A4389" s="209">
        <v>92530</v>
      </c>
      <c r="B4389" s="209">
        <v>315</v>
      </c>
      <c r="C4389" s="208">
        <v>32.985998597397263</v>
      </c>
      <c r="D4389" s="209"/>
      <c r="E4389" s="209" t="s">
        <v>204</v>
      </c>
      <c r="F4389" s="209">
        <v>2014</v>
      </c>
    </row>
    <row r="4390" spans="1:6" x14ac:dyDescent="0.45">
      <c r="A4390" s="209">
        <v>92532</v>
      </c>
      <c r="B4390" s="209">
        <v>315</v>
      </c>
      <c r="C4390" s="208">
        <v>73.014842861748889</v>
      </c>
      <c r="D4390" s="209"/>
      <c r="E4390" s="209" t="s">
        <v>204</v>
      </c>
      <c r="F4390" s="209">
        <v>2014</v>
      </c>
    </row>
    <row r="4391" spans="1:6" x14ac:dyDescent="0.45">
      <c r="A4391" s="209">
        <v>92537</v>
      </c>
      <c r="B4391" s="209">
        <v>315</v>
      </c>
      <c r="C4391" s="208">
        <v>45.945157488378356</v>
      </c>
      <c r="D4391" s="209"/>
      <c r="E4391" s="209" t="s">
        <v>204</v>
      </c>
      <c r="F4391" s="209">
        <v>2014</v>
      </c>
    </row>
    <row r="4392" spans="1:6" x14ac:dyDescent="0.45">
      <c r="A4392" s="209">
        <v>92551</v>
      </c>
      <c r="B4392" s="209">
        <v>1000</v>
      </c>
      <c r="C4392" s="208">
        <v>36.176269088916257</v>
      </c>
      <c r="D4392" s="209"/>
      <c r="E4392" s="209" t="s">
        <v>203</v>
      </c>
      <c r="F4392" s="209">
        <v>1980</v>
      </c>
    </row>
    <row r="4393" spans="1:6" x14ac:dyDescent="0.45">
      <c r="A4393" s="209">
        <v>92552</v>
      </c>
      <c r="B4393" s="209">
        <v>1000</v>
      </c>
      <c r="C4393" s="208">
        <v>21.50728836080831</v>
      </c>
      <c r="D4393" s="209"/>
      <c r="E4393" s="209" t="s">
        <v>203</v>
      </c>
      <c r="F4393" s="209">
        <v>1990</v>
      </c>
    </row>
    <row r="4394" spans="1:6" x14ac:dyDescent="0.45">
      <c r="A4394" s="209">
        <v>92555</v>
      </c>
      <c r="B4394" s="209">
        <v>1500</v>
      </c>
      <c r="C4394" s="208">
        <v>8.1625830797440777</v>
      </c>
      <c r="D4394" s="209"/>
      <c r="E4394" s="209" t="s">
        <v>203</v>
      </c>
      <c r="F4394" s="209">
        <v>1980</v>
      </c>
    </row>
    <row r="4395" spans="1:6" x14ac:dyDescent="0.45">
      <c r="A4395" s="209">
        <v>92556</v>
      </c>
      <c r="B4395" s="209">
        <v>1500</v>
      </c>
      <c r="C4395" s="208">
        <v>4.2667253676683181</v>
      </c>
      <c r="D4395" s="209"/>
      <c r="E4395" s="209" t="s">
        <v>203</v>
      </c>
      <c r="F4395" s="209">
        <v>1980</v>
      </c>
    </row>
    <row r="4396" spans="1:6" x14ac:dyDescent="0.45">
      <c r="A4396" s="209">
        <v>92660</v>
      </c>
      <c r="B4396" s="209">
        <v>200</v>
      </c>
      <c r="C4396" s="208">
        <v>23.138737133456061</v>
      </c>
      <c r="D4396" s="209"/>
      <c r="E4396" s="209" t="s">
        <v>204</v>
      </c>
      <c r="F4396" s="209">
        <v>2014</v>
      </c>
    </row>
    <row r="4397" spans="1:6" x14ac:dyDescent="0.45">
      <c r="A4397" s="209">
        <v>92669</v>
      </c>
      <c r="B4397" s="209">
        <v>315</v>
      </c>
      <c r="C4397" s="208">
        <v>11.66671266138712</v>
      </c>
      <c r="D4397" s="209"/>
      <c r="E4397" s="209" t="s">
        <v>204</v>
      </c>
      <c r="F4397" s="209">
        <v>2014</v>
      </c>
    </row>
    <row r="4398" spans="1:6" x14ac:dyDescent="0.45">
      <c r="A4398" s="209">
        <v>92672</v>
      </c>
      <c r="B4398" s="209">
        <v>315</v>
      </c>
      <c r="C4398" s="208">
        <v>31.64982777124176</v>
      </c>
      <c r="D4398" s="209"/>
      <c r="E4398" s="209" t="s">
        <v>204</v>
      </c>
      <c r="F4398" s="209">
        <v>2014</v>
      </c>
    </row>
    <row r="4399" spans="1:6" x14ac:dyDescent="0.45">
      <c r="A4399" s="209">
        <v>92674</v>
      </c>
      <c r="B4399" s="209">
        <v>315</v>
      </c>
      <c r="C4399" s="208">
        <v>19.125898301541721</v>
      </c>
      <c r="D4399" s="209"/>
      <c r="E4399" s="209" t="s">
        <v>204</v>
      </c>
      <c r="F4399" s="209">
        <v>2014</v>
      </c>
    </row>
    <row r="4400" spans="1:6" x14ac:dyDescent="0.45">
      <c r="A4400" s="209">
        <v>92679</v>
      </c>
      <c r="B4400" s="209">
        <v>315</v>
      </c>
      <c r="C4400" s="208">
        <v>51.093220493725568</v>
      </c>
      <c r="D4400" s="209"/>
      <c r="E4400" s="209" t="s">
        <v>204</v>
      </c>
      <c r="F4400" s="209">
        <v>2014</v>
      </c>
    </row>
    <row r="4401" spans="1:6" x14ac:dyDescent="0.45">
      <c r="A4401" s="209">
        <v>92688</v>
      </c>
      <c r="B4401" s="209">
        <v>315</v>
      </c>
      <c r="C4401" s="208">
        <v>40.214249926106334</v>
      </c>
      <c r="D4401" s="209"/>
      <c r="E4401" s="209" t="s">
        <v>204</v>
      </c>
      <c r="F4401" s="209">
        <v>2014</v>
      </c>
    </row>
    <row r="4402" spans="1:6" x14ac:dyDescent="0.45">
      <c r="A4402" s="209">
        <v>92689</v>
      </c>
      <c r="B4402" s="209">
        <v>250</v>
      </c>
      <c r="C4402" s="208">
        <v>15.03410477218473</v>
      </c>
      <c r="D4402" s="209"/>
      <c r="E4402" s="209" t="s">
        <v>204</v>
      </c>
      <c r="F4402" s="209">
        <v>2014</v>
      </c>
    </row>
    <row r="4403" spans="1:6" x14ac:dyDescent="0.45">
      <c r="A4403" s="209">
        <v>92690</v>
      </c>
      <c r="B4403" s="209">
        <v>250</v>
      </c>
      <c r="C4403" s="208">
        <v>29.17303382727976</v>
      </c>
      <c r="D4403" s="209"/>
      <c r="E4403" s="209" t="s">
        <v>204</v>
      </c>
      <c r="F4403" s="209">
        <v>2014</v>
      </c>
    </row>
    <row r="4404" spans="1:6" x14ac:dyDescent="0.45">
      <c r="A4404" s="209">
        <v>92761</v>
      </c>
      <c r="B4404" s="209">
        <v>600</v>
      </c>
      <c r="C4404" s="208">
        <v>12.99040013472705</v>
      </c>
      <c r="D4404" s="209"/>
      <c r="E4404" s="209" t="s">
        <v>203</v>
      </c>
      <c r="F4404" s="209">
        <v>1901</v>
      </c>
    </row>
    <row r="4405" spans="1:6" x14ac:dyDescent="0.45">
      <c r="A4405" s="209">
        <v>92778</v>
      </c>
      <c r="B4405" s="209">
        <v>200</v>
      </c>
      <c r="C4405" s="208">
        <v>62.927933642948247</v>
      </c>
      <c r="D4405" s="209"/>
      <c r="E4405" s="209" t="s">
        <v>204</v>
      </c>
      <c r="F4405" s="209">
        <v>2006</v>
      </c>
    </row>
    <row r="4406" spans="1:6" x14ac:dyDescent="0.45">
      <c r="A4406" s="209">
        <v>92779</v>
      </c>
      <c r="B4406" s="209">
        <v>200</v>
      </c>
      <c r="C4406" s="208">
        <v>48.643553089088897</v>
      </c>
      <c r="D4406" s="209"/>
      <c r="E4406" s="209" t="s">
        <v>204</v>
      </c>
      <c r="F4406" s="209">
        <v>2006</v>
      </c>
    </row>
    <row r="4407" spans="1:6" x14ac:dyDescent="0.45">
      <c r="A4407" s="209">
        <v>92812</v>
      </c>
      <c r="B4407" s="209">
        <v>250</v>
      </c>
      <c r="C4407" s="208">
        <v>3.75792168321827</v>
      </c>
      <c r="D4407" s="209"/>
      <c r="E4407" s="209" t="s">
        <v>204</v>
      </c>
      <c r="F4407" s="209">
        <v>2014</v>
      </c>
    </row>
    <row r="4408" spans="1:6" x14ac:dyDescent="0.45">
      <c r="A4408" s="209">
        <v>92813</v>
      </c>
      <c r="B4408" s="209">
        <v>250</v>
      </c>
      <c r="C4408" s="208">
        <v>29.574941550783642</v>
      </c>
      <c r="D4408" s="209"/>
      <c r="E4408" s="209" t="s">
        <v>204</v>
      </c>
      <c r="F4408" s="209">
        <v>2014</v>
      </c>
    </row>
    <row r="4409" spans="1:6" x14ac:dyDescent="0.45">
      <c r="A4409" s="209">
        <v>92815</v>
      </c>
      <c r="B4409" s="209">
        <v>315</v>
      </c>
      <c r="C4409" s="208">
        <v>10.46423386213038</v>
      </c>
      <c r="D4409" s="209" t="s">
        <v>227</v>
      </c>
      <c r="E4409" s="209" t="s">
        <v>204</v>
      </c>
      <c r="F4409" s="209">
        <v>1901</v>
      </c>
    </row>
    <row r="4410" spans="1:6" x14ac:dyDescent="0.45">
      <c r="A4410" s="209">
        <v>92818</v>
      </c>
      <c r="B4410" s="209">
        <v>315</v>
      </c>
      <c r="C4410" s="208">
        <v>13.8080361530217</v>
      </c>
      <c r="D4410" s="209"/>
      <c r="E4410" s="209" t="s">
        <v>204</v>
      </c>
      <c r="F4410" s="209">
        <v>2014</v>
      </c>
    </row>
    <row r="4411" spans="1:6" x14ac:dyDescent="0.45">
      <c r="A4411" s="209">
        <v>92819</v>
      </c>
      <c r="B4411" s="209">
        <v>200</v>
      </c>
      <c r="C4411" s="208">
        <v>19.39258934702238</v>
      </c>
      <c r="D4411" s="209"/>
      <c r="E4411" s="209" t="s">
        <v>114</v>
      </c>
      <c r="F4411" s="209">
        <v>2010</v>
      </c>
    </row>
    <row r="4412" spans="1:6" x14ac:dyDescent="0.45">
      <c r="A4412" s="209">
        <v>92820</v>
      </c>
      <c r="B4412" s="209">
        <v>200</v>
      </c>
      <c r="C4412" s="208">
        <v>7.2808968464503021</v>
      </c>
      <c r="D4412" s="209"/>
      <c r="E4412" s="209" t="s">
        <v>204</v>
      </c>
      <c r="F4412" s="209">
        <v>2014</v>
      </c>
    </row>
    <row r="4413" spans="1:6" x14ac:dyDescent="0.45">
      <c r="A4413" s="209">
        <v>92822</v>
      </c>
      <c r="B4413" s="209">
        <v>315</v>
      </c>
      <c r="C4413" s="208">
        <v>12.60102446750248</v>
      </c>
      <c r="D4413" s="209"/>
      <c r="E4413" s="209" t="s">
        <v>204</v>
      </c>
      <c r="F4413" s="209">
        <v>2014</v>
      </c>
    </row>
    <row r="4414" spans="1:6" x14ac:dyDescent="0.45">
      <c r="A4414" s="209">
        <v>92823</v>
      </c>
      <c r="B4414" s="209">
        <v>315</v>
      </c>
      <c r="C4414" s="208">
        <v>11.883415572712821</v>
      </c>
      <c r="D4414" s="209"/>
      <c r="E4414" s="209" t="s">
        <v>204</v>
      </c>
      <c r="F4414" s="209">
        <v>2014</v>
      </c>
    </row>
    <row r="4415" spans="1:6" x14ac:dyDescent="0.45">
      <c r="A4415" s="209">
        <v>92827</v>
      </c>
      <c r="B4415" s="209">
        <v>350</v>
      </c>
      <c r="C4415" s="208">
        <v>6.0577457115465663</v>
      </c>
      <c r="D4415" s="209"/>
      <c r="E4415" s="209" t="s">
        <v>204</v>
      </c>
      <c r="F4415" s="209">
        <v>2014</v>
      </c>
    </row>
    <row r="4416" spans="1:6" x14ac:dyDescent="0.45">
      <c r="A4416" s="209">
        <v>92828</v>
      </c>
      <c r="B4416" s="209">
        <v>350</v>
      </c>
      <c r="C4416" s="208">
        <v>21.552833095751371</v>
      </c>
      <c r="D4416" s="209"/>
      <c r="E4416" s="209" t="s">
        <v>204</v>
      </c>
      <c r="F4416" s="209">
        <v>2014</v>
      </c>
    </row>
    <row r="4417" spans="1:6" x14ac:dyDescent="0.45">
      <c r="A4417" s="209">
        <v>92836</v>
      </c>
      <c r="B4417" s="209">
        <v>350</v>
      </c>
      <c r="C4417" s="208">
        <v>14.12059471889498</v>
      </c>
      <c r="D4417" s="209"/>
      <c r="E4417" s="209" t="s">
        <v>204</v>
      </c>
      <c r="F4417" s="209">
        <v>2014</v>
      </c>
    </row>
    <row r="4418" spans="1:6" x14ac:dyDescent="0.45">
      <c r="A4418" s="209">
        <v>92839</v>
      </c>
      <c r="B4418" s="209">
        <v>350</v>
      </c>
      <c r="C4418" s="208">
        <v>18.353187622762221</v>
      </c>
      <c r="D4418" s="209"/>
      <c r="E4418" s="209" t="s">
        <v>204</v>
      </c>
      <c r="F4418" s="209">
        <v>2014</v>
      </c>
    </row>
    <row r="4419" spans="1:6" x14ac:dyDescent="0.45">
      <c r="A4419" s="209">
        <v>92840</v>
      </c>
      <c r="B4419" s="209">
        <v>350</v>
      </c>
      <c r="C4419" s="208">
        <v>22.166874938396841</v>
      </c>
      <c r="D4419" s="209"/>
      <c r="E4419" s="209" t="s">
        <v>204</v>
      </c>
      <c r="F4419" s="209">
        <v>2014</v>
      </c>
    </row>
    <row r="4420" spans="1:6" x14ac:dyDescent="0.45">
      <c r="A4420" s="209">
        <v>92848</v>
      </c>
      <c r="B4420" s="209">
        <v>350</v>
      </c>
      <c r="C4420" s="208">
        <v>32.085852393800977</v>
      </c>
      <c r="D4420" s="209"/>
      <c r="E4420" s="209" t="s">
        <v>204</v>
      </c>
      <c r="F4420" s="209">
        <v>2014</v>
      </c>
    </row>
    <row r="4421" spans="1:6" x14ac:dyDescent="0.45">
      <c r="A4421" s="209">
        <v>92849</v>
      </c>
      <c r="B4421" s="209">
        <v>350</v>
      </c>
      <c r="C4421" s="208">
        <v>30.235765587385149</v>
      </c>
      <c r="D4421" s="209"/>
      <c r="E4421" s="209" t="s">
        <v>204</v>
      </c>
      <c r="F4421" s="209">
        <v>2014</v>
      </c>
    </row>
    <row r="4422" spans="1:6" x14ac:dyDescent="0.45">
      <c r="A4422" s="209">
        <v>92850</v>
      </c>
      <c r="B4422" s="209">
        <v>350</v>
      </c>
      <c r="C4422" s="208">
        <v>11.61457726148773</v>
      </c>
      <c r="D4422" s="209"/>
      <c r="E4422" s="209" t="s">
        <v>204</v>
      </c>
      <c r="F4422" s="209">
        <v>2014</v>
      </c>
    </row>
    <row r="4423" spans="1:6" x14ac:dyDescent="0.45">
      <c r="A4423" s="209">
        <v>92854</v>
      </c>
      <c r="B4423" s="209">
        <v>400</v>
      </c>
      <c r="C4423" s="208">
        <v>40.310105280779418</v>
      </c>
      <c r="D4423" s="209"/>
      <c r="E4423" s="209" t="s">
        <v>204</v>
      </c>
      <c r="F4423" s="209">
        <v>2014</v>
      </c>
    </row>
    <row r="4424" spans="1:6" x14ac:dyDescent="0.45">
      <c r="A4424" s="209">
        <v>92859</v>
      </c>
      <c r="B4424" s="209">
        <v>400</v>
      </c>
      <c r="C4424" s="208">
        <v>20.535441980285231</v>
      </c>
      <c r="D4424" s="209"/>
      <c r="E4424" s="209" t="s">
        <v>204</v>
      </c>
      <c r="F4424" s="209">
        <v>2014</v>
      </c>
    </row>
    <row r="4425" spans="1:6" x14ac:dyDescent="0.45">
      <c r="A4425" s="209">
        <v>92864</v>
      </c>
      <c r="B4425" s="209">
        <v>500</v>
      </c>
      <c r="C4425" s="208">
        <v>7.9350451698821116</v>
      </c>
      <c r="D4425" s="209" t="s">
        <v>187</v>
      </c>
      <c r="E4425" s="209" t="s">
        <v>204</v>
      </c>
      <c r="F4425" s="209">
        <v>2014</v>
      </c>
    </row>
    <row r="4426" spans="1:6" x14ac:dyDescent="0.45">
      <c r="A4426" s="209">
        <v>92895</v>
      </c>
      <c r="B4426" s="209">
        <v>250</v>
      </c>
      <c r="C4426" s="208">
        <v>38.527426331599919</v>
      </c>
      <c r="D4426" s="209"/>
      <c r="E4426" s="209" t="s">
        <v>204</v>
      </c>
      <c r="F4426" s="209">
        <v>2014</v>
      </c>
    </row>
    <row r="4427" spans="1:6" x14ac:dyDescent="0.45">
      <c r="A4427" s="209">
        <v>92896</v>
      </c>
      <c r="B4427" s="209">
        <v>250</v>
      </c>
      <c r="C4427" s="208">
        <v>6.8115877212717804</v>
      </c>
      <c r="D4427" s="209"/>
      <c r="E4427" s="209" t="s">
        <v>433</v>
      </c>
      <c r="F4427" s="209">
        <v>2010</v>
      </c>
    </row>
    <row r="4428" spans="1:6" x14ac:dyDescent="0.45">
      <c r="A4428" s="209">
        <v>92915</v>
      </c>
      <c r="B4428" s="209">
        <v>500</v>
      </c>
      <c r="C4428" s="208">
        <v>41.930687559125531</v>
      </c>
      <c r="D4428" s="209"/>
      <c r="E4428" s="209" t="s">
        <v>203</v>
      </c>
      <c r="F4428" s="209">
        <v>1981</v>
      </c>
    </row>
    <row r="4429" spans="1:6" x14ac:dyDescent="0.45">
      <c r="A4429" s="209">
        <v>92917</v>
      </c>
      <c r="B4429" s="209">
        <v>500</v>
      </c>
      <c r="C4429" s="208">
        <v>19.184589330343879</v>
      </c>
      <c r="D4429" s="209"/>
      <c r="E4429" s="209" t="s">
        <v>203</v>
      </c>
      <c r="F4429" s="209">
        <v>1981</v>
      </c>
    </row>
    <row r="4430" spans="1:6" x14ac:dyDescent="0.45">
      <c r="A4430" s="209">
        <v>92928</v>
      </c>
      <c r="B4430" s="209">
        <v>500</v>
      </c>
      <c r="C4430" s="208">
        <v>16.888303854501419</v>
      </c>
      <c r="D4430" s="209"/>
      <c r="E4430" s="209" t="s">
        <v>203</v>
      </c>
      <c r="F4430" s="209">
        <v>1981</v>
      </c>
    </row>
    <row r="4431" spans="1:6" x14ac:dyDescent="0.45">
      <c r="A4431" s="209">
        <v>92930</v>
      </c>
      <c r="B4431" s="209">
        <v>500</v>
      </c>
      <c r="C4431" s="208">
        <v>22.765919148126208</v>
      </c>
      <c r="D4431" s="209"/>
      <c r="E4431" s="209" t="s">
        <v>203</v>
      </c>
      <c r="F4431" s="209">
        <v>1981</v>
      </c>
    </row>
    <row r="4432" spans="1:6" x14ac:dyDescent="0.45">
      <c r="A4432" s="209">
        <v>92944</v>
      </c>
      <c r="B4432" s="209">
        <v>300</v>
      </c>
      <c r="C4432" s="208">
        <v>17.884011777212699</v>
      </c>
      <c r="D4432" s="209"/>
      <c r="E4432" s="209" t="s">
        <v>205</v>
      </c>
      <c r="F4432" s="209">
        <v>1981</v>
      </c>
    </row>
    <row r="4433" spans="1:6" x14ac:dyDescent="0.45">
      <c r="A4433" s="209">
        <v>92946</v>
      </c>
      <c r="B4433" s="209">
        <v>300</v>
      </c>
      <c r="C4433" s="208">
        <v>10.788181377025669</v>
      </c>
      <c r="D4433" s="209"/>
      <c r="E4433" s="209" t="s">
        <v>205</v>
      </c>
      <c r="F4433" s="209">
        <v>1981</v>
      </c>
    </row>
    <row r="4434" spans="1:6" x14ac:dyDescent="0.45">
      <c r="A4434" s="209">
        <v>92948</v>
      </c>
      <c r="B4434" s="209">
        <v>300</v>
      </c>
      <c r="C4434" s="208">
        <v>8.6469995869927985</v>
      </c>
      <c r="D4434" s="209"/>
      <c r="E4434" s="209" t="s">
        <v>205</v>
      </c>
      <c r="F4434" s="209">
        <v>1981</v>
      </c>
    </row>
    <row r="4435" spans="1:6" x14ac:dyDescent="0.45">
      <c r="A4435" s="209">
        <v>92963</v>
      </c>
      <c r="B4435" s="209">
        <v>250</v>
      </c>
      <c r="C4435" s="208">
        <v>25.307901800734911</v>
      </c>
      <c r="D4435" s="209"/>
      <c r="E4435" s="209" t="s">
        <v>114</v>
      </c>
      <c r="F4435" s="209">
        <v>2014</v>
      </c>
    </row>
    <row r="4436" spans="1:6" x14ac:dyDescent="0.45">
      <c r="A4436" s="209">
        <v>92999</v>
      </c>
      <c r="B4436" s="209">
        <v>200</v>
      </c>
      <c r="C4436" s="208">
        <v>46.410596567313817</v>
      </c>
      <c r="D4436" s="209"/>
      <c r="E4436" s="209" t="s">
        <v>204</v>
      </c>
      <c r="F4436" s="209">
        <v>2014</v>
      </c>
    </row>
    <row r="4437" spans="1:6" x14ac:dyDescent="0.45">
      <c r="A4437" s="209">
        <v>93000</v>
      </c>
      <c r="B4437" s="209">
        <v>200</v>
      </c>
      <c r="C4437" s="208">
        <v>56.655410174160671</v>
      </c>
      <c r="D4437" s="209"/>
      <c r="E4437" s="209" t="s">
        <v>204</v>
      </c>
      <c r="F4437" s="209">
        <v>2014</v>
      </c>
    </row>
    <row r="4438" spans="1:6" x14ac:dyDescent="0.45">
      <c r="A4438" s="209">
        <v>93002</v>
      </c>
      <c r="B4438" s="209">
        <v>200</v>
      </c>
      <c r="C4438" s="208">
        <v>50.527687829582021</v>
      </c>
      <c r="D4438" s="209"/>
      <c r="E4438" s="209" t="s">
        <v>204</v>
      </c>
      <c r="F4438" s="209">
        <v>2014</v>
      </c>
    </row>
    <row r="4439" spans="1:6" x14ac:dyDescent="0.45">
      <c r="A4439" s="209">
        <v>93011</v>
      </c>
      <c r="B4439" s="209">
        <v>200</v>
      </c>
      <c r="C4439" s="208">
        <v>41.753364248191239</v>
      </c>
      <c r="D4439" s="209"/>
      <c r="E4439" s="209" t="s">
        <v>204</v>
      </c>
      <c r="F4439" s="209">
        <v>2014</v>
      </c>
    </row>
    <row r="4440" spans="1:6" x14ac:dyDescent="0.45">
      <c r="A4440" s="209">
        <v>93012</v>
      </c>
      <c r="B4440" s="209">
        <v>200</v>
      </c>
      <c r="C4440" s="208">
        <v>45.77231948413003</v>
      </c>
      <c r="D4440" s="209"/>
      <c r="E4440" s="209" t="s">
        <v>204</v>
      </c>
      <c r="F4440" s="209">
        <v>2014</v>
      </c>
    </row>
    <row r="4441" spans="1:6" x14ac:dyDescent="0.45">
      <c r="A4441" s="209">
        <v>93013</v>
      </c>
      <c r="B4441" s="209">
        <v>200</v>
      </c>
      <c r="C4441" s="208">
        <v>56.577104181628087</v>
      </c>
      <c r="D4441" s="209"/>
      <c r="E4441" s="209" t="s">
        <v>204</v>
      </c>
      <c r="F4441" s="209">
        <v>2014</v>
      </c>
    </row>
    <row r="4442" spans="1:6" x14ac:dyDescent="0.45">
      <c r="A4442" s="209">
        <v>93015</v>
      </c>
      <c r="B4442" s="209">
        <v>200</v>
      </c>
      <c r="C4442" s="208">
        <v>46.522671060030163</v>
      </c>
      <c r="D4442" s="209"/>
      <c r="E4442" s="209" t="s">
        <v>204</v>
      </c>
      <c r="F4442" s="209">
        <v>2014</v>
      </c>
    </row>
    <row r="4443" spans="1:6" x14ac:dyDescent="0.45">
      <c r="A4443" s="209">
        <v>93016</v>
      </c>
      <c r="B4443" s="209">
        <v>200</v>
      </c>
      <c r="C4443" s="208">
        <v>35.846496875303117</v>
      </c>
      <c r="D4443" s="209"/>
      <c r="E4443" s="209" t="s">
        <v>204</v>
      </c>
      <c r="F4443" s="209">
        <v>2013</v>
      </c>
    </row>
    <row r="4444" spans="1:6" x14ac:dyDescent="0.45">
      <c r="A4444" s="209">
        <v>93017</v>
      </c>
      <c r="B4444" s="209">
        <v>200</v>
      </c>
      <c r="C4444" s="208">
        <v>17.34124182122066</v>
      </c>
      <c r="D4444" s="209"/>
      <c r="E4444" s="209" t="s">
        <v>204</v>
      </c>
      <c r="F4444" s="209">
        <v>2014</v>
      </c>
    </row>
    <row r="4445" spans="1:6" x14ac:dyDescent="0.45">
      <c r="A4445" s="209">
        <v>93042</v>
      </c>
      <c r="B4445" s="209">
        <v>250</v>
      </c>
      <c r="C4445" s="208">
        <v>34.882743808736372</v>
      </c>
      <c r="D4445" s="209"/>
      <c r="E4445" s="209" t="s">
        <v>204</v>
      </c>
      <c r="F4445" s="209">
        <v>2014</v>
      </c>
    </row>
    <row r="4446" spans="1:6" x14ac:dyDescent="0.45">
      <c r="A4446" s="209">
        <v>93045</v>
      </c>
      <c r="B4446" s="209">
        <v>250</v>
      </c>
      <c r="C4446" s="208">
        <v>30.281331874773141</v>
      </c>
      <c r="D4446" s="209"/>
      <c r="E4446" s="209" t="s">
        <v>204</v>
      </c>
      <c r="F4446" s="209">
        <v>2014</v>
      </c>
    </row>
    <row r="4447" spans="1:6" x14ac:dyDescent="0.45">
      <c r="A4447" s="209">
        <v>93046</v>
      </c>
      <c r="B4447" s="209">
        <v>250</v>
      </c>
      <c r="C4447" s="208">
        <v>33.823704815147593</v>
      </c>
      <c r="D4447" s="209"/>
      <c r="E4447" s="209" t="s">
        <v>204</v>
      </c>
      <c r="F4447" s="209">
        <v>2014</v>
      </c>
    </row>
    <row r="4448" spans="1:6" x14ac:dyDescent="0.45">
      <c r="A4448" s="209">
        <v>93052</v>
      </c>
      <c r="B4448" s="209">
        <v>450</v>
      </c>
      <c r="C4448" s="208">
        <v>5.5335417062843844</v>
      </c>
      <c r="D4448" s="209"/>
      <c r="E4448" s="209" t="s">
        <v>204</v>
      </c>
      <c r="F4448" s="209">
        <v>2014</v>
      </c>
    </row>
    <row r="4449" spans="1:6" x14ac:dyDescent="0.45">
      <c r="A4449" s="209">
        <v>93053</v>
      </c>
      <c r="B4449" s="209">
        <v>450</v>
      </c>
      <c r="C4449" s="208">
        <v>51.923854368596729</v>
      </c>
      <c r="D4449" s="209"/>
      <c r="E4449" s="209" t="s">
        <v>204</v>
      </c>
      <c r="F4449" s="209">
        <v>2014</v>
      </c>
    </row>
    <row r="4450" spans="1:6" x14ac:dyDescent="0.45">
      <c r="A4450" s="209">
        <v>93054</v>
      </c>
      <c r="B4450" s="209">
        <v>450</v>
      </c>
      <c r="C4450" s="208">
        <v>31.086755577200851</v>
      </c>
      <c r="D4450" s="209"/>
      <c r="E4450" s="209" t="s">
        <v>204</v>
      </c>
      <c r="F4450" s="209">
        <v>2014</v>
      </c>
    </row>
    <row r="4451" spans="1:6" x14ac:dyDescent="0.45">
      <c r="A4451" s="209">
        <v>93057</v>
      </c>
      <c r="B4451" s="209">
        <v>250</v>
      </c>
      <c r="C4451" s="208">
        <v>26.943074316332929</v>
      </c>
      <c r="D4451" s="209"/>
      <c r="E4451" s="209" t="s">
        <v>204</v>
      </c>
      <c r="F4451" s="209">
        <v>2014</v>
      </c>
    </row>
    <row r="4452" spans="1:6" x14ac:dyDescent="0.45">
      <c r="A4452" s="209">
        <v>93061</v>
      </c>
      <c r="B4452" s="209">
        <v>250</v>
      </c>
      <c r="C4452" s="208">
        <v>24.87772296261836</v>
      </c>
      <c r="D4452" s="209"/>
      <c r="E4452" s="209" t="s">
        <v>204</v>
      </c>
      <c r="F4452" s="209">
        <v>2014</v>
      </c>
    </row>
    <row r="4453" spans="1:6" x14ac:dyDescent="0.45">
      <c r="A4453" s="209">
        <v>93069</v>
      </c>
      <c r="B4453" s="209">
        <v>560</v>
      </c>
      <c r="C4453" s="208">
        <v>21.301971610230211</v>
      </c>
      <c r="D4453" s="209"/>
      <c r="E4453" s="209" t="s">
        <v>204</v>
      </c>
      <c r="F4453" s="209">
        <v>2014</v>
      </c>
    </row>
    <row r="4454" spans="1:6" x14ac:dyDescent="0.45">
      <c r="A4454" s="209">
        <v>93070</v>
      </c>
      <c r="B4454" s="209">
        <v>560</v>
      </c>
      <c r="C4454" s="208">
        <v>44.704715481506</v>
      </c>
      <c r="D4454" s="209"/>
      <c r="E4454" s="209" t="s">
        <v>204</v>
      </c>
      <c r="F4454" s="209">
        <v>2014</v>
      </c>
    </row>
    <row r="4455" spans="1:6" x14ac:dyDescent="0.45">
      <c r="A4455" s="209">
        <v>93071</v>
      </c>
      <c r="B4455" s="209">
        <v>560</v>
      </c>
      <c r="C4455" s="208">
        <v>32.770397065479663</v>
      </c>
      <c r="D4455" s="209"/>
      <c r="E4455" s="209" t="s">
        <v>204</v>
      </c>
      <c r="F4455" s="209">
        <v>2014</v>
      </c>
    </row>
    <row r="4456" spans="1:6" x14ac:dyDescent="0.45">
      <c r="A4456" s="209">
        <v>93074</v>
      </c>
      <c r="B4456" s="209">
        <v>560</v>
      </c>
      <c r="C4456" s="208">
        <v>30.465259170218889</v>
      </c>
      <c r="D4456" s="209"/>
      <c r="E4456" s="209" t="s">
        <v>204</v>
      </c>
      <c r="F4456" s="209">
        <v>2014</v>
      </c>
    </row>
    <row r="4457" spans="1:6" x14ac:dyDescent="0.45">
      <c r="A4457" s="209">
        <v>93075</v>
      </c>
      <c r="B4457" s="209">
        <v>560</v>
      </c>
      <c r="C4457" s="208">
        <v>30.509402681844829</v>
      </c>
      <c r="D4457" s="209"/>
      <c r="E4457" s="209" t="s">
        <v>204</v>
      </c>
      <c r="F4457" s="209">
        <v>2014</v>
      </c>
    </row>
    <row r="4458" spans="1:6" x14ac:dyDescent="0.45">
      <c r="A4458" s="209">
        <v>93080</v>
      </c>
      <c r="B4458" s="209">
        <v>560</v>
      </c>
      <c r="C4458" s="208">
        <v>31.745313788199599</v>
      </c>
      <c r="D4458" s="209"/>
      <c r="E4458" s="209" t="s">
        <v>204</v>
      </c>
      <c r="F4458" s="209">
        <v>2014</v>
      </c>
    </row>
    <row r="4459" spans="1:6" x14ac:dyDescent="0.45">
      <c r="A4459" s="209">
        <v>93082</v>
      </c>
      <c r="B4459" s="209">
        <v>560</v>
      </c>
      <c r="C4459" s="208">
        <v>34.591960968893552</v>
      </c>
      <c r="D4459" s="209"/>
      <c r="E4459" s="209" t="s">
        <v>204</v>
      </c>
      <c r="F4459" s="209">
        <v>2014</v>
      </c>
    </row>
    <row r="4460" spans="1:6" x14ac:dyDescent="0.45">
      <c r="A4460" s="209">
        <v>93084</v>
      </c>
      <c r="B4460" s="209">
        <v>560</v>
      </c>
      <c r="C4460" s="208">
        <v>37.518292673807032</v>
      </c>
      <c r="D4460" s="209"/>
      <c r="E4460" s="209" t="s">
        <v>204</v>
      </c>
      <c r="F4460" s="209">
        <v>2014</v>
      </c>
    </row>
    <row r="4461" spans="1:6" x14ac:dyDescent="0.45">
      <c r="A4461" s="209">
        <v>93086</v>
      </c>
      <c r="B4461" s="209">
        <v>560</v>
      </c>
      <c r="C4461" s="208">
        <v>37.302415109497787</v>
      </c>
      <c r="D4461" s="209"/>
      <c r="E4461" s="209" t="s">
        <v>204</v>
      </c>
      <c r="F4461" s="209">
        <v>2014</v>
      </c>
    </row>
    <row r="4462" spans="1:6" x14ac:dyDescent="0.45">
      <c r="A4462" s="209">
        <v>93106</v>
      </c>
      <c r="B4462" s="209">
        <v>560</v>
      </c>
      <c r="C4462" s="208">
        <v>46.782162226537253</v>
      </c>
      <c r="D4462" s="209"/>
      <c r="E4462" s="209" t="s">
        <v>204</v>
      </c>
      <c r="F4462" s="209">
        <v>2014</v>
      </c>
    </row>
    <row r="4463" spans="1:6" x14ac:dyDescent="0.45">
      <c r="A4463" s="209">
        <v>93109</v>
      </c>
      <c r="B4463" s="209">
        <v>560</v>
      </c>
      <c r="C4463" s="208">
        <v>60.281823750560491</v>
      </c>
      <c r="D4463" s="209"/>
      <c r="E4463" s="209" t="s">
        <v>204</v>
      </c>
      <c r="F4463" s="209">
        <v>2014</v>
      </c>
    </row>
    <row r="4464" spans="1:6" x14ac:dyDescent="0.45">
      <c r="A4464" s="209">
        <v>93112</v>
      </c>
      <c r="B4464" s="209">
        <v>560</v>
      </c>
      <c r="C4464" s="208">
        <v>25.989973835704571</v>
      </c>
      <c r="D4464" s="209"/>
      <c r="E4464" s="209" t="s">
        <v>204</v>
      </c>
      <c r="F4464" s="209">
        <v>2014</v>
      </c>
    </row>
    <row r="4465" spans="1:6" x14ac:dyDescent="0.45">
      <c r="A4465" s="209">
        <v>93113</v>
      </c>
      <c r="B4465" s="209">
        <v>560</v>
      </c>
      <c r="C4465" s="208">
        <v>37.175282961567341</v>
      </c>
      <c r="D4465" s="209"/>
      <c r="E4465" s="209" t="s">
        <v>204</v>
      </c>
      <c r="F4465" s="209">
        <v>2014</v>
      </c>
    </row>
    <row r="4466" spans="1:6" x14ac:dyDescent="0.45">
      <c r="A4466" s="209">
        <v>93115</v>
      </c>
      <c r="B4466" s="209">
        <v>560</v>
      </c>
      <c r="C4466" s="208">
        <v>43.624240021990637</v>
      </c>
      <c r="D4466" s="209"/>
      <c r="E4466" s="209" t="s">
        <v>204</v>
      </c>
      <c r="F4466" s="209">
        <v>2014</v>
      </c>
    </row>
    <row r="4467" spans="1:6" x14ac:dyDescent="0.45">
      <c r="A4467" s="209">
        <v>93118</v>
      </c>
      <c r="B4467" s="209">
        <v>200</v>
      </c>
      <c r="C4467" s="208">
        <v>4.9773625387620317</v>
      </c>
      <c r="D4467" s="209" t="s">
        <v>227</v>
      </c>
      <c r="E4467" s="209" t="s">
        <v>204</v>
      </c>
      <c r="F4467" s="209">
        <v>2017</v>
      </c>
    </row>
    <row r="4468" spans="1:6" x14ac:dyDescent="0.45">
      <c r="A4468" s="209">
        <v>93122</v>
      </c>
      <c r="B4468" s="209">
        <v>250</v>
      </c>
      <c r="C4468" s="208">
        <v>13.09869100477693</v>
      </c>
      <c r="D4468" s="209"/>
      <c r="E4468" s="209" t="s">
        <v>204</v>
      </c>
      <c r="F4468" s="209">
        <v>2014</v>
      </c>
    </row>
    <row r="4469" spans="1:6" x14ac:dyDescent="0.45">
      <c r="A4469" s="209">
        <v>93123</v>
      </c>
      <c r="B4469" s="209">
        <v>250</v>
      </c>
      <c r="C4469" s="208">
        <v>2.6844236521869398</v>
      </c>
      <c r="D4469" s="209"/>
      <c r="E4469" s="209" t="s">
        <v>204</v>
      </c>
      <c r="F4469" s="209">
        <v>2014</v>
      </c>
    </row>
    <row r="4470" spans="1:6" x14ac:dyDescent="0.45">
      <c r="A4470" s="209">
        <v>93124</v>
      </c>
      <c r="B4470" s="209">
        <v>250</v>
      </c>
      <c r="C4470" s="208">
        <v>9.9392017678283349</v>
      </c>
      <c r="D4470" s="209"/>
      <c r="E4470" s="209" t="s">
        <v>204</v>
      </c>
      <c r="F4470" s="209">
        <v>2014</v>
      </c>
    </row>
    <row r="4471" spans="1:6" x14ac:dyDescent="0.45">
      <c r="A4471" s="209">
        <v>93125</v>
      </c>
      <c r="B4471" s="209">
        <v>250</v>
      </c>
      <c r="C4471" s="208">
        <v>7.5524753136962977</v>
      </c>
      <c r="D4471" s="209"/>
      <c r="E4471" s="209" t="s">
        <v>204</v>
      </c>
      <c r="F4471" s="209">
        <v>2014</v>
      </c>
    </row>
    <row r="4472" spans="1:6" x14ac:dyDescent="0.45">
      <c r="A4472" s="209">
        <v>93126</v>
      </c>
      <c r="B4472" s="209">
        <v>250</v>
      </c>
      <c r="C4472" s="208">
        <v>3.6248488528294129</v>
      </c>
      <c r="D4472" s="209"/>
      <c r="E4472" s="209" t="s">
        <v>204</v>
      </c>
      <c r="F4472" s="209">
        <v>2014</v>
      </c>
    </row>
    <row r="4473" spans="1:6" x14ac:dyDescent="0.45">
      <c r="A4473" s="209">
        <v>93127</v>
      </c>
      <c r="B4473" s="209">
        <v>250</v>
      </c>
      <c r="C4473" s="208">
        <v>5.547734900767014</v>
      </c>
      <c r="D4473" s="209"/>
      <c r="E4473" s="209" t="s">
        <v>204</v>
      </c>
      <c r="F4473" s="209">
        <v>2014</v>
      </c>
    </row>
    <row r="4474" spans="1:6" x14ac:dyDescent="0.45">
      <c r="A4474" s="209">
        <v>93133</v>
      </c>
      <c r="B4474" s="209">
        <v>250</v>
      </c>
      <c r="C4474" s="208">
        <v>12.04436630383019</v>
      </c>
      <c r="D4474" s="209"/>
      <c r="E4474" s="209" t="s">
        <v>204</v>
      </c>
      <c r="F4474" s="209">
        <v>2014</v>
      </c>
    </row>
    <row r="4475" spans="1:6" x14ac:dyDescent="0.45">
      <c r="A4475" s="209">
        <v>93135</v>
      </c>
      <c r="B4475" s="209">
        <v>315</v>
      </c>
      <c r="C4475" s="208">
        <v>10.69318355781559</v>
      </c>
      <c r="D4475" s="209"/>
      <c r="E4475" s="209" t="s">
        <v>204</v>
      </c>
      <c r="F4475" s="209">
        <v>2014</v>
      </c>
    </row>
    <row r="4476" spans="1:6" x14ac:dyDescent="0.45">
      <c r="A4476" s="209">
        <v>93137</v>
      </c>
      <c r="B4476" s="209">
        <v>315</v>
      </c>
      <c r="C4476" s="208">
        <v>8.5794019706207241</v>
      </c>
      <c r="D4476" s="209"/>
      <c r="E4476" s="209" t="s">
        <v>204</v>
      </c>
      <c r="F4476" s="209">
        <v>2014</v>
      </c>
    </row>
    <row r="4477" spans="1:6" x14ac:dyDescent="0.45">
      <c r="A4477" s="209">
        <v>93138</v>
      </c>
      <c r="B4477" s="209">
        <v>315</v>
      </c>
      <c r="C4477" s="208">
        <v>10.21745899995965</v>
      </c>
      <c r="D4477" s="209" t="s">
        <v>228</v>
      </c>
      <c r="E4477" s="209" t="s">
        <v>204</v>
      </c>
      <c r="F4477" s="209">
        <v>2014</v>
      </c>
    </row>
    <row r="4478" spans="1:6" x14ac:dyDescent="0.45">
      <c r="A4478" s="209">
        <v>93139</v>
      </c>
      <c r="B4478" s="209">
        <v>315</v>
      </c>
      <c r="C4478" s="208">
        <v>12.14705022713594</v>
      </c>
      <c r="D4478" s="209"/>
      <c r="E4478" s="209" t="s">
        <v>204</v>
      </c>
      <c r="F4478" s="209">
        <v>2014</v>
      </c>
    </row>
    <row r="4479" spans="1:6" x14ac:dyDescent="0.45">
      <c r="A4479" s="209">
        <v>93141</v>
      </c>
      <c r="B4479" s="209">
        <v>315</v>
      </c>
      <c r="C4479" s="208">
        <v>5.7173897325362262</v>
      </c>
      <c r="D4479" s="209"/>
      <c r="E4479" s="209" t="s">
        <v>204</v>
      </c>
      <c r="F4479" s="209">
        <v>2014</v>
      </c>
    </row>
    <row r="4480" spans="1:6" x14ac:dyDescent="0.45">
      <c r="A4480" s="209">
        <v>93143</v>
      </c>
      <c r="B4480" s="209">
        <v>315</v>
      </c>
      <c r="C4480" s="208">
        <v>17.799755931847539</v>
      </c>
      <c r="D4480" s="209"/>
      <c r="E4480" s="209" t="s">
        <v>204</v>
      </c>
      <c r="F4480" s="209">
        <v>2014</v>
      </c>
    </row>
    <row r="4481" spans="1:6" x14ac:dyDescent="0.45">
      <c r="A4481" s="209">
        <v>93144</v>
      </c>
      <c r="B4481" s="209">
        <v>315</v>
      </c>
      <c r="C4481" s="208">
        <v>18.882367203614631</v>
      </c>
      <c r="D4481" s="209"/>
      <c r="E4481" s="209" t="s">
        <v>204</v>
      </c>
      <c r="F4481" s="209">
        <v>2014</v>
      </c>
    </row>
    <row r="4482" spans="1:6" x14ac:dyDescent="0.45">
      <c r="A4482" s="209">
        <v>93147</v>
      </c>
      <c r="B4482" s="209">
        <v>250</v>
      </c>
      <c r="C4482" s="208">
        <v>24.00925460350113</v>
      </c>
      <c r="D4482" s="209"/>
      <c r="E4482" s="209" t="s">
        <v>204</v>
      </c>
      <c r="F4482" s="209">
        <v>2014</v>
      </c>
    </row>
    <row r="4483" spans="1:6" x14ac:dyDescent="0.45">
      <c r="A4483" s="209">
        <v>93148</v>
      </c>
      <c r="B4483" s="209">
        <v>250</v>
      </c>
      <c r="C4483" s="208">
        <v>2.6637305426244988</v>
      </c>
      <c r="D4483" s="209"/>
      <c r="E4483" s="209" t="s">
        <v>204</v>
      </c>
      <c r="F4483" s="209">
        <v>2014</v>
      </c>
    </row>
    <row r="4484" spans="1:6" x14ac:dyDescent="0.45">
      <c r="A4484" s="209">
        <v>93155</v>
      </c>
      <c r="B4484" s="209">
        <v>250</v>
      </c>
      <c r="C4484" s="208">
        <v>21.33462880821968</v>
      </c>
      <c r="D4484" s="209"/>
      <c r="E4484" s="209" t="s">
        <v>114</v>
      </c>
      <c r="F4484" s="209">
        <v>2013</v>
      </c>
    </row>
    <row r="4485" spans="1:6" x14ac:dyDescent="0.45">
      <c r="A4485" s="209">
        <v>93156</v>
      </c>
      <c r="B4485" s="209">
        <v>250</v>
      </c>
      <c r="C4485" s="208">
        <v>11.06202803176758</v>
      </c>
      <c r="D4485" s="209"/>
      <c r="E4485" s="209" t="s">
        <v>114</v>
      </c>
      <c r="F4485" s="209">
        <v>2013</v>
      </c>
    </row>
    <row r="4486" spans="1:6" x14ac:dyDescent="0.45">
      <c r="A4486" s="209">
        <v>93157</v>
      </c>
      <c r="B4486" s="209">
        <v>250</v>
      </c>
      <c r="C4486" s="208">
        <v>24.026939800490521</v>
      </c>
      <c r="D4486" s="209" t="s">
        <v>187</v>
      </c>
      <c r="E4486" s="209" t="s">
        <v>204</v>
      </c>
      <c r="F4486" s="209">
        <v>2014</v>
      </c>
    </row>
    <row r="4487" spans="1:6" x14ac:dyDescent="0.45">
      <c r="A4487" s="209">
        <v>93159</v>
      </c>
      <c r="B4487" s="209">
        <v>250</v>
      </c>
      <c r="C4487" s="208">
        <v>5.7423099326361502</v>
      </c>
      <c r="D4487" s="209"/>
      <c r="E4487" s="209" t="s">
        <v>204</v>
      </c>
      <c r="F4487" s="209">
        <v>2014</v>
      </c>
    </row>
    <row r="4488" spans="1:6" x14ac:dyDescent="0.45">
      <c r="A4488" s="209">
        <v>93164</v>
      </c>
      <c r="B4488" s="209">
        <v>315</v>
      </c>
      <c r="C4488" s="208">
        <v>30.066271238121779</v>
      </c>
      <c r="D4488" s="209"/>
      <c r="E4488" s="209" t="s">
        <v>204</v>
      </c>
      <c r="F4488" s="209">
        <v>2014</v>
      </c>
    </row>
    <row r="4489" spans="1:6" x14ac:dyDescent="0.45">
      <c r="A4489" s="209">
        <v>93167</v>
      </c>
      <c r="B4489" s="209">
        <v>315</v>
      </c>
      <c r="C4489" s="208">
        <v>17.095883211930389</v>
      </c>
      <c r="D4489" s="209"/>
      <c r="E4489" s="209" t="s">
        <v>204</v>
      </c>
      <c r="F4489" s="209">
        <v>2014</v>
      </c>
    </row>
    <row r="4490" spans="1:6" x14ac:dyDescent="0.45">
      <c r="A4490" s="209">
        <v>93168</v>
      </c>
      <c r="B4490" s="209">
        <v>315</v>
      </c>
      <c r="C4490" s="208">
        <v>10.97353682255787</v>
      </c>
      <c r="D4490" s="209"/>
      <c r="E4490" s="209" t="s">
        <v>204</v>
      </c>
      <c r="F4490" s="209">
        <v>2014</v>
      </c>
    </row>
    <row r="4491" spans="1:6" x14ac:dyDescent="0.45">
      <c r="A4491" s="209">
        <v>93169</v>
      </c>
      <c r="B4491" s="209">
        <v>315</v>
      </c>
      <c r="C4491" s="208">
        <v>3.5627469998823118</v>
      </c>
      <c r="D4491" s="209"/>
      <c r="E4491" s="209" t="s">
        <v>204</v>
      </c>
      <c r="F4491" s="209">
        <v>2014</v>
      </c>
    </row>
    <row r="4492" spans="1:6" x14ac:dyDescent="0.45">
      <c r="A4492" s="209">
        <v>93173</v>
      </c>
      <c r="B4492" s="209">
        <v>315</v>
      </c>
      <c r="C4492" s="208">
        <v>14.826288733124221</v>
      </c>
      <c r="D4492" s="209"/>
      <c r="E4492" s="209" t="s">
        <v>204</v>
      </c>
      <c r="F4492" s="209">
        <v>2014</v>
      </c>
    </row>
    <row r="4493" spans="1:6" x14ac:dyDescent="0.45">
      <c r="A4493" s="209">
        <v>93175</v>
      </c>
      <c r="B4493" s="209">
        <v>400</v>
      </c>
      <c r="C4493" s="208">
        <v>16.456371011852301</v>
      </c>
      <c r="D4493" s="209"/>
      <c r="E4493" s="209" t="s">
        <v>204</v>
      </c>
      <c r="F4493" s="209">
        <v>2014</v>
      </c>
    </row>
    <row r="4494" spans="1:6" x14ac:dyDescent="0.45">
      <c r="A4494" s="209">
        <v>93176</v>
      </c>
      <c r="B4494" s="209">
        <v>400</v>
      </c>
      <c r="C4494" s="208">
        <v>10.448060164705391</v>
      </c>
      <c r="D4494" s="209"/>
      <c r="E4494" s="209" t="s">
        <v>204</v>
      </c>
      <c r="F4494" s="209">
        <v>2014</v>
      </c>
    </row>
    <row r="4495" spans="1:6" x14ac:dyDescent="0.45">
      <c r="A4495" s="209">
        <v>93178</v>
      </c>
      <c r="B4495" s="209">
        <v>400</v>
      </c>
      <c r="C4495" s="208">
        <v>4.223448397629058</v>
      </c>
      <c r="D4495" s="209"/>
      <c r="E4495" s="209" t="s">
        <v>204</v>
      </c>
      <c r="F4495" s="209">
        <v>2014</v>
      </c>
    </row>
    <row r="4496" spans="1:6" x14ac:dyDescent="0.45">
      <c r="A4496" s="209">
        <v>93183</v>
      </c>
      <c r="B4496" s="209">
        <v>400</v>
      </c>
      <c r="C4496" s="208">
        <v>8.2872621244368858</v>
      </c>
      <c r="D4496" s="209"/>
      <c r="E4496" s="209" t="s">
        <v>204</v>
      </c>
      <c r="F4496" s="209">
        <v>2014</v>
      </c>
    </row>
    <row r="4497" spans="1:6" x14ac:dyDescent="0.45">
      <c r="A4497" s="209">
        <v>93184</v>
      </c>
      <c r="B4497" s="209">
        <v>400</v>
      </c>
      <c r="C4497" s="208">
        <v>7.9767722346037537</v>
      </c>
      <c r="D4497" s="209"/>
      <c r="E4497" s="209" t="s">
        <v>204</v>
      </c>
      <c r="F4497" s="209">
        <v>2014</v>
      </c>
    </row>
    <row r="4498" spans="1:6" x14ac:dyDescent="0.45">
      <c r="A4498" s="209">
        <v>93185</v>
      </c>
      <c r="B4498" s="209">
        <v>400</v>
      </c>
      <c r="C4498" s="208">
        <v>38.551324451535883</v>
      </c>
      <c r="D4498" s="209"/>
      <c r="E4498" s="209" t="s">
        <v>204</v>
      </c>
      <c r="F4498" s="209">
        <v>2014</v>
      </c>
    </row>
    <row r="4499" spans="1:6" x14ac:dyDescent="0.45">
      <c r="A4499" s="209">
        <v>93188</v>
      </c>
      <c r="B4499" s="209">
        <v>400</v>
      </c>
      <c r="C4499" s="208">
        <v>4.2882560035134754</v>
      </c>
      <c r="D4499" s="209"/>
      <c r="E4499" s="209" t="s">
        <v>109</v>
      </c>
      <c r="F4499" s="209">
        <v>2014</v>
      </c>
    </row>
    <row r="4500" spans="1:6" x14ac:dyDescent="0.45">
      <c r="A4500" s="209">
        <v>93189</v>
      </c>
      <c r="B4500" s="209">
        <v>400</v>
      </c>
      <c r="C4500" s="208">
        <v>29.573660841105688</v>
      </c>
      <c r="D4500" s="209"/>
      <c r="E4500" s="209" t="s">
        <v>204</v>
      </c>
      <c r="F4500" s="209">
        <v>2014</v>
      </c>
    </row>
    <row r="4501" spans="1:6" x14ac:dyDescent="0.45">
      <c r="A4501" s="209">
        <v>93191</v>
      </c>
      <c r="B4501" s="209">
        <v>400</v>
      </c>
      <c r="C4501" s="208">
        <v>10.12273412902532</v>
      </c>
      <c r="D4501" s="209"/>
      <c r="E4501" s="209" t="s">
        <v>204</v>
      </c>
      <c r="F4501" s="209">
        <v>2014</v>
      </c>
    </row>
    <row r="4502" spans="1:6" x14ac:dyDescent="0.45">
      <c r="A4502" s="209">
        <v>93193</v>
      </c>
      <c r="B4502" s="209">
        <v>400</v>
      </c>
      <c r="C4502" s="208">
        <v>40.693995584312027</v>
      </c>
      <c r="D4502" s="209"/>
      <c r="E4502" s="209" t="s">
        <v>204</v>
      </c>
      <c r="F4502" s="209">
        <v>2014</v>
      </c>
    </row>
    <row r="4503" spans="1:6" x14ac:dyDescent="0.45">
      <c r="A4503" s="209">
        <v>93198</v>
      </c>
      <c r="B4503" s="209">
        <v>315</v>
      </c>
      <c r="C4503" s="208">
        <v>1.5945230203441401</v>
      </c>
      <c r="D4503" s="209"/>
      <c r="E4503" s="209" t="s">
        <v>204</v>
      </c>
      <c r="F4503" s="209">
        <v>2014</v>
      </c>
    </row>
    <row r="4504" spans="1:6" x14ac:dyDescent="0.45">
      <c r="A4504" s="209">
        <v>93199</v>
      </c>
      <c r="B4504" s="209">
        <v>315</v>
      </c>
      <c r="C4504" s="208">
        <v>2.334418862893354</v>
      </c>
      <c r="D4504" s="209"/>
      <c r="E4504" s="209" t="s">
        <v>204</v>
      </c>
      <c r="F4504" s="209">
        <v>2014</v>
      </c>
    </row>
    <row r="4505" spans="1:6" x14ac:dyDescent="0.45">
      <c r="A4505" s="209">
        <v>93217</v>
      </c>
      <c r="B4505" s="209">
        <v>315</v>
      </c>
      <c r="C4505" s="208">
        <v>9.2897064155845186</v>
      </c>
      <c r="D4505" s="209"/>
      <c r="E4505" s="209" t="s">
        <v>204</v>
      </c>
      <c r="F4505" s="209">
        <v>2014</v>
      </c>
    </row>
    <row r="4506" spans="1:6" x14ac:dyDescent="0.45">
      <c r="A4506" s="209">
        <v>93299</v>
      </c>
      <c r="B4506" s="209">
        <v>400</v>
      </c>
      <c r="C4506" s="208">
        <v>36.628407507075387</v>
      </c>
      <c r="D4506" s="209"/>
      <c r="E4506" s="209" t="s">
        <v>204</v>
      </c>
      <c r="F4506" s="209">
        <v>2014</v>
      </c>
    </row>
    <row r="4507" spans="1:6" x14ac:dyDescent="0.45">
      <c r="A4507" s="209">
        <v>93301</v>
      </c>
      <c r="B4507" s="209">
        <v>400</v>
      </c>
      <c r="C4507" s="208">
        <v>25.56679947042894</v>
      </c>
      <c r="D4507" s="209"/>
      <c r="E4507" s="209" t="s">
        <v>204</v>
      </c>
      <c r="F4507" s="209">
        <v>2014</v>
      </c>
    </row>
    <row r="4508" spans="1:6" x14ac:dyDescent="0.45">
      <c r="A4508" s="209">
        <v>93302</v>
      </c>
      <c r="B4508" s="209">
        <v>450</v>
      </c>
      <c r="C4508" s="208">
        <v>3.8581314419356292</v>
      </c>
      <c r="D4508" s="209"/>
      <c r="E4508" s="209" t="s">
        <v>204</v>
      </c>
      <c r="F4508" s="209">
        <v>2014</v>
      </c>
    </row>
    <row r="4509" spans="1:6" x14ac:dyDescent="0.45">
      <c r="A4509" s="209">
        <v>93304</v>
      </c>
      <c r="B4509" s="209">
        <v>450</v>
      </c>
      <c r="C4509" s="208">
        <v>22.711155243847749</v>
      </c>
      <c r="D4509" s="209"/>
      <c r="E4509" s="209" t="s">
        <v>204</v>
      </c>
      <c r="F4509" s="209">
        <v>2014</v>
      </c>
    </row>
    <row r="4510" spans="1:6" x14ac:dyDescent="0.45">
      <c r="A4510" s="209">
        <v>93305</v>
      </c>
      <c r="B4510" s="209">
        <v>450</v>
      </c>
      <c r="C4510" s="208">
        <v>10.0761568330363</v>
      </c>
      <c r="D4510" s="209"/>
      <c r="E4510" s="209" t="s">
        <v>204</v>
      </c>
      <c r="F4510" s="209">
        <v>2014</v>
      </c>
    </row>
    <row r="4511" spans="1:6" x14ac:dyDescent="0.45">
      <c r="A4511" s="209">
        <v>93309</v>
      </c>
      <c r="B4511" s="209">
        <v>560</v>
      </c>
      <c r="C4511" s="208">
        <v>9.3287864087953434</v>
      </c>
      <c r="D4511" s="209"/>
      <c r="E4511" s="209" t="s">
        <v>204</v>
      </c>
      <c r="F4511" s="209">
        <v>2014</v>
      </c>
    </row>
    <row r="4512" spans="1:6" x14ac:dyDescent="0.45">
      <c r="A4512" s="209">
        <v>93310</v>
      </c>
      <c r="B4512" s="209">
        <v>560</v>
      </c>
      <c r="C4512" s="208">
        <v>36.321542317597242</v>
      </c>
      <c r="D4512" s="209"/>
      <c r="E4512" s="209" t="s">
        <v>204</v>
      </c>
      <c r="F4512" s="209">
        <v>2014</v>
      </c>
    </row>
    <row r="4513" spans="1:6" x14ac:dyDescent="0.45">
      <c r="A4513" s="209">
        <v>93311</v>
      </c>
      <c r="B4513" s="209">
        <v>560</v>
      </c>
      <c r="C4513" s="208">
        <v>7.6304356713923998</v>
      </c>
      <c r="D4513" s="209"/>
      <c r="E4513" s="209" t="s">
        <v>204</v>
      </c>
      <c r="F4513" s="209">
        <v>2014</v>
      </c>
    </row>
    <row r="4514" spans="1:6" x14ac:dyDescent="0.45">
      <c r="A4514" s="209">
        <v>93312</v>
      </c>
      <c r="B4514" s="209">
        <v>560</v>
      </c>
      <c r="C4514" s="208">
        <v>15.269583545125871</v>
      </c>
      <c r="D4514" s="209"/>
      <c r="E4514" s="209" t="s">
        <v>204</v>
      </c>
      <c r="F4514" s="209">
        <v>2014</v>
      </c>
    </row>
    <row r="4515" spans="1:6" x14ac:dyDescent="0.45">
      <c r="A4515" s="209">
        <v>93315</v>
      </c>
      <c r="B4515" s="209">
        <v>560</v>
      </c>
      <c r="C4515" s="208">
        <v>15.381674361178019</v>
      </c>
      <c r="D4515" s="209"/>
      <c r="E4515" s="209" t="s">
        <v>204</v>
      </c>
      <c r="F4515" s="209">
        <v>2014</v>
      </c>
    </row>
    <row r="4516" spans="1:6" x14ac:dyDescent="0.45">
      <c r="A4516" s="209">
        <v>93320</v>
      </c>
      <c r="B4516" s="209">
        <v>560</v>
      </c>
      <c r="C4516" s="208">
        <v>79.143462080201331</v>
      </c>
      <c r="D4516" s="209"/>
      <c r="E4516" s="209" t="s">
        <v>204</v>
      </c>
      <c r="F4516" s="209">
        <v>2014</v>
      </c>
    </row>
    <row r="4517" spans="1:6" x14ac:dyDescent="0.45">
      <c r="A4517" s="209">
        <v>93321</v>
      </c>
      <c r="B4517" s="209">
        <v>560</v>
      </c>
      <c r="C4517" s="208">
        <v>78.856788056935471</v>
      </c>
      <c r="D4517" s="209"/>
      <c r="E4517" s="209" t="s">
        <v>204</v>
      </c>
      <c r="F4517" s="209">
        <v>2014</v>
      </c>
    </row>
    <row r="4518" spans="1:6" x14ac:dyDescent="0.45">
      <c r="A4518" s="209">
        <v>93322</v>
      </c>
      <c r="B4518" s="209">
        <v>560</v>
      </c>
      <c r="C4518" s="208">
        <v>35.07398336005253</v>
      </c>
      <c r="D4518" s="209"/>
      <c r="E4518" s="209" t="s">
        <v>204</v>
      </c>
      <c r="F4518" s="209">
        <v>2014</v>
      </c>
    </row>
    <row r="4519" spans="1:6" x14ac:dyDescent="0.45">
      <c r="A4519" s="209">
        <v>93323</v>
      </c>
      <c r="B4519" s="209">
        <v>560</v>
      </c>
      <c r="C4519" s="208">
        <v>47.107704096629263</v>
      </c>
      <c r="D4519" s="209"/>
      <c r="E4519" s="209" t="s">
        <v>204</v>
      </c>
      <c r="F4519" s="209">
        <v>2014</v>
      </c>
    </row>
    <row r="4520" spans="1:6" x14ac:dyDescent="0.45">
      <c r="A4520" s="209">
        <v>93324</v>
      </c>
      <c r="B4520" s="209">
        <v>560</v>
      </c>
      <c r="C4520" s="208">
        <v>34.674945117430681</v>
      </c>
      <c r="D4520" s="209"/>
      <c r="E4520" s="209" t="s">
        <v>204</v>
      </c>
      <c r="F4520" s="209">
        <v>2014</v>
      </c>
    </row>
    <row r="4521" spans="1:6" x14ac:dyDescent="0.45">
      <c r="A4521" s="209">
        <v>93325</v>
      </c>
      <c r="B4521" s="209">
        <v>500</v>
      </c>
      <c r="C4521" s="208">
        <v>4.8605413240804038</v>
      </c>
      <c r="D4521" s="209"/>
      <c r="E4521" s="209" t="s">
        <v>204</v>
      </c>
      <c r="F4521" s="209">
        <v>2014</v>
      </c>
    </row>
    <row r="4522" spans="1:6" x14ac:dyDescent="0.45">
      <c r="A4522" s="209">
        <v>93326</v>
      </c>
      <c r="B4522" s="209">
        <v>500</v>
      </c>
      <c r="C4522" s="208">
        <v>1.188691528050035</v>
      </c>
      <c r="D4522" s="209"/>
      <c r="E4522" s="209" t="s">
        <v>204</v>
      </c>
      <c r="F4522" s="209">
        <v>2014</v>
      </c>
    </row>
    <row r="4523" spans="1:6" x14ac:dyDescent="0.45">
      <c r="A4523" s="209">
        <v>93327</v>
      </c>
      <c r="B4523" s="209">
        <v>560</v>
      </c>
      <c r="C4523" s="208">
        <v>26.313640615136251</v>
      </c>
      <c r="D4523" s="209"/>
      <c r="E4523" s="209" t="s">
        <v>204</v>
      </c>
      <c r="F4523" s="209">
        <v>2014</v>
      </c>
    </row>
    <row r="4524" spans="1:6" x14ac:dyDescent="0.45">
      <c r="A4524" s="209">
        <v>93328</v>
      </c>
      <c r="B4524" s="209">
        <v>560</v>
      </c>
      <c r="C4524" s="208">
        <v>40.208624772023867</v>
      </c>
      <c r="D4524" s="209"/>
      <c r="E4524" s="209" t="s">
        <v>204</v>
      </c>
      <c r="F4524" s="209">
        <v>2014</v>
      </c>
    </row>
    <row r="4525" spans="1:6" x14ac:dyDescent="0.45">
      <c r="A4525" s="209">
        <v>93331</v>
      </c>
      <c r="B4525" s="209">
        <v>250</v>
      </c>
      <c r="C4525" s="208">
        <v>31.141044418282991</v>
      </c>
      <c r="D4525" s="209"/>
      <c r="E4525" s="209" t="s">
        <v>204</v>
      </c>
      <c r="F4525" s="209">
        <v>2014</v>
      </c>
    </row>
    <row r="4526" spans="1:6" x14ac:dyDescent="0.45">
      <c r="A4526" s="209">
        <v>93337</v>
      </c>
      <c r="B4526" s="209">
        <v>560</v>
      </c>
      <c r="C4526" s="208">
        <v>81.228250543809907</v>
      </c>
      <c r="D4526" s="209"/>
      <c r="E4526" s="209" t="s">
        <v>204</v>
      </c>
      <c r="F4526" s="209">
        <v>2014</v>
      </c>
    </row>
    <row r="4527" spans="1:6" x14ac:dyDescent="0.45">
      <c r="A4527" s="209">
        <v>93338</v>
      </c>
      <c r="B4527" s="209">
        <v>560</v>
      </c>
      <c r="C4527" s="208">
        <v>51.909148852565501</v>
      </c>
      <c r="D4527" s="209"/>
      <c r="E4527" s="209" t="s">
        <v>204</v>
      </c>
      <c r="F4527" s="209">
        <v>2014</v>
      </c>
    </row>
    <row r="4528" spans="1:6" x14ac:dyDescent="0.45">
      <c r="A4528" s="209">
        <v>93344</v>
      </c>
      <c r="B4528" s="209">
        <v>160</v>
      </c>
      <c r="C4528" s="208">
        <v>21.07411170611045</v>
      </c>
      <c r="D4528" s="209"/>
      <c r="E4528" s="209" t="s">
        <v>204</v>
      </c>
      <c r="F4528" s="209">
        <v>1901</v>
      </c>
    </row>
    <row r="4529" spans="1:6" x14ac:dyDescent="0.45">
      <c r="A4529" s="209">
        <v>93568</v>
      </c>
      <c r="B4529" s="209">
        <v>250</v>
      </c>
      <c r="C4529" s="208">
        <v>34.770209228792737</v>
      </c>
      <c r="D4529" s="209"/>
      <c r="E4529" s="209" t="s">
        <v>204</v>
      </c>
      <c r="F4529" s="209">
        <v>2008</v>
      </c>
    </row>
    <row r="4530" spans="1:6" x14ac:dyDescent="0.45">
      <c r="A4530" s="209">
        <v>93592</v>
      </c>
      <c r="B4530" s="209">
        <v>250</v>
      </c>
      <c r="C4530" s="208">
        <v>7.234944429552014</v>
      </c>
      <c r="D4530" s="209"/>
      <c r="E4530" s="209" t="s">
        <v>204</v>
      </c>
      <c r="F4530" s="209">
        <v>2014</v>
      </c>
    </row>
    <row r="4531" spans="1:6" x14ac:dyDescent="0.45">
      <c r="A4531" s="209">
        <v>93594</v>
      </c>
      <c r="B4531" s="209">
        <v>250</v>
      </c>
      <c r="C4531" s="208">
        <v>32.55280932683722</v>
      </c>
      <c r="D4531" s="209" t="s">
        <v>187</v>
      </c>
      <c r="E4531" s="209" t="s">
        <v>204</v>
      </c>
      <c r="F4531" s="209">
        <v>2014</v>
      </c>
    </row>
    <row r="4532" spans="1:6" x14ac:dyDescent="0.45">
      <c r="A4532" s="209">
        <v>93596</v>
      </c>
      <c r="B4532" s="209">
        <v>250</v>
      </c>
      <c r="C4532" s="208">
        <v>45.257925244231593</v>
      </c>
      <c r="D4532" s="209"/>
      <c r="E4532" s="209" t="s">
        <v>204</v>
      </c>
      <c r="F4532" s="209">
        <v>2014</v>
      </c>
    </row>
    <row r="4533" spans="1:6" x14ac:dyDescent="0.45">
      <c r="A4533" s="209">
        <v>93597</v>
      </c>
      <c r="B4533" s="209">
        <v>250</v>
      </c>
      <c r="C4533" s="208">
        <v>38.484259210531221</v>
      </c>
      <c r="D4533" s="209"/>
      <c r="E4533" s="209" t="s">
        <v>204</v>
      </c>
      <c r="F4533" s="209">
        <v>2014</v>
      </c>
    </row>
    <row r="4534" spans="1:6" x14ac:dyDescent="0.45">
      <c r="A4534" s="209">
        <v>93601</v>
      </c>
      <c r="B4534" s="209">
        <v>250</v>
      </c>
      <c r="C4534" s="208">
        <v>67.885445251918441</v>
      </c>
      <c r="D4534" s="209"/>
      <c r="E4534" s="209" t="s">
        <v>204</v>
      </c>
      <c r="F4534" s="209">
        <v>2014</v>
      </c>
    </row>
    <row r="4535" spans="1:6" x14ac:dyDescent="0.45">
      <c r="A4535" s="209">
        <v>93604</v>
      </c>
      <c r="B4535" s="209">
        <v>300</v>
      </c>
      <c r="C4535" s="208">
        <v>10.16334025113467</v>
      </c>
      <c r="D4535" s="209"/>
      <c r="E4535" s="209" t="s">
        <v>205</v>
      </c>
      <c r="F4535" s="209">
        <v>1901</v>
      </c>
    </row>
    <row r="4536" spans="1:6" x14ac:dyDescent="0.45">
      <c r="A4536" s="209">
        <v>93606</v>
      </c>
      <c r="B4536" s="209">
        <v>1200</v>
      </c>
      <c r="C4536" s="208">
        <v>34.929251697127853</v>
      </c>
      <c r="D4536" s="209"/>
      <c r="E4536" s="209" t="s">
        <v>203</v>
      </c>
      <c r="F4536" s="209">
        <v>1901</v>
      </c>
    </row>
    <row r="4537" spans="1:6" x14ac:dyDescent="0.45">
      <c r="A4537" s="209">
        <v>93613</v>
      </c>
      <c r="B4537" s="209">
        <v>315</v>
      </c>
      <c r="C4537" s="208">
        <v>23.363674771519079</v>
      </c>
      <c r="D4537" s="209"/>
      <c r="E4537" s="209" t="s">
        <v>204</v>
      </c>
      <c r="F4537" s="209">
        <v>2014</v>
      </c>
    </row>
    <row r="4538" spans="1:6" x14ac:dyDescent="0.45">
      <c r="A4538" s="209">
        <v>93617</v>
      </c>
      <c r="B4538" s="209">
        <v>200</v>
      </c>
      <c r="C4538" s="208">
        <v>24.775269474609949</v>
      </c>
      <c r="D4538" s="209"/>
      <c r="E4538" s="209" t="s">
        <v>204</v>
      </c>
      <c r="F4538" s="209">
        <v>2014</v>
      </c>
    </row>
    <row r="4539" spans="1:6" x14ac:dyDescent="0.45">
      <c r="A4539" s="209">
        <v>93620</v>
      </c>
      <c r="B4539" s="209">
        <v>200</v>
      </c>
      <c r="C4539" s="208">
        <v>20.865523028963679</v>
      </c>
      <c r="D4539" s="209"/>
      <c r="E4539" s="209" t="s">
        <v>204</v>
      </c>
      <c r="F4539" s="209">
        <v>2014</v>
      </c>
    </row>
    <row r="4540" spans="1:6" x14ac:dyDescent="0.45">
      <c r="A4540" s="209">
        <v>93624</v>
      </c>
      <c r="B4540" s="209">
        <v>200</v>
      </c>
      <c r="C4540" s="208">
        <v>31.386948725434081</v>
      </c>
      <c r="D4540" s="209"/>
      <c r="E4540" s="209" t="s">
        <v>204</v>
      </c>
      <c r="F4540" s="209">
        <v>2014</v>
      </c>
    </row>
    <row r="4541" spans="1:6" x14ac:dyDescent="0.45">
      <c r="A4541" s="209">
        <v>93625</v>
      </c>
      <c r="B4541" s="209">
        <v>315</v>
      </c>
      <c r="C4541" s="208">
        <v>20.156673098806881</v>
      </c>
      <c r="D4541" s="209"/>
      <c r="E4541" s="209" t="s">
        <v>204</v>
      </c>
      <c r="F4541" s="209">
        <v>2014</v>
      </c>
    </row>
    <row r="4542" spans="1:6" x14ac:dyDescent="0.45">
      <c r="A4542" s="209">
        <v>93626</v>
      </c>
      <c r="B4542" s="209">
        <v>315</v>
      </c>
      <c r="C4542" s="208">
        <v>32.018015741645563</v>
      </c>
      <c r="D4542" s="209"/>
      <c r="E4542" s="209" t="s">
        <v>204</v>
      </c>
      <c r="F4542" s="209">
        <v>2014</v>
      </c>
    </row>
    <row r="4543" spans="1:6" x14ac:dyDescent="0.45">
      <c r="A4543" s="209">
        <v>93627</v>
      </c>
      <c r="B4543" s="209">
        <v>315</v>
      </c>
      <c r="C4543" s="208">
        <v>9.3994054208690994</v>
      </c>
      <c r="D4543" s="209"/>
      <c r="E4543" s="209" t="s">
        <v>204</v>
      </c>
      <c r="F4543" s="209">
        <v>2014</v>
      </c>
    </row>
    <row r="4544" spans="1:6" x14ac:dyDescent="0.45">
      <c r="A4544" s="209">
        <v>93628</v>
      </c>
      <c r="B4544" s="209">
        <v>315</v>
      </c>
      <c r="C4544" s="208">
        <v>8.4864592284160025</v>
      </c>
      <c r="D4544" s="209"/>
      <c r="E4544" s="209" t="s">
        <v>204</v>
      </c>
      <c r="F4544" s="209">
        <v>2014</v>
      </c>
    </row>
    <row r="4545" spans="1:6" x14ac:dyDescent="0.45">
      <c r="A4545" s="209">
        <v>93637</v>
      </c>
      <c r="B4545" s="209">
        <v>200</v>
      </c>
      <c r="C4545" s="208">
        <v>47.458141426752043</v>
      </c>
      <c r="D4545" s="209"/>
      <c r="E4545" s="209" t="s">
        <v>204</v>
      </c>
      <c r="F4545" s="209">
        <v>2014</v>
      </c>
    </row>
    <row r="4546" spans="1:6" x14ac:dyDescent="0.45">
      <c r="A4546" s="209">
        <v>93638</v>
      </c>
      <c r="B4546" s="209">
        <v>200</v>
      </c>
      <c r="C4546" s="208">
        <v>8.1556802752533049</v>
      </c>
      <c r="D4546" s="209"/>
      <c r="E4546" s="209" t="s">
        <v>204</v>
      </c>
      <c r="F4546" s="209">
        <v>2014</v>
      </c>
    </row>
    <row r="4547" spans="1:6" x14ac:dyDescent="0.45">
      <c r="A4547" s="209">
        <v>93639</v>
      </c>
      <c r="B4547" s="209">
        <v>200</v>
      </c>
      <c r="C4547" s="208">
        <v>45.85411559167791</v>
      </c>
      <c r="D4547" s="209"/>
      <c r="E4547" s="209" t="s">
        <v>204</v>
      </c>
      <c r="F4547" s="209">
        <v>2014</v>
      </c>
    </row>
    <row r="4548" spans="1:6" x14ac:dyDescent="0.45">
      <c r="A4548" s="209">
        <v>93640</v>
      </c>
      <c r="B4548" s="209">
        <v>200</v>
      </c>
      <c r="C4548" s="208">
        <v>4.5321051403171264</v>
      </c>
      <c r="D4548" s="209"/>
      <c r="E4548" s="209" t="s">
        <v>204</v>
      </c>
      <c r="F4548" s="209">
        <v>2014</v>
      </c>
    </row>
    <row r="4549" spans="1:6" x14ac:dyDescent="0.45">
      <c r="A4549" s="209">
        <v>93641</v>
      </c>
      <c r="B4549" s="209">
        <v>200</v>
      </c>
      <c r="C4549" s="208">
        <v>13.3229140458174</v>
      </c>
      <c r="D4549" s="209"/>
      <c r="E4549" s="209" t="s">
        <v>204</v>
      </c>
      <c r="F4549" s="209">
        <v>2014</v>
      </c>
    </row>
    <row r="4550" spans="1:6" x14ac:dyDescent="0.45">
      <c r="A4550" s="209">
        <v>93720</v>
      </c>
      <c r="B4550" s="209">
        <v>400</v>
      </c>
      <c r="C4550" s="208">
        <v>32.134182898799438</v>
      </c>
      <c r="D4550" s="209"/>
      <c r="E4550" s="209" t="s">
        <v>204</v>
      </c>
      <c r="F4550" s="209">
        <v>2013</v>
      </c>
    </row>
    <row r="4551" spans="1:6" x14ac:dyDescent="0.45">
      <c r="A4551" s="209">
        <v>93721</v>
      </c>
      <c r="B4551" s="209">
        <v>400</v>
      </c>
      <c r="C4551" s="208">
        <v>17.86423231398426</v>
      </c>
      <c r="D4551" s="209"/>
      <c r="E4551" s="209" t="s">
        <v>204</v>
      </c>
      <c r="F4551" s="209">
        <v>2013</v>
      </c>
    </row>
    <row r="4552" spans="1:6" x14ac:dyDescent="0.45">
      <c r="A4552" s="209">
        <v>93793</v>
      </c>
      <c r="B4552" s="209">
        <v>450</v>
      </c>
      <c r="C4552" s="208">
        <v>26.056438777808879</v>
      </c>
      <c r="D4552" s="209"/>
      <c r="E4552" s="209" t="s">
        <v>204</v>
      </c>
      <c r="F4552" s="209">
        <v>2014</v>
      </c>
    </row>
    <row r="4553" spans="1:6" x14ac:dyDescent="0.45">
      <c r="A4553" s="209">
        <v>93795</v>
      </c>
      <c r="B4553" s="209">
        <v>450</v>
      </c>
      <c r="C4553" s="208">
        <v>23.53815588366804</v>
      </c>
      <c r="D4553" s="209"/>
      <c r="E4553" s="209" t="s">
        <v>204</v>
      </c>
      <c r="F4553" s="209">
        <v>2014</v>
      </c>
    </row>
    <row r="4554" spans="1:6" x14ac:dyDescent="0.45">
      <c r="A4554" s="209">
        <v>93797</v>
      </c>
      <c r="B4554" s="209">
        <v>450</v>
      </c>
      <c r="C4554" s="208">
        <v>22.835260748908791</v>
      </c>
      <c r="D4554" s="209"/>
      <c r="E4554" s="209" t="s">
        <v>204</v>
      </c>
      <c r="F4554" s="209">
        <v>2014</v>
      </c>
    </row>
    <row r="4555" spans="1:6" x14ac:dyDescent="0.45">
      <c r="A4555" s="209">
        <v>93799</v>
      </c>
      <c r="B4555" s="209">
        <v>450</v>
      </c>
      <c r="C4555" s="208">
        <v>10.82800842335247</v>
      </c>
      <c r="D4555" s="209"/>
      <c r="E4555" s="209" t="s">
        <v>204</v>
      </c>
      <c r="F4555" s="209">
        <v>2014</v>
      </c>
    </row>
    <row r="4556" spans="1:6" x14ac:dyDescent="0.45">
      <c r="A4556" s="209">
        <v>93800</v>
      </c>
      <c r="B4556" s="209">
        <v>450</v>
      </c>
      <c r="C4556" s="208">
        <v>25.670403823502021</v>
      </c>
      <c r="D4556" s="209"/>
      <c r="E4556" s="209" t="s">
        <v>204</v>
      </c>
      <c r="F4556" s="209">
        <v>2014</v>
      </c>
    </row>
    <row r="4557" spans="1:6" x14ac:dyDescent="0.45">
      <c r="A4557" s="209">
        <v>93802</v>
      </c>
      <c r="B4557" s="209">
        <v>450</v>
      </c>
      <c r="C4557" s="208">
        <v>23.485348961735731</v>
      </c>
      <c r="D4557" s="209"/>
      <c r="E4557" s="209" t="s">
        <v>204</v>
      </c>
      <c r="F4557" s="209">
        <v>2014</v>
      </c>
    </row>
    <row r="4558" spans="1:6" x14ac:dyDescent="0.45">
      <c r="A4558" s="209">
        <v>93805</v>
      </c>
      <c r="B4558" s="209">
        <v>450</v>
      </c>
      <c r="C4558" s="208">
        <v>9.0610216122864369</v>
      </c>
      <c r="D4558" s="209"/>
      <c r="E4558" s="209" t="s">
        <v>204</v>
      </c>
      <c r="F4558" s="209">
        <v>2014</v>
      </c>
    </row>
    <row r="4559" spans="1:6" x14ac:dyDescent="0.45">
      <c r="A4559" s="209">
        <v>93806</v>
      </c>
      <c r="B4559" s="209">
        <v>560</v>
      </c>
      <c r="C4559" s="208">
        <v>32.398015576798713</v>
      </c>
      <c r="D4559" s="209"/>
      <c r="E4559" s="209" t="s">
        <v>204</v>
      </c>
      <c r="F4559" s="209">
        <v>2014</v>
      </c>
    </row>
    <row r="4560" spans="1:6" x14ac:dyDescent="0.45">
      <c r="A4560" s="209">
        <v>93807</v>
      </c>
      <c r="B4560" s="209">
        <v>560</v>
      </c>
      <c r="C4560" s="208">
        <v>42.123657915840553</v>
      </c>
      <c r="D4560" s="209"/>
      <c r="E4560" s="209" t="s">
        <v>204</v>
      </c>
      <c r="F4560" s="209">
        <v>2014</v>
      </c>
    </row>
    <row r="4561" spans="1:6" x14ac:dyDescent="0.45">
      <c r="A4561" s="209">
        <v>93819</v>
      </c>
      <c r="B4561" s="209">
        <v>450</v>
      </c>
      <c r="C4561" s="208">
        <v>4.9957705170233924</v>
      </c>
      <c r="D4561" s="209"/>
      <c r="E4561" s="209" t="s">
        <v>204</v>
      </c>
      <c r="F4561" s="209">
        <v>2007</v>
      </c>
    </row>
    <row r="4562" spans="1:6" x14ac:dyDescent="0.45">
      <c r="A4562" s="209">
        <v>94135</v>
      </c>
      <c r="B4562" s="209">
        <v>315</v>
      </c>
      <c r="C4562" s="208">
        <v>21.043623456618381</v>
      </c>
      <c r="D4562" s="209"/>
      <c r="E4562" s="209" t="s">
        <v>204</v>
      </c>
      <c r="F4562" s="209">
        <v>2014</v>
      </c>
    </row>
    <row r="4563" spans="1:6" x14ac:dyDescent="0.45">
      <c r="A4563" s="209">
        <v>94136</v>
      </c>
      <c r="B4563" s="209">
        <v>790</v>
      </c>
      <c r="C4563" s="208">
        <v>27.481337079859529</v>
      </c>
      <c r="D4563" s="209"/>
      <c r="E4563" s="209" t="s">
        <v>109</v>
      </c>
      <c r="F4563" s="209">
        <v>2002</v>
      </c>
    </row>
    <row r="4564" spans="1:6" x14ac:dyDescent="0.45">
      <c r="A4564" s="209">
        <v>94164</v>
      </c>
      <c r="B4564" s="209">
        <v>250</v>
      </c>
      <c r="C4564" s="208">
        <v>5.3529806026306481</v>
      </c>
      <c r="D4564" s="209"/>
      <c r="E4564" s="209" t="s">
        <v>204</v>
      </c>
      <c r="F4564" s="209">
        <v>2014</v>
      </c>
    </row>
    <row r="4565" spans="1:6" x14ac:dyDescent="0.45">
      <c r="A4565" s="209">
        <v>94166</v>
      </c>
      <c r="B4565" s="209">
        <v>250</v>
      </c>
      <c r="C4565" s="208">
        <v>10.384920647665631</v>
      </c>
      <c r="D4565" s="209"/>
      <c r="E4565" s="209" t="s">
        <v>204</v>
      </c>
      <c r="F4565" s="209">
        <v>2014</v>
      </c>
    </row>
    <row r="4566" spans="1:6" x14ac:dyDescent="0.45">
      <c r="A4566" s="209">
        <v>94175</v>
      </c>
      <c r="B4566" s="209">
        <v>250</v>
      </c>
      <c r="C4566" s="208">
        <v>14.031547315570879</v>
      </c>
      <c r="D4566" s="209"/>
      <c r="E4566" s="209" t="s">
        <v>204</v>
      </c>
      <c r="F4566" s="209">
        <v>2014</v>
      </c>
    </row>
    <row r="4567" spans="1:6" x14ac:dyDescent="0.45">
      <c r="A4567" s="209">
        <v>94178</v>
      </c>
      <c r="B4567" s="209">
        <v>250</v>
      </c>
      <c r="C4567" s="208">
        <v>11.784849110395211</v>
      </c>
      <c r="D4567" s="209"/>
      <c r="E4567" s="209" t="s">
        <v>204</v>
      </c>
      <c r="F4567" s="209">
        <v>2014</v>
      </c>
    </row>
    <row r="4568" spans="1:6" x14ac:dyDescent="0.45">
      <c r="A4568" s="209">
        <v>94183</v>
      </c>
      <c r="B4568" s="209">
        <v>250</v>
      </c>
      <c r="C4568" s="208">
        <v>19.317714286906622</v>
      </c>
      <c r="D4568" s="209"/>
      <c r="E4568" s="209" t="s">
        <v>204</v>
      </c>
      <c r="F4568" s="209">
        <v>2014</v>
      </c>
    </row>
    <row r="4569" spans="1:6" x14ac:dyDescent="0.45">
      <c r="A4569" s="209">
        <v>94186</v>
      </c>
      <c r="B4569" s="209">
        <v>600</v>
      </c>
      <c r="C4569" s="208">
        <v>43.035576996907977</v>
      </c>
      <c r="D4569" s="209"/>
      <c r="E4569" s="209" t="s">
        <v>433</v>
      </c>
      <c r="F4569" s="209">
        <v>2010</v>
      </c>
    </row>
    <row r="4570" spans="1:6" x14ac:dyDescent="0.45">
      <c r="A4570" s="209">
        <v>94227</v>
      </c>
      <c r="B4570" s="209">
        <v>500</v>
      </c>
      <c r="C4570" s="208">
        <v>19.580401877392671</v>
      </c>
      <c r="D4570" s="209"/>
      <c r="E4570" s="209" t="s">
        <v>203</v>
      </c>
      <c r="F4570" s="209">
        <v>1901</v>
      </c>
    </row>
    <row r="4571" spans="1:6" x14ac:dyDescent="0.45">
      <c r="A4571" s="209">
        <v>94228</v>
      </c>
      <c r="B4571" s="209">
        <v>400</v>
      </c>
      <c r="C4571" s="208">
        <v>9.4657542579508345</v>
      </c>
      <c r="D4571" s="209"/>
      <c r="E4571" s="209" t="s">
        <v>204</v>
      </c>
      <c r="F4571" s="209">
        <v>2013</v>
      </c>
    </row>
    <row r="4572" spans="1:6" x14ac:dyDescent="0.45">
      <c r="A4572" s="209">
        <v>94230</v>
      </c>
      <c r="B4572" s="209">
        <v>630</v>
      </c>
      <c r="C4572" s="208">
        <v>5.1881028688230124</v>
      </c>
      <c r="D4572" s="209"/>
      <c r="E4572" s="209" t="s">
        <v>204</v>
      </c>
      <c r="F4572" s="209">
        <v>2013</v>
      </c>
    </row>
    <row r="4573" spans="1:6" x14ac:dyDescent="0.45">
      <c r="A4573" s="209">
        <v>94231</v>
      </c>
      <c r="B4573" s="209">
        <v>684</v>
      </c>
      <c r="C4573" s="208">
        <v>1.041239660679407</v>
      </c>
      <c r="D4573" s="209" t="s">
        <v>464</v>
      </c>
      <c r="E4573" s="209" t="s">
        <v>204</v>
      </c>
      <c r="F4573" s="209">
        <v>2014</v>
      </c>
    </row>
    <row r="4574" spans="1:6" x14ac:dyDescent="0.45">
      <c r="A4574" s="209">
        <v>94232</v>
      </c>
      <c r="B4574" s="209">
        <v>684</v>
      </c>
      <c r="C4574" s="208">
        <v>6.3295935024800318</v>
      </c>
      <c r="D4574" s="209" t="s">
        <v>464</v>
      </c>
      <c r="E4574" s="209" t="s">
        <v>204</v>
      </c>
      <c r="F4574" s="209">
        <v>2014</v>
      </c>
    </row>
    <row r="4575" spans="1:6" x14ac:dyDescent="0.45">
      <c r="A4575" s="209">
        <v>94233</v>
      </c>
      <c r="B4575" s="209">
        <v>684</v>
      </c>
      <c r="C4575" s="208">
        <v>35.682885604976782</v>
      </c>
      <c r="D4575" s="209"/>
      <c r="E4575" s="209" t="s">
        <v>204</v>
      </c>
      <c r="F4575" s="209">
        <v>2014</v>
      </c>
    </row>
    <row r="4576" spans="1:6" x14ac:dyDescent="0.45">
      <c r="A4576" s="209">
        <v>94234</v>
      </c>
      <c r="B4576" s="209">
        <v>250</v>
      </c>
      <c r="C4576" s="208">
        <v>24.27837275620659</v>
      </c>
      <c r="D4576" s="209"/>
      <c r="E4576" s="209" t="s">
        <v>114</v>
      </c>
      <c r="F4576" s="209">
        <v>2006</v>
      </c>
    </row>
    <row r="4577" spans="1:6" x14ac:dyDescent="0.45">
      <c r="A4577" s="209">
        <v>94235</v>
      </c>
      <c r="B4577" s="209">
        <v>250</v>
      </c>
      <c r="C4577" s="208">
        <v>19.385191038541951</v>
      </c>
      <c r="D4577" s="209"/>
      <c r="E4577" s="209" t="s">
        <v>114</v>
      </c>
      <c r="F4577" s="209">
        <v>2006</v>
      </c>
    </row>
    <row r="4578" spans="1:6" x14ac:dyDescent="0.45">
      <c r="A4578" s="209">
        <v>94245</v>
      </c>
      <c r="B4578" s="209"/>
      <c r="C4578" s="208">
        <v>16.076203946278682</v>
      </c>
      <c r="D4578" s="209"/>
      <c r="E4578" s="209"/>
      <c r="F4578" s="209">
        <v>1901</v>
      </c>
    </row>
    <row r="4579" spans="1:6" x14ac:dyDescent="0.45">
      <c r="A4579" s="209">
        <v>94279</v>
      </c>
      <c r="B4579" s="209">
        <v>750</v>
      </c>
      <c r="C4579" s="208">
        <v>64.084612835648628</v>
      </c>
      <c r="D4579" s="209" t="s">
        <v>457</v>
      </c>
      <c r="E4579" s="209" t="s">
        <v>203</v>
      </c>
      <c r="F4579" s="209">
        <v>1959</v>
      </c>
    </row>
    <row r="4580" spans="1:6" x14ac:dyDescent="0.45">
      <c r="A4580" s="209">
        <v>94280</v>
      </c>
      <c r="B4580" s="209">
        <v>1000</v>
      </c>
      <c r="C4580" s="208">
        <v>50.571524627260658</v>
      </c>
      <c r="D4580" s="209"/>
      <c r="E4580" s="209" t="s">
        <v>203</v>
      </c>
      <c r="F4580" s="209">
        <v>1901</v>
      </c>
    </row>
    <row r="4581" spans="1:6" x14ac:dyDescent="0.45">
      <c r="A4581" s="209">
        <v>94281</v>
      </c>
      <c r="B4581" s="209">
        <v>1000</v>
      </c>
      <c r="C4581" s="208">
        <v>39.829643950300671</v>
      </c>
      <c r="D4581" s="209"/>
      <c r="E4581" s="209" t="s">
        <v>203</v>
      </c>
      <c r="F4581" s="209">
        <v>1990</v>
      </c>
    </row>
    <row r="4582" spans="1:6" x14ac:dyDescent="0.45">
      <c r="A4582" s="209">
        <v>94282</v>
      </c>
      <c r="B4582" s="209">
        <v>1000</v>
      </c>
      <c r="C4582" s="208">
        <v>50.10684155830883</v>
      </c>
      <c r="D4582" s="209"/>
      <c r="E4582" s="209" t="s">
        <v>203</v>
      </c>
      <c r="F4582" s="209">
        <v>1901</v>
      </c>
    </row>
    <row r="4583" spans="1:6" x14ac:dyDescent="0.45">
      <c r="A4583" s="209">
        <v>94283</v>
      </c>
      <c r="B4583" s="209">
        <v>1000</v>
      </c>
      <c r="C4583" s="208">
        <v>55.694542932885732</v>
      </c>
      <c r="D4583" s="209"/>
      <c r="E4583" s="209"/>
      <c r="F4583" s="209">
        <v>1990</v>
      </c>
    </row>
    <row r="4584" spans="1:6" x14ac:dyDescent="0.45">
      <c r="A4584" s="209">
        <v>94287</v>
      </c>
      <c r="B4584" s="209">
        <v>300</v>
      </c>
      <c r="C4584" s="208">
        <v>11.031903019459641</v>
      </c>
      <c r="D4584" s="209"/>
      <c r="E4584" s="209" t="s">
        <v>205</v>
      </c>
      <c r="F4584" s="209">
        <v>1986</v>
      </c>
    </row>
    <row r="4585" spans="1:6" x14ac:dyDescent="0.45">
      <c r="A4585" s="209">
        <v>94288</v>
      </c>
      <c r="B4585" s="209">
        <v>300</v>
      </c>
      <c r="C4585" s="208">
        <v>41.251338430973853</v>
      </c>
      <c r="D4585" s="209"/>
      <c r="E4585" s="209" t="s">
        <v>205</v>
      </c>
      <c r="F4585" s="209">
        <v>1986</v>
      </c>
    </row>
    <row r="4586" spans="1:6" x14ac:dyDescent="0.45">
      <c r="A4586" s="209">
        <v>94301</v>
      </c>
      <c r="B4586" s="209">
        <v>788</v>
      </c>
      <c r="C4586" s="208">
        <v>3.5398590105241809</v>
      </c>
      <c r="D4586" s="209"/>
      <c r="E4586" s="209" t="s">
        <v>204</v>
      </c>
      <c r="F4586" s="209">
        <v>2014</v>
      </c>
    </row>
    <row r="4587" spans="1:6" x14ac:dyDescent="0.45">
      <c r="A4587" s="209">
        <v>94304</v>
      </c>
      <c r="B4587" s="209">
        <v>788</v>
      </c>
      <c r="C4587" s="208">
        <v>1.9296639726725779</v>
      </c>
      <c r="D4587" s="209"/>
      <c r="E4587" s="209" t="s">
        <v>204</v>
      </c>
      <c r="F4587" s="209">
        <v>2013</v>
      </c>
    </row>
    <row r="4588" spans="1:6" x14ac:dyDescent="0.45">
      <c r="A4588" s="209">
        <v>94305</v>
      </c>
      <c r="B4588" s="209">
        <v>902</v>
      </c>
      <c r="C4588" s="208">
        <v>48.575874643666637</v>
      </c>
      <c r="D4588" s="209"/>
      <c r="E4588" s="209" t="s">
        <v>204</v>
      </c>
      <c r="F4588" s="209">
        <v>2014</v>
      </c>
    </row>
    <row r="4589" spans="1:6" x14ac:dyDescent="0.45">
      <c r="A4589" s="209">
        <v>94317</v>
      </c>
      <c r="B4589" s="209">
        <v>902</v>
      </c>
      <c r="C4589" s="208">
        <v>55.515246965487457</v>
      </c>
      <c r="D4589" s="209"/>
      <c r="E4589" s="209" t="s">
        <v>204</v>
      </c>
      <c r="F4589" s="209">
        <v>2014</v>
      </c>
    </row>
    <row r="4590" spans="1:6" x14ac:dyDescent="0.45">
      <c r="A4590" s="209">
        <v>94319</v>
      </c>
      <c r="B4590" s="209">
        <v>902</v>
      </c>
      <c r="C4590" s="208">
        <v>48.743442565290167</v>
      </c>
      <c r="D4590" s="209"/>
      <c r="E4590" s="209" t="s">
        <v>204</v>
      </c>
      <c r="F4590" s="209">
        <v>2014</v>
      </c>
    </row>
    <row r="4591" spans="1:6" x14ac:dyDescent="0.45">
      <c r="A4591" s="209">
        <v>94327</v>
      </c>
      <c r="B4591" s="209">
        <v>250</v>
      </c>
      <c r="C4591" s="208">
        <v>9.0821333399942095</v>
      </c>
      <c r="D4591" s="209" t="s">
        <v>465</v>
      </c>
      <c r="E4591" s="209" t="s">
        <v>204</v>
      </c>
      <c r="F4591" s="209">
        <v>2014</v>
      </c>
    </row>
    <row r="4592" spans="1:6" x14ac:dyDescent="0.45">
      <c r="A4592" s="209">
        <v>94333</v>
      </c>
      <c r="B4592" s="209">
        <v>902</v>
      </c>
      <c r="C4592" s="208">
        <v>49.82585969785039</v>
      </c>
      <c r="D4592" s="209"/>
      <c r="E4592" s="209" t="s">
        <v>204</v>
      </c>
      <c r="F4592" s="209">
        <v>2014</v>
      </c>
    </row>
    <row r="4593" spans="1:6" x14ac:dyDescent="0.45">
      <c r="A4593" s="209">
        <v>94334</v>
      </c>
      <c r="B4593" s="209">
        <v>902</v>
      </c>
      <c r="C4593" s="208">
        <v>43.765871770087543</v>
      </c>
      <c r="D4593" s="209"/>
      <c r="E4593" s="209" t="s">
        <v>204</v>
      </c>
      <c r="F4593" s="209">
        <v>2014</v>
      </c>
    </row>
    <row r="4594" spans="1:6" x14ac:dyDescent="0.45">
      <c r="A4594" s="209">
        <v>94336</v>
      </c>
      <c r="B4594" s="209">
        <v>250</v>
      </c>
      <c r="C4594" s="208">
        <v>47.408837205590082</v>
      </c>
      <c r="D4594" s="209"/>
      <c r="E4594" s="209" t="s">
        <v>204</v>
      </c>
      <c r="F4594" s="209">
        <v>2014</v>
      </c>
    </row>
    <row r="4595" spans="1:6" x14ac:dyDescent="0.45">
      <c r="A4595" s="209">
        <v>94337</v>
      </c>
      <c r="B4595" s="209">
        <v>902</v>
      </c>
      <c r="C4595" s="208">
        <v>46.249941101753407</v>
      </c>
      <c r="D4595" s="209"/>
      <c r="E4595" s="209" t="s">
        <v>204</v>
      </c>
      <c r="F4595" s="209">
        <v>2014</v>
      </c>
    </row>
    <row r="4596" spans="1:6" x14ac:dyDescent="0.45">
      <c r="A4596" s="209">
        <v>94396</v>
      </c>
      <c r="B4596" s="209">
        <v>1500</v>
      </c>
      <c r="C4596" s="208">
        <v>34.517690321554817</v>
      </c>
      <c r="D4596" s="209"/>
      <c r="E4596" s="209" t="s">
        <v>203</v>
      </c>
      <c r="F4596" s="209">
        <v>1901</v>
      </c>
    </row>
    <row r="4597" spans="1:6" x14ac:dyDescent="0.45">
      <c r="A4597" s="209">
        <v>94397</v>
      </c>
      <c r="B4597" s="209">
        <v>1500</v>
      </c>
      <c r="C4597" s="208">
        <v>13.927122923674791</v>
      </c>
      <c r="D4597" s="209"/>
      <c r="E4597" s="209" t="s">
        <v>203</v>
      </c>
      <c r="F4597" s="209">
        <v>1901</v>
      </c>
    </row>
    <row r="4598" spans="1:6" x14ac:dyDescent="0.45">
      <c r="A4598" s="209">
        <v>94414</v>
      </c>
      <c r="B4598" s="209">
        <v>250</v>
      </c>
      <c r="C4598" s="208">
        <v>16.421218111315621</v>
      </c>
      <c r="D4598" s="209"/>
      <c r="E4598" s="209" t="s">
        <v>204</v>
      </c>
      <c r="F4598" s="209">
        <v>2016</v>
      </c>
    </row>
    <row r="4599" spans="1:6" x14ac:dyDescent="0.45">
      <c r="A4599" s="209">
        <v>94415</v>
      </c>
      <c r="B4599" s="209">
        <v>250</v>
      </c>
      <c r="C4599" s="208">
        <v>15.155984073080599</v>
      </c>
      <c r="D4599" s="209"/>
      <c r="E4599" s="209" t="s">
        <v>204</v>
      </c>
      <c r="F4599" s="209">
        <v>2015</v>
      </c>
    </row>
    <row r="4600" spans="1:6" x14ac:dyDescent="0.45">
      <c r="A4600" s="209">
        <v>94418</v>
      </c>
      <c r="B4600" s="209">
        <v>250</v>
      </c>
      <c r="C4600" s="208">
        <v>40.243610061493513</v>
      </c>
      <c r="D4600" s="209"/>
      <c r="E4600" s="209" t="s">
        <v>204</v>
      </c>
      <c r="F4600" s="209">
        <v>2015</v>
      </c>
    </row>
    <row r="4601" spans="1:6" x14ac:dyDescent="0.45">
      <c r="A4601" s="209">
        <v>94422</v>
      </c>
      <c r="B4601" s="209">
        <v>250</v>
      </c>
      <c r="C4601" s="208">
        <v>41.140305389507667</v>
      </c>
      <c r="D4601" s="209"/>
      <c r="E4601" s="209" t="s">
        <v>204</v>
      </c>
      <c r="F4601" s="209">
        <v>2015</v>
      </c>
    </row>
    <row r="4602" spans="1:6" x14ac:dyDescent="0.45">
      <c r="A4602" s="209">
        <v>94425</v>
      </c>
      <c r="B4602" s="209">
        <v>250</v>
      </c>
      <c r="C4602" s="208">
        <v>39.794242229859748</v>
      </c>
      <c r="D4602" s="209"/>
      <c r="E4602" s="209" t="s">
        <v>204</v>
      </c>
      <c r="F4602" s="209">
        <v>2015</v>
      </c>
    </row>
    <row r="4603" spans="1:6" x14ac:dyDescent="0.45">
      <c r="A4603" s="209">
        <v>94428</v>
      </c>
      <c r="B4603" s="209">
        <v>250</v>
      </c>
      <c r="C4603" s="208">
        <v>30.76261248189444</v>
      </c>
      <c r="D4603" s="209"/>
      <c r="E4603" s="209" t="s">
        <v>204</v>
      </c>
      <c r="F4603" s="209">
        <v>2015</v>
      </c>
    </row>
    <row r="4604" spans="1:6" x14ac:dyDescent="0.45">
      <c r="A4604" s="209">
        <v>94429</v>
      </c>
      <c r="B4604" s="209">
        <v>250</v>
      </c>
      <c r="C4604" s="208">
        <v>10.51058523827723</v>
      </c>
      <c r="D4604" s="209"/>
      <c r="E4604" s="209" t="s">
        <v>204</v>
      </c>
      <c r="F4604" s="209">
        <v>2015</v>
      </c>
    </row>
    <row r="4605" spans="1:6" x14ac:dyDescent="0.45">
      <c r="A4605" s="209">
        <v>94430</v>
      </c>
      <c r="B4605" s="209">
        <v>250</v>
      </c>
      <c r="C4605" s="208">
        <v>42.069022132185438</v>
      </c>
      <c r="D4605" s="209"/>
      <c r="E4605" s="209" t="s">
        <v>204</v>
      </c>
      <c r="F4605" s="209">
        <v>2006</v>
      </c>
    </row>
    <row r="4606" spans="1:6" x14ac:dyDescent="0.45">
      <c r="A4606" s="209">
        <v>94435</v>
      </c>
      <c r="B4606" s="209">
        <v>250</v>
      </c>
      <c r="C4606" s="208">
        <v>15.708148916533879</v>
      </c>
      <c r="D4606" s="209"/>
      <c r="E4606" s="209" t="s">
        <v>204</v>
      </c>
      <c r="F4606" s="209">
        <v>2015</v>
      </c>
    </row>
    <row r="4607" spans="1:6" x14ac:dyDescent="0.45">
      <c r="A4607" s="209">
        <v>94438</v>
      </c>
      <c r="B4607" s="209">
        <v>250</v>
      </c>
      <c r="C4607" s="208">
        <v>64.482967534573632</v>
      </c>
      <c r="D4607" s="209"/>
      <c r="E4607" s="209" t="s">
        <v>204</v>
      </c>
      <c r="F4607" s="209">
        <v>2015</v>
      </c>
    </row>
    <row r="4608" spans="1:6" x14ac:dyDescent="0.45">
      <c r="A4608" s="209">
        <v>94439</v>
      </c>
      <c r="B4608" s="209">
        <v>250</v>
      </c>
      <c r="C4608" s="208">
        <v>49.319529914130811</v>
      </c>
      <c r="D4608" s="209"/>
      <c r="E4608" s="209" t="s">
        <v>204</v>
      </c>
      <c r="F4608" s="209">
        <v>2015</v>
      </c>
    </row>
    <row r="4609" spans="1:6" x14ac:dyDescent="0.45">
      <c r="A4609" s="209">
        <v>94443</v>
      </c>
      <c r="B4609" s="209">
        <v>250</v>
      </c>
      <c r="C4609" s="208">
        <v>41.559319510076143</v>
      </c>
      <c r="D4609" s="209"/>
      <c r="E4609" s="209" t="s">
        <v>204</v>
      </c>
      <c r="F4609" s="209">
        <v>2015</v>
      </c>
    </row>
    <row r="4610" spans="1:6" x14ac:dyDescent="0.45">
      <c r="A4610" s="209">
        <v>94468</v>
      </c>
      <c r="B4610" s="209">
        <v>315</v>
      </c>
      <c r="C4610" s="208">
        <v>15.17598741899463</v>
      </c>
      <c r="D4610" s="209"/>
      <c r="E4610" s="209" t="s">
        <v>204</v>
      </c>
      <c r="F4610" s="209">
        <v>2013</v>
      </c>
    </row>
    <row r="4611" spans="1:6" x14ac:dyDescent="0.45">
      <c r="A4611" s="209">
        <v>94470</v>
      </c>
      <c r="B4611" s="209">
        <v>315</v>
      </c>
      <c r="C4611" s="208">
        <v>40.727958603543328</v>
      </c>
      <c r="D4611" s="209"/>
      <c r="E4611" s="209" t="s">
        <v>204</v>
      </c>
      <c r="F4611" s="209">
        <v>2013</v>
      </c>
    </row>
    <row r="4612" spans="1:6" x14ac:dyDescent="0.45">
      <c r="A4612" s="209">
        <v>94471</v>
      </c>
      <c r="B4612" s="209">
        <v>315</v>
      </c>
      <c r="C4612" s="208">
        <v>30.715532233890549</v>
      </c>
      <c r="D4612" s="209"/>
      <c r="E4612" s="209" t="s">
        <v>204</v>
      </c>
      <c r="F4612" s="209">
        <v>2013</v>
      </c>
    </row>
    <row r="4613" spans="1:6" x14ac:dyDescent="0.45">
      <c r="A4613" s="209">
        <v>94472</v>
      </c>
      <c r="B4613" s="209">
        <v>315</v>
      </c>
      <c r="C4613" s="208">
        <v>39.908414172712853</v>
      </c>
      <c r="D4613" s="209"/>
      <c r="E4613" s="209" t="s">
        <v>204</v>
      </c>
      <c r="F4613" s="209">
        <v>2013</v>
      </c>
    </row>
    <row r="4614" spans="1:6" x14ac:dyDescent="0.45">
      <c r="A4614" s="209">
        <v>94473</v>
      </c>
      <c r="B4614" s="209">
        <v>400</v>
      </c>
      <c r="C4614" s="208">
        <v>39.834436404148043</v>
      </c>
      <c r="D4614" s="209"/>
      <c r="E4614" s="209" t="s">
        <v>204</v>
      </c>
      <c r="F4614" s="209">
        <v>2013</v>
      </c>
    </row>
    <row r="4615" spans="1:6" x14ac:dyDescent="0.45">
      <c r="A4615" s="209">
        <v>94474</v>
      </c>
      <c r="B4615" s="209">
        <v>400</v>
      </c>
      <c r="C4615" s="208">
        <v>9.1331294001101604</v>
      </c>
      <c r="D4615" s="209"/>
      <c r="E4615" s="209" t="s">
        <v>204</v>
      </c>
      <c r="F4615" s="209">
        <v>2013</v>
      </c>
    </row>
    <row r="4616" spans="1:6" x14ac:dyDescent="0.45">
      <c r="A4616" s="209">
        <v>94476</v>
      </c>
      <c r="B4616" s="209">
        <v>250</v>
      </c>
      <c r="C4616" s="208">
        <v>34.943898278602632</v>
      </c>
      <c r="D4616" s="209"/>
      <c r="E4616" s="209" t="s">
        <v>204</v>
      </c>
      <c r="F4616" s="209">
        <v>2013</v>
      </c>
    </row>
    <row r="4617" spans="1:6" x14ac:dyDescent="0.45">
      <c r="A4617" s="209">
        <v>94479</v>
      </c>
      <c r="B4617" s="209">
        <v>315</v>
      </c>
      <c r="C4617" s="208">
        <v>27.984702501412041</v>
      </c>
      <c r="D4617" s="209"/>
      <c r="E4617" s="209" t="s">
        <v>204</v>
      </c>
      <c r="F4617" s="209">
        <v>2013</v>
      </c>
    </row>
    <row r="4618" spans="1:6" x14ac:dyDescent="0.45">
      <c r="A4618" s="209">
        <v>94480</v>
      </c>
      <c r="B4618" s="209">
        <v>250</v>
      </c>
      <c r="C4618" s="208">
        <v>24.838056632469041</v>
      </c>
      <c r="D4618" s="209"/>
      <c r="E4618" s="209" t="s">
        <v>204</v>
      </c>
      <c r="F4618" s="209">
        <v>2013</v>
      </c>
    </row>
    <row r="4619" spans="1:6" x14ac:dyDescent="0.45">
      <c r="A4619" s="209">
        <v>94481</v>
      </c>
      <c r="B4619" s="209">
        <v>315</v>
      </c>
      <c r="C4619" s="208">
        <v>13.617682769821741</v>
      </c>
      <c r="D4619" s="209"/>
      <c r="E4619" s="209" t="s">
        <v>204</v>
      </c>
      <c r="F4619" s="209">
        <v>2013</v>
      </c>
    </row>
    <row r="4620" spans="1:6" x14ac:dyDescent="0.45">
      <c r="A4620" s="209">
        <v>94483</v>
      </c>
      <c r="B4620" s="209">
        <v>315</v>
      </c>
      <c r="C4620" s="208">
        <v>41.011414909545287</v>
      </c>
      <c r="D4620" s="209"/>
      <c r="E4620" s="209" t="s">
        <v>204</v>
      </c>
      <c r="F4620" s="209">
        <v>2013</v>
      </c>
    </row>
    <row r="4621" spans="1:6" x14ac:dyDescent="0.45">
      <c r="A4621" s="209">
        <v>94505</v>
      </c>
      <c r="B4621" s="209">
        <v>250</v>
      </c>
      <c r="C4621" s="208">
        <v>32.252112981164117</v>
      </c>
      <c r="D4621" s="209" t="s">
        <v>466</v>
      </c>
      <c r="E4621" s="209" t="s">
        <v>204</v>
      </c>
      <c r="F4621" s="209">
        <v>2013</v>
      </c>
    </row>
    <row r="4622" spans="1:6" x14ac:dyDescent="0.45">
      <c r="A4622" s="209">
        <v>94508</v>
      </c>
      <c r="B4622" s="209">
        <v>250</v>
      </c>
      <c r="C4622" s="208">
        <v>29.885917444920938</v>
      </c>
      <c r="D4622" s="209"/>
      <c r="E4622" s="209" t="s">
        <v>204</v>
      </c>
      <c r="F4622" s="209">
        <v>2013</v>
      </c>
    </row>
    <row r="4623" spans="1:6" x14ac:dyDescent="0.45">
      <c r="A4623" s="209">
        <v>94513</v>
      </c>
      <c r="B4623" s="209">
        <v>400</v>
      </c>
      <c r="C4623" s="208">
        <v>23.659556030364481</v>
      </c>
      <c r="D4623" s="209"/>
      <c r="E4623" s="209" t="s">
        <v>204</v>
      </c>
      <c r="F4623" s="209">
        <v>2013</v>
      </c>
    </row>
    <row r="4624" spans="1:6" x14ac:dyDescent="0.45">
      <c r="A4624" s="209">
        <v>94514</v>
      </c>
      <c r="B4624" s="209">
        <v>400</v>
      </c>
      <c r="C4624" s="208">
        <v>12.760982989780951</v>
      </c>
      <c r="D4624" s="209"/>
      <c r="E4624" s="209" t="s">
        <v>204</v>
      </c>
      <c r="F4624" s="209">
        <v>2013</v>
      </c>
    </row>
    <row r="4625" spans="1:6" x14ac:dyDescent="0.45">
      <c r="A4625" s="209">
        <v>94516</v>
      </c>
      <c r="B4625" s="209">
        <v>400</v>
      </c>
      <c r="C4625" s="208">
        <v>37.715383604720678</v>
      </c>
      <c r="D4625" s="209"/>
      <c r="E4625" s="209" t="s">
        <v>204</v>
      </c>
      <c r="F4625" s="209">
        <v>2013</v>
      </c>
    </row>
    <row r="4626" spans="1:6" x14ac:dyDescent="0.45">
      <c r="A4626" s="209">
        <v>94524</v>
      </c>
      <c r="B4626" s="209">
        <v>250</v>
      </c>
      <c r="C4626" s="208">
        <v>50.077860745225237</v>
      </c>
      <c r="D4626" s="209"/>
      <c r="E4626" s="209" t="s">
        <v>204</v>
      </c>
      <c r="F4626" s="209">
        <v>2013</v>
      </c>
    </row>
    <row r="4627" spans="1:6" x14ac:dyDescent="0.45">
      <c r="A4627" s="209">
        <v>94531</v>
      </c>
      <c r="B4627" s="209">
        <v>250</v>
      </c>
      <c r="C4627" s="208">
        <v>41.755561732492822</v>
      </c>
      <c r="D4627" s="209"/>
      <c r="E4627" s="209" t="s">
        <v>204</v>
      </c>
      <c r="F4627" s="209">
        <v>2013</v>
      </c>
    </row>
    <row r="4628" spans="1:6" x14ac:dyDescent="0.45">
      <c r="A4628" s="209">
        <v>94532</v>
      </c>
      <c r="B4628" s="209">
        <v>250</v>
      </c>
      <c r="C4628" s="208">
        <v>47.894189244920568</v>
      </c>
      <c r="D4628" s="209"/>
      <c r="E4628" s="209" t="s">
        <v>204</v>
      </c>
      <c r="F4628" s="209">
        <v>2013</v>
      </c>
    </row>
    <row r="4629" spans="1:6" x14ac:dyDescent="0.45">
      <c r="A4629" s="209">
        <v>94543</v>
      </c>
      <c r="B4629" s="209">
        <v>315</v>
      </c>
      <c r="C4629" s="208">
        <v>50.082015693264331</v>
      </c>
      <c r="D4629" s="209"/>
      <c r="E4629" s="209" t="s">
        <v>204</v>
      </c>
      <c r="F4629" s="209">
        <v>2013</v>
      </c>
    </row>
    <row r="4630" spans="1:6" x14ac:dyDescent="0.45">
      <c r="A4630" s="209">
        <v>94547</v>
      </c>
      <c r="B4630" s="209">
        <v>250</v>
      </c>
      <c r="C4630" s="208">
        <v>21.01245802465106</v>
      </c>
      <c r="D4630" s="209"/>
      <c r="E4630" s="209" t="s">
        <v>204</v>
      </c>
      <c r="F4630" s="209">
        <v>2013</v>
      </c>
    </row>
    <row r="4631" spans="1:6" x14ac:dyDescent="0.45">
      <c r="A4631" s="209">
        <v>94559</v>
      </c>
      <c r="B4631" s="209">
        <v>250</v>
      </c>
      <c r="C4631" s="208">
        <v>52.505301330659407</v>
      </c>
      <c r="D4631" s="209"/>
      <c r="E4631" s="209" t="s">
        <v>204</v>
      </c>
      <c r="F4631" s="209">
        <v>2013</v>
      </c>
    </row>
    <row r="4632" spans="1:6" x14ac:dyDescent="0.45">
      <c r="A4632" s="209">
        <v>94560</v>
      </c>
      <c r="B4632" s="209">
        <v>250</v>
      </c>
      <c r="C4632" s="208">
        <v>34.005816735910301</v>
      </c>
      <c r="D4632" s="209"/>
      <c r="E4632" s="209" t="s">
        <v>204</v>
      </c>
      <c r="F4632" s="209">
        <v>2013</v>
      </c>
    </row>
    <row r="4633" spans="1:6" x14ac:dyDescent="0.45">
      <c r="A4633" s="209">
        <v>94561</v>
      </c>
      <c r="B4633" s="209">
        <v>315</v>
      </c>
      <c r="C4633" s="208">
        <v>12.242948883476981</v>
      </c>
      <c r="D4633" s="209" t="s">
        <v>466</v>
      </c>
      <c r="E4633" s="209" t="s">
        <v>204</v>
      </c>
      <c r="F4633" s="209">
        <v>2013</v>
      </c>
    </row>
    <row r="4634" spans="1:6" x14ac:dyDescent="0.45">
      <c r="A4634" s="209">
        <v>94568</v>
      </c>
      <c r="B4634" s="209">
        <v>315</v>
      </c>
      <c r="C4634" s="208">
        <v>44.696063207080577</v>
      </c>
      <c r="D4634" s="209"/>
      <c r="E4634" s="209" t="s">
        <v>204</v>
      </c>
      <c r="F4634" s="209">
        <v>2013</v>
      </c>
    </row>
    <row r="4635" spans="1:6" x14ac:dyDescent="0.45">
      <c r="A4635" s="209">
        <v>94569</v>
      </c>
      <c r="B4635" s="209">
        <v>315</v>
      </c>
      <c r="C4635" s="208">
        <v>56.017496351249747</v>
      </c>
      <c r="D4635" s="209"/>
      <c r="E4635" s="209" t="s">
        <v>204</v>
      </c>
      <c r="F4635" s="209">
        <v>2013</v>
      </c>
    </row>
    <row r="4636" spans="1:6" x14ac:dyDescent="0.45">
      <c r="A4636" s="209">
        <v>94576</v>
      </c>
      <c r="B4636" s="209">
        <v>400</v>
      </c>
      <c r="C4636" s="208">
        <v>39.43642482873237</v>
      </c>
      <c r="D4636" s="209"/>
      <c r="E4636" s="209" t="s">
        <v>204</v>
      </c>
      <c r="F4636" s="209">
        <v>2013</v>
      </c>
    </row>
    <row r="4637" spans="1:6" x14ac:dyDescent="0.45">
      <c r="A4637" s="209">
        <v>94577</v>
      </c>
      <c r="B4637" s="209">
        <v>400</v>
      </c>
      <c r="C4637" s="208">
        <v>34.477884438198522</v>
      </c>
      <c r="D4637" s="209"/>
      <c r="E4637" s="209" t="s">
        <v>204</v>
      </c>
      <c r="F4637" s="209">
        <v>2013</v>
      </c>
    </row>
    <row r="4638" spans="1:6" x14ac:dyDescent="0.45">
      <c r="A4638" s="209">
        <v>94578</v>
      </c>
      <c r="B4638" s="209">
        <v>400</v>
      </c>
      <c r="C4638" s="208">
        <v>36.895086295787792</v>
      </c>
      <c r="D4638" s="209"/>
      <c r="E4638" s="209" t="s">
        <v>204</v>
      </c>
      <c r="F4638" s="209">
        <v>2013</v>
      </c>
    </row>
    <row r="4639" spans="1:6" x14ac:dyDescent="0.45">
      <c r="A4639" s="209">
        <v>94579</v>
      </c>
      <c r="B4639" s="209">
        <v>315</v>
      </c>
      <c r="C4639" s="208">
        <v>47.288271640723103</v>
      </c>
      <c r="D4639" s="209"/>
      <c r="E4639" s="209" t="s">
        <v>204</v>
      </c>
      <c r="F4639" s="209">
        <v>2013</v>
      </c>
    </row>
    <row r="4640" spans="1:6" x14ac:dyDescent="0.45">
      <c r="A4640" s="209">
        <v>94584</v>
      </c>
      <c r="B4640" s="209">
        <v>500</v>
      </c>
      <c r="C4640" s="208">
        <v>48.802608759477152</v>
      </c>
      <c r="D4640" s="209"/>
      <c r="E4640" s="209" t="s">
        <v>204</v>
      </c>
      <c r="F4640" s="209">
        <v>2013</v>
      </c>
    </row>
    <row r="4641" spans="1:6" x14ac:dyDescent="0.45">
      <c r="A4641" s="209">
        <v>94589</v>
      </c>
      <c r="B4641" s="209">
        <v>630</v>
      </c>
      <c r="C4641" s="208">
        <v>9.7262090674305526</v>
      </c>
      <c r="D4641" s="209"/>
      <c r="E4641" s="209" t="s">
        <v>204</v>
      </c>
      <c r="F4641" s="209">
        <v>2013</v>
      </c>
    </row>
    <row r="4642" spans="1:6" x14ac:dyDescent="0.45">
      <c r="A4642" s="209">
        <v>94600</v>
      </c>
      <c r="B4642" s="209">
        <v>630</v>
      </c>
      <c r="C4642" s="208">
        <v>79.088916308559561</v>
      </c>
      <c r="D4642" s="209"/>
      <c r="E4642" s="209" t="s">
        <v>204</v>
      </c>
      <c r="F4642" s="209">
        <v>2013</v>
      </c>
    </row>
    <row r="4643" spans="1:6" x14ac:dyDescent="0.45">
      <c r="A4643" s="209">
        <v>94601</v>
      </c>
      <c r="B4643" s="209">
        <v>630</v>
      </c>
      <c r="C4643" s="208">
        <v>58.834079240522946</v>
      </c>
      <c r="D4643" s="209"/>
      <c r="E4643" s="209" t="s">
        <v>204</v>
      </c>
      <c r="F4643" s="209">
        <v>2013</v>
      </c>
    </row>
    <row r="4644" spans="1:6" x14ac:dyDescent="0.45">
      <c r="A4644" s="209">
        <v>94611</v>
      </c>
      <c r="B4644" s="209">
        <v>315</v>
      </c>
      <c r="C4644" s="208">
        <v>42.221749796345392</v>
      </c>
      <c r="D4644" s="209"/>
      <c r="E4644" s="209" t="s">
        <v>204</v>
      </c>
      <c r="F4644" s="209">
        <v>2013</v>
      </c>
    </row>
    <row r="4645" spans="1:6" x14ac:dyDescent="0.45">
      <c r="A4645" s="209">
        <v>94613</v>
      </c>
      <c r="B4645" s="209">
        <v>250</v>
      </c>
      <c r="C4645" s="208">
        <v>10.305683229953271</v>
      </c>
      <c r="D4645" s="209"/>
      <c r="E4645" s="209" t="s">
        <v>204</v>
      </c>
      <c r="F4645" s="209">
        <v>2013</v>
      </c>
    </row>
    <row r="4646" spans="1:6" x14ac:dyDescent="0.45">
      <c r="A4646" s="209">
        <v>94615</v>
      </c>
      <c r="B4646" s="209">
        <v>250</v>
      </c>
      <c r="C4646" s="208">
        <v>49.868884618348027</v>
      </c>
      <c r="D4646" s="209"/>
      <c r="E4646" s="209" t="s">
        <v>204</v>
      </c>
      <c r="F4646" s="209">
        <v>2013</v>
      </c>
    </row>
    <row r="4647" spans="1:6" x14ac:dyDescent="0.45">
      <c r="A4647" s="209">
        <v>94616</v>
      </c>
      <c r="B4647" s="209">
        <v>250</v>
      </c>
      <c r="C4647" s="208">
        <v>50.043543549383131</v>
      </c>
      <c r="D4647" s="209"/>
      <c r="E4647" s="209" t="s">
        <v>204</v>
      </c>
      <c r="F4647" s="209">
        <v>2013</v>
      </c>
    </row>
    <row r="4648" spans="1:6" x14ac:dyDescent="0.45">
      <c r="A4648" s="209">
        <v>94681</v>
      </c>
      <c r="B4648" s="209">
        <v>400</v>
      </c>
      <c r="C4648" s="208">
        <v>33.903420288747682</v>
      </c>
      <c r="D4648" s="209" t="s">
        <v>229</v>
      </c>
      <c r="E4648" s="209"/>
      <c r="F4648" s="209">
        <v>1901</v>
      </c>
    </row>
    <row r="4649" spans="1:6" x14ac:dyDescent="0.45">
      <c r="A4649" s="209">
        <v>94682</v>
      </c>
      <c r="B4649" s="209">
        <v>500</v>
      </c>
      <c r="C4649" s="208">
        <v>73.265137641007414</v>
      </c>
      <c r="D4649" s="209" t="s">
        <v>229</v>
      </c>
      <c r="E4649" s="209" t="s">
        <v>111</v>
      </c>
      <c r="F4649" s="209">
        <v>1998</v>
      </c>
    </row>
    <row r="4650" spans="1:6" x14ac:dyDescent="0.45">
      <c r="A4650" s="209">
        <v>94731</v>
      </c>
      <c r="B4650" s="209">
        <v>315</v>
      </c>
      <c r="C4650" s="208">
        <v>6.6350600725001661</v>
      </c>
      <c r="D4650" s="209"/>
      <c r="E4650" s="209" t="s">
        <v>204</v>
      </c>
      <c r="F4650" s="209">
        <v>2010</v>
      </c>
    </row>
    <row r="4651" spans="1:6" x14ac:dyDescent="0.45">
      <c r="A4651" s="209">
        <v>94792</v>
      </c>
      <c r="B4651" s="209">
        <v>400</v>
      </c>
      <c r="C4651" s="208">
        <v>40.381570805160358</v>
      </c>
      <c r="D4651" s="209"/>
      <c r="E4651" s="209" t="s">
        <v>204</v>
      </c>
      <c r="F4651" s="209">
        <v>2010</v>
      </c>
    </row>
    <row r="4652" spans="1:6" x14ac:dyDescent="0.45">
      <c r="A4652" s="209">
        <v>94793</v>
      </c>
      <c r="B4652" s="209">
        <v>400</v>
      </c>
      <c r="C4652" s="208">
        <v>39.164036575668739</v>
      </c>
      <c r="D4652" s="209"/>
      <c r="E4652" s="209" t="s">
        <v>204</v>
      </c>
      <c r="F4652" s="209">
        <v>2010</v>
      </c>
    </row>
    <row r="4653" spans="1:6" x14ac:dyDescent="0.45">
      <c r="A4653" s="209">
        <v>94826</v>
      </c>
      <c r="B4653" s="209">
        <v>250</v>
      </c>
      <c r="C4653" s="208">
        <v>65.793809283549066</v>
      </c>
      <c r="D4653" s="209"/>
      <c r="E4653" s="209" t="s">
        <v>204</v>
      </c>
      <c r="F4653" s="209">
        <v>2015</v>
      </c>
    </row>
    <row r="4654" spans="1:6" x14ac:dyDescent="0.45">
      <c r="A4654" s="209">
        <v>94829</v>
      </c>
      <c r="B4654" s="209">
        <v>250</v>
      </c>
      <c r="C4654" s="208">
        <v>27.87381928643158</v>
      </c>
      <c r="D4654" s="209"/>
      <c r="E4654" s="209" t="s">
        <v>204</v>
      </c>
      <c r="F4654" s="209">
        <v>2015</v>
      </c>
    </row>
    <row r="4655" spans="1:6" x14ac:dyDescent="0.45">
      <c r="A4655" s="209">
        <v>94830</v>
      </c>
      <c r="B4655" s="209">
        <v>250</v>
      </c>
      <c r="C4655" s="208">
        <v>41.081081730200758</v>
      </c>
      <c r="D4655" s="209"/>
      <c r="E4655" s="209" t="s">
        <v>204</v>
      </c>
      <c r="F4655" s="209">
        <v>2015</v>
      </c>
    </row>
    <row r="4656" spans="1:6" x14ac:dyDescent="0.45">
      <c r="A4656" s="209">
        <v>94831</v>
      </c>
      <c r="B4656" s="209">
        <v>250</v>
      </c>
      <c r="C4656" s="208">
        <v>55.363040899225886</v>
      </c>
      <c r="D4656" s="209"/>
      <c r="E4656" s="209" t="s">
        <v>204</v>
      </c>
      <c r="F4656" s="209">
        <v>2015</v>
      </c>
    </row>
    <row r="4657" spans="1:6" x14ac:dyDescent="0.45">
      <c r="A4657" s="209">
        <v>94832</v>
      </c>
      <c r="B4657" s="209">
        <v>250</v>
      </c>
      <c r="C4657" s="208">
        <v>28.366782013089161</v>
      </c>
      <c r="D4657" s="209"/>
      <c r="E4657" s="209" t="s">
        <v>204</v>
      </c>
      <c r="F4657" s="209">
        <v>2015</v>
      </c>
    </row>
    <row r="4658" spans="1:6" x14ac:dyDescent="0.45">
      <c r="A4658" s="209">
        <v>94834</v>
      </c>
      <c r="B4658" s="209">
        <v>250</v>
      </c>
      <c r="C4658" s="208">
        <v>34.654029154263419</v>
      </c>
      <c r="D4658" s="209"/>
      <c r="E4658" s="209" t="s">
        <v>204</v>
      </c>
      <c r="F4658" s="209">
        <v>2015</v>
      </c>
    </row>
    <row r="4659" spans="1:6" x14ac:dyDescent="0.45">
      <c r="A4659" s="209">
        <v>94835</v>
      </c>
      <c r="B4659" s="209">
        <v>250</v>
      </c>
      <c r="C4659" s="208">
        <v>50.701088412025229</v>
      </c>
      <c r="D4659" s="209"/>
      <c r="E4659" s="209" t="s">
        <v>204</v>
      </c>
      <c r="F4659" s="209">
        <v>2015</v>
      </c>
    </row>
    <row r="4660" spans="1:6" x14ac:dyDescent="0.45">
      <c r="A4660" s="209">
        <v>94837</v>
      </c>
      <c r="B4660" s="209">
        <v>250</v>
      </c>
      <c r="C4660" s="208">
        <v>30.191204940575371</v>
      </c>
      <c r="D4660" s="209"/>
      <c r="E4660" s="209" t="s">
        <v>204</v>
      </c>
      <c r="F4660" s="209">
        <v>2015</v>
      </c>
    </row>
    <row r="4661" spans="1:6" x14ac:dyDescent="0.45">
      <c r="A4661" s="209">
        <v>94840</v>
      </c>
      <c r="B4661" s="209">
        <v>250</v>
      </c>
      <c r="C4661" s="208">
        <v>26.037458505236309</v>
      </c>
      <c r="D4661" s="209"/>
      <c r="E4661" s="209" t="s">
        <v>204</v>
      </c>
      <c r="F4661" s="209">
        <v>2015</v>
      </c>
    </row>
    <row r="4662" spans="1:6" x14ac:dyDescent="0.45">
      <c r="A4662" s="209">
        <v>94842</v>
      </c>
      <c r="B4662" s="209">
        <v>250</v>
      </c>
      <c r="C4662" s="208">
        <v>67.681980911394376</v>
      </c>
      <c r="D4662" s="209"/>
      <c r="E4662" s="209" t="s">
        <v>204</v>
      </c>
      <c r="F4662" s="209">
        <v>2015</v>
      </c>
    </row>
    <row r="4663" spans="1:6" x14ac:dyDescent="0.45">
      <c r="A4663" s="209">
        <v>94843</v>
      </c>
      <c r="B4663" s="209">
        <v>250</v>
      </c>
      <c r="C4663" s="208">
        <v>8.0828474857790642</v>
      </c>
      <c r="D4663" s="209"/>
      <c r="E4663" s="209" t="s">
        <v>204</v>
      </c>
      <c r="F4663" s="209">
        <v>2008</v>
      </c>
    </row>
    <row r="4664" spans="1:6" x14ac:dyDescent="0.45">
      <c r="A4664" s="209">
        <v>94854</v>
      </c>
      <c r="B4664" s="209">
        <v>250</v>
      </c>
      <c r="C4664" s="208">
        <v>29.051063505001551</v>
      </c>
      <c r="D4664" s="209"/>
      <c r="E4664" s="209" t="s">
        <v>204</v>
      </c>
      <c r="F4664" s="209">
        <v>2015</v>
      </c>
    </row>
    <row r="4665" spans="1:6" x14ac:dyDescent="0.45">
      <c r="A4665" s="209">
        <v>94862</v>
      </c>
      <c r="B4665" s="209">
        <v>300</v>
      </c>
      <c r="C4665" s="208">
        <v>27.806636993374209</v>
      </c>
      <c r="D4665" s="209"/>
      <c r="E4665" s="209" t="s">
        <v>205</v>
      </c>
      <c r="F4665" s="209">
        <v>1994</v>
      </c>
    </row>
    <row r="4666" spans="1:6" x14ac:dyDescent="0.45">
      <c r="A4666" s="209">
        <v>94863</v>
      </c>
      <c r="B4666" s="209">
        <v>500</v>
      </c>
      <c r="C4666" s="208">
        <v>60.864322600561643</v>
      </c>
      <c r="D4666" s="209"/>
      <c r="E4666" s="209" t="s">
        <v>203</v>
      </c>
      <c r="F4666" s="209">
        <v>1994</v>
      </c>
    </row>
    <row r="4667" spans="1:6" x14ac:dyDescent="0.45">
      <c r="A4667" s="209">
        <v>94864</v>
      </c>
      <c r="B4667" s="209"/>
      <c r="C4667" s="208">
        <v>46.842014969346373</v>
      </c>
      <c r="D4667" s="209"/>
      <c r="E4667" s="209"/>
      <c r="F4667" s="209">
        <v>1901</v>
      </c>
    </row>
    <row r="4668" spans="1:6" x14ac:dyDescent="0.45">
      <c r="A4668" s="209">
        <v>94865</v>
      </c>
      <c r="B4668" s="209">
        <v>500</v>
      </c>
      <c r="C4668" s="208">
        <v>44.532662045067831</v>
      </c>
      <c r="D4668" s="209"/>
      <c r="E4668" s="209" t="s">
        <v>203</v>
      </c>
      <c r="F4668" s="209">
        <v>1994</v>
      </c>
    </row>
    <row r="4669" spans="1:6" x14ac:dyDescent="0.45">
      <c r="A4669" s="209">
        <v>94866</v>
      </c>
      <c r="B4669" s="209">
        <v>1000</v>
      </c>
      <c r="C4669" s="208">
        <v>60.50793774575223</v>
      </c>
      <c r="D4669" s="209"/>
      <c r="E4669" s="209" t="s">
        <v>203</v>
      </c>
      <c r="F4669" s="209">
        <v>1990</v>
      </c>
    </row>
    <row r="4670" spans="1:6" x14ac:dyDescent="0.45">
      <c r="A4670" s="209">
        <v>94867</v>
      </c>
      <c r="B4670" s="209">
        <v>1000</v>
      </c>
      <c r="C4670" s="208">
        <v>54.48792830953947</v>
      </c>
      <c r="D4670" s="209"/>
      <c r="E4670" s="209" t="s">
        <v>203</v>
      </c>
      <c r="F4670" s="209">
        <v>1990</v>
      </c>
    </row>
    <row r="4671" spans="1:6" x14ac:dyDescent="0.45">
      <c r="A4671" s="209">
        <v>94902</v>
      </c>
      <c r="B4671" s="209">
        <v>315</v>
      </c>
      <c r="C4671" s="208">
        <v>51.864686988264857</v>
      </c>
      <c r="D4671" s="209"/>
      <c r="E4671" s="209" t="s">
        <v>204</v>
      </c>
      <c r="F4671" s="209">
        <v>2008</v>
      </c>
    </row>
    <row r="4672" spans="1:6" x14ac:dyDescent="0.45">
      <c r="A4672" s="209">
        <v>94926</v>
      </c>
      <c r="B4672" s="209">
        <v>200</v>
      </c>
      <c r="C4672" s="208">
        <v>11.824945155465411</v>
      </c>
      <c r="D4672" s="209" t="s">
        <v>467</v>
      </c>
      <c r="E4672" s="209" t="s">
        <v>114</v>
      </c>
      <c r="F4672" s="209">
        <v>1901</v>
      </c>
    </row>
    <row r="4673" spans="1:6" x14ac:dyDescent="0.45">
      <c r="A4673" s="209">
        <v>94927</v>
      </c>
      <c r="B4673" s="209">
        <v>200</v>
      </c>
      <c r="C4673" s="208">
        <v>13.950619776232889</v>
      </c>
      <c r="D4673" s="209"/>
      <c r="E4673" s="209" t="s">
        <v>114</v>
      </c>
      <c r="F4673" s="209">
        <v>1901</v>
      </c>
    </row>
    <row r="4674" spans="1:6" x14ac:dyDescent="0.45">
      <c r="A4674" s="209">
        <v>94946</v>
      </c>
      <c r="B4674" s="209">
        <v>200</v>
      </c>
      <c r="C4674" s="208">
        <v>23.070256520896759</v>
      </c>
      <c r="D4674" s="209"/>
      <c r="E4674" s="209" t="s">
        <v>204</v>
      </c>
      <c r="F4674" s="209">
        <v>2007</v>
      </c>
    </row>
    <row r="4675" spans="1:6" x14ac:dyDescent="0.45">
      <c r="A4675" s="209">
        <v>94947</v>
      </c>
      <c r="B4675" s="209">
        <v>300</v>
      </c>
      <c r="C4675" s="208">
        <v>41.142228709560953</v>
      </c>
      <c r="D4675" s="209"/>
      <c r="E4675" s="209" t="s">
        <v>203</v>
      </c>
      <c r="F4675" s="209">
        <v>1956</v>
      </c>
    </row>
    <row r="4676" spans="1:6" x14ac:dyDescent="0.45">
      <c r="A4676" s="209">
        <v>94948</v>
      </c>
      <c r="B4676" s="209">
        <v>300</v>
      </c>
      <c r="C4676" s="208">
        <v>47.650388019507133</v>
      </c>
      <c r="D4676" s="209"/>
      <c r="E4676" s="209" t="s">
        <v>203</v>
      </c>
      <c r="F4676" s="209">
        <v>1956</v>
      </c>
    </row>
    <row r="4677" spans="1:6" x14ac:dyDescent="0.45">
      <c r="A4677" s="209">
        <v>94991</v>
      </c>
      <c r="B4677" s="209">
        <v>300</v>
      </c>
      <c r="C4677" s="208">
        <v>10.499969923914399</v>
      </c>
      <c r="D4677" s="209"/>
      <c r="E4677" s="209" t="s">
        <v>205</v>
      </c>
      <c r="F4677" s="209">
        <v>1982</v>
      </c>
    </row>
    <row r="4678" spans="1:6" x14ac:dyDescent="0.45">
      <c r="A4678" s="209">
        <v>94992</v>
      </c>
      <c r="B4678" s="209">
        <v>300</v>
      </c>
      <c r="C4678" s="208">
        <v>9.0036172303257604</v>
      </c>
      <c r="D4678" s="209"/>
      <c r="E4678" s="209" t="s">
        <v>207</v>
      </c>
      <c r="F4678" s="209">
        <v>1982</v>
      </c>
    </row>
    <row r="4679" spans="1:6" x14ac:dyDescent="0.45">
      <c r="A4679" s="209">
        <v>95070</v>
      </c>
      <c r="B4679" s="209">
        <v>500</v>
      </c>
      <c r="C4679" s="208">
        <v>16.80005561168015</v>
      </c>
      <c r="D4679" s="209"/>
      <c r="E4679" s="209" t="s">
        <v>203</v>
      </c>
      <c r="F4679" s="209">
        <v>1981</v>
      </c>
    </row>
    <row r="4680" spans="1:6" x14ac:dyDescent="0.45">
      <c r="A4680" s="209">
        <v>95077</v>
      </c>
      <c r="B4680" s="209">
        <v>250</v>
      </c>
      <c r="C4680" s="208">
        <v>26.438052944745749</v>
      </c>
      <c r="D4680" s="209"/>
      <c r="E4680" s="209" t="s">
        <v>111</v>
      </c>
      <c r="F4680" s="209">
        <v>2001</v>
      </c>
    </row>
    <row r="4681" spans="1:6" x14ac:dyDescent="0.45">
      <c r="A4681" s="209">
        <v>95078</v>
      </c>
      <c r="B4681" s="209">
        <v>250</v>
      </c>
      <c r="C4681" s="208">
        <v>17.630428790489521</v>
      </c>
      <c r="D4681" s="209"/>
      <c r="E4681" s="209" t="s">
        <v>111</v>
      </c>
      <c r="F4681" s="209">
        <v>2001</v>
      </c>
    </row>
    <row r="4682" spans="1:6" x14ac:dyDescent="0.45">
      <c r="A4682" s="209">
        <v>95083</v>
      </c>
      <c r="B4682" s="209">
        <v>250</v>
      </c>
      <c r="C4682" s="208">
        <v>39.05434347468772</v>
      </c>
      <c r="D4682" s="209"/>
      <c r="E4682" s="209" t="s">
        <v>111</v>
      </c>
      <c r="F4682" s="209">
        <v>2001</v>
      </c>
    </row>
    <row r="4683" spans="1:6" x14ac:dyDescent="0.45">
      <c r="A4683" s="209">
        <v>95085</v>
      </c>
      <c r="B4683" s="209">
        <v>500</v>
      </c>
      <c r="C4683" s="208">
        <v>54.115512109120111</v>
      </c>
      <c r="D4683" s="209"/>
      <c r="E4683" s="209" t="s">
        <v>203</v>
      </c>
      <c r="F4683" s="209">
        <v>1986</v>
      </c>
    </row>
    <row r="4684" spans="1:6" x14ac:dyDescent="0.45">
      <c r="A4684" s="209">
        <v>95090</v>
      </c>
      <c r="B4684" s="209">
        <v>500</v>
      </c>
      <c r="C4684" s="208">
        <v>54.666923242772732</v>
      </c>
      <c r="D4684" s="209"/>
      <c r="E4684" s="209" t="s">
        <v>203</v>
      </c>
      <c r="F4684" s="209">
        <v>1901</v>
      </c>
    </row>
    <row r="4685" spans="1:6" x14ac:dyDescent="0.45">
      <c r="A4685" s="209">
        <v>95095</v>
      </c>
      <c r="B4685" s="209">
        <v>315</v>
      </c>
      <c r="C4685" s="208">
        <v>1.153172510158214</v>
      </c>
      <c r="D4685" s="209" t="s">
        <v>468</v>
      </c>
      <c r="E4685" s="209" t="s">
        <v>204</v>
      </c>
      <c r="F4685" s="209">
        <v>2015</v>
      </c>
    </row>
    <row r="4686" spans="1:6" x14ac:dyDescent="0.45">
      <c r="A4686" s="209">
        <v>95096</v>
      </c>
      <c r="B4686" s="209">
        <v>315</v>
      </c>
      <c r="C4686" s="208">
        <v>6.7035533444719544</v>
      </c>
      <c r="D4686" s="209"/>
      <c r="E4686" s="209" t="s">
        <v>204</v>
      </c>
      <c r="F4686" s="209">
        <v>2015</v>
      </c>
    </row>
    <row r="4687" spans="1:6" x14ac:dyDescent="0.45">
      <c r="A4687" s="209">
        <v>95097</v>
      </c>
      <c r="B4687" s="209">
        <v>315</v>
      </c>
      <c r="C4687" s="208">
        <v>50.294468502645373</v>
      </c>
      <c r="D4687" s="209"/>
      <c r="E4687" s="209" t="s">
        <v>204</v>
      </c>
      <c r="F4687" s="209">
        <v>2015</v>
      </c>
    </row>
    <row r="4688" spans="1:6" x14ac:dyDescent="0.45">
      <c r="A4688" s="209">
        <v>95099</v>
      </c>
      <c r="B4688" s="209">
        <v>315</v>
      </c>
      <c r="C4688" s="208">
        <v>63.569679160922099</v>
      </c>
      <c r="D4688" s="209"/>
      <c r="E4688" s="209" t="s">
        <v>204</v>
      </c>
      <c r="F4688" s="209">
        <v>2015</v>
      </c>
    </row>
    <row r="4689" spans="1:6" x14ac:dyDescent="0.45">
      <c r="A4689" s="209">
        <v>95100</v>
      </c>
      <c r="B4689" s="209">
        <v>315</v>
      </c>
      <c r="C4689" s="208">
        <v>2.9359930394823688</v>
      </c>
      <c r="D4689" s="209"/>
      <c r="E4689" s="209" t="s">
        <v>204</v>
      </c>
      <c r="F4689" s="209">
        <v>2015</v>
      </c>
    </row>
    <row r="4690" spans="1:6" x14ac:dyDescent="0.45">
      <c r="A4690" s="209">
        <v>95112</v>
      </c>
      <c r="B4690" s="209">
        <v>250</v>
      </c>
      <c r="C4690" s="208">
        <v>14.749392312319481</v>
      </c>
      <c r="D4690" s="209"/>
      <c r="E4690" s="209" t="s">
        <v>204</v>
      </c>
      <c r="F4690" s="209">
        <v>2015</v>
      </c>
    </row>
    <row r="4691" spans="1:6" x14ac:dyDescent="0.45">
      <c r="A4691" s="209">
        <v>95114</v>
      </c>
      <c r="B4691" s="209">
        <v>250</v>
      </c>
      <c r="C4691" s="208">
        <v>59.14303293661424</v>
      </c>
      <c r="D4691" s="209"/>
      <c r="E4691" s="209" t="s">
        <v>204</v>
      </c>
      <c r="F4691" s="209">
        <v>2015</v>
      </c>
    </row>
    <row r="4692" spans="1:6" x14ac:dyDescent="0.45">
      <c r="A4692" s="209">
        <v>95116</v>
      </c>
      <c r="B4692" s="209">
        <v>250</v>
      </c>
      <c r="C4692" s="208">
        <v>60.055060012475167</v>
      </c>
      <c r="D4692" s="209"/>
      <c r="E4692" s="209" t="s">
        <v>204</v>
      </c>
      <c r="F4692" s="209">
        <v>2015</v>
      </c>
    </row>
    <row r="4693" spans="1:6" x14ac:dyDescent="0.45">
      <c r="A4693" s="209">
        <v>95118</v>
      </c>
      <c r="B4693" s="209">
        <v>250</v>
      </c>
      <c r="C4693" s="208">
        <v>33.00160612101228</v>
      </c>
      <c r="D4693" s="209"/>
      <c r="E4693" s="209" t="s">
        <v>204</v>
      </c>
      <c r="F4693" s="209">
        <v>2015</v>
      </c>
    </row>
    <row r="4694" spans="1:6" x14ac:dyDescent="0.45">
      <c r="A4694" s="209">
        <v>95120</v>
      </c>
      <c r="B4694" s="209">
        <v>250</v>
      </c>
      <c r="C4694" s="208">
        <v>14.742317021492839</v>
      </c>
      <c r="D4694" s="209"/>
      <c r="E4694" s="209" t="s">
        <v>204</v>
      </c>
      <c r="F4694" s="209">
        <v>2015</v>
      </c>
    </row>
    <row r="4695" spans="1:6" x14ac:dyDescent="0.45">
      <c r="A4695" s="209">
        <v>95121</v>
      </c>
      <c r="B4695" s="209">
        <v>250</v>
      </c>
      <c r="C4695" s="208">
        <v>27.802195937259281</v>
      </c>
      <c r="D4695" s="209"/>
      <c r="E4695" s="209" t="s">
        <v>204</v>
      </c>
      <c r="F4695" s="209">
        <v>2015</v>
      </c>
    </row>
    <row r="4696" spans="1:6" x14ac:dyDescent="0.45">
      <c r="A4696" s="209">
        <v>95140</v>
      </c>
      <c r="B4696" s="209">
        <v>560</v>
      </c>
      <c r="C4696" s="208">
        <v>32.43293413306754</v>
      </c>
      <c r="D4696" s="209"/>
      <c r="E4696" s="209" t="s">
        <v>204</v>
      </c>
      <c r="F4696" s="209">
        <v>2015</v>
      </c>
    </row>
    <row r="4697" spans="1:6" x14ac:dyDescent="0.45">
      <c r="A4697" s="209">
        <v>95148</v>
      </c>
      <c r="B4697" s="209">
        <v>560</v>
      </c>
      <c r="C4697" s="208">
        <v>74.667708665682994</v>
      </c>
      <c r="D4697" s="209"/>
      <c r="E4697" s="209" t="s">
        <v>204</v>
      </c>
      <c r="F4697" s="209">
        <v>2015</v>
      </c>
    </row>
    <row r="4698" spans="1:6" x14ac:dyDescent="0.45">
      <c r="A4698" s="209">
        <v>95150</v>
      </c>
      <c r="B4698" s="209">
        <v>450</v>
      </c>
      <c r="C4698" s="208">
        <v>8.8435647967410596</v>
      </c>
      <c r="D4698" s="209"/>
      <c r="E4698" s="209" t="s">
        <v>204</v>
      </c>
      <c r="F4698" s="209">
        <v>2015</v>
      </c>
    </row>
    <row r="4699" spans="1:6" x14ac:dyDescent="0.45">
      <c r="A4699" s="209">
        <v>95161</v>
      </c>
      <c r="B4699" s="209">
        <v>450</v>
      </c>
      <c r="C4699" s="208">
        <v>50.122654754317281</v>
      </c>
      <c r="D4699" s="209"/>
      <c r="E4699" s="209" t="s">
        <v>204</v>
      </c>
      <c r="F4699" s="209">
        <v>2015</v>
      </c>
    </row>
    <row r="4700" spans="1:6" x14ac:dyDescent="0.45">
      <c r="A4700" s="209">
        <v>95164</v>
      </c>
      <c r="B4700" s="209">
        <v>560</v>
      </c>
      <c r="C4700" s="208">
        <v>64.882249829966113</v>
      </c>
      <c r="D4700" s="209"/>
      <c r="E4700" s="209" t="s">
        <v>204</v>
      </c>
      <c r="F4700" s="209">
        <v>2015</v>
      </c>
    </row>
    <row r="4701" spans="1:6" x14ac:dyDescent="0.45">
      <c r="A4701" s="209">
        <v>95172</v>
      </c>
      <c r="B4701" s="209">
        <v>560</v>
      </c>
      <c r="C4701" s="208">
        <v>54.815112107687789</v>
      </c>
      <c r="D4701" s="209"/>
      <c r="E4701" s="209" t="s">
        <v>204</v>
      </c>
      <c r="F4701" s="209">
        <v>2015</v>
      </c>
    </row>
    <row r="4702" spans="1:6" x14ac:dyDescent="0.45">
      <c r="A4702" s="209">
        <v>95176</v>
      </c>
      <c r="B4702" s="209">
        <v>902</v>
      </c>
      <c r="C4702" s="208">
        <v>86.492294889226073</v>
      </c>
      <c r="D4702" s="209"/>
      <c r="E4702" s="209" t="s">
        <v>204</v>
      </c>
      <c r="F4702" s="209">
        <v>2015</v>
      </c>
    </row>
    <row r="4703" spans="1:6" x14ac:dyDescent="0.45">
      <c r="A4703" s="209">
        <v>95177</v>
      </c>
      <c r="B4703" s="209">
        <v>902</v>
      </c>
      <c r="C4703" s="208">
        <v>5.2174763370914317</v>
      </c>
      <c r="D4703" s="209"/>
      <c r="E4703" s="209" t="s">
        <v>204</v>
      </c>
      <c r="F4703" s="209">
        <v>2015</v>
      </c>
    </row>
    <row r="4704" spans="1:6" x14ac:dyDescent="0.45">
      <c r="A4704" s="209">
        <v>95191</v>
      </c>
      <c r="B4704" s="209">
        <v>450</v>
      </c>
      <c r="C4704" s="208">
        <v>16.361484477773889</v>
      </c>
      <c r="D4704" s="209"/>
      <c r="E4704" s="209" t="s">
        <v>204</v>
      </c>
      <c r="F4704" s="209">
        <v>2015</v>
      </c>
    </row>
    <row r="4705" spans="1:6" x14ac:dyDescent="0.45">
      <c r="A4705" s="209">
        <v>95203</v>
      </c>
      <c r="B4705" s="209">
        <v>450</v>
      </c>
      <c r="C4705" s="208">
        <v>24.716021129819222</v>
      </c>
      <c r="D4705" s="209"/>
      <c r="E4705" s="209" t="s">
        <v>204</v>
      </c>
      <c r="F4705" s="209">
        <v>2015</v>
      </c>
    </row>
    <row r="4706" spans="1:6" x14ac:dyDescent="0.45">
      <c r="A4706" s="209">
        <v>95204</v>
      </c>
      <c r="B4706" s="209">
        <v>450</v>
      </c>
      <c r="C4706" s="208">
        <v>40.076236882313459</v>
      </c>
      <c r="D4706" s="209"/>
      <c r="E4706" s="209" t="s">
        <v>204</v>
      </c>
      <c r="F4706" s="209">
        <v>2015</v>
      </c>
    </row>
    <row r="4707" spans="1:6" x14ac:dyDescent="0.45">
      <c r="A4707" s="209">
        <v>95205</v>
      </c>
      <c r="B4707" s="209">
        <v>450</v>
      </c>
      <c r="C4707" s="208">
        <v>24.107036750682308</v>
      </c>
      <c r="D4707" s="209"/>
      <c r="E4707" s="209" t="s">
        <v>204</v>
      </c>
      <c r="F4707" s="209">
        <v>2015</v>
      </c>
    </row>
    <row r="4708" spans="1:6" x14ac:dyDescent="0.45">
      <c r="A4708" s="209">
        <v>95206</v>
      </c>
      <c r="B4708" s="209">
        <v>450</v>
      </c>
      <c r="C4708" s="208">
        <v>36.12895033811359</v>
      </c>
      <c r="D4708" s="209"/>
      <c r="E4708" s="209" t="s">
        <v>204</v>
      </c>
      <c r="F4708" s="209">
        <v>2015</v>
      </c>
    </row>
    <row r="4709" spans="1:6" x14ac:dyDescent="0.45">
      <c r="A4709" s="209">
        <v>95207</v>
      </c>
      <c r="B4709" s="209">
        <v>450</v>
      </c>
      <c r="C4709" s="208">
        <v>36.056300051988821</v>
      </c>
      <c r="D4709" s="209"/>
      <c r="E4709" s="209" t="s">
        <v>204</v>
      </c>
      <c r="F4709" s="209">
        <v>2015</v>
      </c>
    </row>
    <row r="4710" spans="1:6" x14ac:dyDescent="0.45">
      <c r="A4710" s="209">
        <v>95208</v>
      </c>
      <c r="B4710" s="209">
        <v>450</v>
      </c>
      <c r="C4710" s="208">
        <v>20.771981843049758</v>
      </c>
      <c r="D4710" s="209" t="s">
        <v>187</v>
      </c>
      <c r="E4710" s="209" t="s">
        <v>204</v>
      </c>
      <c r="F4710" s="209">
        <v>2015</v>
      </c>
    </row>
    <row r="4711" spans="1:6" x14ac:dyDescent="0.45">
      <c r="A4711" s="209">
        <v>95233</v>
      </c>
      <c r="B4711" s="209">
        <v>560</v>
      </c>
      <c r="C4711" s="208">
        <v>7.7956858437160204</v>
      </c>
      <c r="D4711" s="209" t="s">
        <v>469</v>
      </c>
      <c r="E4711" s="209" t="s">
        <v>204</v>
      </c>
      <c r="F4711" s="209">
        <v>2015</v>
      </c>
    </row>
    <row r="4712" spans="1:6" x14ac:dyDescent="0.45">
      <c r="A4712" s="209">
        <v>95259</v>
      </c>
      <c r="B4712" s="209">
        <v>500</v>
      </c>
      <c r="C4712" s="208">
        <v>41.334492867020401</v>
      </c>
      <c r="D4712" s="209"/>
      <c r="E4712" s="209" t="s">
        <v>203</v>
      </c>
      <c r="F4712" s="209">
        <v>1994</v>
      </c>
    </row>
    <row r="4713" spans="1:6" x14ac:dyDescent="0.45">
      <c r="A4713" s="209">
        <v>95307</v>
      </c>
      <c r="B4713" s="209">
        <v>500</v>
      </c>
      <c r="C4713" s="208">
        <v>30.706669152976708</v>
      </c>
      <c r="D4713" s="209"/>
      <c r="E4713" s="209" t="s">
        <v>204</v>
      </c>
      <c r="F4713" s="209">
        <v>2015</v>
      </c>
    </row>
    <row r="4714" spans="1:6" x14ac:dyDescent="0.45">
      <c r="A4714" s="209">
        <v>95310</v>
      </c>
      <c r="B4714" s="209">
        <v>500</v>
      </c>
      <c r="C4714" s="208">
        <v>20.004487008929448</v>
      </c>
      <c r="D4714" s="209"/>
      <c r="E4714" s="209" t="s">
        <v>204</v>
      </c>
      <c r="F4714" s="209">
        <v>2015</v>
      </c>
    </row>
    <row r="4715" spans="1:6" x14ac:dyDescent="0.45">
      <c r="A4715" s="209">
        <v>95311</v>
      </c>
      <c r="B4715" s="209">
        <v>315</v>
      </c>
      <c r="C4715" s="208">
        <v>14.84179867441854</v>
      </c>
      <c r="D4715" s="209" t="s">
        <v>187</v>
      </c>
      <c r="E4715" s="209" t="s">
        <v>204</v>
      </c>
      <c r="F4715" s="209">
        <v>2015</v>
      </c>
    </row>
    <row r="4716" spans="1:6" x14ac:dyDescent="0.45">
      <c r="A4716" s="209">
        <v>95312</v>
      </c>
      <c r="B4716" s="209">
        <v>315</v>
      </c>
      <c r="C4716" s="208">
        <v>25.904396370514981</v>
      </c>
      <c r="D4716" s="209"/>
      <c r="E4716" s="209" t="s">
        <v>204</v>
      </c>
      <c r="F4716" s="209">
        <v>2015</v>
      </c>
    </row>
    <row r="4717" spans="1:6" x14ac:dyDescent="0.45">
      <c r="A4717" s="209">
        <v>95317</v>
      </c>
      <c r="B4717" s="209">
        <v>350</v>
      </c>
      <c r="C4717" s="208">
        <v>21.21126576981036</v>
      </c>
      <c r="D4717" s="209"/>
      <c r="E4717" s="209" t="s">
        <v>204</v>
      </c>
      <c r="F4717" s="209">
        <v>2015</v>
      </c>
    </row>
    <row r="4718" spans="1:6" x14ac:dyDescent="0.45">
      <c r="A4718" s="209">
        <v>95318</v>
      </c>
      <c r="B4718" s="209">
        <v>350</v>
      </c>
      <c r="C4718" s="208">
        <v>31.406316612182501</v>
      </c>
      <c r="D4718" s="209"/>
      <c r="E4718" s="209" t="s">
        <v>204</v>
      </c>
      <c r="F4718" s="209">
        <v>2015</v>
      </c>
    </row>
    <row r="4719" spans="1:6" x14ac:dyDescent="0.45">
      <c r="A4719" s="209">
        <v>95322</v>
      </c>
      <c r="B4719" s="209">
        <v>350</v>
      </c>
      <c r="C4719" s="208">
        <v>27.256642951075751</v>
      </c>
      <c r="D4719" s="209"/>
      <c r="E4719" s="209" t="s">
        <v>204</v>
      </c>
      <c r="F4719" s="209">
        <v>2015</v>
      </c>
    </row>
    <row r="4720" spans="1:6" x14ac:dyDescent="0.45">
      <c r="A4720" s="209">
        <v>95323</v>
      </c>
      <c r="B4720" s="209">
        <v>350</v>
      </c>
      <c r="C4720" s="208">
        <v>15.58726611975734</v>
      </c>
      <c r="D4720" s="209"/>
      <c r="E4720" s="209" t="s">
        <v>204</v>
      </c>
      <c r="F4720" s="209">
        <v>2015</v>
      </c>
    </row>
    <row r="4721" spans="1:6" x14ac:dyDescent="0.45">
      <c r="A4721" s="209">
        <v>95324</v>
      </c>
      <c r="B4721" s="209">
        <v>350</v>
      </c>
      <c r="C4721" s="208">
        <v>40.861133623159397</v>
      </c>
      <c r="D4721" s="209"/>
      <c r="E4721" s="209" t="s">
        <v>204</v>
      </c>
      <c r="F4721" s="209">
        <v>2015</v>
      </c>
    </row>
    <row r="4722" spans="1:6" x14ac:dyDescent="0.45">
      <c r="A4722" s="209">
        <v>95333</v>
      </c>
      <c r="B4722" s="209">
        <v>250</v>
      </c>
      <c r="C4722" s="208">
        <v>15.437484420858279</v>
      </c>
      <c r="D4722" s="209"/>
      <c r="E4722" s="209" t="s">
        <v>204</v>
      </c>
      <c r="F4722" s="209">
        <v>2015</v>
      </c>
    </row>
    <row r="4723" spans="1:6" x14ac:dyDescent="0.45">
      <c r="A4723" s="209">
        <v>95334</v>
      </c>
      <c r="B4723" s="209">
        <v>350</v>
      </c>
      <c r="C4723" s="208">
        <v>44.324691835366359</v>
      </c>
      <c r="D4723" s="209"/>
      <c r="E4723" s="209" t="s">
        <v>204</v>
      </c>
      <c r="F4723" s="209">
        <v>2015</v>
      </c>
    </row>
    <row r="4724" spans="1:6" x14ac:dyDescent="0.45">
      <c r="A4724" s="209">
        <v>95342</v>
      </c>
      <c r="B4724" s="209">
        <v>315</v>
      </c>
      <c r="C4724" s="208">
        <v>54.098298317150082</v>
      </c>
      <c r="D4724" s="209"/>
      <c r="E4724" s="209" t="s">
        <v>204</v>
      </c>
      <c r="F4724" s="209">
        <v>2015</v>
      </c>
    </row>
    <row r="4725" spans="1:6" x14ac:dyDescent="0.45">
      <c r="A4725" s="209">
        <v>95343</v>
      </c>
      <c r="B4725" s="209">
        <v>315</v>
      </c>
      <c r="C4725" s="208">
        <v>64.417282530195905</v>
      </c>
      <c r="D4725" s="209"/>
      <c r="E4725" s="209" t="s">
        <v>204</v>
      </c>
      <c r="F4725" s="209">
        <v>2015</v>
      </c>
    </row>
    <row r="4726" spans="1:6" x14ac:dyDescent="0.45">
      <c r="A4726" s="209">
        <v>95346</v>
      </c>
      <c r="B4726" s="209">
        <v>250</v>
      </c>
      <c r="C4726" s="208">
        <v>20.700241544484449</v>
      </c>
      <c r="D4726" s="209" t="s">
        <v>187</v>
      </c>
      <c r="E4726" s="209" t="s">
        <v>204</v>
      </c>
      <c r="F4726" s="209">
        <v>2015</v>
      </c>
    </row>
    <row r="4727" spans="1:6" x14ac:dyDescent="0.45">
      <c r="A4727" s="209">
        <v>95347</v>
      </c>
      <c r="B4727" s="209">
        <v>315</v>
      </c>
      <c r="C4727" s="208">
        <v>36.015617095311313</v>
      </c>
      <c r="D4727" s="209"/>
      <c r="E4727" s="209" t="s">
        <v>204</v>
      </c>
      <c r="F4727" s="209">
        <v>2015</v>
      </c>
    </row>
    <row r="4728" spans="1:6" x14ac:dyDescent="0.45">
      <c r="A4728" s="209">
        <v>95349</v>
      </c>
      <c r="B4728" s="209">
        <v>315</v>
      </c>
      <c r="C4728" s="208">
        <v>11.811346853859369</v>
      </c>
      <c r="D4728" s="209"/>
      <c r="E4728" s="209" t="s">
        <v>204</v>
      </c>
      <c r="F4728" s="209">
        <v>2015</v>
      </c>
    </row>
    <row r="4729" spans="1:6" x14ac:dyDescent="0.45">
      <c r="A4729" s="209">
        <v>95350</v>
      </c>
      <c r="B4729" s="209">
        <v>315</v>
      </c>
      <c r="C4729" s="208">
        <v>39.224433388002048</v>
      </c>
      <c r="D4729" s="209"/>
      <c r="E4729" s="209" t="s">
        <v>204</v>
      </c>
      <c r="F4729" s="209">
        <v>2015</v>
      </c>
    </row>
    <row r="4730" spans="1:6" x14ac:dyDescent="0.45">
      <c r="A4730" s="209">
        <v>95351</v>
      </c>
      <c r="B4730" s="209">
        <v>315</v>
      </c>
      <c r="C4730" s="208">
        <v>28.057171638846459</v>
      </c>
      <c r="D4730" s="209"/>
      <c r="E4730" s="209" t="s">
        <v>204</v>
      </c>
      <c r="F4730" s="209">
        <v>2015</v>
      </c>
    </row>
    <row r="4731" spans="1:6" x14ac:dyDescent="0.45">
      <c r="A4731" s="209">
        <v>95355</v>
      </c>
      <c r="B4731" s="209">
        <v>315</v>
      </c>
      <c r="C4731" s="208">
        <v>39.831311928081647</v>
      </c>
      <c r="D4731" s="209"/>
      <c r="E4731" s="209" t="s">
        <v>204</v>
      </c>
      <c r="F4731" s="209">
        <v>2015</v>
      </c>
    </row>
    <row r="4732" spans="1:6" x14ac:dyDescent="0.45">
      <c r="A4732" s="209">
        <v>95357</v>
      </c>
      <c r="B4732" s="209">
        <v>315</v>
      </c>
      <c r="C4732" s="208">
        <v>9.4779484689402125</v>
      </c>
      <c r="D4732" s="209"/>
      <c r="E4732" s="209" t="s">
        <v>204</v>
      </c>
      <c r="F4732" s="209">
        <v>2015</v>
      </c>
    </row>
    <row r="4733" spans="1:6" x14ac:dyDescent="0.45">
      <c r="A4733" s="209">
        <v>95362</v>
      </c>
      <c r="B4733" s="209">
        <v>250</v>
      </c>
      <c r="C4733" s="208">
        <v>21.631779175419179</v>
      </c>
      <c r="D4733" s="209" t="s">
        <v>468</v>
      </c>
      <c r="E4733" s="209" t="s">
        <v>204</v>
      </c>
      <c r="F4733" s="209">
        <v>2015</v>
      </c>
    </row>
    <row r="4734" spans="1:6" x14ac:dyDescent="0.45">
      <c r="A4734" s="209">
        <v>95363</v>
      </c>
      <c r="B4734" s="209">
        <v>315</v>
      </c>
      <c r="C4734" s="208">
        <v>58.880118853171531</v>
      </c>
      <c r="D4734" s="209"/>
      <c r="E4734" s="209" t="s">
        <v>204</v>
      </c>
      <c r="F4734" s="209">
        <v>2015</v>
      </c>
    </row>
    <row r="4735" spans="1:6" x14ac:dyDescent="0.45">
      <c r="A4735" s="209">
        <v>95366</v>
      </c>
      <c r="B4735" s="209">
        <v>250</v>
      </c>
      <c r="C4735" s="208">
        <v>63.212923896078657</v>
      </c>
      <c r="D4735" s="209"/>
      <c r="E4735" s="209" t="s">
        <v>204</v>
      </c>
      <c r="F4735" s="209">
        <v>2015</v>
      </c>
    </row>
    <row r="4736" spans="1:6" x14ac:dyDescent="0.45">
      <c r="A4736" s="209">
        <v>95367</v>
      </c>
      <c r="B4736" s="209">
        <v>250</v>
      </c>
      <c r="C4736" s="208">
        <v>61.802281769509641</v>
      </c>
      <c r="D4736" s="209"/>
      <c r="E4736" s="209" t="s">
        <v>204</v>
      </c>
      <c r="F4736" s="209">
        <v>2015</v>
      </c>
    </row>
    <row r="4737" spans="1:6" x14ac:dyDescent="0.45">
      <c r="A4737" s="209">
        <v>95369</v>
      </c>
      <c r="B4737" s="209">
        <v>250</v>
      </c>
      <c r="C4737" s="208">
        <v>20.78351088035113</v>
      </c>
      <c r="D4737" s="209"/>
      <c r="E4737" s="209" t="s">
        <v>204</v>
      </c>
      <c r="F4737" s="209">
        <v>2015</v>
      </c>
    </row>
    <row r="4738" spans="1:6" x14ac:dyDescent="0.45">
      <c r="A4738" s="209">
        <v>95396</v>
      </c>
      <c r="B4738" s="209">
        <v>200</v>
      </c>
      <c r="C4738" s="208">
        <v>21.802140220457989</v>
      </c>
      <c r="D4738" s="209"/>
      <c r="E4738" s="209" t="s">
        <v>205</v>
      </c>
      <c r="F4738" s="209">
        <v>1979</v>
      </c>
    </row>
    <row r="4739" spans="1:6" x14ac:dyDescent="0.45">
      <c r="A4739" s="209">
        <v>95397</v>
      </c>
      <c r="B4739" s="209">
        <v>160</v>
      </c>
      <c r="C4739" s="208">
        <v>12.99988310932142</v>
      </c>
      <c r="D4739" s="209" t="s">
        <v>225</v>
      </c>
      <c r="E4739" s="209" t="s">
        <v>209</v>
      </c>
      <c r="F4739" s="209">
        <v>2015</v>
      </c>
    </row>
    <row r="4740" spans="1:6" x14ac:dyDescent="0.45">
      <c r="A4740" s="209">
        <v>95405</v>
      </c>
      <c r="B4740" s="209">
        <v>500</v>
      </c>
      <c r="C4740" s="208">
        <v>66.945598993017143</v>
      </c>
      <c r="D4740" s="209" t="s">
        <v>390</v>
      </c>
      <c r="E4740" s="209" t="s">
        <v>204</v>
      </c>
      <c r="F4740" s="209">
        <v>2008</v>
      </c>
    </row>
    <row r="4741" spans="1:6" x14ac:dyDescent="0.45">
      <c r="A4741" s="209">
        <v>95406</v>
      </c>
      <c r="B4741" s="209">
        <v>500</v>
      </c>
      <c r="C4741" s="208">
        <v>30.751725903940841</v>
      </c>
      <c r="D4741" s="209"/>
      <c r="E4741" s="209" t="s">
        <v>203</v>
      </c>
      <c r="F4741" s="209">
        <v>1989</v>
      </c>
    </row>
    <row r="4742" spans="1:6" x14ac:dyDescent="0.45">
      <c r="A4742" s="209">
        <v>95408</v>
      </c>
      <c r="B4742" s="209">
        <v>400</v>
      </c>
      <c r="C4742" s="208">
        <v>15.97187765821533</v>
      </c>
      <c r="D4742" s="209"/>
      <c r="E4742" s="209" t="s">
        <v>204</v>
      </c>
      <c r="F4742" s="209">
        <v>2015</v>
      </c>
    </row>
    <row r="4743" spans="1:6" x14ac:dyDescent="0.45">
      <c r="A4743" s="209">
        <v>95409</v>
      </c>
      <c r="B4743" s="209">
        <v>315</v>
      </c>
      <c r="C4743" s="208">
        <v>31.418282299250979</v>
      </c>
      <c r="D4743" s="209"/>
      <c r="E4743" s="209" t="s">
        <v>204</v>
      </c>
      <c r="F4743" s="209">
        <v>2009</v>
      </c>
    </row>
    <row r="4744" spans="1:6" x14ac:dyDescent="0.45">
      <c r="A4744" s="209">
        <v>95410</v>
      </c>
      <c r="B4744" s="209">
        <v>400</v>
      </c>
      <c r="C4744" s="208">
        <v>10.22506967144246</v>
      </c>
      <c r="D4744" s="209"/>
      <c r="E4744" s="209" t="s">
        <v>204</v>
      </c>
      <c r="F4744" s="209">
        <v>2015</v>
      </c>
    </row>
    <row r="4745" spans="1:6" x14ac:dyDescent="0.45">
      <c r="A4745" s="209">
        <v>95412</v>
      </c>
      <c r="B4745" s="209">
        <v>400</v>
      </c>
      <c r="C4745" s="208">
        <v>6.2693843720364821</v>
      </c>
      <c r="D4745" s="209"/>
      <c r="E4745" s="209" t="s">
        <v>204</v>
      </c>
      <c r="F4745" s="209">
        <v>2015</v>
      </c>
    </row>
    <row r="4746" spans="1:6" x14ac:dyDescent="0.45">
      <c r="A4746" s="209">
        <v>95424</v>
      </c>
      <c r="B4746" s="209">
        <v>450</v>
      </c>
      <c r="C4746" s="208">
        <v>53.793188072138648</v>
      </c>
      <c r="D4746" s="209"/>
      <c r="E4746" s="209" t="s">
        <v>204</v>
      </c>
      <c r="F4746" s="209">
        <v>2015</v>
      </c>
    </row>
    <row r="4747" spans="1:6" x14ac:dyDescent="0.45">
      <c r="A4747" s="209">
        <v>95425</v>
      </c>
      <c r="B4747" s="209">
        <v>450</v>
      </c>
      <c r="C4747" s="208">
        <v>26.154976181761281</v>
      </c>
      <c r="D4747" s="209"/>
      <c r="E4747" s="209" t="s">
        <v>204</v>
      </c>
      <c r="F4747" s="209">
        <v>2015</v>
      </c>
    </row>
    <row r="4748" spans="1:6" x14ac:dyDescent="0.45">
      <c r="A4748" s="209">
        <v>95428</v>
      </c>
      <c r="B4748" s="209">
        <v>250</v>
      </c>
      <c r="C4748" s="208">
        <v>8.1212346540432012</v>
      </c>
      <c r="D4748" s="209"/>
      <c r="E4748" s="209" t="s">
        <v>204</v>
      </c>
      <c r="F4748" s="209">
        <v>2015</v>
      </c>
    </row>
    <row r="4749" spans="1:6" x14ac:dyDescent="0.45">
      <c r="A4749" s="209">
        <v>95430</v>
      </c>
      <c r="B4749" s="209">
        <v>450</v>
      </c>
      <c r="C4749" s="208">
        <v>45.961979579767387</v>
      </c>
      <c r="D4749" s="209"/>
      <c r="E4749" s="209" t="s">
        <v>204</v>
      </c>
      <c r="F4749" s="209">
        <v>2015</v>
      </c>
    </row>
    <row r="4750" spans="1:6" x14ac:dyDescent="0.45">
      <c r="A4750" s="209">
        <v>95431</v>
      </c>
      <c r="B4750" s="209">
        <v>450</v>
      </c>
      <c r="C4750" s="208">
        <v>4.7829914104575018</v>
      </c>
      <c r="D4750" s="209"/>
      <c r="E4750" s="209" t="s">
        <v>204</v>
      </c>
      <c r="F4750" s="209">
        <v>2015</v>
      </c>
    </row>
    <row r="4751" spans="1:6" x14ac:dyDescent="0.45">
      <c r="A4751" s="209">
        <v>95432</v>
      </c>
      <c r="B4751" s="209">
        <v>750</v>
      </c>
      <c r="C4751" s="208">
        <v>37.081481109200247</v>
      </c>
      <c r="D4751" s="209" t="s">
        <v>457</v>
      </c>
      <c r="E4751" s="209" t="s">
        <v>203</v>
      </c>
      <c r="F4751" s="209">
        <v>1959</v>
      </c>
    </row>
    <row r="4752" spans="1:6" x14ac:dyDescent="0.45">
      <c r="A4752" s="209">
        <v>95433</v>
      </c>
      <c r="B4752" s="209">
        <v>300</v>
      </c>
      <c r="C4752" s="208">
        <v>39.297627917302009</v>
      </c>
      <c r="D4752" s="209"/>
      <c r="E4752" s="209" t="s">
        <v>203</v>
      </c>
      <c r="F4752" s="209">
        <v>1956</v>
      </c>
    </row>
    <row r="4753" spans="1:6" x14ac:dyDescent="0.45">
      <c r="A4753" s="209">
        <v>95448</v>
      </c>
      <c r="B4753" s="209">
        <v>560</v>
      </c>
      <c r="C4753" s="208">
        <v>61.745791311005192</v>
      </c>
      <c r="D4753" s="209"/>
      <c r="E4753" s="209" t="s">
        <v>204</v>
      </c>
      <c r="F4753" s="209">
        <v>2015</v>
      </c>
    </row>
    <row r="4754" spans="1:6" x14ac:dyDescent="0.45">
      <c r="A4754" s="209">
        <v>95449</v>
      </c>
      <c r="B4754" s="209">
        <v>560</v>
      </c>
      <c r="C4754" s="208">
        <v>26.883527596518888</v>
      </c>
      <c r="D4754" s="209"/>
      <c r="E4754" s="209" t="s">
        <v>204</v>
      </c>
      <c r="F4754" s="209">
        <v>2015</v>
      </c>
    </row>
    <row r="4755" spans="1:6" x14ac:dyDescent="0.45">
      <c r="A4755" s="209">
        <v>95450</v>
      </c>
      <c r="B4755" s="209">
        <v>200</v>
      </c>
      <c r="C4755" s="208">
        <v>33.180079622704604</v>
      </c>
      <c r="D4755" s="209"/>
      <c r="E4755" s="209" t="s">
        <v>207</v>
      </c>
      <c r="F4755" s="209">
        <v>1901</v>
      </c>
    </row>
    <row r="4756" spans="1:6" x14ac:dyDescent="0.45">
      <c r="A4756" s="209">
        <v>95451</v>
      </c>
      <c r="B4756" s="209">
        <v>600</v>
      </c>
      <c r="C4756" s="208">
        <v>103.30473584156459</v>
      </c>
      <c r="D4756" s="209"/>
      <c r="E4756" s="209" t="s">
        <v>203</v>
      </c>
      <c r="F4756" s="209">
        <v>1987</v>
      </c>
    </row>
    <row r="4757" spans="1:6" x14ac:dyDescent="0.45">
      <c r="A4757" s="209">
        <v>95452</v>
      </c>
      <c r="B4757" s="209">
        <v>300</v>
      </c>
      <c r="C4757" s="208">
        <v>17.999965174503881</v>
      </c>
      <c r="D4757" s="209"/>
      <c r="E4757" s="209" t="s">
        <v>205</v>
      </c>
      <c r="F4757" s="209">
        <v>1901</v>
      </c>
    </row>
    <row r="4758" spans="1:6" x14ac:dyDescent="0.45">
      <c r="A4758" s="209">
        <v>95453</v>
      </c>
      <c r="B4758" s="209">
        <v>300</v>
      </c>
      <c r="C4758" s="208">
        <v>5.2399099966166718</v>
      </c>
      <c r="D4758" s="209"/>
      <c r="E4758" s="209" t="s">
        <v>207</v>
      </c>
      <c r="F4758" s="209">
        <v>1901</v>
      </c>
    </row>
    <row r="4759" spans="1:6" x14ac:dyDescent="0.45">
      <c r="A4759" s="209">
        <v>95455</v>
      </c>
      <c r="B4759" s="209">
        <v>450</v>
      </c>
      <c r="C4759" s="208">
        <v>9.0546363485418535</v>
      </c>
      <c r="D4759" s="209"/>
      <c r="E4759" s="209" t="s">
        <v>204</v>
      </c>
      <c r="F4759" s="209">
        <v>2015</v>
      </c>
    </row>
    <row r="4760" spans="1:6" x14ac:dyDescent="0.45">
      <c r="A4760" s="209">
        <v>95456</v>
      </c>
      <c r="B4760" s="209">
        <v>630</v>
      </c>
      <c r="C4760" s="208">
        <v>48.543144802587101</v>
      </c>
      <c r="D4760" s="209"/>
      <c r="E4760" s="209" t="s">
        <v>204</v>
      </c>
      <c r="F4760" s="209">
        <v>2015</v>
      </c>
    </row>
    <row r="4761" spans="1:6" x14ac:dyDescent="0.45">
      <c r="A4761" s="209">
        <v>95458</v>
      </c>
      <c r="B4761" s="209">
        <v>630</v>
      </c>
      <c r="C4761" s="208">
        <v>42.418719596068158</v>
      </c>
      <c r="D4761" s="209"/>
      <c r="E4761" s="209" t="s">
        <v>204</v>
      </c>
      <c r="F4761" s="209">
        <v>2015</v>
      </c>
    </row>
    <row r="4762" spans="1:6" x14ac:dyDescent="0.45">
      <c r="A4762" s="209">
        <v>95459</v>
      </c>
      <c r="B4762" s="209">
        <v>630</v>
      </c>
      <c r="C4762" s="208">
        <v>9.6355474929261913</v>
      </c>
      <c r="D4762" s="209"/>
      <c r="E4762" s="209" t="s">
        <v>204</v>
      </c>
      <c r="F4762" s="209">
        <v>2015</v>
      </c>
    </row>
    <row r="4763" spans="1:6" x14ac:dyDescent="0.45">
      <c r="A4763" s="209">
        <v>95466</v>
      </c>
      <c r="B4763" s="209">
        <v>250</v>
      </c>
      <c r="C4763" s="208">
        <v>5.5099718906504256</v>
      </c>
      <c r="D4763" s="209"/>
      <c r="E4763" s="209" t="s">
        <v>204</v>
      </c>
      <c r="F4763" s="209">
        <v>2015</v>
      </c>
    </row>
    <row r="4764" spans="1:6" x14ac:dyDescent="0.45">
      <c r="A4764" s="209">
        <v>95467</v>
      </c>
      <c r="B4764" s="209">
        <v>200</v>
      </c>
      <c r="C4764" s="208">
        <v>18.82407952946058</v>
      </c>
      <c r="D4764" s="209" t="s">
        <v>227</v>
      </c>
      <c r="E4764" s="209" t="s">
        <v>204</v>
      </c>
      <c r="F4764" s="209">
        <v>2015</v>
      </c>
    </row>
    <row r="4765" spans="1:6" x14ac:dyDescent="0.45">
      <c r="A4765" s="209">
        <v>95471</v>
      </c>
      <c r="B4765" s="209">
        <v>315</v>
      </c>
      <c r="C4765" s="208">
        <v>89.13895898696795</v>
      </c>
      <c r="D4765" s="209"/>
      <c r="E4765" s="209" t="s">
        <v>204</v>
      </c>
      <c r="F4765" s="209">
        <v>2015</v>
      </c>
    </row>
    <row r="4766" spans="1:6" x14ac:dyDescent="0.45">
      <c r="A4766" s="209">
        <v>95474</v>
      </c>
      <c r="B4766" s="209">
        <v>315</v>
      </c>
      <c r="C4766" s="208">
        <v>39.17202879542085</v>
      </c>
      <c r="D4766" s="209"/>
      <c r="E4766" s="209" t="s">
        <v>204</v>
      </c>
      <c r="F4766" s="209">
        <v>2015</v>
      </c>
    </row>
    <row r="4767" spans="1:6" x14ac:dyDescent="0.45">
      <c r="A4767" s="209">
        <v>95475</v>
      </c>
      <c r="B4767" s="209">
        <v>315</v>
      </c>
      <c r="C4767" s="208">
        <v>6.8865610984742496</v>
      </c>
      <c r="D4767" s="209"/>
      <c r="E4767" s="209" t="s">
        <v>204</v>
      </c>
      <c r="F4767" s="209">
        <v>2015</v>
      </c>
    </row>
    <row r="4768" spans="1:6" x14ac:dyDescent="0.45">
      <c r="A4768" s="209">
        <v>95476</v>
      </c>
      <c r="B4768" s="209">
        <v>630</v>
      </c>
      <c r="C4768" s="208">
        <v>33.886814358326269</v>
      </c>
      <c r="D4768" s="209"/>
      <c r="E4768" s="209" t="s">
        <v>204</v>
      </c>
      <c r="F4768" s="209">
        <v>2015</v>
      </c>
    </row>
    <row r="4769" spans="1:6" x14ac:dyDescent="0.45">
      <c r="A4769" s="209">
        <v>95482</v>
      </c>
      <c r="B4769" s="209">
        <v>630</v>
      </c>
      <c r="C4769" s="208">
        <v>26.646557291316</v>
      </c>
      <c r="D4769" s="209" t="s">
        <v>227</v>
      </c>
      <c r="E4769" s="209" t="s">
        <v>204</v>
      </c>
      <c r="F4769" s="209">
        <v>2015</v>
      </c>
    </row>
    <row r="4770" spans="1:6" x14ac:dyDescent="0.45">
      <c r="A4770" s="209">
        <v>95485</v>
      </c>
      <c r="B4770" s="209">
        <v>630</v>
      </c>
      <c r="C4770" s="208">
        <v>39.667554457157181</v>
      </c>
      <c r="D4770" s="209"/>
      <c r="E4770" s="209" t="s">
        <v>204</v>
      </c>
      <c r="F4770" s="209">
        <v>2015</v>
      </c>
    </row>
    <row r="4771" spans="1:6" x14ac:dyDescent="0.45">
      <c r="A4771" s="209">
        <v>95486</v>
      </c>
      <c r="B4771" s="209">
        <v>630</v>
      </c>
      <c r="C4771" s="208">
        <v>16.937555454883022</v>
      </c>
      <c r="D4771" s="209"/>
      <c r="E4771" s="209" t="s">
        <v>204</v>
      </c>
      <c r="F4771" s="209">
        <v>2015</v>
      </c>
    </row>
    <row r="4772" spans="1:6" x14ac:dyDescent="0.45">
      <c r="A4772" s="209">
        <v>95495</v>
      </c>
      <c r="B4772" s="209">
        <v>250</v>
      </c>
      <c r="C4772" s="208">
        <v>18.327451368751181</v>
      </c>
      <c r="D4772" s="209"/>
      <c r="E4772" s="209" t="s">
        <v>204</v>
      </c>
      <c r="F4772" s="209">
        <v>2007</v>
      </c>
    </row>
    <row r="4773" spans="1:6" x14ac:dyDescent="0.45">
      <c r="A4773" s="209">
        <v>95498</v>
      </c>
      <c r="B4773" s="209">
        <v>500</v>
      </c>
      <c r="C4773" s="208">
        <v>18.487054091475329</v>
      </c>
      <c r="D4773" s="209"/>
      <c r="E4773" s="209" t="s">
        <v>203</v>
      </c>
      <c r="F4773" s="209">
        <v>1981</v>
      </c>
    </row>
    <row r="4774" spans="1:6" x14ac:dyDescent="0.45">
      <c r="A4774" s="209">
        <v>95503</v>
      </c>
      <c r="B4774" s="209">
        <v>500</v>
      </c>
      <c r="C4774" s="208">
        <v>16.6232848152071</v>
      </c>
      <c r="D4774" s="209"/>
      <c r="E4774" s="209" t="s">
        <v>203</v>
      </c>
      <c r="F4774" s="209">
        <v>1981</v>
      </c>
    </row>
    <row r="4775" spans="1:6" x14ac:dyDescent="0.45">
      <c r="A4775" s="209">
        <v>95505</v>
      </c>
      <c r="B4775" s="209">
        <v>500</v>
      </c>
      <c r="C4775" s="208">
        <v>19.18634189427209</v>
      </c>
      <c r="D4775" s="209"/>
      <c r="E4775" s="209" t="s">
        <v>203</v>
      </c>
      <c r="F4775" s="209">
        <v>1981</v>
      </c>
    </row>
    <row r="4776" spans="1:6" x14ac:dyDescent="0.45">
      <c r="A4776" s="209">
        <v>95507</v>
      </c>
      <c r="B4776" s="209">
        <v>500</v>
      </c>
      <c r="C4776" s="208">
        <v>17.035498518327479</v>
      </c>
      <c r="D4776" s="209"/>
      <c r="E4776" s="209" t="s">
        <v>203</v>
      </c>
      <c r="F4776" s="209">
        <v>1981</v>
      </c>
    </row>
    <row r="4777" spans="1:6" x14ac:dyDescent="0.45">
      <c r="A4777" s="209">
        <v>95509</v>
      </c>
      <c r="B4777" s="209">
        <v>500</v>
      </c>
      <c r="C4777" s="208">
        <v>18.887620307525321</v>
      </c>
      <c r="D4777" s="209"/>
      <c r="E4777" s="209" t="s">
        <v>203</v>
      </c>
      <c r="F4777" s="209">
        <v>1981</v>
      </c>
    </row>
    <row r="4778" spans="1:6" x14ac:dyDescent="0.45">
      <c r="A4778" s="209">
        <v>95511</v>
      </c>
      <c r="B4778" s="209">
        <v>500</v>
      </c>
      <c r="C4778" s="208">
        <v>7.4224908719226299</v>
      </c>
      <c r="D4778" s="209"/>
      <c r="E4778" s="209" t="s">
        <v>203</v>
      </c>
      <c r="F4778" s="209">
        <v>1981</v>
      </c>
    </row>
    <row r="4779" spans="1:6" x14ac:dyDescent="0.45">
      <c r="A4779" s="209">
        <v>95513</v>
      </c>
      <c r="B4779" s="209">
        <v>500</v>
      </c>
      <c r="C4779" s="208">
        <v>13.489876445110511</v>
      </c>
      <c r="D4779" s="209"/>
      <c r="E4779" s="209" t="s">
        <v>203</v>
      </c>
      <c r="F4779" s="209">
        <v>1981</v>
      </c>
    </row>
    <row r="4780" spans="1:6" x14ac:dyDescent="0.45">
      <c r="A4780" s="209">
        <v>95520</v>
      </c>
      <c r="B4780" s="209">
        <v>500</v>
      </c>
      <c r="C4780" s="208">
        <v>12.115591243190639</v>
      </c>
      <c r="D4780" s="209"/>
      <c r="E4780" s="209" t="s">
        <v>203</v>
      </c>
      <c r="F4780" s="209">
        <v>1981</v>
      </c>
    </row>
    <row r="4781" spans="1:6" x14ac:dyDescent="0.45">
      <c r="A4781" s="209">
        <v>95521</v>
      </c>
      <c r="B4781" s="209">
        <v>500</v>
      </c>
      <c r="C4781" s="208">
        <v>18.746978190126612</v>
      </c>
      <c r="D4781" s="209"/>
      <c r="E4781" s="209" t="s">
        <v>203</v>
      </c>
      <c r="F4781" s="209">
        <v>1981</v>
      </c>
    </row>
    <row r="4782" spans="1:6" x14ac:dyDescent="0.45">
      <c r="A4782" s="209">
        <v>95524</v>
      </c>
      <c r="B4782" s="209">
        <v>500</v>
      </c>
      <c r="C4782" s="208">
        <v>13.46555653849811</v>
      </c>
      <c r="D4782" s="209"/>
      <c r="E4782" s="209" t="s">
        <v>203</v>
      </c>
      <c r="F4782" s="209">
        <v>1981</v>
      </c>
    </row>
    <row r="4783" spans="1:6" x14ac:dyDescent="0.45">
      <c r="A4783" s="209">
        <v>95526</v>
      </c>
      <c r="B4783" s="209">
        <v>500</v>
      </c>
      <c r="C4783" s="208">
        <v>19.552617299528929</v>
      </c>
      <c r="D4783" s="209"/>
      <c r="E4783" s="209" t="s">
        <v>203</v>
      </c>
      <c r="F4783" s="209">
        <v>1981</v>
      </c>
    </row>
    <row r="4784" spans="1:6" x14ac:dyDescent="0.45">
      <c r="A4784" s="209">
        <v>95528</v>
      </c>
      <c r="B4784" s="209">
        <v>500</v>
      </c>
      <c r="C4784" s="208">
        <v>11.500775980295501</v>
      </c>
      <c r="D4784" s="209"/>
      <c r="E4784" s="209" t="s">
        <v>203</v>
      </c>
      <c r="F4784" s="209">
        <v>1981</v>
      </c>
    </row>
    <row r="4785" spans="1:6" x14ac:dyDescent="0.45">
      <c r="A4785" s="209">
        <v>95529</v>
      </c>
      <c r="B4785" s="209">
        <v>500</v>
      </c>
      <c r="C4785" s="208">
        <v>30.625427611015049</v>
      </c>
      <c r="D4785" s="209"/>
      <c r="E4785" s="209" t="s">
        <v>203</v>
      </c>
      <c r="F4785" s="209">
        <v>1981</v>
      </c>
    </row>
    <row r="4786" spans="1:6" x14ac:dyDescent="0.45">
      <c r="A4786" s="209">
        <v>95641</v>
      </c>
      <c r="B4786" s="209">
        <v>250</v>
      </c>
      <c r="C4786" s="208">
        <v>16.333139414463808</v>
      </c>
      <c r="D4786" s="209"/>
      <c r="E4786" s="209" t="s">
        <v>204</v>
      </c>
      <c r="F4786" s="209">
        <v>2015</v>
      </c>
    </row>
    <row r="4787" spans="1:6" x14ac:dyDescent="0.45">
      <c r="A4787" s="209">
        <v>95642</v>
      </c>
      <c r="B4787" s="209">
        <v>250</v>
      </c>
      <c r="C4787" s="208">
        <v>16.051515371886008</v>
      </c>
      <c r="D4787" s="209"/>
      <c r="E4787" s="209" t="s">
        <v>204</v>
      </c>
      <c r="F4787" s="209">
        <v>2015</v>
      </c>
    </row>
    <row r="4788" spans="1:6" x14ac:dyDescent="0.45">
      <c r="A4788" s="209">
        <v>95647</v>
      </c>
      <c r="B4788" s="209">
        <v>250</v>
      </c>
      <c r="C4788" s="208">
        <v>44.131897924662091</v>
      </c>
      <c r="D4788" s="209"/>
      <c r="E4788" s="209" t="s">
        <v>204</v>
      </c>
      <c r="F4788" s="209">
        <v>2015</v>
      </c>
    </row>
    <row r="4789" spans="1:6" x14ac:dyDescent="0.45">
      <c r="A4789" s="209">
        <v>95648</v>
      </c>
      <c r="B4789" s="209">
        <v>250</v>
      </c>
      <c r="C4789" s="208">
        <v>18.20371786070988</v>
      </c>
      <c r="D4789" s="209"/>
      <c r="E4789" s="209" t="s">
        <v>204</v>
      </c>
      <c r="F4789" s="209">
        <v>2015</v>
      </c>
    </row>
    <row r="4790" spans="1:6" x14ac:dyDescent="0.45">
      <c r="A4790" s="209">
        <v>95652</v>
      </c>
      <c r="B4790" s="209">
        <v>450</v>
      </c>
      <c r="C4790" s="208">
        <v>28.400330258879752</v>
      </c>
      <c r="D4790" s="209"/>
      <c r="E4790" s="209" t="s">
        <v>204</v>
      </c>
      <c r="F4790" s="209">
        <v>2008</v>
      </c>
    </row>
    <row r="4791" spans="1:6" x14ac:dyDescent="0.45">
      <c r="A4791" s="209">
        <v>95654</v>
      </c>
      <c r="B4791" s="209">
        <v>450</v>
      </c>
      <c r="C4791" s="208">
        <v>43.002802790219249</v>
      </c>
      <c r="D4791" s="209"/>
      <c r="E4791" s="209" t="s">
        <v>204</v>
      </c>
      <c r="F4791" s="209">
        <v>2008</v>
      </c>
    </row>
    <row r="4792" spans="1:6" x14ac:dyDescent="0.45">
      <c r="A4792" s="209">
        <v>95655</v>
      </c>
      <c r="B4792" s="209">
        <v>450</v>
      </c>
      <c r="C4792" s="208">
        <v>10.81661881929884</v>
      </c>
      <c r="D4792" s="209"/>
      <c r="E4792" s="209" t="s">
        <v>204</v>
      </c>
      <c r="F4792" s="209">
        <v>2008</v>
      </c>
    </row>
    <row r="4793" spans="1:6" x14ac:dyDescent="0.45">
      <c r="A4793" s="209">
        <v>95662</v>
      </c>
      <c r="B4793" s="209">
        <v>400</v>
      </c>
      <c r="C4793" s="208">
        <v>15.652488762207829</v>
      </c>
      <c r="D4793" s="209" t="s">
        <v>187</v>
      </c>
      <c r="E4793" s="209" t="s">
        <v>204</v>
      </c>
      <c r="F4793" s="209">
        <v>2015</v>
      </c>
    </row>
    <row r="4794" spans="1:6" x14ac:dyDescent="0.45">
      <c r="A4794" s="209">
        <v>95707</v>
      </c>
      <c r="B4794" s="209">
        <v>250</v>
      </c>
      <c r="C4794" s="208">
        <v>45.740419612717773</v>
      </c>
      <c r="D4794" s="209" t="s">
        <v>470</v>
      </c>
      <c r="E4794" s="209" t="s">
        <v>207</v>
      </c>
      <c r="F4794" s="209">
        <v>1988</v>
      </c>
    </row>
    <row r="4795" spans="1:6" x14ac:dyDescent="0.45">
      <c r="A4795" s="209">
        <v>95710</v>
      </c>
      <c r="B4795" s="209">
        <v>250</v>
      </c>
      <c r="C4795" s="208">
        <v>11.4887884873404</v>
      </c>
      <c r="D4795" s="209" t="s">
        <v>187</v>
      </c>
      <c r="E4795" s="209" t="s">
        <v>204</v>
      </c>
      <c r="F4795" s="209">
        <v>2012</v>
      </c>
    </row>
    <row r="4796" spans="1:6" x14ac:dyDescent="0.45">
      <c r="A4796" s="209">
        <v>95711</v>
      </c>
      <c r="B4796" s="209">
        <v>250</v>
      </c>
      <c r="C4796" s="208">
        <v>4.2680336231194183</v>
      </c>
      <c r="D4796" s="209"/>
      <c r="E4796" s="209" t="s">
        <v>204</v>
      </c>
      <c r="F4796" s="209">
        <v>2015</v>
      </c>
    </row>
    <row r="4797" spans="1:6" x14ac:dyDescent="0.45">
      <c r="A4797" s="209">
        <v>95714</v>
      </c>
      <c r="B4797" s="209">
        <v>250</v>
      </c>
      <c r="C4797" s="208">
        <v>7.0556471252238122</v>
      </c>
      <c r="D4797" s="209"/>
      <c r="E4797" s="209" t="s">
        <v>204</v>
      </c>
      <c r="F4797" s="209">
        <v>2015</v>
      </c>
    </row>
    <row r="4798" spans="1:6" x14ac:dyDescent="0.45">
      <c r="A4798" s="209">
        <v>95715</v>
      </c>
      <c r="B4798" s="209">
        <v>250</v>
      </c>
      <c r="C4798" s="208">
        <v>18.195905352688271</v>
      </c>
      <c r="D4798" s="209"/>
      <c r="E4798" s="209" t="s">
        <v>204</v>
      </c>
      <c r="F4798" s="209">
        <v>2015</v>
      </c>
    </row>
    <row r="4799" spans="1:6" x14ac:dyDescent="0.45">
      <c r="A4799" s="209">
        <v>95717</v>
      </c>
      <c r="B4799" s="209">
        <v>160</v>
      </c>
      <c r="C4799" s="208">
        <v>1.732316627875043</v>
      </c>
      <c r="D4799" s="209"/>
      <c r="E4799" s="209" t="s">
        <v>204</v>
      </c>
      <c r="F4799" s="209">
        <v>2015</v>
      </c>
    </row>
    <row r="4800" spans="1:6" x14ac:dyDescent="0.45">
      <c r="A4800" s="209">
        <v>95718</v>
      </c>
      <c r="B4800" s="209">
        <v>160</v>
      </c>
      <c r="C4800" s="208">
        <v>1.9113830233029381</v>
      </c>
      <c r="D4800" s="209"/>
      <c r="E4800" s="209" t="s">
        <v>204</v>
      </c>
      <c r="F4800" s="209">
        <v>2015</v>
      </c>
    </row>
    <row r="4801" spans="1:6" x14ac:dyDescent="0.45">
      <c r="A4801" s="209">
        <v>95719</v>
      </c>
      <c r="B4801" s="209">
        <v>160</v>
      </c>
      <c r="C4801" s="208">
        <v>2.4941023769149409</v>
      </c>
      <c r="D4801" s="209"/>
      <c r="E4801" s="209" t="s">
        <v>204</v>
      </c>
      <c r="F4801" s="209">
        <v>2015</v>
      </c>
    </row>
    <row r="4802" spans="1:6" x14ac:dyDescent="0.45">
      <c r="A4802" s="209">
        <v>95720</v>
      </c>
      <c r="B4802" s="209">
        <v>160</v>
      </c>
      <c r="C4802" s="208">
        <v>2.4978116187895041</v>
      </c>
      <c r="D4802" s="209"/>
      <c r="E4802" s="209" t="s">
        <v>204</v>
      </c>
      <c r="F4802" s="209">
        <v>2015</v>
      </c>
    </row>
    <row r="4803" spans="1:6" x14ac:dyDescent="0.45">
      <c r="A4803" s="209">
        <v>95724</v>
      </c>
      <c r="B4803" s="209">
        <v>450</v>
      </c>
      <c r="C4803" s="208">
        <v>12.239045618924161</v>
      </c>
      <c r="D4803" s="209"/>
      <c r="E4803" s="209" t="s">
        <v>204</v>
      </c>
      <c r="F4803" s="209">
        <v>2015</v>
      </c>
    </row>
    <row r="4804" spans="1:6" x14ac:dyDescent="0.45">
      <c r="A4804" s="209">
        <v>95729</v>
      </c>
      <c r="B4804" s="209">
        <v>450</v>
      </c>
      <c r="C4804" s="208">
        <v>1.2397453275049399</v>
      </c>
      <c r="D4804" s="209"/>
      <c r="E4804" s="209" t="s">
        <v>204</v>
      </c>
      <c r="F4804" s="209">
        <v>2015</v>
      </c>
    </row>
    <row r="4805" spans="1:6" x14ac:dyDescent="0.45">
      <c r="A4805" s="209">
        <v>95732</v>
      </c>
      <c r="B4805" s="209">
        <v>450</v>
      </c>
      <c r="C4805" s="208">
        <v>46.097829036980357</v>
      </c>
      <c r="D4805" s="209"/>
      <c r="E4805" s="209" t="s">
        <v>204</v>
      </c>
      <c r="F4805" s="209">
        <v>2015</v>
      </c>
    </row>
    <row r="4806" spans="1:6" x14ac:dyDescent="0.45">
      <c r="A4806" s="209">
        <v>95733</v>
      </c>
      <c r="B4806" s="209">
        <v>315</v>
      </c>
      <c r="C4806" s="208">
        <v>9.7577306114784204</v>
      </c>
      <c r="D4806" s="209"/>
      <c r="E4806" s="209" t="s">
        <v>204</v>
      </c>
      <c r="F4806" s="209">
        <v>2015</v>
      </c>
    </row>
    <row r="4807" spans="1:6" x14ac:dyDescent="0.45">
      <c r="A4807" s="209">
        <v>95750</v>
      </c>
      <c r="B4807" s="209">
        <v>315</v>
      </c>
      <c r="C4807" s="208">
        <v>36.484466985754011</v>
      </c>
      <c r="D4807" s="209"/>
      <c r="E4807" s="209" t="s">
        <v>204</v>
      </c>
      <c r="F4807" s="209">
        <v>2015</v>
      </c>
    </row>
    <row r="4808" spans="1:6" x14ac:dyDescent="0.45">
      <c r="A4808" s="209">
        <v>95755</v>
      </c>
      <c r="B4808" s="209">
        <v>315</v>
      </c>
      <c r="C4808" s="208">
        <v>38.758433931963182</v>
      </c>
      <c r="D4808" s="209"/>
      <c r="E4808" s="209" t="s">
        <v>204</v>
      </c>
      <c r="F4808" s="209">
        <v>2015</v>
      </c>
    </row>
    <row r="4809" spans="1:6" x14ac:dyDescent="0.45">
      <c r="A4809" s="209">
        <v>95756</v>
      </c>
      <c r="B4809" s="209">
        <v>400</v>
      </c>
      <c r="C4809" s="208">
        <v>34.027269273329821</v>
      </c>
      <c r="D4809" s="209"/>
      <c r="E4809" s="209" t="s">
        <v>204</v>
      </c>
      <c r="F4809" s="209">
        <v>2015</v>
      </c>
    </row>
    <row r="4810" spans="1:6" x14ac:dyDescent="0.45">
      <c r="A4810" s="209">
        <v>95765</v>
      </c>
      <c r="B4810" s="209">
        <v>400</v>
      </c>
      <c r="C4810" s="208">
        <v>44.426924946832642</v>
      </c>
      <c r="D4810" s="209"/>
      <c r="E4810" s="209" t="s">
        <v>204</v>
      </c>
      <c r="F4810" s="209">
        <v>2015</v>
      </c>
    </row>
    <row r="4811" spans="1:6" x14ac:dyDescent="0.45">
      <c r="A4811" s="209">
        <v>95769</v>
      </c>
      <c r="B4811" s="209">
        <v>400</v>
      </c>
      <c r="C4811" s="208">
        <v>45.703279245556459</v>
      </c>
      <c r="D4811" s="209"/>
      <c r="E4811" s="209" t="s">
        <v>204</v>
      </c>
      <c r="F4811" s="209">
        <v>2015</v>
      </c>
    </row>
    <row r="4812" spans="1:6" x14ac:dyDescent="0.45">
      <c r="A4812" s="209">
        <v>95773</v>
      </c>
      <c r="B4812" s="209">
        <v>400</v>
      </c>
      <c r="C4812" s="208">
        <v>36.531748200726021</v>
      </c>
      <c r="D4812" s="209"/>
      <c r="E4812" s="209" t="s">
        <v>204</v>
      </c>
      <c r="F4812" s="209">
        <v>2015</v>
      </c>
    </row>
    <row r="4813" spans="1:6" x14ac:dyDescent="0.45">
      <c r="A4813" s="209">
        <v>95774</v>
      </c>
      <c r="B4813" s="209">
        <v>400</v>
      </c>
      <c r="C4813" s="208">
        <v>0.98921986814974106</v>
      </c>
      <c r="D4813" s="209"/>
      <c r="E4813" s="209" t="s">
        <v>204</v>
      </c>
      <c r="F4813" s="209">
        <v>2015</v>
      </c>
    </row>
    <row r="4814" spans="1:6" x14ac:dyDescent="0.45">
      <c r="A4814" s="209">
        <v>95777</v>
      </c>
      <c r="B4814" s="209">
        <v>400</v>
      </c>
      <c r="C4814" s="208">
        <v>36.54683067277093</v>
      </c>
      <c r="D4814" s="209"/>
      <c r="E4814" s="209" t="s">
        <v>204</v>
      </c>
      <c r="F4814" s="209">
        <v>2015</v>
      </c>
    </row>
    <row r="4815" spans="1:6" x14ac:dyDescent="0.45">
      <c r="A4815" s="209">
        <v>95782</v>
      </c>
      <c r="B4815" s="209">
        <v>400</v>
      </c>
      <c r="C4815" s="208">
        <v>12.740142598684921</v>
      </c>
      <c r="D4815" s="209"/>
      <c r="E4815" s="209" t="s">
        <v>204</v>
      </c>
      <c r="F4815" s="209">
        <v>2015</v>
      </c>
    </row>
    <row r="4816" spans="1:6" x14ac:dyDescent="0.45">
      <c r="A4816" s="209">
        <v>95784</v>
      </c>
      <c r="B4816" s="209">
        <v>450</v>
      </c>
      <c r="C4816" s="208">
        <v>10.795866736991369</v>
      </c>
      <c r="D4816" s="209"/>
      <c r="E4816" s="209" t="s">
        <v>204</v>
      </c>
      <c r="F4816" s="209">
        <v>2015</v>
      </c>
    </row>
    <row r="4817" spans="1:6" x14ac:dyDescent="0.45">
      <c r="A4817" s="209">
        <v>95787</v>
      </c>
      <c r="B4817" s="209">
        <v>250</v>
      </c>
      <c r="C4817" s="208">
        <v>12.982564524639759</v>
      </c>
      <c r="D4817" s="209"/>
      <c r="E4817" s="209" t="s">
        <v>204</v>
      </c>
      <c r="F4817" s="209">
        <v>2015</v>
      </c>
    </row>
    <row r="4818" spans="1:6" x14ac:dyDescent="0.45">
      <c r="A4818" s="209">
        <v>95788</v>
      </c>
      <c r="B4818" s="209">
        <v>250</v>
      </c>
      <c r="C4818" s="208">
        <v>7.0447015585105683</v>
      </c>
      <c r="D4818" s="209"/>
      <c r="E4818" s="209" t="s">
        <v>204</v>
      </c>
      <c r="F4818" s="209">
        <v>2015</v>
      </c>
    </row>
    <row r="4819" spans="1:6" x14ac:dyDescent="0.45">
      <c r="A4819" s="209">
        <v>95796</v>
      </c>
      <c r="B4819" s="209">
        <v>573</v>
      </c>
      <c r="C4819" s="208">
        <v>48.53456503863012</v>
      </c>
      <c r="D4819" s="209"/>
      <c r="E4819" s="209" t="s">
        <v>204</v>
      </c>
      <c r="F4819" s="209">
        <v>2015</v>
      </c>
    </row>
    <row r="4820" spans="1:6" x14ac:dyDescent="0.45">
      <c r="A4820" s="209">
        <v>95798</v>
      </c>
      <c r="B4820" s="209">
        <v>573</v>
      </c>
      <c r="C4820" s="208">
        <v>23.120705373708152</v>
      </c>
      <c r="D4820" s="209"/>
      <c r="E4820" s="209" t="s">
        <v>204</v>
      </c>
      <c r="F4820" s="209">
        <v>2015</v>
      </c>
    </row>
    <row r="4821" spans="1:6" x14ac:dyDescent="0.45">
      <c r="A4821" s="209">
        <v>95799</v>
      </c>
      <c r="B4821" s="209">
        <v>573</v>
      </c>
      <c r="C4821" s="208">
        <v>11.050360815912439</v>
      </c>
      <c r="D4821" s="209"/>
      <c r="E4821" s="209" t="s">
        <v>204</v>
      </c>
      <c r="F4821" s="209">
        <v>2015</v>
      </c>
    </row>
    <row r="4822" spans="1:6" x14ac:dyDescent="0.45">
      <c r="A4822" s="209">
        <v>95800</v>
      </c>
      <c r="B4822" s="209">
        <v>600</v>
      </c>
      <c r="C4822" s="208">
        <v>44.862806343935112</v>
      </c>
      <c r="D4822" s="209"/>
      <c r="E4822" s="209" t="s">
        <v>203</v>
      </c>
      <c r="F4822" s="209">
        <v>1901</v>
      </c>
    </row>
    <row r="4823" spans="1:6" x14ac:dyDescent="0.45">
      <c r="A4823" s="209">
        <v>95827</v>
      </c>
      <c r="B4823" s="209">
        <v>250</v>
      </c>
      <c r="C4823" s="208">
        <v>57.137610219045058</v>
      </c>
      <c r="D4823" s="209"/>
      <c r="E4823" s="209" t="s">
        <v>204</v>
      </c>
      <c r="F4823" s="209">
        <v>2015</v>
      </c>
    </row>
    <row r="4824" spans="1:6" x14ac:dyDescent="0.45">
      <c r="A4824" s="209">
        <v>95829</v>
      </c>
      <c r="B4824" s="209">
        <v>250</v>
      </c>
      <c r="C4824" s="208">
        <v>9.6741209274656565</v>
      </c>
      <c r="D4824" s="209"/>
      <c r="E4824" s="209" t="s">
        <v>204</v>
      </c>
      <c r="F4824" s="209">
        <v>2005</v>
      </c>
    </row>
    <row r="4825" spans="1:6" x14ac:dyDescent="0.45">
      <c r="A4825" s="209">
        <v>95830</v>
      </c>
      <c r="B4825" s="209">
        <v>250</v>
      </c>
      <c r="C4825" s="208">
        <v>7.7968109186516719</v>
      </c>
      <c r="D4825" s="209"/>
      <c r="E4825" s="209" t="s">
        <v>204</v>
      </c>
      <c r="F4825" s="209">
        <v>2006</v>
      </c>
    </row>
    <row r="4826" spans="1:6" x14ac:dyDescent="0.45">
      <c r="A4826" s="209">
        <v>95833</v>
      </c>
      <c r="B4826" s="209">
        <v>250</v>
      </c>
      <c r="C4826" s="208">
        <v>14.726737453170241</v>
      </c>
      <c r="D4826" s="209"/>
      <c r="E4826" s="209" t="s">
        <v>204</v>
      </c>
      <c r="F4826" s="209">
        <v>2015</v>
      </c>
    </row>
    <row r="4827" spans="1:6" x14ac:dyDescent="0.45">
      <c r="A4827" s="209">
        <v>95835</v>
      </c>
      <c r="B4827" s="209">
        <v>250</v>
      </c>
      <c r="C4827" s="208">
        <v>10.03707534070173</v>
      </c>
      <c r="D4827" s="209"/>
      <c r="E4827" s="209" t="s">
        <v>204</v>
      </c>
      <c r="F4827" s="209">
        <v>2015</v>
      </c>
    </row>
    <row r="4828" spans="1:6" x14ac:dyDescent="0.45">
      <c r="A4828" s="209">
        <v>95836</v>
      </c>
      <c r="B4828" s="209">
        <v>250</v>
      </c>
      <c r="C4828" s="208">
        <v>4.0466647042862851</v>
      </c>
      <c r="D4828" s="209"/>
      <c r="E4828" s="209" t="s">
        <v>204</v>
      </c>
      <c r="F4828" s="209">
        <v>2015</v>
      </c>
    </row>
    <row r="4829" spans="1:6" x14ac:dyDescent="0.45">
      <c r="A4829" s="209">
        <v>95837</v>
      </c>
      <c r="B4829" s="209">
        <v>250</v>
      </c>
      <c r="C4829" s="208">
        <v>62.110804129024118</v>
      </c>
      <c r="D4829" s="209"/>
      <c r="E4829" s="209" t="s">
        <v>204</v>
      </c>
      <c r="F4829" s="209">
        <v>2015</v>
      </c>
    </row>
    <row r="4830" spans="1:6" x14ac:dyDescent="0.45">
      <c r="A4830" s="209">
        <v>95839</v>
      </c>
      <c r="B4830" s="209">
        <v>250</v>
      </c>
      <c r="C4830" s="208">
        <v>61.348543763610792</v>
      </c>
      <c r="D4830" s="209"/>
      <c r="E4830" s="209" t="s">
        <v>204</v>
      </c>
      <c r="F4830" s="209">
        <v>2015</v>
      </c>
    </row>
    <row r="4831" spans="1:6" x14ac:dyDescent="0.45">
      <c r="A4831" s="209">
        <v>95841</v>
      </c>
      <c r="B4831" s="209">
        <v>250</v>
      </c>
      <c r="C4831" s="208">
        <v>49.365815141055641</v>
      </c>
      <c r="D4831" s="209"/>
      <c r="E4831" s="209" t="s">
        <v>204</v>
      </c>
      <c r="F4831" s="209">
        <v>2015</v>
      </c>
    </row>
    <row r="4832" spans="1:6" x14ac:dyDescent="0.45">
      <c r="A4832" s="209">
        <v>95846</v>
      </c>
      <c r="B4832" s="209">
        <v>250</v>
      </c>
      <c r="C4832" s="208">
        <v>58.872875466891493</v>
      </c>
      <c r="D4832" s="209"/>
      <c r="E4832" s="209" t="s">
        <v>204</v>
      </c>
      <c r="F4832" s="209">
        <v>2015</v>
      </c>
    </row>
    <row r="4833" spans="1:6" x14ac:dyDescent="0.45">
      <c r="A4833" s="209">
        <v>95900</v>
      </c>
      <c r="B4833" s="209">
        <v>600</v>
      </c>
      <c r="C4833" s="208">
        <v>40.820886613787501</v>
      </c>
      <c r="D4833" s="209"/>
      <c r="E4833" s="209" t="s">
        <v>203</v>
      </c>
      <c r="F4833" s="209">
        <v>1977</v>
      </c>
    </row>
    <row r="4834" spans="1:6" x14ac:dyDescent="0.45">
      <c r="A4834" s="209">
        <v>95901</v>
      </c>
      <c r="B4834" s="209">
        <v>450</v>
      </c>
      <c r="C4834" s="208">
        <v>38.49369475211801</v>
      </c>
      <c r="D4834" s="209" t="s">
        <v>471</v>
      </c>
      <c r="E4834" s="209" t="s">
        <v>204</v>
      </c>
      <c r="F4834" s="209">
        <v>2015</v>
      </c>
    </row>
    <row r="4835" spans="1:6" x14ac:dyDescent="0.45">
      <c r="A4835" s="209">
        <v>95908</v>
      </c>
      <c r="B4835" s="209">
        <v>560</v>
      </c>
      <c r="C4835" s="208">
        <v>22.169047247241149</v>
      </c>
      <c r="D4835" s="209"/>
      <c r="E4835" s="209" t="s">
        <v>204</v>
      </c>
      <c r="F4835" s="209">
        <v>2015</v>
      </c>
    </row>
    <row r="4836" spans="1:6" x14ac:dyDescent="0.45">
      <c r="A4836" s="209">
        <v>95911</v>
      </c>
      <c r="B4836" s="209">
        <v>560</v>
      </c>
      <c r="C4836" s="208">
        <v>19.293932389984231</v>
      </c>
      <c r="D4836" s="209"/>
      <c r="E4836" s="209" t="s">
        <v>204</v>
      </c>
      <c r="F4836" s="209">
        <v>2015</v>
      </c>
    </row>
    <row r="4837" spans="1:6" x14ac:dyDescent="0.45">
      <c r="A4837" s="209">
        <v>95912</v>
      </c>
      <c r="B4837" s="209">
        <v>560</v>
      </c>
      <c r="C4837" s="208">
        <v>20.215530681364282</v>
      </c>
      <c r="D4837" s="209"/>
      <c r="E4837" s="209" t="s">
        <v>204</v>
      </c>
      <c r="F4837" s="209">
        <v>2015</v>
      </c>
    </row>
    <row r="4838" spans="1:6" x14ac:dyDescent="0.45">
      <c r="A4838" s="209">
        <v>95916</v>
      </c>
      <c r="B4838" s="209">
        <v>560</v>
      </c>
      <c r="C4838" s="208">
        <v>25.900379622827941</v>
      </c>
      <c r="D4838" s="209"/>
      <c r="E4838" s="209" t="s">
        <v>204</v>
      </c>
      <c r="F4838" s="209">
        <v>2015</v>
      </c>
    </row>
    <row r="4839" spans="1:6" x14ac:dyDescent="0.45">
      <c r="A4839" s="209">
        <v>95922</v>
      </c>
      <c r="B4839" s="209">
        <v>560</v>
      </c>
      <c r="C4839" s="208">
        <v>21.92558341512181</v>
      </c>
      <c r="D4839" s="209"/>
      <c r="E4839" s="209" t="s">
        <v>204</v>
      </c>
      <c r="F4839" s="209">
        <v>2015</v>
      </c>
    </row>
    <row r="4840" spans="1:6" x14ac:dyDescent="0.45">
      <c r="A4840" s="209">
        <v>95926</v>
      </c>
      <c r="B4840" s="209">
        <v>560</v>
      </c>
      <c r="C4840" s="208">
        <v>22.428337196202289</v>
      </c>
      <c r="D4840" s="209"/>
      <c r="E4840" s="209" t="s">
        <v>204</v>
      </c>
      <c r="F4840" s="209">
        <v>2015</v>
      </c>
    </row>
    <row r="4841" spans="1:6" x14ac:dyDescent="0.45">
      <c r="A4841" s="209">
        <v>95929</v>
      </c>
      <c r="B4841" s="209">
        <v>200</v>
      </c>
      <c r="C4841" s="208">
        <v>16.511471829870519</v>
      </c>
      <c r="D4841" s="209"/>
      <c r="E4841" s="209" t="s">
        <v>204</v>
      </c>
      <c r="F4841" s="209">
        <v>2015</v>
      </c>
    </row>
    <row r="4842" spans="1:6" x14ac:dyDescent="0.45">
      <c r="A4842" s="209">
        <v>96119</v>
      </c>
      <c r="B4842" s="209">
        <v>400</v>
      </c>
      <c r="C4842" s="208">
        <v>4.7582609097653537</v>
      </c>
      <c r="D4842" s="209"/>
      <c r="E4842" s="209" t="s">
        <v>204</v>
      </c>
      <c r="F4842" s="209">
        <v>2011</v>
      </c>
    </row>
    <row r="4843" spans="1:6" x14ac:dyDescent="0.45">
      <c r="A4843" s="209">
        <v>96121</v>
      </c>
      <c r="B4843" s="209">
        <v>400</v>
      </c>
      <c r="C4843" s="208">
        <v>44.98886296774009</v>
      </c>
      <c r="D4843" s="209"/>
      <c r="E4843" s="209" t="s">
        <v>204</v>
      </c>
      <c r="F4843" s="209">
        <v>2015</v>
      </c>
    </row>
    <row r="4844" spans="1:6" x14ac:dyDescent="0.45">
      <c r="A4844" s="209">
        <v>96123</v>
      </c>
      <c r="B4844" s="209">
        <v>315</v>
      </c>
      <c r="C4844" s="208">
        <v>17.251746778788341</v>
      </c>
      <c r="D4844" s="209"/>
      <c r="E4844" s="209" t="s">
        <v>204</v>
      </c>
      <c r="F4844" s="209">
        <v>2015</v>
      </c>
    </row>
    <row r="4845" spans="1:6" x14ac:dyDescent="0.45">
      <c r="A4845" s="209">
        <v>96126</v>
      </c>
      <c r="B4845" s="209">
        <v>315</v>
      </c>
      <c r="C4845" s="208">
        <v>21.949960660861858</v>
      </c>
      <c r="D4845" s="209"/>
      <c r="E4845" s="209" t="s">
        <v>204</v>
      </c>
      <c r="F4845" s="209">
        <v>2015</v>
      </c>
    </row>
    <row r="4846" spans="1:6" x14ac:dyDescent="0.45">
      <c r="A4846" s="209">
        <v>96128</v>
      </c>
      <c r="B4846" s="209">
        <v>315</v>
      </c>
      <c r="C4846" s="208">
        <v>27.21424237935576</v>
      </c>
      <c r="D4846" s="209"/>
      <c r="E4846" s="209" t="s">
        <v>204</v>
      </c>
      <c r="F4846" s="209">
        <v>2015</v>
      </c>
    </row>
    <row r="4847" spans="1:6" x14ac:dyDescent="0.45">
      <c r="A4847" s="209">
        <v>96129</v>
      </c>
      <c r="B4847" s="209">
        <v>400</v>
      </c>
      <c r="C4847" s="208">
        <v>19.044170913408511</v>
      </c>
      <c r="D4847" s="209"/>
      <c r="E4847" s="209" t="s">
        <v>204</v>
      </c>
      <c r="F4847" s="209">
        <v>2015</v>
      </c>
    </row>
    <row r="4848" spans="1:6" x14ac:dyDescent="0.45">
      <c r="A4848" s="209">
        <v>96140</v>
      </c>
      <c r="B4848" s="209">
        <v>400</v>
      </c>
      <c r="C4848" s="208">
        <v>15.845268769472369</v>
      </c>
      <c r="D4848" s="209"/>
      <c r="E4848" s="209" t="s">
        <v>204</v>
      </c>
      <c r="F4848" s="209">
        <v>1901</v>
      </c>
    </row>
    <row r="4849" spans="1:6" x14ac:dyDescent="0.45">
      <c r="A4849" s="209">
        <v>96141</v>
      </c>
      <c r="B4849" s="209">
        <v>400</v>
      </c>
      <c r="C4849" s="208">
        <v>1.562456828951486</v>
      </c>
      <c r="D4849" s="209"/>
      <c r="E4849" s="209" t="s">
        <v>204</v>
      </c>
      <c r="F4849" s="209">
        <v>2015</v>
      </c>
    </row>
    <row r="4850" spans="1:6" x14ac:dyDescent="0.45">
      <c r="A4850" s="209">
        <v>96187</v>
      </c>
      <c r="B4850" s="209">
        <v>300</v>
      </c>
      <c r="C4850" s="208">
        <v>17.368833121774831</v>
      </c>
      <c r="D4850" s="209"/>
      <c r="E4850" s="209" t="s">
        <v>207</v>
      </c>
      <c r="F4850" s="209">
        <v>1901</v>
      </c>
    </row>
    <row r="4851" spans="1:6" x14ac:dyDescent="0.45">
      <c r="A4851" s="209">
        <v>96263</v>
      </c>
      <c r="B4851" s="209">
        <v>630</v>
      </c>
      <c r="C4851" s="208">
        <v>28.91556621596505</v>
      </c>
      <c r="D4851" s="209"/>
      <c r="E4851" s="209" t="s">
        <v>204</v>
      </c>
      <c r="F4851" s="209">
        <v>2015</v>
      </c>
    </row>
    <row r="4852" spans="1:6" x14ac:dyDescent="0.45">
      <c r="A4852" s="209">
        <v>96266</v>
      </c>
      <c r="B4852" s="209">
        <v>315</v>
      </c>
      <c r="C4852" s="208">
        <v>47.287510639713084</v>
      </c>
      <c r="D4852" s="209"/>
      <c r="E4852" s="209" t="s">
        <v>204</v>
      </c>
      <c r="F4852" s="209">
        <v>2015</v>
      </c>
    </row>
    <row r="4853" spans="1:6" x14ac:dyDescent="0.45">
      <c r="A4853" s="209">
        <v>96279</v>
      </c>
      <c r="B4853" s="209">
        <v>315</v>
      </c>
      <c r="C4853" s="208">
        <v>59.756541185391441</v>
      </c>
      <c r="D4853" s="209"/>
      <c r="E4853" s="209" t="s">
        <v>204</v>
      </c>
      <c r="F4853" s="209">
        <v>2015</v>
      </c>
    </row>
    <row r="4854" spans="1:6" x14ac:dyDescent="0.45">
      <c r="A4854" s="209">
        <v>96280</v>
      </c>
      <c r="B4854" s="209">
        <v>315</v>
      </c>
      <c r="C4854" s="208">
        <v>9.0729889206668073</v>
      </c>
      <c r="D4854" s="209"/>
      <c r="E4854" s="209" t="s">
        <v>204</v>
      </c>
      <c r="F4854" s="209">
        <v>2015</v>
      </c>
    </row>
    <row r="4855" spans="1:6" x14ac:dyDescent="0.45">
      <c r="A4855" s="209">
        <v>96307</v>
      </c>
      <c r="B4855" s="209">
        <v>500</v>
      </c>
      <c r="C4855" s="208">
        <v>48.938038579735561</v>
      </c>
      <c r="D4855" s="209"/>
      <c r="E4855" s="209" t="s">
        <v>109</v>
      </c>
      <c r="F4855" s="209">
        <v>2008</v>
      </c>
    </row>
    <row r="4856" spans="1:6" x14ac:dyDescent="0.45">
      <c r="A4856" s="209">
        <v>96310</v>
      </c>
      <c r="B4856" s="209">
        <v>800</v>
      </c>
      <c r="C4856" s="208">
        <v>49.084368142654959</v>
      </c>
      <c r="D4856" s="209"/>
      <c r="E4856" s="209" t="s">
        <v>204</v>
      </c>
      <c r="F4856" s="209">
        <v>2007</v>
      </c>
    </row>
    <row r="4857" spans="1:6" x14ac:dyDescent="0.45">
      <c r="A4857" s="209">
        <v>96311</v>
      </c>
      <c r="B4857" s="209">
        <v>600</v>
      </c>
      <c r="C4857" s="208">
        <v>5.4953382419469179</v>
      </c>
      <c r="D4857" s="209"/>
      <c r="E4857" s="209" t="s">
        <v>204</v>
      </c>
      <c r="F4857" s="209">
        <v>2007</v>
      </c>
    </row>
    <row r="4858" spans="1:6" x14ac:dyDescent="0.45">
      <c r="A4858" s="209">
        <v>96384</v>
      </c>
      <c r="B4858" s="209">
        <v>315</v>
      </c>
      <c r="C4858" s="208">
        <v>30.551142782855489</v>
      </c>
      <c r="D4858" s="209"/>
      <c r="E4858" s="209" t="s">
        <v>204</v>
      </c>
      <c r="F4858" s="209">
        <v>2015</v>
      </c>
    </row>
    <row r="4859" spans="1:6" x14ac:dyDescent="0.45">
      <c r="A4859" s="209">
        <v>96385</v>
      </c>
      <c r="B4859" s="209">
        <v>315</v>
      </c>
      <c r="C4859" s="208">
        <v>49.143501352396797</v>
      </c>
      <c r="D4859" s="209"/>
      <c r="E4859" s="209" t="s">
        <v>204</v>
      </c>
      <c r="F4859" s="209">
        <v>2015</v>
      </c>
    </row>
    <row r="4860" spans="1:6" x14ac:dyDescent="0.45">
      <c r="A4860" s="209">
        <v>96388</v>
      </c>
      <c r="B4860" s="209">
        <v>315</v>
      </c>
      <c r="C4860" s="208">
        <v>12.000010591150859</v>
      </c>
      <c r="D4860" s="209" t="s">
        <v>187</v>
      </c>
      <c r="E4860" s="209" t="s">
        <v>204</v>
      </c>
      <c r="F4860" s="209">
        <v>2015</v>
      </c>
    </row>
    <row r="4861" spans="1:6" x14ac:dyDescent="0.45">
      <c r="A4861" s="209">
        <v>96389</v>
      </c>
      <c r="B4861" s="209">
        <v>315</v>
      </c>
      <c r="C4861" s="208">
        <v>27.90350699139508</v>
      </c>
      <c r="D4861" s="209"/>
      <c r="E4861" s="209" t="s">
        <v>204</v>
      </c>
      <c r="F4861" s="209">
        <v>2015</v>
      </c>
    </row>
    <row r="4862" spans="1:6" x14ac:dyDescent="0.45">
      <c r="A4862" s="209">
        <v>96392</v>
      </c>
      <c r="B4862" s="209">
        <v>315</v>
      </c>
      <c r="C4862" s="208">
        <v>11.31363576267468</v>
      </c>
      <c r="D4862" s="209"/>
      <c r="E4862" s="209" t="s">
        <v>204</v>
      </c>
      <c r="F4862" s="209">
        <v>2015</v>
      </c>
    </row>
    <row r="4863" spans="1:6" x14ac:dyDescent="0.45">
      <c r="A4863" s="209">
        <v>96393</v>
      </c>
      <c r="B4863" s="209">
        <v>315</v>
      </c>
      <c r="C4863" s="208">
        <v>16.754754005884632</v>
      </c>
      <c r="D4863" s="209"/>
      <c r="E4863" s="209" t="s">
        <v>204</v>
      </c>
      <c r="F4863" s="209">
        <v>2015</v>
      </c>
    </row>
    <row r="4864" spans="1:6" x14ac:dyDescent="0.45">
      <c r="A4864" s="209">
        <v>96396</v>
      </c>
      <c r="B4864" s="209">
        <v>500</v>
      </c>
      <c r="C4864" s="208">
        <v>43.649342091511677</v>
      </c>
      <c r="D4864" s="209"/>
      <c r="E4864" s="209" t="s">
        <v>204</v>
      </c>
      <c r="F4864" s="209">
        <v>2015</v>
      </c>
    </row>
    <row r="4865" spans="1:6" x14ac:dyDescent="0.45">
      <c r="A4865" s="209">
        <v>96399</v>
      </c>
      <c r="B4865" s="209">
        <v>500</v>
      </c>
      <c r="C4865" s="208">
        <v>17.799821764158771</v>
      </c>
      <c r="D4865" s="209"/>
      <c r="E4865" s="209" t="s">
        <v>204</v>
      </c>
      <c r="F4865" s="209">
        <v>2015</v>
      </c>
    </row>
    <row r="4866" spans="1:6" x14ac:dyDescent="0.45">
      <c r="A4866" s="209">
        <v>96400</v>
      </c>
      <c r="B4866" s="209">
        <v>500</v>
      </c>
      <c r="C4866" s="208">
        <v>12.60138520416413</v>
      </c>
      <c r="D4866" s="209"/>
      <c r="E4866" s="209" t="s">
        <v>204</v>
      </c>
      <c r="F4866" s="209">
        <v>2015</v>
      </c>
    </row>
    <row r="4867" spans="1:6" x14ac:dyDescent="0.45">
      <c r="A4867" s="209">
        <v>96401</v>
      </c>
      <c r="B4867" s="209">
        <v>630</v>
      </c>
      <c r="C4867" s="208">
        <v>10.29556989810469</v>
      </c>
      <c r="D4867" s="209"/>
      <c r="E4867" s="209" t="s">
        <v>204</v>
      </c>
      <c r="F4867" s="209">
        <v>2015</v>
      </c>
    </row>
    <row r="4868" spans="1:6" x14ac:dyDescent="0.45">
      <c r="A4868" s="209">
        <v>96406</v>
      </c>
      <c r="B4868" s="209">
        <v>630</v>
      </c>
      <c r="C4868" s="208">
        <v>32.68573158697496</v>
      </c>
      <c r="D4868" s="209"/>
      <c r="E4868" s="209" t="s">
        <v>204</v>
      </c>
      <c r="F4868" s="209">
        <v>2015</v>
      </c>
    </row>
    <row r="4869" spans="1:6" x14ac:dyDescent="0.45">
      <c r="A4869" s="209">
        <v>96409</v>
      </c>
      <c r="B4869" s="209">
        <v>630</v>
      </c>
      <c r="C4869" s="208">
        <v>29.20686084785104</v>
      </c>
      <c r="D4869" s="209"/>
      <c r="E4869" s="209" t="s">
        <v>204</v>
      </c>
      <c r="F4869" s="209">
        <v>2015</v>
      </c>
    </row>
    <row r="4870" spans="1:6" x14ac:dyDescent="0.45">
      <c r="A4870" s="209">
        <v>96411</v>
      </c>
      <c r="B4870" s="209">
        <v>630</v>
      </c>
      <c r="C4870" s="208">
        <v>32.565843129102412</v>
      </c>
      <c r="D4870" s="209"/>
      <c r="E4870" s="209" t="s">
        <v>204</v>
      </c>
      <c r="F4870" s="209">
        <v>2015</v>
      </c>
    </row>
    <row r="4871" spans="1:6" x14ac:dyDescent="0.45">
      <c r="A4871" s="209">
        <v>96414</v>
      </c>
      <c r="B4871" s="209">
        <v>630</v>
      </c>
      <c r="C4871" s="208">
        <v>14.998800688348251</v>
      </c>
      <c r="D4871" s="209"/>
      <c r="E4871" s="209" t="s">
        <v>204</v>
      </c>
      <c r="F4871" s="209">
        <v>2015</v>
      </c>
    </row>
    <row r="4872" spans="1:6" x14ac:dyDescent="0.45">
      <c r="A4872" s="209">
        <v>96419</v>
      </c>
      <c r="B4872" s="209">
        <v>630</v>
      </c>
      <c r="C4872" s="208">
        <v>28.51212425808524</v>
      </c>
      <c r="D4872" s="209"/>
      <c r="E4872" s="209" t="s">
        <v>204</v>
      </c>
      <c r="F4872" s="209">
        <v>2015</v>
      </c>
    </row>
    <row r="4873" spans="1:6" x14ac:dyDescent="0.45">
      <c r="A4873" s="209">
        <v>96435</v>
      </c>
      <c r="B4873" s="209">
        <v>630</v>
      </c>
      <c r="C4873" s="208">
        <v>28.761478275994161</v>
      </c>
      <c r="D4873" s="209"/>
      <c r="E4873" s="209" t="s">
        <v>204</v>
      </c>
      <c r="F4873" s="209">
        <v>2015</v>
      </c>
    </row>
    <row r="4874" spans="1:6" x14ac:dyDescent="0.45">
      <c r="A4874" s="209">
        <v>96442</v>
      </c>
      <c r="B4874" s="209">
        <v>684</v>
      </c>
      <c r="C4874" s="208">
        <v>47.117138368194802</v>
      </c>
      <c r="D4874" s="209"/>
      <c r="E4874" s="209" t="s">
        <v>204</v>
      </c>
      <c r="F4874" s="209">
        <v>2014</v>
      </c>
    </row>
    <row r="4875" spans="1:6" x14ac:dyDescent="0.45">
      <c r="A4875" s="209">
        <v>96445</v>
      </c>
      <c r="B4875" s="209">
        <v>688</v>
      </c>
      <c r="C4875" s="208">
        <v>3.809053796713179</v>
      </c>
      <c r="D4875" s="209"/>
      <c r="E4875" s="209" t="s">
        <v>204</v>
      </c>
      <c r="F4875" s="209">
        <v>2015</v>
      </c>
    </row>
    <row r="4876" spans="1:6" x14ac:dyDescent="0.45">
      <c r="A4876" s="209">
        <v>96446</v>
      </c>
      <c r="B4876" s="209">
        <v>688</v>
      </c>
      <c r="C4876" s="208">
        <v>2.2516381753994419</v>
      </c>
      <c r="D4876" s="209"/>
      <c r="E4876" s="209" t="s">
        <v>204</v>
      </c>
      <c r="F4876" s="209">
        <v>2015</v>
      </c>
    </row>
    <row r="4877" spans="1:6" x14ac:dyDescent="0.45">
      <c r="A4877" s="209">
        <v>96447</v>
      </c>
      <c r="B4877" s="209">
        <v>200</v>
      </c>
      <c r="C4877" s="208">
        <v>8.7583875501747084</v>
      </c>
      <c r="D4877" s="209" t="s">
        <v>187</v>
      </c>
      <c r="E4877" s="209" t="s">
        <v>204</v>
      </c>
      <c r="F4877" s="209">
        <v>2015</v>
      </c>
    </row>
    <row r="4878" spans="1:6" x14ac:dyDescent="0.45">
      <c r="A4878" s="209">
        <v>96452</v>
      </c>
      <c r="B4878" s="209">
        <v>688</v>
      </c>
      <c r="C4878" s="208">
        <v>19.284776924676439</v>
      </c>
      <c r="D4878" s="209"/>
      <c r="E4878" s="209" t="s">
        <v>204</v>
      </c>
      <c r="F4878" s="209">
        <v>2015</v>
      </c>
    </row>
    <row r="4879" spans="1:6" x14ac:dyDescent="0.45">
      <c r="A4879" s="209">
        <v>96453</v>
      </c>
      <c r="B4879" s="209">
        <v>688</v>
      </c>
      <c r="C4879" s="208">
        <v>6.0020665124845403</v>
      </c>
      <c r="D4879" s="209"/>
      <c r="E4879" s="209" t="s">
        <v>204</v>
      </c>
      <c r="F4879" s="209">
        <v>2015</v>
      </c>
    </row>
    <row r="4880" spans="1:6" x14ac:dyDescent="0.45">
      <c r="A4880" s="209">
        <v>96454</v>
      </c>
      <c r="B4880" s="209">
        <v>688</v>
      </c>
      <c r="C4880" s="208">
        <v>49.289845547500178</v>
      </c>
      <c r="D4880" s="209"/>
      <c r="E4880" s="209" t="s">
        <v>204</v>
      </c>
      <c r="F4880" s="209">
        <v>2015</v>
      </c>
    </row>
    <row r="4881" spans="1:6" x14ac:dyDescent="0.45">
      <c r="A4881" s="209">
        <v>96455</v>
      </c>
      <c r="B4881" s="209">
        <v>688</v>
      </c>
      <c r="C4881" s="208">
        <v>31.027169617021741</v>
      </c>
      <c r="D4881" s="209"/>
      <c r="E4881" s="209" t="s">
        <v>204</v>
      </c>
      <c r="F4881" s="209">
        <v>2015</v>
      </c>
    </row>
    <row r="4882" spans="1:6" x14ac:dyDescent="0.45">
      <c r="A4882" s="209">
        <v>96457</v>
      </c>
      <c r="B4882" s="209">
        <v>925</v>
      </c>
      <c r="C4882" s="208">
        <v>8.1818946579020313</v>
      </c>
      <c r="D4882" s="209"/>
      <c r="E4882" s="209" t="s">
        <v>204</v>
      </c>
      <c r="F4882" s="209">
        <v>2015</v>
      </c>
    </row>
    <row r="4883" spans="1:6" x14ac:dyDescent="0.45">
      <c r="A4883" s="209">
        <v>96458</v>
      </c>
      <c r="B4883" s="209">
        <v>925</v>
      </c>
      <c r="C4883" s="208">
        <v>8.9862149474859496</v>
      </c>
      <c r="D4883" s="209"/>
      <c r="E4883" s="209" t="s">
        <v>204</v>
      </c>
      <c r="F4883" s="209">
        <v>2015</v>
      </c>
    </row>
    <row r="4884" spans="1:6" x14ac:dyDescent="0.45">
      <c r="A4884" s="209">
        <v>96461</v>
      </c>
      <c r="B4884" s="209">
        <v>925</v>
      </c>
      <c r="C4884" s="208">
        <v>38.419361720155223</v>
      </c>
      <c r="D4884" s="209"/>
      <c r="E4884" s="209" t="s">
        <v>204</v>
      </c>
      <c r="F4884" s="209">
        <v>2015</v>
      </c>
    </row>
    <row r="4885" spans="1:6" x14ac:dyDescent="0.45">
      <c r="A4885" s="209">
        <v>96466</v>
      </c>
      <c r="B4885" s="209">
        <v>925</v>
      </c>
      <c r="C4885" s="208">
        <v>19.884554128399799</v>
      </c>
      <c r="D4885" s="209"/>
      <c r="E4885" s="209" t="s">
        <v>204</v>
      </c>
      <c r="F4885" s="209">
        <v>2015</v>
      </c>
    </row>
    <row r="4886" spans="1:6" x14ac:dyDescent="0.45">
      <c r="A4886" s="209">
        <v>96469</v>
      </c>
      <c r="B4886" s="209">
        <v>925</v>
      </c>
      <c r="C4886" s="208">
        <v>33.613668130890233</v>
      </c>
      <c r="D4886" s="209"/>
      <c r="E4886" s="209" t="s">
        <v>204</v>
      </c>
      <c r="F4886" s="209">
        <v>2015</v>
      </c>
    </row>
    <row r="4887" spans="1:6" x14ac:dyDescent="0.45">
      <c r="A4887" s="209">
        <v>96472</v>
      </c>
      <c r="B4887" s="209">
        <v>925</v>
      </c>
      <c r="C4887" s="208">
        <v>29.342981984101399</v>
      </c>
      <c r="D4887" s="209"/>
      <c r="E4887" s="209" t="s">
        <v>204</v>
      </c>
      <c r="F4887" s="209">
        <v>2015</v>
      </c>
    </row>
    <row r="4888" spans="1:6" x14ac:dyDescent="0.45">
      <c r="A4888" s="209">
        <v>96475</v>
      </c>
      <c r="B4888" s="209">
        <v>925</v>
      </c>
      <c r="C4888" s="208">
        <v>68.133871475444579</v>
      </c>
      <c r="D4888" s="209"/>
      <c r="E4888" s="209" t="s">
        <v>204</v>
      </c>
      <c r="F4888" s="209">
        <v>2015</v>
      </c>
    </row>
    <row r="4889" spans="1:6" x14ac:dyDescent="0.45">
      <c r="A4889" s="209">
        <v>96476</v>
      </c>
      <c r="B4889" s="209">
        <v>200</v>
      </c>
      <c r="C4889" s="208">
        <v>7.5637458553852124</v>
      </c>
      <c r="D4889" s="209" t="s">
        <v>187</v>
      </c>
      <c r="E4889" s="209" t="s">
        <v>204</v>
      </c>
      <c r="F4889" s="209">
        <v>2015</v>
      </c>
    </row>
    <row r="4890" spans="1:6" x14ac:dyDescent="0.45">
      <c r="A4890" s="209">
        <v>96480</v>
      </c>
      <c r="B4890" s="209">
        <v>925</v>
      </c>
      <c r="C4890" s="208">
        <v>12.081452425970619</v>
      </c>
      <c r="D4890" s="209"/>
      <c r="E4890" s="209" t="s">
        <v>204</v>
      </c>
      <c r="F4890" s="209">
        <v>2015</v>
      </c>
    </row>
    <row r="4891" spans="1:6" x14ac:dyDescent="0.45">
      <c r="A4891" s="209">
        <v>96482</v>
      </c>
      <c r="B4891" s="209">
        <v>925</v>
      </c>
      <c r="C4891" s="208">
        <v>28.866162853677771</v>
      </c>
      <c r="D4891" s="209"/>
      <c r="E4891" s="209" t="s">
        <v>204</v>
      </c>
      <c r="F4891" s="209">
        <v>2015</v>
      </c>
    </row>
    <row r="4892" spans="1:6" x14ac:dyDescent="0.45">
      <c r="A4892" s="209">
        <v>96484</v>
      </c>
      <c r="B4892" s="209">
        <v>925</v>
      </c>
      <c r="C4892" s="208">
        <v>38.049922826570977</v>
      </c>
      <c r="D4892" s="209"/>
      <c r="E4892" s="209" t="s">
        <v>204</v>
      </c>
      <c r="F4892" s="209">
        <v>2015</v>
      </c>
    </row>
    <row r="4893" spans="1:6" x14ac:dyDescent="0.45">
      <c r="A4893" s="209">
        <v>96487</v>
      </c>
      <c r="B4893" s="209">
        <v>925</v>
      </c>
      <c r="C4893" s="208">
        <v>72.320582556660753</v>
      </c>
      <c r="D4893" s="209"/>
      <c r="E4893" s="209" t="s">
        <v>204</v>
      </c>
      <c r="F4893" s="209">
        <v>2015</v>
      </c>
    </row>
    <row r="4894" spans="1:6" x14ac:dyDescent="0.45">
      <c r="A4894" s="209">
        <v>96488</v>
      </c>
      <c r="B4894" s="209">
        <v>925</v>
      </c>
      <c r="C4894" s="208">
        <v>18.771901304456929</v>
      </c>
      <c r="D4894" s="209"/>
      <c r="E4894" s="209" t="s">
        <v>204</v>
      </c>
      <c r="F4894" s="209">
        <v>2015</v>
      </c>
    </row>
    <row r="4895" spans="1:6" x14ac:dyDescent="0.45">
      <c r="A4895" s="209">
        <v>96492</v>
      </c>
      <c r="B4895" s="209">
        <v>250</v>
      </c>
      <c r="C4895" s="208">
        <v>8.3305749921206012</v>
      </c>
      <c r="D4895" s="209"/>
      <c r="E4895" s="209" t="s">
        <v>204</v>
      </c>
      <c r="F4895" s="209">
        <v>2015</v>
      </c>
    </row>
    <row r="4896" spans="1:6" x14ac:dyDescent="0.45">
      <c r="A4896" s="209">
        <v>96496</v>
      </c>
      <c r="B4896" s="209">
        <v>925</v>
      </c>
      <c r="C4896" s="208">
        <v>13.70841684904488</v>
      </c>
      <c r="D4896" s="209"/>
      <c r="E4896" s="209" t="s">
        <v>204</v>
      </c>
      <c r="F4896" s="209">
        <v>2015</v>
      </c>
    </row>
    <row r="4897" spans="1:6" x14ac:dyDescent="0.45">
      <c r="A4897" s="209">
        <v>96499</v>
      </c>
      <c r="B4897" s="209">
        <v>925</v>
      </c>
      <c r="C4897" s="208">
        <v>19.070554679581491</v>
      </c>
      <c r="D4897" s="209"/>
      <c r="E4897" s="209" t="s">
        <v>204</v>
      </c>
      <c r="F4897" s="209">
        <v>2015</v>
      </c>
    </row>
    <row r="4898" spans="1:6" x14ac:dyDescent="0.45">
      <c r="A4898" s="209">
        <v>96501</v>
      </c>
      <c r="B4898" s="209">
        <v>925</v>
      </c>
      <c r="C4898" s="208">
        <v>15.64444051006638</v>
      </c>
      <c r="D4898" s="209"/>
      <c r="E4898" s="209" t="s">
        <v>204</v>
      </c>
      <c r="F4898" s="209">
        <v>2015</v>
      </c>
    </row>
    <row r="4899" spans="1:6" x14ac:dyDescent="0.45">
      <c r="A4899" s="209">
        <v>96503</v>
      </c>
      <c r="B4899" s="209">
        <v>925</v>
      </c>
      <c r="C4899" s="208">
        <v>35.859652537111273</v>
      </c>
      <c r="D4899" s="209"/>
      <c r="E4899" s="209" t="s">
        <v>204</v>
      </c>
      <c r="F4899" s="209">
        <v>2015</v>
      </c>
    </row>
    <row r="4900" spans="1:6" x14ac:dyDescent="0.45">
      <c r="A4900" s="209">
        <v>96510</v>
      </c>
      <c r="B4900" s="209">
        <v>925</v>
      </c>
      <c r="C4900" s="208">
        <v>28.310286926005102</v>
      </c>
      <c r="D4900" s="209"/>
      <c r="E4900" s="209" t="s">
        <v>204</v>
      </c>
      <c r="F4900" s="209">
        <v>2015</v>
      </c>
    </row>
    <row r="4901" spans="1:6" x14ac:dyDescent="0.45">
      <c r="A4901" s="209">
        <v>96522</v>
      </c>
      <c r="B4901" s="209">
        <v>250</v>
      </c>
      <c r="C4901" s="208">
        <v>6.1154398062773563</v>
      </c>
      <c r="D4901" s="209"/>
      <c r="E4901" s="209" t="s">
        <v>204</v>
      </c>
      <c r="F4901" s="209">
        <v>2015</v>
      </c>
    </row>
    <row r="4902" spans="1:6" x14ac:dyDescent="0.45">
      <c r="A4902" s="209">
        <v>96523</v>
      </c>
      <c r="B4902" s="209">
        <v>250</v>
      </c>
      <c r="C4902" s="208">
        <v>43.261505557841673</v>
      </c>
      <c r="D4902" s="209"/>
      <c r="E4902" s="209" t="s">
        <v>204</v>
      </c>
      <c r="F4902" s="209">
        <v>2008</v>
      </c>
    </row>
    <row r="4903" spans="1:6" x14ac:dyDescent="0.45">
      <c r="A4903" s="209">
        <v>96532</v>
      </c>
      <c r="B4903" s="209">
        <v>925</v>
      </c>
      <c r="C4903" s="208">
        <v>79.67997807414541</v>
      </c>
      <c r="D4903" s="209"/>
      <c r="E4903" s="209" t="s">
        <v>204</v>
      </c>
      <c r="F4903" s="209">
        <v>2015</v>
      </c>
    </row>
    <row r="4904" spans="1:6" x14ac:dyDescent="0.45">
      <c r="A4904" s="209">
        <v>96536</v>
      </c>
      <c r="B4904" s="209">
        <v>925</v>
      </c>
      <c r="C4904" s="208">
        <v>85.199726565849659</v>
      </c>
      <c r="D4904" s="209"/>
      <c r="E4904" s="209" t="s">
        <v>204</v>
      </c>
      <c r="F4904" s="209">
        <v>2015</v>
      </c>
    </row>
    <row r="4905" spans="1:6" x14ac:dyDescent="0.45">
      <c r="A4905" s="209">
        <v>96537</v>
      </c>
      <c r="B4905" s="209">
        <v>925</v>
      </c>
      <c r="C4905" s="208">
        <v>58.85097738101549</v>
      </c>
      <c r="D4905" s="209"/>
      <c r="E4905" s="209" t="s">
        <v>204</v>
      </c>
      <c r="F4905" s="209">
        <v>2015</v>
      </c>
    </row>
    <row r="4906" spans="1:6" x14ac:dyDescent="0.45">
      <c r="A4906" s="209">
        <v>96542</v>
      </c>
      <c r="B4906" s="209">
        <v>200</v>
      </c>
      <c r="C4906" s="208">
        <v>9.8686951848721929</v>
      </c>
      <c r="D4906" s="209"/>
      <c r="E4906" s="209" t="s">
        <v>204</v>
      </c>
      <c r="F4906" s="209">
        <v>2015</v>
      </c>
    </row>
    <row r="4907" spans="1:6" x14ac:dyDescent="0.45">
      <c r="A4907" s="209">
        <v>96543</v>
      </c>
      <c r="B4907" s="209">
        <v>200</v>
      </c>
      <c r="C4907" s="208">
        <v>30.1596498272704</v>
      </c>
      <c r="D4907" s="209"/>
      <c r="E4907" s="209" t="s">
        <v>204</v>
      </c>
      <c r="F4907" s="209">
        <v>2014</v>
      </c>
    </row>
    <row r="4908" spans="1:6" x14ac:dyDescent="0.45">
      <c r="A4908" s="209">
        <v>96584</v>
      </c>
      <c r="B4908" s="209">
        <v>400</v>
      </c>
      <c r="C4908" s="208">
        <v>13.227536986454</v>
      </c>
      <c r="D4908" s="209"/>
      <c r="E4908" s="209" t="s">
        <v>204</v>
      </c>
      <c r="F4908" s="209">
        <v>2015</v>
      </c>
    </row>
    <row r="4909" spans="1:6" x14ac:dyDescent="0.45">
      <c r="A4909" s="209">
        <v>96587</v>
      </c>
      <c r="B4909" s="209">
        <v>400</v>
      </c>
      <c r="C4909" s="208">
        <v>26.606367959932012</v>
      </c>
      <c r="D4909" s="209"/>
      <c r="E4909" s="209" t="s">
        <v>204</v>
      </c>
      <c r="F4909" s="209">
        <v>2015</v>
      </c>
    </row>
    <row r="4910" spans="1:6" x14ac:dyDescent="0.45">
      <c r="A4910" s="209">
        <v>96591</v>
      </c>
      <c r="B4910" s="209">
        <v>400</v>
      </c>
      <c r="C4910" s="208">
        <v>58.755722131522226</v>
      </c>
      <c r="D4910" s="209"/>
      <c r="E4910" s="209" t="s">
        <v>204</v>
      </c>
      <c r="F4910" s="209">
        <v>2015</v>
      </c>
    </row>
    <row r="4911" spans="1:6" x14ac:dyDescent="0.45">
      <c r="A4911" s="209">
        <v>96593</v>
      </c>
      <c r="B4911" s="209">
        <v>400</v>
      </c>
      <c r="C4911" s="208">
        <v>7.1466394583802684</v>
      </c>
      <c r="D4911" s="209"/>
      <c r="E4911" s="209" t="s">
        <v>204</v>
      </c>
      <c r="F4911" s="209">
        <v>2015</v>
      </c>
    </row>
    <row r="4912" spans="1:6" x14ac:dyDescent="0.45">
      <c r="A4912" s="209">
        <v>96594</v>
      </c>
      <c r="B4912" s="209">
        <v>400</v>
      </c>
      <c r="C4912" s="208">
        <v>41.092080128259767</v>
      </c>
      <c r="D4912" s="209"/>
      <c r="E4912" s="209" t="s">
        <v>204</v>
      </c>
      <c r="F4912" s="209">
        <v>2015</v>
      </c>
    </row>
    <row r="4913" spans="1:6" x14ac:dyDescent="0.45">
      <c r="A4913" s="209">
        <v>96595</v>
      </c>
      <c r="B4913" s="209">
        <v>400</v>
      </c>
      <c r="C4913" s="208">
        <v>34.508133120760569</v>
      </c>
      <c r="D4913" s="209"/>
      <c r="E4913" s="209" t="s">
        <v>204</v>
      </c>
      <c r="F4913" s="209">
        <v>2015</v>
      </c>
    </row>
    <row r="4914" spans="1:6" x14ac:dyDescent="0.45">
      <c r="A4914" s="209">
        <v>96601</v>
      </c>
      <c r="B4914" s="209">
        <v>400</v>
      </c>
      <c r="C4914" s="208">
        <v>11.229875340747769</v>
      </c>
      <c r="D4914" s="209"/>
      <c r="E4914" s="209" t="s">
        <v>204</v>
      </c>
      <c r="F4914" s="209">
        <v>2015</v>
      </c>
    </row>
    <row r="4915" spans="1:6" x14ac:dyDescent="0.45">
      <c r="A4915" s="209">
        <v>96603</v>
      </c>
      <c r="B4915" s="209">
        <v>400</v>
      </c>
      <c r="C4915" s="208">
        <v>7.631668353788208</v>
      </c>
      <c r="D4915" s="209"/>
      <c r="E4915" s="209" t="s">
        <v>204</v>
      </c>
      <c r="F4915" s="209">
        <v>2015</v>
      </c>
    </row>
    <row r="4916" spans="1:6" x14ac:dyDescent="0.45">
      <c r="A4916" s="209">
        <v>96604</v>
      </c>
      <c r="B4916" s="209">
        <v>450</v>
      </c>
      <c r="C4916" s="208">
        <v>14.92410345813275</v>
      </c>
      <c r="D4916" s="209"/>
      <c r="E4916" s="209" t="s">
        <v>204</v>
      </c>
      <c r="F4916" s="209">
        <v>2012</v>
      </c>
    </row>
    <row r="4917" spans="1:6" x14ac:dyDescent="0.45">
      <c r="A4917" s="209">
        <v>96612</v>
      </c>
      <c r="B4917" s="209">
        <v>250</v>
      </c>
      <c r="C4917" s="208">
        <v>14.953069909013211</v>
      </c>
      <c r="D4917" s="209"/>
      <c r="E4917" s="209" t="s">
        <v>114</v>
      </c>
      <c r="F4917" s="209">
        <v>2014</v>
      </c>
    </row>
    <row r="4918" spans="1:6" x14ac:dyDescent="0.45">
      <c r="A4918" s="209">
        <v>96613</v>
      </c>
      <c r="B4918" s="209">
        <v>250</v>
      </c>
      <c r="C4918" s="208">
        <v>11.259701917721189</v>
      </c>
      <c r="D4918" s="209"/>
      <c r="E4918" s="209" t="s">
        <v>114</v>
      </c>
      <c r="F4918" s="209">
        <v>2014</v>
      </c>
    </row>
    <row r="4919" spans="1:6" x14ac:dyDescent="0.45">
      <c r="A4919" s="209">
        <v>96614</v>
      </c>
      <c r="B4919" s="209">
        <v>400</v>
      </c>
      <c r="C4919" s="208">
        <v>12.00247775080426</v>
      </c>
      <c r="D4919" s="209"/>
      <c r="E4919" s="209" t="s">
        <v>204</v>
      </c>
      <c r="F4919" s="209">
        <v>2015</v>
      </c>
    </row>
    <row r="4920" spans="1:6" x14ac:dyDescent="0.45">
      <c r="A4920" s="209">
        <v>96615</v>
      </c>
      <c r="B4920" s="209">
        <v>400</v>
      </c>
      <c r="C4920" s="208">
        <v>18.535400008236209</v>
      </c>
      <c r="D4920" s="209"/>
      <c r="E4920" s="209" t="s">
        <v>204</v>
      </c>
      <c r="F4920" s="209">
        <v>2015</v>
      </c>
    </row>
    <row r="4921" spans="1:6" x14ac:dyDescent="0.45">
      <c r="A4921" s="209">
        <v>96621</v>
      </c>
      <c r="B4921" s="209">
        <v>250</v>
      </c>
      <c r="C4921" s="208">
        <v>26.947038678311731</v>
      </c>
      <c r="D4921" s="209"/>
      <c r="E4921" s="209" t="s">
        <v>204</v>
      </c>
      <c r="F4921" s="209">
        <v>2015</v>
      </c>
    </row>
    <row r="4922" spans="1:6" x14ac:dyDescent="0.45">
      <c r="A4922" s="209">
        <v>96626</v>
      </c>
      <c r="B4922" s="209">
        <v>400</v>
      </c>
      <c r="C4922" s="208">
        <v>6.6260338698560517</v>
      </c>
      <c r="D4922" s="209"/>
      <c r="E4922" s="209" t="s">
        <v>204</v>
      </c>
      <c r="F4922" s="209">
        <v>2011</v>
      </c>
    </row>
    <row r="4923" spans="1:6" x14ac:dyDescent="0.45">
      <c r="A4923" s="209">
        <v>96627</v>
      </c>
      <c r="B4923" s="209">
        <v>315</v>
      </c>
      <c r="C4923" s="208">
        <v>8.3792291834651031</v>
      </c>
      <c r="D4923" s="209"/>
      <c r="E4923" s="209" t="s">
        <v>204</v>
      </c>
      <c r="F4923" s="209">
        <v>2011</v>
      </c>
    </row>
    <row r="4924" spans="1:6" x14ac:dyDescent="0.45">
      <c r="A4924" s="209">
        <v>96638</v>
      </c>
      <c r="B4924" s="209">
        <v>250</v>
      </c>
      <c r="C4924" s="208">
        <v>16.35468610973285</v>
      </c>
      <c r="D4924" s="209"/>
      <c r="E4924" s="209" t="s">
        <v>204</v>
      </c>
      <c r="F4924" s="209">
        <v>2015</v>
      </c>
    </row>
    <row r="4925" spans="1:6" x14ac:dyDescent="0.45">
      <c r="A4925" s="209">
        <v>96639</v>
      </c>
      <c r="B4925" s="209">
        <v>250</v>
      </c>
      <c r="C4925" s="208">
        <v>60.513785086836357</v>
      </c>
      <c r="D4925" s="209"/>
      <c r="E4925" s="209" t="s">
        <v>204</v>
      </c>
      <c r="F4925" s="209">
        <v>2015</v>
      </c>
    </row>
    <row r="4926" spans="1:6" x14ac:dyDescent="0.45">
      <c r="A4926" s="209">
        <v>96650</v>
      </c>
      <c r="B4926" s="209">
        <v>630</v>
      </c>
      <c r="C4926" s="208">
        <v>23.609739927583771</v>
      </c>
      <c r="D4926" s="209"/>
      <c r="E4926" s="209" t="s">
        <v>204</v>
      </c>
      <c r="F4926" s="209">
        <v>2015</v>
      </c>
    </row>
    <row r="4927" spans="1:6" x14ac:dyDescent="0.45">
      <c r="A4927" s="209">
        <v>96655</v>
      </c>
      <c r="B4927" s="209">
        <v>450</v>
      </c>
      <c r="C4927" s="208">
        <v>37.620814764917142</v>
      </c>
      <c r="D4927" s="209"/>
      <c r="E4927" s="209" t="s">
        <v>204</v>
      </c>
      <c r="F4927" s="209">
        <v>2015</v>
      </c>
    </row>
    <row r="4928" spans="1:6" x14ac:dyDescent="0.45">
      <c r="A4928" s="209">
        <v>96657</v>
      </c>
      <c r="B4928" s="209">
        <v>500</v>
      </c>
      <c r="C4928" s="208">
        <v>81.030131717246476</v>
      </c>
      <c r="D4928" s="209" t="s">
        <v>229</v>
      </c>
      <c r="E4928" s="209" t="s">
        <v>114</v>
      </c>
      <c r="F4928" s="209">
        <v>1998</v>
      </c>
    </row>
    <row r="4929" spans="1:6" x14ac:dyDescent="0.45">
      <c r="A4929" s="209">
        <v>96658</v>
      </c>
      <c r="B4929" s="209">
        <v>500</v>
      </c>
      <c r="C4929" s="208">
        <v>68.497410808749237</v>
      </c>
      <c r="D4929" s="209" t="s">
        <v>229</v>
      </c>
      <c r="E4929" s="209" t="s">
        <v>114</v>
      </c>
      <c r="F4929" s="209">
        <v>1998</v>
      </c>
    </row>
    <row r="4930" spans="1:6" x14ac:dyDescent="0.45">
      <c r="A4930" s="209">
        <v>96660</v>
      </c>
      <c r="B4930" s="209">
        <v>315</v>
      </c>
      <c r="C4930" s="208">
        <v>23.40572571684541</v>
      </c>
      <c r="D4930" s="209"/>
      <c r="E4930" s="209" t="s">
        <v>204</v>
      </c>
      <c r="F4930" s="209">
        <v>2015</v>
      </c>
    </row>
    <row r="4931" spans="1:6" x14ac:dyDescent="0.45">
      <c r="A4931" s="209">
        <v>96673</v>
      </c>
      <c r="B4931" s="209">
        <v>200</v>
      </c>
      <c r="C4931" s="208">
        <v>35.998808752593852</v>
      </c>
      <c r="D4931" s="209"/>
      <c r="E4931" s="209" t="s">
        <v>204</v>
      </c>
      <c r="F4931" s="209">
        <v>2015</v>
      </c>
    </row>
    <row r="4932" spans="1:6" x14ac:dyDescent="0.45">
      <c r="A4932" s="209">
        <v>96674</v>
      </c>
      <c r="B4932" s="209">
        <v>560</v>
      </c>
      <c r="C4932" s="208">
        <v>31.834356016651629</v>
      </c>
      <c r="D4932" s="209"/>
      <c r="E4932" s="209" t="s">
        <v>204</v>
      </c>
      <c r="F4932" s="209">
        <v>2015</v>
      </c>
    </row>
    <row r="4933" spans="1:6" x14ac:dyDescent="0.45">
      <c r="A4933" s="209">
        <v>96675</v>
      </c>
      <c r="B4933" s="209">
        <v>250</v>
      </c>
      <c r="C4933" s="208">
        <v>7.8398553028981421</v>
      </c>
      <c r="D4933" s="209"/>
      <c r="E4933" s="209" t="s">
        <v>204</v>
      </c>
      <c r="F4933" s="209">
        <v>2015</v>
      </c>
    </row>
    <row r="4934" spans="1:6" x14ac:dyDescent="0.45">
      <c r="A4934" s="209">
        <v>96677</v>
      </c>
      <c r="B4934" s="209">
        <v>250</v>
      </c>
      <c r="C4934" s="208">
        <v>22.10566787247495</v>
      </c>
      <c r="D4934" s="209"/>
      <c r="E4934" s="209" t="s">
        <v>204</v>
      </c>
      <c r="F4934" s="209">
        <v>2015</v>
      </c>
    </row>
    <row r="4935" spans="1:6" x14ac:dyDescent="0.45">
      <c r="A4935" s="209">
        <v>96678</v>
      </c>
      <c r="B4935" s="209">
        <v>250</v>
      </c>
      <c r="C4935" s="208">
        <v>48.205011384212298</v>
      </c>
      <c r="D4935" s="209"/>
      <c r="E4935" s="209" t="s">
        <v>204</v>
      </c>
      <c r="F4935" s="209">
        <v>2015</v>
      </c>
    </row>
    <row r="4936" spans="1:6" x14ac:dyDescent="0.45">
      <c r="A4936" s="209">
        <v>96679</v>
      </c>
      <c r="B4936" s="209">
        <v>560</v>
      </c>
      <c r="C4936" s="208">
        <v>72.484678417133139</v>
      </c>
      <c r="D4936" s="209"/>
      <c r="E4936" s="209" t="s">
        <v>204</v>
      </c>
      <c r="F4936" s="209">
        <v>2015</v>
      </c>
    </row>
    <row r="4937" spans="1:6" x14ac:dyDescent="0.45">
      <c r="A4937" s="209">
        <v>96680</v>
      </c>
      <c r="B4937" s="209">
        <v>315</v>
      </c>
      <c r="C4937" s="208">
        <v>10.663096283069761</v>
      </c>
      <c r="D4937" s="209"/>
      <c r="E4937" s="209" t="s">
        <v>204</v>
      </c>
      <c r="F4937" s="209">
        <v>2015</v>
      </c>
    </row>
    <row r="4938" spans="1:6" x14ac:dyDescent="0.45">
      <c r="A4938" s="209">
        <v>96681</v>
      </c>
      <c r="B4938" s="209">
        <v>450</v>
      </c>
      <c r="C4938" s="208">
        <v>25.554338583798991</v>
      </c>
      <c r="D4938" s="209"/>
      <c r="E4938" s="209" t="s">
        <v>204</v>
      </c>
      <c r="F4938" s="209">
        <v>2015</v>
      </c>
    </row>
    <row r="4939" spans="1:6" x14ac:dyDescent="0.45">
      <c r="A4939" s="209">
        <v>96683</v>
      </c>
      <c r="B4939" s="209">
        <v>450</v>
      </c>
      <c r="C4939" s="208">
        <v>41.799107415172728</v>
      </c>
      <c r="D4939" s="209"/>
      <c r="E4939" s="209" t="s">
        <v>204</v>
      </c>
      <c r="F4939" s="209">
        <v>2015</v>
      </c>
    </row>
    <row r="4940" spans="1:6" x14ac:dyDescent="0.45">
      <c r="A4940" s="209">
        <v>96684</v>
      </c>
      <c r="B4940" s="209">
        <v>670</v>
      </c>
      <c r="C4940" s="208">
        <v>30.388249162033318</v>
      </c>
      <c r="D4940" s="209" t="s">
        <v>187</v>
      </c>
      <c r="E4940" s="209" t="s">
        <v>204</v>
      </c>
      <c r="F4940" s="209">
        <v>2015</v>
      </c>
    </row>
    <row r="4941" spans="1:6" x14ac:dyDescent="0.45">
      <c r="A4941" s="209">
        <v>96689</v>
      </c>
      <c r="B4941" s="209">
        <v>560</v>
      </c>
      <c r="C4941" s="208">
        <v>34.62825852809096</v>
      </c>
      <c r="D4941" s="209"/>
      <c r="E4941" s="209" t="s">
        <v>204</v>
      </c>
      <c r="F4941" s="209">
        <v>2015</v>
      </c>
    </row>
    <row r="4942" spans="1:6" x14ac:dyDescent="0.45">
      <c r="A4942" s="209">
        <v>96715</v>
      </c>
      <c r="B4942" s="209">
        <v>400</v>
      </c>
      <c r="C4942" s="208">
        <v>15.845619277727559</v>
      </c>
      <c r="D4942" s="209"/>
      <c r="E4942" s="209" t="s">
        <v>204</v>
      </c>
      <c r="F4942" s="209">
        <v>2015</v>
      </c>
    </row>
    <row r="4943" spans="1:6" x14ac:dyDescent="0.45">
      <c r="A4943" s="209">
        <v>96719</v>
      </c>
      <c r="B4943" s="209">
        <v>200</v>
      </c>
      <c r="C4943" s="208">
        <v>24.723300249861751</v>
      </c>
      <c r="D4943" s="209"/>
      <c r="E4943" s="209" t="s">
        <v>111</v>
      </c>
      <c r="F4943" s="209">
        <v>1901</v>
      </c>
    </row>
    <row r="4944" spans="1:6" x14ac:dyDescent="0.45">
      <c r="A4944" s="209">
        <v>96720</v>
      </c>
      <c r="B4944" s="209">
        <v>315</v>
      </c>
      <c r="C4944" s="208">
        <v>21.30489727999468</v>
      </c>
      <c r="D4944" s="209"/>
      <c r="E4944" s="209" t="s">
        <v>204</v>
      </c>
      <c r="F4944" s="209">
        <v>2015</v>
      </c>
    </row>
    <row r="4945" spans="1:6" x14ac:dyDescent="0.45">
      <c r="A4945" s="209">
        <v>96721</v>
      </c>
      <c r="B4945" s="209">
        <v>400</v>
      </c>
      <c r="C4945" s="208">
        <v>18.19813832447084</v>
      </c>
      <c r="D4945" s="209"/>
      <c r="E4945" s="209" t="s">
        <v>204</v>
      </c>
      <c r="F4945" s="209">
        <v>2015</v>
      </c>
    </row>
    <row r="4946" spans="1:6" x14ac:dyDescent="0.45">
      <c r="A4946" s="209">
        <v>96722</v>
      </c>
      <c r="B4946" s="209">
        <v>450</v>
      </c>
      <c r="C4946" s="208">
        <v>26.02847899421964</v>
      </c>
      <c r="D4946" s="209"/>
      <c r="E4946" s="209" t="s">
        <v>109</v>
      </c>
      <c r="F4946" s="209">
        <v>2015</v>
      </c>
    </row>
    <row r="4947" spans="1:6" x14ac:dyDescent="0.45">
      <c r="A4947" s="209">
        <v>96723</v>
      </c>
      <c r="B4947" s="209">
        <v>565</v>
      </c>
      <c r="C4947" s="208">
        <v>27.070227912189939</v>
      </c>
      <c r="D4947" s="209"/>
      <c r="E4947" s="209" t="s">
        <v>204</v>
      </c>
      <c r="F4947" s="209">
        <v>2009</v>
      </c>
    </row>
    <row r="4948" spans="1:6" x14ac:dyDescent="0.45">
      <c r="A4948" s="209">
        <v>96724</v>
      </c>
      <c r="B4948" s="209">
        <v>450</v>
      </c>
      <c r="C4948" s="208">
        <v>0.95711057100695396</v>
      </c>
      <c r="D4948" s="209"/>
      <c r="E4948" s="209" t="s">
        <v>109</v>
      </c>
      <c r="F4948" s="209">
        <v>2015</v>
      </c>
    </row>
    <row r="4949" spans="1:6" x14ac:dyDescent="0.45">
      <c r="A4949" s="209">
        <v>96726</v>
      </c>
      <c r="B4949" s="209">
        <v>450</v>
      </c>
      <c r="C4949" s="208">
        <v>6.9990736170625656</v>
      </c>
      <c r="D4949" s="209"/>
      <c r="E4949" s="209" t="s">
        <v>204</v>
      </c>
      <c r="F4949" s="209">
        <v>2015</v>
      </c>
    </row>
    <row r="4950" spans="1:6" x14ac:dyDescent="0.45">
      <c r="A4950" s="209">
        <v>96727</v>
      </c>
      <c r="B4950" s="209">
        <v>450</v>
      </c>
      <c r="C4950" s="208">
        <v>3.0858382106453028</v>
      </c>
      <c r="D4950" s="209"/>
      <c r="E4950" s="209" t="s">
        <v>109</v>
      </c>
      <c r="F4950" s="209">
        <v>2015</v>
      </c>
    </row>
    <row r="4951" spans="1:6" x14ac:dyDescent="0.45">
      <c r="A4951" s="209">
        <v>96730</v>
      </c>
      <c r="B4951" s="209">
        <v>450</v>
      </c>
      <c r="C4951" s="208">
        <v>86.999982495116043</v>
      </c>
      <c r="D4951" s="209"/>
      <c r="E4951" s="209" t="s">
        <v>109</v>
      </c>
      <c r="F4951" s="209">
        <v>2015</v>
      </c>
    </row>
    <row r="4952" spans="1:6" x14ac:dyDescent="0.45">
      <c r="A4952" s="209">
        <v>96731</v>
      </c>
      <c r="B4952" s="209">
        <v>450</v>
      </c>
      <c r="C4952" s="208">
        <v>9.0860972552387782</v>
      </c>
      <c r="D4952" s="209"/>
      <c r="E4952" s="209" t="s">
        <v>109</v>
      </c>
      <c r="F4952" s="209">
        <v>2015</v>
      </c>
    </row>
    <row r="4953" spans="1:6" x14ac:dyDescent="0.45">
      <c r="A4953" s="209">
        <v>96732</v>
      </c>
      <c r="B4953" s="209">
        <v>315</v>
      </c>
      <c r="C4953" s="208">
        <v>21.41928666900737</v>
      </c>
      <c r="D4953" s="209"/>
      <c r="E4953" s="209" t="s">
        <v>109</v>
      </c>
      <c r="F4953" s="209">
        <v>2015</v>
      </c>
    </row>
    <row r="4954" spans="1:6" x14ac:dyDescent="0.45">
      <c r="A4954" s="209">
        <v>96736</v>
      </c>
      <c r="B4954" s="209">
        <v>315</v>
      </c>
      <c r="C4954" s="208">
        <v>4.9914706204966084</v>
      </c>
      <c r="D4954" s="209" t="s">
        <v>187</v>
      </c>
      <c r="E4954" s="209" t="s">
        <v>204</v>
      </c>
      <c r="F4954" s="209">
        <v>2015</v>
      </c>
    </row>
    <row r="4955" spans="1:6" x14ac:dyDescent="0.45">
      <c r="A4955" s="209">
        <v>96737</v>
      </c>
      <c r="B4955" s="209">
        <v>450</v>
      </c>
      <c r="C4955" s="208">
        <v>44.542101635622522</v>
      </c>
      <c r="D4955" s="209"/>
      <c r="E4955" s="209" t="s">
        <v>109</v>
      </c>
      <c r="F4955" s="209">
        <v>2015</v>
      </c>
    </row>
    <row r="4956" spans="1:6" x14ac:dyDescent="0.45">
      <c r="A4956" s="209">
        <v>96739</v>
      </c>
      <c r="B4956" s="209">
        <v>450</v>
      </c>
      <c r="C4956" s="208">
        <v>66.351152542745027</v>
      </c>
      <c r="D4956" s="209"/>
      <c r="E4956" s="209" t="s">
        <v>109</v>
      </c>
      <c r="F4956" s="209">
        <v>2015</v>
      </c>
    </row>
    <row r="4957" spans="1:6" x14ac:dyDescent="0.45">
      <c r="A4957" s="209">
        <v>96741</v>
      </c>
      <c r="B4957" s="209">
        <v>450</v>
      </c>
      <c r="C4957" s="208">
        <v>43.688475256258002</v>
      </c>
      <c r="D4957" s="209"/>
      <c r="E4957" s="209" t="s">
        <v>204</v>
      </c>
      <c r="F4957" s="209">
        <v>2015</v>
      </c>
    </row>
    <row r="4958" spans="1:6" x14ac:dyDescent="0.45">
      <c r="A4958" s="209">
        <v>96758</v>
      </c>
      <c r="B4958" s="209">
        <v>450</v>
      </c>
      <c r="C4958" s="208">
        <v>42.279520054819073</v>
      </c>
      <c r="D4958" s="209"/>
      <c r="E4958" s="209" t="s">
        <v>204</v>
      </c>
      <c r="F4958" s="209">
        <v>2015</v>
      </c>
    </row>
    <row r="4959" spans="1:6" x14ac:dyDescent="0.45">
      <c r="A4959" s="209">
        <v>96760</v>
      </c>
      <c r="B4959" s="209">
        <v>450</v>
      </c>
      <c r="C4959" s="208">
        <v>9.0059059316010437</v>
      </c>
      <c r="D4959" s="209"/>
      <c r="E4959" s="209" t="s">
        <v>204</v>
      </c>
      <c r="F4959" s="209">
        <v>2015</v>
      </c>
    </row>
    <row r="4960" spans="1:6" x14ac:dyDescent="0.45">
      <c r="A4960" s="209">
        <v>96789</v>
      </c>
      <c r="B4960" s="209">
        <v>300</v>
      </c>
      <c r="C4960" s="208">
        <v>19.364573966926589</v>
      </c>
      <c r="D4960" s="209"/>
      <c r="E4960" s="209" t="s">
        <v>123</v>
      </c>
      <c r="F4960" s="209">
        <v>1995</v>
      </c>
    </row>
    <row r="4961" spans="1:6" x14ac:dyDescent="0.45">
      <c r="A4961" s="209">
        <v>96791</v>
      </c>
      <c r="B4961" s="209">
        <v>300</v>
      </c>
      <c r="C4961" s="208">
        <v>9.9676568334782996</v>
      </c>
      <c r="D4961" s="209"/>
      <c r="E4961" s="209" t="s">
        <v>123</v>
      </c>
      <c r="F4961" s="209">
        <v>1995</v>
      </c>
    </row>
    <row r="4962" spans="1:6" x14ac:dyDescent="0.45">
      <c r="A4962" s="209">
        <v>96792</v>
      </c>
      <c r="B4962" s="209">
        <v>300</v>
      </c>
      <c r="C4962" s="208">
        <v>56.599711519683147</v>
      </c>
      <c r="D4962" s="209"/>
      <c r="E4962" s="209" t="s">
        <v>123</v>
      </c>
      <c r="F4962" s="209">
        <v>1995</v>
      </c>
    </row>
    <row r="4963" spans="1:6" x14ac:dyDescent="0.45">
      <c r="A4963" s="209">
        <v>96793</v>
      </c>
      <c r="B4963" s="209">
        <v>300</v>
      </c>
      <c r="C4963" s="208">
        <v>26.52696378972502</v>
      </c>
      <c r="D4963" s="209"/>
      <c r="E4963" s="209" t="s">
        <v>123</v>
      </c>
      <c r="F4963" s="209">
        <v>1995</v>
      </c>
    </row>
    <row r="4964" spans="1:6" x14ac:dyDescent="0.45">
      <c r="A4964" s="209">
        <v>96795</v>
      </c>
      <c r="B4964" s="209">
        <v>300</v>
      </c>
      <c r="C4964" s="208">
        <v>10.331988673131431</v>
      </c>
      <c r="D4964" s="209"/>
      <c r="E4964" s="209" t="s">
        <v>123</v>
      </c>
      <c r="F4964" s="209">
        <v>1995</v>
      </c>
    </row>
    <row r="4965" spans="1:6" x14ac:dyDescent="0.45">
      <c r="A4965" s="209">
        <v>96802</v>
      </c>
      <c r="B4965" s="209">
        <v>250</v>
      </c>
      <c r="C4965" s="208">
        <v>53.175763209418427</v>
      </c>
      <c r="D4965" s="209"/>
      <c r="E4965" s="209" t="s">
        <v>204</v>
      </c>
      <c r="F4965" s="209">
        <v>2015</v>
      </c>
    </row>
    <row r="4966" spans="1:6" x14ac:dyDescent="0.45">
      <c r="A4966" s="209">
        <v>96803</v>
      </c>
      <c r="B4966" s="209">
        <v>250</v>
      </c>
      <c r="C4966" s="208">
        <v>13.624523321423711</v>
      </c>
      <c r="D4966" s="209"/>
      <c r="E4966" s="209" t="s">
        <v>204</v>
      </c>
      <c r="F4966" s="209">
        <v>2015</v>
      </c>
    </row>
    <row r="4967" spans="1:6" x14ac:dyDescent="0.45">
      <c r="A4967" s="209">
        <v>96804</v>
      </c>
      <c r="B4967" s="209">
        <v>250</v>
      </c>
      <c r="C4967" s="208">
        <v>13.20616367024031</v>
      </c>
      <c r="D4967" s="209"/>
      <c r="E4967" s="209" t="s">
        <v>204</v>
      </c>
      <c r="F4967" s="209">
        <v>2015</v>
      </c>
    </row>
    <row r="4968" spans="1:6" x14ac:dyDescent="0.45">
      <c r="A4968" s="209">
        <v>96807</v>
      </c>
      <c r="B4968" s="209">
        <v>560</v>
      </c>
      <c r="C4968" s="208">
        <v>13.301858298348749</v>
      </c>
      <c r="D4968" s="209"/>
      <c r="E4968" s="209" t="s">
        <v>204</v>
      </c>
      <c r="F4968" s="209">
        <v>2015</v>
      </c>
    </row>
    <row r="4969" spans="1:6" x14ac:dyDescent="0.45">
      <c r="A4969" s="209">
        <v>96809</v>
      </c>
      <c r="B4969" s="209">
        <v>560</v>
      </c>
      <c r="C4969" s="208">
        <v>17.808120434351991</v>
      </c>
      <c r="D4969" s="209"/>
      <c r="E4969" s="209" t="s">
        <v>204</v>
      </c>
      <c r="F4969" s="209">
        <v>2015</v>
      </c>
    </row>
    <row r="4970" spans="1:6" x14ac:dyDescent="0.45">
      <c r="A4970" s="209">
        <v>96810</v>
      </c>
      <c r="B4970" s="209">
        <v>560</v>
      </c>
      <c r="C4970" s="208">
        <v>27.51838117901023</v>
      </c>
      <c r="D4970" s="209"/>
      <c r="E4970" s="209" t="s">
        <v>204</v>
      </c>
      <c r="F4970" s="209">
        <v>2015</v>
      </c>
    </row>
    <row r="4971" spans="1:6" x14ac:dyDescent="0.45">
      <c r="A4971" s="209">
        <v>96811</v>
      </c>
      <c r="B4971" s="209">
        <v>560</v>
      </c>
      <c r="C4971" s="208">
        <v>19.260240585993699</v>
      </c>
      <c r="D4971" s="209"/>
      <c r="E4971" s="209" t="s">
        <v>204</v>
      </c>
      <c r="F4971" s="209">
        <v>2015</v>
      </c>
    </row>
    <row r="4972" spans="1:6" x14ac:dyDescent="0.45">
      <c r="A4972" s="209">
        <v>96814</v>
      </c>
      <c r="B4972" s="209">
        <v>250</v>
      </c>
      <c r="C4972" s="208">
        <v>14.981942201339701</v>
      </c>
      <c r="D4972" s="209"/>
      <c r="E4972" s="209" t="s">
        <v>204</v>
      </c>
      <c r="F4972" s="209">
        <v>2015</v>
      </c>
    </row>
    <row r="4973" spans="1:6" x14ac:dyDescent="0.45">
      <c r="A4973" s="209">
        <v>96815</v>
      </c>
      <c r="B4973" s="209">
        <v>250</v>
      </c>
      <c r="C4973" s="208">
        <v>25.10582871110018</v>
      </c>
      <c r="D4973" s="209"/>
      <c r="E4973" s="209" t="s">
        <v>204</v>
      </c>
      <c r="F4973" s="209">
        <v>2015</v>
      </c>
    </row>
    <row r="4974" spans="1:6" x14ac:dyDescent="0.45">
      <c r="A4974" s="209">
        <v>96816</v>
      </c>
      <c r="B4974" s="209">
        <v>250</v>
      </c>
      <c r="C4974" s="208">
        <v>51.193720004775649</v>
      </c>
      <c r="D4974" s="209"/>
      <c r="E4974" s="209" t="s">
        <v>204</v>
      </c>
      <c r="F4974" s="209">
        <v>2015</v>
      </c>
    </row>
    <row r="4975" spans="1:6" x14ac:dyDescent="0.45">
      <c r="A4975" s="209">
        <v>96823</v>
      </c>
      <c r="B4975" s="209">
        <v>250</v>
      </c>
      <c r="C4975" s="208">
        <v>11.885127398489921</v>
      </c>
      <c r="D4975" s="209"/>
      <c r="E4975" s="209" t="s">
        <v>204</v>
      </c>
      <c r="F4975" s="209">
        <v>2015</v>
      </c>
    </row>
    <row r="4976" spans="1:6" x14ac:dyDescent="0.45">
      <c r="A4976" s="209">
        <v>96825</v>
      </c>
      <c r="B4976" s="209">
        <v>315</v>
      </c>
      <c r="C4976" s="208">
        <v>3.6631504394619698</v>
      </c>
      <c r="D4976" s="209"/>
      <c r="E4976" s="209" t="s">
        <v>204</v>
      </c>
      <c r="F4976" s="209">
        <v>2015</v>
      </c>
    </row>
    <row r="4977" spans="1:6" x14ac:dyDescent="0.45">
      <c r="A4977" s="209">
        <v>96827</v>
      </c>
      <c r="B4977" s="209">
        <v>315</v>
      </c>
      <c r="C4977" s="208">
        <v>8.4258136107557728</v>
      </c>
      <c r="D4977" s="209"/>
      <c r="E4977" s="209" t="s">
        <v>109</v>
      </c>
      <c r="F4977" s="209">
        <v>2004</v>
      </c>
    </row>
    <row r="4978" spans="1:6" x14ac:dyDescent="0.45">
      <c r="A4978" s="209">
        <v>96829</v>
      </c>
      <c r="B4978" s="209">
        <v>315</v>
      </c>
      <c r="C4978" s="208">
        <v>3.3792017245233081</v>
      </c>
      <c r="D4978" s="209"/>
      <c r="E4978" s="209" t="s">
        <v>204</v>
      </c>
      <c r="F4978" s="209">
        <v>2015</v>
      </c>
    </row>
    <row r="4979" spans="1:6" x14ac:dyDescent="0.45">
      <c r="A4979" s="209">
        <v>96849</v>
      </c>
      <c r="B4979" s="209">
        <v>300</v>
      </c>
      <c r="C4979" s="208">
        <v>16.555776231050832</v>
      </c>
      <c r="D4979" s="209"/>
      <c r="E4979" s="209" t="s">
        <v>207</v>
      </c>
      <c r="F4979" s="209">
        <v>1988</v>
      </c>
    </row>
    <row r="4980" spans="1:6" x14ac:dyDescent="0.45">
      <c r="A4980" s="209">
        <v>96854</v>
      </c>
      <c r="B4980" s="209">
        <v>630</v>
      </c>
      <c r="C4980" s="208">
        <v>20.417013463909541</v>
      </c>
      <c r="D4980" s="209"/>
      <c r="E4980" s="209" t="s">
        <v>204</v>
      </c>
      <c r="F4980" s="209">
        <v>2015</v>
      </c>
    </row>
    <row r="4981" spans="1:6" x14ac:dyDescent="0.45">
      <c r="A4981" s="209">
        <v>96857</v>
      </c>
      <c r="B4981" s="209">
        <v>300</v>
      </c>
      <c r="C4981" s="208">
        <v>22.575509934712969</v>
      </c>
      <c r="D4981" s="209"/>
      <c r="E4981" s="209" t="s">
        <v>207</v>
      </c>
      <c r="F4981" s="209">
        <v>1901</v>
      </c>
    </row>
    <row r="4982" spans="1:6" x14ac:dyDescent="0.45">
      <c r="A4982" s="209">
        <v>96899</v>
      </c>
      <c r="B4982" s="209"/>
      <c r="C4982" s="208">
        <v>165.19156597285479</v>
      </c>
      <c r="D4982" s="209" t="s">
        <v>376</v>
      </c>
      <c r="E4982" s="209"/>
      <c r="F4982" s="209">
        <v>1901</v>
      </c>
    </row>
    <row r="4983" spans="1:6" x14ac:dyDescent="0.45">
      <c r="A4983" s="209">
        <v>96968</v>
      </c>
      <c r="B4983" s="209">
        <v>315</v>
      </c>
      <c r="C4983" s="208">
        <v>14.309055207693721</v>
      </c>
      <c r="D4983" s="209" t="s">
        <v>472</v>
      </c>
      <c r="E4983" s="209" t="s">
        <v>204</v>
      </c>
      <c r="F4983" s="209">
        <v>2015</v>
      </c>
    </row>
    <row r="4984" spans="1:6" x14ac:dyDescent="0.45">
      <c r="A4984" s="209">
        <v>96969</v>
      </c>
      <c r="B4984" s="209">
        <v>315</v>
      </c>
      <c r="C4984" s="208">
        <v>31.64732491265088</v>
      </c>
      <c r="D4984" s="209"/>
      <c r="E4984" s="209" t="s">
        <v>204</v>
      </c>
      <c r="F4984" s="209">
        <v>2015</v>
      </c>
    </row>
    <row r="4985" spans="1:6" x14ac:dyDescent="0.45">
      <c r="A4985" s="209">
        <v>96975</v>
      </c>
      <c r="B4985" s="209">
        <v>200</v>
      </c>
      <c r="C4985" s="208">
        <v>4.8332049194150084</v>
      </c>
      <c r="D4985" s="209" t="s">
        <v>473</v>
      </c>
      <c r="E4985" s="209" t="s">
        <v>204</v>
      </c>
      <c r="F4985" s="209">
        <v>2015</v>
      </c>
    </row>
    <row r="4986" spans="1:6" x14ac:dyDescent="0.45">
      <c r="A4986" s="209">
        <v>97068</v>
      </c>
      <c r="B4986" s="209">
        <v>200</v>
      </c>
      <c r="C4986" s="208">
        <v>13.796175889466751</v>
      </c>
      <c r="D4986" s="209"/>
      <c r="E4986" s="209" t="s">
        <v>109</v>
      </c>
      <c r="F4986" s="209">
        <v>2000</v>
      </c>
    </row>
    <row r="4987" spans="1:6" x14ac:dyDescent="0.45">
      <c r="A4987" s="209">
        <v>97069</v>
      </c>
      <c r="B4987" s="209">
        <v>200</v>
      </c>
      <c r="C4987" s="208">
        <v>7.3872687812305537</v>
      </c>
      <c r="D4987" s="209" t="s">
        <v>187</v>
      </c>
      <c r="E4987" s="209" t="s">
        <v>204</v>
      </c>
      <c r="F4987" s="209">
        <v>2015</v>
      </c>
    </row>
    <row r="4988" spans="1:6" x14ac:dyDescent="0.45">
      <c r="A4988" s="209">
        <v>97075</v>
      </c>
      <c r="B4988" s="209"/>
      <c r="C4988" s="208">
        <v>28.869240595462429</v>
      </c>
      <c r="D4988" s="209"/>
      <c r="E4988" s="209"/>
      <c r="F4988" s="209">
        <v>1901</v>
      </c>
    </row>
    <row r="4989" spans="1:6" x14ac:dyDescent="0.45">
      <c r="A4989" s="209">
        <v>97194</v>
      </c>
      <c r="B4989" s="209">
        <v>400</v>
      </c>
      <c r="C4989" s="208">
        <v>13.881408901015289</v>
      </c>
      <c r="D4989" s="209"/>
      <c r="E4989" s="209" t="s">
        <v>204</v>
      </c>
      <c r="F4989" s="209">
        <v>2004</v>
      </c>
    </row>
    <row r="4990" spans="1:6" x14ac:dyDescent="0.45">
      <c r="A4990" s="209">
        <v>97239</v>
      </c>
      <c r="B4990" s="209">
        <v>250</v>
      </c>
      <c r="C4990" s="208">
        <v>59.589867102950677</v>
      </c>
      <c r="D4990" s="209"/>
      <c r="E4990" s="209" t="s">
        <v>204</v>
      </c>
      <c r="F4990" s="209">
        <v>2015</v>
      </c>
    </row>
    <row r="4991" spans="1:6" x14ac:dyDescent="0.45">
      <c r="A4991" s="209">
        <v>97243</v>
      </c>
      <c r="B4991" s="209">
        <v>250</v>
      </c>
      <c r="C4991" s="208">
        <v>32.473425326858766</v>
      </c>
      <c r="D4991" s="209"/>
      <c r="E4991" s="209" t="s">
        <v>204</v>
      </c>
      <c r="F4991" s="209">
        <v>2015</v>
      </c>
    </row>
    <row r="4992" spans="1:6" x14ac:dyDescent="0.45">
      <c r="A4992" s="209">
        <v>97244</v>
      </c>
      <c r="B4992" s="209">
        <v>250</v>
      </c>
      <c r="C4992" s="208">
        <v>19.26372993833332</v>
      </c>
      <c r="D4992" s="209"/>
      <c r="E4992" s="209" t="s">
        <v>204</v>
      </c>
      <c r="F4992" s="209">
        <v>2015</v>
      </c>
    </row>
    <row r="4993" spans="1:6" x14ac:dyDescent="0.45">
      <c r="A4993" s="209">
        <v>97245</v>
      </c>
      <c r="B4993" s="209">
        <v>250</v>
      </c>
      <c r="C4993" s="208">
        <v>27.84982174874575</v>
      </c>
      <c r="D4993" s="209"/>
      <c r="E4993" s="209" t="s">
        <v>204</v>
      </c>
      <c r="F4993" s="209">
        <v>2015</v>
      </c>
    </row>
    <row r="4994" spans="1:6" x14ac:dyDescent="0.45">
      <c r="A4994" s="209">
        <v>97247</v>
      </c>
      <c r="B4994" s="209">
        <v>250</v>
      </c>
      <c r="C4994" s="208">
        <v>59.011662293488762</v>
      </c>
      <c r="D4994" s="209"/>
      <c r="E4994" s="209" t="s">
        <v>204</v>
      </c>
      <c r="F4994" s="209">
        <v>2015</v>
      </c>
    </row>
    <row r="4995" spans="1:6" x14ac:dyDescent="0.45">
      <c r="A4995" s="209">
        <v>97251</v>
      </c>
      <c r="B4995" s="209">
        <v>250</v>
      </c>
      <c r="C4995" s="208">
        <v>39.834001019056558</v>
      </c>
      <c r="D4995" s="209"/>
      <c r="E4995" s="209" t="s">
        <v>204</v>
      </c>
      <c r="F4995" s="209">
        <v>2015</v>
      </c>
    </row>
    <row r="4996" spans="1:6" x14ac:dyDescent="0.45">
      <c r="A4996" s="209">
        <v>97252</v>
      </c>
      <c r="B4996" s="209">
        <v>250</v>
      </c>
      <c r="C4996" s="208">
        <v>51.672880881943563</v>
      </c>
      <c r="D4996" s="209"/>
      <c r="E4996" s="209" t="s">
        <v>204</v>
      </c>
      <c r="F4996" s="209">
        <v>2015</v>
      </c>
    </row>
    <row r="4997" spans="1:6" x14ac:dyDescent="0.45">
      <c r="A4997" s="209">
        <v>97253</v>
      </c>
      <c r="B4997" s="209">
        <v>250</v>
      </c>
      <c r="C4997" s="208">
        <v>8.4994706918634968</v>
      </c>
      <c r="D4997" s="209"/>
      <c r="E4997" s="209" t="s">
        <v>204</v>
      </c>
      <c r="F4997" s="209">
        <v>2015</v>
      </c>
    </row>
    <row r="4998" spans="1:6" x14ac:dyDescent="0.45">
      <c r="A4998" s="209">
        <v>97256</v>
      </c>
      <c r="B4998" s="209">
        <v>315</v>
      </c>
      <c r="C4998" s="208">
        <v>61.11048975206333</v>
      </c>
      <c r="D4998" s="209"/>
      <c r="E4998" s="209" t="s">
        <v>204</v>
      </c>
      <c r="F4998" s="209">
        <v>2015</v>
      </c>
    </row>
    <row r="4999" spans="1:6" x14ac:dyDescent="0.45">
      <c r="A4999" s="209">
        <v>97260</v>
      </c>
      <c r="B4999" s="209">
        <v>315</v>
      </c>
      <c r="C4999" s="208">
        <v>59.563123939185488</v>
      </c>
      <c r="D4999" s="209"/>
      <c r="E4999" s="209" t="s">
        <v>204</v>
      </c>
      <c r="F4999" s="209">
        <v>2015</v>
      </c>
    </row>
    <row r="5000" spans="1:6" x14ac:dyDescent="0.45">
      <c r="A5000" s="209">
        <v>97307</v>
      </c>
      <c r="B5000" s="209">
        <v>1000</v>
      </c>
      <c r="C5000" s="208">
        <v>28.09101179343455</v>
      </c>
      <c r="D5000" s="209"/>
      <c r="E5000" s="209" t="s">
        <v>204</v>
      </c>
      <c r="F5000" s="209">
        <v>2006</v>
      </c>
    </row>
    <row r="5001" spans="1:6" x14ac:dyDescent="0.45">
      <c r="A5001" s="209">
        <v>97309</v>
      </c>
      <c r="B5001" s="209">
        <v>1000</v>
      </c>
      <c r="C5001" s="208">
        <v>27.824614822034309</v>
      </c>
      <c r="D5001" s="209"/>
      <c r="E5001" s="209" t="s">
        <v>204</v>
      </c>
      <c r="F5001" s="209">
        <v>2006</v>
      </c>
    </row>
    <row r="5002" spans="1:6" x14ac:dyDescent="0.45">
      <c r="A5002" s="209">
        <v>97324</v>
      </c>
      <c r="B5002" s="209">
        <v>315</v>
      </c>
      <c r="C5002" s="208">
        <v>20.468096618288609</v>
      </c>
      <c r="D5002" s="209"/>
      <c r="E5002" s="209" t="s">
        <v>204</v>
      </c>
      <c r="F5002" s="209">
        <v>2015</v>
      </c>
    </row>
    <row r="5003" spans="1:6" x14ac:dyDescent="0.45">
      <c r="A5003" s="209">
        <v>97350</v>
      </c>
      <c r="B5003" s="209">
        <v>400</v>
      </c>
      <c r="C5003" s="208">
        <v>36.192857433996039</v>
      </c>
      <c r="D5003" s="209"/>
      <c r="E5003" s="209" t="s">
        <v>203</v>
      </c>
      <c r="F5003" s="209">
        <v>1987</v>
      </c>
    </row>
    <row r="5004" spans="1:6" x14ac:dyDescent="0.45">
      <c r="A5004" s="209">
        <v>97351</v>
      </c>
      <c r="B5004" s="209">
        <v>400</v>
      </c>
      <c r="C5004" s="208">
        <v>24.120481287153542</v>
      </c>
      <c r="D5004" s="209"/>
      <c r="E5004" s="209" t="s">
        <v>203</v>
      </c>
      <c r="F5004" s="209">
        <v>1901</v>
      </c>
    </row>
    <row r="5005" spans="1:6" x14ac:dyDescent="0.45">
      <c r="A5005" s="209">
        <v>97352</v>
      </c>
      <c r="B5005" s="209">
        <v>400</v>
      </c>
      <c r="C5005" s="208">
        <v>51.696862660487369</v>
      </c>
      <c r="D5005" s="209"/>
      <c r="E5005" s="209" t="s">
        <v>203</v>
      </c>
      <c r="F5005" s="209">
        <v>1901</v>
      </c>
    </row>
    <row r="5006" spans="1:6" x14ac:dyDescent="0.45">
      <c r="A5006" s="209">
        <v>97353</v>
      </c>
      <c r="B5006" s="209">
        <v>400</v>
      </c>
      <c r="C5006" s="208">
        <v>42.828669136323107</v>
      </c>
      <c r="D5006" s="209"/>
      <c r="E5006" s="209" t="s">
        <v>203</v>
      </c>
      <c r="F5006" s="209">
        <v>1987</v>
      </c>
    </row>
    <row r="5007" spans="1:6" x14ac:dyDescent="0.45">
      <c r="A5007" s="209">
        <v>97355</v>
      </c>
      <c r="B5007" s="209">
        <v>200</v>
      </c>
      <c r="C5007" s="208">
        <v>4.4414972929349403</v>
      </c>
      <c r="D5007" s="209" t="s">
        <v>227</v>
      </c>
      <c r="E5007" s="209" t="s">
        <v>207</v>
      </c>
      <c r="F5007" s="209">
        <v>1987</v>
      </c>
    </row>
    <row r="5008" spans="1:6" x14ac:dyDescent="0.45">
      <c r="A5008" s="209">
        <v>97357</v>
      </c>
      <c r="B5008" s="209"/>
      <c r="C5008" s="208">
        <v>66.633267647703505</v>
      </c>
      <c r="D5008" s="209"/>
      <c r="E5008" s="209"/>
      <c r="F5008" s="209">
        <v>1901</v>
      </c>
    </row>
    <row r="5009" spans="1:6" x14ac:dyDescent="0.45">
      <c r="A5009" s="209">
        <v>97358</v>
      </c>
      <c r="B5009" s="209"/>
      <c r="C5009" s="208">
        <v>35.023259652651788</v>
      </c>
      <c r="D5009" s="209"/>
      <c r="E5009" s="209"/>
      <c r="F5009" s="209">
        <v>1901</v>
      </c>
    </row>
    <row r="5010" spans="1:6" x14ac:dyDescent="0.45">
      <c r="A5010" s="209">
        <v>97359</v>
      </c>
      <c r="B5010" s="209"/>
      <c r="C5010" s="208">
        <v>4.2129884040001144</v>
      </c>
      <c r="D5010" s="209" t="s">
        <v>227</v>
      </c>
      <c r="E5010" s="209"/>
      <c r="F5010" s="209">
        <v>1901</v>
      </c>
    </row>
    <row r="5011" spans="1:6" x14ac:dyDescent="0.45">
      <c r="A5011" s="209">
        <v>97362</v>
      </c>
      <c r="B5011" s="209"/>
      <c r="C5011" s="208">
        <v>60.722935263241823</v>
      </c>
      <c r="D5011" s="209"/>
      <c r="E5011" s="209"/>
      <c r="F5011" s="209">
        <v>1901</v>
      </c>
    </row>
    <row r="5012" spans="1:6" x14ac:dyDescent="0.45">
      <c r="A5012" s="209">
        <v>97387</v>
      </c>
      <c r="B5012" s="209">
        <v>688</v>
      </c>
      <c r="C5012" s="208">
        <v>47.392764594589437</v>
      </c>
      <c r="D5012" s="209"/>
      <c r="E5012" s="209" t="s">
        <v>204</v>
      </c>
      <c r="F5012" s="209">
        <v>2015</v>
      </c>
    </row>
    <row r="5013" spans="1:6" x14ac:dyDescent="0.45">
      <c r="A5013" s="209">
        <v>97388</v>
      </c>
      <c r="B5013" s="209">
        <v>688</v>
      </c>
      <c r="C5013" s="208">
        <v>29.279760903251638</v>
      </c>
      <c r="D5013" s="209"/>
      <c r="E5013" s="209" t="s">
        <v>204</v>
      </c>
      <c r="F5013" s="209">
        <v>2015</v>
      </c>
    </row>
    <row r="5014" spans="1:6" x14ac:dyDescent="0.45">
      <c r="A5014" s="209">
        <v>97390</v>
      </c>
      <c r="B5014" s="209">
        <v>925</v>
      </c>
      <c r="C5014" s="208">
        <v>40.67920275166383</v>
      </c>
      <c r="D5014" s="209"/>
      <c r="E5014" s="209" t="s">
        <v>204</v>
      </c>
      <c r="F5014" s="209">
        <v>2015</v>
      </c>
    </row>
    <row r="5015" spans="1:6" x14ac:dyDescent="0.45">
      <c r="A5015" s="209">
        <v>97391</v>
      </c>
      <c r="B5015" s="209">
        <v>925</v>
      </c>
      <c r="C5015" s="208">
        <v>27.89742624512564</v>
      </c>
      <c r="D5015" s="209"/>
      <c r="E5015" s="209" t="s">
        <v>204</v>
      </c>
      <c r="F5015" s="209">
        <v>2015</v>
      </c>
    </row>
    <row r="5016" spans="1:6" x14ac:dyDescent="0.45">
      <c r="A5016" s="209">
        <v>97392</v>
      </c>
      <c r="B5016" s="209">
        <v>925</v>
      </c>
      <c r="C5016" s="208">
        <v>57.102965659963708</v>
      </c>
      <c r="D5016" s="209"/>
      <c r="E5016" s="209" t="s">
        <v>204</v>
      </c>
      <c r="F5016" s="209">
        <v>2015</v>
      </c>
    </row>
    <row r="5017" spans="1:6" x14ac:dyDescent="0.45">
      <c r="A5017" s="209">
        <v>97393</v>
      </c>
      <c r="B5017" s="209">
        <v>925</v>
      </c>
      <c r="C5017" s="208">
        <v>33.948836660830118</v>
      </c>
      <c r="D5017" s="209"/>
      <c r="E5017" s="209" t="s">
        <v>204</v>
      </c>
      <c r="F5017" s="209">
        <v>2015</v>
      </c>
    </row>
    <row r="5018" spans="1:6" x14ac:dyDescent="0.45">
      <c r="A5018" s="209">
        <v>97394</v>
      </c>
      <c r="B5018" s="209">
        <v>925</v>
      </c>
      <c r="C5018" s="208">
        <v>15.479353657608531</v>
      </c>
      <c r="D5018" s="209"/>
      <c r="E5018" s="209" t="s">
        <v>204</v>
      </c>
      <c r="F5018" s="209">
        <v>2015</v>
      </c>
    </row>
    <row r="5019" spans="1:6" x14ac:dyDescent="0.45">
      <c r="A5019" s="209">
        <v>97395</v>
      </c>
      <c r="B5019" s="209">
        <v>925</v>
      </c>
      <c r="C5019" s="208">
        <v>42.8164164490762</v>
      </c>
      <c r="D5019" s="209"/>
      <c r="E5019" s="209" t="s">
        <v>204</v>
      </c>
      <c r="F5019" s="209">
        <v>2015</v>
      </c>
    </row>
    <row r="5020" spans="1:6" x14ac:dyDescent="0.45">
      <c r="A5020" s="209">
        <v>97396</v>
      </c>
      <c r="B5020" s="209">
        <v>925</v>
      </c>
      <c r="C5020" s="208">
        <v>15.257438262597219</v>
      </c>
      <c r="D5020" s="209"/>
      <c r="E5020" s="209" t="s">
        <v>204</v>
      </c>
      <c r="F5020" s="209">
        <v>2015</v>
      </c>
    </row>
    <row r="5021" spans="1:6" x14ac:dyDescent="0.45">
      <c r="A5021" s="209">
        <v>97397</v>
      </c>
      <c r="B5021" s="209">
        <v>925</v>
      </c>
      <c r="C5021" s="208">
        <v>44.967682824327383</v>
      </c>
      <c r="D5021" s="209"/>
      <c r="E5021" s="209" t="s">
        <v>204</v>
      </c>
      <c r="F5021" s="209">
        <v>2015</v>
      </c>
    </row>
    <row r="5022" spans="1:6" x14ac:dyDescent="0.45">
      <c r="A5022" s="209">
        <v>97398</v>
      </c>
      <c r="B5022" s="209">
        <v>925</v>
      </c>
      <c r="C5022" s="208">
        <v>35.358404977123413</v>
      </c>
      <c r="D5022" s="209"/>
      <c r="E5022" s="209" t="s">
        <v>204</v>
      </c>
      <c r="F5022" s="209">
        <v>2015</v>
      </c>
    </row>
    <row r="5023" spans="1:6" x14ac:dyDescent="0.45">
      <c r="A5023" s="209">
        <v>97452</v>
      </c>
      <c r="B5023" s="209">
        <v>250</v>
      </c>
      <c r="C5023" s="208">
        <v>43.428206684401196</v>
      </c>
      <c r="D5023" s="209"/>
      <c r="E5023" s="209" t="s">
        <v>204</v>
      </c>
      <c r="F5023" s="209">
        <v>2015</v>
      </c>
    </row>
    <row r="5024" spans="1:6" x14ac:dyDescent="0.45">
      <c r="A5024" s="209">
        <v>97529</v>
      </c>
      <c r="B5024" s="209">
        <v>500</v>
      </c>
      <c r="C5024" s="208">
        <v>17.360469579367329</v>
      </c>
      <c r="D5024" s="209"/>
      <c r="E5024" s="209" t="s">
        <v>203</v>
      </c>
      <c r="F5024" s="209">
        <v>1987</v>
      </c>
    </row>
    <row r="5025" spans="1:6" x14ac:dyDescent="0.45">
      <c r="A5025" s="209">
        <v>97531</v>
      </c>
      <c r="B5025" s="209">
        <v>500</v>
      </c>
      <c r="C5025" s="208">
        <v>19.327887054576902</v>
      </c>
      <c r="D5025" s="209"/>
      <c r="E5025" s="209" t="s">
        <v>203</v>
      </c>
      <c r="F5025" s="209">
        <v>1987</v>
      </c>
    </row>
    <row r="5026" spans="1:6" x14ac:dyDescent="0.45">
      <c r="A5026" s="209">
        <v>97532</v>
      </c>
      <c r="B5026" s="209">
        <v>500</v>
      </c>
      <c r="C5026" s="208">
        <v>19.897016619911049</v>
      </c>
      <c r="D5026" s="209"/>
      <c r="E5026" s="209" t="s">
        <v>203</v>
      </c>
      <c r="F5026" s="209">
        <v>1987</v>
      </c>
    </row>
    <row r="5027" spans="1:6" x14ac:dyDescent="0.45">
      <c r="A5027" s="209">
        <v>97535</v>
      </c>
      <c r="B5027" s="209">
        <v>500</v>
      </c>
      <c r="C5027" s="208">
        <v>22.144515654500712</v>
      </c>
      <c r="D5027" s="209"/>
      <c r="E5027" s="209" t="s">
        <v>203</v>
      </c>
      <c r="F5027" s="209">
        <v>1987</v>
      </c>
    </row>
    <row r="5028" spans="1:6" x14ac:dyDescent="0.45">
      <c r="A5028" s="209">
        <v>97536</v>
      </c>
      <c r="B5028" s="209">
        <v>500</v>
      </c>
      <c r="C5028" s="208">
        <v>19.882638561409781</v>
      </c>
      <c r="D5028" s="209"/>
      <c r="E5028" s="209" t="s">
        <v>203</v>
      </c>
      <c r="F5028" s="209">
        <v>1987</v>
      </c>
    </row>
    <row r="5029" spans="1:6" x14ac:dyDescent="0.45">
      <c r="A5029" s="209">
        <v>97537</v>
      </c>
      <c r="B5029" s="209">
        <v>500</v>
      </c>
      <c r="C5029" s="208">
        <v>19.663621636561071</v>
      </c>
      <c r="D5029" s="209"/>
      <c r="E5029" s="209" t="s">
        <v>203</v>
      </c>
      <c r="F5029" s="209">
        <v>1987</v>
      </c>
    </row>
    <row r="5030" spans="1:6" x14ac:dyDescent="0.45">
      <c r="A5030" s="209">
        <v>97541</v>
      </c>
      <c r="B5030" s="209">
        <v>500</v>
      </c>
      <c r="C5030" s="208">
        <v>21.382431517218532</v>
      </c>
      <c r="D5030" s="209"/>
      <c r="E5030" s="209" t="s">
        <v>203</v>
      </c>
      <c r="F5030" s="209">
        <v>1987</v>
      </c>
    </row>
    <row r="5031" spans="1:6" x14ac:dyDescent="0.45">
      <c r="A5031" s="209">
        <v>97548</v>
      </c>
      <c r="B5031" s="209">
        <v>500</v>
      </c>
      <c r="C5031" s="208">
        <v>8.6597854115878992</v>
      </c>
      <c r="D5031" s="209"/>
      <c r="E5031" s="209" t="s">
        <v>203</v>
      </c>
      <c r="F5031" s="209">
        <v>1987</v>
      </c>
    </row>
    <row r="5032" spans="1:6" x14ac:dyDescent="0.45">
      <c r="A5032" s="209">
        <v>97551</v>
      </c>
      <c r="B5032" s="209">
        <v>300</v>
      </c>
      <c r="C5032" s="208">
        <v>14.43118153975743</v>
      </c>
      <c r="D5032" s="209"/>
      <c r="E5032" s="209" t="s">
        <v>207</v>
      </c>
      <c r="F5032" s="209">
        <v>1987</v>
      </c>
    </row>
    <row r="5033" spans="1:6" x14ac:dyDescent="0.45">
      <c r="A5033" s="209">
        <v>97553</v>
      </c>
      <c r="B5033" s="209">
        <v>500</v>
      </c>
      <c r="C5033" s="208">
        <v>6.6268942307818577</v>
      </c>
      <c r="D5033" s="209"/>
      <c r="E5033" s="209" t="s">
        <v>203</v>
      </c>
      <c r="F5033" s="209">
        <v>1987</v>
      </c>
    </row>
    <row r="5034" spans="1:6" x14ac:dyDescent="0.45">
      <c r="A5034" s="209">
        <v>97554</v>
      </c>
      <c r="B5034" s="209">
        <v>200</v>
      </c>
      <c r="C5034" s="208">
        <v>13.55287077228053</v>
      </c>
      <c r="D5034" s="209"/>
      <c r="E5034" s="209" t="s">
        <v>111</v>
      </c>
      <c r="F5034" s="209">
        <v>1987</v>
      </c>
    </row>
    <row r="5035" spans="1:6" x14ac:dyDescent="0.45">
      <c r="A5035" s="209">
        <v>97575</v>
      </c>
      <c r="B5035" s="209">
        <v>200</v>
      </c>
      <c r="C5035" s="208">
        <v>29.653869689269431</v>
      </c>
      <c r="D5035" s="209"/>
      <c r="E5035" s="209" t="s">
        <v>205</v>
      </c>
      <c r="F5035" s="209">
        <v>1987</v>
      </c>
    </row>
    <row r="5036" spans="1:6" x14ac:dyDescent="0.45">
      <c r="A5036" s="209">
        <v>97576</v>
      </c>
      <c r="B5036" s="209">
        <v>300</v>
      </c>
      <c r="C5036" s="208">
        <v>21.23166390803863</v>
      </c>
      <c r="D5036" s="209"/>
      <c r="E5036" s="209" t="s">
        <v>111</v>
      </c>
      <c r="F5036" s="209">
        <v>1987</v>
      </c>
    </row>
    <row r="5037" spans="1:6" x14ac:dyDescent="0.45">
      <c r="A5037" s="209">
        <v>97578</v>
      </c>
      <c r="B5037" s="209">
        <v>300</v>
      </c>
      <c r="C5037" s="208">
        <v>12.070727552450521</v>
      </c>
      <c r="D5037" s="209"/>
      <c r="E5037" s="209" t="s">
        <v>111</v>
      </c>
      <c r="F5037" s="209">
        <v>1987</v>
      </c>
    </row>
    <row r="5038" spans="1:6" x14ac:dyDescent="0.45">
      <c r="A5038" s="209">
        <v>97579</v>
      </c>
      <c r="B5038" s="209">
        <v>200</v>
      </c>
      <c r="C5038" s="208">
        <v>17.80324429970819</v>
      </c>
      <c r="D5038" s="209"/>
      <c r="E5038" s="209" t="s">
        <v>205</v>
      </c>
      <c r="F5038" s="209">
        <v>1987</v>
      </c>
    </row>
    <row r="5039" spans="1:6" x14ac:dyDescent="0.45">
      <c r="A5039" s="209">
        <v>97581</v>
      </c>
      <c r="B5039" s="209">
        <v>300</v>
      </c>
      <c r="C5039" s="208">
        <v>20.406243808053141</v>
      </c>
      <c r="D5039" s="209"/>
      <c r="E5039" s="209" t="s">
        <v>111</v>
      </c>
      <c r="F5039" s="209">
        <v>1987</v>
      </c>
    </row>
    <row r="5040" spans="1:6" x14ac:dyDescent="0.45">
      <c r="A5040" s="209">
        <v>97583</v>
      </c>
      <c r="B5040" s="209">
        <v>300</v>
      </c>
      <c r="C5040" s="208">
        <v>11.74465921523595</v>
      </c>
      <c r="D5040" s="209"/>
      <c r="E5040" s="209" t="s">
        <v>111</v>
      </c>
      <c r="F5040" s="209">
        <v>1987</v>
      </c>
    </row>
    <row r="5041" spans="1:6" x14ac:dyDescent="0.45">
      <c r="A5041" s="209">
        <v>97584</v>
      </c>
      <c r="B5041" s="209">
        <v>300</v>
      </c>
      <c r="C5041" s="208">
        <v>6.9963811001213916</v>
      </c>
      <c r="D5041" s="209"/>
      <c r="E5041" s="209" t="s">
        <v>111</v>
      </c>
      <c r="F5041" s="209">
        <v>1987</v>
      </c>
    </row>
    <row r="5042" spans="1:6" x14ac:dyDescent="0.45">
      <c r="A5042" s="209">
        <v>97592</v>
      </c>
      <c r="B5042" s="209">
        <v>600</v>
      </c>
      <c r="C5042" s="208">
        <v>24.51788206698081</v>
      </c>
      <c r="D5042" s="209"/>
      <c r="E5042" s="209" t="s">
        <v>203</v>
      </c>
      <c r="F5042" s="209">
        <v>1987</v>
      </c>
    </row>
    <row r="5043" spans="1:6" x14ac:dyDescent="0.45">
      <c r="A5043" s="209">
        <v>97593</v>
      </c>
      <c r="B5043" s="209">
        <v>600</v>
      </c>
      <c r="C5043" s="208">
        <v>15.55593404284755</v>
      </c>
      <c r="D5043" s="209"/>
      <c r="E5043" s="209" t="s">
        <v>203</v>
      </c>
      <c r="F5043" s="209">
        <v>1987</v>
      </c>
    </row>
    <row r="5044" spans="1:6" x14ac:dyDescent="0.45">
      <c r="A5044" s="209">
        <v>97735</v>
      </c>
      <c r="B5044" s="209">
        <v>200</v>
      </c>
      <c r="C5044" s="208">
        <v>18.658848193112888</v>
      </c>
      <c r="D5044" s="209"/>
      <c r="E5044" s="209" t="s">
        <v>111</v>
      </c>
      <c r="F5044" s="209">
        <v>1901</v>
      </c>
    </row>
    <row r="5045" spans="1:6" x14ac:dyDescent="0.45">
      <c r="A5045" s="209">
        <v>97736</v>
      </c>
      <c r="B5045" s="209">
        <v>200</v>
      </c>
      <c r="C5045" s="208">
        <v>24.409707235201051</v>
      </c>
      <c r="D5045" s="209"/>
      <c r="E5045" s="209" t="s">
        <v>111</v>
      </c>
      <c r="F5045" s="209">
        <v>1901</v>
      </c>
    </row>
    <row r="5046" spans="1:6" x14ac:dyDescent="0.45">
      <c r="A5046" s="209">
        <v>97740</v>
      </c>
      <c r="B5046" s="209">
        <v>200</v>
      </c>
      <c r="C5046" s="208">
        <v>14.845112686475741</v>
      </c>
      <c r="D5046" s="209"/>
      <c r="E5046" s="209" t="s">
        <v>205</v>
      </c>
      <c r="F5046" s="209">
        <v>1985</v>
      </c>
    </row>
    <row r="5047" spans="1:6" x14ac:dyDescent="0.45">
      <c r="A5047" s="209">
        <v>97741</v>
      </c>
      <c r="B5047" s="209">
        <v>200</v>
      </c>
      <c r="C5047" s="208">
        <v>5.5918240125146204</v>
      </c>
      <c r="D5047" s="209"/>
      <c r="E5047" s="209" t="s">
        <v>205</v>
      </c>
      <c r="F5047" s="209">
        <v>1985</v>
      </c>
    </row>
    <row r="5048" spans="1:6" x14ac:dyDescent="0.45">
      <c r="A5048" s="209">
        <v>97742</v>
      </c>
      <c r="B5048" s="209">
        <v>200</v>
      </c>
      <c r="C5048" s="208">
        <v>12.28946987830088</v>
      </c>
      <c r="D5048" s="209"/>
      <c r="E5048" s="209" t="s">
        <v>205</v>
      </c>
      <c r="F5048" s="209">
        <v>1985</v>
      </c>
    </row>
    <row r="5049" spans="1:6" x14ac:dyDescent="0.45">
      <c r="A5049" s="209">
        <v>97746</v>
      </c>
      <c r="B5049" s="209">
        <v>250</v>
      </c>
      <c r="C5049" s="208">
        <v>23.70403517798378</v>
      </c>
      <c r="D5049" s="209"/>
      <c r="E5049" s="209" t="s">
        <v>205</v>
      </c>
      <c r="F5049" s="209">
        <v>1985</v>
      </c>
    </row>
    <row r="5050" spans="1:6" x14ac:dyDescent="0.45">
      <c r="A5050" s="209">
        <v>97865</v>
      </c>
      <c r="B5050" s="209">
        <v>400</v>
      </c>
      <c r="C5050" s="208">
        <v>28.92507561229765</v>
      </c>
      <c r="D5050" s="209"/>
      <c r="E5050" s="209" t="s">
        <v>204</v>
      </c>
      <c r="F5050" s="209">
        <v>2016</v>
      </c>
    </row>
    <row r="5051" spans="1:6" x14ac:dyDescent="0.45">
      <c r="A5051" s="209">
        <v>97867</v>
      </c>
      <c r="B5051" s="209">
        <v>400</v>
      </c>
      <c r="C5051" s="208">
        <v>38.835960225086268</v>
      </c>
      <c r="D5051" s="209"/>
      <c r="E5051" s="209" t="s">
        <v>204</v>
      </c>
      <c r="F5051" s="209">
        <v>2016</v>
      </c>
    </row>
    <row r="5052" spans="1:6" x14ac:dyDescent="0.45">
      <c r="A5052" s="209">
        <v>97870</v>
      </c>
      <c r="B5052" s="209">
        <v>400</v>
      </c>
      <c r="C5052" s="208">
        <v>34.529196140650093</v>
      </c>
      <c r="D5052" s="209"/>
      <c r="E5052" s="209" t="s">
        <v>204</v>
      </c>
      <c r="F5052" s="209">
        <v>2016</v>
      </c>
    </row>
    <row r="5053" spans="1:6" x14ac:dyDescent="0.45">
      <c r="A5053" s="209">
        <v>97872</v>
      </c>
      <c r="B5053" s="209">
        <v>400</v>
      </c>
      <c r="C5053" s="208">
        <v>79.083873786904533</v>
      </c>
      <c r="D5053" s="209"/>
      <c r="E5053" s="209" t="s">
        <v>204</v>
      </c>
      <c r="F5053" s="209">
        <v>2016</v>
      </c>
    </row>
    <row r="5054" spans="1:6" x14ac:dyDescent="0.45">
      <c r="A5054" s="209">
        <v>97874</v>
      </c>
      <c r="B5054" s="209">
        <v>400</v>
      </c>
      <c r="C5054" s="208">
        <v>7.1677715643388096</v>
      </c>
      <c r="D5054" s="209"/>
      <c r="E5054" s="209" t="s">
        <v>204</v>
      </c>
      <c r="F5054" s="209">
        <v>2016</v>
      </c>
    </row>
    <row r="5055" spans="1:6" x14ac:dyDescent="0.45">
      <c r="A5055" s="209">
        <v>97875</v>
      </c>
      <c r="B5055" s="209">
        <v>400</v>
      </c>
      <c r="C5055" s="208">
        <v>15.241251653906639</v>
      </c>
      <c r="D5055" s="209"/>
      <c r="E5055" s="209" t="s">
        <v>204</v>
      </c>
      <c r="F5055" s="209">
        <v>2016</v>
      </c>
    </row>
    <row r="5056" spans="1:6" x14ac:dyDescent="0.45">
      <c r="A5056" s="209">
        <v>97882</v>
      </c>
      <c r="B5056" s="209">
        <v>200</v>
      </c>
      <c r="C5056" s="208">
        <v>10.253405768759929</v>
      </c>
      <c r="D5056" s="209"/>
      <c r="E5056" s="209" t="s">
        <v>204</v>
      </c>
      <c r="F5056" s="209">
        <v>2016</v>
      </c>
    </row>
    <row r="5057" spans="1:6" x14ac:dyDescent="0.45">
      <c r="A5057" s="209">
        <v>97883</v>
      </c>
      <c r="B5057" s="209">
        <v>200</v>
      </c>
      <c r="C5057" s="208">
        <v>31.561847554559229</v>
      </c>
      <c r="D5057" s="209"/>
      <c r="E5057" s="209" t="s">
        <v>204</v>
      </c>
      <c r="F5057" s="209">
        <v>2016</v>
      </c>
    </row>
    <row r="5058" spans="1:6" x14ac:dyDescent="0.45">
      <c r="A5058" s="209">
        <v>97885</v>
      </c>
      <c r="B5058" s="209">
        <v>200</v>
      </c>
      <c r="C5058" s="208">
        <v>7.5875428526334403</v>
      </c>
      <c r="D5058" s="209"/>
      <c r="E5058" s="209" t="s">
        <v>204</v>
      </c>
      <c r="F5058" s="209">
        <v>2016</v>
      </c>
    </row>
    <row r="5059" spans="1:6" x14ac:dyDescent="0.45">
      <c r="A5059" s="209">
        <v>97886</v>
      </c>
      <c r="B5059" s="209">
        <v>200</v>
      </c>
      <c r="C5059" s="208">
        <v>23.054823392695699</v>
      </c>
      <c r="D5059" s="209"/>
      <c r="E5059" s="209" t="s">
        <v>204</v>
      </c>
      <c r="F5059" s="209">
        <v>2016</v>
      </c>
    </row>
    <row r="5060" spans="1:6" x14ac:dyDescent="0.45">
      <c r="A5060" s="209">
        <v>97892</v>
      </c>
      <c r="B5060" s="209">
        <v>200</v>
      </c>
      <c r="C5060" s="208">
        <v>8.3766623584627862</v>
      </c>
      <c r="D5060" s="209"/>
      <c r="E5060" s="209" t="s">
        <v>204</v>
      </c>
      <c r="F5060" s="209">
        <v>2016</v>
      </c>
    </row>
    <row r="5061" spans="1:6" x14ac:dyDescent="0.45">
      <c r="A5061" s="209">
        <v>97893</v>
      </c>
      <c r="B5061" s="209">
        <v>200</v>
      </c>
      <c r="C5061" s="208">
        <v>22.838009297564909</v>
      </c>
      <c r="D5061" s="209"/>
      <c r="E5061" s="209" t="s">
        <v>204</v>
      </c>
      <c r="F5061" s="209">
        <v>2016</v>
      </c>
    </row>
    <row r="5062" spans="1:6" x14ac:dyDescent="0.45">
      <c r="A5062" s="209">
        <v>97894</v>
      </c>
      <c r="B5062" s="209">
        <v>200</v>
      </c>
      <c r="C5062" s="208">
        <v>36.441022328282301</v>
      </c>
      <c r="D5062" s="209"/>
      <c r="E5062" s="209" t="s">
        <v>204</v>
      </c>
      <c r="F5062" s="209">
        <v>2016</v>
      </c>
    </row>
    <row r="5063" spans="1:6" x14ac:dyDescent="0.45">
      <c r="A5063" s="209">
        <v>97899</v>
      </c>
      <c r="B5063" s="209">
        <v>200</v>
      </c>
      <c r="C5063" s="208">
        <v>35.904521963066273</v>
      </c>
      <c r="D5063" s="209"/>
      <c r="E5063" s="209" t="s">
        <v>204</v>
      </c>
      <c r="F5063" s="209">
        <v>2016</v>
      </c>
    </row>
    <row r="5064" spans="1:6" x14ac:dyDescent="0.45">
      <c r="A5064" s="209">
        <v>97919</v>
      </c>
      <c r="B5064" s="209">
        <v>315</v>
      </c>
      <c r="C5064" s="208">
        <v>24.64488392777227</v>
      </c>
      <c r="D5064" s="209"/>
      <c r="E5064" s="209" t="s">
        <v>204</v>
      </c>
      <c r="F5064" s="209">
        <v>2015</v>
      </c>
    </row>
    <row r="5065" spans="1:6" x14ac:dyDescent="0.45">
      <c r="A5065" s="209">
        <v>97933</v>
      </c>
      <c r="B5065" s="209">
        <v>315</v>
      </c>
      <c r="C5065" s="208">
        <v>22.31007050195414</v>
      </c>
      <c r="D5065" s="209"/>
      <c r="E5065" s="209" t="s">
        <v>204</v>
      </c>
      <c r="F5065" s="209">
        <v>2015</v>
      </c>
    </row>
    <row r="5066" spans="1:6" x14ac:dyDescent="0.45">
      <c r="A5066" s="209">
        <v>97939</v>
      </c>
      <c r="B5066" s="209">
        <v>315</v>
      </c>
      <c r="C5066" s="208">
        <v>17.978565486297999</v>
      </c>
      <c r="D5066" s="209"/>
      <c r="E5066" s="209" t="s">
        <v>204</v>
      </c>
      <c r="F5066" s="209">
        <v>2015</v>
      </c>
    </row>
    <row r="5067" spans="1:6" x14ac:dyDescent="0.45">
      <c r="A5067" s="209">
        <v>97941</v>
      </c>
      <c r="B5067" s="209">
        <v>315</v>
      </c>
      <c r="C5067" s="208">
        <v>24.478803877205092</v>
      </c>
      <c r="D5067" s="209"/>
      <c r="E5067" s="209" t="s">
        <v>204</v>
      </c>
      <c r="F5067" s="209">
        <v>2015</v>
      </c>
    </row>
    <row r="5068" spans="1:6" x14ac:dyDescent="0.45">
      <c r="A5068" s="209">
        <v>97955</v>
      </c>
      <c r="B5068" s="209">
        <v>250</v>
      </c>
      <c r="C5068" s="208">
        <v>14.24954065005501</v>
      </c>
      <c r="D5068" s="209"/>
      <c r="E5068" s="209" t="s">
        <v>204</v>
      </c>
      <c r="F5068" s="209">
        <v>2016</v>
      </c>
    </row>
    <row r="5069" spans="1:6" x14ac:dyDescent="0.45">
      <c r="A5069" s="209">
        <v>97956</v>
      </c>
      <c r="B5069" s="209">
        <v>250</v>
      </c>
      <c r="C5069" s="208">
        <v>14.843915485915231</v>
      </c>
      <c r="D5069" s="209"/>
      <c r="E5069" s="209" t="s">
        <v>204</v>
      </c>
      <c r="F5069" s="209">
        <v>2016</v>
      </c>
    </row>
    <row r="5070" spans="1:6" x14ac:dyDescent="0.45">
      <c r="A5070" s="209">
        <v>97960</v>
      </c>
      <c r="B5070" s="209">
        <v>250</v>
      </c>
      <c r="C5070" s="208">
        <v>24.573939022284591</v>
      </c>
      <c r="D5070" s="209"/>
      <c r="E5070" s="209" t="s">
        <v>204</v>
      </c>
      <c r="F5070" s="209">
        <v>2016</v>
      </c>
    </row>
    <row r="5071" spans="1:6" x14ac:dyDescent="0.45">
      <c r="A5071" s="209">
        <v>97964</v>
      </c>
      <c r="B5071" s="209">
        <v>250</v>
      </c>
      <c r="C5071" s="208">
        <v>5.53494794160172</v>
      </c>
      <c r="D5071" s="209"/>
      <c r="E5071" s="209" t="s">
        <v>204</v>
      </c>
      <c r="F5071" s="209">
        <v>2016</v>
      </c>
    </row>
    <row r="5072" spans="1:6" x14ac:dyDescent="0.45">
      <c r="A5072" s="209">
        <v>97965</v>
      </c>
      <c r="B5072" s="209">
        <v>315</v>
      </c>
      <c r="C5072" s="208">
        <v>8.3705146100141512</v>
      </c>
      <c r="D5072" s="209"/>
      <c r="E5072" s="209" t="s">
        <v>204</v>
      </c>
      <c r="F5072" s="209">
        <v>2016</v>
      </c>
    </row>
    <row r="5073" spans="1:6" x14ac:dyDescent="0.45">
      <c r="A5073" s="209">
        <v>97967</v>
      </c>
      <c r="B5073" s="209">
        <v>315</v>
      </c>
      <c r="C5073" s="208">
        <v>26.758729148394771</v>
      </c>
      <c r="D5073" s="209"/>
      <c r="E5073" s="209" t="s">
        <v>204</v>
      </c>
      <c r="F5073" s="209">
        <v>2016</v>
      </c>
    </row>
    <row r="5074" spans="1:6" x14ac:dyDescent="0.45">
      <c r="A5074" s="209">
        <v>97971</v>
      </c>
      <c r="B5074" s="209">
        <v>315</v>
      </c>
      <c r="C5074" s="208">
        <v>31.087587980513849</v>
      </c>
      <c r="D5074" s="209"/>
      <c r="E5074" s="209" t="s">
        <v>204</v>
      </c>
      <c r="F5074" s="209">
        <v>2016</v>
      </c>
    </row>
    <row r="5075" spans="1:6" x14ac:dyDescent="0.45">
      <c r="A5075" s="209">
        <v>97975</v>
      </c>
      <c r="B5075" s="209">
        <v>315</v>
      </c>
      <c r="C5075" s="208">
        <v>47.368025261935429</v>
      </c>
      <c r="D5075" s="209"/>
      <c r="E5075" s="209" t="s">
        <v>204</v>
      </c>
      <c r="F5075" s="209">
        <v>2016</v>
      </c>
    </row>
    <row r="5076" spans="1:6" x14ac:dyDescent="0.45">
      <c r="A5076" s="209">
        <v>97976</v>
      </c>
      <c r="B5076" s="209">
        <v>315</v>
      </c>
      <c r="C5076" s="208">
        <v>9.2680630608276235</v>
      </c>
      <c r="D5076" s="209"/>
      <c r="E5076" s="209" t="s">
        <v>204</v>
      </c>
      <c r="F5076" s="209">
        <v>2016</v>
      </c>
    </row>
    <row r="5077" spans="1:6" x14ac:dyDescent="0.45">
      <c r="A5077" s="209">
        <v>97981</v>
      </c>
      <c r="B5077" s="209">
        <v>315</v>
      </c>
      <c r="C5077" s="208">
        <v>51.727764196665191</v>
      </c>
      <c r="D5077" s="209"/>
      <c r="E5077" s="209" t="s">
        <v>204</v>
      </c>
      <c r="F5077" s="209">
        <v>2016</v>
      </c>
    </row>
    <row r="5078" spans="1:6" x14ac:dyDescent="0.45">
      <c r="A5078" s="209">
        <v>97982</v>
      </c>
      <c r="B5078" s="209">
        <v>315</v>
      </c>
      <c r="C5078" s="208">
        <v>8.4695137596936583</v>
      </c>
      <c r="D5078" s="209" t="s">
        <v>474</v>
      </c>
      <c r="E5078" s="209" t="s">
        <v>204</v>
      </c>
      <c r="F5078" s="209">
        <v>2016</v>
      </c>
    </row>
    <row r="5079" spans="1:6" x14ac:dyDescent="0.45">
      <c r="A5079" s="209">
        <v>97993</v>
      </c>
      <c r="B5079" s="209">
        <v>280</v>
      </c>
      <c r="C5079" s="208">
        <v>34.771288043103667</v>
      </c>
      <c r="D5079" s="209"/>
      <c r="E5079" s="209" t="s">
        <v>203</v>
      </c>
      <c r="F5079" s="209">
        <v>1901</v>
      </c>
    </row>
    <row r="5080" spans="1:6" x14ac:dyDescent="0.45">
      <c r="A5080" s="209">
        <v>98014</v>
      </c>
      <c r="B5080" s="209">
        <v>250</v>
      </c>
      <c r="C5080" s="208">
        <v>43.522366266860402</v>
      </c>
      <c r="D5080" s="209"/>
      <c r="E5080" s="209" t="s">
        <v>114</v>
      </c>
      <c r="F5080" s="209">
        <v>2006</v>
      </c>
    </row>
    <row r="5081" spans="1:6" x14ac:dyDescent="0.45">
      <c r="A5081" s="209">
        <v>98018</v>
      </c>
      <c r="B5081" s="209">
        <v>200</v>
      </c>
      <c r="C5081" s="208">
        <v>17.87112827435887</v>
      </c>
      <c r="D5081" s="209"/>
      <c r="E5081" s="209" t="s">
        <v>204</v>
      </c>
      <c r="F5081" s="209">
        <v>2015</v>
      </c>
    </row>
    <row r="5082" spans="1:6" x14ac:dyDescent="0.45">
      <c r="A5082" s="209">
        <v>98019</v>
      </c>
      <c r="B5082" s="209">
        <v>200</v>
      </c>
      <c r="C5082" s="208">
        <v>10.588490492197799</v>
      </c>
      <c r="D5082" s="209"/>
      <c r="E5082" s="209" t="s">
        <v>204</v>
      </c>
      <c r="F5082" s="209">
        <v>2015</v>
      </c>
    </row>
    <row r="5083" spans="1:6" x14ac:dyDescent="0.45">
      <c r="A5083" s="209">
        <v>98020</v>
      </c>
      <c r="B5083" s="209">
        <v>200</v>
      </c>
      <c r="C5083" s="208">
        <v>40.78728452125285</v>
      </c>
      <c r="D5083" s="209"/>
      <c r="E5083" s="209" t="s">
        <v>204</v>
      </c>
      <c r="F5083" s="209">
        <v>2015</v>
      </c>
    </row>
    <row r="5084" spans="1:6" x14ac:dyDescent="0.45">
      <c r="A5084" s="209">
        <v>98024</v>
      </c>
      <c r="B5084" s="209">
        <v>250</v>
      </c>
      <c r="C5084" s="208">
        <v>27.402978605889611</v>
      </c>
      <c r="D5084" s="209"/>
      <c r="E5084" s="209" t="s">
        <v>204</v>
      </c>
      <c r="F5084" s="209">
        <v>2016</v>
      </c>
    </row>
    <row r="5085" spans="1:6" x14ac:dyDescent="0.45">
      <c r="A5085" s="209">
        <v>98032</v>
      </c>
      <c r="B5085" s="209">
        <v>500</v>
      </c>
      <c r="C5085" s="208">
        <v>20.599396777771709</v>
      </c>
      <c r="D5085" s="209"/>
      <c r="E5085" s="209" t="s">
        <v>203</v>
      </c>
      <c r="F5085" s="209">
        <v>1981</v>
      </c>
    </row>
    <row r="5086" spans="1:6" x14ac:dyDescent="0.45">
      <c r="A5086" s="209">
        <v>98064</v>
      </c>
      <c r="B5086" s="209">
        <v>200</v>
      </c>
      <c r="C5086" s="208">
        <v>10.082081224664259</v>
      </c>
      <c r="D5086" s="209"/>
      <c r="E5086" s="209" t="s">
        <v>109</v>
      </c>
      <c r="F5086" s="209">
        <v>2000</v>
      </c>
    </row>
    <row r="5087" spans="1:6" x14ac:dyDescent="0.45">
      <c r="A5087" s="209">
        <v>98067</v>
      </c>
      <c r="B5087" s="209">
        <v>200</v>
      </c>
      <c r="C5087" s="208">
        <v>4.9616695412123839</v>
      </c>
      <c r="D5087" s="209"/>
      <c r="E5087" s="209" t="s">
        <v>109</v>
      </c>
      <c r="F5087" s="209">
        <v>2000</v>
      </c>
    </row>
    <row r="5088" spans="1:6" x14ac:dyDescent="0.45">
      <c r="A5088" s="209">
        <v>98071</v>
      </c>
      <c r="B5088" s="209">
        <v>200</v>
      </c>
      <c r="C5088" s="208">
        <v>15.091428933904391</v>
      </c>
      <c r="D5088" s="209"/>
      <c r="E5088" s="209" t="s">
        <v>111</v>
      </c>
      <c r="F5088" s="209">
        <v>2001</v>
      </c>
    </row>
    <row r="5089" spans="1:6" x14ac:dyDescent="0.45">
      <c r="A5089" s="209">
        <v>98072</v>
      </c>
      <c r="B5089" s="209">
        <v>200</v>
      </c>
      <c r="C5089" s="208">
        <v>12.23528081715296</v>
      </c>
      <c r="D5089" s="209"/>
      <c r="E5089" s="209" t="s">
        <v>109</v>
      </c>
      <c r="F5089" s="209">
        <v>2000</v>
      </c>
    </row>
    <row r="5090" spans="1:6" x14ac:dyDescent="0.45">
      <c r="A5090" s="209">
        <v>98073</v>
      </c>
      <c r="B5090" s="209">
        <v>200</v>
      </c>
      <c r="C5090" s="208">
        <v>10.336787106360971</v>
      </c>
      <c r="D5090" s="209"/>
      <c r="E5090" s="209" t="s">
        <v>109</v>
      </c>
      <c r="F5090" s="209">
        <v>2000</v>
      </c>
    </row>
    <row r="5091" spans="1:6" x14ac:dyDescent="0.45">
      <c r="A5091" s="209">
        <v>98076</v>
      </c>
      <c r="B5091" s="209">
        <v>200</v>
      </c>
      <c r="C5091" s="208">
        <v>7.9255502593352043</v>
      </c>
      <c r="D5091" s="209"/>
      <c r="E5091" s="209" t="s">
        <v>109</v>
      </c>
      <c r="F5091" s="209">
        <v>2000</v>
      </c>
    </row>
    <row r="5092" spans="1:6" x14ac:dyDescent="0.45">
      <c r="A5092" s="209">
        <v>98079</v>
      </c>
      <c r="B5092" s="209">
        <v>200</v>
      </c>
      <c r="C5092" s="208">
        <v>5.0381634867630476</v>
      </c>
      <c r="D5092" s="209"/>
      <c r="E5092" s="209" t="s">
        <v>109</v>
      </c>
      <c r="F5092" s="209">
        <v>2000</v>
      </c>
    </row>
    <row r="5093" spans="1:6" x14ac:dyDescent="0.45">
      <c r="A5093" s="209">
        <v>98080</v>
      </c>
      <c r="B5093" s="209">
        <v>200</v>
      </c>
      <c r="C5093" s="208">
        <v>11.985957212367261</v>
      </c>
      <c r="D5093" s="209"/>
      <c r="E5093" s="209" t="s">
        <v>109</v>
      </c>
      <c r="F5093" s="209">
        <v>2000</v>
      </c>
    </row>
    <row r="5094" spans="1:6" x14ac:dyDescent="0.45">
      <c r="A5094" s="209">
        <v>98083</v>
      </c>
      <c r="B5094" s="209">
        <v>200</v>
      </c>
      <c r="C5094" s="208">
        <v>9.6654117217908588</v>
      </c>
      <c r="D5094" s="209"/>
      <c r="E5094" s="209" t="s">
        <v>109</v>
      </c>
      <c r="F5094" s="209">
        <v>2000</v>
      </c>
    </row>
    <row r="5095" spans="1:6" x14ac:dyDescent="0.45">
      <c r="A5095" s="209">
        <v>98135</v>
      </c>
      <c r="B5095" s="209">
        <v>200</v>
      </c>
      <c r="C5095" s="208">
        <v>32.144949130530122</v>
      </c>
      <c r="D5095" s="209"/>
      <c r="E5095" s="209" t="s">
        <v>111</v>
      </c>
      <c r="F5095" s="209">
        <v>1987</v>
      </c>
    </row>
    <row r="5096" spans="1:6" x14ac:dyDescent="0.45">
      <c r="A5096" s="209">
        <v>98138</v>
      </c>
      <c r="B5096" s="209">
        <v>150</v>
      </c>
      <c r="C5096" s="208">
        <v>18.645690902661109</v>
      </c>
      <c r="D5096" s="209"/>
      <c r="E5096" s="209" t="s">
        <v>205</v>
      </c>
      <c r="F5096" s="209">
        <v>1986</v>
      </c>
    </row>
    <row r="5097" spans="1:6" x14ac:dyDescent="0.45">
      <c r="A5097" s="209">
        <v>98223</v>
      </c>
      <c r="B5097" s="209">
        <v>300</v>
      </c>
      <c r="C5097" s="208">
        <v>18.024683962143229</v>
      </c>
      <c r="D5097" s="209"/>
      <c r="E5097" s="209" t="s">
        <v>203</v>
      </c>
      <c r="F5097" s="209">
        <v>1901</v>
      </c>
    </row>
    <row r="5098" spans="1:6" x14ac:dyDescent="0.45">
      <c r="A5098" s="209">
        <v>98351</v>
      </c>
      <c r="B5098" s="209">
        <v>300</v>
      </c>
      <c r="C5098" s="208">
        <v>23.825359266598628</v>
      </c>
      <c r="D5098" s="209"/>
      <c r="E5098" s="209" t="s">
        <v>205</v>
      </c>
      <c r="F5098" s="209">
        <v>1986</v>
      </c>
    </row>
    <row r="5099" spans="1:6" x14ac:dyDescent="0.45">
      <c r="A5099" s="209">
        <v>98352</v>
      </c>
      <c r="B5099" s="209">
        <v>300</v>
      </c>
      <c r="C5099" s="208">
        <v>19.997013976475149</v>
      </c>
      <c r="D5099" s="209"/>
      <c r="E5099" s="209" t="s">
        <v>205</v>
      </c>
      <c r="F5099" s="209">
        <v>1986</v>
      </c>
    </row>
    <row r="5100" spans="1:6" x14ac:dyDescent="0.45">
      <c r="A5100" s="209">
        <v>98353</v>
      </c>
      <c r="B5100" s="209">
        <v>315</v>
      </c>
      <c r="C5100" s="208">
        <v>3.9998975317839061</v>
      </c>
      <c r="D5100" s="209"/>
      <c r="E5100" s="209" t="s">
        <v>204</v>
      </c>
      <c r="F5100" s="209">
        <v>2016</v>
      </c>
    </row>
    <row r="5101" spans="1:6" x14ac:dyDescent="0.45">
      <c r="A5101" s="209">
        <v>98380</v>
      </c>
      <c r="B5101" s="209">
        <v>250</v>
      </c>
      <c r="C5101" s="208">
        <v>31.334790648809019</v>
      </c>
      <c r="D5101" s="209"/>
      <c r="E5101" s="209" t="s">
        <v>204</v>
      </c>
      <c r="F5101" s="209">
        <v>2018</v>
      </c>
    </row>
    <row r="5102" spans="1:6" x14ac:dyDescent="0.45">
      <c r="A5102" s="209">
        <v>98391</v>
      </c>
      <c r="B5102" s="209">
        <v>250</v>
      </c>
      <c r="C5102" s="208">
        <v>14.46657111031789</v>
      </c>
      <c r="D5102" s="209"/>
      <c r="E5102" s="209" t="s">
        <v>204</v>
      </c>
      <c r="F5102" s="209">
        <v>2016</v>
      </c>
    </row>
    <row r="5103" spans="1:6" x14ac:dyDescent="0.45">
      <c r="A5103" s="209">
        <v>98392</v>
      </c>
      <c r="B5103" s="209">
        <v>250</v>
      </c>
      <c r="C5103" s="208">
        <v>40.480634190805603</v>
      </c>
      <c r="D5103" s="209"/>
      <c r="E5103" s="209" t="s">
        <v>204</v>
      </c>
      <c r="F5103" s="209">
        <v>2016</v>
      </c>
    </row>
    <row r="5104" spans="1:6" x14ac:dyDescent="0.45">
      <c r="A5104" s="209">
        <v>98393</v>
      </c>
      <c r="B5104" s="209">
        <v>250</v>
      </c>
      <c r="C5104" s="208">
        <v>35.607475043022717</v>
      </c>
      <c r="D5104" s="209"/>
      <c r="E5104" s="209" t="s">
        <v>204</v>
      </c>
      <c r="F5104" s="209">
        <v>2016</v>
      </c>
    </row>
    <row r="5105" spans="1:6" x14ac:dyDescent="0.45">
      <c r="A5105" s="209">
        <v>98395</v>
      </c>
      <c r="B5105" s="209">
        <v>250</v>
      </c>
      <c r="C5105" s="208">
        <v>19.686938659689702</v>
      </c>
      <c r="D5105" s="209"/>
      <c r="E5105" s="209" t="s">
        <v>204</v>
      </c>
      <c r="F5105" s="209">
        <v>2016</v>
      </c>
    </row>
    <row r="5106" spans="1:6" x14ac:dyDescent="0.45">
      <c r="A5106" s="209">
        <v>98450</v>
      </c>
      <c r="B5106" s="209"/>
      <c r="C5106" s="208">
        <v>32.130819169408262</v>
      </c>
      <c r="D5106" s="209"/>
      <c r="E5106" s="209"/>
      <c r="F5106" s="209">
        <v>1901</v>
      </c>
    </row>
    <row r="5107" spans="1:6" x14ac:dyDescent="0.45">
      <c r="A5107" s="209">
        <v>98571</v>
      </c>
      <c r="B5107" s="209">
        <v>200</v>
      </c>
      <c r="C5107" s="208">
        <v>19.075199017245819</v>
      </c>
      <c r="D5107" s="209"/>
      <c r="E5107" s="209" t="s">
        <v>111</v>
      </c>
      <c r="F5107" s="209">
        <v>1988</v>
      </c>
    </row>
    <row r="5108" spans="1:6" x14ac:dyDescent="0.45">
      <c r="A5108" s="209">
        <v>98573</v>
      </c>
      <c r="B5108" s="209">
        <v>200</v>
      </c>
      <c r="C5108" s="208">
        <v>6.2186358797202903</v>
      </c>
      <c r="D5108" s="209"/>
      <c r="E5108" s="209" t="s">
        <v>111</v>
      </c>
      <c r="F5108" s="209">
        <v>1988</v>
      </c>
    </row>
    <row r="5109" spans="1:6" x14ac:dyDescent="0.45">
      <c r="A5109" s="209">
        <v>98574</v>
      </c>
      <c r="B5109" s="209">
        <v>200</v>
      </c>
      <c r="C5109" s="208">
        <v>14.803190366111661</v>
      </c>
      <c r="D5109" s="209"/>
      <c r="E5109" s="209" t="s">
        <v>205</v>
      </c>
      <c r="F5109" s="209">
        <v>1988</v>
      </c>
    </row>
    <row r="5110" spans="1:6" x14ac:dyDescent="0.45">
      <c r="A5110" s="209">
        <v>98575</v>
      </c>
      <c r="B5110" s="209">
        <v>250</v>
      </c>
      <c r="C5110" s="208">
        <v>11.939252828468341</v>
      </c>
      <c r="D5110" s="209"/>
      <c r="E5110" s="209" t="s">
        <v>205</v>
      </c>
      <c r="F5110" s="209">
        <v>1988</v>
      </c>
    </row>
    <row r="5111" spans="1:6" x14ac:dyDescent="0.45">
      <c r="A5111" s="209">
        <v>98577</v>
      </c>
      <c r="B5111" s="209">
        <v>250</v>
      </c>
      <c r="C5111" s="208">
        <v>25.009127476917062</v>
      </c>
      <c r="D5111" s="209"/>
      <c r="E5111" s="209" t="s">
        <v>205</v>
      </c>
      <c r="F5111" s="209">
        <v>1988</v>
      </c>
    </row>
    <row r="5112" spans="1:6" x14ac:dyDescent="0.45">
      <c r="A5112" s="209">
        <v>98578</v>
      </c>
      <c r="B5112" s="209">
        <v>250</v>
      </c>
      <c r="C5112" s="208">
        <v>15.48415211539754</v>
      </c>
      <c r="D5112" s="209"/>
      <c r="E5112" s="209" t="s">
        <v>205</v>
      </c>
      <c r="F5112" s="209">
        <v>1988</v>
      </c>
    </row>
    <row r="5113" spans="1:6" x14ac:dyDescent="0.45">
      <c r="A5113" s="209">
        <v>98580</v>
      </c>
      <c r="B5113" s="209">
        <v>250</v>
      </c>
      <c r="C5113" s="208">
        <v>12.4072619838877</v>
      </c>
      <c r="D5113" s="209"/>
      <c r="E5113" s="209" t="s">
        <v>205</v>
      </c>
      <c r="F5113" s="209">
        <v>1988</v>
      </c>
    </row>
    <row r="5114" spans="1:6" x14ac:dyDescent="0.45">
      <c r="A5114" s="209">
        <v>98582</v>
      </c>
      <c r="B5114" s="209">
        <v>400</v>
      </c>
      <c r="C5114" s="208">
        <v>23.020099383984469</v>
      </c>
      <c r="D5114" s="209"/>
      <c r="E5114" s="209" t="s">
        <v>207</v>
      </c>
      <c r="F5114" s="209">
        <v>1901</v>
      </c>
    </row>
    <row r="5115" spans="1:6" x14ac:dyDescent="0.45">
      <c r="A5115" s="209">
        <v>98583</v>
      </c>
      <c r="B5115" s="209">
        <v>200</v>
      </c>
      <c r="C5115" s="208">
        <v>8.9709707887128065</v>
      </c>
      <c r="D5115" s="209" t="s">
        <v>227</v>
      </c>
      <c r="E5115" s="209" t="s">
        <v>111</v>
      </c>
      <c r="F5115" s="209">
        <v>1988</v>
      </c>
    </row>
    <row r="5116" spans="1:6" x14ac:dyDescent="0.45">
      <c r="A5116" s="209">
        <v>98590</v>
      </c>
      <c r="B5116" s="209">
        <v>200</v>
      </c>
      <c r="C5116" s="208">
        <v>11.721762949495201</v>
      </c>
      <c r="D5116" s="209"/>
      <c r="E5116" s="209" t="s">
        <v>111</v>
      </c>
      <c r="F5116" s="209">
        <v>1988</v>
      </c>
    </row>
    <row r="5117" spans="1:6" x14ac:dyDescent="0.45">
      <c r="A5117" s="209">
        <v>98592</v>
      </c>
      <c r="B5117" s="209">
        <v>250</v>
      </c>
      <c r="C5117" s="208">
        <v>16.8363545768836</v>
      </c>
      <c r="D5117" s="209"/>
      <c r="E5117" s="209" t="s">
        <v>111</v>
      </c>
      <c r="F5117" s="209">
        <v>1988</v>
      </c>
    </row>
    <row r="5118" spans="1:6" x14ac:dyDescent="0.45">
      <c r="A5118" s="209">
        <v>98598</v>
      </c>
      <c r="B5118" s="209">
        <v>200</v>
      </c>
      <c r="C5118" s="208">
        <v>25.54606123876426</v>
      </c>
      <c r="D5118" s="209"/>
      <c r="E5118" s="209" t="s">
        <v>111</v>
      </c>
      <c r="F5118" s="209">
        <v>1988</v>
      </c>
    </row>
    <row r="5119" spans="1:6" x14ac:dyDescent="0.45">
      <c r="A5119" s="209">
        <v>98600</v>
      </c>
      <c r="B5119" s="209">
        <v>200</v>
      </c>
      <c r="C5119" s="208">
        <v>12.597897532909951</v>
      </c>
      <c r="D5119" s="209"/>
      <c r="E5119" s="209" t="s">
        <v>111</v>
      </c>
      <c r="F5119" s="209">
        <v>1988</v>
      </c>
    </row>
    <row r="5120" spans="1:6" x14ac:dyDescent="0.45">
      <c r="A5120" s="209">
        <v>98603</v>
      </c>
      <c r="B5120" s="209">
        <v>200</v>
      </c>
      <c r="C5120" s="208">
        <v>15.04529932633894</v>
      </c>
      <c r="D5120" s="209"/>
      <c r="E5120" s="209" t="s">
        <v>111</v>
      </c>
      <c r="F5120" s="209">
        <v>1988</v>
      </c>
    </row>
    <row r="5121" spans="1:6" x14ac:dyDescent="0.45">
      <c r="A5121" s="209">
        <v>98605</v>
      </c>
      <c r="B5121" s="209">
        <v>200</v>
      </c>
      <c r="C5121" s="208">
        <v>24.61659815626691</v>
      </c>
      <c r="D5121" s="209"/>
      <c r="E5121" s="209" t="s">
        <v>111</v>
      </c>
      <c r="F5121" s="209">
        <v>1988</v>
      </c>
    </row>
    <row r="5122" spans="1:6" x14ac:dyDescent="0.45">
      <c r="A5122" s="209">
        <v>98610</v>
      </c>
      <c r="B5122" s="209">
        <v>200</v>
      </c>
      <c r="C5122" s="208">
        <v>25.346530816499499</v>
      </c>
      <c r="D5122" s="209"/>
      <c r="E5122" s="209" t="s">
        <v>111</v>
      </c>
      <c r="F5122" s="209">
        <v>1988</v>
      </c>
    </row>
    <row r="5123" spans="1:6" x14ac:dyDescent="0.45">
      <c r="A5123" s="209">
        <v>98612</v>
      </c>
      <c r="B5123" s="209">
        <v>200</v>
      </c>
      <c r="C5123" s="208">
        <v>16.670431631995161</v>
      </c>
      <c r="D5123" s="209"/>
      <c r="E5123" s="209" t="s">
        <v>207</v>
      </c>
      <c r="F5123" s="209">
        <v>1988</v>
      </c>
    </row>
    <row r="5124" spans="1:6" x14ac:dyDescent="0.45">
      <c r="A5124" s="209">
        <v>98614</v>
      </c>
      <c r="B5124" s="209">
        <v>200</v>
      </c>
      <c r="C5124" s="208">
        <v>24.247897476445829</v>
      </c>
      <c r="D5124" s="209"/>
      <c r="E5124" s="209" t="s">
        <v>111</v>
      </c>
      <c r="F5124" s="209">
        <v>1988</v>
      </c>
    </row>
    <row r="5125" spans="1:6" x14ac:dyDescent="0.45">
      <c r="A5125" s="209">
        <v>98615</v>
      </c>
      <c r="B5125" s="209">
        <v>200</v>
      </c>
      <c r="C5125" s="208">
        <v>11.366844204342961</v>
      </c>
      <c r="D5125" s="209"/>
      <c r="E5125" s="209" t="s">
        <v>111</v>
      </c>
      <c r="F5125" s="209">
        <v>1988</v>
      </c>
    </row>
    <row r="5126" spans="1:6" x14ac:dyDescent="0.45">
      <c r="A5126" s="209">
        <v>98617</v>
      </c>
      <c r="B5126" s="209"/>
      <c r="C5126" s="208">
        <v>5.5016953235606438</v>
      </c>
      <c r="D5126" s="209"/>
      <c r="E5126" s="209"/>
      <c r="F5126" s="209">
        <v>1988</v>
      </c>
    </row>
    <row r="5127" spans="1:6" x14ac:dyDescent="0.45">
      <c r="A5127" s="209">
        <v>98619</v>
      </c>
      <c r="B5127" s="209">
        <v>250</v>
      </c>
      <c r="C5127" s="208">
        <v>11.666690625030609</v>
      </c>
      <c r="D5127" s="209"/>
      <c r="E5127" s="209" t="s">
        <v>111</v>
      </c>
      <c r="F5127" s="209">
        <v>1988</v>
      </c>
    </row>
    <row r="5128" spans="1:6" x14ac:dyDescent="0.45">
      <c r="A5128" s="209">
        <v>98621</v>
      </c>
      <c r="B5128" s="209">
        <v>250</v>
      </c>
      <c r="C5128" s="208">
        <v>11.442602995606279</v>
      </c>
      <c r="D5128" s="209"/>
      <c r="E5128" s="209" t="s">
        <v>111</v>
      </c>
      <c r="F5128" s="209">
        <v>1988</v>
      </c>
    </row>
    <row r="5129" spans="1:6" x14ac:dyDescent="0.45">
      <c r="A5129" s="209">
        <v>98622</v>
      </c>
      <c r="B5129" s="209">
        <v>200</v>
      </c>
      <c r="C5129" s="208">
        <v>33.960902574320272</v>
      </c>
      <c r="D5129" s="209"/>
      <c r="E5129" s="209" t="s">
        <v>207</v>
      </c>
      <c r="F5129" s="209">
        <v>1901</v>
      </c>
    </row>
    <row r="5130" spans="1:6" x14ac:dyDescent="0.45">
      <c r="A5130" s="209">
        <v>98623</v>
      </c>
      <c r="B5130" s="209">
        <v>300</v>
      </c>
      <c r="C5130" s="208">
        <v>26.153351073348301</v>
      </c>
      <c r="D5130" s="209"/>
      <c r="E5130" s="209" t="s">
        <v>207</v>
      </c>
      <c r="F5130" s="209">
        <v>1901</v>
      </c>
    </row>
    <row r="5131" spans="1:6" x14ac:dyDescent="0.45">
      <c r="A5131" s="209">
        <v>98652</v>
      </c>
      <c r="B5131" s="209"/>
      <c r="C5131" s="208">
        <v>11.463807305305441</v>
      </c>
      <c r="D5131" s="209" t="s">
        <v>227</v>
      </c>
      <c r="E5131" s="209"/>
      <c r="F5131" s="209">
        <v>1986</v>
      </c>
    </row>
    <row r="5132" spans="1:6" x14ac:dyDescent="0.45">
      <c r="A5132" s="209">
        <v>98656</v>
      </c>
      <c r="B5132" s="209">
        <v>200</v>
      </c>
      <c r="C5132" s="208">
        <v>13.47390617452179</v>
      </c>
      <c r="D5132" s="209"/>
      <c r="E5132" s="209" t="s">
        <v>123</v>
      </c>
      <c r="F5132" s="209">
        <v>1986</v>
      </c>
    </row>
    <row r="5133" spans="1:6" x14ac:dyDescent="0.45">
      <c r="A5133" s="209">
        <v>98658</v>
      </c>
      <c r="B5133" s="209">
        <v>250</v>
      </c>
      <c r="C5133" s="208">
        <v>5.4561902649494618</v>
      </c>
      <c r="D5133" s="209"/>
      <c r="E5133" s="209" t="s">
        <v>205</v>
      </c>
      <c r="F5133" s="209">
        <v>1986</v>
      </c>
    </row>
    <row r="5134" spans="1:6" x14ac:dyDescent="0.45">
      <c r="A5134" s="209">
        <v>98660</v>
      </c>
      <c r="B5134" s="209">
        <v>250</v>
      </c>
      <c r="C5134" s="208">
        <v>10.65802984130011</v>
      </c>
      <c r="D5134" s="209"/>
      <c r="E5134" s="209" t="s">
        <v>205</v>
      </c>
      <c r="F5134" s="209">
        <v>1986</v>
      </c>
    </row>
    <row r="5135" spans="1:6" x14ac:dyDescent="0.45">
      <c r="A5135" s="209">
        <v>98662</v>
      </c>
      <c r="B5135" s="209">
        <v>250</v>
      </c>
      <c r="C5135" s="208">
        <v>25.765241815118909</v>
      </c>
      <c r="D5135" s="209"/>
      <c r="E5135" s="209" t="s">
        <v>205</v>
      </c>
      <c r="F5135" s="209">
        <v>1986</v>
      </c>
    </row>
    <row r="5136" spans="1:6" x14ac:dyDescent="0.45">
      <c r="A5136" s="209">
        <v>98664</v>
      </c>
      <c r="B5136" s="209">
        <v>250</v>
      </c>
      <c r="C5136" s="208">
        <v>11.547148624663761</v>
      </c>
      <c r="D5136" s="209"/>
      <c r="E5136" s="209" t="s">
        <v>205</v>
      </c>
      <c r="F5136" s="209">
        <v>1986</v>
      </c>
    </row>
    <row r="5137" spans="1:6" x14ac:dyDescent="0.45">
      <c r="A5137" s="209">
        <v>98666</v>
      </c>
      <c r="B5137" s="209">
        <v>250</v>
      </c>
      <c r="C5137" s="208">
        <v>5.5307690207903919</v>
      </c>
      <c r="D5137" s="209"/>
      <c r="E5137" s="209" t="s">
        <v>111</v>
      </c>
      <c r="F5137" s="209">
        <v>1986</v>
      </c>
    </row>
    <row r="5138" spans="1:6" x14ac:dyDescent="0.45">
      <c r="A5138" s="209">
        <v>98668</v>
      </c>
      <c r="B5138" s="209">
        <v>300</v>
      </c>
      <c r="C5138" s="208">
        <v>10.9256647082971</v>
      </c>
      <c r="D5138" s="209"/>
      <c r="E5138" s="209" t="s">
        <v>111</v>
      </c>
      <c r="F5138" s="209">
        <v>1986</v>
      </c>
    </row>
    <row r="5139" spans="1:6" x14ac:dyDescent="0.45">
      <c r="A5139" s="209">
        <v>98669</v>
      </c>
      <c r="B5139" s="209">
        <v>300</v>
      </c>
      <c r="C5139" s="208">
        <v>25.107222072499219</v>
      </c>
      <c r="D5139" s="209"/>
      <c r="E5139" s="209" t="s">
        <v>111</v>
      </c>
      <c r="F5139" s="209">
        <v>1986</v>
      </c>
    </row>
    <row r="5140" spans="1:6" x14ac:dyDescent="0.45">
      <c r="A5140" s="209">
        <v>98670</v>
      </c>
      <c r="B5140" s="209">
        <v>300</v>
      </c>
      <c r="C5140" s="208">
        <v>9.9753437178385767</v>
      </c>
      <c r="D5140" s="209"/>
      <c r="E5140" s="209" t="s">
        <v>111</v>
      </c>
      <c r="F5140" s="209">
        <v>1986</v>
      </c>
    </row>
    <row r="5141" spans="1:6" x14ac:dyDescent="0.45">
      <c r="A5141" s="209">
        <v>98671</v>
      </c>
      <c r="B5141" s="209">
        <v>400</v>
      </c>
      <c r="C5141" s="208">
        <v>27.625236704599569</v>
      </c>
      <c r="D5141" s="209"/>
      <c r="E5141" s="209" t="s">
        <v>207</v>
      </c>
      <c r="F5141" s="209">
        <v>1901</v>
      </c>
    </row>
    <row r="5142" spans="1:6" x14ac:dyDescent="0.45">
      <c r="A5142" s="209">
        <v>98672</v>
      </c>
      <c r="B5142" s="209">
        <v>350</v>
      </c>
      <c r="C5142" s="208">
        <v>14.140190946262241</v>
      </c>
      <c r="D5142" s="209"/>
      <c r="E5142" s="209" t="s">
        <v>203</v>
      </c>
      <c r="F5142" s="209">
        <v>1986</v>
      </c>
    </row>
    <row r="5143" spans="1:6" x14ac:dyDescent="0.45">
      <c r="A5143" s="209">
        <v>98673</v>
      </c>
      <c r="B5143" s="209">
        <v>300</v>
      </c>
      <c r="C5143" s="208">
        <v>7.1296579942349236</v>
      </c>
      <c r="D5143" s="209"/>
      <c r="E5143" s="209" t="s">
        <v>111</v>
      </c>
      <c r="F5143" s="209">
        <v>1986</v>
      </c>
    </row>
    <row r="5144" spans="1:6" x14ac:dyDescent="0.45">
      <c r="A5144" s="209">
        <v>98703</v>
      </c>
      <c r="B5144" s="209"/>
      <c r="C5144" s="208">
        <v>15.732893925457139</v>
      </c>
      <c r="D5144" s="209"/>
      <c r="E5144" s="209"/>
      <c r="F5144" s="209">
        <v>1901</v>
      </c>
    </row>
    <row r="5145" spans="1:6" x14ac:dyDescent="0.45">
      <c r="A5145" s="209">
        <v>98705</v>
      </c>
      <c r="B5145" s="209"/>
      <c r="C5145" s="208">
        <v>19.39507876736749</v>
      </c>
      <c r="D5145" s="209"/>
      <c r="E5145" s="209"/>
      <c r="F5145" s="209">
        <v>1901</v>
      </c>
    </row>
    <row r="5146" spans="1:6" x14ac:dyDescent="0.45">
      <c r="A5146" s="209">
        <v>98708</v>
      </c>
      <c r="B5146" s="209"/>
      <c r="C5146" s="208">
        <v>20.086709754936301</v>
      </c>
      <c r="D5146" s="209"/>
      <c r="E5146" s="209"/>
      <c r="F5146" s="209">
        <v>1901</v>
      </c>
    </row>
    <row r="5147" spans="1:6" x14ac:dyDescent="0.45">
      <c r="A5147" s="209">
        <v>98714</v>
      </c>
      <c r="B5147" s="209">
        <v>688</v>
      </c>
      <c r="C5147" s="208">
        <v>15.524455848940439</v>
      </c>
      <c r="D5147" s="209"/>
      <c r="E5147" s="209" t="s">
        <v>204</v>
      </c>
      <c r="F5147" s="209">
        <v>2016</v>
      </c>
    </row>
    <row r="5148" spans="1:6" x14ac:dyDescent="0.45">
      <c r="A5148" s="209">
        <v>98717</v>
      </c>
      <c r="B5148" s="209">
        <v>919</v>
      </c>
      <c r="C5148" s="208">
        <v>34.794141913073261</v>
      </c>
      <c r="D5148" s="209"/>
      <c r="E5148" s="209" t="s">
        <v>204</v>
      </c>
      <c r="F5148" s="209">
        <v>2016</v>
      </c>
    </row>
    <row r="5149" spans="1:6" x14ac:dyDescent="0.45">
      <c r="A5149" s="209">
        <v>98720</v>
      </c>
      <c r="B5149" s="209">
        <v>1200</v>
      </c>
      <c r="C5149" s="208">
        <v>65.034429147208073</v>
      </c>
      <c r="D5149" s="209"/>
      <c r="E5149" s="209" t="s">
        <v>204</v>
      </c>
      <c r="F5149" s="209">
        <v>2016</v>
      </c>
    </row>
    <row r="5150" spans="1:6" x14ac:dyDescent="0.45">
      <c r="A5150" s="209">
        <v>98735</v>
      </c>
      <c r="B5150" s="209">
        <v>1200</v>
      </c>
      <c r="C5150" s="208">
        <v>73.843074314241264</v>
      </c>
      <c r="D5150" s="209"/>
      <c r="E5150" s="209" t="s">
        <v>204</v>
      </c>
      <c r="F5150" s="209">
        <v>2016</v>
      </c>
    </row>
    <row r="5151" spans="1:6" x14ac:dyDescent="0.45">
      <c r="A5151" s="209">
        <v>98739</v>
      </c>
      <c r="B5151" s="209">
        <v>1000</v>
      </c>
      <c r="C5151" s="208">
        <v>69.702526861309281</v>
      </c>
      <c r="D5151" s="209"/>
      <c r="E5151" s="209" t="s">
        <v>203</v>
      </c>
      <c r="F5151" s="209">
        <v>1980</v>
      </c>
    </row>
    <row r="5152" spans="1:6" x14ac:dyDescent="0.45">
      <c r="A5152" s="209">
        <v>98740</v>
      </c>
      <c r="B5152" s="209">
        <v>225</v>
      </c>
      <c r="C5152" s="208">
        <v>35.904354193358998</v>
      </c>
      <c r="D5152" s="209" t="s">
        <v>227</v>
      </c>
      <c r="E5152" s="209" t="s">
        <v>109</v>
      </c>
      <c r="F5152" s="209">
        <v>2016</v>
      </c>
    </row>
    <row r="5153" spans="1:6" x14ac:dyDescent="0.45">
      <c r="A5153" s="209">
        <v>98741</v>
      </c>
      <c r="B5153" s="209">
        <v>225</v>
      </c>
      <c r="C5153" s="208">
        <v>16.28482949866298</v>
      </c>
      <c r="D5153" s="209"/>
      <c r="E5153" s="209" t="s">
        <v>109</v>
      </c>
      <c r="F5153" s="209">
        <v>2016</v>
      </c>
    </row>
    <row r="5154" spans="1:6" x14ac:dyDescent="0.45">
      <c r="A5154" s="209">
        <v>98742</v>
      </c>
      <c r="B5154" s="209">
        <v>1200</v>
      </c>
      <c r="C5154" s="208">
        <v>30.19375132569068</v>
      </c>
      <c r="D5154" s="209"/>
      <c r="E5154" s="209" t="s">
        <v>204</v>
      </c>
      <c r="F5154" s="209">
        <v>2016</v>
      </c>
    </row>
    <row r="5155" spans="1:6" x14ac:dyDescent="0.45">
      <c r="A5155" s="209">
        <v>98743</v>
      </c>
      <c r="B5155" s="209">
        <v>688</v>
      </c>
      <c r="C5155" s="208">
        <v>3.0036925660264888</v>
      </c>
      <c r="D5155" s="209" t="s">
        <v>187</v>
      </c>
      <c r="E5155" s="209" t="s">
        <v>204</v>
      </c>
      <c r="F5155" s="209">
        <v>2016</v>
      </c>
    </row>
    <row r="5156" spans="1:6" x14ac:dyDescent="0.45">
      <c r="A5156" s="209">
        <v>98747</v>
      </c>
      <c r="B5156" s="209">
        <v>150</v>
      </c>
      <c r="C5156" s="208">
        <v>28.612130640284931</v>
      </c>
      <c r="D5156" s="209" t="s">
        <v>379</v>
      </c>
      <c r="E5156" s="209" t="s">
        <v>205</v>
      </c>
      <c r="F5156" s="209">
        <v>1979</v>
      </c>
    </row>
    <row r="5157" spans="1:6" x14ac:dyDescent="0.45">
      <c r="A5157" s="209">
        <v>98748</v>
      </c>
      <c r="B5157" s="209">
        <v>250</v>
      </c>
      <c r="C5157" s="208">
        <v>15.95905353543762</v>
      </c>
      <c r="D5157" s="209" t="s">
        <v>475</v>
      </c>
      <c r="E5157" s="209" t="s">
        <v>207</v>
      </c>
      <c r="F5157" s="209">
        <v>1978</v>
      </c>
    </row>
    <row r="5158" spans="1:6" x14ac:dyDescent="0.45">
      <c r="A5158" s="209">
        <v>98751</v>
      </c>
      <c r="B5158" s="209">
        <v>315</v>
      </c>
      <c r="C5158" s="208">
        <v>34.762118149488458</v>
      </c>
      <c r="D5158" s="209"/>
      <c r="E5158" s="209" t="s">
        <v>204</v>
      </c>
      <c r="F5158" s="209">
        <v>2016</v>
      </c>
    </row>
    <row r="5159" spans="1:6" x14ac:dyDescent="0.45">
      <c r="A5159" s="209">
        <v>98755</v>
      </c>
      <c r="B5159" s="209">
        <v>315</v>
      </c>
      <c r="C5159" s="208">
        <v>40.468361621635289</v>
      </c>
      <c r="D5159" s="209"/>
      <c r="E5159" s="209" t="s">
        <v>204</v>
      </c>
      <c r="F5159" s="209">
        <v>2016</v>
      </c>
    </row>
    <row r="5160" spans="1:6" x14ac:dyDescent="0.45">
      <c r="A5160" s="209">
        <v>98759</v>
      </c>
      <c r="B5160" s="209">
        <v>315</v>
      </c>
      <c r="C5160" s="208">
        <v>43.20060817913491</v>
      </c>
      <c r="D5160" s="209"/>
      <c r="E5160" s="209" t="s">
        <v>204</v>
      </c>
      <c r="F5160" s="209">
        <v>2016</v>
      </c>
    </row>
    <row r="5161" spans="1:6" x14ac:dyDescent="0.45">
      <c r="A5161" s="209">
        <v>98760</v>
      </c>
      <c r="B5161" s="209">
        <v>315</v>
      </c>
      <c r="C5161" s="208">
        <v>3.85706352790615</v>
      </c>
      <c r="D5161" s="209"/>
      <c r="E5161" s="209" t="s">
        <v>109</v>
      </c>
      <c r="F5161" s="209">
        <v>2014</v>
      </c>
    </row>
    <row r="5162" spans="1:6" x14ac:dyDescent="0.45">
      <c r="A5162" s="209">
        <v>98762</v>
      </c>
      <c r="B5162" s="209">
        <v>315</v>
      </c>
      <c r="C5162" s="208">
        <v>1.1979997042886841</v>
      </c>
      <c r="D5162" s="209"/>
      <c r="E5162" s="209" t="s">
        <v>109</v>
      </c>
      <c r="F5162" s="209">
        <v>2016</v>
      </c>
    </row>
    <row r="5163" spans="1:6" x14ac:dyDescent="0.45">
      <c r="A5163" s="209">
        <v>98763</v>
      </c>
      <c r="B5163" s="209">
        <v>315</v>
      </c>
      <c r="C5163" s="208">
        <v>1.0314634347893641</v>
      </c>
      <c r="D5163" s="209"/>
      <c r="E5163" s="209" t="s">
        <v>109</v>
      </c>
      <c r="F5163" s="209">
        <v>2016</v>
      </c>
    </row>
    <row r="5164" spans="1:6" x14ac:dyDescent="0.45">
      <c r="A5164" s="209">
        <v>98862</v>
      </c>
      <c r="B5164" s="209">
        <v>315</v>
      </c>
      <c r="C5164" s="208">
        <v>68.539341824261811</v>
      </c>
      <c r="D5164" s="209"/>
      <c r="E5164" s="209" t="s">
        <v>204</v>
      </c>
      <c r="F5164" s="209">
        <v>2004</v>
      </c>
    </row>
    <row r="5165" spans="1:6" x14ac:dyDescent="0.45">
      <c r="A5165" s="209">
        <v>98864</v>
      </c>
      <c r="B5165" s="209">
        <v>315</v>
      </c>
      <c r="C5165" s="208">
        <v>63.496255788801683</v>
      </c>
      <c r="D5165" s="209"/>
      <c r="E5165" s="209" t="s">
        <v>204</v>
      </c>
      <c r="F5165" s="209">
        <v>2004</v>
      </c>
    </row>
    <row r="5166" spans="1:6" x14ac:dyDescent="0.45">
      <c r="A5166" s="209">
        <v>98870</v>
      </c>
      <c r="B5166" s="209">
        <v>1000</v>
      </c>
      <c r="C5166" s="208">
        <v>38.051786464069863</v>
      </c>
      <c r="D5166" s="209"/>
      <c r="E5166" s="209" t="s">
        <v>204</v>
      </c>
      <c r="F5166" s="209">
        <v>2006</v>
      </c>
    </row>
    <row r="5167" spans="1:6" x14ac:dyDescent="0.45">
      <c r="A5167" s="209">
        <v>98880</v>
      </c>
      <c r="B5167" s="209">
        <v>500</v>
      </c>
      <c r="C5167" s="208">
        <v>31.325501108971711</v>
      </c>
      <c r="D5167" s="209"/>
      <c r="E5167" s="209" t="s">
        <v>204</v>
      </c>
      <c r="F5167" s="209">
        <v>2011</v>
      </c>
    </row>
    <row r="5168" spans="1:6" x14ac:dyDescent="0.45">
      <c r="A5168" s="209">
        <v>98887</v>
      </c>
      <c r="B5168" s="209">
        <v>200</v>
      </c>
      <c r="C5168" s="208">
        <v>14.966377545759491</v>
      </c>
      <c r="D5168" s="209"/>
      <c r="E5168" s="209" t="s">
        <v>204</v>
      </c>
      <c r="F5168" s="209">
        <v>2016</v>
      </c>
    </row>
    <row r="5169" spans="1:6" x14ac:dyDescent="0.45">
      <c r="A5169" s="209">
        <v>98888</v>
      </c>
      <c r="B5169" s="209">
        <v>200</v>
      </c>
      <c r="C5169" s="208">
        <v>28.473553461573719</v>
      </c>
      <c r="D5169" s="209"/>
      <c r="E5169" s="209" t="s">
        <v>204</v>
      </c>
      <c r="F5169" s="209">
        <v>2016</v>
      </c>
    </row>
    <row r="5170" spans="1:6" x14ac:dyDescent="0.45">
      <c r="A5170" s="209">
        <v>98889</v>
      </c>
      <c r="B5170" s="209">
        <v>250</v>
      </c>
      <c r="C5170" s="208">
        <v>27.23019455788236</v>
      </c>
      <c r="D5170" s="209"/>
      <c r="E5170" s="209" t="s">
        <v>204</v>
      </c>
      <c r="F5170" s="209">
        <v>2016</v>
      </c>
    </row>
    <row r="5171" spans="1:6" x14ac:dyDescent="0.45">
      <c r="A5171" s="209">
        <v>98892</v>
      </c>
      <c r="B5171" s="209"/>
      <c r="C5171" s="208">
        <v>14.97694408749482</v>
      </c>
      <c r="D5171" s="209"/>
      <c r="E5171" s="209"/>
      <c r="F5171" s="209">
        <v>1901</v>
      </c>
    </row>
    <row r="5172" spans="1:6" x14ac:dyDescent="0.45">
      <c r="A5172" s="209">
        <v>98893</v>
      </c>
      <c r="B5172" s="209"/>
      <c r="C5172" s="208">
        <v>16.98830645481063</v>
      </c>
      <c r="D5172" s="209"/>
      <c r="E5172" s="209"/>
      <c r="F5172" s="209">
        <v>1901</v>
      </c>
    </row>
    <row r="5173" spans="1:6" x14ac:dyDescent="0.45">
      <c r="A5173" s="209">
        <v>98894</v>
      </c>
      <c r="B5173" s="209"/>
      <c r="C5173" s="208">
        <v>15.004821715275529</v>
      </c>
      <c r="D5173" s="209"/>
      <c r="E5173" s="209"/>
      <c r="F5173" s="209">
        <v>1901</v>
      </c>
    </row>
    <row r="5174" spans="1:6" x14ac:dyDescent="0.45">
      <c r="A5174" s="209">
        <v>98895</v>
      </c>
      <c r="B5174" s="209"/>
      <c r="C5174" s="208">
        <v>14.818559179043771</v>
      </c>
      <c r="D5174" s="209"/>
      <c r="E5174" s="209"/>
      <c r="F5174" s="209">
        <v>1901</v>
      </c>
    </row>
    <row r="5175" spans="1:6" x14ac:dyDescent="0.45">
      <c r="A5175" s="209">
        <v>98913</v>
      </c>
      <c r="B5175" s="209">
        <v>400</v>
      </c>
      <c r="C5175" s="208">
        <v>41.608711082604032</v>
      </c>
      <c r="D5175" s="209"/>
      <c r="E5175" s="209" t="s">
        <v>203</v>
      </c>
      <c r="F5175" s="209">
        <v>1971</v>
      </c>
    </row>
    <row r="5176" spans="1:6" x14ac:dyDescent="0.45">
      <c r="A5176" s="209">
        <v>99028</v>
      </c>
      <c r="B5176" s="209">
        <v>670</v>
      </c>
      <c r="C5176" s="208">
        <v>24.248206286007068</v>
      </c>
      <c r="D5176" s="209"/>
      <c r="E5176" s="209" t="s">
        <v>204</v>
      </c>
      <c r="F5176" s="209">
        <v>2015</v>
      </c>
    </row>
    <row r="5177" spans="1:6" x14ac:dyDescent="0.45">
      <c r="A5177" s="209">
        <v>99029</v>
      </c>
      <c r="B5177" s="209">
        <v>670</v>
      </c>
      <c r="C5177" s="208">
        <v>43.554270482061938</v>
      </c>
      <c r="D5177" s="209" t="s">
        <v>476</v>
      </c>
      <c r="E5177" s="209" t="s">
        <v>204</v>
      </c>
      <c r="F5177" s="209">
        <v>2015</v>
      </c>
    </row>
    <row r="5178" spans="1:6" x14ac:dyDescent="0.45">
      <c r="A5178" s="209">
        <v>99048</v>
      </c>
      <c r="B5178" s="209">
        <v>315</v>
      </c>
      <c r="C5178" s="208">
        <v>24.075122690089341</v>
      </c>
      <c r="D5178" s="209"/>
      <c r="E5178" s="209" t="s">
        <v>114</v>
      </c>
      <c r="F5178" s="209">
        <v>2006</v>
      </c>
    </row>
    <row r="5179" spans="1:6" x14ac:dyDescent="0.45">
      <c r="A5179" s="209">
        <v>99050</v>
      </c>
      <c r="B5179" s="209">
        <v>670</v>
      </c>
      <c r="C5179" s="208">
        <v>17.707355822073719</v>
      </c>
      <c r="D5179" s="209"/>
      <c r="E5179" s="209" t="s">
        <v>204</v>
      </c>
      <c r="F5179" s="209">
        <v>2016</v>
      </c>
    </row>
    <row r="5180" spans="1:6" x14ac:dyDescent="0.45">
      <c r="A5180" s="209">
        <v>99051</v>
      </c>
      <c r="B5180" s="209">
        <v>670</v>
      </c>
      <c r="C5180" s="208">
        <v>11.153963672481851</v>
      </c>
      <c r="D5180" s="209"/>
      <c r="E5180" s="209" t="s">
        <v>204</v>
      </c>
      <c r="F5180" s="209">
        <v>2016</v>
      </c>
    </row>
    <row r="5181" spans="1:6" x14ac:dyDescent="0.45">
      <c r="A5181" s="209">
        <v>99077</v>
      </c>
      <c r="B5181" s="209">
        <v>670</v>
      </c>
      <c r="C5181" s="208">
        <v>24.941973492991071</v>
      </c>
      <c r="D5181" s="209"/>
      <c r="E5181" s="209" t="s">
        <v>204</v>
      </c>
      <c r="F5181" s="209">
        <v>2016</v>
      </c>
    </row>
    <row r="5182" spans="1:6" x14ac:dyDescent="0.45">
      <c r="A5182" s="209">
        <v>99088</v>
      </c>
      <c r="B5182" s="209">
        <v>250</v>
      </c>
      <c r="C5182" s="208">
        <v>18.475223377000759</v>
      </c>
      <c r="D5182" s="209"/>
      <c r="E5182" s="209" t="s">
        <v>204</v>
      </c>
      <c r="F5182" s="209">
        <v>2016</v>
      </c>
    </row>
    <row r="5183" spans="1:6" x14ac:dyDescent="0.45">
      <c r="A5183" s="209">
        <v>99090</v>
      </c>
      <c r="B5183" s="209">
        <v>250</v>
      </c>
      <c r="C5183" s="208">
        <v>38.709764755857847</v>
      </c>
      <c r="D5183" s="209"/>
      <c r="E5183" s="209" t="s">
        <v>204</v>
      </c>
      <c r="F5183" s="209">
        <v>2016</v>
      </c>
    </row>
    <row r="5184" spans="1:6" x14ac:dyDescent="0.45">
      <c r="A5184" s="209">
        <v>99091</v>
      </c>
      <c r="B5184" s="209">
        <v>250</v>
      </c>
      <c r="C5184" s="208">
        <v>29.794696135902029</v>
      </c>
      <c r="D5184" s="209"/>
      <c r="E5184" s="209" t="s">
        <v>204</v>
      </c>
      <c r="F5184" s="209">
        <v>2016</v>
      </c>
    </row>
    <row r="5185" spans="1:6" x14ac:dyDescent="0.45">
      <c r="A5185" s="209">
        <v>99092</v>
      </c>
      <c r="B5185" s="209">
        <v>250</v>
      </c>
      <c r="C5185" s="208">
        <v>10.402838649179159</v>
      </c>
      <c r="D5185" s="209"/>
      <c r="E5185" s="209" t="s">
        <v>204</v>
      </c>
      <c r="F5185" s="209">
        <v>2016</v>
      </c>
    </row>
    <row r="5186" spans="1:6" x14ac:dyDescent="0.45">
      <c r="A5186" s="209">
        <v>99093</v>
      </c>
      <c r="B5186" s="209">
        <v>250</v>
      </c>
      <c r="C5186" s="208">
        <v>4.5132221879374761</v>
      </c>
      <c r="D5186" s="209"/>
      <c r="E5186" s="209" t="s">
        <v>204</v>
      </c>
      <c r="F5186" s="209">
        <v>2016</v>
      </c>
    </row>
    <row r="5187" spans="1:6" x14ac:dyDescent="0.45">
      <c r="A5187" s="209">
        <v>99094</v>
      </c>
      <c r="B5187" s="209">
        <v>315</v>
      </c>
      <c r="C5187" s="208">
        <v>18.550671486962582</v>
      </c>
      <c r="D5187" s="209" t="s">
        <v>477</v>
      </c>
      <c r="E5187" s="209" t="s">
        <v>204</v>
      </c>
      <c r="F5187" s="209">
        <v>2016</v>
      </c>
    </row>
    <row r="5188" spans="1:6" x14ac:dyDescent="0.45">
      <c r="A5188" s="209">
        <v>99100</v>
      </c>
      <c r="B5188" s="209">
        <v>670</v>
      </c>
      <c r="C5188" s="208">
        <v>7.6654980315883563</v>
      </c>
      <c r="D5188" s="209"/>
      <c r="E5188" s="209" t="s">
        <v>204</v>
      </c>
      <c r="F5188" s="209">
        <v>2016</v>
      </c>
    </row>
    <row r="5189" spans="1:6" x14ac:dyDescent="0.45">
      <c r="A5189" s="209">
        <v>99101</v>
      </c>
      <c r="B5189" s="209">
        <v>670</v>
      </c>
      <c r="C5189" s="208">
        <v>46.842320750192329</v>
      </c>
      <c r="D5189" s="209"/>
      <c r="E5189" s="209" t="s">
        <v>204</v>
      </c>
      <c r="F5189" s="209">
        <v>2016</v>
      </c>
    </row>
    <row r="5190" spans="1:6" x14ac:dyDescent="0.45">
      <c r="A5190" s="209">
        <v>99102</v>
      </c>
      <c r="B5190" s="209">
        <v>670</v>
      </c>
      <c r="C5190" s="208">
        <v>121.21440500353209</v>
      </c>
      <c r="D5190" s="209"/>
      <c r="E5190" s="209" t="s">
        <v>204</v>
      </c>
      <c r="F5190" s="209">
        <v>2016</v>
      </c>
    </row>
    <row r="5191" spans="1:6" x14ac:dyDescent="0.45">
      <c r="A5191" s="209">
        <v>99105</v>
      </c>
      <c r="B5191" s="209">
        <v>670</v>
      </c>
      <c r="C5191" s="208">
        <v>39.853453111641358</v>
      </c>
      <c r="D5191" s="209"/>
      <c r="E5191" s="209"/>
      <c r="F5191" s="209">
        <v>2016</v>
      </c>
    </row>
    <row r="5192" spans="1:6" x14ac:dyDescent="0.45">
      <c r="A5192" s="209">
        <v>99109</v>
      </c>
      <c r="B5192" s="209">
        <v>670</v>
      </c>
      <c r="C5192" s="208">
        <v>4.059015269598313</v>
      </c>
      <c r="D5192" s="209"/>
      <c r="E5192" s="209" t="s">
        <v>204</v>
      </c>
      <c r="F5192" s="209">
        <v>2016</v>
      </c>
    </row>
    <row r="5193" spans="1:6" x14ac:dyDescent="0.45">
      <c r="A5193" s="209">
        <v>99110</v>
      </c>
      <c r="B5193" s="209">
        <v>670</v>
      </c>
      <c r="C5193" s="208">
        <v>33.042491551162151</v>
      </c>
      <c r="D5193" s="209"/>
      <c r="E5193" s="209" t="s">
        <v>204</v>
      </c>
      <c r="F5193" s="209">
        <v>2016</v>
      </c>
    </row>
    <row r="5194" spans="1:6" x14ac:dyDescent="0.45">
      <c r="A5194" s="209">
        <v>99113</v>
      </c>
      <c r="B5194" s="209">
        <v>670</v>
      </c>
      <c r="C5194" s="208">
        <v>81.626851110559159</v>
      </c>
      <c r="D5194" s="209"/>
      <c r="E5194" s="209" t="s">
        <v>204</v>
      </c>
      <c r="F5194" s="209">
        <v>2016</v>
      </c>
    </row>
    <row r="5195" spans="1:6" x14ac:dyDescent="0.45">
      <c r="A5195" s="209">
        <v>99114</v>
      </c>
      <c r="B5195" s="209">
        <v>670</v>
      </c>
      <c r="C5195" s="208">
        <v>86.570548745852761</v>
      </c>
      <c r="D5195" s="209"/>
      <c r="E5195" s="209" t="s">
        <v>204</v>
      </c>
      <c r="F5195" s="209">
        <v>2016</v>
      </c>
    </row>
    <row r="5196" spans="1:6" x14ac:dyDescent="0.45">
      <c r="A5196" s="209">
        <v>99144</v>
      </c>
      <c r="B5196" s="209">
        <v>500</v>
      </c>
      <c r="C5196" s="208">
        <v>15.013576723633181</v>
      </c>
      <c r="D5196" s="209"/>
      <c r="E5196" s="209" t="s">
        <v>203</v>
      </c>
      <c r="F5196" s="209">
        <v>1991</v>
      </c>
    </row>
    <row r="5197" spans="1:6" x14ac:dyDescent="0.45">
      <c r="A5197" s="209">
        <v>99145</v>
      </c>
      <c r="B5197" s="209">
        <v>300</v>
      </c>
      <c r="C5197" s="208">
        <v>29.402269774136482</v>
      </c>
      <c r="D5197" s="209"/>
      <c r="E5197" s="209" t="s">
        <v>207</v>
      </c>
      <c r="F5197" s="209">
        <v>1991</v>
      </c>
    </row>
    <row r="5198" spans="1:6" x14ac:dyDescent="0.45">
      <c r="A5198" s="209">
        <v>99146</v>
      </c>
      <c r="B5198" s="209">
        <v>300</v>
      </c>
      <c r="C5198" s="208">
        <v>32.909200304789508</v>
      </c>
      <c r="D5198" s="209"/>
      <c r="E5198" s="209" t="s">
        <v>207</v>
      </c>
      <c r="F5198" s="209">
        <v>1991</v>
      </c>
    </row>
    <row r="5199" spans="1:6" x14ac:dyDescent="0.45">
      <c r="A5199" s="209">
        <v>99147</v>
      </c>
      <c r="B5199" s="209">
        <v>300</v>
      </c>
      <c r="C5199" s="208">
        <v>20.32120092381011</v>
      </c>
      <c r="D5199" s="209"/>
      <c r="E5199" s="209" t="s">
        <v>207</v>
      </c>
      <c r="F5199" s="209">
        <v>1991</v>
      </c>
    </row>
    <row r="5200" spans="1:6" x14ac:dyDescent="0.45">
      <c r="A5200" s="209">
        <v>99148</v>
      </c>
      <c r="B5200" s="209">
        <v>300</v>
      </c>
      <c r="C5200" s="208">
        <v>36.57003131703145</v>
      </c>
      <c r="D5200" s="209"/>
      <c r="E5200" s="209" t="s">
        <v>207</v>
      </c>
      <c r="F5200" s="209">
        <v>1991</v>
      </c>
    </row>
    <row r="5201" spans="1:6" x14ac:dyDescent="0.45">
      <c r="A5201" s="209">
        <v>99156</v>
      </c>
      <c r="B5201" s="209">
        <v>500</v>
      </c>
      <c r="C5201" s="208">
        <v>42.711171898086349</v>
      </c>
      <c r="D5201" s="209"/>
      <c r="E5201" s="209" t="s">
        <v>203</v>
      </c>
      <c r="F5201" s="209">
        <v>1991</v>
      </c>
    </row>
    <row r="5202" spans="1:6" x14ac:dyDescent="0.45">
      <c r="A5202" s="209">
        <v>99157</v>
      </c>
      <c r="B5202" s="209">
        <v>500</v>
      </c>
      <c r="C5202" s="208">
        <v>52.300145725167233</v>
      </c>
      <c r="D5202" s="209"/>
      <c r="E5202" s="209" t="s">
        <v>203</v>
      </c>
      <c r="F5202" s="209">
        <v>1991</v>
      </c>
    </row>
    <row r="5203" spans="1:6" x14ac:dyDescent="0.45">
      <c r="A5203" s="209">
        <v>99158</v>
      </c>
      <c r="B5203" s="209">
        <v>400</v>
      </c>
      <c r="C5203" s="208">
        <v>38.138458507515537</v>
      </c>
      <c r="D5203" s="209"/>
      <c r="E5203" s="209" t="s">
        <v>203</v>
      </c>
      <c r="F5203" s="209">
        <v>1991</v>
      </c>
    </row>
    <row r="5204" spans="1:6" x14ac:dyDescent="0.45">
      <c r="A5204" s="209">
        <v>99159</v>
      </c>
      <c r="B5204" s="209">
        <v>500</v>
      </c>
      <c r="C5204" s="208">
        <v>43.673463725668313</v>
      </c>
      <c r="D5204" s="209"/>
      <c r="E5204" s="209" t="s">
        <v>203</v>
      </c>
      <c r="F5204" s="209">
        <v>1991</v>
      </c>
    </row>
    <row r="5205" spans="1:6" x14ac:dyDescent="0.45">
      <c r="A5205" s="209">
        <v>99164</v>
      </c>
      <c r="B5205" s="209">
        <v>200</v>
      </c>
      <c r="C5205" s="208">
        <v>30.90424133570146</v>
      </c>
      <c r="D5205" s="209"/>
      <c r="E5205" s="209" t="s">
        <v>204</v>
      </c>
      <c r="F5205" s="209">
        <v>2016</v>
      </c>
    </row>
    <row r="5206" spans="1:6" x14ac:dyDescent="0.45">
      <c r="A5206" s="209">
        <v>99165</v>
      </c>
      <c r="B5206" s="209">
        <v>250</v>
      </c>
      <c r="C5206" s="208">
        <v>32.729447227707787</v>
      </c>
      <c r="D5206" s="209"/>
      <c r="E5206" s="209" t="s">
        <v>204</v>
      </c>
      <c r="F5206" s="209">
        <v>2016</v>
      </c>
    </row>
    <row r="5207" spans="1:6" x14ac:dyDescent="0.45">
      <c r="A5207" s="209">
        <v>99173</v>
      </c>
      <c r="B5207" s="209">
        <v>315</v>
      </c>
      <c r="C5207" s="208">
        <v>37.106379659129651</v>
      </c>
      <c r="D5207" s="209"/>
      <c r="E5207" s="209" t="s">
        <v>204</v>
      </c>
      <c r="F5207" s="209">
        <v>2016</v>
      </c>
    </row>
    <row r="5208" spans="1:6" x14ac:dyDescent="0.45">
      <c r="A5208" s="209">
        <v>99177</v>
      </c>
      <c r="B5208" s="209">
        <v>250</v>
      </c>
      <c r="C5208" s="208">
        <v>25.030095048829612</v>
      </c>
      <c r="D5208" s="209"/>
      <c r="E5208" s="209" t="s">
        <v>204</v>
      </c>
      <c r="F5208" s="209">
        <v>2016</v>
      </c>
    </row>
    <row r="5209" spans="1:6" x14ac:dyDescent="0.45">
      <c r="A5209" s="209">
        <v>99183</v>
      </c>
      <c r="B5209" s="209">
        <v>250</v>
      </c>
      <c r="C5209" s="208">
        <v>30.112014738492839</v>
      </c>
      <c r="D5209" s="209"/>
      <c r="E5209" s="209" t="s">
        <v>204</v>
      </c>
      <c r="F5209" s="209">
        <v>2016</v>
      </c>
    </row>
    <row r="5210" spans="1:6" x14ac:dyDescent="0.45">
      <c r="A5210" s="209">
        <v>99184</v>
      </c>
      <c r="B5210" s="209">
        <v>250</v>
      </c>
      <c r="C5210" s="208">
        <v>18.970480889403369</v>
      </c>
      <c r="D5210" s="209"/>
      <c r="E5210" s="209" t="s">
        <v>204</v>
      </c>
      <c r="F5210" s="209">
        <v>2016</v>
      </c>
    </row>
    <row r="5211" spans="1:6" x14ac:dyDescent="0.45">
      <c r="A5211" s="209">
        <v>99188</v>
      </c>
      <c r="B5211" s="209">
        <v>250</v>
      </c>
      <c r="C5211" s="208">
        <v>19.645444405499809</v>
      </c>
      <c r="D5211" s="209"/>
      <c r="E5211" s="209" t="s">
        <v>204</v>
      </c>
      <c r="F5211" s="209">
        <v>2016</v>
      </c>
    </row>
    <row r="5212" spans="1:6" x14ac:dyDescent="0.45">
      <c r="A5212" s="209">
        <v>99189</v>
      </c>
      <c r="B5212" s="209">
        <v>250</v>
      </c>
      <c r="C5212" s="208">
        <v>24.55575091956694</v>
      </c>
      <c r="D5212" s="209"/>
      <c r="E5212" s="209" t="s">
        <v>204</v>
      </c>
      <c r="F5212" s="209">
        <v>2016</v>
      </c>
    </row>
    <row r="5213" spans="1:6" x14ac:dyDescent="0.45">
      <c r="A5213" s="209">
        <v>99197</v>
      </c>
      <c r="B5213" s="209">
        <v>200</v>
      </c>
      <c r="C5213" s="208">
        <v>17.806721066624501</v>
      </c>
      <c r="D5213" s="209"/>
      <c r="E5213" s="209" t="s">
        <v>204</v>
      </c>
      <c r="F5213" s="209">
        <v>2016</v>
      </c>
    </row>
    <row r="5214" spans="1:6" x14ac:dyDescent="0.45">
      <c r="A5214" s="209">
        <v>99199</v>
      </c>
      <c r="B5214" s="209">
        <v>200</v>
      </c>
      <c r="C5214" s="208">
        <v>18.37082686170573</v>
      </c>
      <c r="D5214" s="209"/>
      <c r="E5214" s="209" t="s">
        <v>204</v>
      </c>
      <c r="F5214" s="209">
        <v>2016</v>
      </c>
    </row>
    <row r="5215" spans="1:6" x14ac:dyDescent="0.45">
      <c r="A5215" s="209">
        <v>99200</v>
      </c>
      <c r="B5215" s="209">
        <v>200</v>
      </c>
      <c r="C5215" s="208">
        <v>11.228493765615459</v>
      </c>
      <c r="D5215" s="209"/>
      <c r="E5215" s="209" t="s">
        <v>204</v>
      </c>
      <c r="F5215" s="209">
        <v>2016</v>
      </c>
    </row>
    <row r="5216" spans="1:6" x14ac:dyDescent="0.45">
      <c r="A5216" s="209">
        <v>99203</v>
      </c>
      <c r="B5216" s="209">
        <v>200</v>
      </c>
      <c r="C5216" s="208">
        <v>20.170096748209382</v>
      </c>
      <c r="D5216" s="209"/>
      <c r="E5216" s="209" t="s">
        <v>204</v>
      </c>
      <c r="F5216" s="209">
        <v>2016</v>
      </c>
    </row>
    <row r="5217" spans="1:6" x14ac:dyDescent="0.45">
      <c r="A5217" s="209">
        <v>99206</v>
      </c>
      <c r="B5217" s="209">
        <v>250</v>
      </c>
      <c r="C5217" s="208">
        <v>31.101884969248381</v>
      </c>
      <c r="D5217" s="209"/>
      <c r="E5217" s="209" t="s">
        <v>204</v>
      </c>
      <c r="F5217" s="209">
        <v>2016</v>
      </c>
    </row>
    <row r="5218" spans="1:6" x14ac:dyDescent="0.45">
      <c r="A5218" s="209">
        <v>99208</v>
      </c>
      <c r="B5218" s="209">
        <v>250</v>
      </c>
      <c r="C5218" s="208">
        <v>28.811691360881611</v>
      </c>
      <c r="D5218" s="209"/>
      <c r="E5218" s="209" t="s">
        <v>204</v>
      </c>
      <c r="F5218" s="209">
        <v>2016</v>
      </c>
    </row>
    <row r="5219" spans="1:6" x14ac:dyDescent="0.45">
      <c r="A5219" s="209">
        <v>99211</v>
      </c>
      <c r="B5219" s="209">
        <v>250</v>
      </c>
      <c r="C5219" s="208">
        <v>30.734935879801512</v>
      </c>
      <c r="D5219" s="209"/>
      <c r="E5219" s="209" t="s">
        <v>204</v>
      </c>
      <c r="F5219" s="209">
        <v>2016</v>
      </c>
    </row>
    <row r="5220" spans="1:6" x14ac:dyDescent="0.45">
      <c r="A5220" s="209">
        <v>99214</v>
      </c>
      <c r="B5220" s="209">
        <v>250</v>
      </c>
      <c r="C5220" s="208">
        <v>14.62954654298232</v>
      </c>
      <c r="D5220" s="209"/>
      <c r="E5220" s="209" t="s">
        <v>204</v>
      </c>
      <c r="F5220" s="209">
        <v>2016</v>
      </c>
    </row>
    <row r="5221" spans="1:6" x14ac:dyDescent="0.45">
      <c r="A5221" s="209">
        <v>99215</v>
      </c>
      <c r="B5221" s="209">
        <v>250</v>
      </c>
      <c r="C5221" s="208">
        <v>5.3416171704458701</v>
      </c>
      <c r="D5221" s="209"/>
      <c r="E5221" s="209" t="s">
        <v>204</v>
      </c>
      <c r="F5221" s="209">
        <v>2016</v>
      </c>
    </row>
    <row r="5222" spans="1:6" x14ac:dyDescent="0.45">
      <c r="A5222" s="209">
        <v>99216</v>
      </c>
      <c r="B5222" s="209">
        <v>250</v>
      </c>
      <c r="C5222" s="208">
        <v>3.2380259502948872</v>
      </c>
      <c r="D5222" s="209"/>
      <c r="E5222" s="209" t="s">
        <v>204</v>
      </c>
      <c r="F5222" s="209">
        <v>2016</v>
      </c>
    </row>
    <row r="5223" spans="1:6" x14ac:dyDescent="0.45">
      <c r="A5223" s="209">
        <v>99218</v>
      </c>
      <c r="B5223" s="209">
        <v>250</v>
      </c>
      <c r="C5223" s="208">
        <v>12.819864143915289</v>
      </c>
      <c r="D5223" s="209"/>
      <c r="E5223" s="209" t="s">
        <v>204</v>
      </c>
      <c r="F5223" s="209">
        <v>2016</v>
      </c>
    </row>
    <row r="5224" spans="1:6" x14ac:dyDescent="0.45">
      <c r="A5224" s="209">
        <v>99219</v>
      </c>
      <c r="B5224" s="209">
        <v>250</v>
      </c>
      <c r="C5224" s="208">
        <v>41.949095438104521</v>
      </c>
      <c r="D5224" s="209"/>
      <c r="E5224" s="209" t="s">
        <v>204</v>
      </c>
      <c r="F5224" s="209">
        <v>2016</v>
      </c>
    </row>
    <row r="5225" spans="1:6" x14ac:dyDescent="0.45">
      <c r="A5225" s="209">
        <v>99220</v>
      </c>
      <c r="B5225" s="209">
        <v>250</v>
      </c>
      <c r="C5225" s="208">
        <v>50.55396346931979</v>
      </c>
      <c r="D5225" s="209"/>
      <c r="E5225" s="209" t="s">
        <v>204</v>
      </c>
      <c r="F5225" s="209">
        <v>2016</v>
      </c>
    </row>
    <row r="5226" spans="1:6" x14ac:dyDescent="0.45">
      <c r="A5226" s="209">
        <v>99225</v>
      </c>
      <c r="B5226" s="209">
        <v>400</v>
      </c>
      <c r="C5226" s="208">
        <v>6.8630058535110123</v>
      </c>
      <c r="D5226" s="209"/>
      <c r="E5226" s="209" t="s">
        <v>204</v>
      </c>
      <c r="F5226" s="209">
        <v>2016</v>
      </c>
    </row>
    <row r="5227" spans="1:6" x14ac:dyDescent="0.45">
      <c r="A5227" s="209">
        <v>99226</v>
      </c>
      <c r="B5227" s="209">
        <v>200</v>
      </c>
      <c r="C5227" s="208">
        <v>28.289949523964221</v>
      </c>
      <c r="D5227" s="209"/>
      <c r="E5227" s="209" t="s">
        <v>204</v>
      </c>
      <c r="F5227" s="209">
        <v>2016</v>
      </c>
    </row>
    <row r="5228" spans="1:6" x14ac:dyDescent="0.45">
      <c r="A5228" s="209">
        <v>99229</v>
      </c>
      <c r="B5228" s="209">
        <v>400</v>
      </c>
      <c r="C5228" s="208">
        <v>43.117018751068898</v>
      </c>
      <c r="D5228" s="209"/>
      <c r="E5228" s="209" t="s">
        <v>204</v>
      </c>
      <c r="F5228" s="209">
        <v>2016</v>
      </c>
    </row>
    <row r="5229" spans="1:6" x14ac:dyDescent="0.45">
      <c r="A5229" s="209">
        <v>99230</v>
      </c>
      <c r="B5229" s="209">
        <v>400</v>
      </c>
      <c r="C5229" s="208">
        <v>80.175573920354736</v>
      </c>
      <c r="D5229" s="209"/>
      <c r="E5229" s="209" t="s">
        <v>204</v>
      </c>
      <c r="F5229" s="209">
        <v>2016</v>
      </c>
    </row>
    <row r="5230" spans="1:6" x14ac:dyDescent="0.45">
      <c r="A5230" s="209">
        <v>99231</v>
      </c>
      <c r="B5230" s="209">
        <v>400</v>
      </c>
      <c r="C5230" s="208">
        <v>10.938042973596669</v>
      </c>
      <c r="D5230" s="209" t="s">
        <v>431</v>
      </c>
      <c r="E5230" s="209" t="s">
        <v>204</v>
      </c>
      <c r="F5230" s="209">
        <v>2016</v>
      </c>
    </row>
    <row r="5231" spans="1:6" x14ac:dyDescent="0.45">
      <c r="A5231" s="209">
        <v>99234</v>
      </c>
      <c r="B5231" s="209">
        <v>200</v>
      </c>
      <c r="C5231" s="208">
        <v>19.670709025591211</v>
      </c>
      <c r="D5231" s="209"/>
      <c r="E5231" s="209" t="s">
        <v>204</v>
      </c>
      <c r="F5231" s="209">
        <v>2016</v>
      </c>
    </row>
    <row r="5232" spans="1:6" x14ac:dyDescent="0.45">
      <c r="A5232" s="209">
        <v>99237</v>
      </c>
      <c r="B5232" s="209">
        <v>200</v>
      </c>
      <c r="C5232" s="208">
        <v>38.969447542756313</v>
      </c>
      <c r="D5232" s="209"/>
      <c r="E5232" s="209" t="s">
        <v>204</v>
      </c>
      <c r="F5232" s="209">
        <v>2016</v>
      </c>
    </row>
    <row r="5233" spans="1:6" x14ac:dyDescent="0.45">
      <c r="A5233" s="209">
        <v>99240</v>
      </c>
      <c r="B5233" s="209">
        <v>200</v>
      </c>
      <c r="C5233" s="208">
        <v>32.861835933689761</v>
      </c>
      <c r="D5233" s="209"/>
      <c r="E5233" s="209" t="s">
        <v>204</v>
      </c>
      <c r="F5233" s="209">
        <v>2016</v>
      </c>
    </row>
    <row r="5234" spans="1:6" x14ac:dyDescent="0.45">
      <c r="A5234" s="209">
        <v>99241</v>
      </c>
      <c r="B5234" s="209">
        <v>200</v>
      </c>
      <c r="C5234" s="208">
        <v>35.809491892135817</v>
      </c>
      <c r="D5234" s="209"/>
      <c r="E5234" s="209" t="s">
        <v>204</v>
      </c>
      <c r="F5234" s="209">
        <v>2016</v>
      </c>
    </row>
    <row r="5235" spans="1:6" x14ac:dyDescent="0.45">
      <c r="A5235" s="209">
        <v>99246</v>
      </c>
      <c r="B5235" s="209">
        <v>200</v>
      </c>
      <c r="C5235" s="208">
        <v>34.557534081503057</v>
      </c>
      <c r="D5235" s="209"/>
      <c r="E5235" s="209" t="s">
        <v>204</v>
      </c>
      <c r="F5235" s="209">
        <v>2016</v>
      </c>
    </row>
    <row r="5236" spans="1:6" x14ac:dyDescent="0.45">
      <c r="A5236" s="209">
        <v>99247</v>
      </c>
      <c r="B5236" s="209">
        <v>200</v>
      </c>
      <c r="C5236" s="208">
        <v>16.94718632927351</v>
      </c>
      <c r="D5236" s="209"/>
      <c r="E5236" s="209" t="s">
        <v>204</v>
      </c>
      <c r="F5236" s="209">
        <v>2016</v>
      </c>
    </row>
    <row r="5237" spans="1:6" x14ac:dyDescent="0.45">
      <c r="A5237" s="209">
        <v>99257</v>
      </c>
      <c r="B5237" s="209">
        <v>250</v>
      </c>
      <c r="C5237" s="208">
        <v>40.135031396198528</v>
      </c>
      <c r="D5237" s="209"/>
      <c r="E5237" s="209" t="s">
        <v>204</v>
      </c>
      <c r="F5237" s="209">
        <v>2016</v>
      </c>
    </row>
    <row r="5238" spans="1:6" x14ac:dyDescent="0.45">
      <c r="A5238" s="209">
        <v>99260</v>
      </c>
      <c r="B5238" s="209">
        <v>315</v>
      </c>
      <c r="C5238" s="208">
        <v>11.442337209570461</v>
      </c>
      <c r="D5238" s="209"/>
      <c r="E5238" s="209" t="s">
        <v>204</v>
      </c>
      <c r="F5238" s="209">
        <v>2016</v>
      </c>
    </row>
    <row r="5239" spans="1:6" x14ac:dyDescent="0.45">
      <c r="A5239" s="209">
        <v>99263</v>
      </c>
      <c r="B5239" s="209">
        <v>315</v>
      </c>
      <c r="C5239" s="208">
        <v>15.25721564702777</v>
      </c>
      <c r="D5239" s="209"/>
      <c r="E5239" s="209" t="s">
        <v>204</v>
      </c>
      <c r="F5239" s="209">
        <v>2016</v>
      </c>
    </row>
    <row r="5240" spans="1:6" x14ac:dyDescent="0.45">
      <c r="A5240" s="209">
        <v>99266</v>
      </c>
      <c r="B5240" s="209">
        <v>315</v>
      </c>
      <c r="C5240" s="208">
        <v>29.032661314501311</v>
      </c>
      <c r="D5240" s="209"/>
      <c r="E5240" s="209" t="s">
        <v>204</v>
      </c>
      <c r="F5240" s="209">
        <v>2016</v>
      </c>
    </row>
    <row r="5241" spans="1:6" x14ac:dyDescent="0.45">
      <c r="A5241" s="209">
        <v>99271</v>
      </c>
      <c r="B5241" s="209">
        <v>250</v>
      </c>
      <c r="C5241" s="208">
        <v>29.675199972530319</v>
      </c>
      <c r="D5241" s="209" t="s">
        <v>187</v>
      </c>
      <c r="E5241" s="209" t="s">
        <v>204</v>
      </c>
      <c r="F5241" s="209">
        <v>2016</v>
      </c>
    </row>
    <row r="5242" spans="1:6" x14ac:dyDescent="0.45">
      <c r="A5242" s="209">
        <v>99273</v>
      </c>
      <c r="B5242" s="209">
        <v>250</v>
      </c>
      <c r="C5242" s="208">
        <v>16.11259352459059</v>
      </c>
      <c r="D5242" s="209" t="s">
        <v>187</v>
      </c>
      <c r="E5242" s="209" t="s">
        <v>204</v>
      </c>
      <c r="F5242" s="209">
        <v>2016</v>
      </c>
    </row>
    <row r="5243" spans="1:6" x14ac:dyDescent="0.45">
      <c r="A5243" s="209">
        <v>99276</v>
      </c>
      <c r="B5243" s="209">
        <v>250</v>
      </c>
      <c r="C5243" s="208">
        <v>34.944154518127057</v>
      </c>
      <c r="D5243" s="209"/>
      <c r="E5243" s="209" t="s">
        <v>204</v>
      </c>
      <c r="F5243" s="209">
        <v>2016</v>
      </c>
    </row>
    <row r="5244" spans="1:6" x14ac:dyDescent="0.45">
      <c r="A5244" s="209">
        <v>99278</v>
      </c>
      <c r="B5244" s="209">
        <v>250</v>
      </c>
      <c r="C5244" s="208">
        <v>14.117476022982901</v>
      </c>
      <c r="D5244" s="209"/>
      <c r="E5244" s="209" t="s">
        <v>204</v>
      </c>
      <c r="F5244" s="209">
        <v>2016</v>
      </c>
    </row>
    <row r="5245" spans="1:6" x14ac:dyDescent="0.45">
      <c r="A5245" s="209">
        <v>99279</v>
      </c>
      <c r="B5245" s="209">
        <v>250</v>
      </c>
      <c r="C5245" s="208">
        <v>12.50244128840483</v>
      </c>
      <c r="D5245" s="209"/>
      <c r="E5245" s="209" t="s">
        <v>204</v>
      </c>
      <c r="F5245" s="209">
        <v>2016</v>
      </c>
    </row>
    <row r="5246" spans="1:6" x14ac:dyDescent="0.45">
      <c r="A5246" s="209">
        <v>99282</v>
      </c>
      <c r="B5246" s="209">
        <v>250</v>
      </c>
      <c r="C5246" s="208">
        <v>14.054649906680689</v>
      </c>
      <c r="D5246" s="209"/>
      <c r="E5246" s="209" t="s">
        <v>204</v>
      </c>
      <c r="F5246" s="209">
        <v>2016</v>
      </c>
    </row>
    <row r="5247" spans="1:6" x14ac:dyDescent="0.45">
      <c r="A5247" s="209">
        <v>99287</v>
      </c>
      <c r="B5247" s="209">
        <v>250</v>
      </c>
      <c r="C5247" s="208">
        <v>23.670841542116602</v>
      </c>
      <c r="D5247" s="209"/>
      <c r="E5247" s="209" t="s">
        <v>204</v>
      </c>
      <c r="F5247" s="209">
        <v>2005</v>
      </c>
    </row>
    <row r="5248" spans="1:6" x14ac:dyDescent="0.45">
      <c r="A5248" s="209">
        <v>129924</v>
      </c>
      <c r="B5248" s="209">
        <v>500</v>
      </c>
      <c r="C5248" s="208">
        <v>15.64562561546477</v>
      </c>
      <c r="D5248" s="209"/>
      <c r="E5248" s="209" t="s">
        <v>204</v>
      </c>
      <c r="F5248" s="209">
        <v>2016</v>
      </c>
    </row>
    <row r="5249" spans="1:6" x14ac:dyDescent="0.45">
      <c r="A5249" s="209">
        <v>129931</v>
      </c>
      <c r="B5249" s="209">
        <v>500</v>
      </c>
      <c r="C5249" s="208">
        <v>22.60862109305096</v>
      </c>
      <c r="D5249" s="209"/>
      <c r="E5249" s="209" t="s">
        <v>204</v>
      </c>
      <c r="F5249" s="209">
        <v>2016</v>
      </c>
    </row>
    <row r="5250" spans="1:6" x14ac:dyDescent="0.45">
      <c r="A5250" s="209">
        <v>129937</v>
      </c>
      <c r="B5250" s="209">
        <v>500</v>
      </c>
      <c r="C5250" s="208">
        <v>22.39393746001674</v>
      </c>
      <c r="D5250" s="209"/>
      <c r="E5250" s="209" t="s">
        <v>204</v>
      </c>
      <c r="F5250" s="209">
        <v>2016</v>
      </c>
    </row>
    <row r="5251" spans="1:6" x14ac:dyDescent="0.45">
      <c r="A5251" s="209">
        <v>129940</v>
      </c>
      <c r="B5251" s="209">
        <v>500</v>
      </c>
      <c r="C5251" s="208">
        <v>5.041655182895874</v>
      </c>
      <c r="D5251" s="209"/>
      <c r="E5251" s="209" t="s">
        <v>204</v>
      </c>
      <c r="F5251" s="209">
        <v>2016</v>
      </c>
    </row>
    <row r="5252" spans="1:6" x14ac:dyDescent="0.45">
      <c r="A5252" s="209">
        <v>129941</v>
      </c>
      <c r="B5252" s="209">
        <v>500</v>
      </c>
      <c r="C5252" s="208">
        <v>56.549376923219022</v>
      </c>
      <c r="D5252" s="209"/>
      <c r="E5252" s="209" t="s">
        <v>204</v>
      </c>
      <c r="F5252" s="209">
        <v>2016</v>
      </c>
    </row>
    <row r="5253" spans="1:6" x14ac:dyDescent="0.45">
      <c r="A5253" s="209">
        <v>129943</v>
      </c>
      <c r="B5253" s="209">
        <v>500</v>
      </c>
      <c r="C5253" s="208">
        <v>20.679125058070071</v>
      </c>
      <c r="D5253" s="209"/>
      <c r="E5253" s="209" t="s">
        <v>204</v>
      </c>
      <c r="F5253" s="209">
        <v>2016</v>
      </c>
    </row>
    <row r="5254" spans="1:6" x14ac:dyDescent="0.45">
      <c r="A5254" s="209">
        <v>130067</v>
      </c>
      <c r="B5254" s="209">
        <v>400</v>
      </c>
      <c r="C5254" s="208">
        <v>48.285150403579458</v>
      </c>
      <c r="D5254" s="209"/>
      <c r="E5254" s="209" t="s">
        <v>204</v>
      </c>
      <c r="F5254" s="209">
        <v>2016</v>
      </c>
    </row>
    <row r="5255" spans="1:6" x14ac:dyDescent="0.45">
      <c r="A5255" s="209">
        <v>130068</v>
      </c>
      <c r="B5255" s="209">
        <v>688</v>
      </c>
      <c r="C5255" s="208">
        <v>10.09302982798728</v>
      </c>
      <c r="D5255" s="209" t="s">
        <v>478</v>
      </c>
      <c r="E5255" s="209" t="s">
        <v>204</v>
      </c>
      <c r="F5255" s="209">
        <v>2016</v>
      </c>
    </row>
    <row r="5256" spans="1:6" x14ac:dyDescent="0.45">
      <c r="A5256" s="209">
        <v>130074</v>
      </c>
      <c r="B5256" s="209">
        <v>688</v>
      </c>
      <c r="C5256" s="208">
        <v>21.11926371851046</v>
      </c>
      <c r="D5256" s="209" t="s">
        <v>479</v>
      </c>
      <c r="E5256" s="209" t="s">
        <v>204</v>
      </c>
      <c r="F5256" s="209">
        <v>2016</v>
      </c>
    </row>
    <row r="5257" spans="1:6" x14ac:dyDescent="0.45">
      <c r="A5257" s="209">
        <v>130077</v>
      </c>
      <c r="B5257" s="209">
        <v>688</v>
      </c>
      <c r="C5257" s="208">
        <v>17.010152451652221</v>
      </c>
      <c r="D5257" s="209" t="s">
        <v>480</v>
      </c>
      <c r="E5257" s="209" t="s">
        <v>204</v>
      </c>
      <c r="F5257" s="209">
        <v>2016</v>
      </c>
    </row>
    <row r="5258" spans="1:6" x14ac:dyDescent="0.45">
      <c r="A5258" s="209">
        <v>130080</v>
      </c>
      <c r="B5258" s="209">
        <v>688</v>
      </c>
      <c r="C5258" s="208">
        <v>6.8220484535547223</v>
      </c>
      <c r="D5258" s="209" t="s">
        <v>480</v>
      </c>
      <c r="E5258" s="209" t="s">
        <v>204</v>
      </c>
      <c r="F5258" s="209">
        <v>2016</v>
      </c>
    </row>
    <row r="5259" spans="1:6" x14ac:dyDescent="0.45">
      <c r="A5259" s="209">
        <v>130085</v>
      </c>
      <c r="B5259" s="209">
        <v>688</v>
      </c>
      <c r="C5259" s="208">
        <v>25.3004446617959</v>
      </c>
      <c r="D5259" s="209" t="s">
        <v>480</v>
      </c>
      <c r="E5259" s="209" t="s">
        <v>204</v>
      </c>
      <c r="F5259" s="209">
        <v>2016</v>
      </c>
    </row>
    <row r="5260" spans="1:6" x14ac:dyDescent="0.45">
      <c r="A5260" s="209">
        <v>130087</v>
      </c>
      <c r="B5260" s="209">
        <v>688</v>
      </c>
      <c r="C5260" s="208">
        <v>16.266929641355379</v>
      </c>
      <c r="D5260" s="209" t="s">
        <v>480</v>
      </c>
      <c r="E5260" s="209" t="s">
        <v>204</v>
      </c>
      <c r="F5260" s="209">
        <v>2016</v>
      </c>
    </row>
    <row r="5261" spans="1:6" x14ac:dyDescent="0.45">
      <c r="A5261" s="209">
        <v>130095</v>
      </c>
      <c r="B5261" s="209">
        <v>688</v>
      </c>
      <c r="C5261" s="208">
        <v>9.7456994137966237</v>
      </c>
      <c r="D5261" s="209" t="s">
        <v>480</v>
      </c>
      <c r="E5261" s="209" t="s">
        <v>204</v>
      </c>
      <c r="F5261" s="209">
        <v>2016</v>
      </c>
    </row>
    <row r="5262" spans="1:6" x14ac:dyDescent="0.45">
      <c r="A5262" s="209">
        <v>130104</v>
      </c>
      <c r="B5262" s="209">
        <v>688</v>
      </c>
      <c r="C5262" s="208">
        <v>7.5749501118747018</v>
      </c>
      <c r="D5262" s="209" t="s">
        <v>480</v>
      </c>
      <c r="E5262" s="209" t="s">
        <v>204</v>
      </c>
      <c r="F5262" s="209">
        <v>2016</v>
      </c>
    </row>
    <row r="5263" spans="1:6" x14ac:dyDescent="0.45">
      <c r="A5263" s="209">
        <v>130106</v>
      </c>
      <c r="B5263" s="209">
        <v>688</v>
      </c>
      <c r="C5263" s="208">
        <v>24.234178344237801</v>
      </c>
      <c r="D5263" s="209" t="s">
        <v>480</v>
      </c>
      <c r="E5263" s="209" t="s">
        <v>204</v>
      </c>
      <c r="F5263" s="209">
        <v>2016</v>
      </c>
    </row>
    <row r="5264" spans="1:6" x14ac:dyDescent="0.45">
      <c r="A5264" s="209">
        <v>130109</v>
      </c>
      <c r="B5264" s="209">
        <v>688</v>
      </c>
      <c r="C5264" s="208">
        <v>16.203357676640032</v>
      </c>
      <c r="D5264" s="209" t="s">
        <v>480</v>
      </c>
      <c r="E5264" s="209" t="s">
        <v>204</v>
      </c>
      <c r="F5264" s="209">
        <v>2016</v>
      </c>
    </row>
    <row r="5265" spans="1:6" x14ac:dyDescent="0.45">
      <c r="A5265" s="209">
        <v>130111</v>
      </c>
      <c r="B5265" s="209">
        <v>688</v>
      </c>
      <c r="C5265" s="208">
        <v>19.311501754083331</v>
      </c>
      <c r="D5265" s="209" t="s">
        <v>480</v>
      </c>
      <c r="E5265" s="209" t="s">
        <v>204</v>
      </c>
      <c r="F5265" s="209">
        <v>2016</v>
      </c>
    </row>
    <row r="5266" spans="1:6" x14ac:dyDescent="0.45">
      <c r="A5266" s="209">
        <v>130116</v>
      </c>
      <c r="B5266" s="209">
        <v>400</v>
      </c>
      <c r="C5266" s="208">
        <v>8.8424135153271042</v>
      </c>
      <c r="D5266" s="209"/>
      <c r="E5266" s="209" t="s">
        <v>204</v>
      </c>
      <c r="F5266" s="209">
        <v>2016</v>
      </c>
    </row>
    <row r="5267" spans="1:6" x14ac:dyDescent="0.45">
      <c r="A5267" s="209">
        <v>130117</v>
      </c>
      <c r="B5267" s="209">
        <v>688</v>
      </c>
      <c r="C5267" s="208">
        <v>6.6972979629130824</v>
      </c>
      <c r="D5267" s="209" t="s">
        <v>480</v>
      </c>
      <c r="E5267" s="209" t="s">
        <v>204</v>
      </c>
      <c r="F5267" s="209">
        <v>2016</v>
      </c>
    </row>
    <row r="5268" spans="1:6" x14ac:dyDescent="0.45">
      <c r="A5268" s="209">
        <v>130119</v>
      </c>
      <c r="B5268" s="209">
        <v>400</v>
      </c>
      <c r="C5268" s="208">
        <v>5.27273173981584</v>
      </c>
      <c r="D5268" s="209" t="s">
        <v>480</v>
      </c>
      <c r="E5268" s="209" t="s">
        <v>204</v>
      </c>
      <c r="F5268" s="209">
        <v>2016</v>
      </c>
    </row>
    <row r="5269" spans="1:6" x14ac:dyDescent="0.45">
      <c r="A5269" s="209">
        <v>130122</v>
      </c>
      <c r="B5269" s="209">
        <v>400</v>
      </c>
      <c r="C5269" s="208">
        <v>14.41353877451532</v>
      </c>
      <c r="D5269" s="209" t="s">
        <v>480</v>
      </c>
      <c r="E5269" s="209" t="s">
        <v>204</v>
      </c>
      <c r="F5269" s="209">
        <v>2016</v>
      </c>
    </row>
    <row r="5270" spans="1:6" x14ac:dyDescent="0.45">
      <c r="A5270" s="209">
        <v>130124</v>
      </c>
      <c r="B5270" s="209">
        <v>400</v>
      </c>
      <c r="C5270" s="208">
        <v>1.8342110141631249</v>
      </c>
      <c r="D5270" s="209" t="s">
        <v>480</v>
      </c>
      <c r="E5270" s="209" t="s">
        <v>204</v>
      </c>
      <c r="F5270" s="209">
        <v>2016</v>
      </c>
    </row>
    <row r="5271" spans="1:6" x14ac:dyDescent="0.45">
      <c r="A5271" s="209">
        <v>130125</v>
      </c>
      <c r="B5271" s="209">
        <v>688</v>
      </c>
      <c r="C5271" s="208">
        <v>24.168678076807421</v>
      </c>
      <c r="D5271" s="209" t="s">
        <v>480</v>
      </c>
      <c r="E5271" s="209" t="s">
        <v>204</v>
      </c>
      <c r="F5271" s="209">
        <v>2016</v>
      </c>
    </row>
    <row r="5272" spans="1:6" x14ac:dyDescent="0.45">
      <c r="A5272" s="209">
        <v>130131</v>
      </c>
      <c r="B5272" s="209">
        <v>688</v>
      </c>
      <c r="C5272" s="208">
        <v>16.782863283817509</v>
      </c>
      <c r="D5272" s="209" t="s">
        <v>480</v>
      </c>
      <c r="E5272" s="209" t="s">
        <v>204</v>
      </c>
      <c r="F5272" s="209">
        <v>2016</v>
      </c>
    </row>
    <row r="5273" spans="1:6" x14ac:dyDescent="0.45">
      <c r="A5273" s="209">
        <v>130138</v>
      </c>
      <c r="B5273" s="209">
        <v>688</v>
      </c>
      <c r="C5273" s="208">
        <v>4.9863914806182263</v>
      </c>
      <c r="D5273" s="209" t="s">
        <v>480</v>
      </c>
      <c r="E5273" s="209" t="s">
        <v>204</v>
      </c>
      <c r="F5273" s="209">
        <v>2016</v>
      </c>
    </row>
    <row r="5274" spans="1:6" x14ac:dyDescent="0.45">
      <c r="A5274" s="209">
        <v>130142</v>
      </c>
      <c r="B5274" s="209">
        <v>688</v>
      </c>
      <c r="C5274" s="208">
        <v>27.270570218161161</v>
      </c>
      <c r="D5274" s="209" t="s">
        <v>480</v>
      </c>
      <c r="E5274" s="209" t="s">
        <v>204</v>
      </c>
      <c r="F5274" s="209">
        <v>2016</v>
      </c>
    </row>
    <row r="5275" spans="1:6" x14ac:dyDescent="0.45">
      <c r="A5275" s="209">
        <v>130148</v>
      </c>
      <c r="B5275" s="209">
        <v>688</v>
      </c>
      <c r="C5275" s="208">
        <v>13.84775794059389</v>
      </c>
      <c r="D5275" s="209" t="s">
        <v>480</v>
      </c>
      <c r="E5275" s="209" t="s">
        <v>204</v>
      </c>
      <c r="F5275" s="209">
        <v>2016</v>
      </c>
    </row>
    <row r="5276" spans="1:6" x14ac:dyDescent="0.45">
      <c r="A5276" s="209">
        <v>130152</v>
      </c>
      <c r="B5276" s="209">
        <v>688</v>
      </c>
      <c r="C5276" s="208">
        <v>3.9933375632766732</v>
      </c>
      <c r="D5276" s="209" t="s">
        <v>480</v>
      </c>
      <c r="E5276" s="209" t="s">
        <v>204</v>
      </c>
      <c r="F5276" s="209">
        <v>2016</v>
      </c>
    </row>
    <row r="5277" spans="1:6" x14ac:dyDescent="0.45">
      <c r="A5277" s="209">
        <v>130155</v>
      </c>
      <c r="B5277" s="209">
        <v>688</v>
      </c>
      <c r="C5277" s="208">
        <v>11.21365096219227</v>
      </c>
      <c r="D5277" s="209" t="s">
        <v>480</v>
      </c>
      <c r="E5277" s="209" t="s">
        <v>204</v>
      </c>
      <c r="F5277" s="209">
        <v>2016</v>
      </c>
    </row>
    <row r="5278" spans="1:6" x14ac:dyDescent="0.45">
      <c r="A5278" s="209">
        <v>130157</v>
      </c>
      <c r="B5278" s="209">
        <v>688</v>
      </c>
      <c r="C5278" s="208">
        <v>32.121495919173391</v>
      </c>
      <c r="D5278" s="209" t="s">
        <v>480</v>
      </c>
      <c r="E5278" s="209" t="s">
        <v>204</v>
      </c>
      <c r="F5278" s="209">
        <v>2016</v>
      </c>
    </row>
    <row r="5279" spans="1:6" x14ac:dyDescent="0.45">
      <c r="A5279" s="209">
        <v>130161</v>
      </c>
      <c r="B5279" s="209">
        <v>688</v>
      </c>
      <c r="C5279" s="208">
        <v>8.7673314055101041</v>
      </c>
      <c r="D5279" s="209" t="s">
        <v>480</v>
      </c>
      <c r="E5279" s="209" t="s">
        <v>204</v>
      </c>
      <c r="F5279" s="209">
        <v>2016</v>
      </c>
    </row>
    <row r="5280" spans="1:6" x14ac:dyDescent="0.45">
      <c r="A5280" s="209">
        <v>130165</v>
      </c>
      <c r="B5280" s="209">
        <v>688</v>
      </c>
      <c r="C5280" s="208">
        <v>26.827256661522089</v>
      </c>
      <c r="D5280" s="209" t="s">
        <v>480</v>
      </c>
      <c r="E5280" s="209" t="s">
        <v>204</v>
      </c>
      <c r="F5280" s="209">
        <v>2016</v>
      </c>
    </row>
    <row r="5281" spans="1:6" x14ac:dyDescent="0.45">
      <c r="A5281" s="209">
        <v>130169</v>
      </c>
      <c r="B5281" s="209">
        <v>688</v>
      </c>
      <c r="C5281" s="208">
        <v>37.354587402910589</v>
      </c>
      <c r="D5281" s="209"/>
      <c r="E5281" s="209" t="s">
        <v>204</v>
      </c>
      <c r="F5281" s="209">
        <v>2016</v>
      </c>
    </row>
    <row r="5282" spans="1:6" x14ac:dyDescent="0.45">
      <c r="A5282" s="209">
        <v>130173</v>
      </c>
      <c r="B5282" s="209">
        <v>688</v>
      </c>
      <c r="C5282" s="208">
        <v>11.671096777555549</v>
      </c>
      <c r="D5282" s="209" t="s">
        <v>480</v>
      </c>
      <c r="E5282" s="209" t="s">
        <v>204</v>
      </c>
      <c r="F5282" s="209">
        <v>2016</v>
      </c>
    </row>
    <row r="5283" spans="1:6" x14ac:dyDescent="0.45">
      <c r="A5283" s="209">
        <v>130176</v>
      </c>
      <c r="B5283" s="209">
        <v>688</v>
      </c>
      <c r="C5283" s="208">
        <v>15.977900364551759</v>
      </c>
      <c r="D5283" s="209" t="s">
        <v>480</v>
      </c>
      <c r="E5283" s="209" t="s">
        <v>204</v>
      </c>
      <c r="F5283" s="209">
        <v>2016</v>
      </c>
    </row>
    <row r="5284" spans="1:6" x14ac:dyDescent="0.45">
      <c r="A5284" s="209">
        <v>130177</v>
      </c>
      <c r="B5284" s="209">
        <v>688</v>
      </c>
      <c r="C5284" s="208">
        <v>3.7451742619897419</v>
      </c>
      <c r="D5284" s="209" t="s">
        <v>480</v>
      </c>
      <c r="E5284" s="209" t="s">
        <v>204</v>
      </c>
      <c r="F5284" s="209">
        <v>2016</v>
      </c>
    </row>
    <row r="5285" spans="1:6" x14ac:dyDescent="0.45">
      <c r="A5285" s="209">
        <v>130187</v>
      </c>
      <c r="B5285" s="209">
        <v>250</v>
      </c>
      <c r="C5285" s="208">
        <v>8.2330965586599607</v>
      </c>
      <c r="D5285" s="209"/>
      <c r="E5285" s="209" t="s">
        <v>204</v>
      </c>
      <c r="F5285" s="209">
        <v>2016</v>
      </c>
    </row>
    <row r="5286" spans="1:6" x14ac:dyDescent="0.45">
      <c r="A5286" s="209">
        <v>130426</v>
      </c>
      <c r="B5286" s="209">
        <v>315</v>
      </c>
      <c r="C5286" s="208">
        <v>6.6140955166453503</v>
      </c>
      <c r="D5286" s="209"/>
      <c r="E5286" s="209" t="s">
        <v>204</v>
      </c>
      <c r="F5286" s="209">
        <v>2016</v>
      </c>
    </row>
    <row r="5287" spans="1:6" x14ac:dyDescent="0.45">
      <c r="A5287" s="209">
        <v>130726</v>
      </c>
      <c r="B5287" s="209">
        <v>500</v>
      </c>
      <c r="C5287" s="208">
        <v>28.612668975097751</v>
      </c>
      <c r="D5287" s="209"/>
      <c r="E5287" s="209" t="s">
        <v>204</v>
      </c>
      <c r="F5287" s="209">
        <v>2016</v>
      </c>
    </row>
    <row r="5288" spans="1:6" x14ac:dyDescent="0.45">
      <c r="A5288" s="209">
        <v>131023</v>
      </c>
      <c r="B5288" s="209">
        <v>250</v>
      </c>
      <c r="C5288" s="208">
        <v>2.2182096573738379</v>
      </c>
      <c r="D5288" s="209" t="s">
        <v>187</v>
      </c>
      <c r="E5288" s="209" t="s">
        <v>204</v>
      </c>
      <c r="F5288" s="209">
        <v>2016</v>
      </c>
    </row>
    <row r="5289" spans="1:6" x14ac:dyDescent="0.45">
      <c r="A5289" s="209">
        <v>131027</v>
      </c>
      <c r="B5289" s="209">
        <v>200</v>
      </c>
      <c r="C5289" s="208">
        <v>8.5282706438474438</v>
      </c>
      <c r="D5289" s="209" t="s">
        <v>227</v>
      </c>
      <c r="E5289" s="209" t="s">
        <v>204</v>
      </c>
      <c r="F5289" s="209">
        <v>2016</v>
      </c>
    </row>
    <row r="5290" spans="1:6" x14ac:dyDescent="0.45">
      <c r="A5290" s="209">
        <v>131046</v>
      </c>
      <c r="B5290" s="209">
        <v>315</v>
      </c>
      <c r="C5290" s="208">
        <v>10.88894018570709</v>
      </c>
      <c r="D5290" s="209"/>
      <c r="E5290" s="209" t="s">
        <v>204</v>
      </c>
      <c r="F5290" s="209">
        <v>2016</v>
      </c>
    </row>
    <row r="5291" spans="1:6" x14ac:dyDescent="0.45">
      <c r="A5291" s="209">
        <v>131070</v>
      </c>
      <c r="B5291" s="209">
        <v>315</v>
      </c>
      <c r="C5291" s="208">
        <v>31.053345084260702</v>
      </c>
      <c r="D5291" s="209"/>
      <c r="E5291" s="209" t="s">
        <v>204</v>
      </c>
      <c r="F5291" s="209">
        <v>2016</v>
      </c>
    </row>
    <row r="5292" spans="1:6" x14ac:dyDescent="0.45">
      <c r="A5292" s="209">
        <v>131075</v>
      </c>
      <c r="B5292" s="209">
        <v>315</v>
      </c>
      <c r="C5292" s="208">
        <v>60.717219043680103</v>
      </c>
      <c r="D5292" s="209"/>
      <c r="E5292" s="209" t="s">
        <v>204</v>
      </c>
      <c r="F5292" s="209">
        <v>2016</v>
      </c>
    </row>
    <row r="5293" spans="1:6" x14ac:dyDescent="0.45">
      <c r="A5293" s="209">
        <v>131086</v>
      </c>
      <c r="B5293" s="209">
        <v>315</v>
      </c>
      <c r="C5293" s="208">
        <v>58.343436224748721</v>
      </c>
      <c r="D5293" s="209"/>
      <c r="E5293" s="209" t="s">
        <v>204</v>
      </c>
      <c r="F5293" s="209">
        <v>2016</v>
      </c>
    </row>
    <row r="5294" spans="1:6" x14ac:dyDescent="0.45">
      <c r="A5294" s="209">
        <v>131089</v>
      </c>
      <c r="B5294" s="209">
        <v>400</v>
      </c>
      <c r="C5294" s="208">
        <v>10.53312194918831</v>
      </c>
      <c r="D5294" s="209"/>
      <c r="E5294" s="209" t="s">
        <v>204</v>
      </c>
      <c r="F5294" s="209">
        <v>2016</v>
      </c>
    </row>
    <row r="5295" spans="1:6" x14ac:dyDescent="0.45">
      <c r="A5295" s="209">
        <v>131092</v>
      </c>
      <c r="B5295" s="209">
        <v>400</v>
      </c>
      <c r="C5295" s="208">
        <v>63.578673561950957</v>
      </c>
      <c r="D5295" s="209"/>
      <c r="E5295" s="209" t="s">
        <v>204</v>
      </c>
      <c r="F5295" s="209">
        <v>2016</v>
      </c>
    </row>
    <row r="5296" spans="1:6" x14ac:dyDescent="0.45">
      <c r="A5296" s="209">
        <v>131095</v>
      </c>
      <c r="B5296" s="209">
        <v>400</v>
      </c>
      <c r="C5296" s="208">
        <v>27.774710814440908</v>
      </c>
      <c r="D5296" s="209"/>
      <c r="E5296" s="209" t="s">
        <v>204</v>
      </c>
      <c r="F5296" s="209">
        <v>2016</v>
      </c>
    </row>
    <row r="5297" spans="1:6" x14ac:dyDescent="0.45">
      <c r="A5297" s="209">
        <v>131096</v>
      </c>
      <c r="B5297" s="209">
        <v>250</v>
      </c>
      <c r="C5297" s="208">
        <v>34.809574514380209</v>
      </c>
      <c r="D5297" s="209"/>
      <c r="E5297" s="209" t="s">
        <v>204</v>
      </c>
      <c r="F5297" s="209">
        <v>2016</v>
      </c>
    </row>
    <row r="5298" spans="1:6" x14ac:dyDescent="0.45">
      <c r="A5298" s="209">
        <v>131101</v>
      </c>
      <c r="B5298" s="209">
        <v>250</v>
      </c>
      <c r="C5298" s="208">
        <v>13.845351642272499</v>
      </c>
      <c r="D5298" s="209"/>
      <c r="E5298" s="209" t="s">
        <v>204</v>
      </c>
      <c r="F5298" s="209">
        <v>2016</v>
      </c>
    </row>
    <row r="5299" spans="1:6" x14ac:dyDescent="0.45">
      <c r="A5299" s="209">
        <v>131103</v>
      </c>
      <c r="B5299" s="209">
        <v>250</v>
      </c>
      <c r="C5299" s="208">
        <v>34.975609414420099</v>
      </c>
      <c r="D5299" s="209"/>
      <c r="E5299" s="209" t="s">
        <v>204</v>
      </c>
      <c r="F5299" s="209">
        <v>2016</v>
      </c>
    </row>
    <row r="5300" spans="1:6" x14ac:dyDescent="0.45">
      <c r="A5300" s="209">
        <v>131105</v>
      </c>
      <c r="B5300" s="209">
        <v>250</v>
      </c>
      <c r="C5300" s="208">
        <v>33.000998706403969</v>
      </c>
      <c r="D5300" s="209"/>
      <c r="E5300" s="209" t="s">
        <v>204</v>
      </c>
      <c r="F5300" s="209">
        <v>2016</v>
      </c>
    </row>
    <row r="5301" spans="1:6" x14ac:dyDescent="0.45">
      <c r="A5301" s="209">
        <v>131106</v>
      </c>
      <c r="B5301" s="209">
        <v>250</v>
      </c>
      <c r="C5301" s="208">
        <v>17.49525235638146</v>
      </c>
      <c r="D5301" s="209" t="s">
        <v>187</v>
      </c>
      <c r="E5301" s="209" t="s">
        <v>204</v>
      </c>
      <c r="F5301" s="209">
        <v>2016</v>
      </c>
    </row>
    <row r="5302" spans="1:6" x14ac:dyDescent="0.45">
      <c r="A5302" s="209">
        <v>131113</v>
      </c>
      <c r="B5302" s="209">
        <v>400</v>
      </c>
      <c r="C5302" s="208">
        <v>58.869959224347859</v>
      </c>
      <c r="D5302" s="209"/>
      <c r="E5302" s="209" t="s">
        <v>204</v>
      </c>
      <c r="F5302" s="209">
        <v>2016</v>
      </c>
    </row>
    <row r="5303" spans="1:6" x14ac:dyDescent="0.45">
      <c r="A5303" s="209">
        <v>131538</v>
      </c>
      <c r="B5303" s="209">
        <v>250</v>
      </c>
      <c r="C5303" s="208">
        <v>30.629224116181401</v>
      </c>
      <c r="D5303" s="209"/>
      <c r="E5303" s="209" t="s">
        <v>204</v>
      </c>
      <c r="F5303" s="209">
        <v>2016</v>
      </c>
    </row>
    <row r="5304" spans="1:6" x14ac:dyDescent="0.45">
      <c r="A5304" s="209">
        <v>131540</v>
      </c>
      <c r="B5304" s="209">
        <v>250</v>
      </c>
      <c r="C5304" s="208">
        <v>26.198811041905621</v>
      </c>
      <c r="D5304" s="209"/>
      <c r="E5304" s="209" t="s">
        <v>204</v>
      </c>
      <c r="F5304" s="209">
        <v>2016</v>
      </c>
    </row>
    <row r="5305" spans="1:6" x14ac:dyDescent="0.45">
      <c r="A5305" s="209">
        <v>131555</v>
      </c>
      <c r="B5305" s="209">
        <v>315</v>
      </c>
      <c r="C5305" s="208">
        <v>22.676837962119301</v>
      </c>
      <c r="D5305" s="209"/>
      <c r="E5305" s="209" t="s">
        <v>204</v>
      </c>
      <c r="F5305" s="209">
        <v>2016</v>
      </c>
    </row>
    <row r="5306" spans="1:6" x14ac:dyDescent="0.45">
      <c r="A5306" s="209">
        <v>131559</v>
      </c>
      <c r="B5306" s="209">
        <v>315</v>
      </c>
      <c r="C5306" s="208">
        <v>34.413609125535302</v>
      </c>
      <c r="D5306" s="209"/>
      <c r="E5306" s="209" t="s">
        <v>204</v>
      </c>
      <c r="F5306" s="209">
        <v>2016</v>
      </c>
    </row>
    <row r="5307" spans="1:6" x14ac:dyDescent="0.45">
      <c r="A5307" s="209">
        <v>131560</v>
      </c>
      <c r="B5307" s="209">
        <v>315</v>
      </c>
      <c r="C5307" s="208">
        <v>32.805198246733312</v>
      </c>
      <c r="D5307" s="209"/>
      <c r="E5307" s="209" t="s">
        <v>204</v>
      </c>
      <c r="F5307" s="209">
        <v>2016</v>
      </c>
    </row>
    <row r="5308" spans="1:6" x14ac:dyDescent="0.45">
      <c r="A5308" s="209">
        <v>131562</v>
      </c>
      <c r="B5308" s="209">
        <v>315</v>
      </c>
      <c r="C5308" s="208">
        <v>23.558401070660519</v>
      </c>
      <c r="D5308" s="209"/>
      <c r="E5308" s="209" t="s">
        <v>204</v>
      </c>
      <c r="F5308" s="209">
        <v>2016</v>
      </c>
    </row>
    <row r="5309" spans="1:6" x14ac:dyDescent="0.45">
      <c r="A5309" s="209">
        <v>131566</v>
      </c>
      <c r="B5309" s="209">
        <v>400</v>
      </c>
      <c r="C5309" s="208">
        <v>13.45143206657688</v>
      </c>
      <c r="D5309" s="209"/>
      <c r="E5309" s="209" t="s">
        <v>204</v>
      </c>
      <c r="F5309" s="209">
        <v>2016</v>
      </c>
    </row>
    <row r="5310" spans="1:6" x14ac:dyDescent="0.45">
      <c r="A5310" s="209">
        <v>131575</v>
      </c>
      <c r="B5310" s="209">
        <v>315</v>
      </c>
      <c r="C5310" s="208">
        <v>26.46901101281092</v>
      </c>
      <c r="D5310" s="209"/>
      <c r="E5310" s="209" t="s">
        <v>204</v>
      </c>
      <c r="F5310" s="209">
        <v>2016</v>
      </c>
    </row>
    <row r="5311" spans="1:6" x14ac:dyDescent="0.45">
      <c r="A5311" s="209">
        <v>131578</v>
      </c>
      <c r="B5311" s="209">
        <v>315</v>
      </c>
      <c r="C5311" s="208">
        <v>41.620280981872448</v>
      </c>
      <c r="D5311" s="209"/>
      <c r="E5311" s="209" t="s">
        <v>204</v>
      </c>
      <c r="F5311" s="209">
        <v>2016</v>
      </c>
    </row>
    <row r="5312" spans="1:6" x14ac:dyDescent="0.45">
      <c r="A5312" s="209">
        <v>131584</v>
      </c>
      <c r="B5312" s="209">
        <v>400</v>
      </c>
      <c r="C5312" s="208">
        <v>33.142508007180439</v>
      </c>
      <c r="D5312" s="209"/>
      <c r="E5312" s="209" t="s">
        <v>204</v>
      </c>
      <c r="F5312" s="209">
        <v>2016</v>
      </c>
    </row>
    <row r="5313" spans="1:6" x14ac:dyDescent="0.45">
      <c r="A5313" s="209">
        <v>131586</v>
      </c>
      <c r="B5313" s="209">
        <v>400</v>
      </c>
      <c r="C5313" s="208">
        <v>11.035322424020441</v>
      </c>
      <c r="D5313" s="209"/>
      <c r="E5313" s="209" t="s">
        <v>204</v>
      </c>
      <c r="F5313" s="209">
        <v>2016</v>
      </c>
    </row>
    <row r="5314" spans="1:6" x14ac:dyDescent="0.45">
      <c r="A5314" s="209">
        <v>131588</v>
      </c>
      <c r="B5314" s="209">
        <v>200</v>
      </c>
      <c r="C5314" s="208">
        <v>15.67497938780151</v>
      </c>
      <c r="D5314" s="209"/>
      <c r="E5314" s="209" t="s">
        <v>204</v>
      </c>
      <c r="F5314" s="209">
        <v>2016</v>
      </c>
    </row>
    <row r="5315" spans="1:6" x14ac:dyDescent="0.45">
      <c r="A5315" s="209">
        <v>131590</v>
      </c>
      <c r="B5315" s="209">
        <v>250</v>
      </c>
      <c r="C5315" s="208">
        <v>8.6955418059584719</v>
      </c>
      <c r="D5315" s="209"/>
      <c r="E5315" s="209" t="s">
        <v>204</v>
      </c>
      <c r="F5315" s="209">
        <v>2016</v>
      </c>
    </row>
    <row r="5316" spans="1:6" x14ac:dyDescent="0.45">
      <c r="A5316" s="209">
        <v>131592</v>
      </c>
      <c r="B5316" s="209">
        <v>250</v>
      </c>
      <c r="C5316" s="208">
        <v>29.94498659380136</v>
      </c>
      <c r="D5316" s="209"/>
      <c r="E5316" s="209" t="s">
        <v>204</v>
      </c>
      <c r="F5316" s="209">
        <v>2016</v>
      </c>
    </row>
    <row r="5317" spans="1:6" x14ac:dyDescent="0.45">
      <c r="A5317" s="209">
        <v>131593</v>
      </c>
      <c r="B5317" s="209">
        <v>250</v>
      </c>
      <c r="C5317" s="208">
        <v>19.406357292107931</v>
      </c>
      <c r="D5317" s="209"/>
      <c r="E5317" s="209" t="s">
        <v>204</v>
      </c>
      <c r="F5317" s="209">
        <v>2016</v>
      </c>
    </row>
    <row r="5318" spans="1:6" x14ac:dyDescent="0.45">
      <c r="A5318" s="209">
        <v>131595</v>
      </c>
      <c r="B5318" s="209">
        <v>250</v>
      </c>
      <c r="C5318" s="208">
        <v>47.277061908208857</v>
      </c>
      <c r="D5318" s="209"/>
      <c r="E5318" s="209" t="s">
        <v>204</v>
      </c>
      <c r="F5318" s="209">
        <v>2016</v>
      </c>
    </row>
    <row r="5319" spans="1:6" x14ac:dyDescent="0.45">
      <c r="A5319" s="209">
        <v>131683</v>
      </c>
      <c r="B5319" s="209">
        <v>400</v>
      </c>
      <c r="C5319" s="208">
        <v>4.1286853626257187</v>
      </c>
      <c r="D5319" s="209"/>
      <c r="E5319" s="209" t="s">
        <v>204</v>
      </c>
      <c r="F5319" s="209">
        <v>2016</v>
      </c>
    </row>
    <row r="5320" spans="1:6" x14ac:dyDescent="0.45">
      <c r="A5320" s="209">
        <v>131686</v>
      </c>
      <c r="B5320" s="209">
        <v>400</v>
      </c>
      <c r="C5320" s="208">
        <v>15.10922464690996</v>
      </c>
      <c r="D5320" s="209"/>
      <c r="E5320" s="209" t="s">
        <v>204</v>
      </c>
      <c r="F5320" s="209">
        <v>2016</v>
      </c>
    </row>
    <row r="5321" spans="1:6" x14ac:dyDescent="0.45">
      <c r="A5321" s="209">
        <v>132193</v>
      </c>
      <c r="B5321" s="209">
        <v>200</v>
      </c>
      <c r="C5321" s="208">
        <v>21.03714809513685</v>
      </c>
      <c r="D5321" s="209"/>
      <c r="E5321" s="209" t="s">
        <v>204</v>
      </c>
      <c r="F5321" s="209">
        <v>2016</v>
      </c>
    </row>
    <row r="5322" spans="1:6" x14ac:dyDescent="0.45">
      <c r="A5322" s="209">
        <v>132194</v>
      </c>
      <c r="B5322" s="209">
        <v>200</v>
      </c>
      <c r="C5322" s="208">
        <v>44.847637618974929</v>
      </c>
      <c r="D5322" s="209"/>
      <c r="E5322" s="209" t="s">
        <v>204</v>
      </c>
      <c r="F5322" s="209">
        <v>2016</v>
      </c>
    </row>
    <row r="5323" spans="1:6" x14ac:dyDescent="0.45">
      <c r="A5323" s="209">
        <v>132195</v>
      </c>
      <c r="B5323" s="209">
        <v>200</v>
      </c>
      <c r="C5323" s="208">
        <v>55.711719593444279</v>
      </c>
      <c r="D5323" s="209"/>
      <c r="E5323" s="209" t="s">
        <v>204</v>
      </c>
      <c r="F5323" s="209">
        <v>2016</v>
      </c>
    </row>
    <row r="5324" spans="1:6" x14ac:dyDescent="0.45">
      <c r="A5324" s="209">
        <v>132196</v>
      </c>
      <c r="B5324" s="209">
        <v>200</v>
      </c>
      <c r="C5324" s="208">
        <v>14.59517695604031</v>
      </c>
      <c r="D5324" s="209"/>
      <c r="E5324" s="209" t="s">
        <v>204</v>
      </c>
      <c r="F5324" s="209">
        <v>2016</v>
      </c>
    </row>
    <row r="5325" spans="1:6" x14ac:dyDescent="0.45">
      <c r="A5325" s="209">
        <v>132209</v>
      </c>
      <c r="B5325" s="209">
        <v>200</v>
      </c>
      <c r="C5325" s="208">
        <v>19.34890436103495</v>
      </c>
      <c r="D5325" s="209"/>
      <c r="E5325" s="209" t="s">
        <v>204</v>
      </c>
      <c r="F5325" s="209">
        <v>2016</v>
      </c>
    </row>
    <row r="5326" spans="1:6" x14ac:dyDescent="0.45">
      <c r="A5326" s="209">
        <v>132211</v>
      </c>
      <c r="B5326" s="209">
        <v>200</v>
      </c>
      <c r="C5326" s="208">
        <v>4.6624135384414762</v>
      </c>
      <c r="D5326" s="209"/>
      <c r="E5326" s="209" t="s">
        <v>204</v>
      </c>
      <c r="F5326" s="209">
        <v>2016</v>
      </c>
    </row>
    <row r="5327" spans="1:6" x14ac:dyDescent="0.45">
      <c r="A5327" s="209">
        <v>132213</v>
      </c>
      <c r="B5327" s="209">
        <v>200</v>
      </c>
      <c r="C5327" s="208">
        <v>22.344645889569382</v>
      </c>
      <c r="D5327" s="209"/>
      <c r="E5327" s="209" t="s">
        <v>204</v>
      </c>
      <c r="F5327" s="209">
        <v>2016</v>
      </c>
    </row>
    <row r="5328" spans="1:6" x14ac:dyDescent="0.45">
      <c r="A5328" s="209">
        <v>132214</v>
      </c>
      <c r="B5328" s="209">
        <v>200</v>
      </c>
      <c r="C5328" s="208">
        <v>11.97931550628082</v>
      </c>
      <c r="D5328" s="209"/>
      <c r="E5328" s="209" t="s">
        <v>204</v>
      </c>
      <c r="F5328" s="209">
        <v>2016</v>
      </c>
    </row>
    <row r="5329" spans="1:6" x14ac:dyDescent="0.45">
      <c r="A5329" s="209">
        <v>132216</v>
      </c>
      <c r="B5329" s="209">
        <v>200</v>
      </c>
      <c r="C5329" s="208">
        <v>8.0838109838548675</v>
      </c>
      <c r="D5329" s="209"/>
      <c r="E5329" s="209" t="s">
        <v>204</v>
      </c>
      <c r="F5329" s="209">
        <v>2016</v>
      </c>
    </row>
    <row r="5330" spans="1:6" x14ac:dyDescent="0.45">
      <c r="A5330" s="209">
        <v>132217</v>
      </c>
      <c r="B5330" s="209">
        <v>200</v>
      </c>
      <c r="C5330" s="208">
        <v>26.628310282882701</v>
      </c>
      <c r="D5330" s="209"/>
      <c r="E5330" s="209" t="s">
        <v>204</v>
      </c>
      <c r="F5330" s="209">
        <v>2016</v>
      </c>
    </row>
    <row r="5331" spans="1:6" x14ac:dyDescent="0.45">
      <c r="A5331" s="209">
        <v>132218</v>
      </c>
      <c r="B5331" s="209">
        <v>200</v>
      </c>
      <c r="C5331" s="208">
        <v>21.922258980997821</v>
      </c>
      <c r="D5331" s="209"/>
      <c r="E5331" s="209" t="s">
        <v>204</v>
      </c>
      <c r="F5331" s="209">
        <v>2016</v>
      </c>
    </row>
    <row r="5332" spans="1:6" x14ac:dyDescent="0.45">
      <c r="A5332" s="209">
        <v>132219</v>
      </c>
      <c r="B5332" s="209">
        <v>200</v>
      </c>
      <c r="C5332" s="208">
        <v>8.5789344973173538</v>
      </c>
      <c r="D5332" s="209"/>
      <c r="E5332" s="209" t="s">
        <v>204</v>
      </c>
      <c r="F5332" s="209">
        <v>2016</v>
      </c>
    </row>
    <row r="5333" spans="1:6" x14ac:dyDescent="0.45">
      <c r="A5333" s="209">
        <v>132222</v>
      </c>
      <c r="B5333" s="209">
        <v>200</v>
      </c>
      <c r="C5333" s="208">
        <v>39.98069013026317</v>
      </c>
      <c r="D5333" s="209"/>
      <c r="E5333" s="209" t="s">
        <v>204</v>
      </c>
      <c r="F5333" s="209">
        <v>2016</v>
      </c>
    </row>
    <row r="5334" spans="1:6" x14ac:dyDescent="0.45">
      <c r="A5334" s="209">
        <v>132225</v>
      </c>
      <c r="B5334" s="209">
        <v>200</v>
      </c>
      <c r="C5334" s="208">
        <v>55.838925532602062</v>
      </c>
      <c r="D5334" s="209"/>
      <c r="E5334" s="209" t="s">
        <v>204</v>
      </c>
      <c r="F5334" s="209">
        <v>2016</v>
      </c>
    </row>
    <row r="5335" spans="1:6" x14ac:dyDescent="0.45">
      <c r="A5335" s="209">
        <v>132422</v>
      </c>
      <c r="B5335" s="209">
        <v>250</v>
      </c>
      <c r="C5335" s="208">
        <v>18.18560312789225</v>
      </c>
      <c r="D5335" s="209" t="s">
        <v>187</v>
      </c>
      <c r="E5335" s="209" t="s">
        <v>204</v>
      </c>
      <c r="F5335" s="209">
        <v>2016</v>
      </c>
    </row>
    <row r="5336" spans="1:6" x14ac:dyDescent="0.45">
      <c r="A5336" s="209">
        <v>132424</v>
      </c>
      <c r="B5336" s="209">
        <v>250</v>
      </c>
      <c r="C5336" s="208">
        <v>10.586198561592679</v>
      </c>
      <c r="D5336" s="209"/>
      <c r="E5336" s="209" t="s">
        <v>204</v>
      </c>
      <c r="F5336" s="209">
        <v>2016</v>
      </c>
    </row>
    <row r="5337" spans="1:6" x14ac:dyDescent="0.45">
      <c r="A5337" s="209">
        <v>132427</v>
      </c>
      <c r="B5337" s="209">
        <v>250</v>
      </c>
      <c r="C5337" s="208">
        <v>19.227378917090721</v>
      </c>
      <c r="D5337" s="209"/>
      <c r="E5337" s="209" t="s">
        <v>204</v>
      </c>
      <c r="F5337" s="209">
        <v>2016</v>
      </c>
    </row>
    <row r="5338" spans="1:6" x14ac:dyDescent="0.45">
      <c r="A5338" s="209">
        <v>132430</v>
      </c>
      <c r="B5338" s="209">
        <v>250</v>
      </c>
      <c r="C5338" s="208">
        <v>23.8415981007361</v>
      </c>
      <c r="D5338" s="209"/>
      <c r="E5338" s="209" t="s">
        <v>204</v>
      </c>
      <c r="F5338" s="209">
        <v>2016</v>
      </c>
    </row>
    <row r="5339" spans="1:6" x14ac:dyDescent="0.45">
      <c r="A5339" s="209">
        <v>132431</v>
      </c>
      <c r="B5339" s="209">
        <v>560</v>
      </c>
      <c r="C5339" s="208">
        <v>2.6436716891797349</v>
      </c>
      <c r="D5339" s="209"/>
      <c r="E5339" s="209" t="s">
        <v>204</v>
      </c>
      <c r="F5339" s="209">
        <v>2016</v>
      </c>
    </row>
    <row r="5340" spans="1:6" x14ac:dyDescent="0.45">
      <c r="A5340" s="209">
        <v>132432</v>
      </c>
      <c r="B5340" s="209">
        <v>560</v>
      </c>
      <c r="C5340" s="208">
        <v>6.7658111116702662</v>
      </c>
      <c r="D5340" s="209"/>
      <c r="E5340" s="209" t="s">
        <v>204</v>
      </c>
      <c r="F5340" s="209">
        <v>2016</v>
      </c>
    </row>
    <row r="5341" spans="1:6" x14ac:dyDescent="0.45">
      <c r="A5341" s="209">
        <v>132433</v>
      </c>
      <c r="B5341" s="209">
        <v>560</v>
      </c>
      <c r="C5341" s="208">
        <v>61.225260309726409</v>
      </c>
      <c r="D5341" s="209"/>
      <c r="E5341" s="209" t="s">
        <v>204</v>
      </c>
      <c r="F5341" s="209">
        <v>2016</v>
      </c>
    </row>
    <row r="5342" spans="1:6" x14ac:dyDescent="0.45">
      <c r="A5342" s="209">
        <v>132434</v>
      </c>
      <c r="B5342" s="209">
        <v>560</v>
      </c>
      <c r="C5342" s="208">
        <v>10.825553808599301</v>
      </c>
      <c r="D5342" s="209" t="s">
        <v>431</v>
      </c>
      <c r="E5342" s="209" t="s">
        <v>204</v>
      </c>
      <c r="F5342" s="209">
        <v>2016</v>
      </c>
    </row>
    <row r="5343" spans="1:6" x14ac:dyDescent="0.45">
      <c r="A5343" s="209">
        <v>132435</v>
      </c>
      <c r="B5343" s="209">
        <v>560</v>
      </c>
      <c r="C5343" s="208">
        <v>55.254118398532313</v>
      </c>
      <c r="D5343" s="209"/>
      <c r="E5343" s="209" t="s">
        <v>204</v>
      </c>
      <c r="F5343" s="209">
        <v>2016</v>
      </c>
    </row>
    <row r="5344" spans="1:6" x14ac:dyDescent="0.45">
      <c r="A5344" s="209">
        <v>132436</v>
      </c>
      <c r="B5344" s="209">
        <v>1125</v>
      </c>
      <c r="C5344" s="208">
        <v>11.66978952488787</v>
      </c>
      <c r="D5344" s="209" t="s">
        <v>431</v>
      </c>
      <c r="E5344" s="209" t="s">
        <v>204</v>
      </c>
      <c r="F5344" s="209">
        <v>2016</v>
      </c>
    </row>
    <row r="5345" spans="1:6" x14ac:dyDescent="0.45">
      <c r="A5345" s="209">
        <v>132437</v>
      </c>
      <c r="B5345" s="209">
        <v>1125</v>
      </c>
      <c r="C5345" s="208">
        <v>121.098902555305</v>
      </c>
      <c r="D5345" s="209"/>
      <c r="E5345" s="209" t="s">
        <v>204</v>
      </c>
      <c r="F5345" s="209">
        <v>2016</v>
      </c>
    </row>
    <row r="5346" spans="1:6" x14ac:dyDescent="0.45">
      <c r="A5346" s="209">
        <v>132438</v>
      </c>
      <c r="B5346" s="209">
        <v>1125</v>
      </c>
      <c r="C5346" s="208">
        <v>5.60440005625453</v>
      </c>
      <c r="D5346" s="209"/>
      <c r="E5346" s="209" t="s">
        <v>204</v>
      </c>
      <c r="F5346" s="209">
        <v>2016</v>
      </c>
    </row>
    <row r="5347" spans="1:6" x14ac:dyDescent="0.45">
      <c r="A5347" s="209">
        <v>132439</v>
      </c>
      <c r="B5347" s="209">
        <v>450</v>
      </c>
      <c r="C5347" s="208">
        <v>33.693563183581688</v>
      </c>
      <c r="D5347" s="209"/>
      <c r="E5347" s="209" t="s">
        <v>204</v>
      </c>
      <c r="F5347" s="209">
        <v>2016</v>
      </c>
    </row>
    <row r="5348" spans="1:6" x14ac:dyDescent="0.45">
      <c r="A5348" s="209">
        <v>132442</v>
      </c>
      <c r="B5348" s="209">
        <v>450</v>
      </c>
      <c r="C5348" s="208">
        <v>18.143376201711089</v>
      </c>
      <c r="D5348" s="209"/>
      <c r="E5348" s="209" t="s">
        <v>204</v>
      </c>
      <c r="F5348" s="209">
        <v>2016</v>
      </c>
    </row>
    <row r="5349" spans="1:6" x14ac:dyDescent="0.45">
      <c r="A5349" s="209">
        <v>132444</v>
      </c>
      <c r="B5349" s="209">
        <v>450</v>
      </c>
      <c r="C5349" s="208">
        <v>15.301545673530899</v>
      </c>
      <c r="D5349" s="209"/>
      <c r="E5349" s="209" t="s">
        <v>204</v>
      </c>
      <c r="F5349" s="209">
        <v>2016</v>
      </c>
    </row>
    <row r="5350" spans="1:6" x14ac:dyDescent="0.45">
      <c r="A5350" s="209">
        <v>132451</v>
      </c>
      <c r="B5350" s="209">
        <v>450</v>
      </c>
      <c r="C5350" s="208">
        <v>9.3554262330966615</v>
      </c>
      <c r="D5350" s="209"/>
      <c r="E5350" s="209" t="s">
        <v>204</v>
      </c>
      <c r="F5350" s="209">
        <v>2016</v>
      </c>
    </row>
    <row r="5351" spans="1:6" x14ac:dyDescent="0.45">
      <c r="A5351" s="209">
        <v>132452</v>
      </c>
      <c r="B5351" s="209">
        <v>450</v>
      </c>
      <c r="C5351" s="208">
        <v>9.7169799835924398</v>
      </c>
      <c r="D5351" s="209"/>
      <c r="E5351" s="209" t="s">
        <v>204</v>
      </c>
      <c r="F5351" s="209">
        <v>2016</v>
      </c>
    </row>
    <row r="5352" spans="1:6" x14ac:dyDescent="0.45">
      <c r="A5352" s="209">
        <v>132454</v>
      </c>
      <c r="B5352" s="209">
        <v>450</v>
      </c>
      <c r="C5352" s="208">
        <v>34.483916541072936</v>
      </c>
      <c r="D5352" s="209"/>
      <c r="E5352" s="209" t="s">
        <v>204</v>
      </c>
      <c r="F5352" s="209">
        <v>2016</v>
      </c>
    </row>
    <row r="5353" spans="1:6" x14ac:dyDescent="0.45">
      <c r="A5353" s="209">
        <v>132458</v>
      </c>
      <c r="B5353" s="209">
        <v>450</v>
      </c>
      <c r="C5353" s="208">
        <v>24.80250995322212</v>
      </c>
      <c r="D5353" s="209"/>
      <c r="E5353" s="209" t="s">
        <v>204</v>
      </c>
      <c r="F5353" s="209">
        <v>2016</v>
      </c>
    </row>
    <row r="5354" spans="1:6" x14ac:dyDescent="0.45">
      <c r="A5354" s="209">
        <v>132460</v>
      </c>
      <c r="B5354" s="209">
        <v>450</v>
      </c>
      <c r="C5354" s="208">
        <v>29.74863022089685</v>
      </c>
      <c r="D5354" s="209"/>
      <c r="E5354" s="209" t="s">
        <v>204</v>
      </c>
      <c r="F5354" s="209">
        <v>2016</v>
      </c>
    </row>
    <row r="5355" spans="1:6" x14ac:dyDescent="0.45">
      <c r="A5355" s="209">
        <v>132465</v>
      </c>
      <c r="B5355" s="209">
        <v>450</v>
      </c>
      <c r="C5355" s="208">
        <v>30.40355406817751</v>
      </c>
      <c r="D5355" s="209"/>
      <c r="E5355" s="209" t="s">
        <v>204</v>
      </c>
      <c r="F5355" s="209">
        <v>2016</v>
      </c>
    </row>
    <row r="5356" spans="1:6" x14ac:dyDescent="0.45">
      <c r="A5356" s="209">
        <v>132468</v>
      </c>
      <c r="B5356" s="209">
        <v>450</v>
      </c>
      <c r="C5356" s="208">
        <v>11.42975940293797</v>
      </c>
      <c r="D5356" s="209"/>
      <c r="E5356" s="209" t="s">
        <v>204</v>
      </c>
      <c r="F5356" s="209">
        <v>2016</v>
      </c>
    </row>
    <row r="5357" spans="1:6" x14ac:dyDescent="0.45">
      <c r="A5357" s="209">
        <v>132469</v>
      </c>
      <c r="B5357" s="209">
        <v>1125</v>
      </c>
      <c r="C5357" s="208">
        <v>259.75404231704363</v>
      </c>
      <c r="D5357" s="209"/>
      <c r="E5357" s="209" t="s">
        <v>204</v>
      </c>
      <c r="F5357" s="209">
        <v>2016</v>
      </c>
    </row>
    <row r="5358" spans="1:6" x14ac:dyDescent="0.45">
      <c r="A5358" s="209">
        <v>132470</v>
      </c>
      <c r="B5358" s="209">
        <v>450</v>
      </c>
      <c r="C5358" s="208">
        <v>23.14481583390879</v>
      </c>
      <c r="D5358" s="209"/>
      <c r="E5358" s="209" t="s">
        <v>204</v>
      </c>
      <c r="F5358" s="209">
        <v>2016</v>
      </c>
    </row>
    <row r="5359" spans="1:6" x14ac:dyDescent="0.45">
      <c r="A5359" s="209">
        <v>132472</v>
      </c>
      <c r="B5359" s="209">
        <v>450</v>
      </c>
      <c r="C5359" s="208">
        <v>27.25572416937592</v>
      </c>
      <c r="D5359" s="209"/>
      <c r="E5359" s="209" t="s">
        <v>204</v>
      </c>
      <c r="F5359" s="209">
        <v>2016</v>
      </c>
    </row>
    <row r="5360" spans="1:6" x14ac:dyDescent="0.45">
      <c r="A5360" s="209">
        <v>132473</v>
      </c>
      <c r="B5360" s="209">
        <v>1125</v>
      </c>
      <c r="C5360" s="208">
        <v>32.325341838860361</v>
      </c>
      <c r="D5360" s="209"/>
      <c r="E5360" s="209" t="s">
        <v>204</v>
      </c>
      <c r="F5360" s="209">
        <v>2016</v>
      </c>
    </row>
    <row r="5361" spans="1:6" x14ac:dyDescent="0.45">
      <c r="A5361" s="209">
        <v>132476</v>
      </c>
      <c r="B5361" s="209">
        <v>1125</v>
      </c>
      <c r="C5361" s="208">
        <v>39.660552504982093</v>
      </c>
      <c r="D5361" s="209"/>
      <c r="E5361" s="209" t="s">
        <v>204</v>
      </c>
      <c r="F5361" s="209">
        <v>2016</v>
      </c>
    </row>
    <row r="5362" spans="1:6" x14ac:dyDescent="0.45">
      <c r="A5362" s="209">
        <v>132477</v>
      </c>
      <c r="B5362" s="209">
        <v>450</v>
      </c>
      <c r="C5362" s="208">
        <v>40.951689830971162</v>
      </c>
      <c r="D5362" s="209"/>
      <c r="E5362" s="209" t="s">
        <v>204</v>
      </c>
      <c r="F5362" s="209">
        <v>2016</v>
      </c>
    </row>
    <row r="5363" spans="1:6" x14ac:dyDescent="0.45">
      <c r="A5363" s="209">
        <v>132478</v>
      </c>
      <c r="B5363" s="209">
        <v>400</v>
      </c>
      <c r="C5363" s="208">
        <v>58.380775088962011</v>
      </c>
      <c r="D5363" s="209"/>
      <c r="E5363" s="209" t="s">
        <v>204</v>
      </c>
      <c r="F5363" s="209">
        <v>2016</v>
      </c>
    </row>
    <row r="5364" spans="1:6" x14ac:dyDescent="0.45">
      <c r="A5364" s="209">
        <v>132481</v>
      </c>
      <c r="B5364" s="209">
        <v>400</v>
      </c>
      <c r="C5364" s="208">
        <v>13.598503594203761</v>
      </c>
      <c r="D5364" s="209"/>
      <c r="E5364" s="209" t="s">
        <v>204</v>
      </c>
      <c r="F5364" s="209">
        <v>2016</v>
      </c>
    </row>
    <row r="5365" spans="1:6" x14ac:dyDescent="0.45">
      <c r="A5365" s="209">
        <v>132482</v>
      </c>
      <c r="B5365" s="209">
        <v>400</v>
      </c>
      <c r="C5365" s="208">
        <v>24.306964022744609</v>
      </c>
      <c r="D5365" s="209"/>
      <c r="E5365" s="209" t="s">
        <v>204</v>
      </c>
      <c r="F5365" s="209">
        <v>2016</v>
      </c>
    </row>
    <row r="5366" spans="1:6" x14ac:dyDescent="0.45">
      <c r="A5366" s="209">
        <v>132483</v>
      </c>
      <c r="B5366" s="209">
        <v>400</v>
      </c>
      <c r="C5366" s="208">
        <v>19.511599114320461</v>
      </c>
      <c r="D5366" s="209"/>
      <c r="E5366" s="209" t="s">
        <v>204</v>
      </c>
      <c r="F5366" s="209">
        <v>2016</v>
      </c>
    </row>
    <row r="5367" spans="1:6" x14ac:dyDescent="0.45">
      <c r="A5367" s="209">
        <v>132485</v>
      </c>
      <c r="B5367" s="209">
        <v>315</v>
      </c>
      <c r="C5367" s="208">
        <v>41.924652652737393</v>
      </c>
      <c r="D5367" s="209"/>
      <c r="E5367" s="209" t="s">
        <v>204</v>
      </c>
      <c r="F5367" s="209">
        <v>2016</v>
      </c>
    </row>
    <row r="5368" spans="1:6" x14ac:dyDescent="0.45">
      <c r="A5368" s="209">
        <v>132488</v>
      </c>
      <c r="B5368" s="209">
        <v>315</v>
      </c>
      <c r="C5368" s="208">
        <v>22.594039036179311</v>
      </c>
      <c r="D5368" s="209"/>
      <c r="E5368" s="209" t="s">
        <v>204</v>
      </c>
      <c r="F5368" s="209">
        <v>2016</v>
      </c>
    </row>
    <row r="5369" spans="1:6" x14ac:dyDescent="0.45">
      <c r="A5369" s="209">
        <v>132490</v>
      </c>
      <c r="B5369" s="209">
        <v>315</v>
      </c>
      <c r="C5369" s="208">
        <v>26.866367450875732</v>
      </c>
      <c r="D5369" s="209"/>
      <c r="E5369" s="209" t="s">
        <v>204</v>
      </c>
      <c r="F5369" s="209">
        <v>2016</v>
      </c>
    </row>
    <row r="5370" spans="1:6" x14ac:dyDescent="0.45">
      <c r="A5370" s="209">
        <v>132492</v>
      </c>
      <c r="B5370" s="209">
        <v>315</v>
      </c>
      <c r="C5370" s="208">
        <v>30.431518200740449</v>
      </c>
      <c r="D5370" s="209"/>
      <c r="E5370" s="209" t="s">
        <v>204</v>
      </c>
      <c r="F5370" s="209">
        <v>2016</v>
      </c>
    </row>
    <row r="5371" spans="1:6" x14ac:dyDescent="0.45">
      <c r="A5371" s="209">
        <v>132494</v>
      </c>
      <c r="B5371" s="209">
        <v>250</v>
      </c>
      <c r="C5371" s="208">
        <v>13.314056481688739</v>
      </c>
      <c r="D5371" s="209"/>
      <c r="E5371" s="209" t="s">
        <v>204</v>
      </c>
      <c r="F5371" s="209">
        <v>2016</v>
      </c>
    </row>
    <row r="5372" spans="1:6" x14ac:dyDescent="0.45">
      <c r="A5372" s="209">
        <v>132495</v>
      </c>
      <c r="B5372" s="209">
        <v>250</v>
      </c>
      <c r="C5372" s="208">
        <v>6.548473104435546</v>
      </c>
      <c r="D5372" s="209"/>
      <c r="E5372" s="209" t="s">
        <v>204</v>
      </c>
      <c r="F5372" s="209">
        <v>2016</v>
      </c>
    </row>
    <row r="5373" spans="1:6" x14ac:dyDescent="0.45">
      <c r="A5373" s="209">
        <v>132497</v>
      </c>
      <c r="B5373" s="209">
        <v>250</v>
      </c>
      <c r="C5373" s="208">
        <v>35.257460203579917</v>
      </c>
      <c r="D5373" s="209"/>
      <c r="E5373" s="209" t="s">
        <v>204</v>
      </c>
      <c r="F5373" s="209">
        <v>2016</v>
      </c>
    </row>
    <row r="5374" spans="1:6" x14ac:dyDescent="0.45">
      <c r="A5374" s="209">
        <v>132502</v>
      </c>
      <c r="B5374" s="209">
        <v>200</v>
      </c>
      <c r="C5374" s="208">
        <v>27.41787920305827</v>
      </c>
      <c r="D5374" s="209"/>
      <c r="E5374" s="209" t="s">
        <v>204</v>
      </c>
      <c r="F5374" s="209">
        <v>2016</v>
      </c>
    </row>
    <row r="5375" spans="1:6" x14ac:dyDescent="0.45">
      <c r="A5375" s="209">
        <v>132503</v>
      </c>
      <c r="B5375" s="209">
        <v>1125</v>
      </c>
      <c r="C5375" s="208">
        <v>15.93288423319779</v>
      </c>
      <c r="D5375" s="209"/>
      <c r="E5375" s="209" t="s">
        <v>204</v>
      </c>
      <c r="F5375" s="209">
        <v>2016</v>
      </c>
    </row>
    <row r="5376" spans="1:6" x14ac:dyDescent="0.45">
      <c r="A5376" s="209">
        <v>132504</v>
      </c>
      <c r="B5376" s="209">
        <v>200</v>
      </c>
      <c r="C5376" s="208">
        <v>3.1716557188209999</v>
      </c>
      <c r="D5376" s="209"/>
      <c r="E5376" s="209" t="s">
        <v>204</v>
      </c>
      <c r="F5376" s="209">
        <v>2016</v>
      </c>
    </row>
    <row r="5377" spans="1:6" x14ac:dyDescent="0.45">
      <c r="A5377" s="209">
        <v>132505</v>
      </c>
      <c r="B5377" s="209">
        <v>200</v>
      </c>
      <c r="C5377" s="208">
        <v>24.56402450681421</v>
      </c>
      <c r="D5377" s="209"/>
      <c r="E5377" s="209" t="s">
        <v>204</v>
      </c>
      <c r="F5377" s="209">
        <v>2016</v>
      </c>
    </row>
    <row r="5378" spans="1:6" x14ac:dyDescent="0.45">
      <c r="A5378" s="209">
        <v>132506</v>
      </c>
      <c r="B5378" s="209">
        <v>200</v>
      </c>
      <c r="C5378" s="208">
        <v>10.94316681763233</v>
      </c>
      <c r="D5378" s="209"/>
      <c r="E5378" s="209" t="s">
        <v>204</v>
      </c>
      <c r="F5378" s="209">
        <v>2016</v>
      </c>
    </row>
    <row r="5379" spans="1:6" x14ac:dyDescent="0.45">
      <c r="A5379" s="209">
        <v>132510</v>
      </c>
      <c r="B5379" s="209">
        <v>200</v>
      </c>
      <c r="C5379" s="208">
        <v>22.269737313421409</v>
      </c>
      <c r="D5379" s="209"/>
      <c r="E5379" s="209" t="s">
        <v>204</v>
      </c>
      <c r="F5379" s="209">
        <v>2016</v>
      </c>
    </row>
    <row r="5380" spans="1:6" x14ac:dyDescent="0.45">
      <c r="A5380" s="209">
        <v>132512</v>
      </c>
      <c r="B5380" s="209">
        <v>200</v>
      </c>
      <c r="C5380" s="208">
        <v>10.054857101468819</v>
      </c>
      <c r="D5380" s="209"/>
      <c r="E5380" s="209" t="s">
        <v>204</v>
      </c>
      <c r="F5380" s="209">
        <v>2016</v>
      </c>
    </row>
    <row r="5381" spans="1:6" x14ac:dyDescent="0.45">
      <c r="A5381" s="209">
        <v>132514</v>
      </c>
      <c r="B5381" s="209"/>
      <c r="C5381" s="208">
        <v>17.4516639690974</v>
      </c>
      <c r="D5381" s="209"/>
      <c r="E5381" s="209" t="s">
        <v>204</v>
      </c>
      <c r="F5381" s="209">
        <v>2016</v>
      </c>
    </row>
    <row r="5382" spans="1:6" x14ac:dyDescent="0.45">
      <c r="A5382" s="209">
        <v>132588</v>
      </c>
      <c r="B5382" s="209">
        <v>1000</v>
      </c>
      <c r="C5382" s="208">
        <v>31.97037182212069</v>
      </c>
      <c r="D5382" s="209" t="s">
        <v>481</v>
      </c>
      <c r="E5382" s="209" t="s">
        <v>204</v>
      </c>
      <c r="F5382" s="209">
        <v>1901</v>
      </c>
    </row>
    <row r="5383" spans="1:6" x14ac:dyDescent="0.45">
      <c r="A5383" s="209">
        <v>132589</v>
      </c>
      <c r="B5383" s="209">
        <v>1125</v>
      </c>
      <c r="C5383" s="208">
        <v>33.966767582385749</v>
      </c>
      <c r="D5383" s="209"/>
      <c r="E5383" s="209" t="s">
        <v>204</v>
      </c>
      <c r="F5383" s="209">
        <v>2016</v>
      </c>
    </row>
    <row r="5384" spans="1:6" x14ac:dyDescent="0.45">
      <c r="A5384" s="209">
        <v>132590</v>
      </c>
      <c r="B5384" s="209">
        <v>1125</v>
      </c>
      <c r="C5384" s="208">
        <v>20.617662330952079</v>
      </c>
      <c r="D5384" s="209"/>
      <c r="E5384" s="209" t="s">
        <v>204</v>
      </c>
      <c r="F5384" s="209">
        <v>2016</v>
      </c>
    </row>
    <row r="5385" spans="1:6" x14ac:dyDescent="0.45">
      <c r="A5385" s="209">
        <v>132591</v>
      </c>
      <c r="B5385" s="209">
        <v>1125</v>
      </c>
      <c r="C5385" s="208">
        <v>81.768679822532903</v>
      </c>
      <c r="D5385" s="209"/>
      <c r="E5385" s="209" t="s">
        <v>204</v>
      </c>
      <c r="F5385" s="209">
        <v>2016</v>
      </c>
    </row>
    <row r="5386" spans="1:6" x14ac:dyDescent="0.45">
      <c r="A5386" s="209">
        <v>132593</v>
      </c>
      <c r="B5386" s="209">
        <v>1125</v>
      </c>
      <c r="C5386" s="208">
        <v>7.424675076620936</v>
      </c>
      <c r="D5386" s="209"/>
      <c r="E5386" s="209" t="s">
        <v>204</v>
      </c>
      <c r="F5386" s="209">
        <v>2016</v>
      </c>
    </row>
    <row r="5387" spans="1:6" x14ac:dyDescent="0.45">
      <c r="A5387" s="209">
        <v>132594</v>
      </c>
      <c r="B5387" s="209">
        <v>1125</v>
      </c>
      <c r="C5387" s="208">
        <v>135.1632198494039</v>
      </c>
      <c r="D5387" s="209"/>
      <c r="E5387" s="209" t="s">
        <v>204</v>
      </c>
      <c r="F5387" s="209">
        <v>2016</v>
      </c>
    </row>
    <row r="5388" spans="1:6" x14ac:dyDescent="0.45">
      <c r="A5388" s="209">
        <v>132608</v>
      </c>
      <c r="B5388" s="209">
        <v>200</v>
      </c>
      <c r="C5388" s="208">
        <v>30.047709987561511</v>
      </c>
      <c r="D5388" s="209"/>
      <c r="E5388" s="209" t="s">
        <v>204</v>
      </c>
      <c r="F5388" s="209">
        <v>2016</v>
      </c>
    </row>
    <row r="5389" spans="1:6" x14ac:dyDescent="0.45">
      <c r="A5389" s="209">
        <v>132609</v>
      </c>
      <c r="B5389" s="209">
        <v>200</v>
      </c>
      <c r="C5389" s="208">
        <v>29.489260757095931</v>
      </c>
      <c r="D5389" s="209"/>
      <c r="E5389" s="209" t="s">
        <v>204</v>
      </c>
      <c r="F5389" s="209">
        <v>2016</v>
      </c>
    </row>
    <row r="5390" spans="1:6" x14ac:dyDescent="0.45">
      <c r="A5390" s="209">
        <v>132612</v>
      </c>
      <c r="B5390" s="209">
        <v>200</v>
      </c>
      <c r="C5390" s="208">
        <v>42.389235661948753</v>
      </c>
      <c r="D5390" s="209"/>
      <c r="E5390" s="209" t="s">
        <v>204</v>
      </c>
      <c r="F5390" s="209">
        <v>2016</v>
      </c>
    </row>
    <row r="5391" spans="1:6" x14ac:dyDescent="0.45">
      <c r="A5391" s="209">
        <v>132614</v>
      </c>
      <c r="B5391" s="209">
        <v>250</v>
      </c>
      <c r="C5391" s="208">
        <v>33.818329349547788</v>
      </c>
      <c r="D5391" s="209"/>
      <c r="E5391" s="209" t="s">
        <v>204</v>
      </c>
      <c r="F5391" s="209">
        <v>2016</v>
      </c>
    </row>
    <row r="5392" spans="1:6" x14ac:dyDescent="0.45">
      <c r="A5392" s="209">
        <v>132616</v>
      </c>
      <c r="B5392" s="209">
        <v>200</v>
      </c>
      <c r="C5392" s="208">
        <v>28.251053077803071</v>
      </c>
      <c r="D5392" s="209"/>
      <c r="E5392" s="209" t="s">
        <v>204</v>
      </c>
      <c r="F5392" s="209">
        <v>2016</v>
      </c>
    </row>
    <row r="5393" spans="1:6" x14ac:dyDescent="0.45">
      <c r="A5393" s="209">
        <v>132619</v>
      </c>
      <c r="B5393" s="209">
        <v>250</v>
      </c>
      <c r="C5393" s="208">
        <v>27.76840110636039</v>
      </c>
      <c r="D5393" s="209"/>
      <c r="E5393" s="209" t="s">
        <v>204</v>
      </c>
      <c r="F5393" s="209">
        <v>2016</v>
      </c>
    </row>
    <row r="5394" spans="1:6" x14ac:dyDescent="0.45">
      <c r="A5394" s="209">
        <v>132624</v>
      </c>
      <c r="B5394" s="209">
        <v>250</v>
      </c>
      <c r="C5394" s="208">
        <v>30.686682779365832</v>
      </c>
      <c r="D5394" s="209"/>
      <c r="E5394" s="209" t="s">
        <v>204</v>
      </c>
      <c r="F5394" s="209">
        <v>2016</v>
      </c>
    </row>
    <row r="5395" spans="1:6" x14ac:dyDescent="0.45">
      <c r="A5395" s="209">
        <v>132626</v>
      </c>
      <c r="B5395" s="209">
        <v>250</v>
      </c>
      <c r="C5395" s="208">
        <v>28.388400800304169</v>
      </c>
      <c r="D5395" s="209"/>
      <c r="E5395" s="209" t="s">
        <v>204</v>
      </c>
      <c r="F5395" s="209">
        <v>2016</v>
      </c>
    </row>
    <row r="5396" spans="1:6" x14ac:dyDescent="0.45">
      <c r="A5396" s="209">
        <v>132628</v>
      </c>
      <c r="B5396" s="209">
        <v>200</v>
      </c>
      <c r="C5396" s="208">
        <v>18.65124660711923</v>
      </c>
      <c r="D5396" s="209"/>
      <c r="E5396" s="209" t="s">
        <v>204</v>
      </c>
      <c r="F5396" s="209">
        <v>2016</v>
      </c>
    </row>
    <row r="5397" spans="1:6" x14ac:dyDescent="0.45">
      <c r="A5397" s="209">
        <v>132632</v>
      </c>
      <c r="B5397" s="209">
        <v>200</v>
      </c>
      <c r="C5397" s="208">
        <v>19.208149312767741</v>
      </c>
      <c r="D5397" s="209" t="s">
        <v>395</v>
      </c>
      <c r="E5397" s="209" t="s">
        <v>204</v>
      </c>
      <c r="F5397" s="209">
        <v>2016</v>
      </c>
    </row>
    <row r="5398" spans="1:6" x14ac:dyDescent="0.45">
      <c r="A5398" s="209">
        <v>132635</v>
      </c>
      <c r="B5398" s="209">
        <v>200</v>
      </c>
      <c r="C5398" s="208">
        <v>28.378618711439081</v>
      </c>
      <c r="D5398" s="209"/>
      <c r="E5398" s="209" t="s">
        <v>204</v>
      </c>
      <c r="F5398" s="209">
        <v>2016</v>
      </c>
    </row>
    <row r="5399" spans="1:6" x14ac:dyDescent="0.45">
      <c r="A5399" s="209">
        <v>132636</v>
      </c>
      <c r="B5399" s="209">
        <v>315</v>
      </c>
      <c r="C5399" s="208">
        <v>10.98184866036493</v>
      </c>
      <c r="D5399" s="209"/>
      <c r="E5399" s="209" t="s">
        <v>204</v>
      </c>
      <c r="F5399" s="209">
        <v>2016</v>
      </c>
    </row>
    <row r="5400" spans="1:6" x14ac:dyDescent="0.45">
      <c r="A5400" s="209">
        <v>132638</v>
      </c>
      <c r="B5400" s="209">
        <v>315</v>
      </c>
      <c r="C5400" s="208">
        <v>27.672329140026399</v>
      </c>
      <c r="D5400" s="209"/>
      <c r="E5400" s="209" t="s">
        <v>204</v>
      </c>
      <c r="F5400" s="209">
        <v>2016</v>
      </c>
    </row>
    <row r="5401" spans="1:6" x14ac:dyDescent="0.45">
      <c r="A5401" s="209">
        <v>132640</v>
      </c>
      <c r="B5401" s="209">
        <v>315</v>
      </c>
      <c r="C5401" s="208">
        <v>17.710892128164769</v>
      </c>
      <c r="D5401" s="209"/>
      <c r="E5401" s="209" t="s">
        <v>204</v>
      </c>
      <c r="F5401" s="209">
        <v>2016</v>
      </c>
    </row>
    <row r="5402" spans="1:6" x14ac:dyDescent="0.45">
      <c r="A5402" s="209">
        <v>132642</v>
      </c>
      <c r="B5402" s="209">
        <v>315</v>
      </c>
      <c r="C5402" s="208">
        <v>11.71161816325025</v>
      </c>
      <c r="D5402" s="209"/>
      <c r="E5402" s="209" t="s">
        <v>204</v>
      </c>
      <c r="F5402" s="209">
        <v>2016</v>
      </c>
    </row>
    <row r="5403" spans="1:6" x14ac:dyDescent="0.45">
      <c r="A5403" s="209">
        <v>132645</v>
      </c>
      <c r="B5403" s="209">
        <v>315</v>
      </c>
      <c r="C5403" s="208">
        <v>15.87610153657166</v>
      </c>
      <c r="D5403" s="209"/>
      <c r="E5403" s="209" t="s">
        <v>204</v>
      </c>
      <c r="F5403" s="209">
        <v>2016</v>
      </c>
    </row>
    <row r="5404" spans="1:6" x14ac:dyDescent="0.45">
      <c r="A5404" s="209">
        <v>132646</v>
      </c>
      <c r="B5404" s="209">
        <v>315</v>
      </c>
      <c r="C5404" s="208">
        <v>32.655861648372479</v>
      </c>
      <c r="D5404" s="209"/>
      <c r="E5404" s="209" t="s">
        <v>204</v>
      </c>
      <c r="F5404" s="209">
        <v>2016</v>
      </c>
    </row>
    <row r="5405" spans="1:6" x14ac:dyDescent="0.45">
      <c r="A5405" s="209">
        <v>132648</v>
      </c>
      <c r="B5405" s="209">
        <v>315</v>
      </c>
      <c r="C5405" s="208">
        <v>27.727949798137381</v>
      </c>
      <c r="D5405" s="209"/>
      <c r="E5405" s="209" t="s">
        <v>204</v>
      </c>
      <c r="F5405" s="209">
        <v>2016</v>
      </c>
    </row>
    <row r="5406" spans="1:6" x14ac:dyDescent="0.45">
      <c r="A5406" s="209">
        <v>132650</v>
      </c>
      <c r="B5406" s="209">
        <v>315</v>
      </c>
      <c r="C5406" s="208">
        <v>29.958272647279841</v>
      </c>
      <c r="D5406" s="209"/>
      <c r="E5406" s="209" t="s">
        <v>204</v>
      </c>
      <c r="F5406" s="209">
        <v>2016</v>
      </c>
    </row>
    <row r="5407" spans="1:6" x14ac:dyDescent="0.45">
      <c r="A5407" s="209">
        <v>132653</v>
      </c>
      <c r="B5407" s="209">
        <v>315</v>
      </c>
      <c r="C5407" s="208">
        <v>28.932075626612999</v>
      </c>
      <c r="D5407" s="209"/>
      <c r="E5407" s="209" t="s">
        <v>204</v>
      </c>
      <c r="F5407" s="209">
        <v>2016</v>
      </c>
    </row>
    <row r="5408" spans="1:6" x14ac:dyDescent="0.45">
      <c r="A5408" s="209">
        <v>132656</v>
      </c>
      <c r="B5408" s="209">
        <v>315</v>
      </c>
      <c r="C5408" s="208">
        <v>26.2163460446668</v>
      </c>
      <c r="D5408" s="209"/>
      <c r="E5408" s="209" t="s">
        <v>204</v>
      </c>
      <c r="F5408" s="209">
        <v>2016</v>
      </c>
    </row>
    <row r="5409" spans="1:6" x14ac:dyDescent="0.45">
      <c r="A5409" s="209">
        <v>132659</v>
      </c>
      <c r="B5409" s="209">
        <v>315</v>
      </c>
      <c r="C5409" s="208">
        <v>30.260882340490539</v>
      </c>
      <c r="D5409" s="209"/>
      <c r="E5409" s="209" t="s">
        <v>204</v>
      </c>
      <c r="F5409" s="209">
        <v>2016</v>
      </c>
    </row>
    <row r="5410" spans="1:6" x14ac:dyDescent="0.45">
      <c r="A5410" s="209">
        <v>132662</v>
      </c>
      <c r="B5410" s="209">
        <v>315</v>
      </c>
      <c r="C5410" s="208">
        <v>18.42168559029216</v>
      </c>
      <c r="D5410" s="209"/>
      <c r="E5410" s="209" t="s">
        <v>204</v>
      </c>
      <c r="F5410" s="209">
        <v>2016</v>
      </c>
    </row>
    <row r="5411" spans="1:6" x14ac:dyDescent="0.45">
      <c r="A5411" s="209">
        <v>132666</v>
      </c>
      <c r="B5411" s="209">
        <v>315</v>
      </c>
      <c r="C5411" s="208">
        <v>13.00249975988776</v>
      </c>
      <c r="D5411" s="209"/>
      <c r="E5411" s="209" t="s">
        <v>204</v>
      </c>
      <c r="F5411" s="209">
        <v>2016</v>
      </c>
    </row>
    <row r="5412" spans="1:6" x14ac:dyDescent="0.45">
      <c r="A5412" s="209">
        <v>132679</v>
      </c>
      <c r="B5412" s="209">
        <v>250</v>
      </c>
      <c r="C5412" s="208">
        <v>32.260255733607693</v>
      </c>
      <c r="D5412" s="209"/>
      <c r="E5412" s="209" t="s">
        <v>204</v>
      </c>
      <c r="F5412" s="209">
        <v>2016</v>
      </c>
    </row>
    <row r="5413" spans="1:6" x14ac:dyDescent="0.45">
      <c r="A5413" s="209">
        <v>132682</v>
      </c>
      <c r="B5413" s="209">
        <v>250</v>
      </c>
      <c r="C5413" s="208">
        <v>31.98627830752724</v>
      </c>
      <c r="D5413" s="209"/>
      <c r="E5413" s="209" t="s">
        <v>204</v>
      </c>
      <c r="F5413" s="209">
        <v>2016</v>
      </c>
    </row>
    <row r="5414" spans="1:6" x14ac:dyDescent="0.45">
      <c r="A5414" s="209">
        <v>132685</v>
      </c>
      <c r="B5414" s="209">
        <v>250</v>
      </c>
      <c r="C5414" s="208">
        <v>14.27939774663078</v>
      </c>
      <c r="D5414" s="209"/>
      <c r="E5414" s="209" t="s">
        <v>204</v>
      </c>
      <c r="F5414" s="209">
        <v>2016</v>
      </c>
    </row>
    <row r="5415" spans="1:6" x14ac:dyDescent="0.45">
      <c r="A5415" s="209">
        <v>132694</v>
      </c>
      <c r="B5415" s="209">
        <v>200</v>
      </c>
      <c r="C5415" s="208">
        <v>28.158559977870802</v>
      </c>
      <c r="D5415" s="209"/>
      <c r="E5415" s="209" t="s">
        <v>204</v>
      </c>
      <c r="F5415" s="209">
        <v>2016</v>
      </c>
    </row>
    <row r="5416" spans="1:6" x14ac:dyDescent="0.45">
      <c r="A5416" s="209">
        <v>132697</v>
      </c>
      <c r="B5416" s="209">
        <v>200</v>
      </c>
      <c r="C5416" s="208">
        <v>32.034626577642634</v>
      </c>
      <c r="D5416" s="209"/>
      <c r="E5416" s="209" t="s">
        <v>204</v>
      </c>
      <c r="F5416" s="209">
        <v>2016</v>
      </c>
    </row>
    <row r="5417" spans="1:6" x14ac:dyDescent="0.45">
      <c r="A5417" s="209">
        <v>132700</v>
      </c>
      <c r="B5417" s="209">
        <v>200</v>
      </c>
      <c r="C5417" s="208">
        <v>15.726490390382381</v>
      </c>
      <c r="D5417" s="209"/>
      <c r="E5417" s="209" t="s">
        <v>204</v>
      </c>
      <c r="F5417" s="209">
        <v>2016</v>
      </c>
    </row>
    <row r="5418" spans="1:6" x14ac:dyDescent="0.45">
      <c r="A5418" s="209">
        <v>132702</v>
      </c>
      <c r="B5418" s="209">
        <v>200</v>
      </c>
      <c r="C5418" s="208">
        <v>16.405258303251369</v>
      </c>
      <c r="D5418" s="209"/>
      <c r="E5418" s="209" t="s">
        <v>204</v>
      </c>
      <c r="F5418" s="209">
        <v>2016</v>
      </c>
    </row>
    <row r="5419" spans="1:6" x14ac:dyDescent="0.45">
      <c r="A5419" s="209">
        <v>132705</v>
      </c>
      <c r="B5419" s="209">
        <v>250</v>
      </c>
      <c r="C5419" s="208">
        <v>31.83674606514716</v>
      </c>
      <c r="D5419" s="209"/>
      <c r="E5419" s="209" t="s">
        <v>204</v>
      </c>
      <c r="F5419" s="209">
        <v>2016</v>
      </c>
    </row>
    <row r="5420" spans="1:6" x14ac:dyDescent="0.45">
      <c r="A5420" s="209">
        <v>132720</v>
      </c>
      <c r="B5420" s="209">
        <v>200</v>
      </c>
      <c r="C5420" s="208">
        <v>21.370274795202231</v>
      </c>
      <c r="D5420" s="209"/>
      <c r="E5420" s="209" t="s">
        <v>204</v>
      </c>
      <c r="F5420" s="209">
        <v>2006</v>
      </c>
    </row>
    <row r="5421" spans="1:6" x14ac:dyDescent="0.45">
      <c r="A5421" s="209">
        <v>132975</v>
      </c>
      <c r="B5421" s="209">
        <v>315</v>
      </c>
      <c r="C5421" s="208">
        <v>25.7018961953084</v>
      </c>
      <c r="D5421" s="209" t="s">
        <v>482</v>
      </c>
      <c r="E5421" s="209" t="s">
        <v>204</v>
      </c>
      <c r="F5421" s="209">
        <v>2016</v>
      </c>
    </row>
    <row r="5422" spans="1:6" x14ac:dyDescent="0.45">
      <c r="A5422" s="209">
        <v>132998</v>
      </c>
      <c r="B5422" s="209">
        <v>1200</v>
      </c>
      <c r="C5422" s="208">
        <v>45.482027144046633</v>
      </c>
      <c r="D5422" s="209"/>
      <c r="E5422" s="209" t="s">
        <v>203</v>
      </c>
      <c r="F5422" s="209">
        <v>1974</v>
      </c>
    </row>
    <row r="5423" spans="1:6" x14ac:dyDescent="0.45">
      <c r="A5423" s="209">
        <v>133003</v>
      </c>
      <c r="B5423" s="209">
        <v>450</v>
      </c>
      <c r="C5423" s="208">
        <v>13.769007109768509</v>
      </c>
      <c r="D5423" s="209"/>
      <c r="E5423" s="209" t="s">
        <v>204</v>
      </c>
      <c r="F5423" s="209">
        <v>2016</v>
      </c>
    </row>
    <row r="5424" spans="1:6" x14ac:dyDescent="0.45">
      <c r="A5424" s="209">
        <v>133004</v>
      </c>
      <c r="B5424" s="209">
        <v>450</v>
      </c>
      <c r="C5424" s="208">
        <v>4.0071722352356423</v>
      </c>
      <c r="D5424" s="209"/>
      <c r="E5424" s="209" t="s">
        <v>204</v>
      </c>
      <c r="F5424" s="209">
        <v>2016</v>
      </c>
    </row>
    <row r="5425" spans="1:6" x14ac:dyDescent="0.45">
      <c r="A5425" s="209">
        <v>133010</v>
      </c>
      <c r="B5425" s="209">
        <v>1200</v>
      </c>
      <c r="C5425" s="208">
        <v>26.532305468892531</v>
      </c>
      <c r="D5425" s="209" t="s">
        <v>483</v>
      </c>
      <c r="E5425" s="209" t="s">
        <v>109</v>
      </c>
      <c r="F5425" s="209">
        <v>2016</v>
      </c>
    </row>
    <row r="5426" spans="1:6" x14ac:dyDescent="0.45">
      <c r="A5426" s="209">
        <v>133242</v>
      </c>
      <c r="B5426" s="209">
        <v>400</v>
      </c>
      <c r="C5426" s="208">
        <v>65.955596957254187</v>
      </c>
      <c r="D5426" s="209"/>
      <c r="E5426" s="209" t="s">
        <v>204</v>
      </c>
      <c r="F5426" s="209">
        <v>2016</v>
      </c>
    </row>
    <row r="5427" spans="1:6" x14ac:dyDescent="0.45">
      <c r="A5427" s="209">
        <v>133243</v>
      </c>
      <c r="B5427" s="209">
        <v>400</v>
      </c>
      <c r="C5427" s="208">
        <v>60.334312865969324</v>
      </c>
      <c r="D5427" s="209"/>
      <c r="E5427" s="209" t="s">
        <v>204</v>
      </c>
      <c r="F5427" s="209">
        <v>2016</v>
      </c>
    </row>
    <row r="5428" spans="1:6" x14ac:dyDescent="0.45">
      <c r="A5428" s="209">
        <v>133244</v>
      </c>
      <c r="B5428" s="209">
        <v>400</v>
      </c>
      <c r="C5428" s="208">
        <v>37.082727402456072</v>
      </c>
      <c r="D5428" s="209"/>
      <c r="E5428" s="209" t="s">
        <v>204</v>
      </c>
      <c r="F5428" s="209">
        <v>2016</v>
      </c>
    </row>
    <row r="5429" spans="1:6" x14ac:dyDescent="0.45">
      <c r="A5429" s="209">
        <v>133245</v>
      </c>
      <c r="B5429" s="209">
        <v>400</v>
      </c>
      <c r="C5429" s="208">
        <v>64.432653282120256</v>
      </c>
      <c r="D5429" s="209"/>
      <c r="E5429" s="209" t="s">
        <v>204</v>
      </c>
      <c r="F5429" s="209">
        <v>2016</v>
      </c>
    </row>
    <row r="5430" spans="1:6" x14ac:dyDescent="0.45">
      <c r="A5430" s="209">
        <v>133246</v>
      </c>
      <c r="B5430" s="209">
        <v>680</v>
      </c>
      <c r="C5430" s="208">
        <v>56.312101101572381</v>
      </c>
      <c r="D5430" s="209"/>
      <c r="E5430" s="209" t="s">
        <v>204</v>
      </c>
      <c r="F5430" s="209">
        <v>2016</v>
      </c>
    </row>
    <row r="5431" spans="1:6" x14ac:dyDescent="0.45">
      <c r="A5431" s="209">
        <v>133247</v>
      </c>
      <c r="B5431" s="209">
        <v>680</v>
      </c>
      <c r="C5431" s="208">
        <v>27.38722026789166</v>
      </c>
      <c r="D5431" s="209"/>
      <c r="E5431" s="209" t="s">
        <v>204</v>
      </c>
      <c r="F5431" s="209">
        <v>2016</v>
      </c>
    </row>
    <row r="5432" spans="1:6" x14ac:dyDescent="0.45">
      <c r="A5432" s="209">
        <v>133248</v>
      </c>
      <c r="B5432" s="209">
        <v>680</v>
      </c>
      <c r="C5432" s="208">
        <v>20.669701828520338</v>
      </c>
      <c r="D5432" s="209"/>
      <c r="E5432" s="209" t="s">
        <v>204</v>
      </c>
      <c r="F5432" s="209">
        <v>2016</v>
      </c>
    </row>
    <row r="5433" spans="1:6" x14ac:dyDescent="0.45">
      <c r="A5433" s="209">
        <v>133250</v>
      </c>
      <c r="B5433" s="209">
        <v>630</v>
      </c>
      <c r="C5433" s="208">
        <v>12.451545925596029</v>
      </c>
      <c r="D5433" s="209"/>
      <c r="E5433" s="209" t="s">
        <v>204</v>
      </c>
      <c r="F5433" s="209">
        <v>2013</v>
      </c>
    </row>
    <row r="5434" spans="1:6" x14ac:dyDescent="0.45">
      <c r="A5434" s="209">
        <v>133360</v>
      </c>
      <c r="B5434" s="209">
        <v>250</v>
      </c>
      <c r="C5434" s="208">
        <v>17.087220985954509</v>
      </c>
      <c r="D5434" s="209"/>
      <c r="E5434" s="209" t="s">
        <v>204</v>
      </c>
      <c r="F5434" s="209">
        <v>2016</v>
      </c>
    </row>
    <row r="5435" spans="1:6" x14ac:dyDescent="0.45">
      <c r="A5435" s="209">
        <v>133364</v>
      </c>
      <c r="B5435" s="209">
        <v>250</v>
      </c>
      <c r="C5435" s="208">
        <v>1.706434479714193</v>
      </c>
      <c r="D5435" s="209"/>
      <c r="E5435" s="209" t="s">
        <v>114</v>
      </c>
      <c r="F5435" s="209">
        <v>2016</v>
      </c>
    </row>
    <row r="5436" spans="1:6" x14ac:dyDescent="0.45">
      <c r="A5436" s="209">
        <v>133365</v>
      </c>
      <c r="B5436" s="209">
        <v>250</v>
      </c>
      <c r="C5436" s="208">
        <v>39.051819637051487</v>
      </c>
      <c r="D5436" s="209"/>
      <c r="E5436" s="209" t="s">
        <v>204</v>
      </c>
      <c r="F5436" s="209">
        <v>2016</v>
      </c>
    </row>
    <row r="5437" spans="1:6" x14ac:dyDescent="0.45">
      <c r="A5437" s="209">
        <v>133468</v>
      </c>
      <c r="B5437" s="209">
        <v>688</v>
      </c>
      <c r="C5437" s="208">
        <v>8.8685733552608159</v>
      </c>
      <c r="D5437" s="209"/>
      <c r="E5437" s="209" t="s">
        <v>204</v>
      </c>
      <c r="F5437" s="209">
        <v>2017</v>
      </c>
    </row>
    <row r="5438" spans="1:6" x14ac:dyDescent="0.45">
      <c r="A5438" s="209">
        <v>133469</v>
      </c>
      <c r="B5438" s="209">
        <v>1400</v>
      </c>
      <c r="C5438" s="208">
        <v>8.4736898264553986</v>
      </c>
      <c r="D5438" s="209"/>
      <c r="E5438" s="209" t="s">
        <v>109</v>
      </c>
      <c r="F5438" s="209">
        <v>2017</v>
      </c>
    </row>
    <row r="5439" spans="1:6" x14ac:dyDescent="0.45">
      <c r="A5439" s="209">
        <v>133471</v>
      </c>
      <c r="B5439" s="209">
        <v>1400</v>
      </c>
      <c r="C5439" s="208">
        <v>4.8900367900521537</v>
      </c>
      <c r="D5439" s="209"/>
      <c r="E5439" s="209" t="s">
        <v>109</v>
      </c>
      <c r="F5439" s="209">
        <v>2017</v>
      </c>
    </row>
    <row r="5440" spans="1:6" x14ac:dyDescent="0.45">
      <c r="A5440" s="209">
        <v>133475</v>
      </c>
      <c r="B5440" s="209">
        <v>1800</v>
      </c>
      <c r="C5440" s="208">
        <v>98.781836877066041</v>
      </c>
      <c r="D5440" s="209"/>
      <c r="E5440" s="209" t="s">
        <v>109</v>
      </c>
      <c r="F5440" s="209">
        <v>2017</v>
      </c>
    </row>
    <row r="5441" spans="1:6" x14ac:dyDescent="0.45">
      <c r="A5441" s="209">
        <v>133476</v>
      </c>
      <c r="B5441" s="209">
        <v>1800</v>
      </c>
      <c r="C5441" s="208">
        <v>20.605319471615161</v>
      </c>
      <c r="D5441" s="209"/>
      <c r="E5441" s="209" t="s">
        <v>109</v>
      </c>
      <c r="F5441" s="209">
        <v>2017</v>
      </c>
    </row>
    <row r="5442" spans="1:6" x14ac:dyDescent="0.45">
      <c r="A5442" s="209">
        <v>133477</v>
      </c>
      <c r="B5442" s="209">
        <v>1800</v>
      </c>
      <c r="C5442" s="208">
        <v>31.054170561591871</v>
      </c>
      <c r="D5442" s="209" t="s">
        <v>431</v>
      </c>
      <c r="E5442" s="209" t="s">
        <v>109</v>
      </c>
      <c r="F5442" s="209">
        <v>2017</v>
      </c>
    </row>
    <row r="5443" spans="1:6" x14ac:dyDescent="0.45">
      <c r="A5443" s="209">
        <v>133598</v>
      </c>
      <c r="B5443" s="209">
        <v>250</v>
      </c>
      <c r="C5443" s="208">
        <v>26.314917358364561</v>
      </c>
      <c r="D5443" s="209"/>
      <c r="E5443" s="209" t="s">
        <v>204</v>
      </c>
      <c r="F5443" s="209">
        <v>2013</v>
      </c>
    </row>
    <row r="5444" spans="1:6" x14ac:dyDescent="0.45">
      <c r="A5444" s="209">
        <v>136680</v>
      </c>
      <c r="B5444" s="209">
        <v>250</v>
      </c>
      <c r="C5444" s="208">
        <v>22.890309084519679</v>
      </c>
      <c r="D5444" s="209"/>
      <c r="E5444" s="209" t="s">
        <v>204</v>
      </c>
      <c r="F5444" s="209">
        <v>2017</v>
      </c>
    </row>
    <row r="5445" spans="1:6" x14ac:dyDescent="0.45">
      <c r="A5445" s="209">
        <v>136683</v>
      </c>
      <c r="B5445" s="209">
        <v>250</v>
      </c>
      <c r="C5445" s="208">
        <v>33.4198691788609</v>
      </c>
      <c r="D5445" s="209"/>
      <c r="E5445" s="209" t="s">
        <v>204</v>
      </c>
      <c r="F5445" s="209">
        <v>2017</v>
      </c>
    </row>
    <row r="5446" spans="1:6" x14ac:dyDescent="0.45">
      <c r="A5446" s="209">
        <v>137005</v>
      </c>
      <c r="B5446" s="209">
        <v>250</v>
      </c>
      <c r="C5446" s="208">
        <v>39.617099969949471</v>
      </c>
      <c r="D5446" s="209"/>
      <c r="E5446" s="209" t="s">
        <v>204</v>
      </c>
      <c r="F5446" s="209">
        <v>2017</v>
      </c>
    </row>
    <row r="5447" spans="1:6" x14ac:dyDescent="0.45">
      <c r="A5447" s="209">
        <v>137006</v>
      </c>
      <c r="B5447" s="209">
        <v>250</v>
      </c>
      <c r="C5447" s="208">
        <v>52.106755769153182</v>
      </c>
      <c r="D5447" s="209"/>
      <c r="E5447" s="209" t="s">
        <v>204</v>
      </c>
      <c r="F5447" s="209">
        <v>2017</v>
      </c>
    </row>
    <row r="5448" spans="1:6" x14ac:dyDescent="0.45">
      <c r="A5448" s="209">
        <v>137015</v>
      </c>
      <c r="B5448" s="209">
        <v>250</v>
      </c>
      <c r="C5448" s="208">
        <v>5.4589388309829916</v>
      </c>
      <c r="D5448" s="209"/>
      <c r="E5448" s="209" t="s">
        <v>204</v>
      </c>
      <c r="F5448" s="209">
        <v>2017</v>
      </c>
    </row>
    <row r="5449" spans="1:6" x14ac:dyDescent="0.45">
      <c r="A5449" s="209">
        <v>137017</v>
      </c>
      <c r="B5449" s="209">
        <v>500</v>
      </c>
      <c r="C5449" s="208">
        <v>30.399367450057099</v>
      </c>
      <c r="D5449" s="209"/>
      <c r="E5449" s="209" t="s">
        <v>203</v>
      </c>
      <c r="F5449" s="209">
        <v>1989</v>
      </c>
    </row>
    <row r="5450" spans="1:6" x14ac:dyDescent="0.45">
      <c r="A5450" s="209">
        <v>137703</v>
      </c>
      <c r="B5450" s="209">
        <v>1360</v>
      </c>
      <c r="C5450" s="208">
        <v>41.228411806265093</v>
      </c>
      <c r="D5450" s="209"/>
      <c r="E5450" s="209" t="s">
        <v>204</v>
      </c>
      <c r="F5450" s="209">
        <v>2016</v>
      </c>
    </row>
    <row r="5451" spans="1:6" x14ac:dyDescent="0.45">
      <c r="A5451" s="209">
        <v>137704</v>
      </c>
      <c r="B5451" s="209">
        <v>110</v>
      </c>
      <c r="C5451" s="208">
        <v>17.452574652567211</v>
      </c>
      <c r="D5451" s="209"/>
      <c r="E5451" s="209" t="s">
        <v>204</v>
      </c>
      <c r="F5451" s="209">
        <v>2016</v>
      </c>
    </row>
    <row r="5452" spans="1:6" x14ac:dyDescent="0.45">
      <c r="A5452" s="209">
        <v>137705</v>
      </c>
      <c r="B5452" s="209">
        <v>315</v>
      </c>
      <c r="C5452" s="208">
        <v>16.124428615725389</v>
      </c>
      <c r="D5452" s="209"/>
      <c r="E5452" s="209" t="s">
        <v>204</v>
      </c>
      <c r="F5452" s="209">
        <v>2007</v>
      </c>
    </row>
    <row r="5453" spans="1:6" x14ac:dyDescent="0.45">
      <c r="A5453" s="209">
        <v>138082</v>
      </c>
      <c r="B5453" s="209">
        <v>573</v>
      </c>
      <c r="C5453" s="208">
        <v>43.472719868340818</v>
      </c>
      <c r="D5453" s="209"/>
      <c r="E5453" s="209" t="s">
        <v>204</v>
      </c>
      <c r="F5453" s="209">
        <v>2017</v>
      </c>
    </row>
    <row r="5454" spans="1:6" x14ac:dyDescent="0.45">
      <c r="A5454" s="209">
        <v>138084</v>
      </c>
      <c r="B5454" s="209">
        <v>919</v>
      </c>
      <c r="C5454" s="208">
        <v>23.566402179538098</v>
      </c>
      <c r="D5454" s="209"/>
      <c r="E5454" s="209" t="s">
        <v>204</v>
      </c>
      <c r="F5454" s="209">
        <v>2017</v>
      </c>
    </row>
    <row r="5455" spans="1:6" x14ac:dyDescent="0.45">
      <c r="A5455" s="209">
        <v>138085</v>
      </c>
      <c r="B5455" s="209">
        <v>1125</v>
      </c>
      <c r="C5455" s="208">
        <v>43.847233598951718</v>
      </c>
      <c r="D5455" s="209"/>
      <c r="E5455" s="209" t="s">
        <v>109</v>
      </c>
      <c r="F5455" s="209">
        <v>2001</v>
      </c>
    </row>
    <row r="5456" spans="1:6" x14ac:dyDescent="0.45">
      <c r="A5456" s="209">
        <v>138158</v>
      </c>
      <c r="B5456" s="209">
        <v>800</v>
      </c>
      <c r="C5456" s="208">
        <v>3.4999999992507962</v>
      </c>
      <c r="D5456" s="209" t="s">
        <v>395</v>
      </c>
      <c r="E5456" s="209" t="s">
        <v>204</v>
      </c>
      <c r="F5456" s="209">
        <v>2016</v>
      </c>
    </row>
    <row r="5457" spans="1:6" x14ac:dyDescent="0.45">
      <c r="A5457" s="209">
        <v>138447</v>
      </c>
      <c r="B5457" s="209">
        <v>315</v>
      </c>
      <c r="C5457" s="208">
        <v>58.774363227774508</v>
      </c>
      <c r="D5457" s="209"/>
      <c r="E5457" s="209" t="s">
        <v>204</v>
      </c>
      <c r="F5457" s="209">
        <v>2017</v>
      </c>
    </row>
    <row r="5458" spans="1:6" x14ac:dyDescent="0.45">
      <c r="A5458" s="209">
        <v>138454</v>
      </c>
      <c r="B5458" s="209">
        <v>315</v>
      </c>
      <c r="C5458" s="208">
        <v>20.259637534853521</v>
      </c>
      <c r="D5458" s="209"/>
      <c r="E5458" s="209" t="s">
        <v>204</v>
      </c>
      <c r="F5458" s="209">
        <v>2017</v>
      </c>
    </row>
    <row r="5459" spans="1:6" x14ac:dyDescent="0.45">
      <c r="A5459" s="209">
        <v>138457</v>
      </c>
      <c r="B5459" s="209">
        <v>315</v>
      </c>
      <c r="C5459" s="208">
        <v>31.4873781865357</v>
      </c>
      <c r="D5459" s="209"/>
      <c r="E5459" s="209" t="s">
        <v>204</v>
      </c>
      <c r="F5459" s="209">
        <v>2017</v>
      </c>
    </row>
    <row r="5460" spans="1:6" x14ac:dyDescent="0.45">
      <c r="A5460" s="209">
        <v>138459</v>
      </c>
      <c r="B5460" s="209">
        <v>315</v>
      </c>
      <c r="C5460" s="208">
        <v>61.648804204992643</v>
      </c>
      <c r="D5460" s="209"/>
      <c r="E5460" s="209" t="s">
        <v>204</v>
      </c>
      <c r="F5460" s="209">
        <v>2017</v>
      </c>
    </row>
    <row r="5461" spans="1:6" x14ac:dyDescent="0.45">
      <c r="A5461" s="209">
        <v>138462</v>
      </c>
      <c r="B5461" s="209">
        <v>350</v>
      </c>
      <c r="C5461" s="208">
        <v>30.696005734091369</v>
      </c>
      <c r="D5461" s="209"/>
      <c r="E5461" s="209" t="s">
        <v>204</v>
      </c>
      <c r="F5461" s="209">
        <v>2017</v>
      </c>
    </row>
    <row r="5462" spans="1:6" x14ac:dyDescent="0.45">
      <c r="A5462" s="209">
        <v>138465</v>
      </c>
      <c r="B5462" s="209">
        <v>350</v>
      </c>
      <c r="C5462" s="208">
        <v>24.92140935010989</v>
      </c>
      <c r="D5462" s="209"/>
      <c r="E5462" s="209" t="s">
        <v>204</v>
      </c>
      <c r="F5462" s="209">
        <v>2017</v>
      </c>
    </row>
    <row r="5463" spans="1:6" x14ac:dyDescent="0.45">
      <c r="A5463" s="209">
        <v>138466</v>
      </c>
      <c r="B5463" s="209">
        <v>350</v>
      </c>
      <c r="C5463" s="208">
        <v>24.879599052155481</v>
      </c>
      <c r="D5463" s="209"/>
      <c r="E5463" s="209" t="s">
        <v>204</v>
      </c>
      <c r="F5463" s="209">
        <v>2017</v>
      </c>
    </row>
    <row r="5464" spans="1:6" x14ac:dyDescent="0.45">
      <c r="A5464" s="209">
        <v>138468</v>
      </c>
      <c r="B5464" s="209">
        <v>400</v>
      </c>
      <c r="C5464" s="208">
        <v>22.14633678490452</v>
      </c>
      <c r="D5464" s="209"/>
      <c r="E5464" s="209" t="s">
        <v>204</v>
      </c>
      <c r="F5464" s="209">
        <v>2017</v>
      </c>
    </row>
    <row r="5465" spans="1:6" x14ac:dyDescent="0.45">
      <c r="A5465" s="209">
        <v>138469</v>
      </c>
      <c r="B5465" s="209">
        <v>400</v>
      </c>
      <c r="C5465" s="208">
        <v>23.095057242046401</v>
      </c>
      <c r="D5465" s="209"/>
      <c r="E5465" s="209" t="s">
        <v>204</v>
      </c>
      <c r="F5465" s="209">
        <v>2017</v>
      </c>
    </row>
    <row r="5466" spans="1:6" x14ac:dyDescent="0.45">
      <c r="A5466" s="209">
        <v>138471</v>
      </c>
      <c r="B5466" s="209">
        <v>400</v>
      </c>
      <c r="C5466" s="208">
        <v>51.454980409953187</v>
      </c>
      <c r="D5466" s="209"/>
      <c r="E5466" s="209" t="s">
        <v>204</v>
      </c>
      <c r="F5466" s="209">
        <v>2017</v>
      </c>
    </row>
    <row r="5467" spans="1:6" x14ac:dyDescent="0.45">
      <c r="A5467" s="209">
        <v>138480</v>
      </c>
      <c r="B5467" s="209">
        <v>350</v>
      </c>
      <c r="C5467" s="208">
        <v>52.169691119915193</v>
      </c>
      <c r="D5467" s="209"/>
      <c r="E5467" s="209" t="s">
        <v>204</v>
      </c>
      <c r="F5467" s="209">
        <v>2017</v>
      </c>
    </row>
    <row r="5468" spans="1:6" x14ac:dyDescent="0.45">
      <c r="A5468" s="209">
        <v>138481</v>
      </c>
      <c r="B5468" s="209">
        <v>400</v>
      </c>
      <c r="C5468" s="208">
        <v>60.713170243182013</v>
      </c>
      <c r="D5468" s="209"/>
      <c r="E5468" s="209" t="s">
        <v>204</v>
      </c>
      <c r="F5468" s="209">
        <v>2017</v>
      </c>
    </row>
    <row r="5469" spans="1:6" x14ac:dyDescent="0.45">
      <c r="A5469" s="209">
        <v>138482</v>
      </c>
      <c r="B5469" s="209">
        <v>500</v>
      </c>
      <c r="C5469" s="208">
        <v>40.603586110041221</v>
      </c>
      <c r="D5469" s="209"/>
      <c r="E5469" s="209" t="s">
        <v>204</v>
      </c>
      <c r="F5469" s="209">
        <v>2017</v>
      </c>
    </row>
    <row r="5470" spans="1:6" x14ac:dyDescent="0.45">
      <c r="A5470" s="209">
        <v>138486</v>
      </c>
      <c r="B5470" s="209">
        <v>250</v>
      </c>
      <c r="C5470" s="208">
        <v>6.5303770940353658</v>
      </c>
      <c r="D5470" s="209"/>
      <c r="E5470" s="209" t="s">
        <v>204</v>
      </c>
      <c r="F5470" s="209">
        <v>2017</v>
      </c>
    </row>
    <row r="5471" spans="1:6" x14ac:dyDescent="0.45">
      <c r="A5471" s="209">
        <v>138490</v>
      </c>
      <c r="B5471" s="209">
        <v>250</v>
      </c>
      <c r="C5471" s="208">
        <v>39.049587853488823</v>
      </c>
      <c r="D5471" s="209"/>
      <c r="E5471" s="209" t="s">
        <v>204</v>
      </c>
      <c r="F5471" s="209">
        <v>2017</v>
      </c>
    </row>
    <row r="5472" spans="1:6" x14ac:dyDescent="0.45">
      <c r="A5472" s="209">
        <v>138491</v>
      </c>
      <c r="B5472" s="209">
        <v>250</v>
      </c>
      <c r="C5472" s="208">
        <v>64.08981426745423</v>
      </c>
      <c r="D5472" s="209"/>
      <c r="E5472" s="209" t="s">
        <v>204</v>
      </c>
      <c r="F5472" s="209">
        <v>2017</v>
      </c>
    </row>
    <row r="5473" spans="1:6" x14ac:dyDescent="0.45">
      <c r="A5473" s="209">
        <v>138493</v>
      </c>
      <c r="B5473" s="209">
        <v>250</v>
      </c>
      <c r="C5473" s="208">
        <v>40.400967526770778</v>
      </c>
      <c r="D5473" s="209"/>
      <c r="E5473" s="209" t="s">
        <v>204</v>
      </c>
      <c r="F5473" s="209">
        <v>2017</v>
      </c>
    </row>
    <row r="5474" spans="1:6" x14ac:dyDescent="0.45">
      <c r="A5474" s="209">
        <v>138495</v>
      </c>
      <c r="B5474" s="209">
        <v>200</v>
      </c>
      <c r="C5474" s="208">
        <v>47.057567138020559</v>
      </c>
      <c r="D5474" s="209"/>
      <c r="E5474" s="209" t="s">
        <v>204</v>
      </c>
      <c r="F5474" s="209">
        <v>2017</v>
      </c>
    </row>
    <row r="5475" spans="1:6" x14ac:dyDescent="0.45">
      <c r="A5475" s="209">
        <v>138497</v>
      </c>
      <c r="B5475" s="209">
        <v>500</v>
      </c>
      <c r="C5475" s="208">
        <v>27.47593996566297</v>
      </c>
      <c r="D5475" s="209"/>
      <c r="E5475" s="209" t="s">
        <v>204</v>
      </c>
      <c r="F5475" s="209">
        <v>2017</v>
      </c>
    </row>
    <row r="5476" spans="1:6" x14ac:dyDescent="0.45">
      <c r="A5476" s="209">
        <v>138498</v>
      </c>
      <c r="B5476" s="209">
        <v>500</v>
      </c>
      <c r="C5476" s="208">
        <v>23.42919759659873</v>
      </c>
      <c r="D5476" s="209"/>
      <c r="E5476" s="209" t="s">
        <v>204</v>
      </c>
      <c r="F5476" s="209">
        <v>2017</v>
      </c>
    </row>
    <row r="5477" spans="1:6" x14ac:dyDescent="0.45">
      <c r="A5477" s="209">
        <v>138499</v>
      </c>
      <c r="B5477" s="209">
        <v>500</v>
      </c>
      <c r="C5477" s="208">
        <v>11.3657184992297</v>
      </c>
      <c r="D5477" s="209" t="s">
        <v>484</v>
      </c>
      <c r="E5477" s="209" t="s">
        <v>204</v>
      </c>
      <c r="F5477" s="209">
        <v>2017</v>
      </c>
    </row>
    <row r="5478" spans="1:6" x14ac:dyDescent="0.45">
      <c r="A5478" s="209">
        <v>139179</v>
      </c>
      <c r="B5478" s="209">
        <v>200</v>
      </c>
      <c r="C5478" s="208">
        <v>2.9464417003126049</v>
      </c>
      <c r="D5478" s="209"/>
      <c r="E5478" s="209" t="s">
        <v>204</v>
      </c>
      <c r="F5478" s="209">
        <v>2017</v>
      </c>
    </row>
    <row r="5479" spans="1:6" x14ac:dyDescent="0.45">
      <c r="A5479" s="209">
        <v>139181</v>
      </c>
      <c r="B5479" s="209">
        <v>250</v>
      </c>
      <c r="C5479" s="208">
        <v>6.4189425920446679</v>
      </c>
      <c r="D5479" s="209"/>
      <c r="E5479" s="209" t="s">
        <v>204</v>
      </c>
      <c r="F5479" s="209">
        <v>2017</v>
      </c>
    </row>
    <row r="5480" spans="1:6" x14ac:dyDescent="0.45">
      <c r="A5480" s="209">
        <v>139185</v>
      </c>
      <c r="B5480" s="209">
        <v>250</v>
      </c>
      <c r="C5480" s="208">
        <v>25.639140019990311</v>
      </c>
      <c r="D5480" s="209"/>
      <c r="E5480" s="209" t="s">
        <v>204</v>
      </c>
      <c r="F5480" s="209">
        <v>2017</v>
      </c>
    </row>
    <row r="5481" spans="1:6" x14ac:dyDescent="0.45">
      <c r="A5481" s="209">
        <v>139187</v>
      </c>
      <c r="B5481" s="209">
        <v>250</v>
      </c>
      <c r="C5481" s="208">
        <v>6.621586592291032</v>
      </c>
      <c r="D5481" s="209"/>
      <c r="E5481" s="209" t="s">
        <v>204</v>
      </c>
      <c r="F5481" s="209">
        <v>2017</v>
      </c>
    </row>
    <row r="5482" spans="1:6" x14ac:dyDescent="0.45">
      <c r="A5482" s="209">
        <v>139188</v>
      </c>
      <c r="B5482" s="209">
        <v>250</v>
      </c>
      <c r="C5482" s="208">
        <v>1.1239991579336761</v>
      </c>
      <c r="D5482" s="209"/>
      <c r="E5482" s="209" t="s">
        <v>204</v>
      </c>
      <c r="F5482" s="209">
        <v>2017</v>
      </c>
    </row>
    <row r="5483" spans="1:6" x14ac:dyDescent="0.45">
      <c r="A5483" s="209">
        <v>139369</v>
      </c>
      <c r="B5483" s="209">
        <v>1000</v>
      </c>
      <c r="C5483" s="208">
        <v>14.18788792767829</v>
      </c>
      <c r="D5483" s="209"/>
      <c r="E5483" s="209" t="s">
        <v>203</v>
      </c>
      <c r="F5483" s="209">
        <v>1901</v>
      </c>
    </row>
    <row r="5484" spans="1:6" x14ac:dyDescent="0.45">
      <c r="A5484" s="209">
        <v>139380</v>
      </c>
      <c r="B5484" s="209">
        <v>1000</v>
      </c>
      <c r="C5484" s="208">
        <v>28.565484269999178</v>
      </c>
      <c r="D5484" s="209"/>
      <c r="E5484" s="209" t="s">
        <v>203</v>
      </c>
      <c r="F5484" s="209">
        <v>1901</v>
      </c>
    </row>
    <row r="5485" spans="1:6" x14ac:dyDescent="0.45">
      <c r="A5485" s="209">
        <v>139399</v>
      </c>
      <c r="B5485" s="209">
        <v>315</v>
      </c>
      <c r="C5485" s="208">
        <v>3.0490454980281019</v>
      </c>
      <c r="D5485" s="209"/>
      <c r="E5485" s="209" t="s">
        <v>204</v>
      </c>
      <c r="F5485" s="209">
        <v>2017</v>
      </c>
    </row>
    <row r="5486" spans="1:6" x14ac:dyDescent="0.45">
      <c r="A5486" s="209">
        <v>139400</v>
      </c>
      <c r="B5486" s="209">
        <v>315</v>
      </c>
      <c r="C5486" s="208">
        <v>21.18401580588279</v>
      </c>
      <c r="D5486" s="209"/>
      <c r="E5486" s="209" t="s">
        <v>204</v>
      </c>
      <c r="F5486" s="209">
        <v>2017</v>
      </c>
    </row>
    <row r="5487" spans="1:6" x14ac:dyDescent="0.45">
      <c r="A5487" s="209">
        <v>139403</v>
      </c>
      <c r="B5487" s="209">
        <v>315</v>
      </c>
      <c r="C5487" s="208">
        <v>9.9051967977544209</v>
      </c>
      <c r="D5487" s="209"/>
      <c r="E5487" s="209" t="s">
        <v>204</v>
      </c>
      <c r="F5487" s="209">
        <v>2017</v>
      </c>
    </row>
    <row r="5488" spans="1:6" x14ac:dyDescent="0.45">
      <c r="A5488" s="209">
        <v>139406</v>
      </c>
      <c r="B5488" s="209">
        <v>315</v>
      </c>
      <c r="C5488" s="208">
        <v>42.413353076622627</v>
      </c>
      <c r="D5488" s="209"/>
      <c r="E5488" s="209" t="s">
        <v>204</v>
      </c>
      <c r="F5488" s="209">
        <v>2017</v>
      </c>
    </row>
    <row r="5489" spans="1:6" x14ac:dyDescent="0.45">
      <c r="A5489" s="209">
        <v>139574</v>
      </c>
      <c r="B5489" s="209">
        <v>400</v>
      </c>
      <c r="C5489" s="208">
        <v>9.2730138036243144</v>
      </c>
      <c r="D5489" s="209"/>
      <c r="E5489" s="209" t="s">
        <v>204</v>
      </c>
      <c r="F5489" s="209">
        <v>2017</v>
      </c>
    </row>
    <row r="5490" spans="1:6" x14ac:dyDescent="0.45">
      <c r="A5490" s="209">
        <v>139575</v>
      </c>
      <c r="B5490" s="209">
        <v>400</v>
      </c>
      <c r="C5490" s="208">
        <v>11.872499315964109</v>
      </c>
      <c r="D5490" s="209"/>
      <c r="E5490" s="209" t="s">
        <v>204</v>
      </c>
      <c r="F5490" s="209">
        <v>2017</v>
      </c>
    </row>
    <row r="5491" spans="1:6" x14ac:dyDescent="0.45">
      <c r="A5491" s="209">
        <v>139630</v>
      </c>
      <c r="B5491" s="209">
        <v>250</v>
      </c>
      <c r="C5491" s="208">
        <v>7.8169961044789602</v>
      </c>
      <c r="D5491" s="209" t="s">
        <v>187</v>
      </c>
      <c r="E5491" s="209" t="s">
        <v>204</v>
      </c>
      <c r="F5491" s="209">
        <v>2017</v>
      </c>
    </row>
    <row r="5492" spans="1:6" x14ac:dyDescent="0.45">
      <c r="A5492" s="209">
        <v>139633</v>
      </c>
      <c r="B5492" s="209">
        <v>250</v>
      </c>
      <c r="C5492" s="208">
        <v>8.5718865284073953</v>
      </c>
      <c r="D5492" s="209"/>
      <c r="E5492" s="209" t="s">
        <v>204</v>
      </c>
      <c r="F5492" s="209">
        <v>2017</v>
      </c>
    </row>
    <row r="5493" spans="1:6" x14ac:dyDescent="0.45">
      <c r="A5493" s="209">
        <v>139635</v>
      </c>
      <c r="B5493" s="209">
        <v>250</v>
      </c>
      <c r="C5493" s="208">
        <v>6.698504599045096</v>
      </c>
      <c r="D5493" s="209"/>
      <c r="E5493" s="209" t="s">
        <v>204</v>
      </c>
      <c r="F5493" s="209">
        <v>2017</v>
      </c>
    </row>
    <row r="5494" spans="1:6" x14ac:dyDescent="0.45">
      <c r="A5494" s="209">
        <v>139637</v>
      </c>
      <c r="B5494" s="209">
        <v>250</v>
      </c>
      <c r="C5494" s="208">
        <v>13.313464627261579</v>
      </c>
      <c r="D5494" s="209"/>
      <c r="E5494" s="209" t="s">
        <v>204</v>
      </c>
      <c r="F5494" s="209">
        <v>2017</v>
      </c>
    </row>
    <row r="5495" spans="1:6" x14ac:dyDescent="0.45">
      <c r="A5495" s="209">
        <v>139640</v>
      </c>
      <c r="B5495" s="209">
        <v>25</v>
      </c>
      <c r="C5495" s="208">
        <v>9.1291594398026827</v>
      </c>
      <c r="D5495" s="209"/>
      <c r="E5495" s="209" t="s">
        <v>204</v>
      </c>
      <c r="F5495" s="209">
        <v>2017</v>
      </c>
    </row>
    <row r="5496" spans="1:6" x14ac:dyDescent="0.45">
      <c r="A5496" s="209">
        <v>139642</v>
      </c>
      <c r="B5496" s="209">
        <v>250</v>
      </c>
      <c r="C5496" s="208">
        <v>19.20761404517895</v>
      </c>
      <c r="D5496" s="209"/>
      <c r="E5496" s="209" t="s">
        <v>204</v>
      </c>
      <c r="F5496" s="209">
        <v>2017</v>
      </c>
    </row>
    <row r="5497" spans="1:6" x14ac:dyDescent="0.45">
      <c r="A5497" s="209">
        <v>139645</v>
      </c>
      <c r="B5497" s="209">
        <v>250</v>
      </c>
      <c r="C5497" s="208">
        <v>3.2942048369436412</v>
      </c>
      <c r="D5497" s="209"/>
      <c r="E5497" s="209" t="s">
        <v>204</v>
      </c>
      <c r="F5497" s="209">
        <v>2017</v>
      </c>
    </row>
    <row r="5498" spans="1:6" x14ac:dyDescent="0.45">
      <c r="A5498" s="209">
        <v>139647</v>
      </c>
      <c r="B5498" s="209">
        <v>250</v>
      </c>
      <c r="C5498" s="208">
        <v>5.987277522742696</v>
      </c>
      <c r="D5498" s="209"/>
      <c r="E5498" s="209" t="s">
        <v>204</v>
      </c>
      <c r="F5498" s="209">
        <v>2017</v>
      </c>
    </row>
    <row r="5499" spans="1:6" x14ac:dyDescent="0.45">
      <c r="A5499" s="209">
        <v>139651</v>
      </c>
      <c r="B5499" s="209">
        <v>250</v>
      </c>
      <c r="C5499" s="208">
        <v>1.9166170218459191</v>
      </c>
      <c r="D5499" s="209"/>
      <c r="E5499" s="209" t="s">
        <v>204</v>
      </c>
      <c r="F5499" s="209">
        <v>2017</v>
      </c>
    </row>
    <row r="5500" spans="1:6" x14ac:dyDescent="0.45">
      <c r="A5500" s="209">
        <v>139655</v>
      </c>
      <c r="B5500" s="209">
        <v>250</v>
      </c>
      <c r="C5500" s="208">
        <v>27.65457777376993</v>
      </c>
      <c r="D5500" s="209"/>
      <c r="E5500" s="209" t="s">
        <v>204</v>
      </c>
      <c r="F5500" s="209">
        <v>2017</v>
      </c>
    </row>
    <row r="5501" spans="1:6" x14ac:dyDescent="0.45">
      <c r="A5501" s="209">
        <v>139661</v>
      </c>
      <c r="B5501" s="209">
        <v>315</v>
      </c>
      <c r="C5501" s="208">
        <v>14.47073972711547</v>
      </c>
      <c r="D5501" s="209"/>
      <c r="E5501" s="209" t="s">
        <v>204</v>
      </c>
      <c r="F5501" s="209">
        <v>2017</v>
      </c>
    </row>
    <row r="5502" spans="1:6" x14ac:dyDescent="0.45">
      <c r="A5502" s="209">
        <v>139664</v>
      </c>
      <c r="B5502" s="209">
        <v>315</v>
      </c>
      <c r="C5502" s="208">
        <v>9.3810923709929028</v>
      </c>
      <c r="D5502" s="209"/>
      <c r="E5502" s="209" t="s">
        <v>204</v>
      </c>
      <c r="F5502" s="209">
        <v>2017</v>
      </c>
    </row>
    <row r="5503" spans="1:6" x14ac:dyDescent="0.45">
      <c r="A5503" s="209">
        <v>139667</v>
      </c>
      <c r="B5503" s="209">
        <v>315</v>
      </c>
      <c r="C5503" s="208">
        <v>10.42229102085143</v>
      </c>
      <c r="D5503" s="209"/>
      <c r="E5503" s="209" t="s">
        <v>204</v>
      </c>
      <c r="F5503" s="209">
        <v>2017</v>
      </c>
    </row>
    <row r="5504" spans="1:6" x14ac:dyDescent="0.45">
      <c r="A5504" s="209">
        <v>139669</v>
      </c>
      <c r="B5504" s="209">
        <v>315</v>
      </c>
      <c r="C5504" s="208">
        <v>10.71346712127561</v>
      </c>
      <c r="D5504" s="209"/>
      <c r="E5504" s="209" t="s">
        <v>204</v>
      </c>
      <c r="F5504" s="209">
        <v>2017</v>
      </c>
    </row>
    <row r="5505" spans="1:6" x14ac:dyDescent="0.45">
      <c r="A5505" s="209">
        <v>139670</v>
      </c>
      <c r="B5505" s="209">
        <v>315</v>
      </c>
      <c r="C5505" s="208">
        <v>5.2651421236394844</v>
      </c>
      <c r="D5505" s="209"/>
      <c r="E5505" s="209" t="s">
        <v>204</v>
      </c>
      <c r="F5505" s="209">
        <v>2017</v>
      </c>
    </row>
    <row r="5506" spans="1:6" x14ac:dyDescent="0.45">
      <c r="A5506" s="209">
        <v>139674</v>
      </c>
      <c r="B5506" s="209">
        <v>315</v>
      </c>
      <c r="C5506" s="208">
        <v>10.909559490826171</v>
      </c>
      <c r="D5506" s="209"/>
      <c r="E5506" s="209" t="s">
        <v>204</v>
      </c>
      <c r="F5506" s="209">
        <v>2017</v>
      </c>
    </row>
    <row r="5507" spans="1:6" x14ac:dyDescent="0.45">
      <c r="A5507" s="209">
        <v>139678</v>
      </c>
      <c r="B5507" s="209">
        <v>315</v>
      </c>
      <c r="C5507" s="208">
        <v>10.068416621709639</v>
      </c>
      <c r="D5507" s="209"/>
      <c r="E5507" s="209" t="s">
        <v>204</v>
      </c>
      <c r="F5507" s="209">
        <v>2017</v>
      </c>
    </row>
    <row r="5508" spans="1:6" x14ac:dyDescent="0.45">
      <c r="A5508" s="209">
        <v>139679</v>
      </c>
      <c r="B5508" s="209">
        <v>315</v>
      </c>
      <c r="C5508" s="208">
        <v>5.296511357615854</v>
      </c>
      <c r="D5508" s="209"/>
      <c r="E5508" s="209" t="s">
        <v>204</v>
      </c>
      <c r="F5508" s="209">
        <v>2017</v>
      </c>
    </row>
    <row r="5509" spans="1:6" x14ac:dyDescent="0.45">
      <c r="A5509" s="209">
        <v>139683</v>
      </c>
      <c r="B5509" s="209">
        <v>315</v>
      </c>
      <c r="C5509" s="208">
        <v>10.699125527029899</v>
      </c>
      <c r="D5509" s="209"/>
      <c r="E5509" s="209" t="s">
        <v>204</v>
      </c>
      <c r="F5509" s="209">
        <v>2017</v>
      </c>
    </row>
    <row r="5510" spans="1:6" x14ac:dyDescent="0.45">
      <c r="A5510" s="209">
        <v>139687</v>
      </c>
      <c r="B5510" s="209">
        <v>315</v>
      </c>
      <c r="C5510" s="208">
        <v>24.422807028631741</v>
      </c>
      <c r="D5510" s="209"/>
      <c r="E5510" s="209" t="s">
        <v>204</v>
      </c>
      <c r="F5510" s="209">
        <v>2017</v>
      </c>
    </row>
    <row r="5511" spans="1:6" x14ac:dyDescent="0.45">
      <c r="A5511" s="209">
        <v>139690</v>
      </c>
      <c r="B5511" s="209">
        <v>315</v>
      </c>
      <c r="C5511" s="208">
        <v>18.2334627076171</v>
      </c>
      <c r="D5511" s="209"/>
      <c r="E5511" s="209" t="s">
        <v>204</v>
      </c>
      <c r="F5511" s="209">
        <v>2017</v>
      </c>
    </row>
    <row r="5512" spans="1:6" x14ac:dyDescent="0.45">
      <c r="A5512" s="209">
        <v>139693</v>
      </c>
      <c r="B5512" s="209">
        <v>200</v>
      </c>
      <c r="C5512" s="208">
        <v>13.90557554462041</v>
      </c>
      <c r="D5512" s="209" t="s">
        <v>228</v>
      </c>
      <c r="E5512" s="209" t="s">
        <v>204</v>
      </c>
      <c r="F5512" s="209">
        <v>2017</v>
      </c>
    </row>
    <row r="5513" spans="1:6" x14ac:dyDescent="0.45">
      <c r="A5513" s="209">
        <v>139694</v>
      </c>
      <c r="B5513" s="209"/>
      <c r="C5513" s="208">
        <v>6.2988774355271939</v>
      </c>
      <c r="D5513" s="209"/>
      <c r="E5513" s="209" t="s">
        <v>204</v>
      </c>
      <c r="F5513" s="209">
        <v>2017</v>
      </c>
    </row>
    <row r="5514" spans="1:6" x14ac:dyDescent="0.45">
      <c r="A5514" s="209">
        <v>139698</v>
      </c>
      <c r="B5514" s="209">
        <v>315</v>
      </c>
      <c r="C5514" s="208">
        <v>11.16853533748357</v>
      </c>
      <c r="D5514" s="209"/>
      <c r="E5514" s="209" t="s">
        <v>204</v>
      </c>
      <c r="F5514" s="209">
        <v>2017</v>
      </c>
    </row>
    <row r="5515" spans="1:6" x14ac:dyDescent="0.45">
      <c r="A5515" s="209">
        <v>139701</v>
      </c>
      <c r="B5515" s="209">
        <v>315</v>
      </c>
      <c r="C5515" s="208">
        <v>34.856724680327851</v>
      </c>
      <c r="D5515" s="209"/>
      <c r="E5515" s="209" t="s">
        <v>204</v>
      </c>
      <c r="F5515" s="209">
        <v>2017</v>
      </c>
    </row>
    <row r="5516" spans="1:6" x14ac:dyDescent="0.45">
      <c r="A5516" s="209">
        <v>139704</v>
      </c>
      <c r="B5516" s="209">
        <v>250</v>
      </c>
      <c r="C5516" s="208">
        <v>13.68208048255438</v>
      </c>
      <c r="D5516" s="209"/>
      <c r="E5516" s="209" t="s">
        <v>204</v>
      </c>
      <c r="F5516" s="209">
        <v>2017</v>
      </c>
    </row>
    <row r="5517" spans="1:6" x14ac:dyDescent="0.45">
      <c r="A5517" s="209">
        <v>139705</v>
      </c>
      <c r="B5517" s="209">
        <v>400</v>
      </c>
      <c r="C5517" s="208">
        <v>16.58107969824448</v>
      </c>
      <c r="D5517" s="209"/>
      <c r="E5517" s="209" t="s">
        <v>204</v>
      </c>
      <c r="F5517" s="209">
        <v>2017</v>
      </c>
    </row>
    <row r="5518" spans="1:6" x14ac:dyDescent="0.45">
      <c r="A5518" s="209">
        <v>139707</v>
      </c>
      <c r="B5518" s="209">
        <v>400</v>
      </c>
      <c r="C5518" s="208">
        <v>32.331116843799663</v>
      </c>
      <c r="D5518" s="209"/>
      <c r="E5518" s="209" t="s">
        <v>204</v>
      </c>
      <c r="F5518" s="209">
        <v>2017</v>
      </c>
    </row>
    <row r="5519" spans="1:6" x14ac:dyDescent="0.45">
      <c r="A5519" s="209">
        <v>139714</v>
      </c>
      <c r="B5519" s="209">
        <v>400</v>
      </c>
      <c r="C5519" s="208">
        <v>15.6218634621451</v>
      </c>
      <c r="D5519" s="209"/>
      <c r="E5519" s="209" t="s">
        <v>204</v>
      </c>
      <c r="F5519" s="209">
        <v>2017</v>
      </c>
    </row>
    <row r="5520" spans="1:6" x14ac:dyDescent="0.45">
      <c r="A5520" s="209">
        <v>139716</v>
      </c>
      <c r="B5520" s="209">
        <v>400</v>
      </c>
      <c r="C5520" s="208">
        <v>8.8452450421597515</v>
      </c>
      <c r="D5520" s="209"/>
      <c r="E5520" s="209" t="s">
        <v>204</v>
      </c>
      <c r="F5520" s="209">
        <v>2017</v>
      </c>
    </row>
    <row r="5521" spans="1:6" x14ac:dyDescent="0.45">
      <c r="A5521" s="209">
        <v>139723</v>
      </c>
      <c r="B5521" s="209">
        <v>400</v>
      </c>
      <c r="C5521" s="208">
        <v>26.89658748117624</v>
      </c>
      <c r="D5521" s="209"/>
      <c r="E5521" s="209" t="s">
        <v>204</v>
      </c>
      <c r="F5521" s="209">
        <v>2017</v>
      </c>
    </row>
    <row r="5522" spans="1:6" x14ac:dyDescent="0.45">
      <c r="A5522" s="209">
        <v>139728</v>
      </c>
      <c r="B5522" s="209">
        <v>400</v>
      </c>
      <c r="C5522" s="208">
        <v>5.6405074410904676</v>
      </c>
      <c r="D5522" s="209"/>
      <c r="E5522" s="209" t="s">
        <v>204</v>
      </c>
      <c r="F5522" s="209">
        <v>2017</v>
      </c>
    </row>
    <row r="5523" spans="1:6" x14ac:dyDescent="0.45">
      <c r="A5523" s="209">
        <v>139729</v>
      </c>
      <c r="B5523" s="209">
        <v>400</v>
      </c>
      <c r="C5523" s="208">
        <v>8.6522641838783265</v>
      </c>
      <c r="D5523" s="209"/>
      <c r="E5523" s="209" t="s">
        <v>204</v>
      </c>
      <c r="F5523" s="209">
        <v>2017</v>
      </c>
    </row>
    <row r="5524" spans="1:6" x14ac:dyDescent="0.45">
      <c r="A5524" s="209">
        <v>139732</v>
      </c>
      <c r="B5524" s="209">
        <v>400</v>
      </c>
      <c r="C5524" s="208">
        <v>9.3996304496791758</v>
      </c>
      <c r="D5524" s="209"/>
      <c r="E5524" s="209" t="s">
        <v>204</v>
      </c>
      <c r="F5524" s="209">
        <v>2017</v>
      </c>
    </row>
    <row r="5525" spans="1:6" x14ac:dyDescent="0.45">
      <c r="A5525" s="209">
        <v>139734</v>
      </c>
      <c r="B5525" s="209">
        <v>400</v>
      </c>
      <c r="C5525" s="208">
        <v>17.916483399406971</v>
      </c>
      <c r="D5525" s="209"/>
      <c r="E5525" s="209" t="s">
        <v>204</v>
      </c>
      <c r="F5525" s="209">
        <v>2017</v>
      </c>
    </row>
    <row r="5526" spans="1:6" x14ac:dyDescent="0.45">
      <c r="A5526" s="209">
        <v>139736</v>
      </c>
      <c r="B5526" s="209">
        <v>400</v>
      </c>
      <c r="C5526" s="208">
        <v>13.06540567321106</v>
      </c>
      <c r="D5526" s="209"/>
      <c r="E5526" s="209" t="s">
        <v>204</v>
      </c>
      <c r="F5526" s="209">
        <v>2017</v>
      </c>
    </row>
    <row r="5527" spans="1:6" x14ac:dyDescent="0.45">
      <c r="A5527" s="209">
        <v>139738</v>
      </c>
      <c r="B5527" s="209">
        <v>400</v>
      </c>
      <c r="C5527" s="208">
        <v>15.520721721045881</v>
      </c>
      <c r="D5527" s="209"/>
      <c r="E5527" s="209" t="s">
        <v>204</v>
      </c>
      <c r="F5527" s="209">
        <v>2017</v>
      </c>
    </row>
    <row r="5528" spans="1:6" x14ac:dyDescent="0.45">
      <c r="A5528" s="209">
        <v>139761</v>
      </c>
      <c r="B5528" s="209">
        <v>450</v>
      </c>
      <c r="C5528" s="208">
        <v>25.908826136889701</v>
      </c>
      <c r="D5528" s="209"/>
      <c r="E5528" s="209" t="s">
        <v>204</v>
      </c>
      <c r="F5528" s="209">
        <v>2017</v>
      </c>
    </row>
    <row r="5529" spans="1:6" x14ac:dyDescent="0.45">
      <c r="A5529" s="209">
        <v>139787</v>
      </c>
      <c r="B5529" s="209">
        <v>400</v>
      </c>
      <c r="C5529" s="208">
        <v>22.731049310679889</v>
      </c>
      <c r="D5529" s="209" t="s">
        <v>187</v>
      </c>
      <c r="E5529" s="209" t="s">
        <v>204</v>
      </c>
      <c r="F5529" s="209">
        <v>2017</v>
      </c>
    </row>
    <row r="5530" spans="1:6" x14ac:dyDescent="0.45">
      <c r="A5530" s="209">
        <v>139792</v>
      </c>
      <c r="B5530" s="209">
        <v>560</v>
      </c>
      <c r="C5530" s="208">
        <v>46.158479006231282</v>
      </c>
      <c r="D5530" s="209"/>
      <c r="E5530" s="209" t="s">
        <v>204</v>
      </c>
      <c r="F5530" s="209">
        <v>2017</v>
      </c>
    </row>
    <row r="5531" spans="1:6" x14ac:dyDescent="0.45">
      <c r="A5531" s="209">
        <v>139811</v>
      </c>
      <c r="B5531" s="209">
        <v>450</v>
      </c>
      <c r="C5531" s="208">
        <v>30.683788292995711</v>
      </c>
      <c r="D5531" s="209"/>
      <c r="E5531" s="209" t="s">
        <v>204</v>
      </c>
      <c r="F5531" s="209">
        <v>2017</v>
      </c>
    </row>
    <row r="5532" spans="1:6" x14ac:dyDescent="0.45">
      <c r="A5532" s="209">
        <v>139812</v>
      </c>
      <c r="B5532" s="209">
        <v>450</v>
      </c>
      <c r="C5532" s="208">
        <v>9.9712354799129681</v>
      </c>
      <c r="D5532" s="209"/>
      <c r="E5532" s="209" t="s">
        <v>204</v>
      </c>
      <c r="F5532" s="209">
        <v>2017</v>
      </c>
    </row>
    <row r="5533" spans="1:6" x14ac:dyDescent="0.45">
      <c r="A5533" s="209">
        <v>139816</v>
      </c>
      <c r="B5533" s="209"/>
      <c r="C5533" s="208">
        <v>16.451452958451249</v>
      </c>
      <c r="D5533" s="209"/>
      <c r="E5533" s="209"/>
      <c r="F5533" s="209">
        <v>1901</v>
      </c>
    </row>
    <row r="5534" spans="1:6" x14ac:dyDescent="0.45">
      <c r="A5534" s="209">
        <v>139831</v>
      </c>
      <c r="B5534" s="209">
        <v>919</v>
      </c>
      <c r="C5534" s="208">
        <v>26.449979074717181</v>
      </c>
      <c r="D5534" s="209"/>
      <c r="E5534" s="209" t="s">
        <v>204</v>
      </c>
      <c r="F5534" s="209">
        <v>2017</v>
      </c>
    </row>
    <row r="5535" spans="1:6" x14ac:dyDescent="0.45">
      <c r="A5535" s="209">
        <v>139837</v>
      </c>
      <c r="B5535" s="209">
        <v>919</v>
      </c>
      <c r="C5535" s="208">
        <v>41.053147613750888</v>
      </c>
      <c r="D5535" s="209"/>
      <c r="E5535" s="209" t="s">
        <v>204</v>
      </c>
      <c r="F5535" s="209">
        <v>2017</v>
      </c>
    </row>
    <row r="5536" spans="1:6" x14ac:dyDescent="0.45">
      <c r="A5536" s="209">
        <v>139844</v>
      </c>
      <c r="B5536" s="209">
        <v>919</v>
      </c>
      <c r="C5536" s="208">
        <v>16.884454684562431</v>
      </c>
      <c r="D5536" s="209"/>
      <c r="E5536" s="209" t="s">
        <v>204</v>
      </c>
      <c r="F5536" s="209">
        <v>2017</v>
      </c>
    </row>
    <row r="5537" spans="1:6" x14ac:dyDescent="0.45">
      <c r="A5537" s="209">
        <v>139970</v>
      </c>
      <c r="B5537" s="209">
        <v>919</v>
      </c>
      <c r="C5537" s="208">
        <v>35.565802296131153</v>
      </c>
      <c r="D5537" s="209"/>
      <c r="E5537" s="209" t="s">
        <v>204</v>
      </c>
      <c r="F5537" s="209">
        <v>2017</v>
      </c>
    </row>
    <row r="5538" spans="1:6" x14ac:dyDescent="0.45">
      <c r="A5538" s="209">
        <v>139985</v>
      </c>
      <c r="B5538" s="209">
        <v>902</v>
      </c>
      <c r="C5538" s="208">
        <v>34.676823359115147</v>
      </c>
      <c r="D5538" s="209"/>
      <c r="E5538" s="209" t="s">
        <v>204</v>
      </c>
      <c r="F5538" s="209">
        <v>2017</v>
      </c>
    </row>
    <row r="5539" spans="1:6" x14ac:dyDescent="0.45">
      <c r="A5539" s="209">
        <v>140019</v>
      </c>
      <c r="B5539" s="209">
        <v>450</v>
      </c>
      <c r="C5539" s="208">
        <v>25.243642249541839</v>
      </c>
      <c r="D5539" s="209" t="s">
        <v>187</v>
      </c>
      <c r="E5539" s="209" t="s">
        <v>204</v>
      </c>
      <c r="F5539" s="209">
        <v>2017</v>
      </c>
    </row>
    <row r="5540" spans="1:6" x14ac:dyDescent="0.45">
      <c r="A5540" s="209">
        <v>140023</v>
      </c>
      <c r="B5540" s="209">
        <v>450</v>
      </c>
      <c r="C5540" s="208">
        <v>14.82977189621805</v>
      </c>
      <c r="D5540" s="209"/>
      <c r="E5540" s="209" t="s">
        <v>204</v>
      </c>
      <c r="F5540" s="209">
        <v>2017</v>
      </c>
    </row>
    <row r="5541" spans="1:6" x14ac:dyDescent="0.45">
      <c r="A5541" s="209">
        <v>140024</v>
      </c>
      <c r="B5541" s="209">
        <v>450</v>
      </c>
      <c r="C5541" s="208">
        <v>36.376043199208652</v>
      </c>
      <c r="D5541" s="209"/>
      <c r="E5541" s="209" t="s">
        <v>204</v>
      </c>
      <c r="F5541" s="209">
        <v>2017</v>
      </c>
    </row>
    <row r="5542" spans="1:6" x14ac:dyDescent="0.45">
      <c r="A5542" s="209">
        <v>140029</v>
      </c>
      <c r="B5542" s="209">
        <v>450</v>
      </c>
      <c r="C5542" s="208">
        <v>10.5205721011659</v>
      </c>
      <c r="D5542" s="209"/>
      <c r="E5542" s="209" t="s">
        <v>204</v>
      </c>
      <c r="F5542" s="209">
        <v>2017</v>
      </c>
    </row>
    <row r="5543" spans="1:6" x14ac:dyDescent="0.45">
      <c r="A5543" s="209">
        <v>140031</v>
      </c>
      <c r="B5543" s="209">
        <v>315</v>
      </c>
      <c r="C5543" s="208">
        <v>21.011088021926739</v>
      </c>
      <c r="D5543" s="209"/>
      <c r="E5543" s="209" t="s">
        <v>204</v>
      </c>
      <c r="F5543" s="209">
        <v>2017</v>
      </c>
    </row>
    <row r="5544" spans="1:6" x14ac:dyDescent="0.45">
      <c r="A5544" s="209">
        <v>140032</v>
      </c>
      <c r="B5544" s="209">
        <v>450</v>
      </c>
      <c r="C5544" s="208">
        <v>40.19151241156171</v>
      </c>
      <c r="D5544" s="209"/>
      <c r="E5544" s="209" t="s">
        <v>204</v>
      </c>
      <c r="F5544" s="209">
        <v>2017</v>
      </c>
    </row>
    <row r="5545" spans="1:6" x14ac:dyDescent="0.45">
      <c r="A5545" s="209">
        <v>140035</v>
      </c>
      <c r="B5545" s="209">
        <v>450</v>
      </c>
      <c r="C5545" s="208">
        <v>38.962188296494709</v>
      </c>
      <c r="D5545" s="209"/>
      <c r="E5545" s="209" t="s">
        <v>204</v>
      </c>
      <c r="F5545" s="209">
        <v>2017</v>
      </c>
    </row>
    <row r="5546" spans="1:6" x14ac:dyDescent="0.45">
      <c r="A5546" s="209">
        <v>140053</v>
      </c>
      <c r="B5546" s="209">
        <v>450</v>
      </c>
      <c r="C5546" s="208">
        <v>4.736371297362532</v>
      </c>
      <c r="D5546" s="209"/>
      <c r="E5546" s="209" t="s">
        <v>204</v>
      </c>
      <c r="F5546" s="209">
        <v>2017</v>
      </c>
    </row>
    <row r="5547" spans="1:6" x14ac:dyDescent="0.45">
      <c r="A5547" s="209">
        <v>140057</v>
      </c>
      <c r="B5547" s="209">
        <v>450</v>
      </c>
      <c r="C5547" s="208">
        <v>32.287496217722833</v>
      </c>
      <c r="D5547" s="209"/>
      <c r="E5547" s="209" t="s">
        <v>114</v>
      </c>
      <c r="F5547" s="209">
        <v>2017</v>
      </c>
    </row>
    <row r="5548" spans="1:6" x14ac:dyDescent="0.45">
      <c r="A5548" s="209">
        <v>140062</v>
      </c>
      <c r="B5548" s="209">
        <v>450</v>
      </c>
      <c r="C5548" s="208">
        <v>21.539136136315591</v>
      </c>
      <c r="D5548" s="209"/>
      <c r="E5548" s="209" t="s">
        <v>204</v>
      </c>
      <c r="F5548" s="209">
        <v>2017</v>
      </c>
    </row>
    <row r="5549" spans="1:6" x14ac:dyDescent="0.45">
      <c r="A5549" s="209">
        <v>140070</v>
      </c>
      <c r="B5549" s="209">
        <v>450</v>
      </c>
      <c r="C5549" s="208">
        <v>43.651407231074593</v>
      </c>
      <c r="D5549" s="209"/>
      <c r="E5549" s="209" t="s">
        <v>204</v>
      </c>
      <c r="F5549" s="209">
        <v>2017</v>
      </c>
    </row>
    <row r="5550" spans="1:6" x14ac:dyDescent="0.45">
      <c r="A5550" s="209">
        <v>140074</v>
      </c>
      <c r="B5550" s="209">
        <v>450</v>
      </c>
      <c r="C5550" s="208">
        <v>35.265945455616979</v>
      </c>
      <c r="D5550" s="209"/>
      <c r="E5550" s="209" t="s">
        <v>204</v>
      </c>
      <c r="F5550" s="209">
        <v>2017</v>
      </c>
    </row>
    <row r="5551" spans="1:6" x14ac:dyDescent="0.45">
      <c r="A5551" s="209">
        <v>140076</v>
      </c>
      <c r="B5551" s="209">
        <v>450</v>
      </c>
      <c r="C5551" s="208">
        <v>18.656235652039371</v>
      </c>
      <c r="D5551" s="209"/>
      <c r="E5551" s="209" t="s">
        <v>204</v>
      </c>
      <c r="F5551" s="209">
        <v>2017</v>
      </c>
    </row>
    <row r="5552" spans="1:6" x14ac:dyDescent="0.45">
      <c r="A5552" s="209">
        <v>140082</v>
      </c>
      <c r="B5552" s="209">
        <v>315</v>
      </c>
      <c r="C5552" s="208">
        <v>5.8122564992399264</v>
      </c>
      <c r="D5552" s="209" t="s">
        <v>187</v>
      </c>
      <c r="E5552" s="209" t="s">
        <v>204</v>
      </c>
      <c r="F5552" s="209">
        <v>2017</v>
      </c>
    </row>
    <row r="5553" spans="1:6" x14ac:dyDescent="0.45">
      <c r="A5553" s="209">
        <v>140083</v>
      </c>
      <c r="B5553" s="209">
        <v>315</v>
      </c>
      <c r="C5553" s="208">
        <v>13.554399293116459</v>
      </c>
      <c r="D5553" s="209"/>
      <c r="E5553" s="209" t="s">
        <v>204</v>
      </c>
      <c r="F5553" s="209">
        <v>2017</v>
      </c>
    </row>
    <row r="5554" spans="1:6" x14ac:dyDescent="0.45">
      <c r="A5554" s="209">
        <v>140085</v>
      </c>
      <c r="B5554" s="209">
        <v>450</v>
      </c>
      <c r="C5554" s="208">
        <v>20.4677123188469</v>
      </c>
      <c r="D5554" s="209"/>
      <c r="E5554" s="209" t="s">
        <v>204</v>
      </c>
      <c r="F5554" s="209">
        <v>2017</v>
      </c>
    </row>
    <row r="5555" spans="1:6" x14ac:dyDescent="0.45">
      <c r="A5555" s="209">
        <v>140086</v>
      </c>
      <c r="B5555" s="209">
        <v>200</v>
      </c>
      <c r="C5555" s="208">
        <v>5.2027901169990516</v>
      </c>
      <c r="D5555" s="209"/>
      <c r="E5555" s="209" t="s">
        <v>204</v>
      </c>
      <c r="F5555" s="209">
        <v>2017</v>
      </c>
    </row>
    <row r="5556" spans="1:6" x14ac:dyDescent="0.45">
      <c r="A5556" s="209">
        <v>140087</v>
      </c>
      <c r="B5556" s="209">
        <v>200</v>
      </c>
      <c r="C5556" s="208">
        <v>15.28640340314367</v>
      </c>
      <c r="D5556" s="209"/>
      <c r="E5556" s="209" t="s">
        <v>204</v>
      </c>
      <c r="F5556" s="209">
        <v>2017</v>
      </c>
    </row>
    <row r="5557" spans="1:6" x14ac:dyDescent="0.45">
      <c r="A5557" s="209">
        <v>140088</v>
      </c>
      <c r="B5557" s="209">
        <v>200</v>
      </c>
      <c r="C5557" s="208">
        <v>18.3810777162997</v>
      </c>
      <c r="D5557" s="209"/>
      <c r="E5557" s="209" t="s">
        <v>204</v>
      </c>
      <c r="F5557" s="209">
        <v>2017</v>
      </c>
    </row>
    <row r="5558" spans="1:6" x14ac:dyDescent="0.45">
      <c r="A5558" s="209">
        <v>140089</v>
      </c>
      <c r="B5558" s="209">
        <v>250</v>
      </c>
      <c r="C5558" s="208">
        <v>23.49475087980419</v>
      </c>
      <c r="D5558" s="209"/>
      <c r="E5558" s="209" t="s">
        <v>204</v>
      </c>
      <c r="F5558" s="209">
        <v>2004</v>
      </c>
    </row>
    <row r="5559" spans="1:6" x14ac:dyDescent="0.45">
      <c r="A5559" s="209">
        <v>140096</v>
      </c>
      <c r="B5559" s="209">
        <v>300</v>
      </c>
      <c r="C5559" s="208">
        <v>23.59414386752087</v>
      </c>
      <c r="D5559" s="209"/>
      <c r="E5559" s="209" t="s">
        <v>203</v>
      </c>
      <c r="F5559" s="209">
        <v>1901</v>
      </c>
    </row>
    <row r="5560" spans="1:6" x14ac:dyDescent="0.45">
      <c r="A5560" s="209">
        <v>140103</v>
      </c>
      <c r="B5560" s="209">
        <v>400</v>
      </c>
      <c r="C5560" s="208">
        <v>25.714484300775862</v>
      </c>
      <c r="D5560" s="209"/>
      <c r="E5560" s="209" t="s">
        <v>203</v>
      </c>
      <c r="F5560" s="209">
        <v>1901</v>
      </c>
    </row>
    <row r="5561" spans="1:6" x14ac:dyDescent="0.45">
      <c r="A5561" s="209">
        <v>140110</v>
      </c>
      <c r="B5561" s="209">
        <v>400</v>
      </c>
      <c r="C5561" s="208">
        <v>11.44666108534348</v>
      </c>
      <c r="D5561" s="209"/>
      <c r="E5561" s="209" t="s">
        <v>203</v>
      </c>
      <c r="F5561" s="209">
        <v>1987</v>
      </c>
    </row>
    <row r="5562" spans="1:6" x14ac:dyDescent="0.45">
      <c r="A5562" s="209">
        <v>140119</v>
      </c>
      <c r="B5562" s="209">
        <v>200</v>
      </c>
      <c r="C5562" s="208">
        <v>4.9966026117994478</v>
      </c>
      <c r="D5562" s="209"/>
      <c r="E5562" s="209" t="s">
        <v>204</v>
      </c>
      <c r="F5562" s="209">
        <v>2017</v>
      </c>
    </row>
    <row r="5563" spans="1:6" x14ac:dyDescent="0.45">
      <c r="A5563" s="209">
        <v>140130</v>
      </c>
      <c r="B5563" s="209">
        <v>200</v>
      </c>
      <c r="C5563" s="208">
        <v>7.0382384919807901</v>
      </c>
      <c r="D5563" s="209"/>
      <c r="E5563" s="209" t="s">
        <v>204</v>
      </c>
      <c r="F5563" s="209">
        <v>2017</v>
      </c>
    </row>
    <row r="5564" spans="1:6" x14ac:dyDescent="0.45">
      <c r="A5564" s="209">
        <v>140132</v>
      </c>
      <c r="B5564" s="209">
        <v>110</v>
      </c>
      <c r="C5564" s="208">
        <v>1.5521518017555529</v>
      </c>
      <c r="D5564" s="209"/>
      <c r="E5564" s="209" t="s">
        <v>204</v>
      </c>
      <c r="F5564" s="209">
        <v>2017</v>
      </c>
    </row>
    <row r="5565" spans="1:6" x14ac:dyDescent="0.45">
      <c r="A5565" s="209">
        <v>140186</v>
      </c>
      <c r="B5565" s="209">
        <v>200</v>
      </c>
      <c r="C5565" s="208">
        <v>25.756525386119989</v>
      </c>
      <c r="D5565" s="209"/>
      <c r="E5565" s="209" t="s">
        <v>204</v>
      </c>
      <c r="F5565" s="209">
        <v>2016</v>
      </c>
    </row>
    <row r="5566" spans="1:6" x14ac:dyDescent="0.45">
      <c r="A5566" s="209">
        <v>140210</v>
      </c>
      <c r="B5566" s="209">
        <v>688</v>
      </c>
      <c r="C5566" s="208">
        <v>38.99237246139387</v>
      </c>
      <c r="D5566" s="209"/>
      <c r="E5566" s="209" t="s">
        <v>204</v>
      </c>
      <c r="F5566" s="209">
        <v>2017</v>
      </c>
    </row>
    <row r="5567" spans="1:6" x14ac:dyDescent="0.45">
      <c r="A5567" s="209">
        <v>140256</v>
      </c>
      <c r="B5567" s="209">
        <v>688</v>
      </c>
      <c r="C5567" s="208">
        <v>11.334906484367361</v>
      </c>
      <c r="D5567" s="209"/>
      <c r="E5567" s="209" t="s">
        <v>204</v>
      </c>
      <c r="F5567" s="209">
        <v>2017</v>
      </c>
    </row>
    <row r="5568" spans="1:6" x14ac:dyDescent="0.45">
      <c r="A5568" s="209">
        <v>140258</v>
      </c>
      <c r="B5568" s="209">
        <v>688</v>
      </c>
      <c r="C5568" s="208">
        <v>97.457219778969034</v>
      </c>
      <c r="D5568" s="209"/>
      <c r="E5568" s="209" t="s">
        <v>204</v>
      </c>
      <c r="F5568" s="209">
        <v>2017</v>
      </c>
    </row>
    <row r="5569" spans="1:6" x14ac:dyDescent="0.45">
      <c r="A5569" s="209">
        <v>140262</v>
      </c>
      <c r="B5569" s="209">
        <v>688</v>
      </c>
      <c r="C5569" s="208">
        <v>40.037535819665123</v>
      </c>
      <c r="D5569" s="209"/>
      <c r="E5569" s="209" t="s">
        <v>204</v>
      </c>
      <c r="F5569" s="209">
        <v>2017</v>
      </c>
    </row>
    <row r="5570" spans="1:6" x14ac:dyDescent="0.45">
      <c r="A5570" s="209">
        <v>140265</v>
      </c>
      <c r="B5570" s="209">
        <v>688</v>
      </c>
      <c r="C5570" s="208">
        <v>11.1836258492397</v>
      </c>
      <c r="D5570" s="209"/>
      <c r="E5570" s="209" t="s">
        <v>204</v>
      </c>
      <c r="F5570" s="209">
        <v>2017</v>
      </c>
    </row>
    <row r="5571" spans="1:6" x14ac:dyDescent="0.45">
      <c r="A5571" s="209">
        <v>140411</v>
      </c>
      <c r="B5571" s="209">
        <v>315</v>
      </c>
      <c r="C5571" s="208">
        <v>9.8076291867259968</v>
      </c>
      <c r="D5571" s="209" t="s">
        <v>485</v>
      </c>
      <c r="E5571" s="209" t="s">
        <v>204</v>
      </c>
      <c r="F5571" s="209">
        <v>2003</v>
      </c>
    </row>
    <row r="5572" spans="1:6" x14ac:dyDescent="0.45">
      <c r="A5572" s="209">
        <v>140512</v>
      </c>
      <c r="B5572" s="209">
        <v>450</v>
      </c>
      <c r="C5572" s="208">
        <v>15.21916931069083</v>
      </c>
      <c r="D5572" s="209"/>
      <c r="E5572" s="209" t="s">
        <v>204</v>
      </c>
      <c r="F5572" s="209">
        <v>2017</v>
      </c>
    </row>
    <row r="5573" spans="1:6" x14ac:dyDescent="0.45">
      <c r="A5573" s="209">
        <v>140515</v>
      </c>
      <c r="B5573" s="209">
        <v>450</v>
      </c>
      <c r="C5573" s="208">
        <v>19.498362271255662</v>
      </c>
      <c r="D5573" s="209"/>
      <c r="E5573" s="209" t="s">
        <v>204</v>
      </c>
      <c r="F5573" s="209">
        <v>2017</v>
      </c>
    </row>
    <row r="5574" spans="1:6" x14ac:dyDescent="0.45">
      <c r="A5574" s="209">
        <v>140517</v>
      </c>
      <c r="B5574" s="209">
        <v>450</v>
      </c>
      <c r="C5574" s="208">
        <v>11.902533839592049</v>
      </c>
      <c r="D5574" s="209"/>
      <c r="E5574" s="209" t="s">
        <v>204</v>
      </c>
      <c r="F5574" s="209">
        <v>2017</v>
      </c>
    </row>
    <row r="5575" spans="1:6" x14ac:dyDescent="0.45">
      <c r="A5575" s="209">
        <v>140520</v>
      </c>
      <c r="B5575" s="209">
        <v>450</v>
      </c>
      <c r="C5575" s="208">
        <v>16.752492956951102</v>
      </c>
      <c r="D5575" s="209"/>
      <c r="E5575" s="209" t="s">
        <v>204</v>
      </c>
      <c r="F5575" s="209">
        <v>2017</v>
      </c>
    </row>
    <row r="5576" spans="1:6" x14ac:dyDescent="0.45">
      <c r="A5576" s="209">
        <v>140522</v>
      </c>
      <c r="B5576" s="209">
        <v>450</v>
      </c>
      <c r="C5576" s="208">
        <v>28.89370534935335</v>
      </c>
      <c r="D5576" s="209"/>
      <c r="E5576" s="209" t="s">
        <v>204</v>
      </c>
      <c r="F5576" s="209">
        <v>2017</v>
      </c>
    </row>
    <row r="5577" spans="1:6" x14ac:dyDescent="0.45">
      <c r="A5577" s="209">
        <v>140539</v>
      </c>
      <c r="B5577" s="209">
        <v>450</v>
      </c>
      <c r="C5577" s="208">
        <v>8.9174031149172404</v>
      </c>
      <c r="D5577" s="209"/>
      <c r="E5577" s="209" t="s">
        <v>204</v>
      </c>
      <c r="F5577" s="209">
        <v>2017</v>
      </c>
    </row>
    <row r="5578" spans="1:6" x14ac:dyDescent="0.45">
      <c r="A5578" s="209">
        <v>140540</v>
      </c>
      <c r="B5578" s="209">
        <v>450</v>
      </c>
      <c r="C5578" s="208">
        <v>17.979869298758381</v>
      </c>
      <c r="D5578" s="209"/>
      <c r="E5578" s="209" t="s">
        <v>204</v>
      </c>
      <c r="F5578" s="209">
        <v>2017</v>
      </c>
    </row>
    <row r="5579" spans="1:6" x14ac:dyDescent="0.45">
      <c r="A5579" s="209">
        <v>140545</v>
      </c>
      <c r="B5579" s="209">
        <v>450</v>
      </c>
      <c r="C5579" s="208">
        <v>8.4632683573369167</v>
      </c>
      <c r="D5579" s="209"/>
      <c r="E5579" s="209" t="s">
        <v>204</v>
      </c>
      <c r="F5579" s="209">
        <v>2017</v>
      </c>
    </row>
    <row r="5580" spans="1:6" x14ac:dyDescent="0.45">
      <c r="A5580" s="209">
        <v>140547</v>
      </c>
      <c r="B5580" s="209">
        <v>1200</v>
      </c>
      <c r="C5580" s="208">
        <v>12.99824603611555</v>
      </c>
      <c r="D5580" s="209" t="s">
        <v>431</v>
      </c>
      <c r="E5580" s="209" t="s">
        <v>204</v>
      </c>
      <c r="F5580" s="209">
        <v>2017</v>
      </c>
    </row>
    <row r="5581" spans="1:6" x14ac:dyDescent="0.45">
      <c r="A5581" s="209">
        <v>140982</v>
      </c>
      <c r="B5581" s="209"/>
      <c r="C5581" s="208">
        <v>6.1979530391623081</v>
      </c>
      <c r="D5581" s="209"/>
      <c r="E5581" s="209"/>
      <c r="F5581" s="209">
        <v>1901</v>
      </c>
    </row>
    <row r="5582" spans="1:6" x14ac:dyDescent="0.45">
      <c r="A5582" s="209">
        <v>140988</v>
      </c>
      <c r="B5582" s="209">
        <v>200</v>
      </c>
      <c r="C5582" s="208">
        <v>19.274686249548491</v>
      </c>
      <c r="D5582" s="209"/>
      <c r="E5582" s="209" t="s">
        <v>204</v>
      </c>
      <c r="F5582" s="209">
        <v>2017</v>
      </c>
    </row>
    <row r="5583" spans="1:6" x14ac:dyDescent="0.45">
      <c r="A5583" s="209">
        <v>140990</v>
      </c>
      <c r="B5583" s="209">
        <v>200</v>
      </c>
      <c r="C5583" s="208">
        <v>19.189202301350999</v>
      </c>
      <c r="D5583" s="209"/>
      <c r="E5583" s="209" t="s">
        <v>204</v>
      </c>
      <c r="F5583" s="209">
        <v>2017</v>
      </c>
    </row>
    <row r="5584" spans="1:6" x14ac:dyDescent="0.45">
      <c r="A5584" s="209">
        <v>140991</v>
      </c>
      <c r="B5584" s="209">
        <v>160</v>
      </c>
      <c r="C5584" s="208">
        <v>18.069656444087091</v>
      </c>
      <c r="D5584" s="209"/>
      <c r="E5584" s="209" t="s">
        <v>204</v>
      </c>
      <c r="F5584" s="209">
        <v>2017</v>
      </c>
    </row>
    <row r="5585" spans="1:6" x14ac:dyDescent="0.45">
      <c r="A5585" s="209">
        <v>141000</v>
      </c>
      <c r="B5585" s="209">
        <v>315</v>
      </c>
      <c r="C5585" s="208">
        <v>5.2100778225989197</v>
      </c>
      <c r="D5585" s="209"/>
      <c r="E5585" s="209" t="s">
        <v>204</v>
      </c>
      <c r="F5585" s="209">
        <v>2017</v>
      </c>
    </row>
    <row r="5586" spans="1:6" x14ac:dyDescent="0.45">
      <c r="A5586" s="209">
        <v>141015</v>
      </c>
      <c r="B5586" s="209">
        <v>315</v>
      </c>
      <c r="C5586" s="208">
        <v>5.3888086327329843</v>
      </c>
      <c r="D5586" s="209"/>
      <c r="E5586" s="209" t="s">
        <v>204</v>
      </c>
      <c r="F5586" s="209">
        <v>2017</v>
      </c>
    </row>
    <row r="5587" spans="1:6" x14ac:dyDescent="0.45">
      <c r="A5587" s="209">
        <v>141017</v>
      </c>
      <c r="B5587" s="209">
        <v>315</v>
      </c>
      <c r="C5587" s="208">
        <v>18.552745350277458</v>
      </c>
      <c r="D5587" s="209"/>
      <c r="E5587" s="209" t="s">
        <v>204</v>
      </c>
      <c r="F5587" s="209">
        <v>2017</v>
      </c>
    </row>
    <row r="5588" spans="1:6" x14ac:dyDescent="0.45">
      <c r="A5588" s="209">
        <v>141020</v>
      </c>
      <c r="B5588" s="209">
        <v>315</v>
      </c>
      <c r="C5588" s="208">
        <v>11.345236388265731</v>
      </c>
      <c r="D5588" s="209"/>
      <c r="E5588" s="209" t="s">
        <v>204</v>
      </c>
      <c r="F5588" s="209">
        <v>2017</v>
      </c>
    </row>
    <row r="5589" spans="1:6" x14ac:dyDescent="0.45">
      <c r="A5589" s="209">
        <v>141027</v>
      </c>
      <c r="B5589" s="209">
        <v>315</v>
      </c>
      <c r="C5589" s="208">
        <v>25.34469294608612</v>
      </c>
      <c r="D5589" s="209"/>
      <c r="E5589" s="209" t="s">
        <v>204</v>
      </c>
      <c r="F5589" s="209">
        <v>2017</v>
      </c>
    </row>
    <row r="5590" spans="1:6" x14ac:dyDescent="0.45">
      <c r="A5590" s="209">
        <v>141032</v>
      </c>
      <c r="B5590" s="209">
        <v>315</v>
      </c>
      <c r="C5590" s="208">
        <v>11.94449844187432</v>
      </c>
      <c r="D5590" s="209"/>
      <c r="E5590" s="209" t="s">
        <v>204</v>
      </c>
      <c r="F5590" s="209">
        <v>2017</v>
      </c>
    </row>
    <row r="5591" spans="1:6" x14ac:dyDescent="0.45">
      <c r="A5591" s="209">
        <v>141053</v>
      </c>
      <c r="B5591" s="209">
        <v>250</v>
      </c>
      <c r="C5591" s="208">
        <v>16.364631423916009</v>
      </c>
      <c r="D5591" s="209"/>
      <c r="E5591" s="209" t="s">
        <v>204</v>
      </c>
      <c r="F5591" s="209">
        <v>2017</v>
      </c>
    </row>
    <row r="5592" spans="1:6" x14ac:dyDescent="0.45">
      <c r="A5592" s="209">
        <v>141065</v>
      </c>
      <c r="B5592" s="209">
        <v>250</v>
      </c>
      <c r="C5592" s="208">
        <v>20.062952908240948</v>
      </c>
      <c r="D5592" s="209"/>
      <c r="E5592" s="209" t="s">
        <v>204</v>
      </c>
      <c r="F5592" s="209">
        <v>2017</v>
      </c>
    </row>
    <row r="5593" spans="1:6" x14ac:dyDescent="0.45">
      <c r="A5593" s="209">
        <v>141069</v>
      </c>
      <c r="B5593" s="209">
        <v>250</v>
      </c>
      <c r="C5593" s="208">
        <v>41.885896664389151</v>
      </c>
      <c r="D5593" s="209"/>
      <c r="E5593" s="209" t="s">
        <v>204</v>
      </c>
      <c r="F5593" s="209">
        <v>2017</v>
      </c>
    </row>
    <row r="5594" spans="1:6" x14ac:dyDescent="0.45">
      <c r="A5594" s="209">
        <v>141079</v>
      </c>
      <c r="B5594" s="209">
        <v>250</v>
      </c>
      <c r="C5594" s="208">
        <v>12.245430698177151</v>
      </c>
      <c r="D5594" s="209"/>
      <c r="E5594" s="209" t="s">
        <v>204</v>
      </c>
      <c r="F5594" s="209">
        <v>2008</v>
      </c>
    </row>
    <row r="5595" spans="1:6" x14ac:dyDescent="0.45">
      <c r="A5595" s="209">
        <v>141101</v>
      </c>
      <c r="B5595" s="209">
        <v>250</v>
      </c>
      <c r="C5595" s="208">
        <v>10.38096123454277</v>
      </c>
      <c r="D5595" s="209"/>
      <c r="E5595" s="209" t="s">
        <v>204</v>
      </c>
      <c r="F5595" s="209">
        <v>2017</v>
      </c>
    </row>
    <row r="5596" spans="1:6" x14ac:dyDescent="0.45">
      <c r="A5596" s="209">
        <v>141104</v>
      </c>
      <c r="B5596" s="209">
        <v>250</v>
      </c>
      <c r="C5596" s="208">
        <v>18.163798882477611</v>
      </c>
      <c r="D5596" s="209"/>
      <c r="E5596" s="209" t="s">
        <v>204</v>
      </c>
      <c r="F5596" s="209">
        <v>2017</v>
      </c>
    </row>
    <row r="5597" spans="1:6" x14ac:dyDescent="0.45">
      <c r="A5597" s="209">
        <v>141106</v>
      </c>
      <c r="B5597" s="209">
        <v>250</v>
      </c>
      <c r="C5597" s="208">
        <v>12.743869766227281</v>
      </c>
      <c r="D5597" s="209"/>
      <c r="E5597" s="209" t="s">
        <v>204</v>
      </c>
      <c r="F5597" s="209">
        <v>2017</v>
      </c>
    </row>
    <row r="5598" spans="1:6" x14ac:dyDescent="0.45">
      <c r="A5598" s="209">
        <v>141111</v>
      </c>
      <c r="B5598" s="209">
        <v>315</v>
      </c>
      <c r="C5598" s="208">
        <v>7.802427257389434</v>
      </c>
      <c r="D5598" s="209"/>
      <c r="E5598" s="209" t="s">
        <v>204</v>
      </c>
      <c r="F5598" s="209">
        <v>2017</v>
      </c>
    </row>
    <row r="5599" spans="1:6" x14ac:dyDescent="0.45">
      <c r="A5599" s="209">
        <v>141115</v>
      </c>
      <c r="B5599" s="209">
        <v>315</v>
      </c>
      <c r="C5599" s="208">
        <v>36.295018541602069</v>
      </c>
      <c r="D5599" s="209"/>
      <c r="E5599" s="209" t="s">
        <v>204</v>
      </c>
      <c r="F5599" s="209">
        <v>2017</v>
      </c>
    </row>
    <row r="5600" spans="1:6" x14ac:dyDescent="0.45">
      <c r="A5600" s="209">
        <v>141116</v>
      </c>
      <c r="B5600" s="209">
        <v>315</v>
      </c>
      <c r="C5600" s="208">
        <v>50.232487748780109</v>
      </c>
      <c r="D5600" s="209"/>
      <c r="E5600" s="209" t="s">
        <v>204</v>
      </c>
      <c r="F5600" s="209">
        <v>2017</v>
      </c>
    </row>
    <row r="5601" spans="1:6" x14ac:dyDescent="0.45">
      <c r="A5601" s="209">
        <v>141121</v>
      </c>
      <c r="B5601" s="209">
        <v>315</v>
      </c>
      <c r="C5601" s="208">
        <v>44.866063608889419</v>
      </c>
      <c r="D5601" s="209"/>
      <c r="E5601" s="209" t="s">
        <v>204</v>
      </c>
      <c r="F5601" s="209">
        <v>2017</v>
      </c>
    </row>
    <row r="5602" spans="1:6" x14ac:dyDescent="0.45">
      <c r="A5602" s="209">
        <v>141143</v>
      </c>
      <c r="B5602" s="209">
        <v>400</v>
      </c>
      <c r="C5602" s="208">
        <v>17.674258824454501</v>
      </c>
      <c r="D5602" s="209"/>
      <c r="E5602" s="209" t="s">
        <v>204</v>
      </c>
      <c r="F5602" s="209">
        <v>2017</v>
      </c>
    </row>
    <row r="5603" spans="1:6" x14ac:dyDescent="0.45">
      <c r="A5603" s="209">
        <v>141144</v>
      </c>
      <c r="B5603" s="209">
        <v>400</v>
      </c>
      <c r="C5603" s="208">
        <v>30.831673227149221</v>
      </c>
      <c r="D5603" s="209"/>
      <c r="E5603" s="209" t="s">
        <v>204</v>
      </c>
      <c r="F5603" s="209">
        <v>2017</v>
      </c>
    </row>
    <row r="5604" spans="1:6" x14ac:dyDescent="0.45">
      <c r="A5604" s="209">
        <v>141145</v>
      </c>
      <c r="B5604" s="209">
        <v>400</v>
      </c>
      <c r="C5604" s="208">
        <v>47.783903231700208</v>
      </c>
      <c r="D5604" s="209"/>
      <c r="E5604" s="209" t="s">
        <v>204</v>
      </c>
      <c r="F5604" s="209">
        <v>2017</v>
      </c>
    </row>
    <row r="5605" spans="1:6" x14ac:dyDescent="0.45">
      <c r="A5605" s="209">
        <v>141146</v>
      </c>
      <c r="B5605" s="209">
        <v>400</v>
      </c>
      <c r="C5605" s="208">
        <v>52.015503168400343</v>
      </c>
      <c r="D5605" s="209"/>
      <c r="E5605" s="209" t="s">
        <v>204</v>
      </c>
      <c r="F5605" s="209">
        <v>2017</v>
      </c>
    </row>
    <row r="5606" spans="1:6" x14ac:dyDescent="0.45">
      <c r="A5606" s="209">
        <v>141147</v>
      </c>
      <c r="B5606" s="209">
        <v>350</v>
      </c>
      <c r="C5606" s="208">
        <v>14.076626762896479</v>
      </c>
      <c r="D5606" s="209"/>
      <c r="E5606" s="209" t="s">
        <v>204</v>
      </c>
      <c r="F5606" s="209">
        <v>2017</v>
      </c>
    </row>
    <row r="5607" spans="1:6" x14ac:dyDescent="0.45">
      <c r="A5607" s="209">
        <v>141149</v>
      </c>
      <c r="B5607" s="209">
        <v>350</v>
      </c>
      <c r="C5607" s="208">
        <v>28.284080839926869</v>
      </c>
      <c r="D5607" s="209"/>
      <c r="E5607" s="209" t="s">
        <v>204</v>
      </c>
      <c r="F5607" s="209">
        <v>2017</v>
      </c>
    </row>
    <row r="5608" spans="1:6" x14ac:dyDescent="0.45">
      <c r="A5608" s="209">
        <v>141160</v>
      </c>
      <c r="B5608" s="209">
        <v>400</v>
      </c>
      <c r="C5608" s="208">
        <v>20.258527415465959</v>
      </c>
      <c r="D5608" s="209"/>
      <c r="E5608" s="209" t="s">
        <v>204</v>
      </c>
      <c r="F5608" s="209">
        <v>2017</v>
      </c>
    </row>
    <row r="5609" spans="1:6" x14ac:dyDescent="0.45">
      <c r="A5609" s="209">
        <v>141181</v>
      </c>
      <c r="B5609" s="209">
        <v>500</v>
      </c>
      <c r="C5609" s="208">
        <v>60.712329102924819</v>
      </c>
      <c r="D5609" s="209"/>
      <c r="E5609" s="209" t="s">
        <v>204</v>
      </c>
      <c r="F5609" s="209">
        <v>2017</v>
      </c>
    </row>
    <row r="5610" spans="1:6" x14ac:dyDescent="0.45">
      <c r="A5610" s="209">
        <v>141184</v>
      </c>
      <c r="B5610" s="209">
        <v>500</v>
      </c>
      <c r="C5610" s="208">
        <v>60.219330460143688</v>
      </c>
      <c r="D5610" s="209"/>
      <c r="E5610" s="209" t="s">
        <v>204</v>
      </c>
      <c r="F5610" s="209">
        <v>2017</v>
      </c>
    </row>
    <row r="5611" spans="1:6" x14ac:dyDescent="0.45">
      <c r="A5611" s="209">
        <v>141188</v>
      </c>
      <c r="B5611" s="209">
        <v>500</v>
      </c>
      <c r="C5611" s="208">
        <v>69.199140370325921</v>
      </c>
      <c r="D5611" s="209"/>
      <c r="E5611" s="209" t="s">
        <v>204</v>
      </c>
      <c r="F5611" s="209">
        <v>2017</v>
      </c>
    </row>
    <row r="5612" spans="1:6" x14ac:dyDescent="0.45">
      <c r="A5612" s="209">
        <v>141189</v>
      </c>
      <c r="B5612" s="209">
        <v>500</v>
      </c>
      <c r="C5612" s="208">
        <v>73.172132161172868</v>
      </c>
      <c r="D5612" s="209"/>
      <c r="E5612" s="209" t="s">
        <v>204</v>
      </c>
      <c r="F5612" s="209">
        <v>2017</v>
      </c>
    </row>
    <row r="5613" spans="1:6" x14ac:dyDescent="0.45">
      <c r="A5613" s="209">
        <v>141191</v>
      </c>
      <c r="B5613" s="209">
        <v>500</v>
      </c>
      <c r="C5613" s="208">
        <v>50.068998991066763</v>
      </c>
      <c r="D5613" s="209"/>
      <c r="E5613" s="209" t="s">
        <v>204</v>
      </c>
      <c r="F5613" s="209">
        <v>2017</v>
      </c>
    </row>
    <row r="5614" spans="1:6" x14ac:dyDescent="0.45">
      <c r="A5614" s="209">
        <v>141203</v>
      </c>
      <c r="B5614" s="209">
        <v>500</v>
      </c>
      <c r="C5614" s="208">
        <v>51.048327347938923</v>
      </c>
      <c r="D5614" s="209"/>
      <c r="E5614" s="209" t="s">
        <v>204</v>
      </c>
      <c r="F5614" s="209">
        <v>2017</v>
      </c>
    </row>
    <row r="5615" spans="1:6" x14ac:dyDescent="0.45">
      <c r="A5615" s="209">
        <v>141204</v>
      </c>
      <c r="B5615" s="209">
        <v>688</v>
      </c>
      <c r="C5615" s="208">
        <v>73.457653175378852</v>
      </c>
      <c r="D5615" s="209"/>
      <c r="E5615" s="209" t="s">
        <v>204</v>
      </c>
      <c r="F5615" s="209">
        <v>2017</v>
      </c>
    </row>
    <row r="5616" spans="1:6" x14ac:dyDescent="0.45">
      <c r="A5616" s="209">
        <v>141207</v>
      </c>
      <c r="B5616" s="209">
        <v>688</v>
      </c>
      <c r="C5616" s="208">
        <v>80.287836768652383</v>
      </c>
      <c r="D5616" s="209"/>
      <c r="E5616" s="209" t="s">
        <v>204</v>
      </c>
      <c r="F5616" s="209">
        <v>2017</v>
      </c>
    </row>
    <row r="5617" spans="1:6" x14ac:dyDescent="0.45">
      <c r="A5617" s="209">
        <v>141209</v>
      </c>
      <c r="B5617" s="209">
        <v>800</v>
      </c>
      <c r="C5617" s="208">
        <v>9.614935985161658</v>
      </c>
      <c r="D5617" s="209"/>
      <c r="E5617" s="209" t="s">
        <v>204</v>
      </c>
      <c r="F5617" s="209">
        <v>2017</v>
      </c>
    </row>
    <row r="5618" spans="1:6" x14ac:dyDescent="0.45">
      <c r="A5618" s="209">
        <v>141213</v>
      </c>
      <c r="B5618" s="209">
        <v>800</v>
      </c>
      <c r="C5618" s="208">
        <v>72.76554823518471</v>
      </c>
      <c r="D5618" s="209"/>
      <c r="E5618" s="209" t="s">
        <v>204</v>
      </c>
      <c r="F5618" s="209">
        <v>2017</v>
      </c>
    </row>
    <row r="5619" spans="1:6" x14ac:dyDescent="0.45">
      <c r="A5619" s="209">
        <v>141214</v>
      </c>
      <c r="B5619" s="209">
        <v>800</v>
      </c>
      <c r="C5619" s="208">
        <v>4.9000172452402362</v>
      </c>
      <c r="D5619" s="209"/>
      <c r="E5619" s="209" t="s">
        <v>204</v>
      </c>
      <c r="F5619" s="209">
        <v>2017</v>
      </c>
    </row>
    <row r="5620" spans="1:6" x14ac:dyDescent="0.45">
      <c r="A5620" s="209">
        <v>141215</v>
      </c>
      <c r="B5620" s="209">
        <v>800</v>
      </c>
      <c r="C5620" s="208">
        <v>19.537535156180571</v>
      </c>
      <c r="D5620" s="209"/>
      <c r="E5620" s="209" t="s">
        <v>204</v>
      </c>
      <c r="F5620" s="209">
        <v>2017</v>
      </c>
    </row>
    <row r="5621" spans="1:6" x14ac:dyDescent="0.45">
      <c r="A5621" s="209">
        <v>141217</v>
      </c>
      <c r="B5621" s="209">
        <v>1000</v>
      </c>
      <c r="C5621" s="208">
        <v>2.5208579879144879</v>
      </c>
      <c r="D5621" s="209"/>
      <c r="E5621" s="209" t="s">
        <v>204</v>
      </c>
      <c r="F5621" s="209">
        <v>2017</v>
      </c>
    </row>
    <row r="5622" spans="1:6" x14ac:dyDescent="0.45">
      <c r="A5622" s="209">
        <v>141218</v>
      </c>
      <c r="B5622" s="209">
        <v>1000</v>
      </c>
      <c r="C5622" s="208">
        <v>10.951907323550831</v>
      </c>
      <c r="D5622" s="209"/>
      <c r="E5622" s="209" t="s">
        <v>204</v>
      </c>
      <c r="F5622" s="209">
        <v>2017</v>
      </c>
    </row>
    <row r="5623" spans="1:6" x14ac:dyDescent="0.45">
      <c r="A5623" s="209">
        <v>141236</v>
      </c>
      <c r="B5623" s="209">
        <v>250</v>
      </c>
      <c r="C5623" s="208">
        <v>5.9572057142721722</v>
      </c>
      <c r="D5623" s="209"/>
      <c r="E5623" s="209" t="s">
        <v>204</v>
      </c>
      <c r="F5623" s="209">
        <v>2017</v>
      </c>
    </row>
    <row r="5624" spans="1:6" x14ac:dyDescent="0.45">
      <c r="A5624" s="209">
        <v>141379</v>
      </c>
      <c r="B5624" s="209">
        <v>250</v>
      </c>
      <c r="C5624" s="208">
        <v>40.252602969044602</v>
      </c>
      <c r="D5624" s="209"/>
      <c r="E5624" s="209" t="s">
        <v>204</v>
      </c>
      <c r="F5624" s="209">
        <v>2006</v>
      </c>
    </row>
    <row r="5625" spans="1:6" x14ac:dyDescent="0.45">
      <c r="A5625" s="209">
        <v>141393</v>
      </c>
      <c r="B5625" s="209">
        <v>315</v>
      </c>
      <c r="C5625" s="208">
        <v>47.443638192968542</v>
      </c>
      <c r="D5625" s="209"/>
      <c r="E5625" s="209" t="s">
        <v>204</v>
      </c>
      <c r="F5625" s="209">
        <v>2017</v>
      </c>
    </row>
    <row r="5626" spans="1:6" x14ac:dyDescent="0.45">
      <c r="A5626" s="209">
        <v>141396</v>
      </c>
      <c r="B5626" s="209">
        <v>315</v>
      </c>
      <c r="C5626" s="208">
        <v>10.167890882120471</v>
      </c>
      <c r="D5626" s="209"/>
      <c r="E5626" s="209" t="s">
        <v>204</v>
      </c>
      <c r="F5626" s="209">
        <v>2017</v>
      </c>
    </row>
    <row r="5627" spans="1:6" x14ac:dyDescent="0.45">
      <c r="A5627" s="209">
        <v>141409</v>
      </c>
      <c r="B5627" s="209">
        <v>400</v>
      </c>
      <c r="C5627" s="208">
        <v>16.838073005480961</v>
      </c>
      <c r="D5627" s="209"/>
      <c r="E5627" s="209" t="s">
        <v>204</v>
      </c>
      <c r="F5627" s="209">
        <v>2017</v>
      </c>
    </row>
    <row r="5628" spans="1:6" x14ac:dyDescent="0.45">
      <c r="A5628" s="209">
        <v>141411</v>
      </c>
      <c r="B5628" s="209">
        <v>400</v>
      </c>
      <c r="C5628" s="208">
        <v>27.400107043277771</v>
      </c>
      <c r="D5628" s="209"/>
      <c r="E5628" s="209" t="s">
        <v>204</v>
      </c>
      <c r="F5628" s="209">
        <v>2017</v>
      </c>
    </row>
    <row r="5629" spans="1:6" x14ac:dyDescent="0.45">
      <c r="A5629" s="209">
        <v>141417</v>
      </c>
      <c r="B5629" s="209">
        <v>315</v>
      </c>
      <c r="C5629" s="208">
        <v>32.979166393305412</v>
      </c>
      <c r="D5629" s="209"/>
      <c r="E5629" s="209" t="s">
        <v>204</v>
      </c>
      <c r="F5629" s="209">
        <v>2003</v>
      </c>
    </row>
    <row r="5630" spans="1:6" x14ac:dyDescent="0.45">
      <c r="A5630" s="209">
        <v>141426</v>
      </c>
      <c r="B5630" s="209">
        <v>465</v>
      </c>
      <c r="C5630" s="208">
        <v>20.032051910747789</v>
      </c>
      <c r="D5630" s="209"/>
      <c r="E5630" s="209" t="s">
        <v>109</v>
      </c>
      <c r="F5630" s="209">
        <v>2005</v>
      </c>
    </row>
    <row r="5631" spans="1:6" x14ac:dyDescent="0.45">
      <c r="A5631" s="209">
        <v>141428</v>
      </c>
      <c r="B5631" s="209">
        <v>465</v>
      </c>
      <c r="C5631" s="208">
        <v>21.17982177877218</v>
      </c>
      <c r="D5631" s="209"/>
      <c r="E5631" s="209" t="s">
        <v>109</v>
      </c>
      <c r="F5631" s="209">
        <v>2005</v>
      </c>
    </row>
    <row r="5632" spans="1:6" x14ac:dyDescent="0.45">
      <c r="A5632" s="209">
        <v>141434</v>
      </c>
      <c r="B5632" s="209">
        <v>465</v>
      </c>
      <c r="C5632" s="208">
        <v>6.8443582884442602</v>
      </c>
      <c r="D5632" s="209"/>
      <c r="E5632" s="209" t="s">
        <v>109</v>
      </c>
      <c r="F5632" s="209">
        <v>2006</v>
      </c>
    </row>
    <row r="5633" spans="1:6" x14ac:dyDescent="0.45">
      <c r="A5633" s="209">
        <v>141596</v>
      </c>
      <c r="B5633" s="209">
        <v>250</v>
      </c>
      <c r="C5633" s="208">
        <v>15.5186081833898</v>
      </c>
      <c r="D5633" s="209"/>
      <c r="E5633" s="209" t="s">
        <v>204</v>
      </c>
      <c r="F5633" s="209">
        <v>2017</v>
      </c>
    </row>
    <row r="5634" spans="1:6" x14ac:dyDescent="0.45">
      <c r="A5634" s="209">
        <v>141597</v>
      </c>
      <c r="B5634" s="209">
        <v>315</v>
      </c>
      <c r="C5634" s="208">
        <v>11.394403231221849</v>
      </c>
      <c r="D5634" s="209"/>
      <c r="E5634" s="209" t="s">
        <v>204</v>
      </c>
      <c r="F5634" s="209">
        <v>2017</v>
      </c>
    </row>
    <row r="5635" spans="1:6" x14ac:dyDescent="0.45">
      <c r="A5635" s="209">
        <v>141605</v>
      </c>
      <c r="B5635" s="209">
        <v>400</v>
      </c>
      <c r="C5635" s="208">
        <v>16.460600383557431</v>
      </c>
      <c r="D5635" s="209"/>
      <c r="E5635" s="209" t="s">
        <v>204</v>
      </c>
      <c r="F5635" s="209">
        <v>2017</v>
      </c>
    </row>
    <row r="5636" spans="1:6" x14ac:dyDescent="0.45">
      <c r="A5636" s="209">
        <v>141607</v>
      </c>
      <c r="B5636" s="209">
        <v>400</v>
      </c>
      <c r="C5636" s="208">
        <v>23.660009573577501</v>
      </c>
      <c r="D5636" s="209"/>
      <c r="E5636" s="209" t="s">
        <v>204</v>
      </c>
      <c r="F5636" s="209">
        <v>2017</v>
      </c>
    </row>
    <row r="5637" spans="1:6" x14ac:dyDescent="0.45">
      <c r="A5637" s="209">
        <v>141610</v>
      </c>
      <c r="B5637" s="209">
        <v>400</v>
      </c>
      <c r="C5637" s="208">
        <v>59.306361791463537</v>
      </c>
      <c r="D5637" s="209"/>
      <c r="E5637" s="209" t="s">
        <v>204</v>
      </c>
      <c r="F5637" s="209">
        <v>2017</v>
      </c>
    </row>
    <row r="5638" spans="1:6" x14ac:dyDescent="0.45">
      <c r="A5638" s="209">
        <v>141614</v>
      </c>
      <c r="B5638" s="209">
        <v>400</v>
      </c>
      <c r="C5638" s="208">
        <v>14.186559338787029</v>
      </c>
      <c r="D5638" s="209"/>
      <c r="E5638" s="209" t="s">
        <v>204</v>
      </c>
      <c r="F5638" s="209">
        <v>2017</v>
      </c>
    </row>
    <row r="5639" spans="1:6" x14ac:dyDescent="0.45">
      <c r="A5639" s="209">
        <v>141625</v>
      </c>
      <c r="B5639" s="209">
        <v>400</v>
      </c>
      <c r="C5639" s="208">
        <v>39.563038528979668</v>
      </c>
      <c r="D5639" s="209"/>
      <c r="E5639" s="209" t="s">
        <v>204</v>
      </c>
      <c r="F5639" s="209">
        <v>2017</v>
      </c>
    </row>
    <row r="5640" spans="1:6" x14ac:dyDescent="0.45">
      <c r="A5640" s="209">
        <v>141712</v>
      </c>
      <c r="B5640" s="209">
        <v>200</v>
      </c>
      <c r="C5640" s="208">
        <v>8.0060717585264847</v>
      </c>
      <c r="D5640" s="209" t="s">
        <v>227</v>
      </c>
      <c r="E5640" s="209" t="s">
        <v>204</v>
      </c>
      <c r="F5640" s="209">
        <v>2017</v>
      </c>
    </row>
    <row r="5641" spans="1:6" x14ac:dyDescent="0.45">
      <c r="A5641" s="209">
        <v>141713</v>
      </c>
      <c r="B5641" s="209">
        <v>315</v>
      </c>
      <c r="C5641" s="208">
        <v>58.422022876368992</v>
      </c>
      <c r="D5641" s="209"/>
      <c r="E5641" s="209" t="s">
        <v>204</v>
      </c>
      <c r="F5641" s="209">
        <v>2017</v>
      </c>
    </row>
    <row r="5642" spans="1:6" x14ac:dyDescent="0.45">
      <c r="A5642" s="209">
        <v>141716</v>
      </c>
      <c r="B5642" s="209">
        <v>315</v>
      </c>
      <c r="C5642" s="208">
        <v>33.720170581875678</v>
      </c>
      <c r="D5642" s="209"/>
      <c r="E5642" s="209" t="s">
        <v>204</v>
      </c>
      <c r="F5642" s="209">
        <v>2017</v>
      </c>
    </row>
    <row r="5643" spans="1:6" x14ac:dyDescent="0.45">
      <c r="A5643" s="209">
        <v>141717</v>
      </c>
      <c r="B5643" s="209">
        <v>315</v>
      </c>
      <c r="C5643" s="208">
        <v>2.222512902370426</v>
      </c>
      <c r="D5643" s="209"/>
      <c r="E5643" s="209" t="s">
        <v>204</v>
      </c>
      <c r="F5643" s="209">
        <v>2017</v>
      </c>
    </row>
    <row r="5644" spans="1:6" x14ac:dyDescent="0.45">
      <c r="A5644" s="209">
        <v>141767</v>
      </c>
      <c r="B5644" s="209">
        <v>250</v>
      </c>
      <c r="C5644" s="208">
        <v>24.75772404671546</v>
      </c>
      <c r="D5644" s="209"/>
      <c r="E5644" s="209" t="s">
        <v>204</v>
      </c>
      <c r="F5644" s="209">
        <v>2017</v>
      </c>
    </row>
    <row r="5645" spans="1:6" x14ac:dyDescent="0.45">
      <c r="A5645" s="209">
        <v>141768</v>
      </c>
      <c r="B5645" s="209">
        <v>250</v>
      </c>
      <c r="C5645" s="208">
        <v>22.071107811093871</v>
      </c>
      <c r="D5645" s="209"/>
      <c r="E5645" s="209" t="s">
        <v>204</v>
      </c>
      <c r="F5645" s="209">
        <v>2017</v>
      </c>
    </row>
    <row r="5646" spans="1:6" x14ac:dyDescent="0.45">
      <c r="A5646" s="209">
        <v>141770</v>
      </c>
      <c r="B5646" s="209">
        <v>250</v>
      </c>
      <c r="C5646" s="208">
        <v>20.547995034549011</v>
      </c>
      <c r="D5646" s="209"/>
      <c r="E5646" s="209" t="s">
        <v>204</v>
      </c>
      <c r="F5646" s="209">
        <v>2017</v>
      </c>
    </row>
    <row r="5647" spans="1:6" x14ac:dyDescent="0.45">
      <c r="A5647" s="209">
        <v>141771</v>
      </c>
      <c r="B5647" s="209">
        <v>250</v>
      </c>
      <c r="C5647" s="208">
        <v>12.27931594218385</v>
      </c>
      <c r="D5647" s="209"/>
      <c r="E5647" s="209" t="s">
        <v>204</v>
      </c>
      <c r="F5647" s="209">
        <v>2017</v>
      </c>
    </row>
    <row r="5648" spans="1:6" x14ac:dyDescent="0.45">
      <c r="A5648" s="209">
        <v>141772</v>
      </c>
      <c r="B5648" s="209">
        <v>250</v>
      </c>
      <c r="C5648" s="208">
        <v>30.03209616352575</v>
      </c>
      <c r="D5648" s="209"/>
      <c r="E5648" s="209" t="s">
        <v>204</v>
      </c>
      <c r="F5648" s="209">
        <v>2017</v>
      </c>
    </row>
    <row r="5649" spans="1:6" x14ac:dyDescent="0.45">
      <c r="A5649" s="209">
        <v>141773</v>
      </c>
      <c r="B5649" s="209">
        <v>250</v>
      </c>
      <c r="C5649" s="208">
        <v>9.3078085516833724</v>
      </c>
      <c r="D5649" s="209"/>
      <c r="E5649" s="209" t="s">
        <v>204</v>
      </c>
      <c r="F5649" s="209">
        <v>2017</v>
      </c>
    </row>
    <row r="5650" spans="1:6" x14ac:dyDescent="0.45">
      <c r="A5650" s="209">
        <v>141798</v>
      </c>
      <c r="B5650" s="209">
        <v>250</v>
      </c>
      <c r="C5650" s="208">
        <v>6.3814810190795264</v>
      </c>
      <c r="D5650" s="209"/>
      <c r="E5650" s="209" t="s">
        <v>204</v>
      </c>
      <c r="F5650" s="209">
        <v>2017</v>
      </c>
    </row>
    <row r="5651" spans="1:6" x14ac:dyDescent="0.45">
      <c r="A5651" s="209">
        <v>141799</v>
      </c>
      <c r="B5651" s="209">
        <v>250</v>
      </c>
      <c r="C5651" s="208">
        <v>10.47491709047438</v>
      </c>
      <c r="D5651" s="209"/>
      <c r="E5651" s="209" t="s">
        <v>204</v>
      </c>
      <c r="F5651" s="209">
        <v>2017</v>
      </c>
    </row>
    <row r="5652" spans="1:6" x14ac:dyDescent="0.45">
      <c r="A5652" s="209">
        <v>141820</v>
      </c>
      <c r="B5652" s="209">
        <v>1400</v>
      </c>
      <c r="C5652" s="208">
        <v>27.541725938821351</v>
      </c>
      <c r="D5652" s="209"/>
      <c r="E5652" s="209" t="s">
        <v>109</v>
      </c>
      <c r="F5652" s="209">
        <v>2017</v>
      </c>
    </row>
    <row r="5653" spans="1:6" x14ac:dyDescent="0.45">
      <c r="A5653" s="209">
        <v>141821</v>
      </c>
      <c r="B5653" s="209">
        <v>1360</v>
      </c>
      <c r="C5653" s="208">
        <v>24.02576121760654</v>
      </c>
      <c r="D5653" s="209" t="s">
        <v>486</v>
      </c>
      <c r="E5653" s="209" t="s">
        <v>204</v>
      </c>
      <c r="F5653" s="209">
        <v>2017</v>
      </c>
    </row>
    <row r="5654" spans="1:6" x14ac:dyDescent="0.45">
      <c r="A5654" s="209">
        <v>141823</v>
      </c>
      <c r="B5654" s="209">
        <v>1360</v>
      </c>
      <c r="C5654" s="208">
        <v>24.354223590442949</v>
      </c>
      <c r="D5654" s="209" t="s">
        <v>486</v>
      </c>
      <c r="E5654" s="209" t="s">
        <v>204</v>
      </c>
      <c r="F5654" s="209">
        <v>2017</v>
      </c>
    </row>
    <row r="5655" spans="1:6" x14ac:dyDescent="0.45">
      <c r="A5655" s="209">
        <v>141824</v>
      </c>
      <c r="B5655" s="209">
        <v>1360</v>
      </c>
      <c r="C5655" s="208">
        <v>19.10769449708819</v>
      </c>
      <c r="D5655" s="209" t="s">
        <v>486</v>
      </c>
      <c r="E5655" s="209" t="s">
        <v>204</v>
      </c>
      <c r="F5655" s="209">
        <v>2017</v>
      </c>
    </row>
    <row r="5656" spans="1:6" x14ac:dyDescent="0.45">
      <c r="A5656" s="209">
        <v>141825</v>
      </c>
      <c r="B5656" s="209">
        <v>1360</v>
      </c>
      <c r="C5656" s="208">
        <v>34.981770949123863</v>
      </c>
      <c r="D5656" s="209" t="s">
        <v>486</v>
      </c>
      <c r="E5656" s="209" t="s">
        <v>204</v>
      </c>
      <c r="F5656" s="209">
        <v>2017</v>
      </c>
    </row>
    <row r="5657" spans="1:6" x14ac:dyDescent="0.45">
      <c r="A5657" s="209">
        <v>141830</v>
      </c>
      <c r="B5657" s="209">
        <v>1360</v>
      </c>
      <c r="C5657" s="208">
        <v>8.4490625224188403</v>
      </c>
      <c r="D5657" s="209" t="s">
        <v>486</v>
      </c>
      <c r="E5657" s="209" t="s">
        <v>204</v>
      </c>
      <c r="F5657" s="209">
        <v>2017</v>
      </c>
    </row>
    <row r="5658" spans="1:6" x14ac:dyDescent="0.45">
      <c r="A5658" s="209">
        <v>141831</v>
      </c>
      <c r="B5658" s="209">
        <v>1360</v>
      </c>
      <c r="C5658" s="208">
        <v>10.523863582720381</v>
      </c>
      <c r="D5658" s="209" t="s">
        <v>486</v>
      </c>
      <c r="E5658" s="209" t="s">
        <v>204</v>
      </c>
      <c r="F5658" s="209">
        <v>2017</v>
      </c>
    </row>
    <row r="5659" spans="1:6" x14ac:dyDescent="0.45">
      <c r="A5659" s="209">
        <v>141834</v>
      </c>
      <c r="B5659" s="209">
        <v>1360</v>
      </c>
      <c r="C5659" s="208">
        <v>105.9931038292589</v>
      </c>
      <c r="D5659" s="209" t="s">
        <v>486</v>
      </c>
      <c r="E5659" s="209" t="s">
        <v>204</v>
      </c>
      <c r="F5659" s="209">
        <v>2017</v>
      </c>
    </row>
    <row r="5660" spans="1:6" x14ac:dyDescent="0.45">
      <c r="A5660" s="209">
        <v>141835</v>
      </c>
      <c r="B5660" s="209">
        <v>1360</v>
      </c>
      <c r="C5660" s="208">
        <v>18.775274267990461</v>
      </c>
      <c r="D5660" s="209" t="s">
        <v>486</v>
      </c>
      <c r="E5660" s="209" t="s">
        <v>204</v>
      </c>
      <c r="F5660" s="209">
        <v>2017</v>
      </c>
    </row>
    <row r="5661" spans="1:6" x14ac:dyDescent="0.45">
      <c r="A5661" s="209">
        <v>141836</v>
      </c>
      <c r="B5661" s="209">
        <v>1360</v>
      </c>
      <c r="C5661" s="208">
        <v>59.389142005545288</v>
      </c>
      <c r="D5661" s="209" t="s">
        <v>486</v>
      </c>
      <c r="E5661" s="209" t="s">
        <v>204</v>
      </c>
      <c r="F5661" s="209">
        <v>2017</v>
      </c>
    </row>
    <row r="5662" spans="1:6" x14ac:dyDescent="0.45">
      <c r="A5662" s="209">
        <v>141837</v>
      </c>
      <c r="B5662" s="209">
        <v>1360</v>
      </c>
      <c r="C5662" s="208">
        <v>113.30655138654321</v>
      </c>
      <c r="D5662" s="209" t="s">
        <v>486</v>
      </c>
      <c r="E5662" s="209" t="s">
        <v>204</v>
      </c>
      <c r="F5662" s="209">
        <v>2017</v>
      </c>
    </row>
    <row r="5663" spans="1:6" x14ac:dyDescent="0.45">
      <c r="A5663" s="209">
        <v>141942</v>
      </c>
      <c r="B5663" s="209">
        <v>200</v>
      </c>
      <c r="C5663" s="208">
        <v>39.255455957724017</v>
      </c>
      <c r="D5663" s="209"/>
      <c r="E5663" s="209" t="s">
        <v>204</v>
      </c>
      <c r="F5663" s="209">
        <v>2017</v>
      </c>
    </row>
    <row r="5664" spans="1:6" x14ac:dyDescent="0.45">
      <c r="A5664" s="209">
        <v>141947</v>
      </c>
      <c r="B5664" s="209">
        <v>200</v>
      </c>
      <c r="C5664" s="208">
        <v>33.692036136002187</v>
      </c>
      <c r="D5664" s="209"/>
      <c r="E5664" s="209" t="s">
        <v>204</v>
      </c>
      <c r="F5664" s="209">
        <v>2017</v>
      </c>
    </row>
    <row r="5665" spans="1:6" x14ac:dyDescent="0.45">
      <c r="A5665" s="209">
        <v>141972</v>
      </c>
      <c r="B5665" s="209">
        <v>200</v>
      </c>
      <c r="C5665" s="208">
        <v>27.014558741813911</v>
      </c>
      <c r="D5665" s="209"/>
      <c r="E5665" s="209" t="s">
        <v>204</v>
      </c>
      <c r="F5665" s="209">
        <v>2017</v>
      </c>
    </row>
    <row r="5666" spans="1:6" x14ac:dyDescent="0.45">
      <c r="A5666" s="209">
        <v>141976</v>
      </c>
      <c r="B5666" s="209">
        <v>200</v>
      </c>
      <c r="C5666" s="208">
        <v>38.239300829949947</v>
      </c>
      <c r="D5666" s="209"/>
      <c r="E5666" s="209" t="s">
        <v>204</v>
      </c>
      <c r="F5666" s="209">
        <v>2017</v>
      </c>
    </row>
    <row r="5667" spans="1:6" x14ac:dyDescent="0.45">
      <c r="A5667" s="209">
        <v>141979</v>
      </c>
      <c r="B5667" s="209">
        <v>250</v>
      </c>
      <c r="C5667" s="208">
        <v>15.66798417192517</v>
      </c>
      <c r="D5667" s="209" t="s">
        <v>187</v>
      </c>
      <c r="E5667" s="209" t="s">
        <v>204</v>
      </c>
      <c r="F5667" s="209">
        <v>2017</v>
      </c>
    </row>
    <row r="5668" spans="1:6" x14ac:dyDescent="0.45">
      <c r="A5668" s="209">
        <v>141980</v>
      </c>
      <c r="B5668" s="209">
        <v>315</v>
      </c>
      <c r="C5668" s="208">
        <v>50.090837985156703</v>
      </c>
      <c r="D5668" s="209"/>
      <c r="E5668" s="209" t="s">
        <v>204</v>
      </c>
      <c r="F5668" s="209">
        <v>2017</v>
      </c>
    </row>
    <row r="5669" spans="1:6" x14ac:dyDescent="0.45">
      <c r="A5669" s="209">
        <v>141983</v>
      </c>
      <c r="B5669" s="209">
        <v>315</v>
      </c>
      <c r="C5669" s="208">
        <v>48.067604776940833</v>
      </c>
      <c r="D5669" s="209"/>
      <c r="E5669" s="209" t="s">
        <v>204</v>
      </c>
      <c r="F5669" s="209">
        <v>2017</v>
      </c>
    </row>
    <row r="5670" spans="1:6" x14ac:dyDescent="0.45">
      <c r="A5670" s="209">
        <v>141987</v>
      </c>
      <c r="B5670" s="209">
        <v>400</v>
      </c>
      <c r="C5670" s="208">
        <v>12.64895313130611</v>
      </c>
      <c r="D5670" s="209"/>
      <c r="E5670" s="209" t="s">
        <v>204</v>
      </c>
      <c r="F5670" s="209">
        <v>2017</v>
      </c>
    </row>
    <row r="5671" spans="1:6" x14ac:dyDescent="0.45">
      <c r="A5671" s="209">
        <v>141992</v>
      </c>
      <c r="B5671" s="209">
        <v>200</v>
      </c>
      <c r="C5671" s="208">
        <v>19.96288668967777</v>
      </c>
      <c r="D5671" s="209"/>
      <c r="E5671" s="209" t="s">
        <v>204</v>
      </c>
      <c r="F5671" s="209">
        <v>2017</v>
      </c>
    </row>
    <row r="5672" spans="1:6" x14ac:dyDescent="0.45">
      <c r="A5672" s="209">
        <v>141995</v>
      </c>
      <c r="B5672" s="209">
        <v>200</v>
      </c>
      <c r="C5672" s="208">
        <v>27.387507097415099</v>
      </c>
      <c r="D5672" s="209"/>
      <c r="E5672" s="209" t="s">
        <v>204</v>
      </c>
      <c r="F5672" s="209">
        <v>2017</v>
      </c>
    </row>
    <row r="5673" spans="1:6" x14ac:dyDescent="0.45">
      <c r="A5673" s="209">
        <v>142003</v>
      </c>
      <c r="B5673" s="209">
        <v>315</v>
      </c>
      <c r="C5673" s="208">
        <v>12.66482751550385</v>
      </c>
      <c r="D5673" s="209"/>
      <c r="E5673" s="209" t="s">
        <v>204</v>
      </c>
      <c r="F5673" s="209">
        <v>2017</v>
      </c>
    </row>
    <row r="5674" spans="1:6" x14ac:dyDescent="0.45">
      <c r="A5674" s="209">
        <v>142004</v>
      </c>
      <c r="B5674" s="209">
        <v>200</v>
      </c>
      <c r="C5674" s="208">
        <v>11.776468146272171</v>
      </c>
      <c r="D5674" s="209"/>
      <c r="E5674" s="209" t="s">
        <v>204</v>
      </c>
      <c r="F5674" s="209">
        <v>2017</v>
      </c>
    </row>
    <row r="5675" spans="1:6" x14ac:dyDescent="0.45">
      <c r="A5675" s="209">
        <v>142007</v>
      </c>
      <c r="B5675" s="209">
        <v>200</v>
      </c>
      <c r="C5675" s="208">
        <v>14.130123318866451</v>
      </c>
      <c r="D5675" s="209"/>
      <c r="E5675" s="209" t="s">
        <v>204</v>
      </c>
      <c r="F5675" s="209">
        <v>2017</v>
      </c>
    </row>
    <row r="5676" spans="1:6" x14ac:dyDescent="0.45">
      <c r="A5676" s="209">
        <v>142010</v>
      </c>
      <c r="B5676" s="209">
        <v>200</v>
      </c>
      <c r="C5676" s="208">
        <v>19.90894216215208</v>
      </c>
      <c r="D5676" s="209"/>
      <c r="E5676" s="209" t="s">
        <v>204</v>
      </c>
      <c r="F5676" s="209">
        <v>2017</v>
      </c>
    </row>
    <row r="5677" spans="1:6" x14ac:dyDescent="0.45">
      <c r="A5677" s="209">
        <v>142011</v>
      </c>
      <c r="B5677" s="209">
        <v>400</v>
      </c>
      <c r="C5677" s="208">
        <v>50.60608652132391</v>
      </c>
      <c r="D5677" s="209"/>
      <c r="E5677" s="209" t="s">
        <v>204</v>
      </c>
      <c r="F5677" s="209">
        <v>2017</v>
      </c>
    </row>
    <row r="5678" spans="1:6" x14ac:dyDescent="0.45">
      <c r="A5678" s="209">
        <v>142016</v>
      </c>
      <c r="B5678" s="209">
        <v>400</v>
      </c>
      <c r="C5678" s="208">
        <v>12.739254962877929</v>
      </c>
      <c r="D5678" s="209"/>
      <c r="E5678" s="209" t="s">
        <v>204</v>
      </c>
      <c r="F5678" s="209">
        <v>2017</v>
      </c>
    </row>
    <row r="5679" spans="1:6" x14ac:dyDescent="0.45">
      <c r="A5679" s="209">
        <v>142018</v>
      </c>
      <c r="B5679" s="209">
        <v>400</v>
      </c>
      <c r="C5679" s="208">
        <v>39.519321919790848</v>
      </c>
      <c r="D5679" s="209"/>
      <c r="E5679" s="209" t="s">
        <v>204</v>
      </c>
      <c r="F5679" s="209">
        <v>2017</v>
      </c>
    </row>
    <row r="5680" spans="1:6" x14ac:dyDescent="0.45">
      <c r="A5680" s="209">
        <v>142022</v>
      </c>
      <c r="B5680" s="209">
        <v>400</v>
      </c>
      <c r="C5680" s="208">
        <v>10.00078766898535</v>
      </c>
      <c r="D5680" s="209"/>
      <c r="E5680" s="209" t="s">
        <v>204</v>
      </c>
      <c r="F5680" s="209">
        <v>2017</v>
      </c>
    </row>
    <row r="5681" spans="1:6" x14ac:dyDescent="0.45">
      <c r="A5681" s="209">
        <v>142024</v>
      </c>
      <c r="B5681" s="209">
        <v>400</v>
      </c>
      <c r="C5681" s="208">
        <v>35.877127253786888</v>
      </c>
      <c r="D5681" s="209"/>
      <c r="E5681" s="209" t="s">
        <v>204</v>
      </c>
      <c r="F5681" s="209">
        <v>2017</v>
      </c>
    </row>
    <row r="5682" spans="1:6" x14ac:dyDescent="0.45">
      <c r="A5682" s="209">
        <v>142027</v>
      </c>
      <c r="B5682" s="209">
        <v>400</v>
      </c>
      <c r="C5682" s="208">
        <v>11.619292792499071</v>
      </c>
      <c r="D5682" s="209"/>
      <c r="E5682" s="209" t="s">
        <v>204</v>
      </c>
      <c r="F5682" s="209">
        <v>2017</v>
      </c>
    </row>
    <row r="5683" spans="1:6" x14ac:dyDescent="0.45">
      <c r="A5683" s="209">
        <v>142028</v>
      </c>
      <c r="B5683" s="209">
        <v>450</v>
      </c>
      <c r="C5683" s="208">
        <v>38.081960558836457</v>
      </c>
      <c r="D5683" s="209"/>
      <c r="E5683" s="209" t="s">
        <v>204</v>
      </c>
      <c r="F5683" s="209">
        <v>2017</v>
      </c>
    </row>
    <row r="5684" spans="1:6" x14ac:dyDescent="0.45">
      <c r="A5684" s="209">
        <v>142031</v>
      </c>
      <c r="B5684" s="209">
        <v>450</v>
      </c>
      <c r="C5684" s="208">
        <v>14.924918525541861</v>
      </c>
      <c r="D5684" s="209"/>
      <c r="E5684" s="209" t="s">
        <v>204</v>
      </c>
      <c r="F5684" s="209">
        <v>2017</v>
      </c>
    </row>
    <row r="5685" spans="1:6" x14ac:dyDescent="0.45">
      <c r="A5685" s="209">
        <v>142036</v>
      </c>
      <c r="B5685" s="209">
        <v>200</v>
      </c>
      <c r="C5685" s="208">
        <v>65.379774930715953</v>
      </c>
      <c r="D5685" s="209"/>
      <c r="E5685" s="209" t="s">
        <v>204</v>
      </c>
      <c r="F5685" s="209">
        <v>2017</v>
      </c>
    </row>
    <row r="5686" spans="1:6" x14ac:dyDescent="0.45">
      <c r="A5686" s="209">
        <v>142037</v>
      </c>
      <c r="B5686" s="209">
        <v>250</v>
      </c>
      <c r="C5686" s="208">
        <v>13.193321947127741</v>
      </c>
      <c r="D5686" s="209"/>
      <c r="E5686" s="209" t="s">
        <v>204</v>
      </c>
      <c r="F5686" s="209">
        <v>2017</v>
      </c>
    </row>
    <row r="5687" spans="1:6" x14ac:dyDescent="0.45">
      <c r="A5687" s="209">
        <v>142039</v>
      </c>
      <c r="B5687" s="209">
        <v>450</v>
      </c>
      <c r="C5687" s="208">
        <v>33.648533059163832</v>
      </c>
      <c r="D5687" s="209"/>
      <c r="E5687" s="209" t="s">
        <v>204</v>
      </c>
      <c r="F5687" s="209">
        <v>2017</v>
      </c>
    </row>
    <row r="5688" spans="1:6" x14ac:dyDescent="0.45">
      <c r="A5688" s="209">
        <v>142041</v>
      </c>
      <c r="B5688" s="209">
        <v>450</v>
      </c>
      <c r="C5688" s="208">
        <v>43.939462445254946</v>
      </c>
      <c r="D5688" s="209"/>
      <c r="E5688" s="209" t="s">
        <v>204</v>
      </c>
      <c r="F5688" s="209">
        <v>2017</v>
      </c>
    </row>
    <row r="5689" spans="1:6" x14ac:dyDescent="0.45">
      <c r="A5689" s="209">
        <v>142045</v>
      </c>
      <c r="B5689" s="209">
        <v>450</v>
      </c>
      <c r="C5689" s="208">
        <v>10.74372933382714</v>
      </c>
      <c r="D5689" s="209"/>
      <c r="E5689" s="209" t="s">
        <v>204</v>
      </c>
      <c r="F5689" s="209">
        <v>2017</v>
      </c>
    </row>
    <row r="5690" spans="1:6" x14ac:dyDescent="0.45">
      <c r="A5690" s="209">
        <v>142047</v>
      </c>
      <c r="B5690" s="209">
        <v>500</v>
      </c>
      <c r="C5690" s="208">
        <v>10.332803279171561</v>
      </c>
      <c r="D5690" s="209"/>
      <c r="E5690" s="209" t="s">
        <v>204</v>
      </c>
      <c r="F5690" s="209">
        <v>2017</v>
      </c>
    </row>
    <row r="5691" spans="1:6" x14ac:dyDescent="0.45">
      <c r="A5691" s="209">
        <v>142056</v>
      </c>
      <c r="B5691" s="209">
        <v>200</v>
      </c>
      <c r="C5691" s="208">
        <v>48.964480932169309</v>
      </c>
      <c r="D5691" s="209"/>
      <c r="E5691" s="209" t="s">
        <v>204</v>
      </c>
      <c r="F5691" s="209">
        <v>2017</v>
      </c>
    </row>
    <row r="5692" spans="1:6" x14ac:dyDescent="0.45">
      <c r="A5692" s="209">
        <v>142057</v>
      </c>
      <c r="B5692" s="209">
        <v>200</v>
      </c>
      <c r="C5692" s="208">
        <v>16.675999549965919</v>
      </c>
      <c r="D5692" s="209"/>
      <c r="E5692" s="209" t="s">
        <v>204</v>
      </c>
      <c r="F5692" s="209">
        <v>2017</v>
      </c>
    </row>
    <row r="5693" spans="1:6" x14ac:dyDescent="0.45">
      <c r="A5693" s="209">
        <v>142058</v>
      </c>
      <c r="B5693" s="209">
        <v>200</v>
      </c>
      <c r="C5693" s="208">
        <v>6.2046238975416879</v>
      </c>
      <c r="D5693" s="209"/>
      <c r="E5693" s="209" t="s">
        <v>204</v>
      </c>
      <c r="F5693" s="209">
        <v>2017</v>
      </c>
    </row>
    <row r="5694" spans="1:6" x14ac:dyDescent="0.45">
      <c r="A5694" s="209">
        <v>142059</v>
      </c>
      <c r="B5694" s="209">
        <v>200</v>
      </c>
      <c r="C5694" s="208">
        <v>1.2707792882424871</v>
      </c>
      <c r="D5694" s="209"/>
      <c r="E5694" s="209" t="s">
        <v>204</v>
      </c>
      <c r="F5694" s="209">
        <v>2017</v>
      </c>
    </row>
    <row r="5695" spans="1:6" x14ac:dyDescent="0.45">
      <c r="A5695" s="209">
        <v>142061</v>
      </c>
      <c r="B5695" s="209">
        <v>200</v>
      </c>
      <c r="C5695" s="208">
        <v>33.500225805572057</v>
      </c>
      <c r="D5695" s="209"/>
      <c r="E5695" s="209" t="s">
        <v>204</v>
      </c>
      <c r="F5695" s="209">
        <v>2017</v>
      </c>
    </row>
    <row r="5696" spans="1:6" x14ac:dyDescent="0.45">
      <c r="A5696" s="209">
        <v>142065</v>
      </c>
      <c r="B5696" s="209">
        <v>200</v>
      </c>
      <c r="C5696" s="208">
        <v>18.44914504761087</v>
      </c>
      <c r="D5696" s="209" t="s">
        <v>187</v>
      </c>
      <c r="E5696" s="209" t="s">
        <v>204</v>
      </c>
      <c r="F5696" s="209">
        <v>2017</v>
      </c>
    </row>
    <row r="5697" spans="1:6" x14ac:dyDescent="0.45">
      <c r="A5697" s="209">
        <v>142067</v>
      </c>
      <c r="B5697" s="209">
        <v>200</v>
      </c>
      <c r="C5697" s="208">
        <v>32.430208294423878</v>
      </c>
      <c r="D5697" s="209"/>
      <c r="E5697" s="209" t="s">
        <v>204</v>
      </c>
      <c r="F5697" s="209">
        <v>2017</v>
      </c>
    </row>
    <row r="5698" spans="1:6" x14ac:dyDescent="0.45">
      <c r="A5698" s="209">
        <v>142069</v>
      </c>
      <c r="B5698" s="209">
        <v>200</v>
      </c>
      <c r="C5698" s="208">
        <v>28.884297879325398</v>
      </c>
      <c r="D5698" s="209"/>
      <c r="E5698" s="209" t="s">
        <v>204</v>
      </c>
      <c r="F5698" s="209">
        <v>2017</v>
      </c>
    </row>
    <row r="5699" spans="1:6" x14ac:dyDescent="0.45">
      <c r="A5699" s="209">
        <v>142076</v>
      </c>
      <c r="B5699" s="209">
        <v>250</v>
      </c>
      <c r="C5699" s="208">
        <v>40.911573239852302</v>
      </c>
      <c r="D5699" s="209"/>
      <c r="E5699" s="209" t="s">
        <v>204</v>
      </c>
      <c r="F5699" s="209">
        <v>2017</v>
      </c>
    </row>
    <row r="5700" spans="1:6" x14ac:dyDescent="0.45">
      <c r="A5700" s="209">
        <v>142083</v>
      </c>
      <c r="B5700" s="209">
        <v>250</v>
      </c>
      <c r="C5700" s="208">
        <v>56.688906869022659</v>
      </c>
      <c r="D5700" s="209"/>
      <c r="E5700" s="209" t="s">
        <v>204</v>
      </c>
      <c r="F5700" s="209">
        <v>2017</v>
      </c>
    </row>
    <row r="5701" spans="1:6" x14ac:dyDescent="0.45">
      <c r="A5701" s="209">
        <v>142089</v>
      </c>
      <c r="B5701" s="209">
        <v>200</v>
      </c>
      <c r="C5701" s="208">
        <v>46.206304007038433</v>
      </c>
      <c r="D5701" s="209"/>
      <c r="E5701" s="209" t="s">
        <v>204</v>
      </c>
      <c r="F5701" s="209">
        <v>2017</v>
      </c>
    </row>
    <row r="5702" spans="1:6" x14ac:dyDescent="0.45">
      <c r="A5702" s="209">
        <v>142100</v>
      </c>
      <c r="B5702" s="209">
        <v>688</v>
      </c>
      <c r="C5702" s="208">
        <v>48.984958509004848</v>
      </c>
      <c r="D5702" s="209" t="s">
        <v>487</v>
      </c>
      <c r="E5702" s="209" t="s">
        <v>204</v>
      </c>
      <c r="F5702" s="209">
        <v>2017</v>
      </c>
    </row>
    <row r="5703" spans="1:6" x14ac:dyDescent="0.45">
      <c r="A5703" s="209">
        <v>142101</v>
      </c>
      <c r="B5703" s="209">
        <v>688</v>
      </c>
      <c r="C5703" s="208">
        <v>57.678609129600702</v>
      </c>
      <c r="D5703" s="209" t="s">
        <v>487</v>
      </c>
      <c r="E5703" s="209" t="s">
        <v>204</v>
      </c>
      <c r="F5703" s="209">
        <v>2017</v>
      </c>
    </row>
    <row r="5704" spans="1:6" x14ac:dyDescent="0.45">
      <c r="A5704" s="209">
        <v>142103</v>
      </c>
      <c r="B5704" s="209">
        <v>688</v>
      </c>
      <c r="C5704" s="208">
        <v>27.830390206360409</v>
      </c>
      <c r="D5704" s="209" t="s">
        <v>487</v>
      </c>
      <c r="E5704" s="209" t="s">
        <v>204</v>
      </c>
      <c r="F5704" s="209">
        <v>2017</v>
      </c>
    </row>
    <row r="5705" spans="1:6" x14ac:dyDescent="0.45">
      <c r="A5705" s="209">
        <v>142104</v>
      </c>
      <c r="B5705" s="209">
        <v>688</v>
      </c>
      <c r="C5705" s="208">
        <v>32.45488877365959</v>
      </c>
      <c r="D5705" s="209" t="s">
        <v>487</v>
      </c>
      <c r="E5705" s="209" t="s">
        <v>204</v>
      </c>
      <c r="F5705" s="209">
        <v>2017</v>
      </c>
    </row>
    <row r="5706" spans="1:6" x14ac:dyDescent="0.45">
      <c r="A5706" s="209">
        <v>142105</v>
      </c>
      <c r="B5706" s="209">
        <v>688</v>
      </c>
      <c r="C5706" s="208">
        <v>43.793918028457433</v>
      </c>
      <c r="D5706" s="209" t="s">
        <v>487</v>
      </c>
      <c r="E5706" s="209" t="s">
        <v>204</v>
      </c>
      <c r="F5706" s="209">
        <v>2017</v>
      </c>
    </row>
    <row r="5707" spans="1:6" x14ac:dyDescent="0.45">
      <c r="A5707" s="209">
        <v>142111</v>
      </c>
      <c r="B5707" s="209">
        <v>688</v>
      </c>
      <c r="C5707" s="208">
        <v>49.343978828151833</v>
      </c>
      <c r="D5707" s="209" t="s">
        <v>487</v>
      </c>
      <c r="E5707" s="209" t="s">
        <v>204</v>
      </c>
      <c r="F5707" s="209">
        <v>2017</v>
      </c>
    </row>
    <row r="5708" spans="1:6" x14ac:dyDescent="0.45">
      <c r="A5708" s="209">
        <v>142114</v>
      </c>
      <c r="B5708" s="209">
        <v>688</v>
      </c>
      <c r="C5708" s="208">
        <v>50.976766464756558</v>
      </c>
      <c r="D5708" s="209" t="s">
        <v>487</v>
      </c>
      <c r="E5708" s="209" t="s">
        <v>204</v>
      </c>
      <c r="F5708" s="209">
        <v>2017</v>
      </c>
    </row>
    <row r="5709" spans="1:6" x14ac:dyDescent="0.45">
      <c r="A5709" s="209">
        <v>142115</v>
      </c>
      <c r="B5709" s="209">
        <v>688</v>
      </c>
      <c r="C5709" s="208">
        <v>38.100076772177871</v>
      </c>
      <c r="D5709" s="209" t="s">
        <v>487</v>
      </c>
      <c r="E5709" s="209" t="s">
        <v>204</v>
      </c>
      <c r="F5709" s="209">
        <v>2017</v>
      </c>
    </row>
    <row r="5710" spans="1:6" x14ac:dyDescent="0.45">
      <c r="A5710" s="209">
        <v>142116</v>
      </c>
      <c r="B5710" s="209">
        <v>688</v>
      </c>
      <c r="C5710" s="208">
        <v>13.258281704776079</v>
      </c>
      <c r="D5710" s="209" t="s">
        <v>487</v>
      </c>
      <c r="E5710" s="209" t="s">
        <v>204</v>
      </c>
      <c r="F5710" s="209">
        <v>2017</v>
      </c>
    </row>
    <row r="5711" spans="1:6" x14ac:dyDescent="0.45">
      <c r="A5711" s="209">
        <v>142117</v>
      </c>
      <c r="B5711" s="209">
        <v>1000</v>
      </c>
      <c r="C5711" s="208">
        <v>1.1662426202756271</v>
      </c>
      <c r="D5711" s="209"/>
      <c r="E5711" s="209" t="s">
        <v>204</v>
      </c>
      <c r="F5711" s="209">
        <v>2017</v>
      </c>
    </row>
    <row r="5712" spans="1:6" x14ac:dyDescent="0.45">
      <c r="A5712" s="209">
        <v>142165</v>
      </c>
      <c r="B5712" s="209">
        <v>315</v>
      </c>
      <c r="C5712" s="208">
        <v>34.545781315901472</v>
      </c>
      <c r="D5712" s="209"/>
      <c r="E5712" s="209" t="s">
        <v>204</v>
      </c>
      <c r="F5712" s="209">
        <v>2017</v>
      </c>
    </row>
    <row r="5713" spans="1:6" x14ac:dyDescent="0.45">
      <c r="A5713" s="209">
        <v>142170</v>
      </c>
      <c r="B5713" s="209">
        <v>315</v>
      </c>
      <c r="C5713" s="208">
        <v>57.986834371686669</v>
      </c>
      <c r="D5713" s="209"/>
      <c r="E5713" s="209" t="s">
        <v>204</v>
      </c>
      <c r="F5713" s="209">
        <v>2017</v>
      </c>
    </row>
    <row r="5714" spans="1:6" x14ac:dyDescent="0.45">
      <c r="A5714" s="209">
        <v>142181</v>
      </c>
      <c r="B5714" s="209">
        <v>200</v>
      </c>
      <c r="C5714" s="208">
        <v>2.199658383069119</v>
      </c>
      <c r="D5714" s="209"/>
      <c r="E5714" s="209" t="s">
        <v>204</v>
      </c>
      <c r="F5714" s="209">
        <v>2017</v>
      </c>
    </row>
    <row r="5715" spans="1:6" x14ac:dyDescent="0.45">
      <c r="A5715" s="209">
        <v>142186</v>
      </c>
      <c r="B5715" s="209">
        <v>315</v>
      </c>
      <c r="C5715" s="208">
        <v>29.875753686272901</v>
      </c>
      <c r="D5715" s="209"/>
      <c r="E5715" s="209" t="s">
        <v>204</v>
      </c>
      <c r="F5715" s="209">
        <v>2017</v>
      </c>
    </row>
    <row r="5716" spans="1:6" x14ac:dyDescent="0.45">
      <c r="A5716" s="209">
        <v>142191</v>
      </c>
      <c r="B5716" s="209">
        <v>315</v>
      </c>
      <c r="C5716" s="208">
        <v>6.2976453524305036</v>
      </c>
      <c r="D5716" s="209"/>
      <c r="E5716" s="209" t="s">
        <v>204</v>
      </c>
      <c r="F5716" s="209">
        <v>2017</v>
      </c>
    </row>
    <row r="5717" spans="1:6" x14ac:dyDescent="0.45">
      <c r="A5717" s="209">
        <v>142192</v>
      </c>
      <c r="B5717" s="209">
        <v>315</v>
      </c>
      <c r="C5717" s="208">
        <v>45.347877448086322</v>
      </c>
      <c r="D5717" s="209"/>
      <c r="E5717" s="209" t="s">
        <v>204</v>
      </c>
      <c r="F5717" s="209">
        <v>2017</v>
      </c>
    </row>
    <row r="5718" spans="1:6" x14ac:dyDescent="0.45">
      <c r="A5718" s="209">
        <v>142194</v>
      </c>
      <c r="B5718" s="209">
        <v>315</v>
      </c>
      <c r="C5718" s="208">
        <v>6.5766435197670523</v>
      </c>
      <c r="D5718" s="209"/>
      <c r="E5718" s="209" t="s">
        <v>204</v>
      </c>
      <c r="F5718" s="209">
        <v>2017</v>
      </c>
    </row>
    <row r="5719" spans="1:6" x14ac:dyDescent="0.45">
      <c r="A5719" s="209">
        <v>142195</v>
      </c>
      <c r="B5719" s="209">
        <v>315</v>
      </c>
      <c r="C5719" s="208">
        <v>27.110113426304409</v>
      </c>
      <c r="D5719" s="209"/>
      <c r="E5719" s="209" t="s">
        <v>204</v>
      </c>
      <c r="F5719" s="209">
        <v>2017</v>
      </c>
    </row>
    <row r="5720" spans="1:6" x14ac:dyDescent="0.45">
      <c r="A5720" s="209">
        <v>142237</v>
      </c>
      <c r="B5720" s="209">
        <v>560</v>
      </c>
      <c r="C5720" s="208">
        <v>26.938899691588599</v>
      </c>
      <c r="D5720" s="209"/>
      <c r="E5720" s="209" t="s">
        <v>204</v>
      </c>
      <c r="F5720" s="209">
        <v>2017</v>
      </c>
    </row>
    <row r="5721" spans="1:6" x14ac:dyDescent="0.45">
      <c r="A5721" s="209">
        <v>142312</v>
      </c>
      <c r="B5721" s="209">
        <v>315</v>
      </c>
      <c r="C5721" s="208">
        <v>39.502119537617233</v>
      </c>
      <c r="D5721" s="209"/>
      <c r="E5721" s="209" t="s">
        <v>204</v>
      </c>
      <c r="F5721" s="209">
        <v>2017</v>
      </c>
    </row>
    <row r="5722" spans="1:6" x14ac:dyDescent="0.45">
      <c r="A5722" s="209">
        <v>142313</v>
      </c>
      <c r="B5722" s="209">
        <v>315</v>
      </c>
      <c r="C5722" s="208">
        <v>33.24022925634592</v>
      </c>
      <c r="D5722" s="209"/>
      <c r="E5722" s="209" t="s">
        <v>204</v>
      </c>
      <c r="F5722" s="209">
        <v>2017</v>
      </c>
    </row>
    <row r="5723" spans="1:6" x14ac:dyDescent="0.45">
      <c r="A5723" s="209">
        <v>142315</v>
      </c>
      <c r="B5723" s="209">
        <v>400</v>
      </c>
      <c r="C5723" s="208">
        <v>27.71950071732482</v>
      </c>
      <c r="D5723" s="209"/>
      <c r="E5723" s="209" t="s">
        <v>204</v>
      </c>
      <c r="F5723" s="209">
        <v>2017</v>
      </c>
    </row>
    <row r="5724" spans="1:6" x14ac:dyDescent="0.45">
      <c r="A5724" s="209">
        <v>142316</v>
      </c>
      <c r="B5724" s="209">
        <v>400</v>
      </c>
      <c r="C5724" s="208">
        <v>49.639001701930567</v>
      </c>
      <c r="D5724" s="209"/>
      <c r="E5724" s="209" t="s">
        <v>204</v>
      </c>
      <c r="F5724" s="209">
        <v>2017</v>
      </c>
    </row>
    <row r="5725" spans="1:6" x14ac:dyDescent="0.45">
      <c r="A5725" s="209">
        <v>142317</v>
      </c>
      <c r="B5725" s="209">
        <v>400</v>
      </c>
      <c r="C5725" s="208">
        <v>33.000818914593502</v>
      </c>
      <c r="D5725" s="209"/>
      <c r="E5725" s="209" t="s">
        <v>204</v>
      </c>
      <c r="F5725" s="209">
        <v>2017</v>
      </c>
    </row>
    <row r="5726" spans="1:6" x14ac:dyDescent="0.45">
      <c r="A5726" s="209">
        <v>142319</v>
      </c>
      <c r="B5726" s="209">
        <v>400</v>
      </c>
      <c r="C5726" s="208">
        <v>69.967602173760994</v>
      </c>
      <c r="D5726" s="209"/>
      <c r="E5726" s="209" t="s">
        <v>204</v>
      </c>
      <c r="F5726" s="209">
        <v>2017</v>
      </c>
    </row>
    <row r="5727" spans="1:6" x14ac:dyDescent="0.45">
      <c r="A5727" s="209">
        <v>142323</v>
      </c>
      <c r="B5727" s="209">
        <v>315</v>
      </c>
      <c r="C5727" s="208">
        <v>27.526962727663719</v>
      </c>
      <c r="D5727" s="209"/>
      <c r="E5727" s="209" t="s">
        <v>204</v>
      </c>
      <c r="F5727" s="209">
        <v>2017</v>
      </c>
    </row>
    <row r="5728" spans="1:6" x14ac:dyDescent="0.45">
      <c r="A5728" s="209">
        <v>142325</v>
      </c>
      <c r="B5728" s="209">
        <v>315</v>
      </c>
      <c r="C5728" s="208">
        <v>47.08131910844471</v>
      </c>
      <c r="D5728" s="209"/>
      <c r="E5728" s="209" t="s">
        <v>204</v>
      </c>
      <c r="F5728" s="209">
        <v>2017</v>
      </c>
    </row>
    <row r="5729" spans="1:6" x14ac:dyDescent="0.45">
      <c r="A5729" s="209">
        <v>142735</v>
      </c>
      <c r="B5729" s="209">
        <v>1690</v>
      </c>
      <c r="C5729" s="208">
        <v>88.290321355207126</v>
      </c>
      <c r="D5729" s="209"/>
      <c r="E5729" s="209" t="s">
        <v>204</v>
      </c>
      <c r="F5729" s="209">
        <v>2017</v>
      </c>
    </row>
    <row r="5730" spans="1:6" x14ac:dyDescent="0.45">
      <c r="A5730" s="209">
        <v>142737</v>
      </c>
      <c r="B5730" s="209">
        <v>573</v>
      </c>
      <c r="C5730" s="208">
        <v>15.991958542823321</v>
      </c>
      <c r="D5730" s="209"/>
      <c r="E5730" s="209" t="s">
        <v>204</v>
      </c>
      <c r="F5730" s="209">
        <v>2017</v>
      </c>
    </row>
    <row r="5731" spans="1:6" x14ac:dyDescent="0.45">
      <c r="A5731" s="209">
        <v>142739</v>
      </c>
      <c r="B5731" s="209">
        <v>1690</v>
      </c>
      <c r="C5731" s="208">
        <v>10.7265539665852</v>
      </c>
      <c r="D5731" s="209"/>
      <c r="E5731" s="209" t="s">
        <v>204</v>
      </c>
      <c r="F5731" s="209">
        <v>2017</v>
      </c>
    </row>
    <row r="5732" spans="1:6" x14ac:dyDescent="0.45">
      <c r="A5732" s="209">
        <v>142751</v>
      </c>
      <c r="B5732" s="209">
        <v>500</v>
      </c>
      <c r="C5732" s="208">
        <v>79.038606832898452</v>
      </c>
      <c r="D5732" s="209"/>
      <c r="E5732" s="209" t="s">
        <v>204</v>
      </c>
      <c r="F5732" s="209">
        <v>2017</v>
      </c>
    </row>
    <row r="5733" spans="1:6" x14ac:dyDescent="0.45">
      <c r="A5733" s="209">
        <v>142753</v>
      </c>
      <c r="B5733" s="209">
        <v>500</v>
      </c>
      <c r="C5733" s="208">
        <v>68.139314239343008</v>
      </c>
      <c r="D5733" s="209"/>
      <c r="E5733" s="209" t="s">
        <v>204</v>
      </c>
      <c r="F5733" s="209">
        <v>2017</v>
      </c>
    </row>
    <row r="5734" spans="1:6" x14ac:dyDescent="0.45">
      <c r="A5734" s="209">
        <v>142757</v>
      </c>
      <c r="B5734" s="209">
        <v>500</v>
      </c>
      <c r="C5734" s="208">
        <v>18.010062214845629</v>
      </c>
      <c r="D5734" s="209"/>
      <c r="E5734" s="209" t="s">
        <v>204</v>
      </c>
      <c r="F5734" s="209">
        <v>2017</v>
      </c>
    </row>
    <row r="5735" spans="1:6" x14ac:dyDescent="0.45">
      <c r="A5735" s="209">
        <v>142762</v>
      </c>
      <c r="B5735" s="209">
        <v>315</v>
      </c>
      <c r="C5735" s="208">
        <v>32.997181091978753</v>
      </c>
      <c r="D5735" s="209"/>
      <c r="E5735" s="209" t="s">
        <v>204</v>
      </c>
      <c r="F5735" s="209">
        <v>2017</v>
      </c>
    </row>
    <row r="5736" spans="1:6" x14ac:dyDescent="0.45">
      <c r="A5736" s="209">
        <v>142768</v>
      </c>
      <c r="B5736" s="209">
        <v>315</v>
      </c>
      <c r="C5736" s="208">
        <v>16.124101990306439</v>
      </c>
      <c r="D5736" s="209"/>
      <c r="E5736" s="209" t="s">
        <v>204</v>
      </c>
      <c r="F5736" s="209">
        <v>2017</v>
      </c>
    </row>
    <row r="5737" spans="1:6" x14ac:dyDescent="0.45">
      <c r="A5737" s="209">
        <v>142772</v>
      </c>
      <c r="B5737" s="209">
        <v>250</v>
      </c>
      <c r="C5737" s="208">
        <v>14.929551935728069</v>
      </c>
      <c r="D5737" s="209"/>
      <c r="E5737" s="209" t="s">
        <v>204</v>
      </c>
      <c r="F5737" s="209">
        <v>2017</v>
      </c>
    </row>
    <row r="5738" spans="1:6" x14ac:dyDescent="0.45">
      <c r="A5738" s="209">
        <v>142781</v>
      </c>
      <c r="B5738" s="209">
        <v>250</v>
      </c>
      <c r="C5738" s="208">
        <v>34.164295470626342</v>
      </c>
      <c r="D5738" s="209"/>
      <c r="E5738" s="209" t="s">
        <v>204</v>
      </c>
      <c r="F5738" s="209">
        <v>2017</v>
      </c>
    </row>
    <row r="5739" spans="1:6" x14ac:dyDescent="0.45">
      <c r="A5739" s="209">
        <v>142790</v>
      </c>
      <c r="B5739" s="209">
        <v>200</v>
      </c>
      <c r="C5739" s="208">
        <v>22.55607009262302</v>
      </c>
      <c r="D5739" s="209"/>
      <c r="E5739" s="209" t="s">
        <v>204</v>
      </c>
      <c r="F5739" s="209">
        <v>2017</v>
      </c>
    </row>
    <row r="5740" spans="1:6" x14ac:dyDescent="0.45">
      <c r="A5740" s="209">
        <v>142793</v>
      </c>
      <c r="B5740" s="209">
        <v>200</v>
      </c>
      <c r="C5740" s="208">
        <v>20.006081124900088</v>
      </c>
      <c r="D5740" s="209"/>
      <c r="E5740" s="209" t="s">
        <v>204</v>
      </c>
      <c r="F5740" s="209">
        <v>2017</v>
      </c>
    </row>
    <row r="5741" spans="1:6" x14ac:dyDescent="0.45">
      <c r="A5741" s="209">
        <v>142794</v>
      </c>
      <c r="B5741" s="209">
        <v>200</v>
      </c>
      <c r="C5741" s="208">
        <v>12.246154008757889</v>
      </c>
      <c r="D5741" s="209"/>
      <c r="E5741" s="209" t="s">
        <v>204</v>
      </c>
      <c r="F5741" s="209">
        <v>2017</v>
      </c>
    </row>
    <row r="5742" spans="1:6" x14ac:dyDescent="0.45">
      <c r="A5742" s="209">
        <v>142829</v>
      </c>
      <c r="B5742" s="209">
        <v>315</v>
      </c>
      <c r="C5742" s="208">
        <v>24.205371965998861</v>
      </c>
      <c r="D5742" s="209"/>
      <c r="E5742" s="209" t="s">
        <v>204</v>
      </c>
      <c r="F5742" s="209">
        <v>2017</v>
      </c>
    </row>
    <row r="5743" spans="1:6" x14ac:dyDescent="0.45">
      <c r="A5743" s="209">
        <v>142831</v>
      </c>
      <c r="B5743" s="209">
        <v>315</v>
      </c>
      <c r="C5743" s="208">
        <v>29.975922020312179</v>
      </c>
      <c r="D5743" s="209"/>
      <c r="E5743" s="209" t="s">
        <v>204</v>
      </c>
      <c r="F5743" s="209">
        <v>2017</v>
      </c>
    </row>
    <row r="5744" spans="1:6" x14ac:dyDescent="0.45">
      <c r="A5744" s="209">
        <v>142834</v>
      </c>
      <c r="B5744" s="209">
        <v>315</v>
      </c>
      <c r="C5744" s="208">
        <v>35.102547101649101</v>
      </c>
      <c r="D5744" s="209"/>
      <c r="E5744" s="209" t="s">
        <v>204</v>
      </c>
      <c r="F5744" s="209">
        <v>2017</v>
      </c>
    </row>
    <row r="5745" spans="1:6" x14ac:dyDescent="0.45">
      <c r="A5745" s="209">
        <v>142840</v>
      </c>
      <c r="B5745" s="209">
        <v>315</v>
      </c>
      <c r="C5745" s="208">
        <v>18.552237951612469</v>
      </c>
      <c r="D5745" s="209"/>
      <c r="E5745" s="209" t="s">
        <v>204</v>
      </c>
      <c r="F5745" s="209">
        <v>2017</v>
      </c>
    </row>
    <row r="5746" spans="1:6" x14ac:dyDescent="0.45">
      <c r="A5746" s="209">
        <v>142844</v>
      </c>
      <c r="B5746" s="209">
        <v>315</v>
      </c>
      <c r="C5746" s="208">
        <v>26.222070894934198</v>
      </c>
      <c r="D5746" s="209"/>
      <c r="E5746" s="209" t="s">
        <v>204</v>
      </c>
      <c r="F5746" s="209">
        <v>2017</v>
      </c>
    </row>
    <row r="5747" spans="1:6" x14ac:dyDescent="0.45">
      <c r="A5747" s="209">
        <v>142857</v>
      </c>
      <c r="B5747" s="209">
        <v>200</v>
      </c>
      <c r="C5747" s="208">
        <v>50.367923383482271</v>
      </c>
      <c r="D5747" s="209"/>
      <c r="E5747" s="209" t="s">
        <v>204</v>
      </c>
      <c r="F5747" s="209">
        <v>2017</v>
      </c>
    </row>
    <row r="5748" spans="1:6" x14ac:dyDescent="0.45">
      <c r="A5748" s="209">
        <v>142860</v>
      </c>
      <c r="B5748" s="209">
        <v>250</v>
      </c>
      <c r="C5748" s="208">
        <v>22.91243097067645</v>
      </c>
      <c r="D5748" s="209"/>
      <c r="E5748" s="209" t="s">
        <v>204</v>
      </c>
      <c r="F5748" s="209">
        <v>2017</v>
      </c>
    </row>
    <row r="5749" spans="1:6" x14ac:dyDescent="0.45">
      <c r="A5749" s="209">
        <v>142861</v>
      </c>
      <c r="B5749" s="209">
        <v>250</v>
      </c>
      <c r="C5749" s="208">
        <v>31.264276643213741</v>
      </c>
      <c r="D5749" s="209"/>
      <c r="E5749" s="209" t="s">
        <v>204</v>
      </c>
      <c r="F5749" s="209">
        <v>2017</v>
      </c>
    </row>
    <row r="5750" spans="1:6" x14ac:dyDescent="0.45">
      <c r="A5750" s="209">
        <v>142864</v>
      </c>
      <c r="B5750" s="209">
        <v>200</v>
      </c>
      <c r="C5750" s="208">
        <v>14.57210571689966</v>
      </c>
      <c r="D5750" s="209"/>
      <c r="E5750" s="209" t="s">
        <v>204</v>
      </c>
      <c r="F5750" s="209">
        <v>2017</v>
      </c>
    </row>
    <row r="5751" spans="1:6" x14ac:dyDescent="0.45">
      <c r="A5751" s="209">
        <v>142866</v>
      </c>
      <c r="B5751" s="209">
        <v>200</v>
      </c>
      <c r="C5751" s="208">
        <v>43.634921163361241</v>
      </c>
      <c r="D5751" s="209"/>
      <c r="E5751" s="209" t="s">
        <v>204</v>
      </c>
      <c r="F5751" s="209">
        <v>2017</v>
      </c>
    </row>
    <row r="5752" spans="1:6" x14ac:dyDescent="0.45">
      <c r="A5752" s="209">
        <v>142874</v>
      </c>
      <c r="B5752" s="209">
        <v>315</v>
      </c>
      <c r="C5752" s="208">
        <v>9.1448224147553745</v>
      </c>
      <c r="D5752" s="209"/>
      <c r="E5752" s="209" t="s">
        <v>204</v>
      </c>
      <c r="F5752" s="209">
        <v>2017</v>
      </c>
    </row>
    <row r="5753" spans="1:6" x14ac:dyDescent="0.45">
      <c r="A5753" s="209">
        <v>142878</v>
      </c>
      <c r="B5753" s="209">
        <v>919</v>
      </c>
      <c r="C5753" s="208">
        <v>27.10693350361964</v>
      </c>
      <c r="D5753" s="209"/>
      <c r="E5753" s="209" t="s">
        <v>204</v>
      </c>
      <c r="F5753" s="209">
        <v>2017</v>
      </c>
    </row>
    <row r="5754" spans="1:6" x14ac:dyDescent="0.45">
      <c r="A5754" s="209">
        <v>142879</v>
      </c>
      <c r="B5754" s="209">
        <v>919</v>
      </c>
      <c r="C5754" s="208">
        <v>34.885985911933773</v>
      </c>
      <c r="D5754" s="209"/>
      <c r="E5754" s="209" t="s">
        <v>204</v>
      </c>
      <c r="F5754" s="209">
        <v>2017</v>
      </c>
    </row>
    <row r="5755" spans="1:6" x14ac:dyDescent="0.45">
      <c r="A5755" s="209">
        <v>142881</v>
      </c>
      <c r="B5755" s="209">
        <v>919</v>
      </c>
      <c r="C5755" s="208">
        <v>34.811833763500744</v>
      </c>
      <c r="D5755" s="209"/>
      <c r="E5755" s="209" t="s">
        <v>204</v>
      </c>
      <c r="F5755" s="209">
        <v>2017</v>
      </c>
    </row>
    <row r="5756" spans="1:6" x14ac:dyDescent="0.45">
      <c r="A5756" s="209">
        <v>142882</v>
      </c>
      <c r="B5756" s="209">
        <v>919</v>
      </c>
      <c r="C5756" s="208">
        <v>70.102185600527321</v>
      </c>
      <c r="D5756" s="209"/>
      <c r="E5756" s="209" t="s">
        <v>204</v>
      </c>
      <c r="F5756" s="209">
        <v>2017</v>
      </c>
    </row>
    <row r="5757" spans="1:6" x14ac:dyDescent="0.45">
      <c r="A5757" s="209">
        <v>142903</v>
      </c>
      <c r="B5757" s="209">
        <v>200</v>
      </c>
      <c r="C5757" s="208">
        <v>17.028542217007761</v>
      </c>
      <c r="D5757" s="209"/>
      <c r="E5757" s="209" t="s">
        <v>204</v>
      </c>
      <c r="F5757" s="209">
        <v>2017</v>
      </c>
    </row>
    <row r="5758" spans="1:6" x14ac:dyDescent="0.45">
      <c r="A5758" s="209">
        <v>142911</v>
      </c>
      <c r="B5758" s="209">
        <v>200</v>
      </c>
      <c r="C5758" s="208">
        <v>49.945225248065867</v>
      </c>
      <c r="D5758" s="209"/>
      <c r="E5758" s="209" t="s">
        <v>204</v>
      </c>
      <c r="F5758" s="209">
        <v>2017</v>
      </c>
    </row>
    <row r="5759" spans="1:6" x14ac:dyDescent="0.45">
      <c r="A5759" s="209">
        <v>142927</v>
      </c>
      <c r="B5759" s="209">
        <v>500</v>
      </c>
      <c r="C5759" s="208">
        <v>61.540395351799503</v>
      </c>
      <c r="D5759" s="209"/>
      <c r="E5759" s="209" t="s">
        <v>204</v>
      </c>
      <c r="F5759" s="209">
        <v>2017</v>
      </c>
    </row>
    <row r="5760" spans="1:6" x14ac:dyDescent="0.45">
      <c r="A5760" s="209">
        <v>142948</v>
      </c>
      <c r="B5760" s="209">
        <v>500</v>
      </c>
      <c r="C5760" s="208">
        <v>40.470307696247318</v>
      </c>
      <c r="D5760" s="209"/>
      <c r="E5760" s="209" t="s">
        <v>204</v>
      </c>
      <c r="F5760" s="209">
        <v>2017</v>
      </c>
    </row>
    <row r="5761" spans="1:6" x14ac:dyDescent="0.45">
      <c r="A5761" s="209">
        <v>142950</v>
      </c>
      <c r="B5761" s="209">
        <v>200</v>
      </c>
      <c r="C5761" s="208">
        <v>12.800604516987001</v>
      </c>
      <c r="D5761" s="209"/>
      <c r="E5761" s="209" t="s">
        <v>204</v>
      </c>
      <c r="F5761" s="209">
        <v>2017</v>
      </c>
    </row>
    <row r="5762" spans="1:6" x14ac:dyDescent="0.45">
      <c r="A5762" s="209">
        <v>142955</v>
      </c>
      <c r="B5762" s="209">
        <v>500</v>
      </c>
      <c r="C5762" s="208">
        <v>35.649595367854793</v>
      </c>
      <c r="D5762" s="209"/>
      <c r="E5762" s="209" t="s">
        <v>204</v>
      </c>
      <c r="F5762" s="209">
        <v>2017</v>
      </c>
    </row>
    <row r="5763" spans="1:6" x14ac:dyDescent="0.45">
      <c r="A5763" s="209">
        <v>142959</v>
      </c>
      <c r="B5763" s="209">
        <v>500</v>
      </c>
      <c r="C5763" s="208">
        <v>39.712463384654299</v>
      </c>
      <c r="D5763" s="209"/>
      <c r="E5763" s="209" t="s">
        <v>204</v>
      </c>
      <c r="F5763" s="209">
        <v>2017</v>
      </c>
    </row>
    <row r="5764" spans="1:6" x14ac:dyDescent="0.45">
      <c r="A5764" s="209">
        <v>142965</v>
      </c>
      <c r="B5764" s="209">
        <v>500</v>
      </c>
      <c r="C5764" s="208">
        <v>46.715138637749867</v>
      </c>
      <c r="D5764" s="209"/>
      <c r="E5764" s="209" t="s">
        <v>204</v>
      </c>
      <c r="F5764" s="209">
        <v>2017</v>
      </c>
    </row>
    <row r="5765" spans="1:6" x14ac:dyDescent="0.45">
      <c r="A5765" s="209">
        <v>142969</v>
      </c>
      <c r="B5765" s="209">
        <v>315</v>
      </c>
      <c r="C5765" s="208">
        <v>7.1527624039288682</v>
      </c>
      <c r="D5765" s="209"/>
      <c r="E5765" s="209" t="s">
        <v>204</v>
      </c>
      <c r="F5765" s="209">
        <v>2017</v>
      </c>
    </row>
    <row r="5766" spans="1:6" x14ac:dyDescent="0.45">
      <c r="A5766" s="209">
        <v>142970</v>
      </c>
      <c r="B5766" s="209">
        <v>500</v>
      </c>
      <c r="C5766" s="208">
        <v>47.135495350983341</v>
      </c>
      <c r="D5766" s="209"/>
      <c r="E5766" s="209" t="s">
        <v>204</v>
      </c>
      <c r="F5766" s="209">
        <v>2017</v>
      </c>
    </row>
    <row r="5767" spans="1:6" x14ac:dyDescent="0.45">
      <c r="A5767" s="209">
        <v>142972</v>
      </c>
      <c r="B5767" s="209">
        <v>315</v>
      </c>
      <c r="C5767" s="208">
        <v>27.971357099043129</v>
      </c>
      <c r="D5767" s="209"/>
      <c r="E5767" s="209" t="s">
        <v>204</v>
      </c>
      <c r="F5767" s="209">
        <v>2017</v>
      </c>
    </row>
    <row r="5768" spans="1:6" x14ac:dyDescent="0.45">
      <c r="A5768" s="209">
        <v>142973</v>
      </c>
      <c r="B5768" s="209">
        <v>315</v>
      </c>
      <c r="C5768" s="208">
        <v>28.59389420855026</v>
      </c>
      <c r="D5768" s="209"/>
      <c r="E5768" s="209" t="s">
        <v>204</v>
      </c>
      <c r="F5768" s="209">
        <v>2017</v>
      </c>
    </row>
    <row r="5769" spans="1:6" x14ac:dyDescent="0.45">
      <c r="A5769" s="209">
        <v>142976</v>
      </c>
      <c r="B5769" s="209">
        <v>315</v>
      </c>
      <c r="C5769" s="208">
        <v>34.13594124911986</v>
      </c>
      <c r="D5769" s="209"/>
      <c r="E5769" s="209" t="s">
        <v>204</v>
      </c>
      <c r="F5769" s="209">
        <v>2017</v>
      </c>
    </row>
    <row r="5770" spans="1:6" x14ac:dyDescent="0.45">
      <c r="A5770" s="209">
        <v>142983</v>
      </c>
      <c r="B5770" s="209">
        <v>919</v>
      </c>
      <c r="C5770" s="208">
        <v>84.59107104169027</v>
      </c>
      <c r="D5770" s="209"/>
      <c r="E5770" s="209" t="s">
        <v>204</v>
      </c>
      <c r="F5770" s="209">
        <v>2017</v>
      </c>
    </row>
    <row r="5771" spans="1:6" x14ac:dyDescent="0.45">
      <c r="A5771" s="209">
        <v>142987</v>
      </c>
      <c r="B5771" s="209">
        <v>200</v>
      </c>
      <c r="C5771" s="208">
        <v>29.564465833137039</v>
      </c>
      <c r="D5771" s="209"/>
      <c r="E5771" s="209" t="s">
        <v>204</v>
      </c>
      <c r="F5771" s="209">
        <v>2017</v>
      </c>
    </row>
    <row r="5772" spans="1:6" x14ac:dyDescent="0.45">
      <c r="A5772" s="209">
        <v>142989</v>
      </c>
      <c r="B5772" s="209">
        <v>200</v>
      </c>
      <c r="C5772" s="208">
        <v>36.974133363714913</v>
      </c>
      <c r="D5772" s="209"/>
      <c r="E5772" s="209" t="s">
        <v>204</v>
      </c>
      <c r="F5772" s="209">
        <v>2017</v>
      </c>
    </row>
    <row r="5773" spans="1:6" x14ac:dyDescent="0.45">
      <c r="A5773" s="209">
        <v>142998</v>
      </c>
      <c r="B5773" s="209">
        <v>919</v>
      </c>
      <c r="C5773" s="208">
        <v>34.017648360178477</v>
      </c>
      <c r="D5773" s="209"/>
      <c r="E5773" s="209" t="s">
        <v>204</v>
      </c>
      <c r="F5773" s="209">
        <v>2017</v>
      </c>
    </row>
    <row r="5774" spans="1:6" x14ac:dyDescent="0.45">
      <c r="A5774" s="209">
        <v>143002</v>
      </c>
      <c r="B5774" s="209">
        <v>919</v>
      </c>
      <c r="C5774" s="208">
        <v>42.358518023158901</v>
      </c>
      <c r="D5774" s="209"/>
      <c r="E5774" s="209" t="s">
        <v>204</v>
      </c>
      <c r="F5774" s="209">
        <v>2017</v>
      </c>
    </row>
    <row r="5775" spans="1:6" x14ac:dyDescent="0.45">
      <c r="A5775" s="209">
        <v>143003</v>
      </c>
      <c r="B5775" s="209">
        <v>200</v>
      </c>
      <c r="C5775" s="208">
        <v>8.7060108545331953</v>
      </c>
      <c r="D5775" s="209"/>
      <c r="E5775" s="209" t="s">
        <v>204</v>
      </c>
      <c r="F5775" s="209">
        <v>2017</v>
      </c>
    </row>
    <row r="5776" spans="1:6" x14ac:dyDescent="0.45">
      <c r="A5776" s="209">
        <v>143010</v>
      </c>
      <c r="B5776" s="209">
        <v>919</v>
      </c>
      <c r="C5776" s="208">
        <v>74.721023072125945</v>
      </c>
      <c r="D5776" s="209"/>
      <c r="E5776" s="209" t="s">
        <v>204</v>
      </c>
      <c r="F5776" s="209">
        <v>2017</v>
      </c>
    </row>
    <row r="5777" spans="1:6" x14ac:dyDescent="0.45">
      <c r="A5777" s="209">
        <v>143013</v>
      </c>
      <c r="B5777" s="209">
        <v>315</v>
      </c>
      <c r="C5777" s="208">
        <v>14.226531903493299</v>
      </c>
      <c r="D5777" s="209"/>
      <c r="E5777" s="209" t="s">
        <v>204</v>
      </c>
      <c r="F5777" s="209">
        <v>2017</v>
      </c>
    </row>
    <row r="5778" spans="1:6" x14ac:dyDescent="0.45">
      <c r="A5778" s="209">
        <v>143017</v>
      </c>
      <c r="B5778" s="209">
        <v>200</v>
      </c>
      <c r="C5778" s="208">
        <v>30.71300280004181</v>
      </c>
      <c r="D5778" s="209"/>
      <c r="E5778" s="209" t="s">
        <v>204</v>
      </c>
      <c r="F5778" s="209">
        <v>2017</v>
      </c>
    </row>
    <row r="5779" spans="1:6" x14ac:dyDescent="0.45">
      <c r="A5779" s="209">
        <v>143033</v>
      </c>
      <c r="B5779" s="209">
        <v>919</v>
      </c>
      <c r="C5779" s="208">
        <v>82.54122121688998</v>
      </c>
      <c r="D5779" s="209"/>
      <c r="E5779" s="209" t="s">
        <v>204</v>
      </c>
      <c r="F5779" s="209">
        <v>2017</v>
      </c>
    </row>
    <row r="5780" spans="1:6" x14ac:dyDescent="0.45">
      <c r="A5780" s="209">
        <v>143475</v>
      </c>
      <c r="B5780" s="209">
        <v>250</v>
      </c>
      <c r="C5780" s="208">
        <v>9.4268162073422115</v>
      </c>
      <c r="D5780" s="209"/>
      <c r="E5780" s="209" t="s">
        <v>204</v>
      </c>
      <c r="F5780" s="209">
        <v>2017</v>
      </c>
    </row>
    <row r="5781" spans="1:6" x14ac:dyDescent="0.45">
      <c r="A5781" s="209">
        <v>143477</v>
      </c>
      <c r="B5781" s="209">
        <v>250</v>
      </c>
      <c r="C5781" s="208">
        <v>11.31491836341416</v>
      </c>
      <c r="D5781" s="209"/>
      <c r="E5781" s="209" t="s">
        <v>204</v>
      </c>
      <c r="F5781" s="209">
        <v>2017</v>
      </c>
    </row>
    <row r="5782" spans="1:6" x14ac:dyDescent="0.45">
      <c r="A5782" s="209">
        <v>143480</v>
      </c>
      <c r="B5782" s="209">
        <v>250</v>
      </c>
      <c r="C5782" s="208">
        <v>43.429873959549781</v>
      </c>
      <c r="D5782" s="209"/>
      <c r="E5782" s="209" t="s">
        <v>204</v>
      </c>
      <c r="F5782" s="209">
        <v>2017</v>
      </c>
    </row>
    <row r="5783" spans="1:6" x14ac:dyDescent="0.45">
      <c r="A5783" s="209">
        <v>143526</v>
      </c>
      <c r="B5783" s="209">
        <v>400</v>
      </c>
      <c r="C5783" s="208">
        <v>5.830845993107844</v>
      </c>
      <c r="D5783" s="209"/>
      <c r="E5783" s="209" t="s">
        <v>204</v>
      </c>
      <c r="F5783" s="209">
        <v>2017</v>
      </c>
    </row>
    <row r="5784" spans="1:6" x14ac:dyDescent="0.45">
      <c r="A5784" s="209">
        <v>143527</v>
      </c>
      <c r="B5784" s="209">
        <v>400</v>
      </c>
      <c r="C5784" s="208">
        <v>29.992684591610221</v>
      </c>
      <c r="D5784" s="209"/>
      <c r="E5784" s="209" t="s">
        <v>204</v>
      </c>
      <c r="F5784" s="209">
        <v>2017</v>
      </c>
    </row>
    <row r="5785" spans="1:6" x14ac:dyDescent="0.45">
      <c r="A5785" s="209">
        <v>143528</v>
      </c>
      <c r="B5785" s="209">
        <v>400</v>
      </c>
      <c r="C5785" s="208">
        <v>5.3583622387172616</v>
      </c>
      <c r="D5785" s="209"/>
      <c r="E5785" s="209" t="s">
        <v>204</v>
      </c>
      <c r="F5785" s="209">
        <v>2017</v>
      </c>
    </row>
    <row r="5786" spans="1:6" x14ac:dyDescent="0.45">
      <c r="A5786" s="209">
        <v>143596</v>
      </c>
      <c r="B5786" s="209">
        <v>250</v>
      </c>
      <c r="C5786" s="208">
        <v>8.3953619948139444</v>
      </c>
      <c r="D5786" s="209"/>
      <c r="E5786" s="209" t="s">
        <v>204</v>
      </c>
      <c r="F5786" s="209">
        <v>2008</v>
      </c>
    </row>
    <row r="5787" spans="1:6" x14ac:dyDescent="0.45">
      <c r="A5787" s="209">
        <v>144278</v>
      </c>
      <c r="B5787" s="209">
        <v>500</v>
      </c>
      <c r="C5787" s="208">
        <v>20.29865402461299</v>
      </c>
      <c r="D5787" s="209"/>
      <c r="E5787" s="209" t="s">
        <v>204</v>
      </c>
      <c r="F5787" s="209">
        <v>2018</v>
      </c>
    </row>
    <row r="5788" spans="1:6" x14ac:dyDescent="0.45">
      <c r="A5788" s="209">
        <v>144281</v>
      </c>
      <c r="B5788" s="209">
        <v>500</v>
      </c>
      <c r="C5788" s="208">
        <v>6.7047698524399522</v>
      </c>
      <c r="D5788" s="209"/>
      <c r="E5788" s="209" t="s">
        <v>204</v>
      </c>
      <c r="F5788" s="209">
        <v>2018</v>
      </c>
    </row>
    <row r="5789" spans="1:6" x14ac:dyDescent="0.45">
      <c r="A5789" s="209">
        <v>144283</v>
      </c>
      <c r="B5789" s="209">
        <v>500</v>
      </c>
      <c r="C5789" s="208">
        <v>28.576803217173449</v>
      </c>
      <c r="D5789" s="209"/>
      <c r="E5789" s="209" t="s">
        <v>204</v>
      </c>
      <c r="F5789" s="209">
        <v>2018</v>
      </c>
    </row>
    <row r="5790" spans="1:6" x14ac:dyDescent="0.45">
      <c r="A5790" s="209">
        <v>144284</v>
      </c>
      <c r="B5790" s="209">
        <v>500</v>
      </c>
      <c r="C5790" s="208">
        <v>12.3422859952944</v>
      </c>
      <c r="D5790" s="209"/>
      <c r="E5790" s="209" t="s">
        <v>204</v>
      </c>
      <c r="F5790" s="209">
        <v>2018</v>
      </c>
    </row>
    <row r="5791" spans="1:6" x14ac:dyDescent="0.45">
      <c r="A5791" s="209">
        <v>144290</v>
      </c>
      <c r="B5791" s="209">
        <v>500</v>
      </c>
      <c r="C5791" s="208">
        <v>11.11152599787652</v>
      </c>
      <c r="D5791" s="209"/>
      <c r="E5791" s="209" t="s">
        <v>204</v>
      </c>
      <c r="F5791" s="209">
        <v>2018</v>
      </c>
    </row>
    <row r="5792" spans="1:6" x14ac:dyDescent="0.45">
      <c r="A5792" s="209">
        <v>144291</v>
      </c>
      <c r="B5792" s="209">
        <v>500</v>
      </c>
      <c r="C5792" s="208">
        <v>10.272880310356481</v>
      </c>
      <c r="D5792" s="209"/>
      <c r="E5792" s="209" t="s">
        <v>204</v>
      </c>
      <c r="F5792" s="209">
        <v>2018</v>
      </c>
    </row>
    <row r="5793" spans="1:6" x14ac:dyDescent="0.45">
      <c r="A5793" s="209">
        <v>144292</v>
      </c>
      <c r="B5793" s="209">
        <v>500</v>
      </c>
      <c r="C5793" s="208">
        <v>9.1952466294082136</v>
      </c>
      <c r="D5793" s="209"/>
      <c r="E5793" s="209" t="s">
        <v>204</v>
      </c>
      <c r="F5793" s="209">
        <v>2018</v>
      </c>
    </row>
    <row r="5794" spans="1:6" x14ac:dyDescent="0.45">
      <c r="A5794" s="209">
        <v>144297</v>
      </c>
      <c r="B5794" s="209">
        <v>500</v>
      </c>
      <c r="C5794" s="208">
        <v>14.875429496898301</v>
      </c>
      <c r="D5794" s="209"/>
      <c r="E5794" s="209" t="s">
        <v>204</v>
      </c>
      <c r="F5794" s="209">
        <v>2018</v>
      </c>
    </row>
    <row r="5795" spans="1:6" x14ac:dyDescent="0.45">
      <c r="A5795" s="209">
        <v>144299</v>
      </c>
      <c r="B5795" s="209">
        <v>500</v>
      </c>
      <c r="C5795" s="208">
        <v>11.600556236389931</v>
      </c>
      <c r="D5795" s="209"/>
      <c r="E5795" s="209" t="s">
        <v>204</v>
      </c>
      <c r="F5795" s="209">
        <v>2018</v>
      </c>
    </row>
    <row r="5796" spans="1:6" x14ac:dyDescent="0.45">
      <c r="A5796" s="209">
        <v>144300</v>
      </c>
      <c r="B5796" s="209">
        <v>250</v>
      </c>
      <c r="C5796" s="208">
        <v>6.0491418893005999</v>
      </c>
      <c r="D5796" s="209"/>
      <c r="E5796" s="209" t="s">
        <v>204</v>
      </c>
      <c r="F5796" s="209">
        <v>2018</v>
      </c>
    </row>
    <row r="5797" spans="1:6" x14ac:dyDescent="0.45">
      <c r="A5797" s="209">
        <v>144302</v>
      </c>
      <c r="B5797" s="209">
        <v>630</v>
      </c>
      <c r="C5797" s="208">
        <v>31.259295401708851</v>
      </c>
      <c r="D5797" s="209"/>
      <c r="E5797" s="209" t="s">
        <v>204</v>
      </c>
      <c r="F5797" s="209">
        <v>2018</v>
      </c>
    </row>
    <row r="5798" spans="1:6" x14ac:dyDescent="0.45">
      <c r="A5798" s="209">
        <v>144304</v>
      </c>
      <c r="B5798" s="209">
        <v>630</v>
      </c>
      <c r="C5798" s="208">
        <v>15.167754160490791</v>
      </c>
      <c r="D5798" s="209"/>
      <c r="E5798" s="209" t="s">
        <v>204</v>
      </c>
      <c r="F5798" s="209">
        <v>2018</v>
      </c>
    </row>
    <row r="5799" spans="1:6" x14ac:dyDescent="0.45">
      <c r="A5799" s="209">
        <v>144306</v>
      </c>
      <c r="B5799" s="209">
        <v>630</v>
      </c>
      <c r="C5799" s="208">
        <v>23.034756377192451</v>
      </c>
      <c r="D5799" s="209"/>
      <c r="E5799" s="209" t="s">
        <v>204</v>
      </c>
      <c r="F5799" s="209">
        <v>2018</v>
      </c>
    </row>
    <row r="5800" spans="1:6" x14ac:dyDescent="0.45">
      <c r="A5800" s="209">
        <v>144307</v>
      </c>
      <c r="B5800" s="209">
        <v>630</v>
      </c>
      <c r="C5800" s="208">
        <v>10.650845975563319</v>
      </c>
      <c r="D5800" s="209"/>
      <c r="E5800" s="209" t="s">
        <v>204</v>
      </c>
      <c r="F5800" s="209">
        <v>2018</v>
      </c>
    </row>
    <row r="5801" spans="1:6" x14ac:dyDescent="0.45">
      <c r="A5801" s="209">
        <v>144310</v>
      </c>
      <c r="B5801" s="209">
        <v>630</v>
      </c>
      <c r="C5801" s="208">
        <v>9.44132220651416</v>
      </c>
      <c r="D5801" s="209"/>
      <c r="E5801" s="209" t="s">
        <v>204</v>
      </c>
      <c r="F5801" s="209">
        <v>2018</v>
      </c>
    </row>
    <row r="5802" spans="1:6" x14ac:dyDescent="0.45">
      <c r="A5802" s="209">
        <v>144311</v>
      </c>
      <c r="B5802" s="209">
        <v>630</v>
      </c>
      <c r="C5802" s="208">
        <v>51.934954610397867</v>
      </c>
      <c r="D5802" s="209"/>
      <c r="E5802" s="209" t="s">
        <v>204</v>
      </c>
      <c r="F5802" s="209">
        <v>2018</v>
      </c>
    </row>
    <row r="5803" spans="1:6" x14ac:dyDescent="0.45">
      <c r="A5803" s="209">
        <v>144696</v>
      </c>
      <c r="B5803" s="209">
        <v>250</v>
      </c>
      <c r="C5803" s="208">
        <v>11.18369524550608</v>
      </c>
      <c r="D5803" s="209" t="s">
        <v>187</v>
      </c>
      <c r="E5803" s="209" t="s">
        <v>204</v>
      </c>
      <c r="F5803" s="209">
        <v>2018</v>
      </c>
    </row>
    <row r="5804" spans="1:6" x14ac:dyDescent="0.45">
      <c r="A5804" s="209">
        <v>144706</v>
      </c>
      <c r="B5804" s="209">
        <v>250</v>
      </c>
      <c r="C5804" s="208">
        <v>18.132498740021891</v>
      </c>
      <c r="D5804" s="209"/>
      <c r="E5804" s="209" t="s">
        <v>204</v>
      </c>
      <c r="F5804" s="209">
        <v>2018</v>
      </c>
    </row>
    <row r="5805" spans="1:6" x14ac:dyDescent="0.45">
      <c r="A5805" s="209">
        <v>144714</v>
      </c>
      <c r="B5805" s="209">
        <v>250</v>
      </c>
      <c r="C5805" s="208">
        <v>17.677917214261718</v>
      </c>
      <c r="D5805" s="209"/>
      <c r="E5805" s="209" t="s">
        <v>204</v>
      </c>
      <c r="F5805" s="209">
        <v>2018</v>
      </c>
    </row>
    <row r="5806" spans="1:6" x14ac:dyDescent="0.45">
      <c r="A5806" s="209">
        <v>144726</v>
      </c>
      <c r="B5806" s="209">
        <v>250</v>
      </c>
      <c r="C5806" s="208">
        <v>4.7915907443365517</v>
      </c>
      <c r="D5806" s="209"/>
      <c r="E5806" s="209" t="s">
        <v>204</v>
      </c>
      <c r="F5806" s="209">
        <v>2018</v>
      </c>
    </row>
    <row r="5807" spans="1:6" x14ac:dyDescent="0.45">
      <c r="A5807" s="209">
        <v>144731</v>
      </c>
      <c r="B5807" s="209">
        <v>250</v>
      </c>
      <c r="C5807" s="208">
        <v>2.507202746789531</v>
      </c>
      <c r="D5807" s="209"/>
      <c r="E5807" s="209" t="s">
        <v>204</v>
      </c>
      <c r="F5807" s="209">
        <v>2018</v>
      </c>
    </row>
    <row r="5808" spans="1:6" x14ac:dyDescent="0.45">
      <c r="A5808" s="209">
        <v>144734</v>
      </c>
      <c r="B5808" s="209">
        <v>250</v>
      </c>
      <c r="C5808" s="208">
        <v>24.44757199727476</v>
      </c>
      <c r="D5808" s="209"/>
      <c r="E5808" s="209" t="s">
        <v>204</v>
      </c>
      <c r="F5808" s="209">
        <v>2018</v>
      </c>
    </row>
    <row r="5809" spans="1:6" x14ac:dyDescent="0.45">
      <c r="A5809" s="209">
        <v>144752</v>
      </c>
      <c r="B5809" s="209">
        <v>680</v>
      </c>
      <c r="C5809" s="208">
        <v>26.25951714662212</v>
      </c>
      <c r="D5809" s="209"/>
      <c r="E5809" s="209" t="s">
        <v>204</v>
      </c>
      <c r="F5809" s="209">
        <v>2016</v>
      </c>
    </row>
    <row r="5810" spans="1:6" x14ac:dyDescent="0.45">
      <c r="A5810" s="209">
        <v>144753</v>
      </c>
      <c r="B5810" s="209">
        <v>680</v>
      </c>
      <c r="C5810" s="208">
        <v>32.299373894930817</v>
      </c>
      <c r="D5810" s="209"/>
      <c r="E5810" s="209" t="s">
        <v>204</v>
      </c>
      <c r="F5810" s="209">
        <v>2016</v>
      </c>
    </row>
    <row r="5811" spans="1:6" x14ac:dyDescent="0.45">
      <c r="A5811" s="209">
        <v>144760</v>
      </c>
      <c r="B5811" s="209">
        <v>680</v>
      </c>
      <c r="C5811" s="208">
        <v>28.63044819177868</v>
      </c>
      <c r="D5811" s="209"/>
      <c r="E5811" s="209" t="s">
        <v>204</v>
      </c>
      <c r="F5811" s="209">
        <v>2016</v>
      </c>
    </row>
    <row r="5812" spans="1:6" x14ac:dyDescent="0.45">
      <c r="A5812" s="209">
        <v>144766</v>
      </c>
      <c r="B5812" s="209">
        <v>680</v>
      </c>
      <c r="C5812" s="208">
        <v>22.633982283220071</v>
      </c>
      <c r="D5812" s="209"/>
      <c r="E5812" s="209" t="s">
        <v>204</v>
      </c>
      <c r="F5812" s="209">
        <v>2016</v>
      </c>
    </row>
    <row r="5813" spans="1:6" x14ac:dyDescent="0.45">
      <c r="A5813" s="209">
        <v>144770</v>
      </c>
      <c r="B5813" s="209">
        <v>680</v>
      </c>
      <c r="C5813" s="208">
        <v>22.363407701009841</v>
      </c>
      <c r="D5813" s="209"/>
      <c r="E5813" s="209" t="s">
        <v>204</v>
      </c>
      <c r="F5813" s="209">
        <v>2016</v>
      </c>
    </row>
    <row r="5814" spans="1:6" x14ac:dyDescent="0.45">
      <c r="A5814" s="209">
        <v>145421</v>
      </c>
      <c r="B5814" s="209">
        <v>250</v>
      </c>
      <c r="C5814" s="208">
        <v>20.05123525454389</v>
      </c>
      <c r="D5814" s="209"/>
      <c r="E5814" s="209" t="s">
        <v>204</v>
      </c>
      <c r="F5814" s="209">
        <v>2018</v>
      </c>
    </row>
    <row r="5815" spans="1:6" x14ac:dyDescent="0.45">
      <c r="A5815" s="209">
        <v>145446</v>
      </c>
      <c r="B5815" s="209">
        <v>250</v>
      </c>
      <c r="C5815" s="208">
        <v>43.630159292086731</v>
      </c>
      <c r="D5815" s="209"/>
      <c r="E5815" s="209" t="s">
        <v>204</v>
      </c>
      <c r="F5815" s="209">
        <v>2017</v>
      </c>
    </row>
    <row r="5816" spans="1:6" x14ac:dyDescent="0.45">
      <c r="A5816" s="209">
        <v>145450</v>
      </c>
      <c r="B5816" s="209">
        <v>450</v>
      </c>
      <c r="C5816" s="208">
        <v>9.7912353139510078</v>
      </c>
      <c r="D5816" s="209"/>
      <c r="E5816" s="209" t="s">
        <v>204</v>
      </c>
      <c r="F5816" s="209">
        <v>2018</v>
      </c>
    </row>
    <row r="5817" spans="1:6" x14ac:dyDescent="0.45">
      <c r="A5817" s="209">
        <v>145452</v>
      </c>
      <c r="B5817" s="209">
        <v>450</v>
      </c>
      <c r="C5817" s="208">
        <v>7.8453119083781342</v>
      </c>
      <c r="D5817" s="209"/>
      <c r="E5817" s="209" t="s">
        <v>204</v>
      </c>
      <c r="F5817" s="209">
        <v>2018</v>
      </c>
    </row>
    <row r="5818" spans="1:6" x14ac:dyDescent="0.45">
      <c r="A5818" s="209">
        <v>145453</v>
      </c>
      <c r="B5818" s="209">
        <v>450</v>
      </c>
      <c r="C5818" s="208">
        <v>20.804571331237291</v>
      </c>
      <c r="D5818" s="209"/>
      <c r="E5818" s="209" t="s">
        <v>204</v>
      </c>
      <c r="F5818" s="209">
        <v>2018</v>
      </c>
    </row>
    <row r="5819" spans="1:6" x14ac:dyDescent="0.45">
      <c r="A5819" s="209">
        <v>145751</v>
      </c>
      <c r="B5819" s="209">
        <v>200</v>
      </c>
      <c r="C5819" s="208">
        <v>23.321084901941461</v>
      </c>
      <c r="D5819" s="209"/>
      <c r="E5819" s="209" t="s">
        <v>204</v>
      </c>
      <c r="F5819" s="209">
        <v>2018</v>
      </c>
    </row>
    <row r="5820" spans="1:6" x14ac:dyDescent="0.45">
      <c r="A5820" s="209">
        <v>145757</v>
      </c>
      <c r="B5820" s="209">
        <v>200</v>
      </c>
      <c r="C5820" s="208">
        <v>46.197700829799331</v>
      </c>
      <c r="D5820" s="209"/>
      <c r="E5820" s="209" t="s">
        <v>204</v>
      </c>
      <c r="F5820" s="209">
        <v>2018</v>
      </c>
    </row>
    <row r="5821" spans="1:6" x14ac:dyDescent="0.45">
      <c r="A5821" s="209">
        <v>145766</v>
      </c>
      <c r="B5821" s="209">
        <v>250</v>
      </c>
      <c r="C5821" s="208">
        <v>28.220967754617249</v>
      </c>
      <c r="D5821" s="209"/>
      <c r="E5821" s="209" t="s">
        <v>204</v>
      </c>
      <c r="F5821" s="209">
        <v>2018</v>
      </c>
    </row>
    <row r="5822" spans="1:6" x14ac:dyDescent="0.45">
      <c r="A5822" s="209">
        <v>145767</v>
      </c>
      <c r="B5822" s="209">
        <v>250</v>
      </c>
      <c r="C5822" s="208">
        <v>27.388635033931681</v>
      </c>
      <c r="D5822" s="209"/>
      <c r="E5822" s="209" t="s">
        <v>204</v>
      </c>
      <c r="F5822" s="209">
        <v>2018</v>
      </c>
    </row>
    <row r="5823" spans="1:6" x14ac:dyDescent="0.45">
      <c r="A5823" s="209">
        <v>145837</v>
      </c>
      <c r="B5823" s="209">
        <v>250</v>
      </c>
      <c r="C5823" s="208">
        <v>6.6498653371410104</v>
      </c>
      <c r="D5823" s="209"/>
      <c r="E5823" s="209" t="s">
        <v>204</v>
      </c>
      <c r="F5823" s="209">
        <v>2018</v>
      </c>
    </row>
    <row r="5824" spans="1:6" x14ac:dyDescent="0.45">
      <c r="A5824" s="209">
        <v>145839</v>
      </c>
      <c r="B5824" s="209">
        <v>250</v>
      </c>
      <c r="C5824" s="208">
        <v>9.4456276137653088</v>
      </c>
      <c r="D5824" s="209"/>
      <c r="E5824" s="209" t="s">
        <v>204</v>
      </c>
      <c r="F5824" s="209">
        <v>2018</v>
      </c>
    </row>
    <row r="5825" spans="1:6" x14ac:dyDescent="0.45">
      <c r="A5825" s="209">
        <v>145840</v>
      </c>
      <c r="B5825" s="209">
        <v>250</v>
      </c>
      <c r="C5825" s="208">
        <v>32.877164261876047</v>
      </c>
      <c r="D5825" s="209"/>
      <c r="E5825" s="209" t="s">
        <v>204</v>
      </c>
      <c r="F5825" s="209">
        <v>2018</v>
      </c>
    </row>
    <row r="5826" spans="1:6" x14ac:dyDescent="0.45">
      <c r="A5826" s="209">
        <v>145843</v>
      </c>
      <c r="B5826" s="209">
        <v>250</v>
      </c>
      <c r="C5826" s="208">
        <v>2.7474411754217858</v>
      </c>
      <c r="D5826" s="209"/>
      <c r="E5826" s="209" t="s">
        <v>204</v>
      </c>
      <c r="F5826" s="209">
        <v>2018</v>
      </c>
    </row>
    <row r="5827" spans="1:6" x14ac:dyDescent="0.45">
      <c r="A5827" s="209">
        <v>145885</v>
      </c>
      <c r="B5827" s="209">
        <v>900</v>
      </c>
      <c r="C5827" s="208">
        <v>85.656254646072583</v>
      </c>
      <c r="D5827" s="209"/>
      <c r="E5827" s="209" t="s">
        <v>204</v>
      </c>
      <c r="F5827" s="209">
        <v>2018</v>
      </c>
    </row>
    <row r="5828" spans="1:6" x14ac:dyDescent="0.45">
      <c r="A5828" s="209">
        <v>145889</v>
      </c>
      <c r="B5828" s="209">
        <v>200</v>
      </c>
      <c r="C5828" s="208">
        <v>45.603515138636382</v>
      </c>
      <c r="D5828" s="209"/>
      <c r="E5828" s="209" t="s">
        <v>204</v>
      </c>
      <c r="F5828" s="209">
        <v>2018</v>
      </c>
    </row>
    <row r="5829" spans="1:6" x14ac:dyDescent="0.45">
      <c r="A5829" s="209">
        <v>145896</v>
      </c>
      <c r="B5829" s="209">
        <v>200</v>
      </c>
      <c r="C5829" s="208">
        <v>21.5589321628023</v>
      </c>
      <c r="D5829" s="209"/>
      <c r="E5829" s="209" t="s">
        <v>204</v>
      </c>
      <c r="F5829" s="209">
        <v>2018</v>
      </c>
    </row>
    <row r="5830" spans="1:6" x14ac:dyDescent="0.45">
      <c r="A5830" s="209">
        <v>145897</v>
      </c>
      <c r="B5830" s="209">
        <v>900</v>
      </c>
      <c r="C5830" s="208">
        <v>97.670639703088227</v>
      </c>
      <c r="D5830" s="209"/>
      <c r="E5830" s="209" t="s">
        <v>204</v>
      </c>
      <c r="F5830" s="209">
        <v>2018</v>
      </c>
    </row>
    <row r="5831" spans="1:6" x14ac:dyDescent="0.45">
      <c r="A5831" s="209">
        <v>145903</v>
      </c>
      <c r="B5831" s="209">
        <v>200</v>
      </c>
      <c r="C5831" s="208">
        <v>26.573996029950731</v>
      </c>
      <c r="D5831" s="209"/>
      <c r="E5831" s="209" t="s">
        <v>204</v>
      </c>
      <c r="F5831" s="209">
        <v>2018</v>
      </c>
    </row>
    <row r="5832" spans="1:6" x14ac:dyDescent="0.45">
      <c r="A5832" s="209">
        <v>145909</v>
      </c>
      <c r="B5832" s="209">
        <v>200</v>
      </c>
      <c r="C5832" s="208">
        <v>19.620744990892039</v>
      </c>
      <c r="D5832" s="209"/>
      <c r="E5832" s="209" t="s">
        <v>204</v>
      </c>
      <c r="F5832" s="209">
        <v>2018</v>
      </c>
    </row>
    <row r="5833" spans="1:6" x14ac:dyDescent="0.45">
      <c r="A5833" s="209">
        <v>145910</v>
      </c>
      <c r="B5833" s="209">
        <v>900</v>
      </c>
      <c r="C5833" s="208">
        <v>103.07670302258779</v>
      </c>
      <c r="D5833" s="209"/>
      <c r="E5833" s="209" t="s">
        <v>204</v>
      </c>
      <c r="F5833" s="209">
        <v>2018</v>
      </c>
    </row>
    <row r="5834" spans="1:6" x14ac:dyDescent="0.45">
      <c r="A5834" s="209">
        <v>145914</v>
      </c>
      <c r="B5834" s="209">
        <v>200</v>
      </c>
      <c r="C5834" s="208">
        <v>35.72366638511528</v>
      </c>
      <c r="D5834" s="209"/>
      <c r="E5834" s="209" t="s">
        <v>204</v>
      </c>
      <c r="F5834" s="209">
        <v>2018</v>
      </c>
    </row>
    <row r="5835" spans="1:6" x14ac:dyDescent="0.45">
      <c r="A5835" s="209">
        <v>145915</v>
      </c>
      <c r="B5835" s="209">
        <v>200</v>
      </c>
      <c r="C5835" s="208">
        <v>18.305054520619901</v>
      </c>
      <c r="D5835" s="209"/>
      <c r="E5835" s="209" t="s">
        <v>204</v>
      </c>
      <c r="F5835" s="209">
        <v>2018</v>
      </c>
    </row>
    <row r="5836" spans="1:6" x14ac:dyDescent="0.45">
      <c r="A5836" s="209">
        <v>145921</v>
      </c>
      <c r="B5836" s="209">
        <v>250</v>
      </c>
      <c r="C5836" s="208">
        <v>19.229431217368589</v>
      </c>
      <c r="D5836" s="209"/>
      <c r="E5836" s="209" t="s">
        <v>204</v>
      </c>
      <c r="F5836" s="209">
        <v>2018</v>
      </c>
    </row>
    <row r="5837" spans="1:6" x14ac:dyDescent="0.45">
      <c r="A5837" s="209">
        <v>146109</v>
      </c>
      <c r="B5837" s="209">
        <v>315</v>
      </c>
      <c r="C5837" s="208">
        <v>32.28313801354944</v>
      </c>
      <c r="D5837" s="209"/>
      <c r="E5837" s="209" t="s">
        <v>204</v>
      </c>
      <c r="F5837" s="209">
        <v>2018</v>
      </c>
    </row>
    <row r="5838" spans="1:6" x14ac:dyDescent="0.45">
      <c r="A5838" s="209">
        <v>146112</v>
      </c>
      <c r="B5838" s="209">
        <v>315</v>
      </c>
      <c r="C5838" s="208">
        <v>25.98830506081087</v>
      </c>
      <c r="D5838" s="209"/>
      <c r="E5838" s="209" t="s">
        <v>204</v>
      </c>
      <c r="F5838" s="209">
        <v>2018</v>
      </c>
    </row>
    <row r="5839" spans="1:6" x14ac:dyDescent="0.45">
      <c r="A5839" s="209">
        <v>146124</v>
      </c>
      <c r="B5839" s="209">
        <v>250</v>
      </c>
      <c r="C5839" s="208">
        <v>27.564998910728981</v>
      </c>
      <c r="D5839" s="209"/>
      <c r="E5839" s="209" t="s">
        <v>204</v>
      </c>
      <c r="F5839" s="209">
        <v>2018</v>
      </c>
    </row>
    <row r="5840" spans="1:6" x14ac:dyDescent="0.45">
      <c r="A5840" s="209">
        <v>146125</v>
      </c>
      <c r="B5840" s="209">
        <v>250</v>
      </c>
      <c r="C5840" s="208">
        <v>29.01491563109829</v>
      </c>
      <c r="D5840" s="209"/>
      <c r="E5840" s="209" t="s">
        <v>204</v>
      </c>
      <c r="F5840" s="209">
        <v>2018</v>
      </c>
    </row>
    <row r="5841" spans="1:6" x14ac:dyDescent="0.45">
      <c r="A5841" s="209">
        <v>146126</v>
      </c>
      <c r="B5841" s="209">
        <v>250</v>
      </c>
      <c r="C5841" s="208">
        <v>9.7038170322688106</v>
      </c>
      <c r="D5841" s="209"/>
      <c r="E5841" s="209" t="s">
        <v>204</v>
      </c>
      <c r="F5841" s="209">
        <v>2018</v>
      </c>
    </row>
    <row r="5842" spans="1:6" x14ac:dyDescent="0.45">
      <c r="A5842" s="209">
        <v>146243</v>
      </c>
      <c r="B5842" s="209">
        <v>250</v>
      </c>
      <c r="C5842" s="208">
        <v>26.600165941757769</v>
      </c>
      <c r="D5842" s="209" t="s">
        <v>488</v>
      </c>
      <c r="E5842" s="209" t="s">
        <v>204</v>
      </c>
      <c r="F5842" s="209">
        <v>2018</v>
      </c>
    </row>
    <row r="5843" spans="1:6" x14ac:dyDescent="0.45">
      <c r="A5843" s="209">
        <v>146245</v>
      </c>
      <c r="B5843" s="209">
        <v>250</v>
      </c>
      <c r="C5843" s="208">
        <v>27.011375845739611</v>
      </c>
      <c r="D5843" s="209" t="s">
        <v>488</v>
      </c>
      <c r="E5843" s="209" t="s">
        <v>204</v>
      </c>
      <c r="F5843" s="209">
        <v>2018</v>
      </c>
    </row>
    <row r="5844" spans="1:6" x14ac:dyDescent="0.45">
      <c r="A5844" s="209">
        <v>146326</v>
      </c>
      <c r="B5844" s="209">
        <v>315</v>
      </c>
      <c r="C5844" s="208">
        <v>6.7252873542124316</v>
      </c>
      <c r="D5844" s="209"/>
      <c r="E5844" s="209" t="s">
        <v>204</v>
      </c>
      <c r="F5844" s="209">
        <v>2018</v>
      </c>
    </row>
    <row r="5845" spans="1:6" x14ac:dyDescent="0.45">
      <c r="A5845" s="209">
        <v>146335</v>
      </c>
      <c r="B5845" s="209">
        <v>315</v>
      </c>
      <c r="C5845" s="208">
        <v>17.806212230418041</v>
      </c>
      <c r="D5845" s="209"/>
      <c r="E5845" s="209" t="s">
        <v>204</v>
      </c>
      <c r="F5845" s="209">
        <v>2018</v>
      </c>
    </row>
    <row r="5846" spans="1:6" x14ac:dyDescent="0.45">
      <c r="A5846" s="209">
        <v>146336</v>
      </c>
      <c r="B5846" s="209">
        <v>315</v>
      </c>
      <c r="C5846" s="208">
        <v>15.978954440626721</v>
      </c>
      <c r="D5846" s="209"/>
      <c r="E5846" s="209" t="s">
        <v>204</v>
      </c>
      <c r="F5846" s="209">
        <v>2018</v>
      </c>
    </row>
    <row r="5847" spans="1:6" x14ac:dyDescent="0.45">
      <c r="A5847" s="209">
        <v>146453</v>
      </c>
      <c r="B5847" s="209">
        <v>250</v>
      </c>
      <c r="C5847" s="208">
        <v>24.762256803716522</v>
      </c>
      <c r="D5847" s="209"/>
      <c r="E5847" s="209" t="s">
        <v>204</v>
      </c>
      <c r="F5847" s="209">
        <v>2018</v>
      </c>
    </row>
    <row r="5848" spans="1:6" x14ac:dyDescent="0.45">
      <c r="A5848" s="209">
        <v>146505</v>
      </c>
      <c r="B5848" s="209">
        <v>315</v>
      </c>
      <c r="C5848" s="208">
        <v>65.22389552973965</v>
      </c>
      <c r="D5848" s="209"/>
      <c r="E5848" s="209" t="s">
        <v>204</v>
      </c>
      <c r="F5848" s="209">
        <v>2018</v>
      </c>
    </row>
    <row r="5849" spans="1:6" x14ac:dyDescent="0.45">
      <c r="A5849" s="209">
        <v>146509</v>
      </c>
      <c r="B5849" s="209">
        <v>315</v>
      </c>
      <c r="C5849" s="208">
        <v>24.435869884329978</v>
      </c>
      <c r="D5849" s="209"/>
      <c r="E5849" s="209" t="s">
        <v>204</v>
      </c>
      <c r="F5849" s="209">
        <v>2018</v>
      </c>
    </row>
    <row r="5850" spans="1:6" x14ac:dyDescent="0.45">
      <c r="A5850" s="209">
        <v>146510</v>
      </c>
      <c r="B5850" s="209">
        <v>250</v>
      </c>
      <c r="C5850" s="208">
        <v>9.3562895423407682</v>
      </c>
      <c r="D5850" s="209" t="s">
        <v>187</v>
      </c>
      <c r="E5850" s="209" t="s">
        <v>204</v>
      </c>
      <c r="F5850" s="209">
        <v>2018</v>
      </c>
    </row>
    <row r="5851" spans="1:6" x14ac:dyDescent="0.45">
      <c r="A5851" s="209">
        <v>146512</v>
      </c>
      <c r="B5851" s="209">
        <v>200</v>
      </c>
      <c r="C5851" s="208">
        <v>3.3309901044417281</v>
      </c>
      <c r="D5851" s="209"/>
      <c r="E5851" s="209" t="s">
        <v>204</v>
      </c>
      <c r="F5851" s="209">
        <v>2018</v>
      </c>
    </row>
    <row r="5852" spans="1:6" x14ac:dyDescent="0.45">
      <c r="A5852" s="209">
        <v>146517</v>
      </c>
      <c r="B5852" s="209">
        <v>315</v>
      </c>
      <c r="C5852" s="208">
        <v>60.862673035044033</v>
      </c>
      <c r="D5852" s="209"/>
      <c r="E5852" s="209" t="s">
        <v>204</v>
      </c>
      <c r="F5852" s="209">
        <v>2018</v>
      </c>
    </row>
    <row r="5853" spans="1:6" x14ac:dyDescent="0.45">
      <c r="A5853" s="209">
        <v>146525</v>
      </c>
      <c r="B5853" s="209">
        <v>315</v>
      </c>
      <c r="C5853" s="208">
        <v>59.47508697040967</v>
      </c>
      <c r="D5853" s="209"/>
      <c r="E5853" s="209" t="s">
        <v>204</v>
      </c>
      <c r="F5853" s="209">
        <v>2018</v>
      </c>
    </row>
    <row r="5854" spans="1:6" x14ac:dyDescent="0.45">
      <c r="A5854" s="209">
        <v>146527</v>
      </c>
      <c r="B5854" s="209">
        <v>315</v>
      </c>
      <c r="C5854" s="208">
        <v>11.85707961515147</v>
      </c>
      <c r="D5854" s="209"/>
      <c r="E5854" s="209" t="s">
        <v>204</v>
      </c>
      <c r="F5854" s="209">
        <v>2018</v>
      </c>
    </row>
    <row r="5855" spans="1:6" x14ac:dyDescent="0.45">
      <c r="A5855" s="209">
        <v>146529</v>
      </c>
      <c r="B5855" s="209">
        <v>315</v>
      </c>
      <c r="C5855" s="208">
        <v>60.401916169911964</v>
      </c>
      <c r="D5855" s="209"/>
      <c r="E5855" s="209" t="s">
        <v>204</v>
      </c>
      <c r="F5855" s="209">
        <v>2018</v>
      </c>
    </row>
    <row r="5856" spans="1:6" x14ac:dyDescent="0.45">
      <c r="A5856" s="209">
        <v>146530</v>
      </c>
      <c r="B5856" s="209">
        <v>315</v>
      </c>
      <c r="C5856" s="208">
        <v>10.18501197837023</v>
      </c>
      <c r="D5856" s="209"/>
      <c r="E5856" s="209" t="s">
        <v>204</v>
      </c>
      <c r="F5856" s="209">
        <v>2018</v>
      </c>
    </row>
    <row r="5857" spans="1:6" x14ac:dyDescent="0.45">
      <c r="A5857" s="209">
        <v>147053</v>
      </c>
      <c r="B5857" s="209">
        <v>250</v>
      </c>
      <c r="C5857" s="208">
        <v>59.866745359309292</v>
      </c>
      <c r="D5857" s="209"/>
      <c r="E5857" s="209" t="s">
        <v>204</v>
      </c>
      <c r="F5857" s="209">
        <v>2018</v>
      </c>
    </row>
    <row r="5858" spans="1:6" x14ac:dyDescent="0.45">
      <c r="A5858" s="209">
        <v>147056</v>
      </c>
      <c r="B5858" s="209">
        <v>250</v>
      </c>
      <c r="C5858" s="208">
        <v>35.011386719028422</v>
      </c>
      <c r="D5858" s="209"/>
      <c r="E5858" s="209" t="s">
        <v>204</v>
      </c>
      <c r="F5858" s="209">
        <v>2018</v>
      </c>
    </row>
    <row r="5859" spans="1:6" x14ac:dyDescent="0.45">
      <c r="A5859" s="209">
        <v>147058</v>
      </c>
      <c r="B5859" s="209">
        <v>315</v>
      </c>
      <c r="C5859" s="208">
        <v>17.912430694150149</v>
      </c>
      <c r="D5859" s="209"/>
      <c r="E5859" s="209" t="s">
        <v>114</v>
      </c>
      <c r="F5859" s="209">
        <v>2007</v>
      </c>
    </row>
    <row r="5860" spans="1:6" x14ac:dyDescent="0.45">
      <c r="A5860" s="209">
        <v>147059</v>
      </c>
      <c r="B5860" s="209">
        <v>250</v>
      </c>
      <c r="C5860" s="208">
        <v>58.33318095153372</v>
      </c>
      <c r="D5860" s="209" t="s">
        <v>227</v>
      </c>
      <c r="E5860" s="209" t="s">
        <v>204</v>
      </c>
      <c r="F5860" s="209">
        <v>2018</v>
      </c>
    </row>
    <row r="5861" spans="1:6" x14ac:dyDescent="0.45">
      <c r="A5861" s="209">
        <v>147094</v>
      </c>
      <c r="B5861" s="209">
        <v>600</v>
      </c>
      <c r="C5861" s="208">
        <v>41.424944176238341</v>
      </c>
      <c r="D5861" s="209"/>
      <c r="E5861" s="209" t="s">
        <v>204</v>
      </c>
      <c r="F5861" s="209">
        <v>2018</v>
      </c>
    </row>
    <row r="5862" spans="1:6" x14ac:dyDescent="0.45">
      <c r="A5862" s="209">
        <v>147097</v>
      </c>
      <c r="B5862" s="209">
        <v>600</v>
      </c>
      <c r="C5862" s="208">
        <v>8.3248363360446156</v>
      </c>
      <c r="D5862" s="209"/>
      <c r="E5862" s="209" t="s">
        <v>204</v>
      </c>
      <c r="F5862" s="209">
        <v>2018</v>
      </c>
    </row>
    <row r="5863" spans="1:6" x14ac:dyDescent="0.45">
      <c r="A5863" s="209">
        <v>147100</v>
      </c>
      <c r="B5863" s="209">
        <v>250</v>
      </c>
      <c r="C5863" s="208">
        <v>20.5897183077481</v>
      </c>
      <c r="D5863" s="209"/>
      <c r="E5863" s="209" t="s">
        <v>204</v>
      </c>
      <c r="F5863" s="209">
        <v>2018</v>
      </c>
    </row>
    <row r="5864" spans="1:6" x14ac:dyDescent="0.45">
      <c r="A5864" s="209">
        <v>147125</v>
      </c>
      <c r="B5864" s="209">
        <v>250</v>
      </c>
      <c r="C5864" s="208">
        <v>49.679992096135493</v>
      </c>
      <c r="D5864" s="209"/>
      <c r="E5864" s="209" t="s">
        <v>204</v>
      </c>
      <c r="F5864" s="209">
        <v>2018</v>
      </c>
    </row>
    <row r="5865" spans="1:6" x14ac:dyDescent="0.45">
      <c r="A5865" s="209">
        <v>147126</v>
      </c>
      <c r="B5865" s="209">
        <v>250</v>
      </c>
      <c r="C5865" s="208">
        <v>59.904556227048467</v>
      </c>
      <c r="D5865" s="209"/>
      <c r="E5865" s="209" t="s">
        <v>204</v>
      </c>
      <c r="F5865" s="209">
        <v>2018</v>
      </c>
    </row>
    <row r="5866" spans="1:6" x14ac:dyDescent="0.45">
      <c r="A5866" s="209">
        <v>147140</v>
      </c>
      <c r="B5866" s="209">
        <v>315</v>
      </c>
      <c r="C5866" s="208">
        <v>46.903137982605038</v>
      </c>
      <c r="D5866" s="209"/>
      <c r="E5866" s="209" t="s">
        <v>204</v>
      </c>
      <c r="F5866" s="209">
        <v>2018</v>
      </c>
    </row>
    <row r="5867" spans="1:6" x14ac:dyDescent="0.45">
      <c r="A5867" s="209">
        <v>147141</v>
      </c>
      <c r="B5867" s="209">
        <v>315</v>
      </c>
      <c r="C5867" s="208">
        <v>35.986746797306488</v>
      </c>
      <c r="D5867" s="209"/>
      <c r="E5867" s="209" t="s">
        <v>204</v>
      </c>
      <c r="F5867" s="209">
        <v>2018</v>
      </c>
    </row>
    <row r="5868" spans="1:6" x14ac:dyDescent="0.45">
      <c r="A5868" s="209">
        <v>147151</v>
      </c>
      <c r="B5868" s="209">
        <v>250</v>
      </c>
      <c r="C5868" s="208">
        <v>9.2744368028299995</v>
      </c>
      <c r="D5868" s="209"/>
      <c r="E5868" s="209" t="s">
        <v>204</v>
      </c>
      <c r="F5868" s="209">
        <v>2018</v>
      </c>
    </row>
    <row r="5869" spans="1:6" x14ac:dyDescent="0.45">
      <c r="A5869" s="209">
        <v>147152</v>
      </c>
      <c r="B5869" s="209">
        <v>400</v>
      </c>
      <c r="C5869" s="208">
        <v>12.40513913780892</v>
      </c>
      <c r="D5869" s="209"/>
      <c r="E5869" s="209" t="s">
        <v>204</v>
      </c>
      <c r="F5869" s="209">
        <v>2018</v>
      </c>
    </row>
    <row r="5870" spans="1:6" x14ac:dyDescent="0.45">
      <c r="A5870" s="209">
        <v>147240</v>
      </c>
      <c r="B5870" s="209">
        <v>400</v>
      </c>
      <c r="C5870" s="208">
        <v>19.869686359082159</v>
      </c>
      <c r="D5870" s="209"/>
      <c r="E5870" s="209" t="s">
        <v>204</v>
      </c>
      <c r="F5870" s="209">
        <v>2018</v>
      </c>
    </row>
    <row r="5871" spans="1:6" x14ac:dyDescent="0.45">
      <c r="A5871" s="209">
        <v>147241</v>
      </c>
      <c r="B5871" s="209">
        <v>400</v>
      </c>
      <c r="C5871" s="208">
        <v>41.74940988822005</v>
      </c>
      <c r="D5871" s="209"/>
      <c r="E5871" s="209" t="s">
        <v>204</v>
      </c>
      <c r="F5871" s="209">
        <v>2018</v>
      </c>
    </row>
    <row r="5872" spans="1:6" x14ac:dyDescent="0.45">
      <c r="A5872" s="209">
        <v>147245</v>
      </c>
      <c r="B5872" s="209">
        <v>400</v>
      </c>
      <c r="C5872" s="208">
        <v>16.45621769863525</v>
      </c>
      <c r="D5872" s="209"/>
      <c r="E5872" s="209" t="s">
        <v>204</v>
      </c>
      <c r="F5872" s="209">
        <v>2018</v>
      </c>
    </row>
    <row r="5873" spans="1:6" x14ac:dyDescent="0.45">
      <c r="A5873" s="209">
        <v>147247</v>
      </c>
      <c r="B5873" s="209">
        <v>400</v>
      </c>
      <c r="C5873" s="208">
        <v>12.486476243787379</v>
      </c>
      <c r="D5873" s="209"/>
      <c r="E5873" s="209" t="s">
        <v>204</v>
      </c>
      <c r="F5873" s="209">
        <v>2018</v>
      </c>
    </row>
    <row r="5874" spans="1:6" x14ac:dyDescent="0.45">
      <c r="A5874" s="209">
        <v>147252</v>
      </c>
      <c r="B5874" s="209">
        <v>400</v>
      </c>
      <c r="C5874" s="208">
        <v>15.45577319514469</v>
      </c>
      <c r="D5874" s="209"/>
      <c r="E5874" s="209" t="s">
        <v>204</v>
      </c>
      <c r="F5874" s="209">
        <v>2018</v>
      </c>
    </row>
    <row r="5875" spans="1:6" x14ac:dyDescent="0.45">
      <c r="A5875" s="209">
        <v>147254</v>
      </c>
      <c r="B5875" s="209">
        <v>400</v>
      </c>
      <c r="C5875" s="208">
        <v>51.935206481061442</v>
      </c>
      <c r="D5875" s="209"/>
      <c r="E5875" s="209" t="s">
        <v>204</v>
      </c>
      <c r="F5875" s="209">
        <v>2018</v>
      </c>
    </row>
    <row r="5876" spans="1:6" x14ac:dyDescent="0.45">
      <c r="A5876" s="209">
        <v>147258</v>
      </c>
      <c r="B5876" s="209">
        <v>400</v>
      </c>
      <c r="C5876" s="208">
        <v>42.882000941874217</v>
      </c>
      <c r="D5876" s="209"/>
      <c r="E5876" s="209" t="s">
        <v>204</v>
      </c>
      <c r="F5876" s="209">
        <v>2018</v>
      </c>
    </row>
    <row r="5877" spans="1:6" x14ac:dyDescent="0.45">
      <c r="A5877" s="209">
        <v>147265</v>
      </c>
      <c r="B5877" s="209">
        <v>250</v>
      </c>
      <c r="C5877" s="208">
        <v>30.876001617681979</v>
      </c>
      <c r="D5877" s="209"/>
      <c r="E5877" s="209" t="s">
        <v>204</v>
      </c>
      <c r="F5877" s="209">
        <v>2018</v>
      </c>
    </row>
    <row r="5878" spans="1:6" x14ac:dyDescent="0.45">
      <c r="A5878" s="209">
        <v>147267</v>
      </c>
      <c r="B5878" s="209">
        <v>250</v>
      </c>
      <c r="C5878" s="208">
        <v>18.501172963909632</v>
      </c>
      <c r="D5878" s="209"/>
      <c r="E5878" s="209" t="s">
        <v>204</v>
      </c>
      <c r="F5878" s="209">
        <v>2018</v>
      </c>
    </row>
    <row r="5879" spans="1:6" x14ac:dyDescent="0.45">
      <c r="A5879" s="209">
        <v>147270</v>
      </c>
      <c r="B5879" s="209">
        <v>250</v>
      </c>
      <c r="C5879" s="208">
        <v>3.6170138241359999</v>
      </c>
      <c r="D5879" s="209"/>
      <c r="E5879" s="209" t="s">
        <v>204</v>
      </c>
      <c r="F5879" s="209">
        <v>2018</v>
      </c>
    </row>
    <row r="5880" spans="1:6" x14ac:dyDescent="0.45">
      <c r="A5880" s="209">
        <v>147273</v>
      </c>
      <c r="B5880" s="209">
        <v>250</v>
      </c>
      <c r="C5880" s="208">
        <v>29.581076118690131</v>
      </c>
      <c r="D5880" s="209"/>
      <c r="E5880" s="209" t="s">
        <v>204</v>
      </c>
      <c r="F5880" s="209">
        <v>2018</v>
      </c>
    </row>
    <row r="5881" spans="1:6" x14ac:dyDescent="0.45">
      <c r="A5881" s="209">
        <v>147275</v>
      </c>
      <c r="B5881" s="209">
        <v>250</v>
      </c>
      <c r="C5881" s="208">
        <v>29.233981963122691</v>
      </c>
      <c r="D5881" s="209"/>
      <c r="E5881" s="209" t="s">
        <v>204</v>
      </c>
      <c r="F5881" s="209">
        <v>2018</v>
      </c>
    </row>
    <row r="5882" spans="1:6" x14ac:dyDescent="0.45">
      <c r="A5882" s="209">
        <v>147277</v>
      </c>
      <c r="B5882" s="209">
        <v>250</v>
      </c>
      <c r="C5882" s="208">
        <v>38.198667410555338</v>
      </c>
      <c r="D5882" s="209"/>
      <c r="E5882" s="209" t="s">
        <v>204</v>
      </c>
      <c r="F5882" s="209">
        <v>2018</v>
      </c>
    </row>
    <row r="5883" spans="1:6" x14ac:dyDescent="0.45">
      <c r="A5883" s="209">
        <v>147280</v>
      </c>
      <c r="B5883" s="209">
        <v>250</v>
      </c>
      <c r="C5883" s="208">
        <v>25.330676390916459</v>
      </c>
      <c r="D5883" s="209"/>
      <c r="E5883" s="209" t="s">
        <v>204</v>
      </c>
      <c r="F5883" s="209">
        <v>2018</v>
      </c>
    </row>
    <row r="5884" spans="1:6" x14ac:dyDescent="0.45">
      <c r="A5884" s="209">
        <v>147436</v>
      </c>
      <c r="B5884" s="209">
        <v>250</v>
      </c>
      <c r="C5884" s="208">
        <v>12.46673619447991</v>
      </c>
      <c r="D5884" s="209"/>
      <c r="E5884" s="209" t="s">
        <v>204</v>
      </c>
      <c r="F5884" s="209">
        <v>2018</v>
      </c>
    </row>
    <row r="5885" spans="1:6" x14ac:dyDescent="0.45">
      <c r="A5885" s="209">
        <v>147440</v>
      </c>
      <c r="B5885" s="209">
        <v>315</v>
      </c>
      <c r="C5885" s="208">
        <v>18.76853496404561</v>
      </c>
      <c r="D5885" s="209"/>
      <c r="E5885" s="209" t="s">
        <v>204</v>
      </c>
      <c r="F5885" s="209">
        <v>2018</v>
      </c>
    </row>
    <row r="5886" spans="1:6" x14ac:dyDescent="0.45">
      <c r="A5886" s="209">
        <v>147442</v>
      </c>
      <c r="B5886" s="209">
        <v>315</v>
      </c>
      <c r="C5886" s="208">
        <v>11.53211747137337</v>
      </c>
      <c r="D5886" s="209"/>
      <c r="E5886" s="209" t="s">
        <v>204</v>
      </c>
      <c r="F5886" s="209">
        <v>2018</v>
      </c>
    </row>
    <row r="5887" spans="1:6" x14ac:dyDescent="0.45">
      <c r="A5887" s="209">
        <v>147444</v>
      </c>
      <c r="B5887" s="209">
        <v>315</v>
      </c>
      <c r="C5887" s="208">
        <v>12.6840196350452</v>
      </c>
      <c r="D5887" s="209"/>
      <c r="E5887" s="209" t="s">
        <v>204</v>
      </c>
      <c r="F5887" s="209">
        <v>2018</v>
      </c>
    </row>
    <row r="5888" spans="1:6" x14ac:dyDescent="0.45">
      <c r="A5888" s="209">
        <v>147448</v>
      </c>
      <c r="B5888" s="209">
        <v>315</v>
      </c>
      <c r="C5888" s="208">
        <v>7.9581432186130856</v>
      </c>
      <c r="D5888" s="209"/>
      <c r="E5888" s="209" t="s">
        <v>204</v>
      </c>
      <c r="F5888" s="209">
        <v>2018</v>
      </c>
    </row>
    <row r="5889" spans="1:6" x14ac:dyDescent="0.45">
      <c r="A5889" s="209">
        <v>147450</v>
      </c>
      <c r="B5889" s="209">
        <v>315</v>
      </c>
      <c r="C5889" s="208">
        <v>26.67262873421824</v>
      </c>
      <c r="D5889" s="209"/>
      <c r="E5889" s="209" t="s">
        <v>204</v>
      </c>
      <c r="F5889" s="209">
        <v>2018</v>
      </c>
    </row>
    <row r="5890" spans="1:6" x14ac:dyDescent="0.45">
      <c r="A5890" s="209">
        <v>147453</v>
      </c>
      <c r="B5890" s="209">
        <v>315</v>
      </c>
      <c r="C5890" s="208">
        <v>21.898826492755418</v>
      </c>
      <c r="D5890" s="209"/>
      <c r="E5890" s="209" t="s">
        <v>204</v>
      </c>
      <c r="F5890" s="209">
        <v>2018</v>
      </c>
    </row>
    <row r="5891" spans="1:6" x14ac:dyDescent="0.45">
      <c r="A5891" s="209">
        <v>147506</v>
      </c>
      <c r="B5891" s="209">
        <v>250</v>
      </c>
      <c r="C5891" s="208">
        <v>20.690253744214999</v>
      </c>
      <c r="D5891" s="209"/>
      <c r="E5891" s="209" t="s">
        <v>204</v>
      </c>
      <c r="F5891" s="209">
        <v>2018</v>
      </c>
    </row>
    <row r="5892" spans="1:6" x14ac:dyDescent="0.45">
      <c r="A5892" s="209">
        <v>147508</v>
      </c>
      <c r="B5892" s="209">
        <v>250</v>
      </c>
      <c r="C5892" s="208">
        <v>5.9992082811842797</v>
      </c>
      <c r="D5892" s="209"/>
      <c r="E5892" s="209" t="s">
        <v>204</v>
      </c>
      <c r="F5892" s="209">
        <v>2018</v>
      </c>
    </row>
    <row r="5893" spans="1:6" x14ac:dyDescent="0.45">
      <c r="A5893" s="209">
        <v>147510</v>
      </c>
      <c r="B5893" s="209">
        <v>250</v>
      </c>
      <c r="C5893" s="208">
        <v>8.3996726126368877</v>
      </c>
      <c r="D5893" s="209"/>
      <c r="E5893" s="209" t="s">
        <v>204</v>
      </c>
      <c r="F5893" s="209">
        <v>2018</v>
      </c>
    </row>
    <row r="5894" spans="1:6" x14ac:dyDescent="0.45">
      <c r="A5894" s="209">
        <v>147512</v>
      </c>
      <c r="B5894" s="209">
        <v>250</v>
      </c>
      <c r="C5894" s="208">
        <v>13.129364036359069</v>
      </c>
      <c r="D5894" s="209"/>
      <c r="E5894" s="209" t="s">
        <v>204</v>
      </c>
      <c r="F5894" s="209">
        <v>2018</v>
      </c>
    </row>
    <row r="5895" spans="1:6" x14ac:dyDescent="0.45">
      <c r="A5895" s="209">
        <v>147515</v>
      </c>
      <c r="B5895" s="209">
        <v>250</v>
      </c>
      <c r="C5895" s="208">
        <v>16.169038314096341</v>
      </c>
      <c r="D5895" s="209"/>
      <c r="E5895" s="209" t="s">
        <v>204</v>
      </c>
      <c r="F5895" s="209">
        <v>2018</v>
      </c>
    </row>
    <row r="5896" spans="1:6" x14ac:dyDescent="0.45">
      <c r="A5896" s="209">
        <v>147520</v>
      </c>
      <c r="B5896" s="209">
        <v>250</v>
      </c>
      <c r="C5896" s="208">
        <v>25.258942195104719</v>
      </c>
      <c r="D5896" s="209"/>
      <c r="E5896" s="209" t="s">
        <v>204</v>
      </c>
      <c r="F5896" s="209">
        <v>2018</v>
      </c>
    </row>
    <row r="5897" spans="1:6" x14ac:dyDescent="0.45">
      <c r="A5897" s="209">
        <v>147545</v>
      </c>
      <c r="B5897" s="209">
        <v>300</v>
      </c>
      <c r="C5897" s="208">
        <v>17.210701189094149</v>
      </c>
      <c r="D5897" s="209"/>
      <c r="E5897" s="209" t="s">
        <v>203</v>
      </c>
      <c r="F5897" s="209">
        <v>1901</v>
      </c>
    </row>
    <row r="5898" spans="1:6" x14ac:dyDescent="0.45">
      <c r="A5898" s="209">
        <v>147546</v>
      </c>
      <c r="B5898" s="209">
        <v>300</v>
      </c>
      <c r="C5898" s="208">
        <v>23.944270163636752</v>
      </c>
      <c r="D5898" s="209"/>
      <c r="E5898" s="209" t="s">
        <v>203</v>
      </c>
      <c r="F5898" s="209">
        <v>1901</v>
      </c>
    </row>
    <row r="5899" spans="1:6" x14ac:dyDescent="0.45">
      <c r="A5899" s="209">
        <v>147663</v>
      </c>
      <c r="B5899" s="209">
        <v>250</v>
      </c>
      <c r="C5899" s="208">
        <v>4.1932166654596994</v>
      </c>
      <c r="D5899" s="209"/>
      <c r="E5899" s="209" t="s">
        <v>204</v>
      </c>
      <c r="F5899" s="209">
        <v>2018</v>
      </c>
    </row>
    <row r="5900" spans="1:6" x14ac:dyDescent="0.45">
      <c r="A5900" s="209">
        <v>147682</v>
      </c>
      <c r="B5900" s="209">
        <v>250</v>
      </c>
      <c r="C5900" s="208">
        <v>26.02309253479465</v>
      </c>
      <c r="D5900" s="209"/>
      <c r="E5900" s="209" t="s">
        <v>204</v>
      </c>
      <c r="F5900" s="209">
        <v>2018</v>
      </c>
    </row>
    <row r="5901" spans="1:6" x14ac:dyDescent="0.45">
      <c r="A5901" s="209">
        <v>147684</v>
      </c>
      <c r="B5901" s="209">
        <v>250</v>
      </c>
      <c r="C5901" s="208">
        <v>14.169845163514831</v>
      </c>
      <c r="D5901" s="209"/>
      <c r="E5901" s="209" t="s">
        <v>204</v>
      </c>
      <c r="F5901" s="209">
        <v>2018</v>
      </c>
    </row>
    <row r="5902" spans="1:6" x14ac:dyDescent="0.45">
      <c r="A5902" s="209">
        <v>147688</v>
      </c>
      <c r="B5902" s="209">
        <v>200</v>
      </c>
      <c r="C5902" s="208">
        <v>25.693706412724531</v>
      </c>
      <c r="D5902" s="209"/>
      <c r="E5902" s="209" t="s">
        <v>204</v>
      </c>
      <c r="F5902" s="209">
        <v>2018</v>
      </c>
    </row>
    <row r="5903" spans="1:6" x14ac:dyDescent="0.45">
      <c r="A5903" s="209">
        <v>147692</v>
      </c>
      <c r="B5903" s="209">
        <v>500</v>
      </c>
      <c r="C5903" s="208">
        <v>80.177538362238252</v>
      </c>
      <c r="D5903" s="209"/>
      <c r="E5903" s="209" t="s">
        <v>204</v>
      </c>
      <c r="F5903" s="209">
        <v>2007</v>
      </c>
    </row>
    <row r="5904" spans="1:6" x14ac:dyDescent="0.45">
      <c r="A5904" s="209">
        <v>147693</v>
      </c>
      <c r="B5904" s="209">
        <v>500</v>
      </c>
      <c r="C5904" s="208">
        <v>80.968065906493351</v>
      </c>
      <c r="D5904" s="209"/>
      <c r="E5904" s="209" t="s">
        <v>204</v>
      </c>
      <c r="F5904" s="209">
        <v>2007</v>
      </c>
    </row>
    <row r="5905" spans="1:6" x14ac:dyDescent="0.45">
      <c r="A5905" s="209">
        <v>147773</v>
      </c>
      <c r="B5905" s="209">
        <v>250</v>
      </c>
      <c r="C5905" s="208">
        <v>14.380068462654179</v>
      </c>
      <c r="D5905" s="209"/>
      <c r="E5905" s="209" t="s">
        <v>204</v>
      </c>
      <c r="F5905" s="209">
        <v>2018</v>
      </c>
    </row>
    <row r="5906" spans="1:6" x14ac:dyDescent="0.45">
      <c r="A5906" s="209">
        <v>147783</v>
      </c>
      <c r="B5906" s="209">
        <v>250</v>
      </c>
      <c r="C5906" s="208">
        <v>38.828857203673962</v>
      </c>
      <c r="D5906" s="209"/>
      <c r="E5906" s="209" t="s">
        <v>204</v>
      </c>
      <c r="F5906" s="209">
        <v>2018</v>
      </c>
    </row>
    <row r="5907" spans="1:6" x14ac:dyDescent="0.45">
      <c r="A5907" s="209">
        <v>147784</v>
      </c>
      <c r="B5907" s="209">
        <v>250</v>
      </c>
      <c r="C5907" s="208">
        <v>30.501056829681879</v>
      </c>
      <c r="D5907" s="209"/>
      <c r="E5907" s="209" t="s">
        <v>204</v>
      </c>
      <c r="F5907" s="209">
        <v>2018</v>
      </c>
    </row>
    <row r="5908" spans="1:6" x14ac:dyDescent="0.45">
      <c r="A5908" s="209">
        <v>147790</v>
      </c>
      <c r="B5908" s="209">
        <v>250</v>
      </c>
      <c r="C5908" s="208">
        <v>14.440950605678671</v>
      </c>
      <c r="D5908" s="209"/>
      <c r="E5908" s="209" t="s">
        <v>204</v>
      </c>
      <c r="F5908" s="209">
        <v>2018</v>
      </c>
    </row>
    <row r="5909" spans="1:6" x14ac:dyDescent="0.45">
      <c r="A5909" s="209">
        <v>147791</v>
      </c>
      <c r="B5909" s="209">
        <v>250</v>
      </c>
      <c r="C5909" s="208">
        <v>34.866156275502853</v>
      </c>
      <c r="D5909" s="209"/>
      <c r="E5909" s="209" t="s">
        <v>204</v>
      </c>
      <c r="F5909" s="209">
        <v>2018</v>
      </c>
    </row>
    <row r="5910" spans="1:6" x14ac:dyDescent="0.45">
      <c r="A5910" s="209">
        <v>147802</v>
      </c>
      <c r="B5910" s="209">
        <v>250</v>
      </c>
      <c r="C5910" s="208">
        <v>5.5798154091451639</v>
      </c>
      <c r="D5910" s="209"/>
      <c r="E5910" s="209" t="s">
        <v>204</v>
      </c>
      <c r="F5910" s="209">
        <v>2018</v>
      </c>
    </row>
    <row r="5911" spans="1:6" x14ac:dyDescent="0.45">
      <c r="A5911" s="209">
        <v>147808</v>
      </c>
      <c r="B5911" s="209">
        <v>315</v>
      </c>
      <c r="C5911" s="208">
        <v>16.392276474372331</v>
      </c>
      <c r="D5911" s="209"/>
      <c r="E5911" s="209" t="s">
        <v>204</v>
      </c>
      <c r="F5911" s="209">
        <v>2018</v>
      </c>
    </row>
    <row r="5912" spans="1:6" x14ac:dyDescent="0.45">
      <c r="A5912" s="209">
        <v>147815</v>
      </c>
      <c r="B5912" s="209">
        <v>315</v>
      </c>
      <c r="C5912" s="208">
        <v>35.397946720233513</v>
      </c>
      <c r="D5912" s="209"/>
      <c r="E5912" s="209" t="s">
        <v>204</v>
      </c>
      <c r="F5912" s="209">
        <v>2018</v>
      </c>
    </row>
    <row r="5913" spans="1:6" x14ac:dyDescent="0.45">
      <c r="A5913" s="209">
        <v>147832</v>
      </c>
      <c r="B5913" s="209">
        <v>315</v>
      </c>
      <c r="C5913" s="208">
        <v>9.3586444885953295</v>
      </c>
      <c r="D5913" s="209"/>
      <c r="E5913" s="209" t="s">
        <v>204</v>
      </c>
      <c r="F5913" s="209">
        <v>2018</v>
      </c>
    </row>
    <row r="5914" spans="1:6" x14ac:dyDescent="0.45">
      <c r="A5914" s="209">
        <v>147835</v>
      </c>
      <c r="B5914" s="209">
        <v>315</v>
      </c>
      <c r="C5914" s="208">
        <v>10.237527408497529</v>
      </c>
      <c r="D5914" s="209"/>
      <c r="E5914" s="209" t="s">
        <v>204</v>
      </c>
      <c r="F5914" s="209">
        <v>2018</v>
      </c>
    </row>
    <row r="5915" spans="1:6" x14ac:dyDescent="0.45">
      <c r="A5915" s="209">
        <v>147842</v>
      </c>
      <c r="B5915" s="209">
        <v>315</v>
      </c>
      <c r="C5915" s="208">
        <v>16.03233369596547</v>
      </c>
      <c r="D5915" s="209"/>
      <c r="E5915" s="209" t="s">
        <v>204</v>
      </c>
      <c r="F5915" s="209">
        <v>2018</v>
      </c>
    </row>
    <row r="5916" spans="1:6" x14ac:dyDescent="0.45">
      <c r="A5916" s="209">
        <v>147843</v>
      </c>
      <c r="B5916" s="209">
        <v>315</v>
      </c>
      <c r="C5916" s="208">
        <v>3.4569401015977799</v>
      </c>
      <c r="D5916" s="209"/>
      <c r="E5916" s="209" t="s">
        <v>204</v>
      </c>
      <c r="F5916" s="209">
        <v>2018</v>
      </c>
    </row>
    <row r="5917" spans="1:6" x14ac:dyDescent="0.45">
      <c r="A5917" s="209">
        <v>147854</v>
      </c>
      <c r="B5917" s="209">
        <v>315</v>
      </c>
      <c r="C5917" s="208">
        <v>21.04364664400974</v>
      </c>
      <c r="D5917" s="209"/>
      <c r="E5917" s="209" t="s">
        <v>204</v>
      </c>
      <c r="F5917" s="209">
        <v>2018</v>
      </c>
    </row>
    <row r="5918" spans="1:6" x14ac:dyDescent="0.45">
      <c r="A5918" s="209">
        <v>147860</v>
      </c>
      <c r="B5918" s="209">
        <v>315</v>
      </c>
      <c r="C5918" s="208">
        <v>3.5616857893031941</v>
      </c>
      <c r="D5918" s="209"/>
      <c r="E5918" s="209" t="s">
        <v>204</v>
      </c>
      <c r="F5918" s="209">
        <v>2018</v>
      </c>
    </row>
    <row r="5919" spans="1:6" x14ac:dyDescent="0.45">
      <c r="A5919" s="209">
        <v>147863</v>
      </c>
      <c r="B5919" s="209">
        <v>315</v>
      </c>
      <c r="C5919" s="208">
        <v>10.643716361628471</v>
      </c>
      <c r="D5919" s="209"/>
      <c r="E5919" s="209" t="s">
        <v>204</v>
      </c>
      <c r="F5919" s="209">
        <v>2018</v>
      </c>
    </row>
    <row r="5920" spans="1:6" x14ac:dyDescent="0.45">
      <c r="A5920" s="209">
        <v>147872</v>
      </c>
      <c r="B5920" s="209">
        <v>315</v>
      </c>
      <c r="C5920" s="208">
        <v>29.84955290159958</v>
      </c>
      <c r="D5920" s="209"/>
      <c r="E5920" s="209" t="s">
        <v>204</v>
      </c>
      <c r="F5920" s="209">
        <v>2018</v>
      </c>
    </row>
    <row r="5921" spans="1:6" x14ac:dyDescent="0.45">
      <c r="A5921" s="209">
        <v>147874</v>
      </c>
      <c r="B5921" s="209">
        <v>315</v>
      </c>
      <c r="C5921" s="208">
        <v>14.082970679364809</v>
      </c>
      <c r="D5921" s="209"/>
      <c r="E5921" s="209" t="s">
        <v>204</v>
      </c>
      <c r="F5921" s="209">
        <v>2018</v>
      </c>
    </row>
    <row r="5922" spans="1:6" x14ac:dyDescent="0.45">
      <c r="A5922" s="209">
        <v>147876</v>
      </c>
      <c r="B5922" s="209">
        <v>315</v>
      </c>
      <c r="C5922" s="208">
        <v>5.959320692887804</v>
      </c>
      <c r="D5922" s="209"/>
      <c r="E5922" s="209" t="s">
        <v>204</v>
      </c>
      <c r="F5922" s="209">
        <v>2018</v>
      </c>
    </row>
    <row r="5923" spans="1:6" x14ac:dyDescent="0.45">
      <c r="A5923" s="209">
        <v>147877</v>
      </c>
      <c r="B5923" s="209">
        <v>400</v>
      </c>
      <c r="C5923" s="208">
        <v>47.035529007927323</v>
      </c>
      <c r="D5923" s="209"/>
      <c r="E5923" s="209" t="s">
        <v>204</v>
      </c>
      <c r="F5923" s="209">
        <v>2018</v>
      </c>
    </row>
    <row r="5924" spans="1:6" x14ac:dyDescent="0.45">
      <c r="A5924" s="209">
        <v>147889</v>
      </c>
      <c r="B5924" s="209">
        <v>250</v>
      </c>
      <c r="C5924" s="208">
        <v>22.409044713600451</v>
      </c>
      <c r="D5924" s="209"/>
      <c r="E5924" s="209" t="s">
        <v>204</v>
      </c>
      <c r="F5924" s="209">
        <v>2018</v>
      </c>
    </row>
    <row r="5925" spans="1:6" x14ac:dyDescent="0.45">
      <c r="A5925" s="209">
        <v>147892</v>
      </c>
      <c r="B5925" s="209">
        <v>250</v>
      </c>
      <c r="C5925" s="208">
        <v>7.5525993525466024</v>
      </c>
      <c r="D5925" s="209"/>
      <c r="E5925" s="209" t="s">
        <v>204</v>
      </c>
      <c r="F5925" s="209">
        <v>2018</v>
      </c>
    </row>
    <row r="5926" spans="1:6" x14ac:dyDescent="0.45">
      <c r="A5926" s="209">
        <v>147900</v>
      </c>
      <c r="B5926" s="209">
        <v>250</v>
      </c>
      <c r="C5926" s="208">
        <v>21.424101941293159</v>
      </c>
      <c r="D5926" s="209"/>
      <c r="E5926" s="209" t="s">
        <v>204</v>
      </c>
      <c r="F5926" s="209">
        <v>2018</v>
      </c>
    </row>
    <row r="5927" spans="1:6" x14ac:dyDescent="0.45">
      <c r="A5927" s="209">
        <v>147903</v>
      </c>
      <c r="B5927" s="209">
        <v>250</v>
      </c>
      <c r="C5927" s="208">
        <v>16.374503398921039</v>
      </c>
      <c r="D5927" s="209"/>
      <c r="E5927" s="209" t="s">
        <v>204</v>
      </c>
      <c r="F5927" s="209">
        <v>2018</v>
      </c>
    </row>
    <row r="5928" spans="1:6" x14ac:dyDescent="0.45">
      <c r="A5928" s="209">
        <v>147909</v>
      </c>
      <c r="B5928" s="209">
        <v>250</v>
      </c>
      <c r="C5928" s="208">
        <v>6.6833663660526677</v>
      </c>
      <c r="D5928" s="209"/>
      <c r="E5928" s="209" t="s">
        <v>204</v>
      </c>
      <c r="F5928" s="209">
        <v>2018</v>
      </c>
    </row>
    <row r="5929" spans="1:6" x14ac:dyDescent="0.45">
      <c r="A5929" s="209">
        <v>147969</v>
      </c>
      <c r="B5929" s="209"/>
      <c r="C5929" s="208">
        <v>30.28831384490968</v>
      </c>
      <c r="D5929" s="209" t="s">
        <v>432</v>
      </c>
      <c r="E5929" s="209" t="s">
        <v>203</v>
      </c>
      <c r="F5929" s="209">
        <v>1901</v>
      </c>
    </row>
    <row r="5930" spans="1:6" x14ac:dyDescent="0.45">
      <c r="A5930" s="209">
        <v>148113</v>
      </c>
      <c r="B5930" s="209">
        <v>200</v>
      </c>
      <c r="C5930" s="208">
        <v>12.593822810894791</v>
      </c>
      <c r="D5930" s="209"/>
      <c r="E5930" s="209" t="s">
        <v>204</v>
      </c>
      <c r="F5930" s="209">
        <v>2018</v>
      </c>
    </row>
    <row r="5931" spans="1:6" x14ac:dyDescent="0.45">
      <c r="A5931" s="209">
        <v>148118</v>
      </c>
      <c r="B5931" s="209">
        <v>250</v>
      </c>
      <c r="C5931" s="208">
        <v>21.551998075595929</v>
      </c>
      <c r="D5931" s="209"/>
      <c r="E5931" s="209" t="s">
        <v>204</v>
      </c>
      <c r="F5931" s="209">
        <v>2018</v>
      </c>
    </row>
    <row r="5932" spans="1:6" x14ac:dyDescent="0.45">
      <c r="A5932" s="209">
        <v>148123</v>
      </c>
      <c r="B5932" s="209">
        <v>200</v>
      </c>
      <c r="C5932" s="208">
        <v>32.7482968872852</v>
      </c>
      <c r="D5932" s="209"/>
      <c r="E5932" s="209" t="s">
        <v>204</v>
      </c>
      <c r="F5932" s="209">
        <v>2018</v>
      </c>
    </row>
    <row r="5933" spans="1:6" x14ac:dyDescent="0.45">
      <c r="A5933" s="209">
        <v>148310</v>
      </c>
      <c r="B5933" s="209">
        <v>1150</v>
      </c>
      <c r="C5933" s="208">
        <v>63.694906124441623</v>
      </c>
      <c r="D5933" s="209" t="s">
        <v>187</v>
      </c>
      <c r="E5933" s="209" t="s">
        <v>204</v>
      </c>
      <c r="F5933" s="209">
        <v>2018</v>
      </c>
    </row>
    <row r="5934" spans="1:6" x14ac:dyDescent="0.45">
      <c r="A5934" s="209">
        <v>148461</v>
      </c>
      <c r="B5934" s="209">
        <v>250</v>
      </c>
      <c r="C5934" s="208">
        <v>27.30485497058277</v>
      </c>
      <c r="D5934" s="209"/>
      <c r="E5934" s="209" t="s">
        <v>204</v>
      </c>
      <c r="F5934" s="209">
        <v>2018</v>
      </c>
    </row>
    <row r="5935" spans="1:6" x14ac:dyDescent="0.45">
      <c r="A5935" s="209">
        <v>148462</v>
      </c>
      <c r="B5935" s="209">
        <v>250</v>
      </c>
      <c r="C5935" s="208">
        <v>2.8956562292541772</v>
      </c>
      <c r="D5935" s="209"/>
      <c r="E5935" s="209" t="s">
        <v>204</v>
      </c>
      <c r="F5935" s="209">
        <v>2018</v>
      </c>
    </row>
    <row r="5936" spans="1:6" x14ac:dyDescent="0.45">
      <c r="A5936" s="209">
        <v>148463</v>
      </c>
      <c r="B5936" s="209">
        <v>250</v>
      </c>
      <c r="C5936" s="208">
        <v>12.81920824376053</v>
      </c>
      <c r="D5936" s="209"/>
      <c r="E5936" s="209" t="s">
        <v>204</v>
      </c>
      <c r="F5936" s="209">
        <v>2018</v>
      </c>
    </row>
    <row r="5937" spans="1:6" x14ac:dyDescent="0.45">
      <c r="A5937" s="209">
        <v>148464</v>
      </c>
      <c r="B5937" s="209">
        <v>315</v>
      </c>
      <c r="C5937" s="208">
        <v>52.879192505052217</v>
      </c>
      <c r="D5937" s="209"/>
      <c r="E5937" s="209" t="s">
        <v>204</v>
      </c>
      <c r="F5937" s="209">
        <v>2018</v>
      </c>
    </row>
    <row r="5938" spans="1:6" x14ac:dyDescent="0.45">
      <c r="A5938" s="209">
        <v>148468</v>
      </c>
      <c r="B5938" s="209">
        <v>315</v>
      </c>
      <c r="C5938" s="208">
        <v>53.231353435825568</v>
      </c>
      <c r="D5938" s="209"/>
      <c r="E5938" s="209" t="s">
        <v>204</v>
      </c>
      <c r="F5938" s="209">
        <v>2018</v>
      </c>
    </row>
    <row r="5939" spans="1:6" x14ac:dyDescent="0.45">
      <c r="A5939" s="209">
        <v>148469</v>
      </c>
      <c r="B5939" s="209">
        <v>315</v>
      </c>
      <c r="C5939" s="208">
        <v>33.770500600528777</v>
      </c>
      <c r="D5939" s="209"/>
      <c r="E5939" s="209" t="s">
        <v>204</v>
      </c>
      <c r="F5939" s="209">
        <v>2018</v>
      </c>
    </row>
    <row r="5940" spans="1:6" x14ac:dyDescent="0.45">
      <c r="A5940" s="209">
        <v>148475</v>
      </c>
      <c r="B5940" s="209">
        <v>315</v>
      </c>
      <c r="C5940" s="208">
        <v>31.45949936029713</v>
      </c>
      <c r="D5940" s="209"/>
      <c r="E5940" s="209" t="s">
        <v>204</v>
      </c>
      <c r="F5940" s="209">
        <v>2018</v>
      </c>
    </row>
    <row r="5941" spans="1:6" x14ac:dyDescent="0.45">
      <c r="A5941" s="209">
        <v>148478</v>
      </c>
      <c r="B5941" s="209">
        <v>315</v>
      </c>
      <c r="C5941" s="208">
        <v>95.019458756688294</v>
      </c>
      <c r="D5941" s="209"/>
      <c r="E5941" s="209" t="s">
        <v>204</v>
      </c>
      <c r="F5941" s="209">
        <v>2018</v>
      </c>
    </row>
    <row r="5942" spans="1:6" x14ac:dyDescent="0.45">
      <c r="A5942" s="209">
        <v>148498</v>
      </c>
      <c r="B5942" s="209">
        <v>400</v>
      </c>
      <c r="C5942" s="208">
        <v>32.003297094901583</v>
      </c>
      <c r="D5942" s="209"/>
      <c r="E5942" s="209" t="s">
        <v>204</v>
      </c>
      <c r="F5942" s="209">
        <v>2018</v>
      </c>
    </row>
    <row r="5943" spans="1:6" x14ac:dyDescent="0.45">
      <c r="A5943" s="209">
        <v>148500</v>
      </c>
      <c r="B5943" s="209">
        <v>400</v>
      </c>
      <c r="C5943" s="208">
        <v>38.152581694653662</v>
      </c>
      <c r="D5943" s="209"/>
      <c r="E5943" s="209" t="s">
        <v>204</v>
      </c>
      <c r="F5943" s="209">
        <v>2018</v>
      </c>
    </row>
    <row r="5944" spans="1:6" x14ac:dyDescent="0.45">
      <c r="A5944" s="209">
        <v>148505</v>
      </c>
      <c r="B5944" s="209">
        <v>315</v>
      </c>
      <c r="C5944" s="208">
        <v>70.309662713989141</v>
      </c>
      <c r="D5944" s="209"/>
      <c r="E5944" s="209" t="s">
        <v>204</v>
      </c>
      <c r="F5944" s="209">
        <v>2018</v>
      </c>
    </row>
    <row r="5945" spans="1:6" x14ac:dyDescent="0.45">
      <c r="A5945" s="209">
        <v>148510</v>
      </c>
      <c r="B5945" s="209">
        <v>315</v>
      </c>
      <c r="C5945" s="208">
        <v>42.533875820862562</v>
      </c>
      <c r="D5945" s="209"/>
      <c r="E5945" s="209" t="s">
        <v>204</v>
      </c>
      <c r="F5945" s="209">
        <v>2018</v>
      </c>
    </row>
    <row r="5946" spans="1:6" x14ac:dyDescent="0.45">
      <c r="A5946" s="209">
        <v>148519</v>
      </c>
      <c r="B5946" s="209">
        <v>315</v>
      </c>
      <c r="C5946" s="208">
        <v>10.02595835817506</v>
      </c>
      <c r="D5946" s="209"/>
      <c r="E5946" s="209" t="s">
        <v>204</v>
      </c>
      <c r="F5946" s="209">
        <v>2018</v>
      </c>
    </row>
    <row r="5947" spans="1:6" x14ac:dyDescent="0.45">
      <c r="A5947" s="209">
        <v>148523</v>
      </c>
      <c r="B5947" s="209">
        <v>315</v>
      </c>
      <c r="C5947" s="208">
        <v>17.842631476115049</v>
      </c>
      <c r="D5947" s="209"/>
      <c r="E5947" s="209" t="s">
        <v>204</v>
      </c>
      <c r="F5947" s="209">
        <v>2018</v>
      </c>
    </row>
    <row r="5948" spans="1:6" x14ac:dyDescent="0.45">
      <c r="A5948" s="209">
        <v>148535</v>
      </c>
      <c r="B5948" s="209">
        <v>688</v>
      </c>
      <c r="C5948" s="208">
        <v>31.56946824002069</v>
      </c>
      <c r="D5948" s="209"/>
      <c r="E5948" s="209" t="s">
        <v>204</v>
      </c>
      <c r="F5948" s="209">
        <v>2018</v>
      </c>
    </row>
    <row r="5949" spans="1:6" x14ac:dyDescent="0.45">
      <c r="A5949" s="209">
        <v>148536</v>
      </c>
      <c r="B5949" s="209">
        <v>688</v>
      </c>
      <c r="C5949" s="208">
        <v>30.461573252813292</v>
      </c>
      <c r="D5949" s="209"/>
      <c r="E5949" s="209" t="s">
        <v>204</v>
      </c>
      <c r="F5949" s="209">
        <v>2018</v>
      </c>
    </row>
    <row r="5950" spans="1:6" x14ac:dyDescent="0.45">
      <c r="A5950" s="209">
        <v>148538</v>
      </c>
      <c r="B5950" s="209">
        <v>688</v>
      </c>
      <c r="C5950" s="208">
        <v>71.501417783034384</v>
      </c>
      <c r="D5950" s="209"/>
      <c r="E5950" s="209" t="s">
        <v>204</v>
      </c>
      <c r="F5950" s="209">
        <v>2018</v>
      </c>
    </row>
    <row r="5951" spans="1:6" x14ac:dyDescent="0.45">
      <c r="A5951" s="209">
        <v>148542</v>
      </c>
      <c r="B5951" s="209">
        <v>688</v>
      </c>
      <c r="C5951" s="208">
        <v>59.151935158518363</v>
      </c>
      <c r="D5951" s="209"/>
      <c r="E5951" s="209" t="s">
        <v>204</v>
      </c>
      <c r="F5951" s="209">
        <v>2018</v>
      </c>
    </row>
    <row r="5952" spans="1:6" x14ac:dyDescent="0.45">
      <c r="A5952" s="209">
        <v>148544</v>
      </c>
      <c r="B5952" s="209">
        <v>688</v>
      </c>
      <c r="C5952" s="208">
        <v>58.060865063606258</v>
      </c>
      <c r="D5952" s="209"/>
      <c r="E5952" s="209" t="s">
        <v>204</v>
      </c>
      <c r="F5952" s="209">
        <v>2018</v>
      </c>
    </row>
    <row r="5953" spans="1:6" x14ac:dyDescent="0.45">
      <c r="A5953" s="209">
        <v>148548</v>
      </c>
      <c r="B5953" s="209">
        <v>688</v>
      </c>
      <c r="C5953" s="208">
        <v>31.311168614617419</v>
      </c>
      <c r="D5953" s="209"/>
      <c r="E5953" s="209" t="s">
        <v>204</v>
      </c>
      <c r="F5953" s="209">
        <v>2018</v>
      </c>
    </row>
    <row r="5954" spans="1:6" x14ac:dyDescent="0.45">
      <c r="A5954" s="209">
        <v>148549</v>
      </c>
      <c r="B5954" s="209">
        <v>688</v>
      </c>
      <c r="C5954" s="208">
        <v>53.969333885117663</v>
      </c>
      <c r="D5954" s="209"/>
      <c r="E5954" s="209" t="s">
        <v>204</v>
      </c>
      <c r="F5954" s="209">
        <v>2018</v>
      </c>
    </row>
    <row r="5955" spans="1:6" x14ac:dyDescent="0.45">
      <c r="A5955" s="209">
        <v>148551</v>
      </c>
      <c r="B5955" s="209">
        <v>688</v>
      </c>
      <c r="C5955" s="208">
        <v>35.78596335153965</v>
      </c>
      <c r="D5955" s="209"/>
      <c r="E5955" s="209" t="s">
        <v>204</v>
      </c>
      <c r="F5955" s="209">
        <v>2018</v>
      </c>
    </row>
    <row r="5956" spans="1:6" x14ac:dyDescent="0.45">
      <c r="A5956" s="209">
        <v>148553</v>
      </c>
      <c r="B5956" s="209">
        <v>688</v>
      </c>
      <c r="C5956" s="208">
        <v>19.25310288223065</v>
      </c>
      <c r="D5956" s="209"/>
      <c r="E5956" s="209" t="s">
        <v>204</v>
      </c>
      <c r="F5956" s="209">
        <v>2018</v>
      </c>
    </row>
    <row r="5957" spans="1:6" x14ac:dyDescent="0.45">
      <c r="A5957" s="209">
        <v>148806</v>
      </c>
      <c r="B5957" s="209">
        <v>315</v>
      </c>
      <c r="C5957" s="208">
        <v>37.737257624075838</v>
      </c>
      <c r="D5957" s="209"/>
      <c r="E5957" s="209" t="s">
        <v>204</v>
      </c>
      <c r="F5957" s="209">
        <v>2018</v>
      </c>
    </row>
    <row r="5958" spans="1:6" x14ac:dyDescent="0.45">
      <c r="A5958" s="209">
        <v>148807</v>
      </c>
      <c r="B5958" s="209">
        <v>315</v>
      </c>
      <c r="C5958" s="208">
        <v>42.860707752205883</v>
      </c>
      <c r="D5958" s="209"/>
      <c r="E5958" s="209" t="s">
        <v>204</v>
      </c>
      <c r="F5958" s="209">
        <v>2018</v>
      </c>
    </row>
    <row r="5959" spans="1:6" x14ac:dyDescent="0.45">
      <c r="A5959" s="209">
        <v>148814</v>
      </c>
      <c r="B5959" s="209">
        <v>500</v>
      </c>
      <c r="C5959" s="208">
        <v>23.793205436439621</v>
      </c>
      <c r="D5959" s="209"/>
      <c r="E5959" s="209" t="s">
        <v>204</v>
      </c>
      <c r="F5959" s="209">
        <v>2018</v>
      </c>
    </row>
    <row r="5960" spans="1:6" x14ac:dyDescent="0.45">
      <c r="A5960" s="209">
        <v>148817</v>
      </c>
      <c r="B5960" s="209">
        <v>500</v>
      </c>
      <c r="C5960" s="208">
        <v>21.915895260116368</v>
      </c>
      <c r="D5960" s="209"/>
      <c r="E5960" s="209" t="s">
        <v>204</v>
      </c>
      <c r="F5960" s="209">
        <v>2018</v>
      </c>
    </row>
    <row r="5961" spans="1:6" x14ac:dyDescent="0.45">
      <c r="A5961" s="209">
        <v>148820</v>
      </c>
      <c r="B5961" s="209">
        <v>500</v>
      </c>
      <c r="C5961" s="208">
        <v>23.42420263194014</v>
      </c>
      <c r="D5961" s="209"/>
      <c r="E5961" s="209" t="s">
        <v>204</v>
      </c>
      <c r="F5961" s="209">
        <v>2018</v>
      </c>
    </row>
    <row r="5962" spans="1:6" x14ac:dyDescent="0.45">
      <c r="A5962" s="209">
        <v>148821</v>
      </c>
      <c r="B5962" s="209">
        <v>500</v>
      </c>
      <c r="C5962" s="208">
        <v>10.926542454766301</v>
      </c>
      <c r="D5962" s="209"/>
      <c r="E5962" s="209" t="s">
        <v>204</v>
      </c>
      <c r="F5962" s="209">
        <v>2018</v>
      </c>
    </row>
    <row r="5963" spans="1:6" x14ac:dyDescent="0.45">
      <c r="A5963" s="209">
        <v>148822</v>
      </c>
      <c r="B5963" s="209">
        <v>500</v>
      </c>
      <c r="C5963" s="208">
        <v>14.301683571867549</v>
      </c>
      <c r="D5963" s="209"/>
      <c r="E5963" s="209" t="s">
        <v>204</v>
      </c>
      <c r="F5963" s="209">
        <v>2018</v>
      </c>
    </row>
    <row r="5964" spans="1:6" x14ac:dyDescent="0.45">
      <c r="A5964" s="209">
        <v>148825</v>
      </c>
      <c r="B5964" s="209">
        <v>500</v>
      </c>
      <c r="C5964" s="208">
        <v>24.34249490110275</v>
      </c>
      <c r="D5964" s="209"/>
      <c r="E5964" s="209" t="s">
        <v>204</v>
      </c>
      <c r="F5964" s="209">
        <v>2018</v>
      </c>
    </row>
    <row r="5965" spans="1:6" x14ac:dyDescent="0.45">
      <c r="A5965" s="209">
        <v>148880</v>
      </c>
      <c r="B5965" s="209">
        <v>200</v>
      </c>
      <c r="C5965" s="208">
        <v>24.48815325821651</v>
      </c>
      <c r="D5965" s="209" t="s">
        <v>227</v>
      </c>
      <c r="E5965" s="209" t="s">
        <v>204</v>
      </c>
      <c r="F5965" s="209">
        <v>2018</v>
      </c>
    </row>
    <row r="5966" spans="1:6" x14ac:dyDescent="0.45">
      <c r="A5966" s="209">
        <v>148963</v>
      </c>
      <c r="B5966" s="209">
        <v>450</v>
      </c>
      <c r="C5966" s="208">
        <v>70.431806644521714</v>
      </c>
      <c r="D5966" s="209"/>
      <c r="E5966" s="209" t="s">
        <v>204</v>
      </c>
      <c r="F5966" s="209">
        <v>2018</v>
      </c>
    </row>
    <row r="5967" spans="1:6" x14ac:dyDescent="0.45">
      <c r="A5967" s="209">
        <v>148966</v>
      </c>
      <c r="B5967" s="209">
        <v>450</v>
      </c>
      <c r="C5967" s="208">
        <v>77.042929561520893</v>
      </c>
      <c r="D5967" s="209"/>
      <c r="E5967" s="209" t="s">
        <v>204</v>
      </c>
      <c r="F5967" s="209">
        <v>2018</v>
      </c>
    </row>
    <row r="5968" spans="1:6" x14ac:dyDescent="0.45">
      <c r="A5968" s="209">
        <v>148972</v>
      </c>
      <c r="B5968" s="209">
        <v>450</v>
      </c>
      <c r="C5968" s="208">
        <v>74.640444480955111</v>
      </c>
      <c r="D5968" s="209"/>
      <c r="E5968" s="209" t="s">
        <v>204</v>
      </c>
      <c r="F5968" s="209">
        <v>2018</v>
      </c>
    </row>
    <row r="5969" spans="1:6" x14ac:dyDescent="0.45">
      <c r="A5969" s="209">
        <v>149050</v>
      </c>
      <c r="B5969" s="209">
        <v>688</v>
      </c>
      <c r="C5969" s="208">
        <v>58.66385599368531</v>
      </c>
      <c r="D5969" s="209"/>
      <c r="E5969" s="209" t="s">
        <v>204</v>
      </c>
      <c r="F5969" s="209">
        <v>2018</v>
      </c>
    </row>
    <row r="5970" spans="1:6" x14ac:dyDescent="0.45">
      <c r="A5970" s="209">
        <v>149052</v>
      </c>
      <c r="B5970" s="209">
        <v>688</v>
      </c>
      <c r="C5970" s="208">
        <v>38.625186083022633</v>
      </c>
      <c r="D5970" s="209"/>
      <c r="E5970" s="209" t="s">
        <v>204</v>
      </c>
      <c r="F5970" s="209">
        <v>2018</v>
      </c>
    </row>
    <row r="5971" spans="1:6" x14ac:dyDescent="0.45">
      <c r="A5971" s="209">
        <v>149055</v>
      </c>
      <c r="B5971" s="209">
        <v>688</v>
      </c>
      <c r="C5971" s="208">
        <v>60.725930211484453</v>
      </c>
      <c r="D5971" s="209"/>
      <c r="E5971" s="209" t="s">
        <v>204</v>
      </c>
      <c r="F5971" s="209">
        <v>2018</v>
      </c>
    </row>
    <row r="5972" spans="1:6" x14ac:dyDescent="0.45">
      <c r="A5972" s="209">
        <v>149059</v>
      </c>
      <c r="B5972" s="209">
        <v>688</v>
      </c>
      <c r="C5972" s="208">
        <v>25.21044624750083</v>
      </c>
      <c r="D5972" s="209"/>
      <c r="E5972" s="209" t="s">
        <v>204</v>
      </c>
      <c r="F5972" s="209">
        <v>2018</v>
      </c>
    </row>
    <row r="5973" spans="1:6" x14ac:dyDescent="0.45">
      <c r="A5973" s="209">
        <v>149064</v>
      </c>
      <c r="B5973" s="209">
        <v>688</v>
      </c>
      <c r="C5973" s="208">
        <v>109.7492195874192</v>
      </c>
      <c r="D5973" s="209"/>
      <c r="E5973" s="209" t="s">
        <v>204</v>
      </c>
      <c r="F5973" s="209">
        <v>2018</v>
      </c>
    </row>
    <row r="5974" spans="1:6" x14ac:dyDescent="0.45">
      <c r="A5974" s="209">
        <v>149201</v>
      </c>
      <c r="B5974" s="209">
        <v>450</v>
      </c>
      <c r="C5974" s="208">
        <v>7.7805831874361999</v>
      </c>
      <c r="D5974" s="209"/>
      <c r="E5974" s="209" t="s">
        <v>204</v>
      </c>
      <c r="F5974" s="209">
        <v>2018</v>
      </c>
    </row>
    <row r="5975" spans="1:6" x14ac:dyDescent="0.45">
      <c r="A5975" s="209">
        <v>149204</v>
      </c>
      <c r="B5975" s="209">
        <v>450</v>
      </c>
      <c r="C5975" s="208">
        <v>26.32356375897702</v>
      </c>
      <c r="D5975" s="209"/>
      <c r="E5975" s="209" t="s">
        <v>204</v>
      </c>
      <c r="F5975" s="209">
        <v>2018</v>
      </c>
    </row>
    <row r="5976" spans="1:6" x14ac:dyDescent="0.45">
      <c r="A5976" s="209">
        <v>149205</v>
      </c>
      <c r="B5976" s="209">
        <v>200</v>
      </c>
      <c r="C5976" s="208">
        <v>8.9048575191436612</v>
      </c>
      <c r="D5976" s="209"/>
      <c r="E5976" s="209" t="s">
        <v>204</v>
      </c>
      <c r="F5976" s="209">
        <v>2018</v>
      </c>
    </row>
    <row r="5977" spans="1:6" x14ac:dyDescent="0.45">
      <c r="A5977" s="209">
        <v>149206</v>
      </c>
      <c r="B5977" s="209">
        <v>450</v>
      </c>
      <c r="C5977" s="208">
        <v>39.394904704541737</v>
      </c>
      <c r="D5977" s="209"/>
      <c r="E5977" s="209" t="s">
        <v>204</v>
      </c>
      <c r="F5977" s="209">
        <v>2018</v>
      </c>
    </row>
    <row r="5978" spans="1:6" x14ac:dyDescent="0.45">
      <c r="A5978" s="209">
        <v>149214</v>
      </c>
      <c r="B5978" s="209">
        <v>450</v>
      </c>
      <c r="C5978" s="208">
        <v>83.367948294462039</v>
      </c>
      <c r="D5978" s="209"/>
      <c r="E5978" s="209" t="s">
        <v>204</v>
      </c>
      <c r="F5978" s="209">
        <v>2018</v>
      </c>
    </row>
    <row r="5979" spans="1:6" x14ac:dyDescent="0.45">
      <c r="A5979" s="209">
        <v>149221</v>
      </c>
      <c r="B5979" s="209">
        <v>250</v>
      </c>
      <c r="C5979" s="208">
        <v>1.5496002787914609</v>
      </c>
      <c r="D5979" s="209"/>
      <c r="E5979" s="209" t="s">
        <v>204</v>
      </c>
      <c r="F5979" s="209">
        <v>2018</v>
      </c>
    </row>
    <row r="5980" spans="1:6" x14ac:dyDescent="0.45">
      <c r="A5980" s="209">
        <v>149222</v>
      </c>
      <c r="B5980" s="209">
        <v>250</v>
      </c>
      <c r="C5980" s="208">
        <v>18.673054222204829</v>
      </c>
      <c r="D5980" s="209"/>
      <c r="E5980" s="209" t="s">
        <v>204</v>
      </c>
      <c r="F5980" s="209">
        <v>2018</v>
      </c>
    </row>
    <row r="5981" spans="1:6" x14ac:dyDescent="0.45">
      <c r="A5981" s="209">
        <v>149227</v>
      </c>
      <c r="B5981" s="209">
        <v>315</v>
      </c>
      <c r="C5981" s="208">
        <v>35.991392095862203</v>
      </c>
      <c r="D5981" s="209"/>
      <c r="E5981" s="209" t="s">
        <v>204</v>
      </c>
      <c r="F5981" s="209">
        <v>2018</v>
      </c>
    </row>
    <row r="5982" spans="1:6" x14ac:dyDescent="0.45">
      <c r="A5982" s="209">
        <v>149231</v>
      </c>
      <c r="B5982" s="209">
        <v>315</v>
      </c>
      <c r="C5982" s="208">
        <v>58.721794479211717</v>
      </c>
      <c r="D5982" s="209"/>
      <c r="E5982" s="209" t="s">
        <v>204</v>
      </c>
      <c r="F5982" s="209">
        <v>2018</v>
      </c>
    </row>
    <row r="5983" spans="1:6" x14ac:dyDescent="0.45">
      <c r="A5983" s="209">
        <v>149308</v>
      </c>
      <c r="B5983" s="209">
        <v>250</v>
      </c>
      <c r="C5983" s="208">
        <v>22.11107141937681</v>
      </c>
      <c r="D5983" s="209"/>
      <c r="E5983" s="209" t="s">
        <v>204</v>
      </c>
      <c r="F5983" s="209">
        <v>2018</v>
      </c>
    </row>
    <row r="5984" spans="1:6" x14ac:dyDescent="0.45">
      <c r="A5984" s="209">
        <v>149314</v>
      </c>
      <c r="B5984" s="209">
        <v>200</v>
      </c>
      <c r="C5984" s="208">
        <v>6.6196282367185457</v>
      </c>
      <c r="D5984" s="209"/>
      <c r="E5984" s="209" t="s">
        <v>204</v>
      </c>
      <c r="F5984" s="209">
        <v>2018</v>
      </c>
    </row>
    <row r="5985" spans="1:6" x14ac:dyDescent="0.45">
      <c r="A5985" s="209">
        <v>149315</v>
      </c>
      <c r="B5985" s="209">
        <v>250</v>
      </c>
      <c r="C5985" s="208">
        <v>36.43298237821876</v>
      </c>
      <c r="D5985" s="209"/>
      <c r="E5985" s="209" t="s">
        <v>204</v>
      </c>
      <c r="F5985" s="209">
        <v>2018</v>
      </c>
    </row>
    <row r="5986" spans="1:6" x14ac:dyDescent="0.45">
      <c r="A5986" s="209">
        <v>149325</v>
      </c>
      <c r="B5986" s="209">
        <v>250</v>
      </c>
      <c r="C5986" s="208">
        <v>14.1938939340623</v>
      </c>
      <c r="D5986" s="209"/>
      <c r="E5986" s="209" t="s">
        <v>204</v>
      </c>
      <c r="F5986" s="209">
        <v>2018</v>
      </c>
    </row>
    <row r="5987" spans="1:6" x14ac:dyDescent="0.45">
      <c r="A5987" s="209">
        <v>149328</v>
      </c>
      <c r="B5987" s="209">
        <v>250</v>
      </c>
      <c r="C5987" s="208">
        <v>36.877888835289411</v>
      </c>
      <c r="D5987" s="209"/>
      <c r="E5987" s="209" t="s">
        <v>204</v>
      </c>
      <c r="F5987" s="209">
        <v>2018</v>
      </c>
    </row>
    <row r="5988" spans="1:6" x14ac:dyDescent="0.45">
      <c r="A5988" s="209">
        <v>149334</v>
      </c>
      <c r="B5988" s="209">
        <v>250</v>
      </c>
      <c r="C5988" s="208">
        <v>10.228651768783241</v>
      </c>
      <c r="D5988" s="209"/>
      <c r="E5988" s="209" t="s">
        <v>204</v>
      </c>
      <c r="F5988" s="209">
        <v>2018</v>
      </c>
    </row>
    <row r="5989" spans="1:6" x14ac:dyDescent="0.45">
      <c r="A5989" s="209">
        <v>149437</v>
      </c>
      <c r="B5989" s="209">
        <v>200</v>
      </c>
      <c r="C5989" s="208">
        <v>24.593518736896929</v>
      </c>
      <c r="D5989" s="209"/>
      <c r="E5989" s="209" t="s">
        <v>204</v>
      </c>
      <c r="F5989" s="209">
        <v>2008</v>
      </c>
    </row>
    <row r="5990" spans="1:6" x14ac:dyDescent="0.45">
      <c r="A5990" s="209">
        <v>149444</v>
      </c>
      <c r="B5990" s="209">
        <v>450</v>
      </c>
      <c r="C5990" s="208">
        <v>13.264168703557569</v>
      </c>
      <c r="D5990" s="209"/>
      <c r="E5990" s="209" t="s">
        <v>204</v>
      </c>
      <c r="F5990" s="209">
        <v>2008</v>
      </c>
    </row>
    <row r="5991" spans="1:6" x14ac:dyDescent="0.45">
      <c r="A5991" s="209">
        <v>149445</v>
      </c>
      <c r="B5991" s="209">
        <v>200</v>
      </c>
      <c r="C5991" s="208">
        <v>5.6983898104666224</v>
      </c>
      <c r="D5991" s="209"/>
      <c r="E5991" s="209" t="s">
        <v>204</v>
      </c>
      <c r="F5991" s="209">
        <v>2008</v>
      </c>
    </row>
    <row r="5992" spans="1:6" x14ac:dyDescent="0.45">
      <c r="A5992" s="209">
        <v>149446</v>
      </c>
      <c r="B5992" s="209">
        <v>315</v>
      </c>
      <c r="C5992" s="208">
        <v>22.39477033011412</v>
      </c>
      <c r="D5992" s="209"/>
      <c r="E5992" s="209" t="s">
        <v>204</v>
      </c>
      <c r="F5992" s="209">
        <v>2008</v>
      </c>
    </row>
    <row r="5993" spans="1:6" x14ac:dyDescent="0.45">
      <c r="A5993" s="209">
        <v>149460</v>
      </c>
      <c r="B5993" s="209">
        <v>250</v>
      </c>
      <c r="C5993" s="208">
        <v>7.7469000457405119</v>
      </c>
      <c r="D5993" s="209"/>
      <c r="E5993" s="209" t="s">
        <v>204</v>
      </c>
      <c r="F5993" s="209">
        <v>2008</v>
      </c>
    </row>
    <row r="5994" spans="1:6" x14ac:dyDescent="0.45">
      <c r="A5994" s="209">
        <v>149464</v>
      </c>
      <c r="B5994" s="209">
        <v>600</v>
      </c>
      <c r="C5994" s="208">
        <v>73.840119050720801</v>
      </c>
      <c r="D5994" s="209"/>
      <c r="E5994" s="209" t="s">
        <v>203</v>
      </c>
      <c r="F5994" s="209">
        <v>2018</v>
      </c>
    </row>
    <row r="5995" spans="1:6" x14ac:dyDescent="0.45">
      <c r="A5995" s="209">
        <v>149468</v>
      </c>
      <c r="B5995" s="209">
        <v>400</v>
      </c>
      <c r="C5995" s="208">
        <v>14.76012412362511</v>
      </c>
      <c r="D5995" s="209"/>
      <c r="E5995" s="209" t="s">
        <v>204</v>
      </c>
      <c r="F5995" s="209">
        <v>2018</v>
      </c>
    </row>
    <row r="5996" spans="1:6" x14ac:dyDescent="0.45">
      <c r="A5996" s="209">
        <v>149470</v>
      </c>
      <c r="B5996" s="209">
        <v>400</v>
      </c>
      <c r="C5996" s="208">
        <v>30.527223633313181</v>
      </c>
      <c r="D5996" s="209"/>
      <c r="E5996" s="209" t="s">
        <v>204</v>
      </c>
      <c r="F5996" s="209">
        <v>2018</v>
      </c>
    </row>
    <row r="5997" spans="1:6" x14ac:dyDescent="0.45">
      <c r="A5997" s="209">
        <v>149471</v>
      </c>
      <c r="B5997" s="209">
        <v>400</v>
      </c>
      <c r="C5997" s="208">
        <v>33.430286878901988</v>
      </c>
      <c r="D5997" s="209"/>
      <c r="E5997" s="209" t="s">
        <v>204</v>
      </c>
      <c r="F5997" s="209">
        <v>2018</v>
      </c>
    </row>
    <row r="5998" spans="1:6" x14ac:dyDescent="0.45">
      <c r="A5998" s="209">
        <v>149472</v>
      </c>
      <c r="B5998" s="209">
        <v>400</v>
      </c>
      <c r="C5998" s="208">
        <v>33.462990363662563</v>
      </c>
      <c r="D5998" s="209"/>
      <c r="E5998" s="209" t="s">
        <v>204</v>
      </c>
      <c r="F5998" s="209">
        <v>2018</v>
      </c>
    </row>
    <row r="5999" spans="1:6" x14ac:dyDescent="0.45">
      <c r="A5999" s="209">
        <v>149473</v>
      </c>
      <c r="B5999" s="209">
        <v>400</v>
      </c>
      <c r="C5999" s="208">
        <v>3.5439151922525181</v>
      </c>
      <c r="D5999" s="209"/>
      <c r="E5999" s="209" t="s">
        <v>204</v>
      </c>
      <c r="F5999" s="209">
        <v>2018</v>
      </c>
    </row>
    <row r="6000" spans="1:6" x14ac:dyDescent="0.45">
      <c r="A6000" s="209">
        <v>149474</v>
      </c>
      <c r="B6000" s="209">
        <v>400</v>
      </c>
      <c r="C6000" s="208">
        <v>4.3508442423306413</v>
      </c>
      <c r="D6000" s="209"/>
      <c r="E6000" s="209" t="s">
        <v>204</v>
      </c>
      <c r="F6000" s="209">
        <v>2018</v>
      </c>
    </row>
    <row r="6001" spans="1:6" x14ac:dyDescent="0.45">
      <c r="A6001" s="209">
        <v>149475</v>
      </c>
      <c r="B6001" s="209">
        <v>400</v>
      </c>
      <c r="C6001" s="208">
        <v>35.290427445131293</v>
      </c>
      <c r="D6001" s="209"/>
      <c r="E6001" s="209" t="s">
        <v>204</v>
      </c>
      <c r="F6001" s="209">
        <v>2018</v>
      </c>
    </row>
    <row r="6002" spans="1:6" x14ac:dyDescent="0.45">
      <c r="A6002" s="209">
        <v>149476</v>
      </c>
      <c r="B6002" s="209">
        <v>400</v>
      </c>
      <c r="C6002" s="208">
        <v>34.565057848706161</v>
      </c>
      <c r="D6002" s="209"/>
      <c r="E6002" s="209" t="s">
        <v>204</v>
      </c>
      <c r="F6002" s="209">
        <v>2018</v>
      </c>
    </row>
    <row r="6003" spans="1:6" x14ac:dyDescent="0.45">
      <c r="A6003" s="209">
        <v>149477</v>
      </c>
      <c r="B6003" s="209">
        <v>400</v>
      </c>
      <c r="C6003" s="208">
        <v>11.76583070849339</v>
      </c>
      <c r="D6003" s="209"/>
      <c r="E6003" s="209" t="s">
        <v>204</v>
      </c>
      <c r="F6003" s="209">
        <v>2018</v>
      </c>
    </row>
    <row r="6004" spans="1:6" x14ac:dyDescent="0.45">
      <c r="A6004" s="209">
        <v>149480</v>
      </c>
      <c r="B6004" s="209">
        <v>400</v>
      </c>
      <c r="C6004" s="208">
        <v>45.862554360837912</v>
      </c>
      <c r="D6004" s="209"/>
      <c r="E6004" s="209" t="s">
        <v>204</v>
      </c>
      <c r="F6004" s="209">
        <v>2018</v>
      </c>
    </row>
    <row r="6005" spans="1:6" x14ac:dyDescent="0.45">
      <c r="A6005" s="209">
        <v>149481</v>
      </c>
      <c r="B6005" s="209">
        <v>500</v>
      </c>
      <c r="C6005" s="208">
        <v>15.1631645468189</v>
      </c>
      <c r="D6005" s="209"/>
      <c r="E6005" s="209" t="s">
        <v>204</v>
      </c>
      <c r="F6005" s="209">
        <v>2018</v>
      </c>
    </row>
    <row r="6006" spans="1:6" x14ac:dyDescent="0.45">
      <c r="A6006" s="209">
        <v>149482</v>
      </c>
      <c r="B6006" s="209">
        <v>500</v>
      </c>
      <c r="C6006" s="208">
        <v>47.870326705233808</v>
      </c>
      <c r="D6006" s="209"/>
      <c r="E6006" s="209" t="s">
        <v>204</v>
      </c>
      <c r="F6006" s="209">
        <v>2018</v>
      </c>
    </row>
    <row r="6007" spans="1:6" x14ac:dyDescent="0.45">
      <c r="A6007" s="209">
        <v>149486</v>
      </c>
      <c r="B6007" s="209">
        <v>200</v>
      </c>
      <c r="C6007" s="208">
        <v>15.299913271544719</v>
      </c>
      <c r="D6007" s="209" t="s">
        <v>227</v>
      </c>
      <c r="E6007" s="209" t="s">
        <v>204</v>
      </c>
      <c r="F6007" s="209">
        <v>2018</v>
      </c>
    </row>
    <row r="6008" spans="1:6" x14ac:dyDescent="0.45">
      <c r="A6008" s="209">
        <v>149489</v>
      </c>
      <c r="B6008" s="209">
        <v>250</v>
      </c>
      <c r="C6008" s="208">
        <v>18.386727122897451</v>
      </c>
      <c r="D6008" s="209"/>
      <c r="E6008" s="209" t="s">
        <v>204</v>
      </c>
      <c r="F6008" s="209">
        <v>2018</v>
      </c>
    </row>
    <row r="6009" spans="1:6" x14ac:dyDescent="0.45">
      <c r="A6009" s="209">
        <v>149491</v>
      </c>
      <c r="B6009" s="209">
        <v>250</v>
      </c>
      <c r="C6009" s="208">
        <v>27.004997987287279</v>
      </c>
      <c r="D6009" s="209"/>
      <c r="E6009" s="209" t="s">
        <v>204</v>
      </c>
      <c r="F6009" s="209">
        <v>2018</v>
      </c>
    </row>
    <row r="6010" spans="1:6" x14ac:dyDescent="0.45">
      <c r="A6010" s="209">
        <v>149494</v>
      </c>
      <c r="B6010" s="209">
        <v>250</v>
      </c>
      <c r="C6010" s="208">
        <v>39.022617882021407</v>
      </c>
      <c r="D6010" s="209"/>
      <c r="E6010" s="209" t="s">
        <v>204</v>
      </c>
      <c r="F6010" s="209">
        <v>2018</v>
      </c>
    </row>
    <row r="6011" spans="1:6" x14ac:dyDescent="0.45">
      <c r="A6011" s="209">
        <v>149497</v>
      </c>
      <c r="B6011" s="209">
        <v>250</v>
      </c>
      <c r="C6011" s="208">
        <v>40.958107519227937</v>
      </c>
      <c r="D6011" s="209"/>
      <c r="E6011" s="209" t="s">
        <v>204</v>
      </c>
      <c r="F6011" s="209">
        <v>2018</v>
      </c>
    </row>
    <row r="6012" spans="1:6" x14ac:dyDescent="0.45">
      <c r="A6012" s="209">
        <v>149507</v>
      </c>
      <c r="B6012" s="209">
        <v>315</v>
      </c>
      <c r="C6012" s="208">
        <v>54.673415610312333</v>
      </c>
      <c r="D6012" s="209"/>
      <c r="E6012" s="209" t="s">
        <v>204</v>
      </c>
      <c r="F6012" s="209">
        <v>2018</v>
      </c>
    </row>
    <row r="6013" spans="1:6" x14ac:dyDescent="0.45">
      <c r="A6013" s="209">
        <v>149509</v>
      </c>
      <c r="B6013" s="209">
        <v>315</v>
      </c>
      <c r="C6013" s="208">
        <v>45.180889320227507</v>
      </c>
      <c r="D6013" s="209"/>
      <c r="E6013" s="209" t="s">
        <v>204</v>
      </c>
      <c r="F6013" s="209">
        <v>2018</v>
      </c>
    </row>
    <row r="6014" spans="1:6" x14ac:dyDescent="0.45">
      <c r="A6014" s="209">
        <v>149512</v>
      </c>
      <c r="B6014" s="209">
        <v>400</v>
      </c>
      <c r="C6014" s="208">
        <v>70.619645633384167</v>
      </c>
      <c r="D6014" s="209"/>
      <c r="E6014" s="209" t="s">
        <v>204</v>
      </c>
      <c r="F6014" s="209">
        <v>2018</v>
      </c>
    </row>
    <row r="6015" spans="1:6" x14ac:dyDescent="0.45">
      <c r="A6015" s="209">
        <v>149515</v>
      </c>
      <c r="B6015" s="209">
        <v>400</v>
      </c>
      <c r="C6015" s="208">
        <v>19.97295815902881</v>
      </c>
      <c r="D6015" s="209"/>
      <c r="E6015" s="209" t="s">
        <v>204</v>
      </c>
      <c r="F6015" s="209">
        <v>2018</v>
      </c>
    </row>
    <row r="6016" spans="1:6" x14ac:dyDescent="0.45">
      <c r="A6016" s="209">
        <v>149549</v>
      </c>
      <c r="B6016" s="209">
        <v>250</v>
      </c>
      <c r="C6016" s="208">
        <v>40.450331112524402</v>
      </c>
      <c r="D6016" s="209"/>
      <c r="E6016" s="209" t="s">
        <v>204</v>
      </c>
      <c r="F6016" s="209">
        <v>2018</v>
      </c>
    </row>
    <row r="6017" spans="1:6" x14ac:dyDescent="0.45">
      <c r="A6017" s="209">
        <v>149551</v>
      </c>
      <c r="B6017" s="209">
        <v>250</v>
      </c>
      <c r="C6017" s="208">
        <v>13.78229502871055</v>
      </c>
      <c r="D6017" s="209"/>
      <c r="E6017" s="209" t="s">
        <v>204</v>
      </c>
      <c r="F6017" s="209">
        <v>2018</v>
      </c>
    </row>
    <row r="6018" spans="1:6" x14ac:dyDescent="0.45">
      <c r="A6018" s="209">
        <v>149552</v>
      </c>
      <c r="B6018" s="209">
        <v>250</v>
      </c>
      <c r="C6018" s="208">
        <v>18.32330192801534</v>
      </c>
      <c r="D6018" s="209"/>
      <c r="E6018" s="209" t="s">
        <v>204</v>
      </c>
      <c r="F6018" s="209">
        <v>2018</v>
      </c>
    </row>
    <row r="6019" spans="1:6" x14ac:dyDescent="0.45">
      <c r="A6019" s="209">
        <v>149555</v>
      </c>
      <c r="B6019" s="209">
        <v>250</v>
      </c>
      <c r="C6019" s="208">
        <v>9.5767155627601941</v>
      </c>
      <c r="D6019" s="209"/>
      <c r="E6019" s="209" t="s">
        <v>204</v>
      </c>
      <c r="F6019" s="209">
        <v>2018</v>
      </c>
    </row>
    <row r="6020" spans="1:6" x14ac:dyDescent="0.45">
      <c r="A6020" s="209">
        <v>149558</v>
      </c>
      <c r="B6020" s="209">
        <v>250</v>
      </c>
      <c r="C6020" s="208">
        <v>13.155007491652899</v>
      </c>
      <c r="D6020" s="209"/>
      <c r="E6020" s="209" t="s">
        <v>204</v>
      </c>
      <c r="F6020" s="209">
        <v>2018</v>
      </c>
    </row>
    <row r="6021" spans="1:6" x14ac:dyDescent="0.45">
      <c r="A6021" s="209">
        <v>149559</v>
      </c>
      <c r="B6021" s="209">
        <v>250</v>
      </c>
      <c r="C6021" s="208">
        <v>18.538973723335911</v>
      </c>
      <c r="D6021" s="209"/>
      <c r="E6021" s="209" t="s">
        <v>204</v>
      </c>
      <c r="F6021" s="209">
        <v>2018</v>
      </c>
    </row>
    <row r="6022" spans="1:6" x14ac:dyDescent="0.45">
      <c r="A6022" s="209">
        <v>149563</v>
      </c>
      <c r="B6022" s="209">
        <v>250</v>
      </c>
      <c r="C6022" s="208">
        <v>6.5919367863928002</v>
      </c>
      <c r="D6022" s="209"/>
      <c r="E6022" s="209" t="s">
        <v>204</v>
      </c>
      <c r="F6022" s="209">
        <v>2018</v>
      </c>
    </row>
    <row r="6023" spans="1:6" x14ac:dyDescent="0.45">
      <c r="A6023" s="209">
        <v>149565</v>
      </c>
      <c r="B6023" s="209">
        <v>250</v>
      </c>
      <c r="C6023" s="208">
        <v>15.39077462408977</v>
      </c>
      <c r="D6023" s="209"/>
      <c r="E6023" s="209" t="s">
        <v>204</v>
      </c>
      <c r="F6023" s="209">
        <v>2018</v>
      </c>
    </row>
    <row r="6024" spans="1:6" x14ac:dyDescent="0.45">
      <c r="A6024" s="209">
        <v>149569</v>
      </c>
      <c r="B6024" s="209">
        <v>250</v>
      </c>
      <c r="C6024" s="208">
        <v>23.666882384331149</v>
      </c>
      <c r="D6024" s="209"/>
      <c r="E6024" s="209" t="s">
        <v>204</v>
      </c>
      <c r="F6024" s="209">
        <v>2018</v>
      </c>
    </row>
    <row r="6025" spans="1:6" x14ac:dyDescent="0.45">
      <c r="A6025" s="209">
        <v>149585</v>
      </c>
      <c r="B6025" s="209">
        <v>250</v>
      </c>
      <c r="C6025" s="208">
        <v>1.5891166668379151</v>
      </c>
      <c r="D6025" s="209"/>
      <c r="E6025" s="209" t="s">
        <v>204</v>
      </c>
      <c r="F6025" s="209">
        <v>2018</v>
      </c>
    </row>
    <row r="6026" spans="1:6" x14ac:dyDescent="0.45">
      <c r="A6026" s="209">
        <v>149737</v>
      </c>
      <c r="B6026" s="209">
        <v>200</v>
      </c>
      <c r="C6026" s="208">
        <v>27.50847880345999</v>
      </c>
      <c r="D6026" s="209" t="s">
        <v>187</v>
      </c>
      <c r="E6026" s="209" t="s">
        <v>204</v>
      </c>
      <c r="F6026" s="209">
        <v>2018</v>
      </c>
    </row>
    <row r="6027" spans="1:6" x14ac:dyDescent="0.45">
      <c r="A6027" s="209">
        <v>149746</v>
      </c>
      <c r="B6027" s="209">
        <v>250</v>
      </c>
      <c r="C6027" s="208">
        <v>25.352140993374949</v>
      </c>
      <c r="D6027" s="209"/>
      <c r="E6027" s="209" t="s">
        <v>204</v>
      </c>
      <c r="F6027" s="209">
        <v>2018</v>
      </c>
    </row>
    <row r="6028" spans="1:6" x14ac:dyDescent="0.45">
      <c r="A6028" s="209">
        <v>149766</v>
      </c>
      <c r="B6028" s="209">
        <v>250</v>
      </c>
      <c r="C6028" s="208">
        <v>34.556607617061537</v>
      </c>
      <c r="D6028" s="209"/>
      <c r="E6028" s="209" t="s">
        <v>204</v>
      </c>
      <c r="F6028" s="209">
        <v>2018</v>
      </c>
    </row>
    <row r="6029" spans="1:6" x14ac:dyDescent="0.45">
      <c r="A6029" s="209">
        <v>149767</v>
      </c>
      <c r="B6029" s="209"/>
      <c r="C6029" s="208">
        <v>94.549085479510893</v>
      </c>
      <c r="D6029" s="209"/>
      <c r="E6029" s="209" t="s">
        <v>204</v>
      </c>
      <c r="F6029" s="209">
        <v>2018</v>
      </c>
    </row>
    <row r="6030" spans="1:6" x14ac:dyDescent="0.45">
      <c r="A6030" s="209">
        <v>149775</v>
      </c>
      <c r="B6030" s="209">
        <v>400</v>
      </c>
      <c r="C6030" s="208">
        <v>41.001111721668018</v>
      </c>
      <c r="D6030" s="209"/>
      <c r="E6030" s="209" t="s">
        <v>204</v>
      </c>
      <c r="F6030" s="209">
        <v>2018</v>
      </c>
    </row>
    <row r="6031" spans="1:6" x14ac:dyDescent="0.45">
      <c r="A6031" s="209">
        <v>149790</v>
      </c>
      <c r="B6031" s="209">
        <v>400</v>
      </c>
      <c r="C6031" s="208">
        <v>16.1729663323535</v>
      </c>
      <c r="D6031" s="209"/>
      <c r="E6031" s="209" t="s">
        <v>204</v>
      </c>
      <c r="F6031" s="209">
        <v>2018</v>
      </c>
    </row>
    <row r="6032" spans="1:6" x14ac:dyDescent="0.45">
      <c r="A6032" s="209">
        <v>149791</v>
      </c>
      <c r="B6032" s="209">
        <v>250</v>
      </c>
      <c r="C6032" s="208">
        <v>7.1383866144819823</v>
      </c>
      <c r="D6032" s="209"/>
      <c r="E6032" s="209" t="s">
        <v>204</v>
      </c>
      <c r="F6032" s="209">
        <v>2018</v>
      </c>
    </row>
    <row r="6033" spans="1:6" x14ac:dyDescent="0.45">
      <c r="A6033" s="209">
        <v>149793</v>
      </c>
      <c r="B6033" s="209">
        <v>400</v>
      </c>
      <c r="C6033" s="208">
        <v>48.324501687627027</v>
      </c>
      <c r="D6033" s="209"/>
      <c r="E6033" s="209" t="s">
        <v>204</v>
      </c>
      <c r="F6033" s="209">
        <v>2018</v>
      </c>
    </row>
    <row r="6034" spans="1:6" x14ac:dyDescent="0.45">
      <c r="A6034" s="209">
        <v>149807</v>
      </c>
      <c r="B6034" s="209">
        <v>400</v>
      </c>
      <c r="C6034" s="208">
        <v>39.595773185565633</v>
      </c>
      <c r="D6034" s="209"/>
      <c r="E6034" s="209" t="s">
        <v>204</v>
      </c>
      <c r="F6034" s="209">
        <v>2018</v>
      </c>
    </row>
    <row r="6035" spans="1:6" x14ac:dyDescent="0.45">
      <c r="A6035" s="209">
        <v>149842</v>
      </c>
      <c r="B6035" s="209">
        <v>400</v>
      </c>
      <c r="C6035" s="208">
        <v>58.367575121436481</v>
      </c>
      <c r="D6035" s="209"/>
      <c r="E6035" s="209" t="s">
        <v>204</v>
      </c>
      <c r="F6035" s="209">
        <v>2018</v>
      </c>
    </row>
    <row r="6036" spans="1:6" x14ac:dyDescent="0.45">
      <c r="A6036" s="209">
        <v>149892</v>
      </c>
      <c r="B6036" s="209">
        <v>200</v>
      </c>
      <c r="C6036" s="208">
        <v>10.47872606895282</v>
      </c>
      <c r="D6036" s="209"/>
      <c r="E6036" s="209" t="s">
        <v>204</v>
      </c>
      <c r="F6036" s="209">
        <v>2018</v>
      </c>
    </row>
    <row r="6037" spans="1:6" x14ac:dyDescent="0.45">
      <c r="A6037" s="209">
        <v>150106</v>
      </c>
      <c r="B6037" s="209">
        <v>250</v>
      </c>
      <c r="C6037" s="208">
        <v>5.0227452646120616</v>
      </c>
      <c r="D6037" s="209"/>
      <c r="E6037" s="209" t="s">
        <v>204</v>
      </c>
      <c r="F6037" s="209">
        <v>2018</v>
      </c>
    </row>
    <row r="6038" spans="1:6" x14ac:dyDescent="0.45">
      <c r="A6038" s="209">
        <v>150107</v>
      </c>
      <c r="B6038" s="209">
        <v>250</v>
      </c>
      <c r="C6038" s="208">
        <v>15.02396552166798</v>
      </c>
      <c r="D6038" s="209"/>
      <c r="E6038" s="209" t="s">
        <v>204</v>
      </c>
      <c r="F6038" s="209">
        <v>2018</v>
      </c>
    </row>
    <row r="6039" spans="1:6" x14ac:dyDescent="0.45">
      <c r="A6039" s="209">
        <v>150111</v>
      </c>
      <c r="B6039" s="209">
        <v>250</v>
      </c>
      <c r="C6039" s="208">
        <v>14.243262327113509</v>
      </c>
      <c r="D6039" s="209"/>
      <c r="E6039" s="209" t="s">
        <v>204</v>
      </c>
      <c r="F6039" s="209">
        <v>2018</v>
      </c>
    </row>
    <row r="6040" spans="1:6" x14ac:dyDescent="0.45">
      <c r="A6040" s="209">
        <v>150115</v>
      </c>
      <c r="B6040" s="209">
        <v>250</v>
      </c>
      <c r="C6040" s="208">
        <v>7.9699646803300039</v>
      </c>
      <c r="D6040" s="209"/>
      <c r="E6040" s="209" t="s">
        <v>204</v>
      </c>
      <c r="F6040" s="209">
        <v>2018</v>
      </c>
    </row>
    <row r="6041" spans="1:6" x14ac:dyDescent="0.45">
      <c r="A6041" s="209">
        <v>150117</v>
      </c>
      <c r="B6041" s="209">
        <v>250</v>
      </c>
      <c r="C6041" s="208">
        <v>11.547510986852609</v>
      </c>
      <c r="D6041" s="209"/>
      <c r="E6041" s="209" t="s">
        <v>204</v>
      </c>
      <c r="F6041" s="209">
        <v>2018</v>
      </c>
    </row>
    <row r="6042" spans="1:6" x14ac:dyDescent="0.45">
      <c r="A6042" s="209">
        <v>150120</v>
      </c>
      <c r="B6042" s="209">
        <v>250</v>
      </c>
      <c r="C6042" s="208">
        <v>13.926938644607841</v>
      </c>
      <c r="D6042" s="209"/>
      <c r="E6042" s="209" t="s">
        <v>204</v>
      </c>
      <c r="F6042" s="209">
        <v>2018</v>
      </c>
    </row>
    <row r="6043" spans="1:6" x14ac:dyDescent="0.45">
      <c r="A6043" s="209">
        <v>150124</v>
      </c>
      <c r="B6043" s="209">
        <v>250</v>
      </c>
      <c r="C6043" s="208">
        <v>22.166653095805579</v>
      </c>
      <c r="D6043" s="209"/>
      <c r="E6043" s="209" t="s">
        <v>204</v>
      </c>
      <c r="F6043" s="209">
        <v>2018</v>
      </c>
    </row>
    <row r="6044" spans="1:6" x14ac:dyDescent="0.45">
      <c r="A6044" s="209">
        <v>150125</v>
      </c>
      <c r="B6044" s="209">
        <v>250</v>
      </c>
      <c r="C6044" s="208">
        <v>6.5610737688471241</v>
      </c>
      <c r="D6044" s="209"/>
      <c r="E6044" s="209" t="s">
        <v>204</v>
      </c>
      <c r="F6044" s="209">
        <v>2018</v>
      </c>
    </row>
    <row r="6045" spans="1:6" x14ac:dyDescent="0.45">
      <c r="A6045" s="209">
        <v>150131</v>
      </c>
      <c r="B6045" s="209">
        <v>200</v>
      </c>
      <c r="C6045" s="208">
        <v>19.27903534947983</v>
      </c>
      <c r="D6045" s="209"/>
      <c r="E6045" s="209" t="s">
        <v>204</v>
      </c>
      <c r="F6045" s="209">
        <v>2018</v>
      </c>
    </row>
    <row r="6046" spans="1:6" x14ac:dyDescent="0.45">
      <c r="A6046" s="209">
        <v>150135</v>
      </c>
      <c r="B6046" s="209">
        <v>200</v>
      </c>
      <c r="C6046" s="208">
        <v>19.27812210762276</v>
      </c>
      <c r="D6046" s="209"/>
      <c r="E6046" s="209" t="s">
        <v>204</v>
      </c>
      <c r="F6046" s="209">
        <v>2018</v>
      </c>
    </row>
    <row r="6047" spans="1:6" x14ac:dyDescent="0.45">
      <c r="A6047" s="209">
        <v>150140</v>
      </c>
      <c r="B6047" s="209">
        <v>200</v>
      </c>
      <c r="C6047" s="208">
        <v>16.71444602752652</v>
      </c>
      <c r="D6047" s="209"/>
      <c r="E6047" s="209" t="s">
        <v>204</v>
      </c>
      <c r="F6047" s="209">
        <v>2018</v>
      </c>
    </row>
    <row r="6048" spans="1:6" x14ac:dyDescent="0.45">
      <c r="A6048" s="209">
        <v>150145</v>
      </c>
      <c r="B6048" s="209">
        <v>200</v>
      </c>
      <c r="C6048" s="208">
        <v>19.179599682903511</v>
      </c>
      <c r="D6048" s="209"/>
      <c r="E6048" s="209" t="s">
        <v>204</v>
      </c>
      <c r="F6048" s="209">
        <v>2018</v>
      </c>
    </row>
    <row r="6049" spans="1:6" x14ac:dyDescent="0.45">
      <c r="A6049" s="209">
        <v>150153</v>
      </c>
      <c r="B6049" s="209">
        <v>200</v>
      </c>
      <c r="C6049" s="208">
        <v>26.289164497982728</v>
      </c>
      <c r="D6049" s="209"/>
      <c r="E6049" s="209" t="s">
        <v>204</v>
      </c>
      <c r="F6049" s="209">
        <v>2018</v>
      </c>
    </row>
    <row r="6050" spans="1:6" x14ac:dyDescent="0.45">
      <c r="A6050" s="209">
        <v>156244</v>
      </c>
      <c r="B6050" s="209">
        <v>200</v>
      </c>
      <c r="C6050" s="208">
        <v>37.875429342494741</v>
      </c>
      <c r="D6050" s="209"/>
      <c r="E6050" s="209" t="s">
        <v>204</v>
      </c>
      <c r="F6050" s="209">
        <v>2007</v>
      </c>
    </row>
    <row r="6051" spans="1:6" x14ac:dyDescent="0.45">
      <c r="A6051" s="209">
        <v>156245</v>
      </c>
      <c r="B6051" s="209">
        <v>250</v>
      </c>
      <c r="C6051" s="208">
        <v>28.664716744791249</v>
      </c>
      <c r="D6051" s="209"/>
      <c r="E6051" s="209" t="s">
        <v>204</v>
      </c>
      <c r="F6051" s="209">
        <v>2007</v>
      </c>
    </row>
    <row r="6052" spans="1:6" x14ac:dyDescent="0.45">
      <c r="A6052" s="209">
        <v>156247</v>
      </c>
      <c r="B6052" s="209">
        <v>250</v>
      </c>
      <c r="C6052" s="208">
        <v>23.52018780560314</v>
      </c>
      <c r="D6052" s="209"/>
      <c r="E6052" s="209" t="s">
        <v>204</v>
      </c>
      <c r="F6052" s="209">
        <v>2007</v>
      </c>
    </row>
    <row r="6053" spans="1:6" x14ac:dyDescent="0.45">
      <c r="A6053" s="209">
        <v>156248</v>
      </c>
      <c r="B6053" s="209">
        <v>250</v>
      </c>
      <c r="C6053" s="208">
        <v>35.614856762840333</v>
      </c>
      <c r="D6053" s="209"/>
      <c r="E6053" s="209" t="s">
        <v>204</v>
      </c>
      <c r="F6053" s="209">
        <v>2007</v>
      </c>
    </row>
    <row r="6054" spans="1:6" x14ac:dyDescent="0.45">
      <c r="A6054" s="209">
        <v>156250</v>
      </c>
      <c r="B6054" s="209">
        <v>315</v>
      </c>
      <c r="C6054" s="208">
        <v>36.259980311784084</v>
      </c>
      <c r="D6054" s="209"/>
      <c r="E6054" s="209" t="s">
        <v>204</v>
      </c>
      <c r="F6054" s="209">
        <v>2007</v>
      </c>
    </row>
    <row r="6055" spans="1:6" x14ac:dyDescent="0.45">
      <c r="A6055" s="209">
        <v>156251</v>
      </c>
      <c r="B6055" s="209">
        <v>315</v>
      </c>
      <c r="C6055" s="208">
        <v>29.698650388336709</v>
      </c>
      <c r="D6055" s="209"/>
      <c r="E6055" s="209" t="s">
        <v>204</v>
      </c>
      <c r="F6055" s="209">
        <v>2007</v>
      </c>
    </row>
    <row r="6056" spans="1:6" x14ac:dyDescent="0.45">
      <c r="A6056" s="209">
        <v>156253</v>
      </c>
      <c r="B6056" s="209">
        <v>315</v>
      </c>
      <c r="C6056" s="208">
        <v>30.031784609726081</v>
      </c>
      <c r="D6056" s="209"/>
      <c r="E6056" s="209" t="s">
        <v>204</v>
      </c>
      <c r="F6056" s="209">
        <v>2007</v>
      </c>
    </row>
    <row r="6057" spans="1:6" x14ac:dyDescent="0.45">
      <c r="A6057" s="209">
        <v>156254</v>
      </c>
      <c r="B6057" s="209">
        <v>315</v>
      </c>
      <c r="C6057" s="208">
        <v>13.541321311061351</v>
      </c>
      <c r="D6057" s="209"/>
      <c r="E6057" s="209" t="s">
        <v>204</v>
      </c>
      <c r="F6057" s="209">
        <v>2007</v>
      </c>
    </row>
    <row r="6058" spans="1:6" x14ac:dyDescent="0.45">
      <c r="A6058" s="209">
        <v>156256</v>
      </c>
      <c r="B6058" s="209">
        <v>315</v>
      </c>
      <c r="C6058" s="208">
        <v>28.089580393599899</v>
      </c>
      <c r="D6058" s="209"/>
      <c r="E6058" s="209" t="s">
        <v>204</v>
      </c>
      <c r="F6058" s="209">
        <v>2007</v>
      </c>
    </row>
    <row r="6059" spans="1:6" x14ac:dyDescent="0.45">
      <c r="A6059" s="209">
        <v>156257</v>
      </c>
      <c r="B6059" s="209">
        <v>315</v>
      </c>
      <c r="C6059" s="208">
        <v>11.995535782315971</v>
      </c>
      <c r="D6059" s="209"/>
      <c r="E6059" s="209" t="s">
        <v>204</v>
      </c>
      <c r="F6059" s="209">
        <v>2007</v>
      </c>
    </row>
    <row r="6060" spans="1:6" x14ac:dyDescent="0.45">
      <c r="A6060" s="209">
        <v>156259</v>
      </c>
      <c r="B6060" s="209">
        <v>315</v>
      </c>
      <c r="C6060" s="208">
        <v>12.56595214014299</v>
      </c>
      <c r="D6060" s="209"/>
      <c r="E6060" s="209" t="s">
        <v>204</v>
      </c>
      <c r="F6060" s="209">
        <v>2007</v>
      </c>
    </row>
    <row r="6061" spans="1:6" x14ac:dyDescent="0.45">
      <c r="A6061" s="209">
        <v>156260</v>
      </c>
      <c r="B6061" s="209">
        <v>315</v>
      </c>
      <c r="C6061" s="208">
        <v>28.837201622907759</v>
      </c>
      <c r="D6061" s="209"/>
      <c r="E6061" s="209" t="s">
        <v>204</v>
      </c>
      <c r="F6061" s="209">
        <v>2007</v>
      </c>
    </row>
    <row r="6062" spans="1:6" x14ac:dyDescent="0.45">
      <c r="A6062" s="209">
        <v>156261</v>
      </c>
      <c r="B6062" s="209">
        <v>315</v>
      </c>
      <c r="C6062" s="208">
        <v>23.965705446030871</v>
      </c>
      <c r="D6062" s="209"/>
      <c r="E6062" s="209" t="s">
        <v>204</v>
      </c>
      <c r="F6062" s="209">
        <v>2007</v>
      </c>
    </row>
    <row r="6063" spans="1:6" x14ac:dyDescent="0.45">
      <c r="A6063" s="209">
        <v>156262</v>
      </c>
      <c r="B6063" s="209">
        <v>315</v>
      </c>
      <c r="C6063" s="208">
        <v>19.39686943163375</v>
      </c>
      <c r="D6063" s="209"/>
      <c r="E6063" s="209" t="s">
        <v>204</v>
      </c>
      <c r="F6063" s="209">
        <v>2007</v>
      </c>
    </row>
    <row r="6064" spans="1:6" x14ac:dyDescent="0.45">
      <c r="A6064" s="209">
        <v>156268</v>
      </c>
      <c r="B6064" s="209">
        <v>250</v>
      </c>
      <c r="C6064" s="208">
        <v>8.8210819235442148</v>
      </c>
      <c r="D6064" s="209"/>
      <c r="E6064" s="209" t="s">
        <v>204</v>
      </c>
      <c r="F6064" s="209">
        <v>2007</v>
      </c>
    </row>
    <row r="6065" spans="1:6" x14ac:dyDescent="0.45">
      <c r="A6065" s="209">
        <v>156269</v>
      </c>
      <c r="B6065" s="209">
        <v>250</v>
      </c>
      <c r="C6065" s="208">
        <v>25.66291433080724</v>
      </c>
      <c r="D6065" s="209"/>
      <c r="E6065" s="209" t="s">
        <v>204</v>
      </c>
      <c r="F6065" s="209">
        <v>2007</v>
      </c>
    </row>
    <row r="6066" spans="1:6" x14ac:dyDescent="0.45">
      <c r="A6066" s="209">
        <v>156272</v>
      </c>
      <c r="B6066" s="209">
        <v>250</v>
      </c>
      <c r="C6066" s="208">
        <v>23.95184835482095</v>
      </c>
      <c r="D6066" s="209"/>
      <c r="E6066" s="209" t="s">
        <v>204</v>
      </c>
      <c r="F6066" s="209">
        <v>2007</v>
      </c>
    </row>
    <row r="6067" spans="1:6" x14ac:dyDescent="0.45">
      <c r="A6067" s="209">
        <v>156274</v>
      </c>
      <c r="B6067" s="209">
        <v>250</v>
      </c>
      <c r="C6067" s="208">
        <v>23.949492939801349</v>
      </c>
      <c r="D6067" s="209"/>
      <c r="E6067" s="209" t="s">
        <v>204</v>
      </c>
      <c r="F6067" s="209">
        <v>2007</v>
      </c>
    </row>
    <row r="6068" spans="1:6" x14ac:dyDescent="0.45">
      <c r="A6068" s="209">
        <v>156278</v>
      </c>
      <c r="B6068" s="209">
        <v>250</v>
      </c>
      <c r="C6068" s="208">
        <v>30.027369927570419</v>
      </c>
      <c r="D6068" s="209"/>
      <c r="E6068" s="209" t="s">
        <v>204</v>
      </c>
      <c r="F6068" s="209">
        <v>2007</v>
      </c>
    </row>
    <row r="6069" spans="1:6" x14ac:dyDescent="0.45">
      <c r="A6069" s="209">
        <v>156281</v>
      </c>
      <c r="B6069" s="209">
        <v>315</v>
      </c>
      <c r="C6069" s="208">
        <v>29.555716913721071</v>
      </c>
      <c r="D6069" s="209"/>
      <c r="E6069" s="209" t="s">
        <v>204</v>
      </c>
      <c r="F6069" s="209">
        <v>2007</v>
      </c>
    </row>
    <row r="6070" spans="1:6" x14ac:dyDescent="0.45">
      <c r="A6070" s="209">
        <v>156284</v>
      </c>
      <c r="B6070" s="209">
        <v>315</v>
      </c>
      <c r="C6070" s="208">
        <v>24.439079266894819</v>
      </c>
      <c r="D6070" s="209"/>
      <c r="E6070" s="209" t="s">
        <v>204</v>
      </c>
      <c r="F6070" s="209">
        <v>2007</v>
      </c>
    </row>
    <row r="6071" spans="1:6" x14ac:dyDescent="0.45">
      <c r="A6071" s="209">
        <v>156287</v>
      </c>
      <c r="B6071" s="209">
        <v>315</v>
      </c>
      <c r="C6071" s="208">
        <v>30.024923365091329</v>
      </c>
      <c r="D6071" s="209"/>
      <c r="E6071" s="209" t="s">
        <v>204</v>
      </c>
      <c r="F6071" s="209">
        <v>2007</v>
      </c>
    </row>
    <row r="6072" spans="1:6" x14ac:dyDescent="0.45">
      <c r="A6072" s="209">
        <v>156289</v>
      </c>
      <c r="B6072" s="209">
        <v>315</v>
      </c>
      <c r="C6072" s="208">
        <v>30.362173381711909</v>
      </c>
      <c r="D6072" s="209"/>
      <c r="E6072" s="209" t="s">
        <v>204</v>
      </c>
      <c r="F6072" s="209">
        <v>2007</v>
      </c>
    </row>
    <row r="6073" spans="1:6" x14ac:dyDescent="0.45">
      <c r="A6073" s="209">
        <v>156293</v>
      </c>
      <c r="B6073" s="209">
        <v>315</v>
      </c>
      <c r="C6073" s="208">
        <v>22.079252551421991</v>
      </c>
      <c r="D6073" s="209"/>
      <c r="E6073" s="209" t="s">
        <v>204</v>
      </c>
      <c r="F6073" s="209">
        <v>2007</v>
      </c>
    </row>
    <row r="6074" spans="1:6" x14ac:dyDescent="0.45">
      <c r="A6074" s="209">
        <v>156295</v>
      </c>
      <c r="B6074" s="209">
        <v>315</v>
      </c>
      <c r="C6074" s="208">
        <v>61.194176994226808</v>
      </c>
      <c r="D6074" s="209"/>
      <c r="E6074" s="209" t="s">
        <v>204</v>
      </c>
      <c r="F6074" s="209">
        <v>2007</v>
      </c>
    </row>
    <row r="6075" spans="1:6" x14ac:dyDescent="0.45">
      <c r="A6075" s="209">
        <v>156298</v>
      </c>
      <c r="B6075" s="209">
        <v>250</v>
      </c>
      <c r="C6075" s="208">
        <v>20.803035004261581</v>
      </c>
      <c r="D6075" s="209"/>
      <c r="E6075" s="209" t="s">
        <v>204</v>
      </c>
      <c r="F6075" s="209">
        <v>2007</v>
      </c>
    </row>
    <row r="6076" spans="1:6" x14ac:dyDescent="0.45">
      <c r="A6076" s="209">
        <v>156302</v>
      </c>
      <c r="B6076" s="209">
        <v>250</v>
      </c>
      <c r="C6076" s="208">
        <v>24.392433491989099</v>
      </c>
      <c r="D6076" s="209"/>
      <c r="E6076" s="209" t="s">
        <v>204</v>
      </c>
      <c r="F6076" s="209">
        <v>2007</v>
      </c>
    </row>
    <row r="6077" spans="1:6" x14ac:dyDescent="0.45">
      <c r="A6077" s="209">
        <v>156305</v>
      </c>
      <c r="B6077" s="209">
        <v>250</v>
      </c>
      <c r="C6077" s="208">
        <v>29.879483260813</v>
      </c>
      <c r="D6077" s="209"/>
      <c r="E6077" s="209" t="s">
        <v>204</v>
      </c>
      <c r="F6077" s="209">
        <v>2007</v>
      </c>
    </row>
    <row r="6078" spans="1:6" x14ac:dyDescent="0.45">
      <c r="A6078" s="209">
        <v>156309</v>
      </c>
      <c r="B6078" s="209">
        <v>250</v>
      </c>
      <c r="C6078" s="208">
        <v>19.73936188814163</v>
      </c>
      <c r="D6078" s="209"/>
      <c r="E6078" s="209" t="s">
        <v>204</v>
      </c>
      <c r="F6078" s="209">
        <v>2007</v>
      </c>
    </row>
    <row r="6079" spans="1:6" x14ac:dyDescent="0.45">
      <c r="A6079" s="209">
        <v>156311</v>
      </c>
      <c r="B6079" s="209">
        <v>200</v>
      </c>
      <c r="C6079" s="208">
        <v>18.026557266835699</v>
      </c>
      <c r="D6079" s="209"/>
      <c r="E6079" s="209" t="s">
        <v>204</v>
      </c>
      <c r="F6079" s="209">
        <v>2007</v>
      </c>
    </row>
    <row r="6080" spans="1:6" x14ac:dyDescent="0.45">
      <c r="A6080" s="209">
        <v>156314</v>
      </c>
      <c r="B6080" s="209">
        <v>200</v>
      </c>
      <c r="C6080" s="208">
        <v>36.025175136903982</v>
      </c>
      <c r="D6080" s="209"/>
      <c r="E6080" s="209" t="s">
        <v>204</v>
      </c>
      <c r="F6080" s="209">
        <v>2007</v>
      </c>
    </row>
    <row r="6081" spans="1:6" x14ac:dyDescent="0.45">
      <c r="A6081" s="209">
        <v>156317</v>
      </c>
      <c r="B6081" s="209">
        <v>200</v>
      </c>
      <c r="C6081" s="208">
        <v>18.784407759427889</v>
      </c>
      <c r="D6081" s="209"/>
      <c r="E6081" s="209" t="s">
        <v>204</v>
      </c>
      <c r="F6081" s="209">
        <v>2007</v>
      </c>
    </row>
    <row r="6082" spans="1:6" x14ac:dyDescent="0.45">
      <c r="A6082" s="209">
        <v>156319</v>
      </c>
      <c r="B6082" s="209">
        <v>200</v>
      </c>
      <c r="C6082" s="208">
        <v>20.55095967110832</v>
      </c>
      <c r="D6082" s="209"/>
      <c r="E6082" s="209" t="s">
        <v>204</v>
      </c>
      <c r="F6082" s="209">
        <v>2007</v>
      </c>
    </row>
    <row r="6083" spans="1:6" x14ac:dyDescent="0.45">
      <c r="A6083" s="209">
        <v>156322</v>
      </c>
      <c r="B6083" s="209">
        <v>200</v>
      </c>
      <c r="C6083" s="208">
        <v>60.081503094214987</v>
      </c>
      <c r="D6083" s="209"/>
      <c r="E6083" s="209" t="s">
        <v>204</v>
      </c>
      <c r="F6083" s="209">
        <v>2007</v>
      </c>
    </row>
    <row r="6084" spans="1:6" x14ac:dyDescent="0.45">
      <c r="A6084" s="209">
        <v>156325</v>
      </c>
      <c r="B6084" s="209">
        <v>250</v>
      </c>
      <c r="C6084" s="208">
        <v>28.10269646949002</v>
      </c>
      <c r="D6084" s="209"/>
      <c r="E6084" s="209" t="s">
        <v>204</v>
      </c>
      <c r="F6084" s="209">
        <v>2007</v>
      </c>
    </row>
    <row r="6085" spans="1:6" x14ac:dyDescent="0.45">
      <c r="A6085" s="209">
        <v>156328</v>
      </c>
      <c r="B6085" s="209">
        <v>250</v>
      </c>
      <c r="C6085" s="208">
        <v>29.98334722529853</v>
      </c>
      <c r="D6085" s="209"/>
      <c r="E6085" s="209" t="s">
        <v>204</v>
      </c>
      <c r="F6085" s="209">
        <v>2007</v>
      </c>
    </row>
    <row r="6086" spans="1:6" x14ac:dyDescent="0.45">
      <c r="A6086" s="209">
        <v>156331</v>
      </c>
      <c r="B6086" s="209">
        <v>250</v>
      </c>
      <c r="C6086" s="208">
        <v>30.05136456254127</v>
      </c>
      <c r="D6086" s="209"/>
      <c r="E6086" s="209" t="s">
        <v>204</v>
      </c>
      <c r="F6086" s="209">
        <v>2007</v>
      </c>
    </row>
    <row r="6087" spans="1:6" x14ac:dyDescent="0.45">
      <c r="A6087" s="209">
        <v>156333</v>
      </c>
      <c r="B6087" s="209">
        <v>250</v>
      </c>
      <c r="C6087" s="208">
        <v>23.7776545044008</v>
      </c>
      <c r="D6087" s="209"/>
      <c r="E6087" s="209" t="s">
        <v>204</v>
      </c>
      <c r="F6087" s="209">
        <v>2007</v>
      </c>
    </row>
    <row r="6088" spans="1:6" x14ac:dyDescent="0.45">
      <c r="A6088" s="209">
        <v>156336</v>
      </c>
      <c r="B6088" s="209">
        <v>250</v>
      </c>
      <c r="C6088" s="208">
        <v>35.919593996839978</v>
      </c>
      <c r="D6088" s="209"/>
      <c r="E6088" s="209" t="s">
        <v>204</v>
      </c>
      <c r="F6088" s="209">
        <v>2007</v>
      </c>
    </row>
    <row r="6089" spans="1:6" x14ac:dyDescent="0.45">
      <c r="A6089" s="209">
        <v>156339</v>
      </c>
      <c r="B6089" s="209">
        <v>250</v>
      </c>
      <c r="C6089" s="208">
        <v>23.550458601650419</v>
      </c>
      <c r="D6089" s="209"/>
      <c r="E6089" s="209" t="s">
        <v>204</v>
      </c>
      <c r="F6089" s="209">
        <v>2007</v>
      </c>
    </row>
    <row r="6090" spans="1:6" x14ac:dyDescent="0.45">
      <c r="A6090" s="209">
        <v>156341</v>
      </c>
      <c r="B6090" s="209">
        <v>250</v>
      </c>
      <c r="C6090" s="208">
        <v>29.99813577625881</v>
      </c>
      <c r="D6090" s="209"/>
      <c r="E6090" s="209" t="s">
        <v>204</v>
      </c>
      <c r="F6090" s="209">
        <v>2007</v>
      </c>
    </row>
    <row r="6091" spans="1:6" x14ac:dyDescent="0.45">
      <c r="A6091" s="209">
        <v>156345</v>
      </c>
      <c r="B6091" s="209">
        <v>200</v>
      </c>
      <c r="C6091" s="208">
        <v>29.779875056708399</v>
      </c>
      <c r="D6091" s="209"/>
      <c r="E6091" s="209" t="s">
        <v>204</v>
      </c>
      <c r="F6091" s="209">
        <v>2007</v>
      </c>
    </row>
    <row r="6092" spans="1:6" x14ac:dyDescent="0.45">
      <c r="A6092" s="209">
        <v>156348</v>
      </c>
      <c r="B6092" s="209">
        <v>200</v>
      </c>
      <c r="C6092" s="208">
        <v>30.21670801206319</v>
      </c>
      <c r="D6092" s="209"/>
      <c r="E6092" s="209" t="s">
        <v>204</v>
      </c>
      <c r="F6092" s="209">
        <v>2007</v>
      </c>
    </row>
    <row r="6093" spans="1:6" x14ac:dyDescent="0.45">
      <c r="A6093" s="209">
        <v>156352</v>
      </c>
      <c r="B6093" s="209">
        <v>250</v>
      </c>
      <c r="C6093" s="208">
        <v>42.081421318658897</v>
      </c>
      <c r="D6093" s="209"/>
      <c r="E6093" s="209" t="s">
        <v>204</v>
      </c>
      <c r="F6093" s="209">
        <v>2007</v>
      </c>
    </row>
    <row r="6094" spans="1:6" x14ac:dyDescent="0.45">
      <c r="A6094" s="209">
        <v>156356</v>
      </c>
      <c r="B6094" s="209">
        <v>250</v>
      </c>
      <c r="C6094" s="208">
        <v>29.918935933911641</v>
      </c>
      <c r="D6094" s="209"/>
      <c r="E6094" s="209" t="s">
        <v>204</v>
      </c>
      <c r="F6094" s="209">
        <v>2007</v>
      </c>
    </row>
    <row r="6095" spans="1:6" x14ac:dyDescent="0.45">
      <c r="A6095" s="209">
        <v>156359</v>
      </c>
      <c r="B6095" s="209">
        <v>250</v>
      </c>
      <c r="C6095" s="208">
        <v>32.996150688196828</v>
      </c>
      <c r="D6095" s="209"/>
      <c r="E6095" s="209" t="s">
        <v>204</v>
      </c>
      <c r="F6095" s="209">
        <v>2007</v>
      </c>
    </row>
    <row r="6096" spans="1:6" x14ac:dyDescent="0.45">
      <c r="A6096" s="209">
        <v>156362</v>
      </c>
      <c r="B6096" s="209">
        <v>250</v>
      </c>
      <c r="C6096" s="208">
        <v>29.992018206415288</v>
      </c>
      <c r="D6096" s="209"/>
      <c r="E6096" s="209" t="s">
        <v>204</v>
      </c>
      <c r="F6096" s="209">
        <v>2007</v>
      </c>
    </row>
    <row r="6097" spans="1:6" x14ac:dyDescent="0.45">
      <c r="A6097" s="209">
        <v>156366</v>
      </c>
      <c r="B6097" s="209">
        <v>250</v>
      </c>
      <c r="C6097" s="208">
        <v>27.13184392217082</v>
      </c>
      <c r="D6097" s="209"/>
      <c r="E6097" s="209" t="s">
        <v>204</v>
      </c>
      <c r="F6097" s="209">
        <v>2007</v>
      </c>
    </row>
    <row r="6098" spans="1:6" x14ac:dyDescent="0.45">
      <c r="A6098" s="209">
        <v>156369</v>
      </c>
      <c r="B6098" s="209">
        <v>250</v>
      </c>
      <c r="C6098" s="208">
        <v>32.876481213141979</v>
      </c>
      <c r="D6098" s="209"/>
      <c r="E6098" s="209" t="s">
        <v>204</v>
      </c>
      <c r="F6098" s="209">
        <v>2007</v>
      </c>
    </row>
    <row r="6099" spans="1:6" x14ac:dyDescent="0.45">
      <c r="A6099" s="209">
        <v>156371</v>
      </c>
      <c r="B6099" s="209">
        <v>250</v>
      </c>
      <c r="C6099" s="208">
        <v>29.842281651736819</v>
      </c>
      <c r="D6099" s="209"/>
      <c r="E6099" s="209" t="s">
        <v>204</v>
      </c>
      <c r="F6099" s="209">
        <v>2007</v>
      </c>
    </row>
    <row r="6100" spans="1:6" x14ac:dyDescent="0.45">
      <c r="A6100" s="209">
        <v>156374</v>
      </c>
      <c r="B6100" s="209">
        <v>315</v>
      </c>
      <c r="C6100" s="208">
        <v>9.1880585541377062</v>
      </c>
      <c r="D6100" s="209"/>
      <c r="E6100" s="209" t="s">
        <v>204</v>
      </c>
      <c r="F6100" s="209">
        <v>2007</v>
      </c>
    </row>
    <row r="6101" spans="1:6" x14ac:dyDescent="0.45">
      <c r="A6101" s="209">
        <v>156377</v>
      </c>
      <c r="B6101" s="209">
        <v>200</v>
      </c>
      <c r="C6101" s="208">
        <v>27.012896517800769</v>
      </c>
      <c r="D6101" s="209"/>
      <c r="E6101" s="209" t="s">
        <v>204</v>
      </c>
      <c r="F6101" s="209">
        <v>2007</v>
      </c>
    </row>
    <row r="6102" spans="1:6" x14ac:dyDescent="0.45">
      <c r="A6102" s="209">
        <v>156378</v>
      </c>
      <c r="B6102" s="209">
        <v>200</v>
      </c>
      <c r="C6102" s="208">
        <v>29.80428129551499</v>
      </c>
      <c r="D6102" s="209"/>
      <c r="E6102" s="209" t="s">
        <v>204</v>
      </c>
      <c r="F6102" s="209">
        <v>2007</v>
      </c>
    </row>
    <row r="6103" spans="1:6" x14ac:dyDescent="0.45">
      <c r="A6103" s="209">
        <v>156381</v>
      </c>
      <c r="B6103" s="209">
        <v>200</v>
      </c>
      <c r="C6103" s="208">
        <v>26.860149843901191</v>
      </c>
      <c r="D6103" s="209"/>
      <c r="E6103" s="209" t="s">
        <v>204</v>
      </c>
      <c r="F6103" s="209">
        <v>2007</v>
      </c>
    </row>
    <row r="6104" spans="1:6" x14ac:dyDescent="0.45">
      <c r="A6104" s="209">
        <v>156383</v>
      </c>
      <c r="B6104" s="209">
        <v>200</v>
      </c>
      <c r="C6104" s="208">
        <v>24.025935390340798</v>
      </c>
      <c r="D6104" s="209"/>
      <c r="E6104" s="209" t="s">
        <v>204</v>
      </c>
      <c r="F6104" s="209">
        <v>2007</v>
      </c>
    </row>
    <row r="6105" spans="1:6" x14ac:dyDescent="0.45">
      <c r="A6105" s="209">
        <v>156385</v>
      </c>
      <c r="B6105" s="209">
        <v>200</v>
      </c>
      <c r="C6105" s="208">
        <v>20.900492546272272</v>
      </c>
      <c r="D6105" s="209"/>
      <c r="E6105" s="209" t="s">
        <v>204</v>
      </c>
      <c r="F6105" s="209">
        <v>2007</v>
      </c>
    </row>
    <row r="6106" spans="1:6" x14ac:dyDescent="0.45">
      <c r="A6106" s="209">
        <v>156388</v>
      </c>
      <c r="B6106" s="209">
        <v>200</v>
      </c>
      <c r="C6106" s="208">
        <v>10.107282374134289</v>
      </c>
      <c r="D6106" s="209"/>
      <c r="E6106" s="209" t="s">
        <v>204</v>
      </c>
      <c r="F6106" s="209">
        <v>2007</v>
      </c>
    </row>
    <row r="6107" spans="1:6" x14ac:dyDescent="0.45">
      <c r="A6107" s="209">
        <v>156389</v>
      </c>
      <c r="B6107" s="209">
        <v>315</v>
      </c>
      <c r="C6107" s="208">
        <v>20.775980505123592</v>
      </c>
      <c r="D6107" s="209"/>
      <c r="E6107" s="209" t="s">
        <v>204</v>
      </c>
      <c r="F6107" s="209">
        <v>2007</v>
      </c>
    </row>
    <row r="6108" spans="1:6" x14ac:dyDescent="0.45">
      <c r="A6108" s="209">
        <v>156393</v>
      </c>
      <c r="B6108" s="209">
        <v>315</v>
      </c>
      <c r="C6108" s="208">
        <v>38.865599217597897</v>
      </c>
      <c r="D6108" s="209"/>
      <c r="E6108" s="209" t="s">
        <v>204</v>
      </c>
      <c r="F6108" s="209">
        <v>2007</v>
      </c>
    </row>
    <row r="6109" spans="1:6" x14ac:dyDescent="0.45">
      <c r="A6109" s="209">
        <v>156397</v>
      </c>
      <c r="B6109" s="209">
        <v>315</v>
      </c>
      <c r="C6109" s="208">
        <v>30.236334795684328</v>
      </c>
      <c r="D6109" s="209"/>
      <c r="E6109" s="209" t="s">
        <v>204</v>
      </c>
      <c r="F6109" s="209">
        <v>2007</v>
      </c>
    </row>
    <row r="6110" spans="1:6" x14ac:dyDescent="0.45">
      <c r="A6110" s="209">
        <v>156400</v>
      </c>
      <c r="B6110" s="209">
        <v>315</v>
      </c>
      <c r="C6110" s="208">
        <v>33.134548425526447</v>
      </c>
      <c r="D6110" s="209"/>
      <c r="E6110" s="209" t="s">
        <v>204</v>
      </c>
      <c r="F6110" s="209">
        <v>2007</v>
      </c>
    </row>
    <row r="6111" spans="1:6" x14ac:dyDescent="0.45">
      <c r="A6111" s="209">
        <v>156404</v>
      </c>
      <c r="B6111" s="209">
        <v>315</v>
      </c>
      <c r="C6111" s="208">
        <v>17.320944413581419</v>
      </c>
      <c r="D6111" s="209"/>
      <c r="E6111" s="209" t="s">
        <v>204</v>
      </c>
      <c r="F6111" s="209">
        <v>2007</v>
      </c>
    </row>
    <row r="6112" spans="1:6" x14ac:dyDescent="0.45">
      <c r="A6112" s="209">
        <v>156405</v>
      </c>
      <c r="B6112" s="209">
        <v>500</v>
      </c>
      <c r="C6112" s="208">
        <v>30.849724832979561</v>
      </c>
      <c r="D6112" s="209"/>
      <c r="E6112" s="209" t="s">
        <v>204</v>
      </c>
      <c r="F6112" s="209">
        <v>2007</v>
      </c>
    </row>
    <row r="6113" spans="1:6" x14ac:dyDescent="0.45">
      <c r="A6113" s="209">
        <v>156406</v>
      </c>
      <c r="B6113" s="209">
        <v>500</v>
      </c>
      <c r="C6113" s="208">
        <v>20.62768177267591</v>
      </c>
      <c r="D6113" s="209"/>
      <c r="E6113" s="209" t="s">
        <v>204</v>
      </c>
      <c r="F6113" s="209">
        <v>2007</v>
      </c>
    </row>
    <row r="6114" spans="1:6" x14ac:dyDescent="0.45">
      <c r="A6114" s="209">
        <v>156768</v>
      </c>
      <c r="B6114" s="209">
        <v>315</v>
      </c>
      <c r="C6114" s="208">
        <v>1.3999999998280721</v>
      </c>
      <c r="D6114" s="209"/>
      <c r="E6114" s="209" t="s">
        <v>204</v>
      </c>
      <c r="F6114" s="209">
        <v>2018</v>
      </c>
    </row>
    <row r="6115" spans="1:6" x14ac:dyDescent="0.45">
      <c r="A6115" s="209">
        <v>156860</v>
      </c>
      <c r="B6115" s="209">
        <v>400</v>
      </c>
      <c r="C6115" s="208">
        <v>29.969929095594349</v>
      </c>
      <c r="D6115" s="209"/>
      <c r="E6115" s="209" t="s">
        <v>204</v>
      </c>
      <c r="F6115" s="209">
        <v>2017</v>
      </c>
    </row>
    <row r="6116" spans="1:6" x14ac:dyDescent="0.45">
      <c r="A6116" s="209">
        <v>156961</v>
      </c>
      <c r="B6116" s="209">
        <v>200</v>
      </c>
      <c r="C6116" s="208">
        <v>5.9940197470376182</v>
      </c>
      <c r="D6116" s="209"/>
      <c r="E6116" s="209" t="s">
        <v>204</v>
      </c>
      <c r="F6116" s="209">
        <v>2004</v>
      </c>
    </row>
    <row r="6117" spans="1:6" x14ac:dyDescent="0.45">
      <c r="A6117" s="209">
        <v>157002</v>
      </c>
      <c r="B6117" s="209">
        <v>250</v>
      </c>
      <c r="C6117" s="208">
        <v>11.519861674387579</v>
      </c>
      <c r="D6117" s="209"/>
      <c r="E6117" s="209" t="s">
        <v>204</v>
      </c>
      <c r="F6117" s="209">
        <v>2019</v>
      </c>
    </row>
    <row r="6118" spans="1:6" x14ac:dyDescent="0.45">
      <c r="A6118" s="209">
        <v>157137</v>
      </c>
      <c r="B6118" s="209">
        <v>200</v>
      </c>
      <c r="C6118" s="208">
        <v>15.62811069883792</v>
      </c>
      <c r="D6118" s="209"/>
      <c r="E6118" s="209" t="s">
        <v>204</v>
      </c>
      <c r="F6118" s="209">
        <v>2018</v>
      </c>
    </row>
    <row r="6119" spans="1:6" x14ac:dyDescent="0.45">
      <c r="A6119" s="209">
        <v>157139</v>
      </c>
      <c r="B6119" s="209">
        <v>200</v>
      </c>
      <c r="C6119" s="208">
        <v>4.6334424556666356</v>
      </c>
      <c r="D6119" s="209"/>
      <c r="E6119" s="209" t="s">
        <v>204</v>
      </c>
      <c r="F6119" s="209">
        <v>2018</v>
      </c>
    </row>
    <row r="6120" spans="1:6" x14ac:dyDescent="0.45">
      <c r="A6120" s="209">
        <v>157140</v>
      </c>
      <c r="B6120" s="209">
        <v>200</v>
      </c>
      <c r="C6120" s="208">
        <v>13.34499565391322</v>
      </c>
      <c r="D6120" s="209"/>
      <c r="E6120" s="209" t="s">
        <v>204</v>
      </c>
      <c r="F6120" s="209">
        <v>2018</v>
      </c>
    </row>
    <row r="6121" spans="1:6" x14ac:dyDescent="0.45">
      <c r="A6121" s="209">
        <v>157144</v>
      </c>
      <c r="B6121" s="209">
        <v>250</v>
      </c>
      <c r="C6121" s="208">
        <v>15.693293631821859</v>
      </c>
      <c r="D6121" s="209"/>
      <c r="E6121" s="209" t="s">
        <v>204</v>
      </c>
      <c r="F6121" s="209">
        <v>2018</v>
      </c>
    </row>
    <row r="6122" spans="1:6" x14ac:dyDescent="0.45">
      <c r="A6122" s="209">
        <v>157146</v>
      </c>
      <c r="B6122" s="209">
        <v>250</v>
      </c>
      <c r="C6122" s="208">
        <v>10.50967578026969</v>
      </c>
      <c r="D6122" s="209"/>
      <c r="E6122" s="209" t="s">
        <v>204</v>
      </c>
      <c r="F6122" s="209">
        <v>2018</v>
      </c>
    </row>
    <row r="6123" spans="1:6" x14ac:dyDescent="0.45">
      <c r="A6123" s="209">
        <v>157148</v>
      </c>
      <c r="B6123" s="209">
        <v>250</v>
      </c>
      <c r="C6123" s="208">
        <v>11.94130499333327</v>
      </c>
      <c r="D6123" s="209"/>
      <c r="E6123" s="209" t="s">
        <v>204</v>
      </c>
      <c r="F6123" s="209">
        <v>2018</v>
      </c>
    </row>
    <row r="6124" spans="1:6" x14ac:dyDescent="0.45">
      <c r="A6124" s="209">
        <v>157151</v>
      </c>
      <c r="B6124" s="209">
        <v>250</v>
      </c>
      <c r="C6124" s="208">
        <v>9.9786368804915515</v>
      </c>
      <c r="D6124" s="209"/>
      <c r="E6124" s="209" t="s">
        <v>204</v>
      </c>
      <c r="F6124" s="209">
        <v>2018</v>
      </c>
    </row>
    <row r="6125" spans="1:6" x14ac:dyDescent="0.45">
      <c r="A6125" s="209">
        <v>157152</v>
      </c>
      <c r="B6125" s="209">
        <v>200</v>
      </c>
      <c r="C6125" s="208">
        <v>22.416469831135391</v>
      </c>
      <c r="D6125" s="209"/>
      <c r="E6125" s="209" t="s">
        <v>204</v>
      </c>
      <c r="F6125" s="209">
        <v>2018</v>
      </c>
    </row>
    <row r="6126" spans="1:6" x14ac:dyDescent="0.45">
      <c r="A6126" s="209">
        <v>157157</v>
      </c>
      <c r="B6126" s="209">
        <v>250</v>
      </c>
      <c r="C6126" s="208">
        <v>49.548242154461207</v>
      </c>
      <c r="D6126" s="209"/>
      <c r="E6126" s="209" t="s">
        <v>204</v>
      </c>
      <c r="F6126" s="209">
        <v>2018</v>
      </c>
    </row>
    <row r="6127" spans="1:6" x14ac:dyDescent="0.45">
      <c r="A6127" s="209">
        <v>157161</v>
      </c>
      <c r="B6127" s="209">
        <v>200</v>
      </c>
      <c r="C6127" s="208">
        <v>17.420941478226052</v>
      </c>
      <c r="D6127" s="209"/>
      <c r="E6127" s="209" t="s">
        <v>204</v>
      </c>
      <c r="F6127" s="209">
        <v>2018</v>
      </c>
    </row>
    <row r="6128" spans="1:6" x14ac:dyDescent="0.45">
      <c r="A6128" s="209">
        <v>157164</v>
      </c>
      <c r="B6128" s="209">
        <v>250</v>
      </c>
      <c r="C6128" s="208">
        <v>7.6502786005215624</v>
      </c>
      <c r="D6128" s="209"/>
      <c r="E6128" s="209" t="s">
        <v>204</v>
      </c>
      <c r="F6128" s="209">
        <v>2018</v>
      </c>
    </row>
    <row r="6129" spans="1:6" x14ac:dyDescent="0.45">
      <c r="A6129" s="209">
        <v>157167</v>
      </c>
      <c r="B6129" s="209">
        <v>315</v>
      </c>
      <c r="C6129" s="208">
        <v>18.015069495697851</v>
      </c>
      <c r="D6129" s="209"/>
      <c r="E6129" s="209" t="s">
        <v>204</v>
      </c>
      <c r="F6129" s="209">
        <v>2018</v>
      </c>
    </row>
    <row r="6130" spans="1:6" x14ac:dyDescent="0.45">
      <c r="A6130" s="209">
        <v>157169</v>
      </c>
      <c r="B6130" s="209">
        <v>315</v>
      </c>
      <c r="C6130" s="208">
        <v>24.719783576074949</v>
      </c>
      <c r="D6130" s="209"/>
      <c r="E6130" s="209" t="s">
        <v>204</v>
      </c>
      <c r="F6130" s="209">
        <v>2018</v>
      </c>
    </row>
    <row r="6131" spans="1:6" x14ac:dyDescent="0.45">
      <c r="A6131" s="209">
        <v>157172</v>
      </c>
      <c r="B6131" s="209">
        <v>315</v>
      </c>
      <c r="C6131" s="208">
        <v>7.8122375760254377</v>
      </c>
      <c r="D6131" s="209"/>
      <c r="E6131" s="209" t="s">
        <v>204</v>
      </c>
      <c r="F6131" s="209">
        <v>2018</v>
      </c>
    </row>
    <row r="6132" spans="1:6" x14ac:dyDescent="0.45">
      <c r="A6132" s="209">
        <v>157174</v>
      </c>
      <c r="B6132" s="209">
        <v>315</v>
      </c>
      <c r="C6132" s="208">
        <v>29.136944265591701</v>
      </c>
      <c r="D6132" s="209"/>
      <c r="E6132" s="209" t="s">
        <v>204</v>
      </c>
      <c r="F6132" s="209">
        <v>2018</v>
      </c>
    </row>
    <row r="6133" spans="1:6" x14ac:dyDescent="0.45">
      <c r="A6133" s="209">
        <v>157176</v>
      </c>
      <c r="B6133" s="209">
        <v>315</v>
      </c>
      <c r="C6133" s="208">
        <v>12.19203448824274</v>
      </c>
      <c r="D6133" s="209"/>
      <c r="E6133" s="209" t="s">
        <v>204</v>
      </c>
      <c r="F6133" s="209">
        <v>2018</v>
      </c>
    </row>
    <row r="6134" spans="1:6" x14ac:dyDescent="0.45">
      <c r="A6134" s="209">
        <v>157178</v>
      </c>
      <c r="B6134" s="209">
        <v>315</v>
      </c>
      <c r="C6134" s="208">
        <v>8.2184797254183177</v>
      </c>
      <c r="D6134" s="209"/>
      <c r="E6134" s="209" t="s">
        <v>204</v>
      </c>
      <c r="F6134" s="209">
        <v>2018</v>
      </c>
    </row>
    <row r="6135" spans="1:6" x14ac:dyDescent="0.45">
      <c r="A6135" s="209">
        <v>157180</v>
      </c>
      <c r="B6135" s="209">
        <v>315</v>
      </c>
      <c r="C6135" s="208">
        <v>11.863461977420179</v>
      </c>
      <c r="D6135" s="209"/>
      <c r="E6135" s="209" t="s">
        <v>204</v>
      </c>
      <c r="F6135" s="209">
        <v>2018</v>
      </c>
    </row>
    <row r="6136" spans="1:6" x14ac:dyDescent="0.45">
      <c r="A6136" s="209">
        <v>157184</v>
      </c>
      <c r="B6136" s="209">
        <v>200</v>
      </c>
      <c r="C6136" s="208">
        <v>77.402975836229629</v>
      </c>
      <c r="D6136" s="209"/>
      <c r="E6136" s="209" t="s">
        <v>204</v>
      </c>
      <c r="F6136" s="209">
        <v>2018</v>
      </c>
    </row>
    <row r="6137" spans="1:6" x14ac:dyDescent="0.45">
      <c r="A6137" s="209">
        <v>157382</v>
      </c>
      <c r="B6137" s="209">
        <v>1200</v>
      </c>
      <c r="C6137" s="208">
        <v>12.157240640040319</v>
      </c>
      <c r="D6137" s="209"/>
      <c r="E6137" s="209" t="s">
        <v>204</v>
      </c>
      <c r="F6137" s="209">
        <v>2018</v>
      </c>
    </row>
    <row r="6138" spans="1:6" x14ac:dyDescent="0.45">
      <c r="A6138" s="209">
        <v>157387</v>
      </c>
      <c r="B6138" s="209">
        <v>450</v>
      </c>
      <c r="C6138" s="208">
        <v>0.83031300029607602</v>
      </c>
      <c r="D6138" s="209"/>
      <c r="E6138" s="209" t="s">
        <v>204</v>
      </c>
      <c r="F6138" s="209">
        <v>2018</v>
      </c>
    </row>
    <row r="6139" spans="1:6" x14ac:dyDescent="0.45">
      <c r="A6139" s="209">
        <v>157388</v>
      </c>
      <c r="B6139" s="209">
        <v>675</v>
      </c>
      <c r="C6139" s="208">
        <v>0.83150203567026604</v>
      </c>
      <c r="D6139" s="209"/>
      <c r="E6139" s="209" t="s">
        <v>109</v>
      </c>
      <c r="F6139" s="209">
        <v>2018</v>
      </c>
    </row>
    <row r="6140" spans="1:6" x14ac:dyDescent="0.45">
      <c r="A6140" s="209">
        <v>157452</v>
      </c>
      <c r="B6140" s="209">
        <v>400</v>
      </c>
      <c r="C6140" s="208">
        <v>40.75455434678338</v>
      </c>
      <c r="D6140" s="209"/>
      <c r="E6140" s="209" t="s">
        <v>204</v>
      </c>
      <c r="F6140" s="209">
        <v>2019</v>
      </c>
    </row>
    <row r="6141" spans="1:6" x14ac:dyDescent="0.45">
      <c r="A6141" s="209">
        <v>157453</v>
      </c>
      <c r="B6141" s="209">
        <v>400</v>
      </c>
      <c r="C6141" s="208">
        <v>58.869157459657089</v>
      </c>
      <c r="D6141" s="209"/>
      <c r="E6141" s="209" t="s">
        <v>204</v>
      </c>
      <c r="F6141" s="209">
        <v>2019</v>
      </c>
    </row>
    <row r="6142" spans="1:6" x14ac:dyDescent="0.45">
      <c r="A6142" s="209">
        <v>157454</v>
      </c>
      <c r="B6142" s="209">
        <v>400</v>
      </c>
      <c r="C6142" s="208">
        <v>24.76693965771247</v>
      </c>
      <c r="D6142" s="209"/>
      <c r="E6142" s="209" t="s">
        <v>204</v>
      </c>
      <c r="F6142" s="209">
        <v>2019</v>
      </c>
    </row>
    <row r="6143" spans="1:6" x14ac:dyDescent="0.45">
      <c r="A6143" s="209">
        <v>157477</v>
      </c>
      <c r="B6143" s="209">
        <v>200</v>
      </c>
      <c r="C6143" s="208">
        <v>50.720730475977241</v>
      </c>
      <c r="D6143" s="209" t="s">
        <v>227</v>
      </c>
      <c r="E6143" s="209" t="s">
        <v>204</v>
      </c>
      <c r="F6143" s="209">
        <v>2019</v>
      </c>
    </row>
    <row r="6144" spans="1:6" x14ac:dyDescent="0.45">
      <c r="A6144" s="209">
        <v>157479</v>
      </c>
      <c r="B6144" s="209">
        <v>200</v>
      </c>
      <c r="C6144" s="208">
        <v>50.877085214600143</v>
      </c>
      <c r="D6144" s="209"/>
      <c r="E6144" s="209" t="s">
        <v>204</v>
      </c>
      <c r="F6144" s="209">
        <v>2019</v>
      </c>
    </row>
    <row r="6145" spans="1:6" x14ac:dyDescent="0.45">
      <c r="A6145" s="209">
        <v>158405</v>
      </c>
      <c r="B6145" s="209">
        <v>160</v>
      </c>
      <c r="C6145" s="208">
        <v>2.8657459752734962</v>
      </c>
      <c r="D6145" s="209"/>
      <c r="E6145" s="209" t="s">
        <v>111</v>
      </c>
      <c r="F6145" s="209">
        <v>2001</v>
      </c>
    </row>
    <row r="6146" spans="1:6" x14ac:dyDescent="0.45">
      <c r="A6146" s="209">
        <v>158406</v>
      </c>
      <c r="B6146" s="209">
        <v>200</v>
      </c>
      <c r="C6146" s="208">
        <v>10.033728121333541</v>
      </c>
      <c r="D6146" s="209"/>
      <c r="E6146" s="209" t="s">
        <v>111</v>
      </c>
      <c r="F6146" s="209">
        <v>2001</v>
      </c>
    </row>
    <row r="6147" spans="1:6" x14ac:dyDescent="0.45">
      <c r="A6147" s="209">
        <v>158407</v>
      </c>
      <c r="B6147" s="209">
        <v>200</v>
      </c>
      <c r="C6147" s="208">
        <v>36.318723821343568</v>
      </c>
      <c r="D6147" s="209"/>
      <c r="E6147" s="209" t="s">
        <v>111</v>
      </c>
      <c r="F6147" s="209">
        <v>2001</v>
      </c>
    </row>
    <row r="6148" spans="1:6" x14ac:dyDescent="0.45">
      <c r="A6148" s="209">
        <v>158503</v>
      </c>
      <c r="B6148" s="209">
        <v>200</v>
      </c>
      <c r="C6148" s="208">
        <v>26.403325447530001</v>
      </c>
      <c r="D6148" s="209"/>
      <c r="E6148" s="209" t="s">
        <v>111</v>
      </c>
      <c r="F6148" s="209">
        <v>1901</v>
      </c>
    </row>
    <row r="6149" spans="1:6" x14ac:dyDescent="0.45">
      <c r="A6149" s="209">
        <v>158505</v>
      </c>
      <c r="B6149" s="209">
        <v>300</v>
      </c>
      <c r="C6149" s="208">
        <v>43.459017016845152</v>
      </c>
      <c r="D6149" s="209"/>
      <c r="E6149" s="209" t="s">
        <v>111</v>
      </c>
      <c r="F6149" s="209">
        <v>1901</v>
      </c>
    </row>
    <row r="6150" spans="1:6" x14ac:dyDescent="0.45">
      <c r="A6150" s="209">
        <v>158514</v>
      </c>
      <c r="B6150" s="209">
        <v>400</v>
      </c>
      <c r="C6150" s="208">
        <v>19.496607296768431</v>
      </c>
      <c r="D6150" s="209"/>
      <c r="E6150" s="209" t="s">
        <v>204</v>
      </c>
      <c r="F6150" s="209">
        <v>2019</v>
      </c>
    </row>
    <row r="6151" spans="1:6" x14ac:dyDescent="0.45">
      <c r="A6151" s="209">
        <v>158516</v>
      </c>
      <c r="B6151" s="209">
        <v>250</v>
      </c>
      <c r="C6151" s="208">
        <v>21.830146587028949</v>
      </c>
      <c r="D6151" s="209"/>
      <c r="E6151" s="209" t="s">
        <v>204</v>
      </c>
      <c r="F6151" s="209">
        <v>2019</v>
      </c>
    </row>
    <row r="6152" spans="1:6" x14ac:dyDescent="0.45">
      <c r="A6152" s="209">
        <v>158519</v>
      </c>
      <c r="B6152" s="209">
        <v>250</v>
      </c>
      <c r="C6152" s="208">
        <v>27.42689373579962</v>
      </c>
      <c r="D6152" s="209"/>
      <c r="E6152" s="209" t="s">
        <v>204</v>
      </c>
      <c r="F6152" s="209">
        <v>2019</v>
      </c>
    </row>
    <row r="6153" spans="1:6" x14ac:dyDescent="0.45">
      <c r="A6153" s="209">
        <v>158913</v>
      </c>
      <c r="B6153" s="209"/>
      <c r="C6153" s="208">
        <v>7.4352754378484196</v>
      </c>
      <c r="D6153" s="209"/>
      <c r="E6153" s="209"/>
      <c r="F6153" s="209">
        <v>1901</v>
      </c>
    </row>
    <row r="6154" spans="1:6" x14ac:dyDescent="0.45">
      <c r="A6154" s="209">
        <v>158914</v>
      </c>
      <c r="B6154" s="209"/>
      <c r="C6154" s="208">
        <v>2.4160898159773758</v>
      </c>
      <c r="D6154" s="209"/>
      <c r="E6154" s="209"/>
      <c r="F6154" s="209">
        <v>1901</v>
      </c>
    </row>
    <row r="6155" spans="1:6" x14ac:dyDescent="0.45">
      <c r="A6155" s="209">
        <v>158916</v>
      </c>
      <c r="B6155" s="209"/>
      <c r="C6155" s="208">
        <v>9.1817622060889761</v>
      </c>
      <c r="D6155" s="209"/>
      <c r="E6155" s="209"/>
      <c r="F6155" s="209">
        <v>1901</v>
      </c>
    </row>
    <row r="6156" spans="1:6" x14ac:dyDescent="0.45">
      <c r="A6156" s="209">
        <v>158918</v>
      </c>
      <c r="B6156" s="209"/>
      <c r="C6156" s="208">
        <v>13.93663472883342</v>
      </c>
      <c r="D6156" s="209"/>
      <c r="E6156" s="209"/>
      <c r="F6156" s="209"/>
    </row>
    <row r="6157" spans="1:6" x14ac:dyDescent="0.45">
      <c r="A6157" s="209">
        <v>158921</v>
      </c>
      <c r="B6157" s="209"/>
      <c r="C6157" s="208">
        <v>6.3705194307965183</v>
      </c>
      <c r="D6157" s="209"/>
      <c r="E6157" s="209"/>
      <c r="F6157" s="209"/>
    </row>
    <row r="6158" spans="1:6" x14ac:dyDescent="0.45">
      <c r="A6158" s="209">
        <v>158922</v>
      </c>
      <c r="B6158" s="209"/>
      <c r="C6158" s="208">
        <v>10.63824666829546</v>
      </c>
      <c r="D6158" s="209"/>
      <c r="E6158" s="209"/>
      <c r="F6158" s="209"/>
    </row>
    <row r="6159" spans="1:6" x14ac:dyDescent="0.45">
      <c r="A6159" s="209">
        <v>158923</v>
      </c>
      <c r="B6159" s="209"/>
      <c r="C6159" s="208">
        <v>13.616002972610019</v>
      </c>
      <c r="D6159" s="209"/>
      <c r="E6159" s="209"/>
      <c r="F6159" s="209"/>
    </row>
    <row r="6160" spans="1:6" x14ac:dyDescent="0.45">
      <c r="A6160" s="209">
        <v>158926</v>
      </c>
      <c r="B6160" s="209"/>
      <c r="C6160" s="208">
        <v>10.38611320834424</v>
      </c>
      <c r="D6160" s="209"/>
      <c r="E6160" s="209"/>
      <c r="F6160" s="209"/>
    </row>
    <row r="6161" spans="1:6" x14ac:dyDescent="0.45">
      <c r="A6161" s="209">
        <v>158927</v>
      </c>
      <c r="B6161" s="209"/>
      <c r="C6161" s="208">
        <v>2.2416202627759292</v>
      </c>
      <c r="D6161" s="209"/>
      <c r="E6161" s="209"/>
      <c r="F6161" s="209"/>
    </row>
    <row r="6162" spans="1:6" x14ac:dyDescent="0.45">
      <c r="A6162" s="209">
        <v>159152</v>
      </c>
      <c r="B6162" s="209">
        <v>250</v>
      </c>
      <c r="C6162" s="208">
        <v>52.2157248825932</v>
      </c>
      <c r="D6162" s="209"/>
      <c r="E6162" s="209" t="s">
        <v>204</v>
      </c>
      <c r="F6162" s="209">
        <v>2019</v>
      </c>
    </row>
    <row r="6163" spans="1:6" x14ac:dyDescent="0.45">
      <c r="A6163" s="209">
        <v>159153</v>
      </c>
      <c r="B6163" s="209">
        <v>250</v>
      </c>
      <c r="C6163" s="208">
        <v>36.851263424732998</v>
      </c>
      <c r="D6163" s="209"/>
      <c r="E6163" s="209" t="s">
        <v>204</v>
      </c>
      <c r="F6163" s="209">
        <v>2019</v>
      </c>
    </row>
    <row r="6164" spans="1:6" x14ac:dyDescent="0.45">
      <c r="A6164" s="209">
        <v>159233</v>
      </c>
      <c r="B6164" s="209">
        <v>250</v>
      </c>
      <c r="C6164" s="208">
        <v>21.486437116121849</v>
      </c>
      <c r="D6164" s="209"/>
      <c r="E6164" s="209" t="s">
        <v>204</v>
      </c>
      <c r="F6164" s="209">
        <v>2019</v>
      </c>
    </row>
    <row r="6165" spans="1:6" x14ac:dyDescent="0.45">
      <c r="A6165" s="209">
        <v>159240</v>
      </c>
      <c r="B6165" s="209">
        <v>315</v>
      </c>
      <c r="C6165" s="208">
        <v>20.601328206352729</v>
      </c>
      <c r="D6165" s="209"/>
      <c r="E6165" s="209" t="s">
        <v>204</v>
      </c>
      <c r="F6165" s="209">
        <v>2019</v>
      </c>
    </row>
    <row r="6166" spans="1:6" x14ac:dyDescent="0.45">
      <c r="A6166" s="209">
        <v>159245</v>
      </c>
      <c r="B6166" s="209">
        <v>315</v>
      </c>
      <c r="C6166" s="208">
        <v>16.153217175434499</v>
      </c>
      <c r="D6166" s="209"/>
      <c r="E6166" s="209" t="s">
        <v>204</v>
      </c>
      <c r="F6166" s="209">
        <v>2019</v>
      </c>
    </row>
    <row r="6167" spans="1:6" x14ac:dyDescent="0.45">
      <c r="A6167" s="209">
        <v>159247</v>
      </c>
      <c r="B6167" s="209">
        <v>315</v>
      </c>
      <c r="C6167" s="208">
        <v>39.741739719827393</v>
      </c>
      <c r="D6167" s="209"/>
      <c r="E6167" s="209" t="s">
        <v>204</v>
      </c>
      <c r="F6167" s="209">
        <v>2019</v>
      </c>
    </row>
    <row r="6168" spans="1:6" x14ac:dyDescent="0.45">
      <c r="A6168" s="209">
        <v>159252</v>
      </c>
      <c r="B6168" s="209">
        <v>315</v>
      </c>
      <c r="C6168" s="208">
        <v>12.534845270628569</v>
      </c>
      <c r="D6168" s="209"/>
      <c r="E6168" s="209" t="s">
        <v>204</v>
      </c>
      <c r="F6168" s="209">
        <v>2019</v>
      </c>
    </row>
    <row r="6169" spans="1:6" x14ac:dyDescent="0.45">
      <c r="A6169" s="209">
        <v>159257</v>
      </c>
      <c r="B6169" s="209">
        <v>315</v>
      </c>
      <c r="C6169" s="208">
        <v>47.683258154460582</v>
      </c>
      <c r="D6169" s="209"/>
      <c r="E6169" s="209" t="s">
        <v>204</v>
      </c>
      <c r="F6169" s="209">
        <v>2019</v>
      </c>
    </row>
    <row r="6170" spans="1:6" x14ac:dyDescent="0.45">
      <c r="A6170" s="209">
        <v>159258</v>
      </c>
      <c r="B6170" s="209">
        <v>315</v>
      </c>
      <c r="C6170" s="208">
        <v>8.6238436287658509</v>
      </c>
      <c r="D6170" s="209" t="s">
        <v>489</v>
      </c>
      <c r="E6170" s="209" t="s">
        <v>204</v>
      </c>
      <c r="F6170" s="209">
        <v>2016</v>
      </c>
    </row>
    <row r="6171" spans="1:6" x14ac:dyDescent="0.45">
      <c r="A6171" s="209">
        <v>159340</v>
      </c>
      <c r="B6171" s="209">
        <v>200</v>
      </c>
      <c r="C6171" s="208">
        <v>18.91965380257453</v>
      </c>
      <c r="D6171" s="209"/>
      <c r="E6171" s="209" t="s">
        <v>204</v>
      </c>
      <c r="F6171" s="209">
        <v>2019</v>
      </c>
    </row>
    <row r="6172" spans="1:6" x14ac:dyDescent="0.45">
      <c r="A6172" s="209">
        <v>159342</v>
      </c>
      <c r="B6172" s="209">
        <v>200</v>
      </c>
      <c r="C6172" s="208">
        <v>19.2292095517811</v>
      </c>
      <c r="D6172" s="209"/>
      <c r="E6172" s="209" t="s">
        <v>204</v>
      </c>
      <c r="F6172" s="209">
        <v>2019</v>
      </c>
    </row>
    <row r="6173" spans="1:6" x14ac:dyDescent="0.45">
      <c r="A6173" s="209">
        <v>159347</v>
      </c>
      <c r="B6173" s="209">
        <v>200</v>
      </c>
      <c r="C6173" s="208">
        <v>19.123022774848799</v>
      </c>
      <c r="D6173" s="209"/>
      <c r="E6173" s="209" t="s">
        <v>204</v>
      </c>
      <c r="F6173" s="209">
        <v>2019</v>
      </c>
    </row>
    <row r="6174" spans="1:6" x14ac:dyDescent="0.45">
      <c r="A6174" s="209">
        <v>159349</v>
      </c>
      <c r="B6174" s="209">
        <v>200</v>
      </c>
      <c r="C6174" s="208">
        <v>9.0372230233745992</v>
      </c>
      <c r="D6174" s="209"/>
      <c r="E6174" s="209" t="s">
        <v>204</v>
      </c>
      <c r="F6174" s="209">
        <v>2019</v>
      </c>
    </row>
    <row r="6175" spans="1:6" x14ac:dyDescent="0.45">
      <c r="A6175" s="209">
        <v>159353</v>
      </c>
      <c r="B6175" s="209">
        <v>160</v>
      </c>
      <c r="C6175" s="208">
        <v>11.70907767509572</v>
      </c>
      <c r="D6175" s="209"/>
      <c r="E6175" s="209" t="s">
        <v>204</v>
      </c>
      <c r="F6175" s="209">
        <v>2019</v>
      </c>
    </row>
    <row r="6176" spans="1:6" x14ac:dyDescent="0.45">
      <c r="A6176" s="209">
        <v>159357</v>
      </c>
      <c r="B6176" s="209">
        <v>160</v>
      </c>
      <c r="C6176" s="208">
        <v>9.1246218078488379</v>
      </c>
      <c r="D6176" s="209"/>
      <c r="E6176" s="209" t="s">
        <v>204</v>
      </c>
      <c r="F6176" s="209">
        <v>2019</v>
      </c>
    </row>
    <row r="6177" spans="1:6" x14ac:dyDescent="0.45">
      <c r="A6177" s="209">
        <v>159364</v>
      </c>
      <c r="B6177" s="209">
        <v>160</v>
      </c>
      <c r="C6177" s="208">
        <v>10.242298163928311</v>
      </c>
      <c r="D6177" s="209"/>
      <c r="E6177" s="209" t="s">
        <v>204</v>
      </c>
      <c r="F6177" s="209">
        <v>2019</v>
      </c>
    </row>
    <row r="6178" spans="1:6" x14ac:dyDescent="0.45">
      <c r="A6178" s="209">
        <v>159516</v>
      </c>
      <c r="B6178" s="209">
        <v>250</v>
      </c>
      <c r="C6178" s="208">
        <v>11.06822646091207</v>
      </c>
      <c r="D6178" s="209"/>
      <c r="E6178" s="209" t="s">
        <v>204</v>
      </c>
      <c r="F6178" s="209">
        <v>2019</v>
      </c>
    </row>
    <row r="6179" spans="1:6" x14ac:dyDescent="0.45">
      <c r="A6179" s="209">
        <v>159525</v>
      </c>
      <c r="B6179" s="209">
        <v>250</v>
      </c>
      <c r="C6179" s="208">
        <v>27.100697704226612</v>
      </c>
      <c r="D6179" s="209"/>
      <c r="E6179" s="209" t="s">
        <v>204</v>
      </c>
      <c r="F6179" s="209">
        <v>2019</v>
      </c>
    </row>
    <row r="6180" spans="1:6" x14ac:dyDescent="0.45">
      <c r="A6180" s="209">
        <v>159544</v>
      </c>
      <c r="B6180" s="209">
        <v>250</v>
      </c>
      <c r="C6180" s="208">
        <v>11.09289592637939</v>
      </c>
      <c r="D6180" s="209"/>
      <c r="E6180" s="209" t="s">
        <v>204</v>
      </c>
      <c r="F6180" s="209">
        <v>2019</v>
      </c>
    </row>
    <row r="6181" spans="1:6" x14ac:dyDescent="0.45">
      <c r="A6181" s="209">
        <v>159594</v>
      </c>
      <c r="B6181" s="209">
        <v>250</v>
      </c>
      <c r="C6181" s="208">
        <v>44.329514434040227</v>
      </c>
      <c r="D6181" s="209"/>
      <c r="E6181" s="209" t="s">
        <v>204</v>
      </c>
      <c r="F6181" s="209">
        <v>2019</v>
      </c>
    </row>
    <row r="6182" spans="1:6" x14ac:dyDescent="0.45">
      <c r="A6182" s="209">
        <v>159595</v>
      </c>
      <c r="B6182" s="209">
        <v>250</v>
      </c>
      <c r="C6182" s="208">
        <v>1.3802033067525581</v>
      </c>
      <c r="D6182" s="209"/>
      <c r="E6182" s="209" t="s">
        <v>204</v>
      </c>
      <c r="F6182" s="209">
        <v>2019</v>
      </c>
    </row>
    <row r="6183" spans="1:6" x14ac:dyDescent="0.45">
      <c r="A6183" s="209">
        <v>159721</v>
      </c>
      <c r="B6183" s="209">
        <v>315</v>
      </c>
      <c r="C6183" s="208">
        <v>9.9242020325420626</v>
      </c>
      <c r="D6183" s="209"/>
      <c r="E6183" s="209" t="s">
        <v>204</v>
      </c>
      <c r="F6183" s="209">
        <v>2019</v>
      </c>
    </row>
    <row r="6184" spans="1:6" x14ac:dyDescent="0.45">
      <c r="A6184" s="209">
        <v>159723</v>
      </c>
      <c r="B6184" s="209">
        <v>315</v>
      </c>
      <c r="C6184" s="208">
        <v>17.232786484820991</v>
      </c>
      <c r="D6184" s="209"/>
      <c r="E6184" s="209" t="s">
        <v>204</v>
      </c>
      <c r="F6184" s="209">
        <v>2019</v>
      </c>
    </row>
    <row r="6185" spans="1:6" x14ac:dyDescent="0.45">
      <c r="A6185" s="209">
        <v>159725</v>
      </c>
      <c r="B6185" s="209">
        <v>315</v>
      </c>
      <c r="C6185" s="208">
        <v>17.089624718041041</v>
      </c>
      <c r="D6185" s="209"/>
      <c r="E6185" s="209" t="s">
        <v>204</v>
      </c>
      <c r="F6185" s="209">
        <v>2019</v>
      </c>
    </row>
    <row r="6186" spans="1:6" x14ac:dyDescent="0.45">
      <c r="A6186" s="209">
        <v>159728</v>
      </c>
      <c r="B6186" s="209">
        <v>315</v>
      </c>
      <c r="C6186" s="208">
        <v>51.958404325079243</v>
      </c>
      <c r="D6186" s="209"/>
      <c r="E6186" s="209" t="s">
        <v>204</v>
      </c>
      <c r="F6186" s="209">
        <v>2019</v>
      </c>
    </row>
    <row r="6187" spans="1:6" x14ac:dyDescent="0.45">
      <c r="A6187" s="209">
        <v>159729</v>
      </c>
      <c r="B6187" s="209">
        <v>315</v>
      </c>
      <c r="C6187" s="208">
        <v>49.078109752605251</v>
      </c>
      <c r="D6187" s="209"/>
      <c r="E6187" s="209" t="s">
        <v>204</v>
      </c>
      <c r="F6187" s="209">
        <v>2019</v>
      </c>
    </row>
    <row r="6188" spans="1:6" x14ac:dyDescent="0.45">
      <c r="A6188" s="209">
        <v>159732</v>
      </c>
      <c r="B6188" s="209">
        <v>315</v>
      </c>
      <c r="C6188" s="208">
        <v>47.135289593970363</v>
      </c>
      <c r="D6188" s="209"/>
      <c r="E6188" s="209" t="s">
        <v>204</v>
      </c>
      <c r="F6188" s="209">
        <v>2019</v>
      </c>
    </row>
    <row r="6189" spans="1:6" x14ac:dyDescent="0.45">
      <c r="A6189" s="209">
        <v>159736</v>
      </c>
      <c r="B6189" s="209">
        <v>315</v>
      </c>
      <c r="C6189" s="208">
        <v>52.184842875876413</v>
      </c>
      <c r="D6189" s="209"/>
      <c r="E6189" s="209" t="s">
        <v>204</v>
      </c>
      <c r="F6189" s="209">
        <v>2019</v>
      </c>
    </row>
    <row r="6190" spans="1:6" x14ac:dyDescent="0.45">
      <c r="A6190" s="209">
        <v>159739</v>
      </c>
      <c r="B6190" s="209">
        <v>315</v>
      </c>
      <c r="C6190" s="208">
        <v>55.13239383518431</v>
      </c>
      <c r="D6190" s="209"/>
      <c r="E6190" s="209" t="s">
        <v>204</v>
      </c>
      <c r="F6190" s="209">
        <v>2019</v>
      </c>
    </row>
    <row r="6191" spans="1:6" x14ac:dyDescent="0.45">
      <c r="A6191" s="209">
        <v>159742</v>
      </c>
      <c r="B6191" s="209">
        <v>400</v>
      </c>
      <c r="C6191" s="208">
        <v>12.54415919940082</v>
      </c>
      <c r="D6191" s="209"/>
      <c r="E6191" s="209" t="s">
        <v>204</v>
      </c>
      <c r="F6191" s="209">
        <v>2019</v>
      </c>
    </row>
    <row r="6192" spans="1:6" x14ac:dyDescent="0.45">
      <c r="A6192" s="209">
        <v>159747</v>
      </c>
      <c r="B6192" s="209">
        <v>400</v>
      </c>
      <c r="C6192" s="208">
        <v>60.228510699578813</v>
      </c>
      <c r="D6192" s="209"/>
      <c r="E6192" s="209" t="s">
        <v>204</v>
      </c>
      <c r="F6192" s="209">
        <v>2019</v>
      </c>
    </row>
    <row r="6193" spans="1:6" x14ac:dyDescent="0.45">
      <c r="A6193" s="209">
        <v>159764</v>
      </c>
      <c r="B6193" s="209">
        <v>500</v>
      </c>
      <c r="C6193" s="208">
        <v>80.269118666287198</v>
      </c>
      <c r="D6193" s="209"/>
      <c r="E6193" s="209" t="s">
        <v>204</v>
      </c>
      <c r="F6193" s="209">
        <v>2019</v>
      </c>
    </row>
    <row r="6194" spans="1:6" x14ac:dyDescent="0.45">
      <c r="A6194" s="209">
        <v>159769</v>
      </c>
      <c r="B6194" s="209">
        <v>200</v>
      </c>
      <c r="C6194" s="208">
        <v>12.71644132699188</v>
      </c>
      <c r="D6194" s="209" t="s">
        <v>227</v>
      </c>
      <c r="E6194" s="209" t="s">
        <v>204</v>
      </c>
      <c r="F6194" s="209">
        <v>2019</v>
      </c>
    </row>
    <row r="6195" spans="1:6" x14ac:dyDescent="0.45">
      <c r="A6195" s="209">
        <v>159770</v>
      </c>
      <c r="B6195" s="209">
        <v>200</v>
      </c>
      <c r="C6195" s="208">
        <v>11.003307730719751</v>
      </c>
      <c r="D6195" s="209" t="s">
        <v>227</v>
      </c>
      <c r="E6195" s="209" t="s">
        <v>204</v>
      </c>
      <c r="F6195" s="209">
        <v>2019</v>
      </c>
    </row>
    <row r="6196" spans="1:6" x14ac:dyDescent="0.45">
      <c r="A6196" s="209">
        <v>159772</v>
      </c>
      <c r="B6196" s="209">
        <v>200</v>
      </c>
      <c r="C6196" s="208">
        <v>34.145915889609</v>
      </c>
      <c r="D6196" s="209"/>
      <c r="E6196" s="209" t="s">
        <v>204</v>
      </c>
      <c r="F6196" s="209">
        <v>2019</v>
      </c>
    </row>
    <row r="6197" spans="1:6" x14ac:dyDescent="0.45">
      <c r="A6197" s="209">
        <v>160103</v>
      </c>
      <c r="B6197" s="209">
        <v>200</v>
      </c>
      <c r="C6197" s="208">
        <v>25.73559249387505</v>
      </c>
      <c r="D6197" s="209" t="s">
        <v>227</v>
      </c>
      <c r="E6197" s="209" t="s">
        <v>204</v>
      </c>
      <c r="F6197" s="209">
        <v>2019</v>
      </c>
    </row>
    <row r="6198" spans="1:6" x14ac:dyDescent="0.45">
      <c r="A6198" s="209">
        <v>160104</v>
      </c>
      <c r="B6198" s="209">
        <v>200</v>
      </c>
      <c r="C6198" s="208">
        <v>11.397529794881629</v>
      </c>
      <c r="D6198" s="209"/>
      <c r="E6198" s="209" t="s">
        <v>204</v>
      </c>
      <c r="F6198" s="209">
        <v>2019</v>
      </c>
    </row>
    <row r="6199" spans="1:6" x14ac:dyDescent="0.45">
      <c r="A6199" s="209">
        <v>160105</v>
      </c>
      <c r="B6199" s="209">
        <v>200</v>
      </c>
      <c r="C6199" s="208">
        <v>14.40204962792787</v>
      </c>
      <c r="D6199" s="209"/>
      <c r="E6199" s="209" t="s">
        <v>204</v>
      </c>
      <c r="F6199" s="209">
        <v>2019</v>
      </c>
    </row>
    <row r="6200" spans="1:6" x14ac:dyDescent="0.45">
      <c r="A6200" s="209">
        <v>160106</v>
      </c>
      <c r="B6200" s="209">
        <v>200</v>
      </c>
      <c r="C6200" s="208">
        <v>4.6105840192856196</v>
      </c>
      <c r="D6200" s="209"/>
      <c r="E6200" s="209" t="s">
        <v>204</v>
      </c>
      <c r="F6200" s="209">
        <v>2019</v>
      </c>
    </row>
    <row r="6201" spans="1:6" x14ac:dyDescent="0.45">
      <c r="A6201" s="209">
        <v>160107</v>
      </c>
      <c r="B6201" s="209">
        <v>200</v>
      </c>
      <c r="C6201" s="208">
        <v>9.0197876522633589</v>
      </c>
      <c r="D6201" s="209" t="s">
        <v>228</v>
      </c>
      <c r="E6201" s="209" t="s">
        <v>204</v>
      </c>
      <c r="F6201" s="209">
        <v>2019</v>
      </c>
    </row>
    <row r="6202" spans="1:6" x14ac:dyDescent="0.45">
      <c r="A6202" s="209">
        <v>160352</v>
      </c>
      <c r="B6202" s="209">
        <v>1500</v>
      </c>
      <c r="C6202" s="208">
        <v>56.712823963903958</v>
      </c>
      <c r="D6202" s="209"/>
      <c r="E6202" s="209" t="s">
        <v>203</v>
      </c>
      <c r="F6202" s="209">
        <v>1901</v>
      </c>
    </row>
    <row r="6203" spans="1:6" x14ac:dyDescent="0.45">
      <c r="A6203" s="209">
        <v>161206</v>
      </c>
      <c r="B6203" s="209">
        <v>250</v>
      </c>
      <c r="C6203" s="208">
        <v>19.035090330755089</v>
      </c>
      <c r="D6203" s="209"/>
      <c r="E6203" s="209" t="s">
        <v>204</v>
      </c>
      <c r="F6203" s="209">
        <v>2019</v>
      </c>
    </row>
    <row r="6204" spans="1:6" x14ac:dyDescent="0.45">
      <c r="A6204" s="209">
        <v>161214</v>
      </c>
      <c r="B6204" s="209">
        <v>250</v>
      </c>
      <c r="C6204" s="208">
        <v>25.074952223532812</v>
      </c>
      <c r="D6204" s="209"/>
      <c r="E6204" s="209" t="s">
        <v>204</v>
      </c>
      <c r="F6204" s="209">
        <v>2019</v>
      </c>
    </row>
    <row r="6205" spans="1:6" x14ac:dyDescent="0.45">
      <c r="A6205" s="209">
        <v>161215</v>
      </c>
      <c r="B6205" s="209">
        <v>250</v>
      </c>
      <c r="C6205" s="208">
        <v>6.2161861302293984</v>
      </c>
      <c r="D6205" s="209"/>
      <c r="E6205" s="209" t="s">
        <v>204</v>
      </c>
      <c r="F6205" s="209">
        <v>2019</v>
      </c>
    </row>
    <row r="6206" spans="1:6" x14ac:dyDescent="0.45">
      <c r="A6206" s="209">
        <v>161218</v>
      </c>
      <c r="B6206" s="209">
        <v>250</v>
      </c>
      <c r="C6206" s="208">
        <v>28.600627755374969</v>
      </c>
      <c r="D6206" s="209"/>
      <c r="E6206" s="209" t="s">
        <v>204</v>
      </c>
      <c r="F6206" s="209">
        <v>2019</v>
      </c>
    </row>
    <row r="6207" spans="1:6" x14ac:dyDescent="0.45">
      <c r="A6207" s="209">
        <v>161224</v>
      </c>
      <c r="B6207" s="209">
        <v>250</v>
      </c>
      <c r="C6207" s="208">
        <v>29.7595195185142</v>
      </c>
      <c r="D6207" s="209"/>
      <c r="E6207" s="209" t="s">
        <v>204</v>
      </c>
      <c r="F6207" s="209">
        <v>2019</v>
      </c>
    </row>
    <row r="6208" spans="1:6" x14ac:dyDescent="0.45">
      <c r="A6208" s="209">
        <v>161227</v>
      </c>
      <c r="B6208" s="209">
        <v>315</v>
      </c>
      <c r="C6208" s="208">
        <v>32.631194332748557</v>
      </c>
      <c r="D6208" s="209"/>
      <c r="E6208" s="209" t="s">
        <v>204</v>
      </c>
      <c r="F6208" s="209">
        <v>2019</v>
      </c>
    </row>
    <row r="6209" spans="1:6" x14ac:dyDescent="0.45">
      <c r="A6209" s="209">
        <v>161233</v>
      </c>
      <c r="B6209" s="209">
        <v>315</v>
      </c>
      <c r="C6209" s="208">
        <v>23.4129764249865</v>
      </c>
      <c r="D6209" s="209"/>
      <c r="E6209" s="209" t="s">
        <v>204</v>
      </c>
      <c r="F6209" s="209">
        <v>2019</v>
      </c>
    </row>
    <row r="6210" spans="1:6" x14ac:dyDescent="0.45">
      <c r="A6210" s="209">
        <v>161256</v>
      </c>
      <c r="B6210" s="209">
        <v>400</v>
      </c>
      <c r="C6210" s="208">
        <v>29.732284204796841</v>
      </c>
      <c r="D6210" s="209"/>
      <c r="E6210" s="209" t="s">
        <v>204</v>
      </c>
      <c r="F6210" s="209">
        <v>2019</v>
      </c>
    </row>
    <row r="6211" spans="1:6" x14ac:dyDescent="0.45">
      <c r="A6211" s="209">
        <v>161259</v>
      </c>
      <c r="B6211" s="209">
        <v>400</v>
      </c>
      <c r="C6211" s="208">
        <v>19.873645867022539</v>
      </c>
      <c r="D6211" s="209"/>
      <c r="E6211" s="209" t="s">
        <v>204</v>
      </c>
      <c r="F6211" s="209">
        <v>2019</v>
      </c>
    </row>
    <row r="6212" spans="1:6" x14ac:dyDescent="0.45">
      <c r="A6212" s="209">
        <v>161264</v>
      </c>
      <c r="B6212" s="209">
        <v>400</v>
      </c>
      <c r="C6212" s="208">
        <v>18.721805468692249</v>
      </c>
      <c r="D6212" s="209"/>
      <c r="E6212" s="209" t="s">
        <v>204</v>
      </c>
      <c r="F6212" s="209">
        <v>2019</v>
      </c>
    </row>
    <row r="6213" spans="1:6" x14ac:dyDescent="0.45">
      <c r="A6213" s="209">
        <v>161605</v>
      </c>
      <c r="B6213" s="209">
        <v>315</v>
      </c>
      <c r="C6213" s="208">
        <v>24.048635574013769</v>
      </c>
      <c r="D6213" s="209"/>
      <c r="E6213" s="209" t="s">
        <v>204</v>
      </c>
      <c r="F6213" s="209">
        <v>2019</v>
      </c>
    </row>
    <row r="6214" spans="1:6" x14ac:dyDescent="0.45">
      <c r="A6214" s="209">
        <v>161606</v>
      </c>
      <c r="B6214" s="209">
        <v>315</v>
      </c>
      <c r="C6214" s="208">
        <v>4.2282900801587218</v>
      </c>
      <c r="D6214" s="209"/>
      <c r="E6214" s="209" t="s">
        <v>204</v>
      </c>
      <c r="F6214" s="209">
        <v>2019</v>
      </c>
    </row>
    <row r="6215" spans="1:6" x14ac:dyDescent="0.45">
      <c r="A6215" s="209">
        <v>161608</v>
      </c>
      <c r="B6215" s="209">
        <v>315</v>
      </c>
      <c r="C6215" s="208">
        <v>32.177770886984092</v>
      </c>
      <c r="D6215" s="209"/>
      <c r="E6215" s="209" t="s">
        <v>204</v>
      </c>
      <c r="F6215" s="209">
        <v>2019</v>
      </c>
    </row>
    <row r="6216" spans="1:6" x14ac:dyDescent="0.45">
      <c r="A6216" s="209">
        <v>161614</v>
      </c>
      <c r="B6216" s="209">
        <v>315</v>
      </c>
      <c r="C6216" s="208">
        <v>6.4451601993807799</v>
      </c>
      <c r="D6216" s="209"/>
      <c r="E6216" s="209" t="s">
        <v>204</v>
      </c>
      <c r="F6216" s="209">
        <v>2019</v>
      </c>
    </row>
    <row r="6217" spans="1:6" x14ac:dyDescent="0.45">
      <c r="A6217" s="209">
        <v>161618</v>
      </c>
      <c r="B6217" s="209">
        <v>450</v>
      </c>
      <c r="C6217" s="208">
        <v>9.9889351287775252</v>
      </c>
      <c r="D6217" s="209"/>
      <c r="E6217" s="209" t="s">
        <v>204</v>
      </c>
      <c r="F6217" s="209">
        <v>2019</v>
      </c>
    </row>
    <row r="6218" spans="1:6" x14ac:dyDescent="0.45">
      <c r="A6218" s="209">
        <v>161622</v>
      </c>
      <c r="B6218" s="209">
        <v>450</v>
      </c>
      <c r="C6218" s="208">
        <v>34.487650914222229</v>
      </c>
      <c r="D6218" s="209"/>
      <c r="E6218" s="209" t="s">
        <v>204</v>
      </c>
      <c r="F6218" s="209">
        <v>2019</v>
      </c>
    </row>
    <row r="6219" spans="1:6" x14ac:dyDescent="0.45">
      <c r="A6219" s="209">
        <v>161624</v>
      </c>
      <c r="B6219" s="209">
        <v>450</v>
      </c>
      <c r="C6219" s="208">
        <v>77.266822357094071</v>
      </c>
      <c r="D6219" s="209"/>
      <c r="E6219" s="209" t="s">
        <v>204</v>
      </c>
      <c r="F6219" s="209">
        <v>2019</v>
      </c>
    </row>
    <row r="6220" spans="1:6" x14ac:dyDescent="0.45">
      <c r="A6220" s="209">
        <v>161625</v>
      </c>
      <c r="B6220" s="209">
        <v>450</v>
      </c>
      <c r="C6220" s="208">
        <v>25.568853904575299</v>
      </c>
      <c r="D6220" s="209"/>
      <c r="E6220" s="209" t="s">
        <v>204</v>
      </c>
      <c r="F6220" s="209">
        <v>2019</v>
      </c>
    </row>
    <row r="6221" spans="1:6" x14ac:dyDescent="0.45">
      <c r="A6221" s="209">
        <v>161693</v>
      </c>
      <c r="B6221" s="209">
        <v>250</v>
      </c>
      <c r="C6221" s="208">
        <v>46.721229649988608</v>
      </c>
      <c r="D6221" s="209"/>
      <c r="E6221" s="209" t="s">
        <v>204</v>
      </c>
      <c r="F6221" s="209">
        <v>2019</v>
      </c>
    </row>
    <row r="6222" spans="1:6" x14ac:dyDescent="0.45">
      <c r="A6222" s="209">
        <v>161694</v>
      </c>
      <c r="B6222" s="209">
        <v>250</v>
      </c>
      <c r="C6222" s="208">
        <v>16.033179461598291</v>
      </c>
      <c r="D6222" s="209"/>
      <c r="E6222" s="209" t="s">
        <v>204</v>
      </c>
      <c r="F6222" s="209">
        <v>2019</v>
      </c>
    </row>
    <row r="6223" spans="1:6" x14ac:dyDescent="0.45">
      <c r="A6223" s="209">
        <v>161756</v>
      </c>
      <c r="B6223" s="209">
        <v>250</v>
      </c>
      <c r="C6223" s="208">
        <v>21.47980560904799</v>
      </c>
      <c r="D6223" s="209"/>
      <c r="E6223" s="209" t="s">
        <v>204</v>
      </c>
      <c r="F6223" s="209">
        <v>2019</v>
      </c>
    </row>
    <row r="6224" spans="1:6" x14ac:dyDescent="0.45">
      <c r="A6224" s="209">
        <v>161759</v>
      </c>
      <c r="B6224" s="209">
        <v>250</v>
      </c>
      <c r="C6224" s="208">
        <v>15.63182836335573</v>
      </c>
      <c r="D6224" s="209"/>
      <c r="E6224" s="209" t="s">
        <v>204</v>
      </c>
      <c r="F6224" s="209">
        <v>2019</v>
      </c>
    </row>
    <row r="6225" spans="1:6" x14ac:dyDescent="0.45">
      <c r="A6225" s="209">
        <v>161761</v>
      </c>
      <c r="B6225" s="209">
        <v>250</v>
      </c>
      <c r="C6225" s="208">
        <v>13.215340518297999</v>
      </c>
      <c r="D6225" s="209"/>
      <c r="E6225" s="209" t="s">
        <v>204</v>
      </c>
      <c r="F6225" s="209">
        <v>2019</v>
      </c>
    </row>
    <row r="6226" spans="1:6" x14ac:dyDescent="0.45">
      <c r="A6226" s="209">
        <v>161764</v>
      </c>
      <c r="B6226" s="209">
        <v>250</v>
      </c>
      <c r="C6226" s="208">
        <v>15.67959087465616</v>
      </c>
      <c r="D6226" s="209"/>
      <c r="E6226" s="209" t="s">
        <v>204</v>
      </c>
      <c r="F6226" s="209">
        <v>2019</v>
      </c>
    </row>
    <row r="6227" spans="1:6" x14ac:dyDescent="0.45">
      <c r="A6227" s="209">
        <v>161767</v>
      </c>
      <c r="B6227" s="209">
        <v>250</v>
      </c>
      <c r="C6227" s="208">
        <v>11.03227428959203</v>
      </c>
      <c r="D6227" s="209"/>
      <c r="E6227" s="209" t="s">
        <v>204</v>
      </c>
      <c r="F6227" s="209">
        <v>2019</v>
      </c>
    </row>
    <row r="6228" spans="1:6" x14ac:dyDescent="0.45">
      <c r="A6228" s="209">
        <v>161768</v>
      </c>
      <c r="B6228" s="209">
        <v>250</v>
      </c>
      <c r="C6228" s="208">
        <v>36.591844555032473</v>
      </c>
      <c r="D6228" s="209"/>
      <c r="E6228" s="209" t="s">
        <v>204</v>
      </c>
      <c r="F6228" s="209">
        <v>2019</v>
      </c>
    </row>
    <row r="6229" spans="1:6" x14ac:dyDescent="0.45">
      <c r="A6229" s="209">
        <v>161771</v>
      </c>
      <c r="B6229" s="209">
        <v>250</v>
      </c>
      <c r="C6229" s="208">
        <v>33.567649978137602</v>
      </c>
      <c r="D6229" s="209"/>
      <c r="E6229" s="209" t="s">
        <v>204</v>
      </c>
      <c r="F6229" s="209">
        <v>2019</v>
      </c>
    </row>
    <row r="6230" spans="1:6" x14ac:dyDescent="0.45">
      <c r="A6230" s="209">
        <v>161793</v>
      </c>
      <c r="B6230" s="209">
        <v>400</v>
      </c>
      <c r="C6230" s="208">
        <v>30.209322136454109</v>
      </c>
      <c r="D6230" s="209"/>
      <c r="E6230" s="209" t="s">
        <v>204</v>
      </c>
      <c r="F6230" s="209">
        <v>2018</v>
      </c>
    </row>
    <row r="6231" spans="1:6" x14ac:dyDescent="0.45">
      <c r="A6231" s="209">
        <v>161796</v>
      </c>
      <c r="B6231" s="209">
        <v>400</v>
      </c>
      <c r="C6231" s="208">
        <v>10.76311613876373</v>
      </c>
      <c r="D6231" s="209"/>
      <c r="E6231" s="209" t="s">
        <v>204</v>
      </c>
      <c r="F6231" s="209">
        <v>2018</v>
      </c>
    </row>
    <row r="6232" spans="1:6" x14ac:dyDescent="0.45">
      <c r="A6232" s="209">
        <v>161810</v>
      </c>
      <c r="B6232" s="209">
        <v>400</v>
      </c>
      <c r="C6232" s="208">
        <v>29.91608450356598</v>
      </c>
      <c r="D6232" s="209"/>
      <c r="E6232" s="209" t="s">
        <v>204</v>
      </c>
      <c r="F6232" s="209">
        <v>2018</v>
      </c>
    </row>
    <row r="6233" spans="1:6" x14ac:dyDescent="0.45">
      <c r="A6233" s="209">
        <v>161812</v>
      </c>
      <c r="B6233" s="209">
        <v>400</v>
      </c>
      <c r="C6233" s="208">
        <v>20.47490964621856</v>
      </c>
      <c r="D6233" s="209"/>
      <c r="E6233" s="209" t="s">
        <v>204</v>
      </c>
      <c r="F6233" s="209">
        <v>2018</v>
      </c>
    </row>
    <row r="6234" spans="1:6" x14ac:dyDescent="0.45">
      <c r="A6234" s="209">
        <v>161817</v>
      </c>
      <c r="B6234" s="209">
        <v>400</v>
      </c>
      <c r="C6234" s="208">
        <v>15.22868195362765</v>
      </c>
      <c r="D6234" s="209"/>
      <c r="E6234" s="209" t="s">
        <v>204</v>
      </c>
      <c r="F6234" s="209">
        <v>2018</v>
      </c>
    </row>
    <row r="6235" spans="1:6" x14ac:dyDescent="0.45">
      <c r="A6235" s="209">
        <v>161838</v>
      </c>
      <c r="B6235" s="209">
        <v>250</v>
      </c>
      <c r="C6235" s="208">
        <v>25.101625940806201</v>
      </c>
      <c r="D6235" s="209"/>
      <c r="E6235" s="209" t="s">
        <v>204</v>
      </c>
      <c r="F6235" s="209">
        <v>2019</v>
      </c>
    </row>
    <row r="6236" spans="1:6" x14ac:dyDescent="0.45">
      <c r="A6236" s="209">
        <v>161842</v>
      </c>
      <c r="B6236" s="209">
        <v>200</v>
      </c>
      <c r="C6236" s="208">
        <v>30.15485242951365</v>
      </c>
      <c r="D6236" s="209"/>
      <c r="E6236" s="209" t="s">
        <v>204</v>
      </c>
      <c r="F6236" s="209">
        <v>2019</v>
      </c>
    </row>
    <row r="6237" spans="1:6" x14ac:dyDescent="0.45">
      <c r="A6237" s="209">
        <v>161845</v>
      </c>
      <c r="B6237" s="209">
        <v>200</v>
      </c>
      <c r="C6237" s="208">
        <v>43.976414702469199</v>
      </c>
      <c r="D6237" s="209"/>
      <c r="E6237" s="209" t="s">
        <v>204</v>
      </c>
      <c r="F6237" s="209">
        <v>2019</v>
      </c>
    </row>
    <row r="6238" spans="1:6" x14ac:dyDescent="0.45">
      <c r="A6238" s="209">
        <v>161850</v>
      </c>
      <c r="B6238" s="209">
        <v>200</v>
      </c>
      <c r="C6238" s="208">
        <v>42.298867831426499</v>
      </c>
      <c r="D6238" s="209"/>
      <c r="E6238" s="209" t="s">
        <v>204</v>
      </c>
      <c r="F6238" s="209">
        <v>2018</v>
      </c>
    </row>
    <row r="6239" spans="1:6" x14ac:dyDescent="0.45">
      <c r="A6239" s="209">
        <v>161852</v>
      </c>
      <c r="B6239" s="209">
        <v>250</v>
      </c>
      <c r="C6239" s="208">
        <v>57.932484194733568</v>
      </c>
      <c r="D6239" s="209"/>
      <c r="E6239" s="209" t="s">
        <v>204</v>
      </c>
      <c r="F6239" s="209">
        <v>2018</v>
      </c>
    </row>
    <row r="6240" spans="1:6" x14ac:dyDescent="0.45">
      <c r="A6240" s="209">
        <v>161856</v>
      </c>
      <c r="B6240" s="209">
        <v>250</v>
      </c>
      <c r="C6240" s="208">
        <v>41.070316994378189</v>
      </c>
      <c r="D6240" s="209"/>
      <c r="E6240" s="209" t="s">
        <v>204</v>
      </c>
      <c r="F6240" s="209">
        <v>2018</v>
      </c>
    </row>
    <row r="6241" spans="1:6" x14ac:dyDescent="0.45">
      <c r="A6241" s="209">
        <v>161860</v>
      </c>
      <c r="B6241" s="209">
        <v>250</v>
      </c>
      <c r="C6241" s="208">
        <v>31.509975261895381</v>
      </c>
      <c r="D6241" s="209"/>
      <c r="E6241" s="209" t="s">
        <v>204</v>
      </c>
      <c r="F6241" s="209">
        <v>2018</v>
      </c>
    </row>
    <row r="6242" spans="1:6" x14ac:dyDescent="0.45">
      <c r="A6242" s="209">
        <v>161863</v>
      </c>
      <c r="B6242" s="209">
        <v>250</v>
      </c>
      <c r="C6242" s="208">
        <v>24.699128425892368</v>
      </c>
      <c r="D6242" s="209"/>
      <c r="E6242" s="209" t="s">
        <v>204</v>
      </c>
      <c r="F6242" s="209">
        <v>2018</v>
      </c>
    </row>
    <row r="6243" spans="1:6" x14ac:dyDescent="0.45">
      <c r="A6243" s="209">
        <v>161867</v>
      </c>
      <c r="B6243" s="209">
        <v>200</v>
      </c>
      <c r="C6243" s="208">
        <v>18.557621668975219</v>
      </c>
      <c r="D6243" s="209"/>
      <c r="E6243" s="209" t="s">
        <v>204</v>
      </c>
      <c r="F6243" s="209">
        <v>2018</v>
      </c>
    </row>
    <row r="6244" spans="1:6" x14ac:dyDescent="0.45">
      <c r="A6244" s="209">
        <v>161869</v>
      </c>
      <c r="B6244" s="209">
        <v>250</v>
      </c>
      <c r="C6244" s="208">
        <v>74.398365822231327</v>
      </c>
      <c r="D6244" s="209"/>
      <c r="E6244" s="209" t="s">
        <v>204</v>
      </c>
      <c r="F6244" s="209">
        <v>2018</v>
      </c>
    </row>
    <row r="6245" spans="1:6" x14ac:dyDescent="0.45">
      <c r="A6245" s="209">
        <v>161871</v>
      </c>
      <c r="B6245" s="209">
        <v>250</v>
      </c>
      <c r="C6245" s="208">
        <v>21.226007089813859</v>
      </c>
      <c r="D6245" s="209"/>
      <c r="E6245" s="209" t="s">
        <v>204</v>
      </c>
      <c r="F6245" s="209">
        <v>2018</v>
      </c>
    </row>
    <row r="6246" spans="1:6" x14ac:dyDescent="0.45">
      <c r="A6246" s="209">
        <v>161899</v>
      </c>
      <c r="B6246" s="209">
        <v>200</v>
      </c>
      <c r="C6246" s="208">
        <v>27.264739903301031</v>
      </c>
      <c r="D6246" s="209"/>
      <c r="E6246" s="209" t="s">
        <v>204</v>
      </c>
      <c r="F6246" s="209">
        <v>2019</v>
      </c>
    </row>
    <row r="6247" spans="1:6" x14ac:dyDescent="0.45">
      <c r="A6247" s="209">
        <v>161903</v>
      </c>
      <c r="B6247" s="209">
        <v>200</v>
      </c>
      <c r="C6247" s="208">
        <v>11.18805349493184</v>
      </c>
      <c r="D6247" s="209"/>
      <c r="E6247" s="209" t="s">
        <v>204</v>
      </c>
      <c r="F6247" s="209">
        <v>2019</v>
      </c>
    </row>
    <row r="6248" spans="1:6" x14ac:dyDescent="0.45">
      <c r="A6248" s="209">
        <v>161904</v>
      </c>
      <c r="B6248" s="209">
        <v>200</v>
      </c>
      <c r="C6248" s="208">
        <v>11.206901891085881</v>
      </c>
      <c r="D6248" s="209"/>
      <c r="E6248" s="209" t="s">
        <v>204</v>
      </c>
      <c r="F6248" s="209">
        <v>2019</v>
      </c>
    </row>
    <row r="6249" spans="1:6" x14ac:dyDescent="0.45">
      <c r="A6249" s="209">
        <v>161906</v>
      </c>
      <c r="B6249" s="209">
        <v>200</v>
      </c>
      <c r="C6249" s="208">
        <v>19.273372512359241</v>
      </c>
      <c r="D6249" s="209"/>
      <c r="E6249" s="209" t="s">
        <v>204</v>
      </c>
      <c r="F6249" s="209">
        <v>2019</v>
      </c>
    </row>
    <row r="6250" spans="1:6" x14ac:dyDescent="0.45">
      <c r="A6250" s="209">
        <v>161909</v>
      </c>
      <c r="B6250" s="209">
        <v>200</v>
      </c>
      <c r="C6250" s="208">
        <v>29.181034149030019</v>
      </c>
      <c r="D6250" s="209"/>
      <c r="E6250" s="209" t="s">
        <v>204</v>
      </c>
      <c r="F6250" s="209">
        <v>2019</v>
      </c>
    </row>
    <row r="6251" spans="1:6" x14ac:dyDescent="0.45">
      <c r="A6251" s="209">
        <v>161912</v>
      </c>
      <c r="B6251" s="209">
        <v>200</v>
      </c>
      <c r="C6251" s="208">
        <v>37.881427243356782</v>
      </c>
      <c r="D6251" s="209"/>
      <c r="E6251" s="209" t="s">
        <v>204</v>
      </c>
      <c r="F6251" s="209">
        <v>2019</v>
      </c>
    </row>
    <row r="6252" spans="1:6" x14ac:dyDescent="0.45">
      <c r="A6252" s="209">
        <v>161915</v>
      </c>
      <c r="B6252" s="209">
        <v>200</v>
      </c>
      <c r="C6252" s="208">
        <v>20.2368419718185</v>
      </c>
      <c r="D6252" s="209"/>
      <c r="E6252" s="209" t="s">
        <v>204</v>
      </c>
      <c r="F6252" s="209">
        <v>2019</v>
      </c>
    </row>
    <row r="6253" spans="1:6" x14ac:dyDescent="0.45">
      <c r="A6253" s="209">
        <v>161917</v>
      </c>
      <c r="B6253" s="209">
        <v>250</v>
      </c>
      <c r="C6253" s="208">
        <v>9.6542177832542055</v>
      </c>
      <c r="D6253" s="209"/>
      <c r="E6253" s="209" t="s">
        <v>204</v>
      </c>
      <c r="F6253" s="209">
        <v>2019</v>
      </c>
    </row>
    <row r="6254" spans="1:6" x14ac:dyDescent="0.45">
      <c r="A6254" s="209">
        <v>161919</v>
      </c>
      <c r="B6254" s="209">
        <v>250</v>
      </c>
      <c r="C6254" s="208">
        <v>37.148491825356878</v>
      </c>
      <c r="D6254" s="209"/>
      <c r="E6254" s="209" t="s">
        <v>204</v>
      </c>
      <c r="F6254" s="209">
        <v>2019</v>
      </c>
    </row>
    <row r="6255" spans="1:6" x14ac:dyDescent="0.45">
      <c r="A6255" s="209">
        <v>161922</v>
      </c>
      <c r="B6255" s="209">
        <v>250</v>
      </c>
      <c r="C6255" s="208">
        <v>32.74772561579293</v>
      </c>
      <c r="D6255" s="209"/>
      <c r="E6255" s="209" t="s">
        <v>204</v>
      </c>
      <c r="F6255" s="209">
        <v>2019</v>
      </c>
    </row>
    <row r="6256" spans="1:6" x14ac:dyDescent="0.45">
      <c r="A6256" s="209">
        <v>161925</v>
      </c>
      <c r="B6256" s="209">
        <v>315</v>
      </c>
      <c r="C6256" s="208">
        <v>15.56558167949801</v>
      </c>
      <c r="D6256" s="209"/>
      <c r="E6256" s="209" t="s">
        <v>204</v>
      </c>
      <c r="F6256" s="209">
        <v>2019</v>
      </c>
    </row>
    <row r="6257" spans="1:6" x14ac:dyDescent="0.45">
      <c r="A6257" s="209">
        <v>161927</v>
      </c>
      <c r="B6257" s="209">
        <v>315</v>
      </c>
      <c r="C6257" s="208">
        <v>10.96216607139087</v>
      </c>
      <c r="D6257" s="209"/>
      <c r="E6257" s="209" t="s">
        <v>204</v>
      </c>
      <c r="F6257" s="209">
        <v>2019</v>
      </c>
    </row>
    <row r="6258" spans="1:6" x14ac:dyDescent="0.45">
      <c r="A6258" s="209">
        <v>161929</v>
      </c>
      <c r="B6258" s="209">
        <v>315</v>
      </c>
      <c r="C6258" s="208">
        <v>19.67959666832418</v>
      </c>
      <c r="D6258" s="209"/>
      <c r="E6258" s="209" t="s">
        <v>204</v>
      </c>
      <c r="F6258" s="209">
        <v>2019</v>
      </c>
    </row>
    <row r="6259" spans="1:6" x14ac:dyDescent="0.45">
      <c r="A6259" s="209">
        <v>161932</v>
      </c>
      <c r="B6259" s="209">
        <v>315</v>
      </c>
      <c r="C6259" s="208">
        <v>23.099249900900642</v>
      </c>
      <c r="D6259" s="209"/>
      <c r="E6259" s="209" t="s">
        <v>204</v>
      </c>
      <c r="F6259" s="209">
        <v>2019</v>
      </c>
    </row>
    <row r="6260" spans="1:6" x14ac:dyDescent="0.45">
      <c r="A6260" s="209">
        <v>161947</v>
      </c>
      <c r="B6260" s="209">
        <v>250</v>
      </c>
      <c r="C6260" s="208">
        <v>21.023110188283091</v>
      </c>
      <c r="D6260" s="209"/>
      <c r="E6260" s="209" t="s">
        <v>204</v>
      </c>
      <c r="F6260" s="209">
        <v>2019</v>
      </c>
    </row>
    <row r="6261" spans="1:6" x14ac:dyDescent="0.45">
      <c r="A6261" s="209">
        <v>161950</v>
      </c>
      <c r="B6261" s="209">
        <v>200</v>
      </c>
      <c r="C6261" s="208">
        <v>5.0980564921938942</v>
      </c>
      <c r="D6261" s="209" t="s">
        <v>227</v>
      </c>
      <c r="E6261" s="209" t="s">
        <v>204</v>
      </c>
      <c r="F6261" s="209">
        <v>2019</v>
      </c>
    </row>
    <row r="6262" spans="1:6" x14ac:dyDescent="0.45">
      <c r="A6262" s="209">
        <v>161986</v>
      </c>
      <c r="B6262" s="209">
        <v>250</v>
      </c>
      <c r="C6262" s="208">
        <v>44.009256583482831</v>
      </c>
      <c r="D6262" s="209"/>
      <c r="E6262" s="209" t="s">
        <v>204</v>
      </c>
      <c r="F6262" s="209">
        <v>2019</v>
      </c>
    </row>
    <row r="6263" spans="1:6" x14ac:dyDescent="0.45">
      <c r="A6263" s="209">
        <v>161987</v>
      </c>
      <c r="B6263" s="209">
        <v>250</v>
      </c>
      <c r="C6263" s="208">
        <v>50.360248261378501</v>
      </c>
      <c r="D6263" s="209"/>
      <c r="E6263" s="209" t="s">
        <v>204</v>
      </c>
      <c r="F6263" s="209">
        <v>2019</v>
      </c>
    </row>
    <row r="6264" spans="1:6" x14ac:dyDescent="0.45">
      <c r="A6264" s="209">
        <v>161988</v>
      </c>
      <c r="B6264" s="209">
        <v>250</v>
      </c>
      <c r="C6264" s="208">
        <v>7.5161223098900622</v>
      </c>
      <c r="D6264" s="209"/>
      <c r="E6264" s="209" t="s">
        <v>204</v>
      </c>
      <c r="F6264" s="209">
        <v>2019</v>
      </c>
    </row>
    <row r="6265" spans="1:6" x14ac:dyDescent="0.45">
      <c r="A6265" s="209">
        <v>161989</v>
      </c>
      <c r="B6265" s="209">
        <v>250</v>
      </c>
      <c r="C6265" s="208">
        <v>37.080634411470072</v>
      </c>
      <c r="D6265" s="209"/>
      <c r="E6265" s="209" t="s">
        <v>204</v>
      </c>
      <c r="F6265" s="209">
        <v>2019</v>
      </c>
    </row>
    <row r="6266" spans="1:6" x14ac:dyDescent="0.45">
      <c r="A6266" s="209">
        <v>161990</v>
      </c>
      <c r="B6266" s="209">
        <v>250</v>
      </c>
      <c r="C6266" s="208">
        <v>3.5044428817076319</v>
      </c>
      <c r="D6266" s="209"/>
      <c r="E6266" s="209" t="s">
        <v>204</v>
      </c>
      <c r="F6266" s="209">
        <v>2019</v>
      </c>
    </row>
    <row r="6267" spans="1:6" x14ac:dyDescent="0.45">
      <c r="A6267" s="209">
        <v>162015</v>
      </c>
      <c r="B6267" s="209">
        <v>250</v>
      </c>
      <c r="C6267" s="208">
        <v>7.1750209016243822</v>
      </c>
      <c r="D6267" s="209"/>
      <c r="E6267" s="209" t="s">
        <v>204</v>
      </c>
      <c r="F6267" s="209">
        <v>2019</v>
      </c>
    </row>
    <row r="6268" spans="1:6" x14ac:dyDescent="0.45">
      <c r="A6268" s="209">
        <v>162094</v>
      </c>
      <c r="B6268" s="209">
        <v>1500</v>
      </c>
      <c r="C6268" s="208">
        <v>50.758105118308158</v>
      </c>
      <c r="D6268" s="209"/>
      <c r="E6268" s="209" t="s">
        <v>203</v>
      </c>
      <c r="F6268" s="209">
        <v>1980</v>
      </c>
    </row>
    <row r="6269" spans="1:6" x14ac:dyDescent="0.45">
      <c r="A6269" s="209">
        <v>162096</v>
      </c>
      <c r="B6269" s="209">
        <v>250</v>
      </c>
      <c r="C6269" s="208">
        <v>10.497086834156031</v>
      </c>
      <c r="D6269" s="209"/>
      <c r="E6269" s="209" t="s">
        <v>204</v>
      </c>
      <c r="F6269" s="209">
        <v>2019</v>
      </c>
    </row>
    <row r="6270" spans="1:6" x14ac:dyDescent="0.45">
      <c r="A6270" s="209">
        <v>162100</v>
      </c>
      <c r="B6270" s="209">
        <v>250</v>
      </c>
      <c r="C6270" s="208">
        <v>16.02592711832731</v>
      </c>
      <c r="D6270" s="209"/>
      <c r="E6270" s="209" t="s">
        <v>204</v>
      </c>
      <c r="F6270" s="209">
        <v>2019</v>
      </c>
    </row>
    <row r="6271" spans="1:6" x14ac:dyDescent="0.45">
      <c r="A6271" s="209">
        <v>162105</v>
      </c>
      <c r="B6271" s="209">
        <v>250</v>
      </c>
      <c r="C6271" s="208">
        <v>26.382904843245779</v>
      </c>
      <c r="D6271" s="209"/>
      <c r="E6271" s="209" t="s">
        <v>204</v>
      </c>
      <c r="F6271" s="209">
        <v>2019</v>
      </c>
    </row>
    <row r="6272" spans="1:6" x14ac:dyDescent="0.45">
      <c r="A6272" s="209">
        <v>162112</v>
      </c>
      <c r="B6272" s="209">
        <v>200</v>
      </c>
      <c r="C6272" s="208">
        <v>7.4870053428731982</v>
      </c>
      <c r="D6272" s="209"/>
      <c r="E6272" s="209" t="s">
        <v>204</v>
      </c>
      <c r="F6272" s="209">
        <v>2019</v>
      </c>
    </row>
    <row r="6273" spans="1:6" x14ac:dyDescent="0.45">
      <c r="A6273" s="209">
        <v>162119</v>
      </c>
      <c r="B6273" s="209">
        <v>200</v>
      </c>
      <c r="C6273" s="208">
        <v>20.914740543475041</v>
      </c>
      <c r="D6273" s="209"/>
      <c r="E6273" s="209" t="s">
        <v>204</v>
      </c>
      <c r="F6273" s="209">
        <v>2019</v>
      </c>
    </row>
    <row r="6274" spans="1:6" x14ac:dyDescent="0.45">
      <c r="A6274" s="209">
        <v>162170</v>
      </c>
      <c r="B6274" s="209">
        <v>600</v>
      </c>
      <c r="C6274" s="208">
        <v>16.02739146250093</v>
      </c>
      <c r="D6274" s="209" t="s">
        <v>376</v>
      </c>
      <c r="E6274" s="209" t="s">
        <v>203</v>
      </c>
      <c r="F6274" s="209">
        <v>1901</v>
      </c>
    </row>
    <row r="6275" spans="1:6" x14ac:dyDescent="0.45">
      <c r="A6275" s="209">
        <v>162187</v>
      </c>
      <c r="B6275" s="209">
        <v>315</v>
      </c>
      <c r="C6275" s="208">
        <v>29.85571685632905</v>
      </c>
      <c r="D6275" s="209"/>
      <c r="E6275" s="209" t="s">
        <v>204</v>
      </c>
      <c r="F6275" s="209">
        <v>2019</v>
      </c>
    </row>
    <row r="6276" spans="1:6" x14ac:dyDescent="0.45">
      <c r="A6276" s="209">
        <v>162188</v>
      </c>
      <c r="B6276" s="209">
        <v>315</v>
      </c>
      <c r="C6276" s="208">
        <v>29.236847589915591</v>
      </c>
      <c r="D6276" s="209" t="s">
        <v>187</v>
      </c>
      <c r="E6276" s="209" t="s">
        <v>204</v>
      </c>
      <c r="F6276" s="209">
        <v>2019</v>
      </c>
    </row>
    <row r="6277" spans="1:6" x14ac:dyDescent="0.45">
      <c r="A6277" s="209">
        <v>162202</v>
      </c>
      <c r="B6277" s="209">
        <v>250</v>
      </c>
      <c r="C6277" s="208">
        <v>11.163734506154601</v>
      </c>
      <c r="D6277" s="209" t="s">
        <v>187</v>
      </c>
      <c r="E6277" s="209" t="s">
        <v>204</v>
      </c>
      <c r="F6277" s="209">
        <v>2019</v>
      </c>
    </row>
    <row r="6278" spans="1:6" x14ac:dyDescent="0.45">
      <c r="A6278" s="209">
        <v>162209</v>
      </c>
      <c r="B6278" s="209">
        <v>250</v>
      </c>
      <c r="C6278" s="208">
        <v>50.266340437655941</v>
      </c>
      <c r="D6278" s="209"/>
      <c r="E6278" s="209" t="s">
        <v>204</v>
      </c>
      <c r="F6278" s="209">
        <v>2019</v>
      </c>
    </row>
    <row r="6279" spans="1:6" x14ac:dyDescent="0.45">
      <c r="A6279" s="209">
        <v>162212</v>
      </c>
      <c r="B6279" s="209">
        <v>250</v>
      </c>
      <c r="C6279" s="208">
        <v>33.636466476017503</v>
      </c>
      <c r="D6279" s="209"/>
      <c r="E6279" s="209" t="s">
        <v>204</v>
      </c>
      <c r="F6279" s="209">
        <v>2019</v>
      </c>
    </row>
    <row r="6280" spans="1:6" x14ac:dyDescent="0.45">
      <c r="A6280" s="209">
        <v>162223</v>
      </c>
      <c r="B6280" s="209">
        <v>250</v>
      </c>
      <c r="C6280" s="208">
        <v>19.106025279863349</v>
      </c>
      <c r="D6280" s="209"/>
      <c r="E6280" s="209" t="s">
        <v>204</v>
      </c>
      <c r="F6280" s="209">
        <v>2018</v>
      </c>
    </row>
    <row r="6281" spans="1:6" x14ac:dyDescent="0.45">
      <c r="A6281" s="209">
        <v>162241</v>
      </c>
      <c r="B6281" s="209">
        <v>200</v>
      </c>
      <c r="C6281" s="208">
        <v>11.35108276787923</v>
      </c>
      <c r="D6281" s="209"/>
      <c r="E6281" s="209" t="s">
        <v>204</v>
      </c>
      <c r="F6281" s="209">
        <v>2019</v>
      </c>
    </row>
    <row r="6282" spans="1:6" x14ac:dyDescent="0.45">
      <c r="A6282" s="209">
        <v>162242</v>
      </c>
      <c r="B6282" s="209">
        <v>200</v>
      </c>
      <c r="C6282" s="208">
        <v>11.53533324064189</v>
      </c>
      <c r="D6282" s="209"/>
      <c r="E6282" s="209" t="s">
        <v>204</v>
      </c>
      <c r="F6282" s="209">
        <v>2019</v>
      </c>
    </row>
    <row r="6283" spans="1:6" x14ac:dyDescent="0.45">
      <c r="A6283" s="209">
        <v>162786</v>
      </c>
      <c r="B6283" s="209">
        <v>450</v>
      </c>
      <c r="C6283" s="208">
        <v>30.748484221856401</v>
      </c>
      <c r="D6283" s="209"/>
      <c r="E6283" s="209" t="s">
        <v>204</v>
      </c>
      <c r="F6283" s="209">
        <v>2019</v>
      </c>
    </row>
    <row r="6284" spans="1:6" x14ac:dyDescent="0.45">
      <c r="A6284" s="209">
        <v>162800</v>
      </c>
      <c r="B6284" s="209">
        <v>450</v>
      </c>
      <c r="C6284" s="208">
        <v>11.81933963658936</v>
      </c>
      <c r="D6284" s="209"/>
      <c r="E6284" s="209" t="s">
        <v>204</v>
      </c>
      <c r="F6284" s="209">
        <v>2005</v>
      </c>
    </row>
    <row r="6285" spans="1:6" x14ac:dyDescent="0.45">
      <c r="A6285" s="209">
        <v>162829</v>
      </c>
      <c r="B6285" s="209">
        <v>250</v>
      </c>
      <c r="C6285" s="208">
        <v>24.804365302186412</v>
      </c>
      <c r="D6285" s="209"/>
      <c r="E6285" s="209" t="s">
        <v>204</v>
      </c>
      <c r="F6285" s="209">
        <v>2019</v>
      </c>
    </row>
    <row r="6286" spans="1:6" x14ac:dyDescent="0.45">
      <c r="A6286" s="209">
        <v>162831</v>
      </c>
      <c r="B6286" s="209">
        <v>250</v>
      </c>
      <c r="C6286" s="208">
        <v>22.19040896343996</v>
      </c>
      <c r="D6286" s="209"/>
      <c r="E6286" s="209" t="s">
        <v>204</v>
      </c>
      <c r="F6286" s="209">
        <v>2019</v>
      </c>
    </row>
    <row r="6287" spans="1:6" x14ac:dyDescent="0.45">
      <c r="A6287" s="209">
        <v>162836</v>
      </c>
      <c r="B6287" s="209">
        <v>250</v>
      </c>
      <c r="C6287" s="208">
        <v>29.773176687445702</v>
      </c>
      <c r="D6287" s="209"/>
      <c r="E6287" s="209" t="s">
        <v>204</v>
      </c>
      <c r="F6287" s="209">
        <v>2019</v>
      </c>
    </row>
    <row r="6288" spans="1:6" x14ac:dyDescent="0.45">
      <c r="A6288" s="209">
        <v>162843</v>
      </c>
      <c r="B6288" s="209">
        <v>250</v>
      </c>
      <c r="C6288" s="208">
        <v>1.5425890573000931</v>
      </c>
      <c r="D6288" s="209"/>
      <c r="E6288" s="209" t="s">
        <v>204</v>
      </c>
      <c r="F6288" s="209">
        <v>2019</v>
      </c>
    </row>
    <row r="6289" spans="1:6" x14ac:dyDescent="0.45">
      <c r="A6289" s="209">
        <v>162845</v>
      </c>
      <c r="B6289" s="209">
        <v>250</v>
      </c>
      <c r="C6289" s="208">
        <v>4.4426807221727183</v>
      </c>
      <c r="D6289" s="209"/>
      <c r="E6289" s="209" t="s">
        <v>204</v>
      </c>
      <c r="F6289" s="209">
        <v>2019</v>
      </c>
    </row>
    <row r="6290" spans="1:6" x14ac:dyDescent="0.45">
      <c r="A6290" s="209">
        <v>162848</v>
      </c>
      <c r="B6290" s="209">
        <v>250</v>
      </c>
      <c r="C6290" s="208">
        <v>30.535277467379618</v>
      </c>
      <c r="D6290" s="209"/>
      <c r="E6290" s="209" t="s">
        <v>204</v>
      </c>
      <c r="F6290" s="209">
        <v>2019</v>
      </c>
    </row>
    <row r="6291" spans="1:6" x14ac:dyDescent="0.45">
      <c r="A6291" s="209">
        <v>162853</v>
      </c>
      <c r="B6291" s="209">
        <v>250</v>
      </c>
      <c r="C6291" s="208">
        <v>20.21066985511559</v>
      </c>
      <c r="D6291" s="209"/>
      <c r="E6291" s="209" t="s">
        <v>204</v>
      </c>
      <c r="F6291" s="209">
        <v>2019</v>
      </c>
    </row>
    <row r="6292" spans="1:6" x14ac:dyDescent="0.45">
      <c r="A6292" s="209">
        <v>162857</v>
      </c>
      <c r="B6292" s="209">
        <v>250</v>
      </c>
      <c r="C6292" s="208">
        <v>21.800132957972281</v>
      </c>
      <c r="D6292" s="209"/>
      <c r="E6292" s="209" t="s">
        <v>204</v>
      </c>
      <c r="F6292" s="209">
        <v>2019</v>
      </c>
    </row>
    <row r="6293" spans="1:6" x14ac:dyDescent="0.45">
      <c r="A6293" s="209">
        <v>162859</v>
      </c>
      <c r="B6293" s="209">
        <v>250</v>
      </c>
      <c r="C6293" s="208">
        <v>6.6362376396146558</v>
      </c>
      <c r="D6293" s="209"/>
      <c r="E6293" s="209" t="s">
        <v>204</v>
      </c>
      <c r="F6293" s="209">
        <v>2019</v>
      </c>
    </row>
    <row r="6294" spans="1:6" x14ac:dyDescent="0.45">
      <c r="A6294" s="209">
        <v>162866</v>
      </c>
      <c r="B6294" s="209">
        <v>315</v>
      </c>
      <c r="C6294" s="208">
        <v>43.336489487662398</v>
      </c>
      <c r="D6294" s="209"/>
      <c r="E6294" s="209" t="s">
        <v>204</v>
      </c>
      <c r="F6294" s="209">
        <v>2019</v>
      </c>
    </row>
    <row r="6295" spans="1:6" x14ac:dyDescent="0.45">
      <c r="A6295" s="209">
        <v>162870</v>
      </c>
      <c r="B6295" s="209">
        <v>315</v>
      </c>
      <c r="C6295" s="208">
        <v>25.874576421142699</v>
      </c>
      <c r="D6295" s="209"/>
      <c r="E6295" s="209" t="s">
        <v>204</v>
      </c>
      <c r="F6295" s="209">
        <v>2019</v>
      </c>
    </row>
    <row r="6296" spans="1:6" x14ac:dyDescent="0.45">
      <c r="A6296" s="209">
        <v>162871</v>
      </c>
      <c r="B6296" s="209">
        <v>315</v>
      </c>
      <c r="C6296" s="208">
        <v>4.3842651636345504</v>
      </c>
      <c r="D6296" s="209"/>
      <c r="E6296" s="209" t="s">
        <v>204</v>
      </c>
      <c r="F6296" s="209">
        <v>2019</v>
      </c>
    </row>
    <row r="6297" spans="1:6" x14ac:dyDescent="0.45">
      <c r="A6297" s="209">
        <v>162872</v>
      </c>
      <c r="B6297" s="209">
        <v>315</v>
      </c>
      <c r="C6297" s="208">
        <v>7.3204393990447416</v>
      </c>
      <c r="D6297" s="209"/>
      <c r="E6297" s="209" t="s">
        <v>204</v>
      </c>
      <c r="F6297" s="209">
        <v>2019</v>
      </c>
    </row>
    <row r="6298" spans="1:6" x14ac:dyDescent="0.45">
      <c r="A6298" s="209">
        <v>162993</v>
      </c>
      <c r="B6298" s="209">
        <v>250</v>
      </c>
      <c r="C6298" s="208">
        <v>31.735070349442839</v>
      </c>
      <c r="D6298" s="209"/>
      <c r="E6298" s="209" t="s">
        <v>204</v>
      </c>
      <c r="F6298" s="209">
        <v>2019</v>
      </c>
    </row>
    <row r="6299" spans="1:6" x14ac:dyDescent="0.45">
      <c r="A6299" s="209">
        <v>162995</v>
      </c>
      <c r="B6299" s="209">
        <v>250</v>
      </c>
      <c r="C6299" s="208">
        <v>22.427973335582809</v>
      </c>
      <c r="D6299" s="209"/>
      <c r="E6299" s="209" t="s">
        <v>204</v>
      </c>
      <c r="F6299" s="209">
        <v>2019</v>
      </c>
    </row>
    <row r="6300" spans="1:6" x14ac:dyDescent="0.45">
      <c r="A6300" s="209">
        <v>162996</v>
      </c>
      <c r="B6300" s="209">
        <v>400</v>
      </c>
      <c r="C6300" s="208">
        <v>18.0921674210141</v>
      </c>
      <c r="D6300" s="209"/>
      <c r="E6300" s="209" t="s">
        <v>204</v>
      </c>
      <c r="F6300" s="209">
        <v>2019</v>
      </c>
    </row>
    <row r="6301" spans="1:6" x14ac:dyDescent="0.45">
      <c r="A6301" s="209">
        <v>163084</v>
      </c>
      <c r="B6301" s="209">
        <v>315</v>
      </c>
      <c r="C6301" s="208">
        <v>41.795010481045907</v>
      </c>
      <c r="D6301" s="209"/>
      <c r="E6301" s="209" t="s">
        <v>204</v>
      </c>
      <c r="F6301" s="209">
        <v>2019</v>
      </c>
    </row>
    <row r="6302" spans="1:6" x14ac:dyDescent="0.45">
      <c r="A6302" s="209">
        <v>163087</v>
      </c>
      <c r="B6302" s="209">
        <v>315</v>
      </c>
      <c r="C6302" s="208">
        <v>64.093204577721394</v>
      </c>
      <c r="D6302" s="209"/>
      <c r="E6302" s="209" t="s">
        <v>204</v>
      </c>
      <c r="F6302" s="209">
        <v>2019</v>
      </c>
    </row>
    <row r="6303" spans="1:6" x14ac:dyDescent="0.45">
      <c r="A6303" s="209">
        <v>163093</v>
      </c>
      <c r="B6303" s="209">
        <v>400</v>
      </c>
      <c r="C6303" s="208">
        <v>12.987725936076201</v>
      </c>
      <c r="D6303" s="209"/>
      <c r="E6303" s="209" t="s">
        <v>204</v>
      </c>
      <c r="F6303" s="209">
        <v>2019</v>
      </c>
    </row>
    <row r="6304" spans="1:6" x14ac:dyDescent="0.45">
      <c r="A6304" s="209">
        <v>163098</v>
      </c>
      <c r="B6304" s="209">
        <v>200</v>
      </c>
      <c r="C6304" s="208">
        <v>13.1997969787953</v>
      </c>
      <c r="D6304" s="209"/>
      <c r="E6304" s="209" t="s">
        <v>204</v>
      </c>
      <c r="F6304" s="209">
        <v>2019</v>
      </c>
    </row>
    <row r="6305" spans="1:6" x14ac:dyDescent="0.45">
      <c r="A6305" s="209">
        <v>163099</v>
      </c>
      <c r="B6305" s="209">
        <v>200</v>
      </c>
      <c r="C6305" s="208">
        <v>12.925351290729161</v>
      </c>
      <c r="D6305" s="209"/>
      <c r="E6305" s="209" t="s">
        <v>204</v>
      </c>
      <c r="F6305" s="209">
        <v>2019</v>
      </c>
    </row>
    <row r="6306" spans="1:6" x14ac:dyDescent="0.45">
      <c r="A6306" s="209">
        <v>163100</v>
      </c>
      <c r="B6306" s="209">
        <v>200</v>
      </c>
      <c r="C6306" s="208">
        <v>13.261322039101771</v>
      </c>
      <c r="D6306" s="209"/>
      <c r="E6306" s="209" t="s">
        <v>204</v>
      </c>
      <c r="F6306" s="209">
        <v>2019</v>
      </c>
    </row>
    <row r="6307" spans="1:6" x14ac:dyDescent="0.45">
      <c r="A6307" s="209">
        <v>163102</v>
      </c>
      <c r="B6307" s="209">
        <v>400</v>
      </c>
      <c r="C6307" s="208">
        <v>37.369932418280143</v>
      </c>
      <c r="D6307" s="209"/>
      <c r="E6307" s="209" t="s">
        <v>204</v>
      </c>
      <c r="F6307" s="209">
        <v>2019</v>
      </c>
    </row>
    <row r="6308" spans="1:6" x14ac:dyDescent="0.45">
      <c r="A6308" s="209">
        <v>163105</v>
      </c>
      <c r="B6308" s="209">
        <v>400</v>
      </c>
      <c r="C6308" s="208">
        <v>40.873042583643397</v>
      </c>
      <c r="D6308" s="209"/>
      <c r="E6308" s="209" t="s">
        <v>204</v>
      </c>
      <c r="F6308" s="209">
        <v>2019</v>
      </c>
    </row>
    <row r="6309" spans="1:6" x14ac:dyDescent="0.45">
      <c r="A6309" s="209">
        <v>163111</v>
      </c>
      <c r="B6309" s="209">
        <v>400</v>
      </c>
      <c r="C6309" s="208">
        <v>7.6839553617352276</v>
      </c>
      <c r="D6309" s="209"/>
      <c r="E6309" s="209" t="s">
        <v>204</v>
      </c>
      <c r="F6309" s="209">
        <v>2019</v>
      </c>
    </row>
    <row r="6310" spans="1:6" x14ac:dyDescent="0.45">
      <c r="A6310" s="209">
        <v>163114</v>
      </c>
      <c r="B6310" s="209">
        <v>400</v>
      </c>
      <c r="C6310" s="208">
        <v>3.7192562169111469</v>
      </c>
      <c r="D6310" s="209"/>
      <c r="E6310" s="209" t="s">
        <v>204</v>
      </c>
      <c r="F6310" s="209">
        <v>2019</v>
      </c>
    </row>
    <row r="6311" spans="1:6" x14ac:dyDescent="0.45">
      <c r="A6311" s="209">
        <v>163115</v>
      </c>
      <c r="B6311" s="209">
        <v>400</v>
      </c>
      <c r="C6311" s="208">
        <v>4.9313614248729838</v>
      </c>
      <c r="D6311" s="209"/>
      <c r="E6311" s="209" t="s">
        <v>204</v>
      </c>
      <c r="F6311" s="209">
        <v>2019</v>
      </c>
    </row>
    <row r="6312" spans="1:6" x14ac:dyDescent="0.45">
      <c r="A6312" s="209">
        <v>163118</v>
      </c>
      <c r="B6312" s="209">
        <v>400</v>
      </c>
      <c r="C6312" s="208">
        <v>31.420117694510878</v>
      </c>
      <c r="D6312" s="209"/>
      <c r="E6312" s="209" t="s">
        <v>204</v>
      </c>
      <c r="F6312" s="209">
        <v>2019</v>
      </c>
    </row>
    <row r="6313" spans="1:6" x14ac:dyDescent="0.45">
      <c r="A6313" s="209">
        <v>163123</v>
      </c>
      <c r="B6313" s="209">
        <v>400</v>
      </c>
      <c r="C6313" s="208">
        <v>19.202587351608731</v>
      </c>
      <c r="D6313" s="209"/>
      <c r="E6313" s="209" t="s">
        <v>204</v>
      </c>
      <c r="F6313" s="209">
        <v>2019</v>
      </c>
    </row>
    <row r="6314" spans="1:6" x14ac:dyDescent="0.45">
      <c r="A6314" s="209">
        <v>163124</v>
      </c>
      <c r="B6314" s="209">
        <v>400</v>
      </c>
      <c r="C6314" s="208">
        <v>63.804765542839633</v>
      </c>
      <c r="D6314" s="209"/>
      <c r="E6314" s="209" t="s">
        <v>204</v>
      </c>
      <c r="F6314" s="209">
        <v>2019</v>
      </c>
    </row>
    <row r="6315" spans="1:6" x14ac:dyDescent="0.45">
      <c r="A6315" s="209">
        <v>163125</v>
      </c>
      <c r="B6315" s="209">
        <v>400</v>
      </c>
      <c r="C6315" s="208">
        <v>31.13747510601538</v>
      </c>
      <c r="D6315" s="209"/>
      <c r="E6315" s="209" t="s">
        <v>204</v>
      </c>
      <c r="F6315" s="209">
        <v>2019</v>
      </c>
    </row>
    <row r="6316" spans="1:6" x14ac:dyDescent="0.45">
      <c r="A6316" s="209">
        <v>163126</v>
      </c>
      <c r="B6316" s="209">
        <v>400</v>
      </c>
      <c r="C6316" s="208">
        <v>12.91440068436393</v>
      </c>
      <c r="D6316" s="209"/>
      <c r="E6316" s="209" t="s">
        <v>204</v>
      </c>
      <c r="F6316" s="209">
        <v>2019</v>
      </c>
    </row>
    <row r="6317" spans="1:6" x14ac:dyDescent="0.45">
      <c r="A6317" s="209">
        <v>163130</v>
      </c>
      <c r="B6317" s="209">
        <v>400</v>
      </c>
      <c r="C6317" s="208">
        <v>52.099525764458079</v>
      </c>
      <c r="D6317" s="209"/>
      <c r="E6317" s="209" t="s">
        <v>204</v>
      </c>
      <c r="F6317" s="209">
        <v>2019</v>
      </c>
    </row>
    <row r="6318" spans="1:6" x14ac:dyDescent="0.45">
      <c r="A6318" s="209">
        <v>163131</v>
      </c>
      <c r="B6318" s="209">
        <v>400</v>
      </c>
      <c r="C6318" s="208">
        <v>104.91253778260131</v>
      </c>
      <c r="D6318" s="209"/>
      <c r="E6318" s="209" t="s">
        <v>204</v>
      </c>
      <c r="F6318" s="209">
        <v>2019</v>
      </c>
    </row>
    <row r="6319" spans="1:6" x14ac:dyDescent="0.45">
      <c r="A6319" s="209">
        <v>163140</v>
      </c>
      <c r="B6319" s="209">
        <v>400</v>
      </c>
      <c r="C6319" s="208">
        <v>89.154855622280166</v>
      </c>
      <c r="D6319" s="209"/>
      <c r="E6319" s="209" t="s">
        <v>204</v>
      </c>
      <c r="F6319" s="209">
        <v>2019</v>
      </c>
    </row>
    <row r="6320" spans="1:6" x14ac:dyDescent="0.45">
      <c r="A6320" s="209">
        <v>163323</v>
      </c>
      <c r="B6320" s="209">
        <v>200</v>
      </c>
      <c r="C6320" s="208">
        <v>15.99049847003951</v>
      </c>
      <c r="D6320" s="209" t="s">
        <v>187</v>
      </c>
      <c r="E6320" s="209" t="s">
        <v>204</v>
      </c>
      <c r="F6320" s="209">
        <v>2019</v>
      </c>
    </row>
    <row r="6321" spans="1:6" x14ac:dyDescent="0.45">
      <c r="A6321" s="209">
        <v>163325</v>
      </c>
      <c r="B6321" s="209">
        <v>500</v>
      </c>
      <c r="C6321" s="208">
        <v>16.651776162875041</v>
      </c>
      <c r="D6321" s="209"/>
      <c r="E6321" s="209" t="s">
        <v>204</v>
      </c>
      <c r="F6321" s="209">
        <v>2019</v>
      </c>
    </row>
    <row r="6322" spans="1:6" x14ac:dyDescent="0.45">
      <c r="A6322" s="209">
        <v>163327</v>
      </c>
      <c r="B6322" s="209">
        <v>500</v>
      </c>
      <c r="C6322" s="208">
        <v>47.381149132008339</v>
      </c>
      <c r="D6322" s="209"/>
      <c r="E6322" s="209" t="s">
        <v>204</v>
      </c>
      <c r="F6322" s="209">
        <v>2019</v>
      </c>
    </row>
    <row r="6323" spans="1:6" x14ac:dyDescent="0.45">
      <c r="A6323" s="209">
        <v>163329</v>
      </c>
      <c r="B6323" s="209">
        <v>500</v>
      </c>
      <c r="C6323" s="208">
        <v>37.832077080186103</v>
      </c>
      <c r="D6323" s="209"/>
      <c r="E6323" s="209" t="s">
        <v>204</v>
      </c>
      <c r="F6323" s="209">
        <v>2019</v>
      </c>
    </row>
    <row r="6324" spans="1:6" x14ac:dyDescent="0.45">
      <c r="A6324" s="209">
        <v>163330</v>
      </c>
      <c r="B6324" s="209">
        <v>500</v>
      </c>
      <c r="C6324" s="208">
        <v>20.626337723760091</v>
      </c>
      <c r="D6324" s="209"/>
      <c r="E6324" s="209" t="s">
        <v>204</v>
      </c>
      <c r="F6324" s="209">
        <v>2019</v>
      </c>
    </row>
    <row r="6325" spans="1:6" x14ac:dyDescent="0.45">
      <c r="A6325" s="209">
        <v>163332</v>
      </c>
      <c r="B6325" s="209">
        <v>500</v>
      </c>
      <c r="C6325" s="208">
        <v>41.799565464024063</v>
      </c>
      <c r="D6325" s="209"/>
      <c r="E6325" s="209" t="s">
        <v>204</v>
      </c>
      <c r="F6325" s="209">
        <v>2019</v>
      </c>
    </row>
    <row r="6326" spans="1:6" x14ac:dyDescent="0.45">
      <c r="A6326" s="209">
        <v>163334</v>
      </c>
      <c r="B6326" s="209">
        <v>500</v>
      </c>
      <c r="C6326" s="208">
        <v>45.269499987205137</v>
      </c>
      <c r="D6326" s="209"/>
      <c r="E6326" s="209" t="s">
        <v>204</v>
      </c>
      <c r="F6326" s="209">
        <v>2019</v>
      </c>
    </row>
    <row r="6327" spans="1:6" x14ac:dyDescent="0.45">
      <c r="A6327" s="209">
        <v>163337</v>
      </c>
      <c r="B6327" s="209">
        <v>500</v>
      </c>
      <c r="C6327" s="208">
        <v>37.379582929231347</v>
      </c>
      <c r="D6327" s="209"/>
      <c r="E6327" s="209" t="s">
        <v>204</v>
      </c>
      <c r="F6327" s="209">
        <v>2019</v>
      </c>
    </row>
    <row r="6328" spans="1:6" x14ac:dyDescent="0.45">
      <c r="A6328" s="209">
        <v>163339</v>
      </c>
      <c r="B6328" s="209">
        <v>500</v>
      </c>
      <c r="C6328" s="208">
        <v>19.825846892120879</v>
      </c>
      <c r="D6328" s="209"/>
      <c r="E6328" s="209" t="s">
        <v>204</v>
      </c>
      <c r="F6328" s="209">
        <v>2019</v>
      </c>
    </row>
    <row r="6329" spans="1:6" x14ac:dyDescent="0.45">
      <c r="A6329" s="209">
        <v>163341</v>
      </c>
      <c r="B6329" s="209">
        <v>500</v>
      </c>
      <c r="C6329" s="208">
        <v>31.244641349643551</v>
      </c>
      <c r="D6329" s="209"/>
      <c r="E6329" s="209" t="s">
        <v>204</v>
      </c>
      <c r="F6329" s="209">
        <v>2019</v>
      </c>
    </row>
    <row r="6330" spans="1:6" x14ac:dyDescent="0.45">
      <c r="A6330" s="209">
        <v>163345</v>
      </c>
      <c r="B6330" s="209">
        <v>600</v>
      </c>
      <c r="C6330" s="208">
        <v>38.039495030163202</v>
      </c>
      <c r="D6330" s="209"/>
      <c r="E6330" s="209" t="s">
        <v>204</v>
      </c>
      <c r="F6330" s="209">
        <v>2019</v>
      </c>
    </row>
    <row r="6331" spans="1:6" x14ac:dyDescent="0.45">
      <c r="A6331" s="209">
        <v>163350</v>
      </c>
      <c r="B6331" s="209">
        <v>600</v>
      </c>
      <c r="C6331" s="208">
        <v>8.3224824426585933</v>
      </c>
      <c r="D6331" s="209"/>
      <c r="E6331" s="209" t="s">
        <v>204</v>
      </c>
      <c r="F6331" s="209">
        <v>2019</v>
      </c>
    </row>
    <row r="6332" spans="1:6" x14ac:dyDescent="0.45">
      <c r="A6332" s="209">
        <v>163351</v>
      </c>
      <c r="B6332" s="209">
        <v>600</v>
      </c>
      <c r="C6332" s="208">
        <v>45.810503129743189</v>
      </c>
      <c r="D6332" s="209"/>
      <c r="E6332" s="209" t="s">
        <v>204</v>
      </c>
      <c r="F6332" s="209">
        <v>2019</v>
      </c>
    </row>
    <row r="6333" spans="1:6" x14ac:dyDescent="0.45">
      <c r="A6333" s="209">
        <v>163353</v>
      </c>
      <c r="B6333" s="209">
        <v>600</v>
      </c>
      <c r="C6333" s="208">
        <v>38.660175607363662</v>
      </c>
      <c r="D6333" s="209"/>
      <c r="E6333" s="209" t="s">
        <v>204</v>
      </c>
      <c r="F6333" s="209">
        <v>2019</v>
      </c>
    </row>
    <row r="6334" spans="1:6" x14ac:dyDescent="0.45">
      <c r="A6334" s="209">
        <v>163355</v>
      </c>
      <c r="B6334" s="209">
        <v>600</v>
      </c>
      <c r="C6334" s="208">
        <v>51.848967819937933</v>
      </c>
      <c r="D6334" s="209"/>
      <c r="E6334" s="209" t="s">
        <v>204</v>
      </c>
      <c r="F6334" s="209">
        <v>2019</v>
      </c>
    </row>
    <row r="6335" spans="1:6" x14ac:dyDescent="0.45">
      <c r="A6335" s="209">
        <v>163360</v>
      </c>
      <c r="B6335" s="209">
        <v>600</v>
      </c>
      <c r="C6335" s="208">
        <v>42.322018785437059</v>
      </c>
      <c r="D6335" s="209"/>
      <c r="E6335" s="209" t="s">
        <v>204</v>
      </c>
      <c r="F6335" s="209">
        <v>2019</v>
      </c>
    </row>
    <row r="6336" spans="1:6" x14ac:dyDescent="0.45">
      <c r="A6336" s="209">
        <v>163362</v>
      </c>
      <c r="B6336" s="209">
        <v>600</v>
      </c>
      <c r="C6336" s="208">
        <v>14.93754079481115</v>
      </c>
      <c r="D6336" s="209"/>
      <c r="E6336" s="209" t="s">
        <v>204</v>
      </c>
      <c r="F6336" s="209">
        <v>2019</v>
      </c>
    </row>
    <row r="6337" spans="1:6" x14ac:dyDescent="0.45">
      <c r="A6337" s="209">
        <v>163364</v>
      </c>
      <c r="B6337" s="209">
        <v>600</v>
      </c>
      <c r="C6337" s="208">
        <v>12.827220820693331</v>
      </c>
      <c r="D6337" s="209"/>
      <c r="E6337" s="209" t="s">
        <v>204</v>
      </c>
      <c r="F6337" s="209">
        <v>2019</v>
      </c>
    </row>
    <row r="6338" spans="1:6" x14ac:dyDescent="0.45">
      <c r="A6338" s="209">
        <v>163366</v>
      </c>
      <c r="B6338" s="209">
        <v>600</v>
      </c>
      <c r="C6338" s="208">
        <v>6.6785196713759856</v>
      </c>
      <c r="D6338" s="209"/>
      <c r="E6338" s="209" t="s">
        <v>204</v>
      </c>
      <c r="F6338" s="209">
        <v>2019</v>
      </c>
    </row>
    <row r="6339" spans="1:6" x14ac:dyDescent="0.45">
      <c r="A6339" s="209">
        <v>163370</v>
      </c>
      <c r="B6339" s="209">
        <v>600</v>
      </c>
      <c r="C6339" s="208">
        <v>48.211762402916598</v>
      </c>
      <c r="D6339" s="209"/>
      <c r="E6339" s="209" t="s">
        <v>204</v>
      </c>
      <c r="F6339" s="209">
        <v>2019</v>
      </c>
    </row>
    <row r="6340" spans="1:6" x14ac:dyDescent="0.45">
      <c r="A6340" s="209">
        <v>163372</v>
      </c>
      <c r="B6340" s="209">
        <v>600</v>
      </c>
      <c r="C6340" s="208">
        <v>37.788501597707253</v>
      </c>
      <c r="D6340" s="209"/>
      <c r="E6340" s="209" t="s">
        <v>204</v>
      </c>
      <c r="F6340" s="209">
        <v>2019</v>
      </c>
    </row>
    <row r="6341" spans="1:6" x14ac:dyDescent="0.45">
      <c r="A6341" s="209">
        <v>163378</v>
      </c>
      <c r="B6341" s="209">
        <v>600</v>
      </c>
      <c r="C6341" s="208">
        <v>48.548326789611593</v>
      </c>
      <c r="D6341" s="209"/>
      <c r="E6341" s="209" t="s">
        <v>204</v>
      </c>
      <c r="F6341" s="209">
        <v>2019</v>
      </c>
    </row>
    <row r="6342" spans="1:6" x14ac:dyDescent="0.45">
      <c r="A6342" s="209">
        <v>163380</v>
      </c>
      <c r="B6342" s="209">
        <v>600</v>
      </c>
      <c r="C6342" s="208">
        <v>28.00165546822894</v>
      </c>
      <c r="D6342" s="209"/>
      <c r="E6342" s="209" t="s">
        <v>204</v>
      </c>
      <c r="F6342" s="209">
        <v>2019</v>
      </c>
    </row>
    <row r="6343" spans="1:6" x14ac:dyDescent="0.45">
      <c r="A6343" s="209">
        <v>163382</v>
      </c>
      <c r="B6343" s="209">
        <v>600</v>
      </c>
      <c r="C6343" s="208">
        <v>9.9675192498525202</v>
      </c>
      <c r="D6343" s="209"/>
      <c r="E6343" s="209" t="s">
        <v>204</v>
      </c>
      <c r="F6343" s="209">
        <v>2019</v>
      </c>
    </row>
    <row r="6344" spans="1:6" x14ac:dyDescent="0.45">
      <c r="A6344" s="209">
        <v>163383</v>
      </c>
      <c r="B6344" s="209">
        <v>600</v>
      </c>
      <c r="C6344" s="208">
        <v>26.356794949479369</v>
      </c>
      <c r="D6344" s="209"/>
      <c r="E6344" s="209" t="s">
        <v>204</v>
      </c>
      <c r="F6344" s="209">
        <v>2019</v>
      </c>
    </row>
    <row r="6345" spans="1:6" x14ac:dyDescent="0.45">
      <c r="A6345" s="209">
        <v>163384</v>
      </c>
      <c r="B6345" s="209">
        <v>600</v>
      </c>
      <c r="C6345" s="208">
        <v>15.600728316171519</v>
      </c>
      <c r="D6345" s="209"/>
      <c r="E6345" s="209" t="s">
        <v>204</v>
      </c>
      <c r="F6345" s="209">
        <v>2019</v>
      </c>
    </row>
    <row r="6346" spans="1:6" x14ac:dyDescent="0.45">
      <c r="A6346" s="209">
        <v>163386</v>
      </c>
      <c r="B6346" s="209">
        <v>600</v>
      </c>
      <c r="C6346" s="208">
        <v>28.58835154417708</v>
      </c>
      <c r="D6346" s="209"/>
      <c r="E6346" s="209" t="s">
        <v>204</v>
      </c>
      <c r="F6346" s="209">
        <v>2019</v>
      </c>
    </row>
    <row r="6347" spans="1:6" x14ac:dyDescent="0.45">
      <c r="A6347" s="209">
        <v>163388</v>
      </c>
      <c r="B6347" s="209">
        <v>600</v>
      </c>
      <c r="C6347" s="208">
        <v>35.59981709316866</v>
      </c>
      <c r="D6347" s="209"/>
      <c r="E6347" s="209" t="s">
        <v>204</v>
      </c>
      <c r="F6347" s="209">
        <v>2019</v>
      </c>
    </row>
    <row r="6348" spans="1:6" x14ac:dyDescent="0.45">
      <c r="A6348" s="209">
        <v>163392</v>
      </c>
      <c r="B6348" s="209">
        <v>315</v>
      </c>
      <c r="C6348" s="208">
        <v>13.7667321106968</v>
      </c>
      <c r="D6348" s="209"/>
      <c r="E6348" s="209" t="s">
        <v>204</v>
      </c>
      <c r="F6348" s="209">
        <v>2019</v>
      </c>
    </row>
    <row r="6349" spans="1:6" x14ac:dyDescent="0.45">
      <c r="A6349" s="209">
        <v>163393</v>
      </c>
      <c r="B6349" s="209">
        <v>315</v>
      </c>
      <c r="C6349" s="208">
        <v>26.013647667850829</v>
      </c>
      <c r="D6349" s="209"/>
      <c r="E6349" s="209" t="s">
        <v>204</v>
      </c>
      <c r="F6349" s="209">
        <v>2019</v>
      </c>
    </row>
    <row r="6350" spans="1:6" x14ac:dyDescent="0.45">
      <c r="A6350" s="209">
        <v>163394</v>
      </c>
      <c r="B6350" s="209">
        <v>600</v>
      </c>
      <c r="C6350" s="208">
        <v>44.722594044352881</v>
      </c>
      <c r="D6350" s="209"/>
      <c r="E6350" s="209" t="s">
        <v>204</v>
      </c>
      <c r="F6350" s="209">
        <v>2019</v>
      </c>
    </row>
    <row r="6351" spans="1:6" x14ac:dyDescent="0.45">
      <c r="A6351" s="209">
        <v>163395</v>
      </c>
      <c r="B6351" s="209">
        <v>600</v>
      </c>
      <c r="C6351" s="208">
        <v>25.339711383560761</v>
      </c>
      <c r="D6351" s="209"/>
      <c r="E6351" s="209" t="s">
        <v>204</v>
      </c>
      <c r="F6351" s="209">
        <v>2019</v>
      </c>
    </row>
    <row r="6352" spans="1:6" x14ac:dyDescent="0.45">
      <c r="A6352" s="209">
        <v>163398</v>
      </c>
      <c r="B6352" s="209">
        <v>600</v>
      </c>
      <c r="C6352" s="208">
        <v>66.317138786735299</v>
      </c>
      <c r="D6352" s="209"/>
      <c r="E6352" s="209" t="s">
        <v>204</v>
      </c>
      <c r="F6352" s="209">
        <v>2019</v>
      </c>
    </row>
    <row r="6353" spans="1:6" x14ac:dyDescent="0.45">
      <c r="A6353" s="209">
        <v>163419</v>
      </c>
      <c r="B6353" s="209">
        <v>400</v>
      </c>
      <c r="C6353" s="208">
        <v>34.719088769872492</v>
      </c>
      <c r="D6353" s="209"/>
      <c r="E6353" s="209" t="s">
        <v>204</v>
      </c>
      <c r="F6353" s="209"/>
    </row>
    <row r="6354" spans="1:6" x14ac:dyDescent="0.45">
      <c r="A6354" s="209">
        <v>163420</v>
      </c>
      <c r="B6354" s="209">
        <v>400</v>
      </c>
      <c r="C6354" s="208">
        <v>27.575030099237061</v>
      </c>
      <c r="D6354" s="209"/>
      <c r="E6354" s="209" t="s">
        <v>204</v>
      </c>
      <c r="F6354" s="209">
        <v>2019</v>
      </c>
    </row>
    <row r="6355" spans="1:6" x14ac:dyDescent="0.45">
      <c r="A6355" s="209">
        <v>163429</v>
      </c>
      <c r="B6355" s="209">
        <v>400</v>
      </c>
      <c r="C6355" s="208">
        <v>29.80245239836669</v>
      </c>
      <c r="D6355" s="209"/>
      <c r="E6355" s="209" t="s">
        <v>204</v>
      </c>
      <c r="F6355" s="209">
        <v>2019</v>
      </c>
    </row>
    <row r="6356" spans="1:6" x14ac:dyDescent="0.45">
      <c r="A6356" s="209">
        <v>163435</v>
      </c>
      <c r="B6356" s="209">
        <v>400</v>
      </c>
      <c r="C6356" s="208">
        <v>17.364515686577491</v>
      </c>
      <c r="D6356" s="209"/>
      <c r="E6356" s="209" t="s">
        <v>204</v>
      </c>
      <c r="F6356" s="209">
        <v>2019</v>
      </c>
    </row>
    <row r="6357" spans="1:6" x14ac:dyDescent="0.45">
      <c r="A6357" s="209">
        <v>163445</v>
      </c>
      <c r="B6357" s="209">
        <v>400</v>
      </c>
      <c r="C6357" s="208">
        <v>35.273773713362147</v>
      </c>
      <c r="D6357" s="209"/>
      <c r="E6357" s="209" t="s">
        <v>204</v>
      </c>
      <c r="F6357" s="209">
        <v>2019</v>
      </c>
    </row>
    <row r="6358" spans="1:6" x14ac:dyDescent="0.45">
      <c r="A6358" s="209">
        <v>163450</v>
      </c>
      <c r="B6358" s="209">
        <v>450</v>
      </c>
      <c r="C6358" s="208">
        <v>1.085224034900047</v>
      </c>
      <c r="D6358" s="209"/>
      <c r="E6358" s="209" t="s">
        <v>204</v>
      </c>
      <c r="F6358" s="209">
        <v>2019</v>
      </c>
    </row>
    <row r="6359" spans="1:6" x14ac:dyDescent="0.45">
      <c r="A6359" s="209">
        <v>163454</v>
      </c>
      <c r="B6359" s="209">
        <v>400</v>
      </c>
      <c r="C6359" s="208">
        <v>15.06227967565731</v>
      </c>
      <c r="D6359" s="209"/>
      <c r="E6359" s="209" t="s">
        <v>204</v>
      </c>
      <c r="F6359" s="209">
        <v>2019</v>
      </c>
    </row>
    <row r="6360" spans="1:6" x14ac:dyDescent="0.45">
      <c r="A6360" s="209">
        <v>163455</v>
      </c>
      <c r="B6360" s="209">
        <v>400</v>
      </c>
      <c r="C6360" s="208">
        <v>17.039067255410991</v>
      </c>
      <c r="D6360" s="209"/>
      <c r="E6360" s="209" t="s">
        <v>204</v>
      </c>
      <c r="F6360" s="209">
        <v>2019</v>
      </c>
    </row>
    <row r="6361" spans="1:6" x14ac:dyDescent="0.45">
      <c r="A6361" s="209">
        <v>163461</v>
      </c>
      <c r="B6361" s="209">
        <v>400</v>
      </c>
      <c r="C6361" s="208">
        <v>39.999950863276823</v>
      </c>
      <c r="D6361" s="209"/>
      <c r="E6361" s="209" t="s">
        <v>204</v>
      </c>
      <c r="F6361" s="209">
        <v>2019</v>
      </c>
    </row>
    <row r="6362" spans="1:6" x14ac:dyDescent="0.45">
      <c r="A6362" s="209">
        <v>163475</v>
      </c>
      <c r="B6362" s="209">
        <v>400</v>
      </c>
      <c r="C6362" s="208">
        <v>18.8913742485088</v>
      </c>
      <c r="D6362" s="209"/>
      <c r="E6362" s="209" t="s">
        <v>204</v>
      </c>
      <c r="F6362" s="209">
        <v>2019</v>
      </c>
    </row>
    <row r="6363" spans="1:6" x14ac:dyDescent="0.45">
      <c r="A6363" s="209">
        <v>163476</v>
      </c>
      <c r="B6363" s="209">
        <v>400</v>
      </c>
      <c r="C6363" s="208">
        <v>38.824093645959472</v>
      </c>
      <c r="D6363" s="209"/>
      <c r="E6363" s="209" t="s">
        <v>204</v>
      </c>
      <c r="F6363" s="209">
        <v>2019</v>
      </c>
    </row>
    <row r="6364" spans="1:6" x14ac:dyDescent="0.45">
      <c r="A6364" s="209">
        <v>163495</v>
      </c>
      <c r="B6364" s="209">
        <v>400</v>
      </c>
      <c r="C6364" s="208">
        <v>60.273330263178948</v>
      </c>
      <c r="D6364" s="209"/>
      <c r="E6364" s="209" t="s">
        <v>204</v>
      </c>
      <c r="F6364" s="209">
        <v>2019</v>
      </c>
    </row>
    <row r="6365" spans="1:6" x14ac:dyDescent="0.45">
      <c r="A6365" s="209">
        <v>163504</v>
      </c>
      <c r="B6365" s="209">
        <v>400</v>
      </c>
      <c r="C6365" s="208">
        <v>24.63794575297473</v>
      </c>
      <c r="D6365" s="209"/>
      <c r="E6365" s="209" t="s">
        <v>204</v>
      </c>
      <c r="F6365" s="209">
        <v>2019</v>
      </c>
    </row>
    <row r="6366" spans="1:6" x14ac:dyDescent="0.45">
      <c r="A6366" s="209">
        <v>163569</v>
      </c>
      <c r="B6366" s="209">
        <v>500</v>
      </c>
      <c r="C6366" s="208">
        <v>4.918641507091972</v>
      </c>
      <c r="D6366" s="209"/>
      <c r="E6366" s="209" t="s">
        <v>204</v>
      </c>
      <c r="F6366" s="209">
        <v>2019</v>
      </c>
    </row>
    <row r="6367" spans="1:6" x14ac:dyDescent="0.45">
      <c r="A6367" s="209">
        <v>163571</v>
      </c>
      <c r="B6367" s="209">
        <v>250</v>
      </c>
      <c r="C6367" s="208">
        <v>17.2298030789058</v>
      </c>
      <c r="D6367" s="209"/>
      <c r="E6367" s="209" t="s">
        <v>204</v>
      </c>
      <c r="F6367" s="209">
        <v>2019</v>
      </c>
    </row>
    <row r="6368" spans="1:6" x14ac:dyDescent="0.45">
      <c r="A6368" s="209">
        <v>163572</v>
      </c>
      <c r="B6368" s="209">
        <v>250</v>
      </c>
      <c r="C6368" s="208">
        <v>23.97069819696468</v>
      </c>
      <c r="D6368" s="209" t="s">
        <v>187</v>
      </c>
      <c r="E6368" s="209" t="s">
        <v>204</v>
      </c>
      <c r="F6368" s="209">
        <v>2019</v>
      </c>
    </row>
    <row r="6369" spans="1:6" x14ac:dyDescent="0.45">
      <c r="A6369" s="209">
        <v>163574</v>
      </c>
      <c r="B6369" s="209">
        <v>250</v>
      </c>
      <c r="C6369" s="208">
        <v>14.371497961384179</v>
      </c>
      <c r="D6369" s="209"/>
      <c r="E6369" s="209" t="s">
        <v>204</v>
      </c>
      <c r="F6369" s="209">
        <v>2019</v>
      </c>
    </row>
    <row r="6370" spans="1:6" x14ac:dyDescent="0.45">
      <c r="A6370" s="209">
        <v>163577</v>
      </c>
      <c r="B6370" s="209">
        <v>500</v>
      </c>
      <c r="C6370" s="208">
        <v>19.86543812750136</v>
      </c>
      <c r="D6370" s="209"/>
      <c r="E6370" s="209" t="s">
        <v>204</v>
      </c>
      <c r="F6370" s="209">
        <v>2019</v>
      </c>
    </row>
    <row r="6371" spans="1:6" x14ac:dyDescent="0.45">
      <c r="A6371" s="209">
        <v>163578</v>
      </c>
      <c r="B6371" s="209">
        <v>500</v>
      </c>
      <c r="C6371" s="208">
        <v>60.243797772857</v>
      </c>
      <c r="D6371" s="209"/>
      <c r="E6371" s="209" t="s">
        <v>204</v>
      </c>
      <c r="F6371" s="209">
        <v>2019</v>
      </c>
    </row>
    <row r="6372" spans="1:6" x14ac:dyDescent="0.45">
      <c r="A6372" s="209">
        <v>163580</v>
      </c>
      <c r="B6372" s="209">
        <v>500</v>
      </c>
      <c r="C6372" s="208">
        <v>11.9958437053893</v>
      </c>
      <c r="D6372" s="209"/>
      <c r="E6372" s="209" t="s">
        <v>204</v>
      </c>
      <c r="F6372" s="209">
        <v>2019</v>
      </c>
    </row>
    <row r="6373" spans="1:6" x14ac:dyDescent="0.45">
      <c r="A6373" s="209">
        <v>163582</v>
      </c>
      <c r="B6373" s="209">
        <v>500</v>
      </c>
      <c r="C6373" s="208">
        <v>45.901386643024672</v>
      </c>
      <c r="D6373" s="209"/>
      <c r="E6373" s="209" t="s">
        <v>204</v>
      </c>
      <c r="F6373" s="209">
        <v>2019</v>
      </c>
    </row>
    <row r="6374" spans="1:6" x14ac:dyDescent="0.45">
      <c r="A6374" s="209">
        <v>163584</v>
      </c>
      <c r="B6374" s="209">
        <v>500</v>
      </c>
      <c r="C6374" s="208">
        <v>44.871101417630413</v>
      </c>
      <c r="D6374" s="209"/>
      <c r="E6374" s="209" t="s">
        <v>204</v>
      </c>
      <c r="F6374" s="209">
        <v>2019</v>
      </c>
    </row>
    <row r="6375" spans="1:6" x14ac:dyDescent="0.45">
      <c r="A6375" s="209">
        <v>163585</v>
      </c>
      <c r="B6375" s="209">
        <v>500</v>
      </c>
      <c r="C6375" s="208">
        <v>23.543872782369601</v>
      </c>
      <c r="D6375" s="209"/>
      <c r="E6375" s="209" t="s">
        <v>204</v>
      </c>
      <c r="F6375" s="209">
        <v>2019</v>
      </c>
    </row>
    <row r="6376" spans="1:6" x14ac:dyDescent="0.45">
      <c r="A6376" s="209">
        <v>163604</v>
      </c>
      <c r="B6376" s="209">
        <v>500</v>
      </c>
      <c r="C6376" s="208">
        <v>30.947547142936429</v>
      </c>
      <c r="D6376" s="209"/>
      <c r="E6376" s="209" t="s">
        <v>204</v>
      </c>
      <c r="F6376" s="209">
        <v>2019</v>
      </c>
    </row>
    <row r="6377" spans="1:6" x14ac:dyDescent="0.45">
      <c r="A6377" s="209">
        <v>163606</v>
      </c>
      <c r="B6377" s="209">
        <v>400</v>
      </c>
      <c r="C6377" s="208">
        <v>50.6491539032181</v>
      </c>
      <c r="D6377" s="209"/>
      <c r="E6377" s="209" t="s">
        <v>204</v>
      </c>
      <c r="F6377" s="209">
        <v>2019</v>
      </c>
    </row>
    <row r="6378" spans="1:6" x14ac:dyDescent="0.45">
      <c r="A6378" s="209">
        <v>163608</v>
      </c>
      <c r="B6378" s="209">
        <v>400</v>
      </c>
      <c r="C6378" s="208">
        <v>43.646773480311857</v>
      </c>
      <c r="D6378" s="209"/>
      <c r="E6378" s="209" t="s">
        <v>204</v>
      </c>
      <c r="F6378" s="209">
        <v>2019</v>
      </c>
    </row>
    <row r="6379" spans="1:6" x14ac:dyDescent="0.45">
      <c r="A6379" s="209">
        <v>163609</v>
      </c>
      <c r="B6379" s="209">
        <v>400</v>
      </c>
      <c r="C6379" s="208">
        <v>40.566933537813163</v>
      </c>
      <c r="D6379" s="209"/>
      <c r="E6379" s="209" t="s">
        <v>204</v>
      </c>
      <c r="F6379" s="209">
        <v>2019</v>
      </c>
    </row>
    <row r="6380" spans="1:6" x14ac:dyDescent="0.45">
      <c r="A6380" s="209">
        <v>163611</v>
      </c>
      <c r="B6380" s="209">
        <v>400</v>
      </c>
      <c r="C6380" s="208">
        <v>12.313586718140151</v>
      </c>
      <c r="D6380" s="209"/>
      <c r="E6380" s="209" t="s">
        <v>204</v>
      </c>
      <c r="F6380" s="209">
        <v>2019</v>
      </c>
    </row>
    <row r="6381" spans="1:6" x14ac:dyDescent="0.45">
      <c r="A6381" s="209">
        <v>163612</v>
      </c>
      <c r="B6381" s="209">
        <v>400</v>
      </c>
      <c r="C6381" s="208">
        <v>26.85757019126579</v>
      </c>
      <c r="D6381" s="209"/>
      <c r="E6381" s="209" t="s">
        <v>204</v>
      </c>
      <c r="F6381" s="209">
        <v>2019</v>
      </c>
    </row>
    <row r="6382" spans="1:6" x14ac:dyDescent="0.45">
      <c r="A6382" s="209">
        <v>163613</v>
      </c>
      <c r="B6382" s="209">
        <v>400</v>
      </c>
      <c r="C6382" s="208">
        <v>39.791091424646091</v>
      </c>
      <c r="D6382" s="209"/>
      <c r="E6382" s="209" t="s">
        <v>204</v>
      </c>
      <c r="F6382" s="209">
        <v>2019</v>
      </c>
    </row>
    <row r="6383" spans="1:6" x14ac:dyDescent="0.45">
      <c r="A6383" s="209">
        <v>163617</v>
      </c>
      <c r="B6383" s="209">
        <v>400</v>
      </c>
      <c r="C6383" s="208">
        <v>17.486921822604948</v>
      </c>
      <c r="D6383" s="209"/>
      <c r="E6383" s="209" t="s">
        <v>204</v>
      </c>
      <c r="F6383" s="209">
        <v>2019</v>
      </c>
    </row>
    <row r="6384" spans="1:6" x14ac:dyDescent="0.45">
      <c r="A6384" s="209">
        <v>163621</v>
      </c>
      <c r="B6384" s="209">
        <v>250</v>
      </c>
      <c r="C6384" s="208">
        <v>25.201097903075159</v>
      </c>
      <c r="D6384" s="209"/>
      <c r="E6384" s="209" t="s">
        <v>204</v>
      </c>
      <c r="F6384" s="209">
        <v>2019</v>
      </c>
    </row>
    <row r="6385" spans="1:6" x14ac:dyDescent="0.45">
      <c r="A6385" s="209">
        <v>163624</v>
      </c>
      <c r="B6385" s="209">
        <v>250</v>
      </c>
      <c r="C6385" s="208">
        <v>29.855706592454439</v>
      </c>
      <c r="D6385" s="209"/>
      <c r="E6385" s="209" t="s">
        <v>204</v>
      </c>
      <c r="F6385" s="209">
        <v>2019</v>
      </c>
    </row>
    <row r="6386" spans="1:6" x14ac:dyDescent="0.45">
      <c r="A6386" s="209">
        <v>164800</v>
      </c>
      <c r="B6386" s="209">
        <v>200</v>
      </c>
      <c r="C6386" s="208">
        <v>27.866026645311351</v>
      </c>
      <c r="D6386" s="209"/>
      <c r="E6386" s="209" t="s">
        <v>204</v>
      </c>
      <c r="F6386" s="209">
        <v>2019</v>
      </c>
    </row>
    <row r="6387" spans="1:6" x14ac:dyDescent="0.45">
      <c r="A6387" s="209">
        <v>164805</v>
      </c>
      <c r="B6387" s="209">
        <v>200</v>
      </c>
      <c r="C6387" s="208">
        <v>17.31921663912232</v>
      </c>
      <c r="D6387" s="209"/>
      <c r="E6387" s="209" t="s">
        <v>204</v>
      </c>
      <c r="F6387" s="209">
        <v>2019</v>
      </c>
    </row>
    <row r="6388" spans="1:6" x14ac:dyDescent="0.45">
      <c r="A6388" s="209">
        <v>164806</v>
      </c>
      <c r="B6388" s="209">
        <v>200</v>
      </c>
      <c r="C6388" s="208">
        <v>26.265588476584981</v>
      </c>
      <c r="D6388" s="209"/>
      <c r="E6388" s="209" t="s">
        <v>204</v>
      </c>
      <c r="F6388" s="209">
        <v>2019</v>
      </c>
    </row>
    <row r="6389" spans="1:6" x14ac:dyDescent="0.45">
      <c r="A6389" s="209">
        <v>164809</v>
      </c>
      <c r="B6389" s="209">
        <v>200</v>
      </c>
      <c r="C6389" s="208">
        <v>29.093243631000611</v>
      </c>
      <c r="D6389" s="209"/>
      <c r="E6389" s="209" t="s">
        <v>204</v>
      </c>
      <c r="F6389" s="209">
        <v>2019</v>
      </c>
    </row>
    <row r="6390" spans="1:6" x14ac:dyDescent="0.45">
      <c r="A6390" s="209">
        <v>164812</v>
      </c>
      <c r="B6390" s="209">
        <v>200</v>
      </c>
      <c r="C6390" s="208">
        <v>42.475049735389192</v>
      </c>
      <c r="D6390" s="209"/>
      <c r="E6390" s="209" t="s">
        <v>204</v>
      </c>
      <c r="F6390" s="209">
        <v>2019</v>
      </c>
    </row>
    <row r="6391" spans="1:6" x14ac:dyDescent="0.45">
      <c r="A6391" s="209">
        <v>164830</v>
      </c>
      <c r="B6391" s="209">
        <v>200</v>
      </c>
      <c r="C6391" s="208">
        <v>18.838450917765169</v>
      </c>
      <c r="D6391" s="209"/>
      <c r="E6391" s="209" t="s">
        <v>204</v>
      </c>
      <c r="F6391" s="209">
        <v>2019</v>
      </c>
    </row>
    <row r="6392" spans="1:6" x14ac:dyDescent="0.45">
      <c r="A6392" s="209">
        <v>164835</v>
      </c>
      <c r="B6392" s="209">
        <v>200</v>
      </c>
      <c r="C6392" s="208">
        <v>20.924275136739791</v>
      </c>
      <c r="D6392" s="209"/>
      <c r="E6392" s="209" t="s">
        <v>204</v>
      </c>
      <c r="F6392" s="209">
        <v>2019</v>
      </c>
    </row>
    <row r="6393" spans="1:6" x14ac:dyDescent="0.45">
      <c r="A6393" s="209">
        <v>164838</v>
      </c>
      <c r="B6393" s="209">
        <v>200</v>
      </c>
      <c r="C6393" s="208">
        <v>26.56583710311282</v>
      </c>
      <c r="D6393" s="209"/>
      <c r="E6393" s="209" t="s">
        <v>204</v>
      </c>
      <c r="F6393" s="209">
        <v>2019</v>
      </c>
    </row>
    <row r="6394" spans="1:6" x14ac:dyDescent="0.45">
      <c r="A6394" s="209">
        <v>164840</v>
      </c>
      <c r="B6394" s="209">
        <v>200</v>
      </c>
      <c r="C6394" s="208">
        <v>54.251291644890969</v>
      </c>
      <c r="D6394" s="209"/>
      <c r="E6394" s="209" t="s">
        <v>204</v>
      </c>
      <c r="F6394" s="209">
        <v>2019</v>
      </c>
    </row>
    <row r="6395" spans="1:6" x14ac:dyDescent="0.45">
      <c r="A6395" s="209">
        <v>164850</v>
      </c>
      <c r="B6395" s="209">
        <v>200</v>
      </c>
      <c r="C6395" s="208">
        <v>8.7072501398118085</v>
      </c>
      <c r="D6395" s="209"/>
      <c r="E6395" s="209" t="s">
        <v>204</v>
      </c>
      <c r="F6395" s="209">
        <v>2019</v>
      </c>
    </row>
    <row r="6396" spans="1:6" x14ac:dyDescent="0.45">
      <c r="A6396" s="209">
        <v>164852</v>
      </c>
      <c r="B6396" s="209">
        <v>200</v>
      </c>
      <c r="C6396" s="208">
        <v>39.024272664733232</v>
      </c>
      <c r="D6396" s="209"/>
      <c r="E6396" s="209" t="s">
        <v>204</v>
      </c>
      <c r="F6396" s="209">
        <v>2019</v>
      </c>
    </row>
    <row r="6397" spans="1:6" x14ac:dyDescent="0.45">
      <c r="A6397" s="209">
        <v>164855</v>
      </c>
      <c r="B6397" s="209">
        <v>200</v>
      </c>
      <c r="C6397" s="208">
        <v>10.501442281753789</v>
      </c>
      <c r="D6397" s="209"/>
      <c r="E6397" s="209" t="s">
        <v>204</v>
      </c>
      <c r="F6397" s="209">
        <v>2019</v>
      </c>
    </row>
    <row r="6398" spans="1:6" x14ac:dyDescent="0.45">
      <c r="A6398" s="209">
        <v>164858</v>
      </c>
      <c r="B6398" s="209">
        <v>200</v>
      </c>
      <c r="C6398" s="208">
        <v>35.412183496933757</v>
      </c>
      <c r="D6398" s="209"/>
      <c r="E6398" s="209" t="s">
        <v>204</v>
      </c>
      <c r="F6398" s="209">
        <v>2019</v>
      </c>
    </row>
    <row r="6399" spans="1:6" x14ac:dyDescent="0.45">
      <c r="A6399" s="209">
        <v>164860</v>
      </c>
      <c r="B6399" s="209">
        <v>200</v>
      </c>
      <c r="C6399" s="208">
        <v>15.694644085928109</v>
      </c>
      <c r="D6399" s="209"/>
      <c r="E6399" s="209" t="s">
        <v>204</v>
      </c>
      <c r="F6399" s="209">
        <v>2019</v>
      </c>
    </row>
    <row r="6400" spans="1:6" x14ac:dyDescent="0.45">
      <c r="A6400" s="209">
        <v>164865</v>
      </c>
      <c r="B6400" s="209">
        <v>200</v>
      </c>
      <c r="C6400" s="208">
        <v>47.038575191307501</v>
      </c>
      <c r="D6400" s="209"/>
      <c r="E6400" s="209" t="s">
        <v>204</v>
      </c>
      <c r="F6400" s="209">
        <v>2019</v>
      </c>
    </row>
    <row r="6401" spans="1:6" x14ac:dyDescent="0.45">
      <c r="A6401" s="209">
        <v>164867</v>
      </c>
      <c r="B6401" s="209">
        <v>200</v>
      </c>
      <c r="C6401" s="208">
        <v>16.62365209553035</v>
      </c>
      <c r="D6401" s="209"/>
      <c r="E6401" s="209" t="s">
        <v>204</v>
      </c>
      <c r="F6401" s="209">
        <v>2019</v>
      </c>
    </row>
    <row r="6402" spans="1:6" x14ac:dyDescent="0.45">
      <c r="A6402" s="209">
        <v>164869</v>
      </c>
      <c r="B6402" s="209">
        <v>200</v>
      </c>
      <c r="C6402" s="208">
        <v>29.35505152447125</v>
      </c>
      <c r="D6402" s="209"/>
      <c r="E6402" s="209" t="s">
        <v>204</v>
      </c>
      <c r="F6402" s="209">
        <v>2019</v>
      </c>
    </row>
    <row r="6403" spans="1:6" x14ac:dyDescent="0.45">
      <c r="A6403" s="209">
        <v>164876</v>
      </c>
      <c r="B6403" s="209">
        <v>200</v>
      </c>
      <c r="C6403" s="208">
        <v>41.197802124398088</v>
      </c>
      <c r="D6403" s="209"/>
      <c r="E6403" s="209" t="s">
        <v>204</v>
      </c>
      <c r="F6403" s="209">
        <v>2019</v>
      </c>
    </row>
    <row r="6404" spans="1:6" x14ac:dyDescent="0.45">
      <c r="A6404" s="209">
        <v>164892</v>
      </c>
      <c r="B6404" s="209">
        <v>200</v>
      </c>
      <c r="C6404" s="208">
        <v>11.93696786055882</v>
      </c>
      <c r="D6404" s="209"/>
      <c r="E6404" s="209" t="s">
        <v>204</v>
      </c>
      <c r="F6404" s="209">
        <v>2019</v>
      </c>
    </row>
    <row r="6405" spans="1:6" x14ac:dyDescent="0.45">
      <c r="A6405" s="209">
        <v>164894</v>
      </c>
      <c r="B6405" s="209">
        <v>200</v>
      </c>
      <c r="C6405" s="208">
        <v>9.4728093948237966</v>
      </c>
      <c r="D6405" s="209"/>
      <c r="E6405" s="209" t="s">
        <v>204</v>
      </c>
      <c r="F6405" s="209">
        <v>2019</v>
      </c>
    </row>
    <row r="6406" spans="1:6" x14ac:dyDescent="0.45">
      <c r="A6406" s="209">
        <v>164901</v>
      </c>
      <c r="B6406" s="209">
        <v>200</v>
      </c>
      <c r="C6406" s="208">
        <v>20.196853046614809</v>
      </c>
      <c r="D6406" s="209"/>
      <c r="E6406" s="209" t="s">
        <v>204</v>
      </c>
      <c r="F6406" s="209">
        <v>2019</v>
      </c>
    </row>
    <row r="6407" spans="1:6" x14ac:dyDescent="0.45">
      <c r="A6407" s="209">
        <v>164911</v>
      </c>
      <c r="B6407" s="209">
        <v>200</v>
      </c>
      <c r="C6407" s="208">
        <v>32.027029599903557</v>
      </c>
      <c r="D6407" s="209"/>
      <c r="E6407" s="209" t="s">
        <v>204</v>
      </c>
      <c r="F6407" s="209">
        <v>2019</v>
      </c>
    </row>
    <row r="6408" spans="1:6" x14ac:dyDescent="0.45">
      <c r="A6408" s="209">
        <v>164917</v>
      </c>
      <c r="B6408" s="209">
        <v>250</v>
      </c>
      <c r="C6408" s="208">
        <v>18.09551825715894</v>
      </c>
      <c r="D6408" s="209"/>
      <c r="E6408" s="209" t="s">
        <v>204</v>
      </c>
      <c r="F6408" s="209">
        <v>2019</v>
      </c>
    </row>
    <row r="6409" spans="1:6" x14ac:dyDescent="0.45">
      <c r="A6409" s="209">
        <v>164920</v>
      </c>
      <c r="B6409" s="209">
        <v>250</v>
      </c>
      <c r="C6409" s="208">
        <v>5.6716221665513844</v>
      </c>
      <c r="D6409" s="209"/>
      <c r="E6409" s="209" t="s">
        <v>204</v>
      </c>
      <c r="F6409" s="209">
        <v>2019</v>
      </c>
    </row>
    <row r="6410" spans="1:6" x14ac:dyDescent="0.45">
      <c r="A6410" s="209">
        <v>164923</v>
      </c>
      <c r="B6410" s="209">
        <v>250</v>
      </c>
      <c r="C6410" s="208">
        <v>18.337650503679761</v>
      </c>
      <c r="D6410" s="209"/>
      <c r="E6410" s="209" t="s">
        <v>204</v>
      </c>
      <c r="F6410" s="209">
        <v>2019</v>
      </c>
    </row>
    <row r="6411" spans="1:6" x14ac:dyDescent="0.45">
      <c r="A6411" s="209">
        <v>164926</v>
      </c>
      <c r="B6411" s="209">
        <v>250</v>
      </c>
      <c r="C6411" s="208">
        <v>17.697426310052119</v>
      </c>
      <c r="D6411" s="209"/>
      <c r="E6411" s="209" t="s">
        <v>204</v>
      </c>
      <c r="F6411" s="209">
        <v>2019</v>
      </c>
    </row>
    <row r="6412" spans="1:6" x14ac:dyDescent="0.45">
      <c r="A6412" s="209">
        <v>164929</v>
      </c>
      <c r="B6412" s="209">
        <v>250</v>
      </c>
      <c r="C6412" s="208">
        <v>19.7291207356404</v>
      </c>
      <c r="D6412" s="209"/>
      <c r="E6412" s="209" t="s">
        <v>204</v>
      </c>
      <c r="F6412" s="209">
        <v>2019</v>
      </c>
    </row>
    <row r="6413" spans="1:6" x14ac:dyDescent="0.45">
      <c r="A6413" s="209">
        <v>164931</v>
      </c>
      <c r="B6413" s="209">
        <v>250</v>
      </c>
      <c r="C6413" s="208">
        <v>26.63980228930399</v>
      </c>
      <c r="D6413" s="209"/>
      <c r="E6413" s="209" t="s">
        <v>204</v>
      </c>
      <c r="F6413" s="209">
        <v>2019</v>
      </c>
    </row>
    <row r="6414" spans="1:6" x14ac:dyDescent="0.45">
      <c r="A6414" s="209">
        <v>164933</v>
      </c>
      <c r="B6414" s="209">
        <v>250</v>
      </c>
      <c r="C6414" s="208">
        <v>27.85897910923352</v>
      </c>
      <c r="D6414" s="209"/>
      <c r="E6414" s="209" t="s">
        <v>204</v>
      </c>
      <c r="F6414" s="209">
        <v>2019</v>
      </c>
    </row>
    <row r="6415" spans="1:6" x14ac:dyDescent="0.45">
      <c r="A6415" s="209">
        <v>164943</v>
      </c>
      <c r="B6415" s="209">
        <v>250</v>
      </c>
      <c r="C6415" s="208">
        <v>9.3306197542899891</v>
      </c>
      <c r="D6415" s="209"/>
      <c r="E6415" s="209" t="s">
        <v>204</v>
      </c>
      <c r="F6415" s="209">
        <v>2019</v>
      </c>
    </row>
    <row r="6416" spans="1:6" x14ac:dyDescent="0.45">
      <c r="A6416" s="209">
        <v>164944</v>
      </c>
      <c r="B6416" s="209">
        <v>250</v>
      </c>
      <c r="C6416" s="208">
        <v>28.488231552661102</v>
      </c>
      <c r="D6416" s="209"/>
      <c r="E6416" s="209" t="s">
        <v>204</v>
      </c>
      <c r="F6416" s="209">
        <v>2019</v>
      </c>
    </row>
    <row r="6417" spans="1:6" x14ac:dyDescent="0.45">
      <c r="A6417" s="209">
        <v>165477</v>
      </c>
      <c r="B6417" s="209">
        <v>950</v>
      </c>
      <c r="C6417" s="208">
        <v>21.453092947779361</v>
      </c>
      <c r="D6417" s="209"/>
      <c r="E6417" s="209" t="s">
        <v>204</v>
      </c>
      <c r="F6417" s="209">
        <v>2019</v>
      </c>
    </row>
    <row r="6418" spans="1:6" x14ac:dyDescent="0.45">
      <c r="A6418" s="209">
        <v>165478</v>
      </c>
      <c r="B6418" s="209">
        <v>950</v>
      </c>
      <c r="C6418" s="208">
        <v>31.07063726467026</v>
      </c>
      <c r="D6418" s="209"/>
      <c r="E6418" s="209" t="s">
        <v>204</v>
      </c>
      <c r="F6418" s="209">
        <v>2019</v>
      </c>
    </row>
    <row r="6419" spans="1:6" x14ac:dyDescent="0.45">
      <c r="A6419" s="209">
        <v>165479</v>
      </c>
      <c r="B6419" s="209">
        <v>950</v>
      </c>
      <c r="C6419" s="208">
        <v>15.645683941283471</v>
      </c>
      <c r="D6419" s="209"/>
      <c r="E6419" s="209" t="s">
        <v>204</v>
      </c>
      <c r="F6419" s="209">
        <v>2019</v>
      </c>
    </row>
    <row r="6420" spans="1:6" x14ac:dyDescent="0.45">
      <c r="A6420" s="209">
        <v>165485</v>
      </c>
      <c r="B6420" s="209">
        <v>950</v>
      </c>
      <c r="C6420" s="208">
        <v>59.218778254556767</v>
      </c>
      <c r="D6420" s="209"/>
      <c r="E6420" s="209" t="s">
        <v>204</v>
      </c>
      <c r="F6420" s="209">
        <v>2019</v>
      </c>
    </row>
    <row r="6421" spans="1:6" x14ac:dyDescent="0.45">
      <c r="A6421" s="209">
        <v>165486</v>
      </c>
      <c r="B6421" s="209">
        <v>950</v>
      </c>
      <c r="C6421" s="208">
        <v>51.283537495039127</v>
      </c>
      <c r="D6421" s="209"/>
      <c r="E6421" s="209" t="s">
        <v>204</v>
      </c>
      <c r="F6421" s="209">
        <v>2019</v>
      </c>
    </row>
    <row r="6422" spans="1:6" x14ac:dyDescent="0.45">
      <c r="A6422" s="209">
        <v>165877</v>
      </c>
      <c r="B6422" s="209">
        <v>250</v>
      </c>
      <c r="C6422" s="208">
        <v>32.955500378729852</v>
      </c>
      <c r="D6422" s="209"/>
      <c r="E6422" s="209" t="s">
        <v>204</v>
      </c>
      <c r="F6422" s="209">
        <v>2019</v>
      </c>
    </row>
    <row r="6423" spans="1:6" x14ac:dyDescent="0.45">
      <c r="A6423" s="209">
        <v>165880</v>
      </c>
      <c r="B6423" s="209">
        <v>315</v>
      </c>
      <c r="C6423" s="208">
        <v>22.33081657190964</v>
      </c>
      <c r="D6423" s="209"/>
      <c r="E6423" s="209" t="s">
        <v>204</v>
      </c>
      <c r="F6423" s="209">
        <v>2019</v>
      </c>
    </row>
    <row r="6424" spans="1:6" x14ac:dyDescent="0.45">
      <c r="A6424" s="209">
        <v>165881</v>
      </c>
      <c r="B6424" s="209">
        <v>315</v>
      </c>
      <c r="C6424" s="208">
        <v>30.561476567756731</v>
      </c>
      <c r="D6424" s="209"/>
      <c r="E6424" s="209" t="s">
        <v>204</v>
      </c>
      <c r="F6424" s="209">
        <v>2019</v>
      </c>
    </row>
    <row r="6425" spans="1:6" x14ac:dyDescent="0.45">
      <c r="A6425" s="209">
        <v>165884</v>
      </c>
      <c r="B6425" s="209">
        <v>315</v>
      </c>
      <c r="C6425" s="208">
        <v>40.535400146149598</v>
      </c>
      <c r="D6425" s="209"/>
      <c r="E6425" s="209" t="s">
        <v>204</v>
      </c>
      <c r="F6425" s="209">
        <v>2019</v>
      </c>
    </row>
    <row r="6426" spans="1:6" x14ac:dyDescent="0.45">
      <c r="A6426" s="209">
        <v>165885</v>
      </c>
      <c r="B6426" s="209">
        <v>315</v>
      </c>
      <c r="C6426" s="208">
        <v>19.761628474998481</v>
      </c>
      <c r="D6426" s="209"/>
      <c r="E6426" s="209" t="s">
        <v>204</v>
      </c>
      <c r="F6426" s="209">
        <v>2019</v>
      </c>
    </row>
    <row r="6427" spans="1:6" x14ac:dyDescent="0.45">
      <c r="A6427" s="209">
        <v>165949</v>
      </c>
      <c r="B6427" s="209">
        <v>1200</v>
      </c>
      <c r="C6427" s="208">
        <v>14.85223888822965</v>
      </c>
      <c r="D6427" s="209"/>
      <c r="E6427" s="209" t="s">
        <v>204</v>
      </c>
      <c r="F6427" s="209">
        <v>2019</v>
      </c>
    </row>
    <row r="6428" spans="1:6" x14ac:dyDescent="0.45">
      <c r="A6428" s="209">
        <v>165950</v>
      </c>
      <c r="B6428" s="209">
        <v>1200</v>
      </c>
      <c r="C6428" s="208">
        <v>17.477599950790381</v>
      </c>
      <c r="D6428" s="209"/>
      <c r="E6428" s="209" t="s">
        <v>204</v>
      </c>
      <c r="F6428" s="209">
        <v>2019</v>
      </c>
    </row>
    <row r="6429" spans="1:6" x14ac:dyDescent="0.45">
      <c r="A6429" s="209">
        <v>165952</v>
      </c>
      <c r="B6429" s="209">
        <v>1200</v>
      </c>
      <c r="C6429" s="208">
        <v>28.456000026537431</v>
      </c>
      <c r="D6429" s="209"/>
      <c r="E6429" s="209" t="s">
        <v>204</v>
      </c>
      <c r="F6429" s="209">
        <v>2019</v>
      </c>
    </row>
    <row r="6430" spans="1:6" x14ac:dyDescent="0.45">
      <c r="A6430" s="209">
        <v>165955</v>
      </c>
      <c r="B6430" s="209">
        <v>315</v>
      </c>
      <c r="C6430" s="208">
        <v>8.6216869151204296</v>
      </c>
      <c r="D6430" s="209"/>
      <c r="E6430" s="209" t="s">
        <v>204</v>
      </c>
      <c r="F6430" s="209">
        <v>2019</v>
      </c>
    </row>
    <row r="6431" spans="1:6" x14ac:dyDescent="0.45">
      <c r="A6431" s="209">
        <v>165956</v>
      </c>
      <c r="B6431" s="209">
        <v>400</v>
      </c>
      <c r="C6431" s="208">
        <v>21.788512571358702</v>
      </c>
      <c r="D6431" s="209"/>
      <c r="E6431" s="209" t="s">
        <v>204</v>
      </c>
      <c r="F6431" s="209">
        <v>2019</v>
      </c>
    </row>
    <row r="6432" spans="1:6" x14ac:dyDescent="0.45">
      <c r="A6432" s="209">
        <v>165957</v>
      </c>
      <c r="B6432" s="209">
        <v>400</v>
      </c>
      <c r="C6432" s="208">
        <v>70.315115244787691</v>
      </c>
      <c r="D6432" s="209"/>
      <c r="E6432" s="209" t="s">
        <v>204</v>
      </c>
      <c r="F6432" s="209">
        <v>2019</v>
      </c>
    </row>
    <row r="6433" spans="1:6" x14ac:dyDescent="0.45">
      <c r="A6433" s="209">
        <v>165975</v>
      </c>
      <c r="B6433" s="209">
        <v>573</v>
      </c>
      <c r="C6433" s="208">
        <v>43.477152182961987</v>
      </c>
      <c r="D6433" s="209"/>
      <c r="E6433" s="209" t="s">
        <v>204</v>
      </c>
      <c r="F6433" s="209">
        <v>2019</v>
      </c>
    </row>
    <row r="6434" spans="1:6" x14ac:dyDescent="0.45">
      <c r="A6434" s="209">
        <v>165977</v>
      </c>
      <c r="B6434" s="209">
        <v>573</v>
      </c>
      <c r="C6434" s="208">
        <v>7.8211391114909397</v>
      </c>
      <c r="D6434" s="209"/>
      <c r="E6434" s="209" t="s">
        <v>204</v>
      </c>
      <c r="F6434" s="209">
        <v>2019</v>
      </c>
    </row>
    <row r="6435" spans="1:6" x14ac:dyDescent="0.45">
      <c r="A6435" s="209">
        <v>166022</v>
      </c>
      <c r="B6435" s="209">
        <v>919</v>
      </c>
      <c r="C6435" s="208">
        <v>42.084343466194859</v>
      </c>
      <c r="D6435" s="209"/>
      <c r="E6435" s="209" t="s">
        <v>204</v>
      </c>
      <c r="F6435" s="209">
        <v>2019</v>
      </c>
    </row>
    <row r="6436" spans="1:6" x14ac:dyDescent="0.45">
      <c r="A6436" s="209">
        <v>166024</v>
      </c>
      <c r="B6436" s="209">
        <v>315</v>
      </c>
      <c r="C6436" s="208">
        <v>4.1034402976929369</v>
      </c>
      <c r="D6436" s="209" t="s">
        <v>187</v>
      </c>
      <c r="E6436" s="209" t="s">
        <v>204</v>
      </c>
      <c r="F6436" s="209">
        <v>2019</v>
      </c>
    </row>
    <row r="6437" spans="1:6" x14ac:dyDescent="0.45">
      <c r="A6437" s="209">
        <v>166026</v>
      </c>
      <c r="B6437" s="209">
        <v>919</v>
      </c>
      <c r="C6437" s="208">
        <v>27.66979942010056</v>
      </c>
      <c r="D6437" s="209"/>
      <c r="E6437" s="209" t="s">
        <v>204</v>
      </c>
      <c r="F6437" s="209">
        <v>2019</v>
      </c>
    </row>
    <row r="6438" spans="1:6" x14ac:dyDescent="0.45">
      <c r="A6438" s="209">
        <v>166027</v>
      </c>
      <c r="B6438" s="209">
        <v>919</v>
      </c>
      <c r="C6438" s="208">
        <v>24.159204497877891</v>
      </c>
      <c r="D6438" s="209"/>
      <c r="E6438" s="209" t="s">
        <v>204</v>
      </c>
      <c r="F6438" s="209">
        <v>2019</v>
      </c>
    </row>
    <row r="6439" spans="1:6" x14ac:dyDescent="0.45">
      <c r="A6439" s="209">
        <v>166028</v>
      </c>
      <c r="B6439" s="209">
        <v>919</v>
      </c>
      <c r="C6439" s="208">
        <v>26.327961751883649</v>
      </c>
      <c r="D6439" s="209"/>
      <c r="E6439" s="209" t="s">
        <v>204</v>
      </c>
      <c r="F6439" s="209">
        <v>2019</v>
      </c>
    </row>
    <row r="6440" spans="1:6" x14ac:dyDescent="0.45">
      <c r="A6440" s="209">
        <v>166035</v>
      </c>
      <c r="B6440" s="209">
        <v>250</v>
      </c>
      <c r="C6440" s="208">
        <v>34.456445739371311</v>
      </c>
      <c r="D6440" s="209" t="s">
        <v>233</v>
      </c>
      <c r="E6440" s="209" t="s">
        <v>109</v>
      </c>
      <c r="F6440" s="209">
        <v>2019</v>
      </c>
    </row>
    <row r="6441" spans="1:6" x14ac:dyDescent="0.45">
      <c r="A6441" s="209">
        <v>166088</v>
      </c>
      <c r="B6441" s="209">
        <v>450</v>
      </c>
      <c r="C6441" s="208">
        <v>34.63142222023675</v>
      </c>
      <c r="D6441" s="209"/>
      <c r="E6441" s="209" t="s">
        <v>204</v>
      </c>
      <c r="F6441" s="209">
        <v>2019</v>
      </c>
    </row>
    <row r="6442" spans="1:6" x14ac:dyDescent="0.45">
      <c r="A6442" s="209">
        <v>166092</v>
      </c>
      <c r="B6442" s="209">
        <v>450</v>
      </c>
      <c r="C6442" s="208">
        <v>14.632420339977919</v>
      </c>
      <c r="D6442" s="209"/>
      <c r="E6442" s="209" t="s">
        <v>204</v>
      </c>
      <c r="F6442" s="209">
        <v>2019</v>
      </c>
    </row>
    <row r="6443" spans="1:6" x14ac:dyDescent="0.45">
      <c r="A6443" s="209">
        <v>166093</v>
      </c>
      <c r="B6443" s="209">
        <v>450</v>
      </c>
      <c r="C6443" s="208">
        <v>15.92370675530033</v>
      </c>
      <c r="D6443" s="209"/>
      <c r="E6443" s="209" t="s">
        <v>204</v>
      </c>
      <c r="F6443" s="209">
        <v>2019</v>
      </c>
    </row>
    <row r="6444" spans="1:6" x14ac:dyDescent="0.45">
      <c r="A6444" s="209">
        <v>166095</v>
      </c>
      <c r="B6444" s="209">
        <v>450</v>
      </c>
      <c r="C6444" s="208">
        <v>27.50387711067216</v>
      </c>
      <c r="D6444" s="209"/>
      <c r="E6444" s="209" t="s">
        <v>204</v>
      </c>
      <c r="F6444" s="209">
        <v>2019</v>
      </c>
    </row>
    <row r="6445" spans="1:6" x14ac:dyDescent="0.45">
      <c r="A6445" s="209">
        <v>166097</v>
      </c>
      <c r="B6445" s="209">
        <v>450</v>
      </c>
      <c r="C6445" s="208">
        <v>19.190404031334861</v>
      </c>
      <c r="D6445" s="209"/>
      <c r="E6445" s="209" t="s">
        <v>204</v>
      </c>
      <c r="F6445" s="209">
        <v>2019</v>
      </c>
    </row>
    <row r="6446" spans="1:6" x14ac:dyDescent="0.45">
      <c r="A6446" s="209">
        <v>166098</v>
      </c>
      <c r="B6446" s="209">
        <v>450</v>
      </c>
      <c r="C6446" s="208">
        <v>29.228243114347169</v>
      </c>
      <c r="D6446" s="209"/>
      <c r="E6446" s="209" t="s">
        <v>204</v>
      </c>
      <c r="F6446" s="209">
        <v>2019</v>
      </c>
    </row>
    <row r="6447" spans="1:6" x14ac:dyDescent="0.45">
      <c r="A6447" s="209">
        <v>166103</v>
      </c>
      <c r="B6447" s="209">
        <v>450</v>
      </c>
      <c r="C6447" s="208">
        <v>33.020647979621401</v>
      </c>
      <c r="D6447" s="209"/>
      <c r="E6447" s="209" t="s">
        <v>204</v>
      </c>
      <c r="F6447" s="209">
        <v>2019</v>
      </c>
    </row>
    <row r="6448" spans="1:6" x14ac:dyDescent="0.45">
      <c r="A6448" s="209">
        <v>166107</v>
      </c>
      <c r="B6448" s="209">
        <v>450</v>
      </c>
      <c r="C6448" s="208">
        <v>11.69511120078713</v>
      </c>
      <c r="D6448" s="209"/>
      <c r="E6448" s="209" t="s">
        <v>204</v>
      </c>
      <c r="F6448" s="209">
        <v>2019</v>
      </c>
    </row>
    <row r="6449" spans="1:6" x14ac:dyDescent="0.45">
      <c r="A6449" s="209">
        <v>166109</v>
      </c>
      <c r="B6449" s="209">
        <v>450</v>
      </c>
      <c r="C6449" s="208">
        <v>14.042604388418891</v>
      </c>
      <c r="D6449" s="209"/>
      <c r="E6449" s="209" t="s">
        <v>204</v>
      </c>
      <c r="F6449" s="209">
        <v>2019</v>
      </c>
    </row>
    <row r="6450" spans="1:6" x14ac:dyDescent="0.45">
      <c r="A6450" s="209">
        <v>166111</v>
      </c>
      <c r="B6450" s="209">
        <v>450</v>
      </c>
      <c r="C6450" s="208">
        <v>19.85705562228431</v>
      </c>
      <c r="D6450" s="209"/>
      <c r="E6450" s="209" t="s">
        <v>204</v>
      </c>
      <c r="F6450" s="209">
        <v>2019</v>
      </c>
    </row>
    <row r="6451" spans="1:6" x14ac:dyDescent="0.45">
      <c r="A6451" s="209">
        <v>166112</v>
      </c>
      <c r="B6451" s="209">
        <v>450</v>
      </c>
      <c r="C6451" s="208">
        <v>6.8742082184359417</v>
      </c>
      <c r="D6451" s="209"/>
      <c r="E6451" s="209" t="s">
        <v>204</v>
      </c>
      <c r="F6451" s="209">
        <v>2019</v>
      </c>
    </row>
    <row r="6452" spans="1:6" x14ac:dyDescent="0.45">
      <c r="A6452" s="209">
        <v>166115</v>
      </c>
      <c r="B6452" s="209">
        <v>450</v>
      </c>
      <c r="C6452" s="208">
        <v>22.7879456121236</v>
      </c>
      <c r="D6452" s="209"/>
      <c r="E6452" s="209" t="s">
        <v>204</v>
      </c>
      <c r="F6452" s="209">
        <v>2019</v>
      </c>
    </row>
    <row r="6453" spans="1:6" x14ac:dyDescent="0.45">
      <c r="A6453" s="209">
        <v>166133</v>
      </c>
      <c r="B6453" s="209">
        <v>450</v>
      </c>
      <c r="C6453" s="208">
        <v>25.044817220987671</v>
      </c>
      <c r="D6453" s="209"/>
      <c r="E6453" s="209" t="s">
        <v>204</v>
      </c>
      <c r="F6453" s="209">
        <v>2019</v>
      </c>
    </row>
    <row r="6454" spans="1:6" x14ac:dyDescent="0.45">
      <c r="A6454" s="209">
        <v>166134</v>
      </c>
      <c r="B6454" s="209">
        <v>450</v>
      </c>
      <c r="C6454" s="208">
        <v>16.372620382567622</v>
      </c>
      <c r="D6454" s="209"/>
      <c r="E6454" s="209" t="s">
        <v>204</v>
      </c>
      <c r="F6454" s="209">
        <v>2019</v>
      </c>
    </row>
    <row r="6455" spans="1:6" x14ac:dyDescent="0.45">
      <c r="A6455" s="209">
        <v>166347</v>
      </c>
      <c r="B6455" s="209">
        <v>250</v>
      </c>
      <c r="C6455" s="208">
        <v>11.190949423558131</v>
      </c>
      <c r="D6455" s="209"/>
      <c r="E6455" s="209" t="s">
        <v>204</v>
      </c>
      <c r="F6455" s="209">
        <v>2019</v>
      </c>
    </row>
    <row r="6456" spans="1:6" x14ac:dyDescent="0.45">
      <c r="A6456" s="209">
        <v>166512</v>
      </c>
      <c r="B6456" s="209">
        <v>400</v>
      </c>
      <c r="C6456" s="208">
        <v>41.511433847481229</v>
      </c>
      <c r="D6456" s="209"/>
      <c r="E6456" s="209" t="s">
        <v>204</v>
      </c>
      <c r="F6456" s="209">
        <v>2019</v>
      </c>
    </row>
    <row r="6457" spans="1:6" x14ac:dyDescent="0.45">
      <c r="A6457" s="209">
        <v>166513</v>
      </c>
      <c r="B6457" s="209">
        <v>400</v>
      </c>
      <c r="C6457" s="208">
        <v>70.158310768759591</v>
      </c>
      <c r="D6457" s="209"/>
      <c r="E6457" s="209" t="s">
        <v>204</v>
      </c>
      <c r="F6457" s="209">
        <v>2019</v>
      </c>
    </row>
    <row r="6458" spans="1:6" x14ac:dyDescent="0.45">
      <c r="A6458" s="209">
        <v>166514</v>
      </c>
      <c r="B6458" s="209">
        <v>500</v>
      </c>
      <c r="C6458" s="208">
        <v>76.402673277769281</v>
      </c>
      <c r="D6458" s="209"/>
      <c r="E6458" s="209" t="s">
        <v>204</v>
      </c>
      <c r="F6458" s="209">
        <v>2019</v>
      </c>
    </row>
    <row r="6459" spans="1:6" x14ac:dyDescent="0.45">
      <c r="A6459" s="209">
        <v>166515</v>
      </c>
      <c r="B6459" s="209">
        <v>500</v>
      </c>
      <c r="C6459" s="208">
        <v>88.696051462369141</v>
      </c>
      <c r="D6459" s="209"/>
      <c r="E6459" s="209" t="s">
        <v>204</v>
      </c>
      <c r="F6459" s="209">
        <v>2019</v>
      </c>
    </row>
    <row r="6460" spans="1:6" x14ac:dyDescent="0.45">
      <c r="A6460" s="209">
        <v>166516</v>
      </c>
      <c r="B6460" s="209">
        <v>500</v>
      </c>
      <c r="C6460" s="208">
        <v>72.183081951415218</v>
      </c>
      <c r="D6460" s="209"/>
      <c r="E6460" s="209" t="s">
        <v>204</v>
      </c>
      <c r="F6460" s="209">
        <v>2019</v>
      </c>
    </row>
    <row r="6461" spans="1:6" x14ac:dyDescent="0.45">
      <c r="A6461" s="209">
        <v>166517</v>
      </c>
      <c r="B6461" s="209">
        <v>500</v>
      </c>
      <c r="C6461" s="208">
        <v>21.930920865813931</v>
      </c>
      <c r="D6461" s="209"/>
      <c r="E6461" s="209" t="s">
        <v>204</v>
      </c>
      <c r="F6461" s="209">
        <v>2019</v>
      </c>
    </row>
    <row r="6462" spans="1:6" x14ac:dyDescent="0.45">
      <c r="A6462" s="209">
        <v>166518</v>
      </c>
      <c r="B6462" s="209">
        <v>700</v>
      </c>
      <c r="C6462" s="208">
        <v>83.015171455483213</v>
      </c>
      <c r="D6462" s="209"/>
      <c r="E6462" s="209" t="s">
        <v>204</v>
      </c>
      <c r="F6462" s="209">
        <v>2019</v>
      </c>
    </row>
    <row r="6463" spans="1:6" x14ac:dyDescent="0.45">
      <c r="A6463" s="209">
        <v>166673</v>
      </c>
      <c r="B6463" s="209">
        <v>688</v>
      </c>
      <c r="C6463" s="208">
        <v>28.478005900013979</v>
      </c>
      <c r="D6463" s="209"/>
      <c r="E6463" s="209" t="s">
        <v>204</v>
      </c>
      <c r="F6463" s="209">
        <v>2019</v>
      </c>
    </row>
    <row r="6464" spans="1:6" x14ac:dyDescent="0.45">
      <c r="A6464" s="209">
        <v>166676</v>
      </c>
      <c r="B6464" s="209">
        <v>688</v>
      </c>
      <c r="C6464" s="208">
        <v>36.026345206575883</v>
      </c>
      <c r="D6464" s="209"/>
      <c r="E6464" s="209" t="s">
        <v>204</v>
      </c>
      <c r="F6464" s="209">
        <v>2019</v>
      </c>
    </row>
    <row r="6465" spans="1:6" x14ac:dyDescent="0.45">
      <c r="A6465" s="209">
        <v>166677</v>
      </c>
      <c r="B6465" s="209">
        <v>688</v>
      </c>
      <c r="C6465" s="208">
        <v>48.864643434762321</v>
      </c>
      <c r="D6465" s="209"/>
      <c r="E6465" s="209" t="s">
        <v>204</v>
      </c>
      <c r="F6465" s="209">
        <v>2019</v>
      </c>
    </row>
    <row r="6466" spans="1:6" x14ac:dyDescent="0.45">
      <c r="A6466" s="209">
        <v>166679</v>
      </c>
      <c r="B6466" s="209">
        <v>688</v>
      </c>
      <c r="C6466" s="208">
        <v>53.350080580572538</v>
      </c>
      <c r="D6466" s="209"/>
      <c r="E6466" s="209" t="s">
        <v>204</v>
      </c>
      <c r="F6466" s="209">
        <v>2019</v>
      </c>
    </row>
    <row r="6467" spans="1:6" x14ac:dyDescent="0.45">
      <c r="A6467" s="209">
        <v>166680</v>
      </c>
      <c r="B6467" s="209">
        <v>688</v>
      </c>
      <c r="C6467" s="208">
        <v>42.855617194855419</v>
      </c>
      <c r="D6467" s="209"/>
      <c r="E6467" s="209" t="s">
        <v>204</v>
      </c>
      <c r="F6467" s="209">
        <v>2019</v>
      </c>
    </row>
    <row r="6468" spans="1:6" x14ac:dyDescent="0.45">
      <c r="A6468" s="209">
        <v>166681</v>
      </c>
      <c r="B6468" s="209">
        <v>688</v>
      </c>
      <c r="C6468" s="208">
        <v>23.88173571853584</v>
      </c>
      <c r="D6468" s="209"/>
      <c r="E6468" s="209" t="s">
        <v>204</v>
      </c>
      <c r="F6468" s="209">
        <v>2019</v>
      </c>
    </row>
    <row r="6469" spans="1:6" x14ac:dyDescent="0.45">
      <c r="A6469" s="209">
        <v>166682</v>
      </c>
      <c r="B6469" s="209">
        <v>688</v>
      </c>
      <c r="C6469" s="208">
        <v>4.6841294814757282</v>
      </c>
      <c r="D6469" s="209"/>
      <c r="E6469" s="209" t="s">
        <v>204</v>
      </c>
      <c r="F6469" s="209">
        <v>2019</v>
      </c>
    </row>
    <row r="6470" spans="1:6" x14ac:dyDescent="0.45">
      <c r="A6470" s="209">
        <v>166863</v>
      </c>
      <c r="B6470" s="209">
        <v>250</v>
      </c>
      <c r="C6470" s="208">
        <v>40.133586931744439</v>
      </c>
      <c r="D6470" s="209"/>
      <c r="E6470" s="209" t="s">
        <v>204</v>
      </c>
      <c r="F6470" s="209">
        <v>2019</v>
      </c>
    </row>
    <row r="6471" spans="1:6" x14ac:dyDescent="0.45">
      <c r="A6471" s="209">
        <v>166864</v>
      </c>
      <c r="B6471" s="209">
        <v>315</v>
      </c>
      <c r="C6471" s="208">
        <v>65.029286164824015</v>
      </c>
      <c r="D6471" s="209"/>
      <c r="E6471" s="209" t="s">
        <v>204</v>
      </c>
      <c r="F6471" s="209">
        <v>2019</v>
      </c>
    </row>
    <row r="6472" spans="1:6" x14ac:dyDescent="0.45">
      <c r="A6472" s="209">
        <v>166871</v>
      </c>
      <c r="B6472" s="209">
        <v>315</v>
      </c>
      <c r="C6472" s="208">
        <v>12.62851139398718</v>
      </c>
      <c r="D6472" s="209"/>
      <c r="E6472" s="209" t="s">
        <v>204</v>
      </c>
      <c r="F6472" s="209">
        <v>2019</v>
      </c>
    </row>
    <row r="6473" spans="1:6" x14ac:dyDescent="0.45">
      <c r="A6473" s="209">
        <v>166873</v>
      </c>
      <c r="B6473" s="209">
        <v>400</v>
      </c>
      <c r="C6473" s="208">
        <v>13.65542016889084</v>
      </c>
      <c r="D6473" s="209"/>
      <c r="E6473" s="209" t="s">
        <v>204</v>
      </c>
      <c r="F6473" s="209">
        <v>2019</v>
      </c>
    </row>
    <row r="6474" spans="1:6" x14ac:dyDescent="0.45">
      <c r="A6474" s="209">
        <v>166876</v>
      </c>
      <c r="B6474" s="209">
        <v>250</v>
      </c>
      <c r="C6474" s="208">
        <v>3.3665376175635928</v>
      </c>
      <c r="D6474" s="209"/>
      <c r="E6474" s="209" t="s">
        <v>204</v>
      </c>
      <c r="F6474" s="209">
        <v>2019</v>
      </c>
    </row>
    <row r="6475" spans="1:6" x14ac:dyDescent="0.45">
      <c r="A6475" s="209">
        <v>166877</v>
      </c>
      <c r="B6475" s="209">
        <v>450</v>
      </c>
      <c r="C6475" s="208">
        <v>51.294659724069533</v>
      </c>
      <c r="D6475" s="209"/>
      <c r="E6475" s="209" t="s">
        <v>204</v>
      </c>
      <c r="F6475" s="209">
        <v>2019</v>
      </c>
    </row>
    <row r="6476" spans="1:6" x14ac:dyDescent="0.45">
      <c r="A6476" s="209">
        <v>166881</v>
      </c>
      <c r="B6476" s="209">
        <v>450</v>
      </c>
      <c r="C6476" s="208">
        <v>14.57916321334028</v>
      </c>
      <c r="D6476" s="209"/>
      <c r="E6476" s="209" t="s">
        <v>204</v>
      </c>
      <c r="F6476" s="209">
        <v>2019</v>
      </c>
    </row>
    <row r="6477" spans="1:6" x14ac:dyDescent="0.45">
      <c r="A6477" s="209">
        <v>166882</v>
      </c>
      <c r="B6477" s="209">
        <v>450</v>
      </c>
      <c r="C6477" s="208">
        <v>20.148213319950631</v>
      </c>
      <c r="D6477" s="209"/>
      <c r="E6477" s="209" t="s">
        <v>204</v>
      </c>
      <c r="F6477" s="209">
        <v>2019</v>
      </c>
    </row>
    <row r="6478" spans="1:6" x14ac:dyDescent="0.45">
      <c r="A6478" s="209">
        <v>166883</v>
      </c>
      <c r="B6478" s="209">
        <v>450</v>
      </c>
      <c r="C6478" s="208">
        <v>72.981938176647333</v>
      </c>
      <c r="D6478" s="209"/>
      <c r="E6478" s="209" t="s">
        <v>204</v>
      </c>
      <c r="F6478" s="209">
        <v>2019</v>
      </c>
    </row>
    <row r="6479" spans="1:6" x14ac:dyDescent="0.45">
      <c r="A6479" s="209">
        <v>167035</v>
      </c>
      <c r="B6479" s="209">
        <v>315</v>
      </c>
      <c r="C6479" s="208">
        <v>53.602329688248801</v>
      </c>
      <c r="D6479" s="209"/>
      <c r="E6479" s="209" t="s">
        <v>204</v>
      </c>
      <c r="F6479" s="209">
        <v>2019</v>
      </c>
    </row>
    <row r="6480" spans="1:6" x14ac:dyDescent="0.45">
      <c r="A6480" s="209">
        <v>167037</v>
      </c>
      <c r="B6480" s="209">
        <v>315</v>
      </c>
      <c r="C6480" s="208">
        <v>48.860258707856119</v>
      </c>
      <c r="D6480" s="209"/>
      <c r="E6480" s="209" t="s">
        <v>204</v>
      </c>
      <c r="F6480" s="209">
        <v>2019</v>
      </c>
    </row>
    <row r="6481" spans="1:6" x14ac:dyDescent="0.45">
      <c r="A6481" s="209">
        <v>167051</v>
      </c>
      <c r="B6481" s="209">
        <v>688</v>
      </c>
      <c r="C6481" s="208">
        <v>27.50877781728239</v>
      </c>
      <c r="D6481" s="209"/>
      <c r="E6481" s="209" t="s">
        <v>204</v>
      </c>
      <c r="F6481" s="209">
        <v>2019</v>
      </c>
    </row>
    <row r="6482" spans="1:6" x14ac:dyDescent="0.45">
      <c r="A6482" s="209">
        <v>167053</v>
      </c>
      <c r="B6482" s="209">
        <v>688</v>
      </c>
      <c r="C6482" s="208">
        <v>29.814369857553579</v>
      </c>
      <c r="D6482" s="209"/>
      <c r="E6482" s="209" t="s">
        <v>204</v>
      </c>
      <c r="F6482" s="209">
        <v>2019</v>
      </c>
    </row>
    <row r="6483" spans="1:6" x14ac:dyDescent="0.45">
      <c r="A6483" s="209">
        <v>167054</v>
      </c>
      <c r="B6483" s="209">
        <v>688</v>
      </c>
      <c r="C6483" s="208">
        <v>15.16138384182878</v>
      </c>
      <c r="D6483" s="209"/>
      <c r="E6483" s="209" t="s">
        <v>204</v>
      </c>
      <c r="F6483" s="209">
        <v>2019</v>
      </c>
    </row>
    <row r="6484" spans="1:6" x14ac:dyDescent="0.45">
      <c r="A6484" s="209">
        <v>167057</v>
      </c>
      <c r="B6484" s="209">
        <v>688</v>
      </c>
      <c r="C6484" s="208">
        <v>33.770043085510231</v>
      </c>
      <c r="D6484" s="209"/>
      <c r="E6484" s="209" t="s">
        <v>204</v>
      </c>
      <c r="F6484" s="209">
        <v>2019</v>
      </c>
    </row>
    <row r="6485" spans="1:6" x14ac:dyDescent="0.45">
      <c r="A6485" s="209">
        <v>167059</v>
      </c>
      <c r="B6485" s="209">
        <v>688</v>
      </c>
      <c r="C6485" s="208">
        <v>13.45164525255846</v>
      </c>
      <c r="D6485" s="209"/>
      <c r="E6485" s="209" t="s">
        <v>204</v>
      </c>
      <c r="F6485" s="209">
        <v>2019</v>
      </c>
    </row>
    <row r="6486" spans="1:6" x14ac:dyDescent="0.45">
      <c r="A6486" s="209">
        <v>167076</v>
      </c>
      <c r="B6486" s="209">
        <v>688</v>
      </c>
      <c r="C6486" s="208">
        <v>63.597872999117769</v>
      </c>
      <c r="D6486" s="209"/>
      <c r="E6486" s="209" t="s">
        <v>204</v>
      </c>
      <c r="F6486" s="209">
        <v>2019</v>
      </c>
    </row>
    <row r="6487" spans="1:6" x14ac:dyDescent="0.45">
      <c r="A6487" s="209">
        <v>167078</v>
      </c>
      <c r="B6487" s="209">
        <v>688</v>
      </c>
      <c r="C6487" s="208">
        <v>33.130147977356572</v>
      </c>
      <c r="D6487" s="209"/>
      <c r="E6487" s="209" t="s">
        <v>204</v>
      </c>
      <c r="F6487" s="209">
        <v>2019</v>
      </c>
    </row>
    <row r="6488" spans="1:6" x14ac:dyDescent="0.45">
      <c r="A6488" s="209">
        <v>167334</v>
      </c>
      <c r="B6488" s="209">
        <v>250</v>
      </c>
      <c r="C6488" s="208">
        <v>17.4124020815363</v>
      </c>
      <c r="D6488" s="209"/>
      <c r="E6488" s="209" t="s">
        <v>109</v>
      </c>
      <c r="F6488" s="209">
        <v>2003</v>
      </c>
    </row>
    <row r="6489" spans="1:6" x14ac:dyDescent="0.45">
      <c r="A6489" s="209">
        <v>167355</v>
      </c>
      <c r="B6489" s="209">
        <v>315</v>
      </c>
      <c r="C6489" s="208">
        <v>29.4201041832351</v>
      </c>
      <c r="D6489" s="209" t="s">
        <v>187</v>
      </c>
      <c r="E6489" s="209" t="s">
        <v>204</v>
      </c>
      <c r="F6489" s="209">
        <v>2019</v>
      </c>
    </row>
    <row r="6490" spans="1:6" x14ac:dyDescent="0.45">
      <c r="A6490" s="209">
        <v>167358</v>
      </c>
      <c r="B6490" s="209">
        <v>315</v>
      </c>
      <c r="C6490" s="208">
        <v>6.9134513813699723</v>
      </c>
      <c r="D6490" s="209"/>
      <c r="E6490" s="209" t="s">
        <v>204</v>
      </c>
      <c r="F6490" s="209">
        <v>2019</v>
      </c>
    </row>
    <row r="6491" spans="1:6" x14ac:dyDescent="0.45">
      <c r="A6491" s="209">
        <v>167363</v>
      </c>
      <c r="B6491" s="209">
        <v>450</v>
      </c>
      <c r="C6491" s="208">
        <v>13.418627506357311</v>
      </c>
      <c r="D6491" s="209"/>
      <c r="E6491" s="209" t="s">
        <v>111</v>
      </c>
      <c r="F6491" s="209">
        <v>2010</v>
      </c>
    </row>
    <row r="6492" spans="1:6" x14ac:dyDescent="0.45">
      <c r="A6492" s="209">
        <v>167370</v>
      </c>
      <c r="B6492" s="209">
        <v>315</v>
      </c>
      <c r="C6492" s="208">
        <v>26.150373324673819</v>
      </c>
      <c r="D6492" s="209"/>
      <c r="E6492" s="209" t="s">
        <v>204</v>
      </c>
      <c r="F6492" s="209">
        <v>2020</v>
      </c>
    </row>
    <row r="6493" spans="1:6" x14ac:dyDescent="0.45">
      <c r="A6493" s="209">
        <v>167372</v>
      </c>
      <c r="B6493" s="209">
        <v>315</v>
      </c>
      <c r="C6493" s="208">
        <v>82.031585380064129</v>
      </c>
      <c r="D6493" s="209"/>
      <c r="E6493" s="209" t="s">
        <v>204</v>
      </c>
      <c r="F6493" s="209">
        <v>2020</v>
      </c>
    </row>
    <row r="6494" spans="1:6" x14ac:dyDescent="0.45">
      <c r="A6494" s="209">
        <v>167375</v>
      </c>
      <c r="B6494" s="209">
        <v>573</v>
      </c>
      <c r="C6494" s="208">
        <v>36.740356111054389</v>
      </c>
      <c r="D6494" s="209"/>
      <c r="E6494" s="209" t="s">
        <v>204</v>
      </c>
      <c r="F6494" s="209">
        <v>2020</v>
      </c>
    </row>
    <row r="6495" spans="1:6" x14ac:dyDescent="0.45">
      <c r="A6495" s="209">
        <v>167515</v>
      </c>
      <c r="B6495" s="209">
        <v>250</v>
      </c>
      <c r="C6495" s="208">
        <v>36.297629104243804</v>
      </c>
      <c r="D6495" s="209"/>
      <c r="E6495" s="209" t="s">
        <v>204</v>
      </c>
      <c r="F6495" s="209">
        <v>2019</v>
      </c>
    </row>
    <row r="6496" spans="1:6" x14ac:dyDescent="0.45">
      <c r="A6496" s="209">
        <v>167532</v>
      </c>
      <c r="B6496" s="209">
        <v>315</v>
      </c>
      <c r="C6496" s="208">
        <v>29.693409403424681</v>
      </c>
      <c r="D6496" s="209"/>
      <c r="E6496" s="209" t="s">
        <v>204</v>
      </c>
      <c r="F6496" s="209">
        <v>2019</v>
      </c>
    </row>
    <row r="6497" spans="1:6" x14ac:dyDescent="0.45">
      <c r="A6497" s="209">
        <v>167535</v>
      </c>
      <c r="B6497" s="209">
        <v>315</v>
      </c>
      <c r="C6497" s="208">
        <v>16.732696480021161</v>
      </c>
      <c r="D6497" s="209"/>
      <c r="E6497" s="209" t="s">
        <v>204</v>
      </c>
      <c r="F6497" s="209">
        <v>2019</v>
      </c>
    </row>
    <row r="6498" spans="1:6" x14ac:dyDescent="0.45">
      <c r="A6498" s="209">
        <v>167537</v>
      </c>
      <c r="B6498" s="209">
        <v>315</v>
      </c>
      <c r="C6498" s="208">
        <v>26.376601941659761</v>
      </c>
      <c r="D6498" s="209"/>
      <c r="E6498" s="209" t="s">
        <v>204</v>
      </c>
      <c r="F6498" s="209">
        <v>2019</v>
      </c>
    </row>
    <row r="6499" spans="1:6" x14ac:dyDescent="0.45">
      <c r="A6499" s="209">
        <v>167539</v>
      </c>
      <c r="B6499" s="209">
        <v>315</v>
      </c>
      <c r="C6499" s="208">
        <v>22.156760616369681</v>
      </c>
      <c r="D6499" s="209"/>
      <c r="E6499" s="209" t="s">
        <v>204</v>
      </c>
      <c r="F6499" s="209">
        <v>2019</v>
      </c>
    </row>
    <row r="6500" spans="1:6" x14ac:dyDescent="0.45">
      <c r="A6500" s="209">
        <v>167542</v>
      </c>
      <c r="B6500" s="209">
        <v>315</v>
      </c>
      <c r="C6500" s="208">
        <v>23.2271007440267</v>
      </c>
      <c r="D6500" s="209"/>
      <c r="E6500" s="209" t="s">
        <v>204</v>
      </c>
      <c r="F6500" s="209">
        <v>2019</v>
      </c>
    </row>
    <row r="6501" spans="1:6" x14ac:dyDescent="0.45">
      <c r="A6501" s="209">
        <v>167544</v>
      </c>
      <c r="B6501" s="209">
        <v>315</v>
      </c>
      <c r="C6501" s="208">
        <v>14.891319619462291</v>
      </c>
      <c r="D6501" s="209"/>
      <c r="E6501" s="209" t="s">
        <v>204</v>
      </c>
      <c r="F6501" s="209">
        <v>2019</v>
      </c>
    </row>
    <row r="6502" spans="1:6" x14ac:dyDescent="0.45">
      <c r="A6502" s="209">
        <v>167545</v>
      </c>
      <c r="B6502" s="209">
        <v>315</v>
      </c>
      <c r="C6502" s="208">
        <v>34.919843356116218</v>
      </c>
      <c r="D6502" s="209"/>
      <c r="E6502" s="209" t="s">
        <v>204</v>
      </c>
      <c r="F6502" s="209">
        <v>2019</v>
      </c>
    </row>
    <row r="6503" spans="1:6" x14ac:dyDescent="0.45">
      <c r="A6503" s="209">
        <v>167549</v>
      </c>
      <c r="B6503" s="209">
        <v>315</v>
      </c>
      <c r="C6503" s="208">
        <v>21.991993315871909</v>
      </c>
      <c r="D6503" s="209"/>
      <c r="E6503" s="209" t="s">
        <v>204</v>
      </c>
      <c r="F6503" s="209">
        <v>2019</v>
      </c>
    </row>
    <row r="6504" spans="1:6" x14ac:dyDescent="0.45">
      <c r="A6504" s="209">
        <v>167550</v>
      </c>
      <c r="B6504" s="209">
        <v>315</v>
      </c>
      <c r="C6504" s="208">
        <v>25.323345059145701</v>
      </c>
      <c r="D6504" s="209"/>
      <c r="E6504" s="209" t="s">
        <v>204</v>
      </c>
      <c r="F6504" s="209">
        <v>2019</v>
      </c>
    </row>
    <row r="6505" spans="1:6" x14ac:dyDescent="0.45">
      <c r="A6505" s="209">
        <v>167551</v>
      </c>
      <c r="B6505" s="209">
        <v>315</v>
      </c>
      <c r="C6505" s="208">
        <v>11.717177347466359</v>
      </c>
      <c r="D6505" s="209"/>
      <c r="E6505" s="209" t="s">
        <v>204</v>
      </c>
      <c r="F6505" s="209">
        <v>2019</v>
      </c>
    </row>
    <row r="6506" spans="1:6" x14ac:dyDescent="0.45">
      <c r="A6506" s="209">
        <v>167552</v>
      </c>
      <c r="B6506" s="209">
        <v>315</v>
      </c>
      <c r="C6506" s="208">
        <v>13.1568789614032</v>
      </c>
      <c r="D6506" s="209"/>
      <c r="E6506" s="209" t="s">
        <v>204</v>
      </c>
      <c r="F6506" s="209">
        <v>2019</v>
      </c>
    </row>
    <row r="6507" spans="1:6" x14ac:dyDescent="0.45">
      <c r="A6507" s="209">
        <v>167556</v>
      </c>
      <c r="B6507" s="209">
        <v>315</v>
      </c>
      <c r="C6507" s="208">
        <v>10.888945311986591</v>
      </c>
      <c r="D6507" s="209"/>
      <c r="E6507" s="209" t="s">
        <v>204</v>
      </c>
      <c r="F6507" s="209">
        <v>2019</v>
      </c>
    </row>
    <row r="6508" spans="1:6" x14ac:dyDescent="0.45">
      <c r="A6508" s="209">
        <v>167560</v>
      </c>
      <c r="B6508" s="209">
        <v>315</v>
      </c>
      <c r="C6508" s="208">
        <v>18.597131930036358</v>
      </c>
      <c r="D6508" s="209"/>
      <c r="E6508" s="209" t="s">
        <v>204</v>
      </c>
      <c r="F6508" s="209">
        <v>2019</v>
      </c>
    </row>
    <row r="6509" spans="1:6" x14ac:dyDescent="0.45">
      <c r="A6509" s="209">
        <v>167561</v>
      </c>
      <c r="B6509" s="209">
        <v>315</v>
      </c>
      <c r="C6509" s="208">
        <v>11.2357716034162</v>
      </c>
      <c r="D6509" s="209"/>
      <c r="E6509" s="209" t="s">
        <v>204</v>
      </c>
      <c r="F6509" s="209">
        <v>2019</v>
      </c>
    </row>
    <row r="6510" spans="1:6" x14ac:dyDescent="0.45">
      <c r="A6510" s="209">
        <v>167642</v>
      </c>
      <c r="B6510" s="209">
        <v>315</v>
      </c>
      <c r="C6510" s="208">
        <v>24.529176361978688</v>
      </c>
      <c r="D6510" s="209"/>
      <c r="E6510" s="209" t="s">
        <v>204</v>
      </c>
      <c r="F6510" s="209">
        <v>2019</v>
      </c>
    </row>
    <row r="6511" spans="1:6" x14ac:dyDescent="0.45">
      <c r="A6511" s="209">
        <v>167660</v>
      </c>
      <c r="B6511" s="209">
        <v>315</v>
      </c>
      <c r="C6511" s="208">
        <v>48.482736319261242</v>
      </c>
      <c r="D6511" s="209"/>
      <c r="E6511" s="209" t="s">
        <v>204</v>
      </c>
      <c r="F6511" s="209">
        <v>2019</v>
      </c>
    </row>
    <row r="6512" spans="1:6" x14ac:dyDescent="0.45">
      <c r="A6512" s="209">
        <v>167670</v>
      </c>
      <c r="B6512" s="209">
        <v>315</v>
      </c>
      <c r="C6512" s="208">
        <v>15.61422303523965</v>
      </c>
      <c r="D6512" s="209"/>
      <c r="E6512" s="209" t="s">
        <v>204</v>
      </c>
      <c r="F6512" s="209">
        <v>2019</v>
      </c>
    </row>
    <row r="6513" spans="1:6" x14ac:dyDescent="0.45">
      <c r="A6513" s="209">
        <v>167674</v>
      </c>
      <c r="B6513" s="209">
        <v>400</v>
      </c>
      <c r="C6513" s="208">
        <v>14.81682307121606</v>
      </c>
      <c r="D6513" s="209"/>
      <c r="E6513" s="209" t="s">
        <v>204</v>
      </c>
      <c r="F6513" s="209">
        <v>2019</v>
      </c>
    </row>
    <row r="6514" spans="1:6" x14ac:dyDescent="0.45">
      <c r="A6514" s="209">
        <v>167675</v>
      </c>
      <c r="B6514" s="209">
        <v>400</v>
      </c>
      <c r="C6514" s="208">
        <v>67.540831279923822</v>
      </c>
      <c r="D6514" s="209"/>
      <c r="E6514" s="209" t="s">
        <v>204</v>
      </c>
      <c r="F6514" s="209">
        <v>2019</v>
      </c>
    </row>
    <row r="6515" spans="1:6" x14ac:dyDescent="0.45">
      <c r="A6515" s="209">
        <v>167678</v>
      </c>
      <c r="B6515" s="209">
        <v>400</v>
      </c>
      <c r="C6515" s="208">
        <v>37.010339447165791</v>
      </c>
      <c r="D6515" s="209"/>
      <c r="E6515" s="209" t="s">
        <v>204</v>
      </c>
      <c r="F6515" s="209">
        <v>2019</v>
      </c>
    </row>
    <row r="6516" spans="1:6" x14ac:dyDescent="0.45">
      <c r="A6516" s="209">
        <v>167680</v>
      </c>
      <c r="B6516" s="209">
        <v>400</v>
      </c>
      <c r="C6516" s="208">
        <v>12.477683278574119</v>
      </c>
      <c r="D6516" s="209"/>
      <c r="E6516" s="209" t="s">
        <v>204</v>
      </c>
      <c r="F6516" s="209">
        <v>2019</v>
      </c>
    </row>
    <row r="6517" spans="1:6" x14ac:dyDescent="0.45">
      <c r="A6517" s="209">
        <v>167684</v>
      </c>
      <c r="B6517" s="209">
        <v>315</v>
      </c>
      <c r="C6517" s="208">
        <v>15.39518516236768</v>
      </c>
      <c r="D6517" s="209" t="s">
        <v>187</v>
      </c>
      <c r="E6517" s="209" t="s">
        <v>204</v>
      </c>
      <c r="F6517" s="209">
        <v>2019</v>
      </c>
    </row>
    <row r="6518" spans="1:6" x14ac:dyDescent="0.45">
      <c r="A6518" s="209">
        <v>167685</v>
      </c>
      <c r="B6518" s="209">
        <v>573</v>
      </c>
      <c r="C6518" s="208">
        <v>71.072777946280311</v>
      </c>
      <c r="D6518" s="209"/>
      <c r="E6518" s="209" t="s">
        <v>204</v>
      </c>
      <c r="F6518" s="209">
        <v>2019</v>
      </c>
    </row>
    <row r="6519" spans="1:6" x14ac:dyDescent="0.45">
      <c r="A6519" s="209">
        <v>167691</v>
      </c>
      <c r="B6519" s="209">
        <v>573</v>
      </c>
      <c r="C6519" s="208">
        <v>10.66612066355027</v>
      </c>
      <c r="D6519" s="209"/>
      <c r="E6519" s="209" t="s">
        <v>204</v>
      </c>
      <c r="F6519" s="209">
        <v>2019</v>
      </c>
    </row>
    <row r="6520" spans="1:6" x14ac:dyDescent="0.45">
      <c r="A6520" s="209">
        <v>167694</v>
      </c>
      <c r="B6520" s="209">
        <v>688</v>
      </c>
      <c r="C6520" s="208">
        <v>37.910143128162296</v>
      </c>
      <c r="D6520" s="209"/>
      <c r="E6520" s="209" t="s">
        <v>204</v>
      </c>
      <c r="F6520" s="209">
        <v>2019</v>
      </c>
    </row>
    <row r="6521" spans="1:6" x14ac:dyDescent="0.45">
      <c r="A6521" s="209">
        <v>167906</v>
      </c>
      <c r="B6521" s="209">
        <v>315</v>
      </c>
      <c r="C6521" s="208">
        <v>11.77009200169698</v>
      </c>
      <c r="D6521" s="209"/>
      <c r="E6521" s="209" t="s">
        <v>204</v>
      </c>
      <c r="F6521" s="209">
        <v>2019</v>
      </c>
    </row>
    <row r="6522" spans="1:6" x14ac:dyDescent="0.45">
      <c r="A6522" s="209">
        <v>168130</v>
      </c>
      <c r="B6522" s="209">
        <v>200</v>
      </c>
      <c r="C6522" s="208">
        <v>42.186891802315941</v>
      </c>
      <c r="D6522" s="209"/>
      <c r="E6522" s="209" t="s">
        <v>204</v>
      </c>
      <c r="F6522" s="209">
        <v>2020</v>
      </c>
    </row>
    <row r="6523" spans="1:6" x14ac:dyDescent="0.45">
      <c r="A6523" s="209">
        <v>168131</v>
      </c>
      <c r="B6523" s="209">
        <v>200</v>
      </c>
      <c r="C6523" s="208">
        <v>51.125041428598479</v>
      </c>
      <c r="D6523" s="209"/>
      <c r="E6523" s="209" t="s">
        <v>204</v>
      </c>
      <c r="F6523" s="209">
        <v>2020</v>
      </c>
    </row>
    <row r="6524" spans="1:6" x14ac:dyDescent="0.45">
      <c r="A6524" s="209">
        <v>168134</v>
      </c>
      <c r="B6524" s="209">
        <v>200</v>
      </c>
      <c r="C6524" s="208">
        <v>25.43109995596355</v>
      </c>
      <c r="D6524" s="209"/>
      <c r="E6524" s="209" t="s">
        <v>204</v>
      </c>
      <c r="F6524" s="209">
        <v>2020</v>
      </c>
    </row>
    <row r="6525" spans="1:6" x14ac:dyDescent="0.45">
      <c r="A6525" s="209">
        <v>168137</v>
      </c>
      <c r="B6525" s="209">
        <v>200</v>
      </c>
      <c r="C6525" s="208">
        <v>8.0073079121917825</v>
      </c>
      <c r="D6525" s="209"/>
      <c r="E6525" s="209" t="s">
        <v>204</v>
      </c>
      <c r="F6525" s="209">
        <v>2020</v>
      </c>
    </row>
    <row r="6526" spans="1:6" x14ac:dyDescent="0.45">
      <c r="A6526" s="209">
        <v>168143</v>
      </c>
      <c r="B6526" s="209">
        <v>250</v>
      </c>
      <c r="C6526" s="208">
        <v>27.134399587741051</v>
      </c>
      <c r="D6526" s="209"/>
      <c r="E6526" s="209" t="s">
        <v>204</v>
      </c>
      <c r="F6526" s="209">
        <v>2020</v>
      </c>
    </row>
    <row r="6527" spans="1:6" x14ac:dyDescent="0.45">
      <c r="A6527" s="209">
        <v>168145</v>
      </c>
      <c r="B6527" s="209">
        <v>250</v>
      </c>
      <c r="C6527" s="208">
        <v>25.911064760364798</v>
      </c>
      <c r="D6527" s="209"/>
      <c r="E6527" s="209" t="s">
        <v>204</v>
      </c>
      <c r="F6527" s="209">
        <v>2020</v>
      </c>
    </row>
    <row r="6528" spans="1:6" x14ac:dyDescent="0.45">
      <c r="A6528" s="209">
        <v>168155</v>
      </c>
      <c r="B6528" s="209">
        <v>315</v>
      </c>
      <c r="C6528" s="208">
        <v>22.10785175018189</v>
      </c>
      <c r="D6528" s="209"/>
      <c r="E6528" s="209" t="s">
        <v>204</v>
      </c>
      <c r="F6528" s="209">
        <v>2020</v>
      </c>
    </row>
    <row r="6529" spans="1:6" x14ac:dyDescent="0.45">
      <c r="A6529" s="209">
        <v>168157</v>
      </c>
      <c r="B6529" s="209">
        <v>315</v>
      </c>
      <c r="C6529" s="208">
        <v>30.219061352178649</v>
      </c>
      <c r="D6529" s="209"/>
      <c r="E6529" s="209" t="s">
        <v>204</v>
      </c>
      <c r="F6529" s="209">
        <v>2020</v>
      </c>
    </row>
    <row r="6530" spans="1:6" x14ac:dyDescent="0.45">
      <c r="A6530" s="209">
        <v>168161</v>
      </c>
      <c r="B6530" s="209">
        <v>400</v>
      </c>
      <c r="C6530" s="208">
        <v>13.89264398881048</v>
      </c>
      <c r="D6530" s="209"/>
      <c r="E6530" s="209" t="s">
        <v>204</v>
      </c>
      <c r="F6530" s="209">
        <v>2020</v>
      </c>
    </row>
    <row r="6531" spans="1:6" x14ac:dyDescent="0.45">
      <c r="A6531" s="209">
        <v>168513</v>
      </c>
      <c r="B6531" s="209"/>
      <c r="C6531" s="208">
        <v>36.448638520741262</v>
      </c>
      <c r="D6531" s="209"/>
      <c r="E6531" s="209"/>
      <c r="F6531" s="209">
        <v>1901</v>
      </c>
    </row>
    <row r="6532" spans="1:6" x14ac:dyDescent="0.45">
      <c r="A6532" s="209">
        <v>168514</v>
      </c>
      <c r="B6532" s="209"/>
      <c r="C6532" s="208">
        <v>33.194063595872343</v>
      </c>
      <c r="D6532" s="209"/>
      <c r="E6532" s="209"/>
      <c r="F6532" s="209">
        <v>1901</v>
      </c>
    </row>
    <row r="6533" spans="1:6" x14ac:dyDescent="0.45">
      <c r="A6533" s="209">
        <v>168515</v>
      </c>
      <c r="B6533" s="209"/>
      <c r="C6533" s="208">
        <v>40.928526115189733</v>
      </c>
      <c r="D6533" s="209"/>
      <c r="E6533" s="209"/>
      <c r="F6533" s="209">
        <v>1901</v>
      </c>
    </row>
    <row r="6534" spans="1:6" x14ac:dyDescent="0.45">
      <c r="A6534" s="209">
        <v>168516</v>
      </c>
      <c r="B6534" s="209"/>
      <c r="C6534" s="208">
        <v>35.898109170351951</v>
      </c>
      <c r="D6534" s="209"/>
      <c r="E6534" s="209"/>
      <c r="F6534" s="209">
        <v>1901</v>
      </c>
    </row>
    <row r="6535" spans="1:6" x14ac:dyDescent="0.45">
      <c r="A6535" s="209">
        <v>168517</v>
      </c>
      <c r="B6535" s="209"/>
      <c r="C6535" s="208">
        <v>43.402447106685401</v>
      </c>
      <c r="D6535" s="209"/>
      <c r="E6535" s="209"/>
      <c r="F6535" s="209">
        <v>1901</v>
      </c>
    </row>
    <row r="6536" spans="1:6" x14ac:dyDescent="0.45">
      <c r="A6536" s="209">
        <v>168518</v>
      </c>
      <c r="B6536" s="209"/>
      <c r="C6536" s="208">
        <v>49.78279521037971</v>
      </c>
      <c r="D6536" s="209"/>
      <c r="E6536" s="209"/>
      <c r="F6536" s="209">
        <v>1901</v>
      </c>
    </row>
    <row r="6537" spans="1:6" x14ac:dyDescent="0.45">
      <c r="A6537" s="209">
        <v>168519</v>
      </c>
      <c r="B6537" s="209"/>
      <c r="C6537" s="208">
        <v>50.745665519196223</v>
      </c>
      <c r="D6537" s="209"/>
      <c r="E6537" s="209"/>
      <c r="F6537" s="209">
        <v>1901</v>
      </c>
    </row>
    <row r="6538" spans="1:6" x14ac:dyDescent="0.45">
      <c r="A6538" s="209">
        <v>168520</v>
      </c>
      <c r="B6538" s="209"/>
      <c r="C6538" s="208">
        <v>49.595810468680121</v>
      </c>
      <c r="D6538" s="209"/>
      <c r="E6538" s="209"/>
      <c r="F6538" s="209">
        <v>1901</v>
      </c>
    </row>
    <row r="6539" spans="1:6" x14ac:dyDescent="0.45">
      <c r="A6539" s="209">
        <v>168521</v>
      </c>
      <c r="B6539" s="209"/>
      <c r="C6539" s="208">
        <v>49.88885257194471</v>
      </c>
      <c r="D6539" s="209"/>
      <c r="E6539" s="209"/>
      <c r="F6539" s="209">
        <v>1901</v>
      </c>
    </row>
    <row r="6540" spans="1:6" x14ac:dyDescent="0.45">
      <c r="A6540" s="209">
        <v>168522</v>
      </c>
      <c r="B6540" s="209"/>
      <c r="C6540" s="208">
        <v>17.842786932259521</v>
      </c>
      <c r="D6540" s="209"/>
      <c r="E6540" s="209"/>
      <c r="F6540" s="209">
        <v>1901</v>
      </c>
    </row>
    <row r="6541" spans="1:6" x14ac:dyDescent="0.45">
      <c r="A6541" s="209">
        <v>168523</v>
      </c>
      <c r="B6541" s="209"/>
      <c r="C6541" s="208">
        <v>49.50692930785457</v>
      </c>
      <c r="D6541" s="209"/>
      <c r="E6541" s="209"/>
      <c r="F6541" s="209">
        <v>1901</v>
      </c>
    </row>
    <row r="6542" spans="1:6" x14ac:dyDescent="0.45">
      <c r="A6542" s="209">
        <v>168524</v>
      </c>
      <c r="B6542" s="209"/>
      <c r="C6542" s="208">
        <v>4.1910517944468149</v>
      </c>
      <c r="D6542" s="209"/>
      <c r="E6542" s="209"/>
      <c r="F6542" s="209"/>
    </row>
    <row r="6543" spans="1:6" x14ac:dyDescent="0.45">
      <c r="A6543" s="209">
        <v>168525</v>
      </c>
      <c r="B6543" s="209"/>
      <c r="C6543" s="208">
        <v>49.014930380457699</v>
      </c>
      <c r="D6543" s="209"/>
      <c r="E6543" s="209"/>
      <c r="F6543" s="209">
        <v>1901</v>
      </c>
    </row>
    <row r="6544" spans="1:6" x14ac:dyDescent="0.45">
      <c r="A6544" s="209">
        <v>168995</v>
      </c>
      <c r="B6544" s="209">
        <v>250</v>
      </c>
      <c r="C6544" s="208">
        <v>5.341334240703878</v>
      </c>
      <c r="D6544" s="209" t="s">
        <v>187</v>
      </c>
      <c r="E6544" s="209" t="s">
        <v>204</v>
      </c>
      <c r="F6544" s="209">
        <v>2020</v>
      </c>
    </row>
    <row r="6545" spans="1:6" x14ac:dyDescent="0.45">
      <c r="A6545" s="209">
        <v>169001</v>
      </c>
      <c r="B6545" s="209">
        <v>250</v>
      </c>
      <c r="C6545" s="208">
        <v>20.48290577599364</v>
      </c>
      <c r="D6545" s="209"/>
      <c r="E6545" s="209" t="s">
        <v>204</v>
      </c>
      <c r="F6545" s="209">
        <v>2020</v>
      </c>
    </row>
    <row r="6546" spans="1:6" x14ac:dyDescent="0.45">
      <c r="A6546" s="209">
        <v>169002</v>
      </c>
      <c r="B6546" s="209">
        <v>250</v>
      </c>
      <c r="C6546" s="208">
        <v>18.776790474766891</v>
      </c>
      <c r="D6546" s="209"/>
      <c r="E6546" s="209" t="s">
        <v>204</v>
      </c>
      <c r="F6546" s="209">
        <v>2020</v>
      </c>
    </row>
    <row r="6547" spans="1:6" x14ac:dyDescent="0.45">
      <c r="A6547" s="209">
        <v>169004</v>
      </c>
      <c r="B6547" s="209">
        <v>250</v>
      </c>
      <c r="C6547" s="208">
        <v>54.481000009092718</v>
      </c>
      <c r="D6547" s="209"/>
      <c r="E6547" s="209" t="s">
        <v>204</v>
      </c>
      <c r="F6547" s="209">
        <v>2020</v>
      </c>
    </row>
    <row r="6548" spans="1:6" x14ac:dyDescent="0.45">
      <c r="A6548" s="209">
        <v>169006</v>
      </c>
      <c r="B6548" s="209">
        <v>250</v>
      </c>
      <c r="C6548" s="208">
        <v>60.044095162358431</v>
      </c>
      <c r="D6548" s="209"/>
      <c r="E6548" s="209" t="s">
        <v>204</v>
      </c>
      <c r="F6548" s="209">
        <v>2020</v>
      </c>
    </row>
    <row r="6549" spans="1:6" x14ac:dyDescent="0.45">
      <c r="A6549" s="209">
        <v>169008</v>
      </c>
      <c r="B6549" s="209">
        <v>250</v>
      </c>
      <c r="C6549" s="208">
        <v>71.67522563015757</v>
      </c>
      <c r="D6549" s="209"/>
      <c r="E6549" s="209" t="s">
        <v>204</v>
      </c>
      <c r="F6549" s="209">
        <v>2020</v>
      </c>
    </row>
    <row r="6550" spans="1:6" x14ac:dyDescent="0.45">
      <c r="A6550" s="209">
        <v>169076</v>
      </c>
      <c r="B6550" s="209">
        <v>250</v>
      </c>
      <c r="C6550" s="208">
        <v>37.324156895828963</v>
      </c>
      <c r="D6550" s="209"/>
      <c r="E6550" s="209" t="s">
        <v>204</v>
      </c>
      <c r="F6550" s="209">
        <v>2020</v>
      </c>
    </row>
    <row r="6551" spans="1:6" x14ac:dyDescent="0.45">
      <c r="A6551" s="209">
        <v>169089</v>
      </c>
      <c r="B6551" s="209">
        <v>250</v>
      </c>
      <c r="C6551" s="208">
        <v>26.986659627647281</v>
      </c>
      <c r="D6551" s="209"/>
      <c r="E6551" s="209" t="s">
        <v>204</v>
      </c>
      <c r="F6551" s="209">
        <v>2020</v>
      </c>
    </row>
    <row r="6552" spans="1:6" x14ac:dyDescent="0.45">
      <c r="A6552" s="209">
        <v>170012</v>
      </c>
      <c r="B6552" s="209">
        <v>200</v>
      </c>
      <c r="C6552" s="208">
        <v>9.16843957565594</v>
      </c>
      <c r="D6552" s="209" t="s">
        <v>227</v>
      </c>
      <c r="E6552" s="209" t="s">
        <v>204</v>
      </c>
      <c r="F6552" s="209">
        <v>2020</v>
      </c>
    </row>
    <row r="6553" spans="1:6" x14ac:dyDescent="0.45">
      <c r="A6553" s="209">
        <v>170014</v>
      </c>
      <c r="B6553" s="209">
        <v>200</v>
      </c>
      <c r="C6553" s="208">
        <v>14.707482176941429</v>
      </c>
      <c r="D6553" s="209"/>
      <c r="E6553" s="209" t="s">
        <v>204</v>
      </c>
      <c r="F6553" s="209">
        <v>2020</v>
      </c>
    </row>
    <row r="6554" spans="1:6" x14ac:dyDescent="0.45">
      <c r="A6554" s="209">
        <v>170019</v>
      </c>
      <c r="B6554" s="209">
        <v>200</v>
      </c>
      <c r="C6554" s="208">
        <v>12.893425029393381</v>
      </c>
      <c r="D6554" s="209"/>
      <c r="E6554" s="209" t="s">
        <v>204</v>
      </c>
      <c r="F6554" s="209">
        <v>2020</v>
      </c>
    </row>
    <row r="6555" spans="1:6" x14ac:dyDescent="0.45">
      <c r="A6555" s="209">
        <v>170021</v>
      </c>
      <c r="B6555" s="209">
        <v>200</v>
      </c>
      <c r="C6555" s="208">
        <v>38.656142155511141</v>
      </c>
      <c r="D6555" s="209"/>
      <c r="E6555" s="209" t="s">
        <v>204</v>
      </c>
      <c r="F6555" s="209">
        <v>2020</v>
      </c>
    </row>
    <row r="6556" spans="1:6" x14ac:dyDescent="0.45">
      <c r="A6556" s="209">
        <v>170181</v>
      </c>
      <c r="B6556" s="209">
        <v>200</v>
      </c>
      <c r="C6556" s="208">
        <v>9.1204268552776497</v>
      </c>
      <c r="D6556" s="209"/>
      <c r="E6556" s="209" t="s">
        <v>204</v>
      </c>
      <c r="F6556" s="209">
        <v>2020</v>
      </c>
    </row>
    <row r="6557" spans="1:6" x14ac:dyDescent="0.45">
      <c r="A6557" s="209">
        <v>170184</v>
      </c>
      <c r="B6557" s="209">
        <v>200</v>
      </c>
      <c r="C6557" s="208">
        <v>25.856536697006671</v>
      </c>
      <c r="D6557" s="209"/>
      <c r="E6557" s="209" t="s">
        <v>204</v>
      </c>
      <c r="F6557" s="209">
        <v>2020</v>
      </c>
    </row>
    <row r="6558" spans="1:6" x14ac:dyDescent="0.45">
      <c r="A6558" s="209">
        <v>170186</v>
      </c>
      <c r="B6558" s="209">
        <v>200</v>
      </c>
      <c r="C6558" s="208">
        <v>14.96928800111781</v>
      </c>
      <c r="D6558" s="209"/>
      <c r="E6558" s="209" t="s">
        <v>204</v>
      </c>
      <c r="F6558" s="209">
        <v>2020</v>
      </c>
    </row>
    <row r="6559" spans="1:6" x14ac:dyDescent="0.45">
      <c r="A6559" s="209">
        <v>170189</v>
      </c>
      <c r="B6559" s="209">
        <v>200</v>
      </c>
      <c r="C6559" s="208">
        <v>23.401356545273</v>
      </c>
      <c r="D6559" s="209"/>
      <c r="E6559" s="209" t="s">
        <v>204</v>
      </c>
      <c r="F6559" s="209">
        <v>2020</v>
      </c>
    </row>
    <row r="6560" spans="1:6" x14ac:dyDescent="0.45">
      <c r="A6560" s="209">
        <v>170191</v>
      </c>
      <c r="B6560" s="209">
        <v>200</v>
      </c>
      <c r="C6560" s="208">
        <v>9.4167056866696086</v>
      </c>
      <c r="D6560" s="209"/>
      <c r="E6560" s="209" t="s">
        <v>204</v>
      </c>
      <c r="F6560" s="209">
        <v>2020</v>
      </c>
    </row>
    <row r="6561" spans="1:6" x14ac:dyDescent="0.45">
      <c r="A6561" s="209">
        <v>170193</v>
      </c>
      <c r="B6561" s="209">
        <v>200</v>
      </c>
      <c r="C6561" s="208">
        <v>5.8642398510901463</v>
      </c>
      <c r="D6561" s="209"/>
      <c r="E6561" s="209" t="s">
        <v>204</v>
      </c>
      <c r="F6561" s="209">
        <v>2020</v>
      </c>
    </row>
    <row r="6562" spans="1:6" x14ac:dyDescent="0.45">
      <c r="A6562" s="209">
        <v>170194</v>
      </c>
      <c r="B6562" s="209">
        <v>200</v>
      </c>
      <c r="C6562" s="208">
        <v>19.5785446401059</v>
      </c>
      <c r="D6562" s="209"/>
      <c r="E6562" s="209" t="s">
        <v>204</v>
      </c>
      <c r="F6562" s="209">
        <v>2020</v>
      </c>
    </row>
    <row r="6563" spans="1:6" x14ac:dyDescent="0.45">
      <c r="A6563" s="209">
        <v>170208</v>
      </c>
      <c r="B6563" s="209">
        <v>200</v>
      </c>
      <c r="C6563" s="208">
        <v>0.78878127455096403</v>
      </c>
      <c r="D6563" s="209"/>
      <c r="E6563" s="209" t="s">
        <v>204</v>
      </c>
      <c r="F6563" s="209">
        <v>2020</v>
      </c>
    </row>
    <row r="6564" spans="1:6" x14ac:dyDescent="0.45">
      <c r="A6564" s="209">
        <v>170225</v>
      </c>
      <c r="B6564" s="209">
        <v>250</v>
      </c>
      <c r="C6564" s="208">
        <v>38.001911792789087</v>
      </c>
      <c r="D6564" s="209"/>
      <c r="E6564" s="209" t="s">
        <v>204</v>
      </c>
      <c r="F6564" s="209">
        <v>2020</v>
      </c>
    </row>
    <row r="6565" spans="1:6" x14ac:dyDescent="0.45">
      <c r="A6565" s="209">
        <v>170228</v>
      </c>
      <c r="B6565" s="209">
        <v>250</v>
      </c>
      <c r="C6565" s="208">
        <v>49.486329024632127</v>
      </c>
      <c r="D6565" s="209"/>
      <c r="E6565" s="209" t="s">
        <v>204</v>
      </c>
      <c r="F6565" s="209">
        <v>2020</v>
      </c>
    </row>
    <row r="6566" spans="1:6" x14ac:dyDescent="0.45">
      <c r="A6566" s="209">
        <v>170235</v>
      </c>
      <c r="B6566" s="209">
        <v>250</v>
      </c>
      <c r="C6566" s="208">
        <v>13.24277439363026</v>
      </c>
      <c r="D6566" s="209"/>
      <c r="E6566" s="209" t="s">
        <v>204</v>
      </c>
      <c r="F6566" s="209">
        <v>2020</v>
      </c>
    </row>
    <row r="6567" spans="1:6" x14ac:dyDescent="0.45">
      <c r="A6567" s="209">
        <v>170237</v>
      </c>
      <c r="B6567" s="209">
        <v>250</v>
      </c>
      <c r="C6567" s="208">
        <v>14.522710252413241</v>
      </c>
      <c r="D6567" s="209"/>
      <c r="E6567" s="209" t="s">
        <v>204</v>
      </c>
      <c r="F6567" s="209">
        <v>2020</v>
      </c>
    </row>
    <row r="6568" spans="1:6" x14ac:dyDescent="0.45">
      <c r="A6568" s="209">
        <v>170241</v>
      </c>
      <c r="B6568" s="209">
        <v>250</v>
      </c>
      <c r="C6568" s="208">
        <v>20.603810316639411</v>
      </c>
      <c r="D6568" s="209"/>
      <c r="E6568" s="209" t="s">
        <v>204</v>
      </c>
      <c r="F6568" s="209">
        <v>2020</v>
      </c>
    </row>
    <row r="6569" spans="1:6" x14ac:dyDescent="0.45">
      <c r="A6569" s="209">
        <v>170244</v>
      </c>
      <c r="B6569" s="209">
        <v>250</v>
      </c>
      <c r="C6569" s="208">
        <v>21.661156257635291</v>
      </c>
      <c r="D6569" s="209"/>
      <c r="E6569" s="209" t="s">
        <v>204</v>
      </c>
      <c r="F6569" s="209">
        <v>2020</v>
      </c>
    </row>
    <row r="6570" spans="1:6" x14ac:dyDescent="0.45">
      <c r="A6570" s="209">
        <v>170698</v>
      </c>
      <c r="B6570" s="209">
        <v>200</v>
      </c>
      <c r="C6570" s="208">
        <v>25.720958515580989</v>
      </c>
      <c r="D6570" s="209"/>
      <c r="E6570" s="209" t="s">
        <v>204</v>
      </c>
      <c r="F6570" s="209">
        <v>2020</v>
      </c>
    </row>
    <row r="6571" spans="1:6" x14ac:dyDescent="0.45">
      <c r="A6571" s="209">
        <v>170709</v>
      </c>
      <c r="B6571" s="209">
        <v>250</v>
      </c>
      <c r="C6571" s="208">
        <v>16.48712603771212</v>
      </c>
      <c r="D6571" s="209"/>
      <c r="E6571" s="209" t="s">
        <v>204</v>
      </c>
      <c r="F6571" s="209">
        <v>2018</v>
      </c>
    </row>
    <row r="6572" spans="1:6" x14ac:dyDescent="0.45">
      <c r="A6572" s="209">
        <v>170834</v>
      </c>
      <c r="B6572" s="209">
        <v>250</v>
      </c>
      <c r="C6572" s="208">
        <v>14.047451725530831</v>
      </c>
      <c r="D6572" s="209"/>
      <c r="E6572" s="209" t="s">
        <v>204</v>
      </c>
      <c r="F6572" s="209">
        <v>2020</v>
      </c>
    </row>
    <row r="6573" spans="1:6" x14ac:dyDescent="0.45">
      <c r="A6573" s="209">
        <v>170836</v>
      </c>
      <c r="B6573" s="209">
        <v>250</v>
      </c>
      <c r="C6573" s="208">
        <v>4.6170661683204459</v>
      </c>
      <c r="D6573" s="209"/>
      <c r="E6573" s="209" t="s">
        <v>204</v>
      </c>
      <c r="F6573" s="209">
        <v>2020</v>
      </c>
    </row>
    <row r="6574" spans="1:6" x14ac:dyDescent="0.45">
      <c r="A6574" s="209">
        <v>170838</v>
      </c>
      <c r="B6574" s="209">
        <v>250</v>
      </c>
      <c r="C6574" s="208">
        <v>29.440420440554561</v>
      </c>
      <c r="D6574" s="209"/>
      <c r="E6574" s="209" t="s">
        <v>204</v>
      </c>
      <c r="F6574" s="209">
        <v>2020</v>
      </c>
    </row>
    <row r="6575" spans="1:6" x14ac:dyDescent="0.45">
      <c r="A6575" s="209">
        <v>27029</v>
      </c>
      <c r="B6575" s="209">
        <v>1300</v>
      </c>
      <c r="C6575" s="208">
        <v>29.0981722710453</v>
      </c>
      <c r="D6575" s="209"/>
      <c r="E6575" s="209"/>
      <c r="F6575" s="209">
        <v>2020</v>
      </c>
    </row>
    <row r="6576" spans="1:6" x14ac:dyDescent="0.45">
      <c r="A6576" s="209">
        <v>26592</v>
      </c>
      <c r="B6576" s="209">
        <v>1300</v>
      </c>
      <c r="C6576" s="208">
        <v>243.80956252420319</v>
      </c>
      <c r="D6576" s="209"/>
      <c r="E6576" s="209"/>
      <c r="F6576" s="209">
        <v>2020</v>
      </c>
    </row>
    <row r="6577" spans="1:6" x14ac:dyDescent="0.45">
      <c r="A6577" s="209">
        <v>27074</v>
      </c>
      <c r="B6577" s="209">
        <v>0</v>
      </c>
      <c r="C6577" s="208">
        <v>28.74533211892447</v>
      </c>
      <c r="D6577" s="209"/>
      <c r="E6577" s="209"/>
      <c r="F6577" s="209"/>
    </row>
    <row r="6578" spans="1:6" x14ac:dyDescent="0.45">
      <c r="A6578" s="209">
        <v>26697</v>
      </c>
      <c r="B6578" s="209">
        <v>0</v>
      </c>
      <c r="C6578" s="208">
        <v>31.386041041318851</v>
      </c>
      <c r="D6578" s="209"/>
      <c r="E6578" s="209"/>
      <c r="F6578" s="209"/>
    </row>
    <row r="6579" spans="1:6" x14ac:dyDescent="0.45">
      <c r="A6579" s="209">
        <v>26805</v>
      </c>
      <c r="B6579" s="209">
        <v>0</v>
      </c>
      <c r="C6579" s="208">
        <v>261.12846963355332</v>
      </c>
      <c r="D6579" s="209"/>
      <c r="E6579" s="209"/>
      <c r="F6579" s="209"/>
    </row>
    <row r="6580" spans="1:6" x14ac:dyDescent="0.45">
      <c r="A6580" s="209"/>
      <c r="B6580" s="209">
        <v>450</v>
      </c>
      <c r="C6580" s="208">
        <v>147.32976666430031</v>
      </c>
      <c r="D6580" s="209"/>
      <c r="E6580" s="209" t="s">
        <v>204</v>
      </c>
      <c r="F6580" s="209">
        <v>2007</v>
      </c>
    </row>
    <row r="6581" spans="1:6" x14ac:dyDescent="0.45">
      <c r="A6581" s="209">
        <v>0</v>
      </c>
      <c r="B6581" s="209">
        <v>0</v>
      </c>
      <c r="C6581" s="208">
        <v>22.429770191807751</v>
      </c>
      <c r="D6581" s="209"/>
      <c r="E6581" s="209"/>
      <c r="F6581" s="209">
        <v>2021</v>
      </c>
    </row>
    <row r="6582" spans="1:6" x14ac:dyDescent="0.45">
      <c r="A6582" s="209">
        <v>0</v>
      </c>
      <c r="B6582" s="209">
        <v>0</v>
      </c>
      <c r="C6582" s="208">
        <v>11.794722126829541</v>
      </c>
      <c r="D6582" s="209"/>
      <c r="E6582" s="209"/>
      <c r="F6582" s="209">
        <v>2021</v>
      </c>
    </row>
    <row r="6583" spans="1:6" x14ac:dyDescent="0.45">
      <c r="A6583" s="209">
        <v>0</v>
      </c>
      <c r="B6583" s="209">
        <v>0</v>
      </c>
      <c r="C6583" s="208">
        <v>38.702333242970226</v>
      </c>
      <c r="D6583" s="209"/>
      <c r="E6583" s="209"/>
      <c r="F6583" s="209">
        <v>2021</v>
      </c>
    </row>
    <row r="6584" spans="1:6" x14ac:dyDescent="0.45">
      <c r="A6584" s="209">
        <v>0</v>
      </c>
      <c r="B6584" s="209">
        <v>0</v>
      </c>
      <c r="C6584" s="208">
        <v>2.366274395576792</v>
      </c>
      <c r="D6584" s="209"/>
      <c r="E6584" s="209"/>
      <c r="F6584" s="209">
        <v>2021</v>
      </c>
    </row>
    <row r="6585" spans="1:6" x14ac:dyDescent="0.45">
      <c r="A6585" s="209">
        <v>0</v>
      </c>
      <c r="B6585" s="209">
        <v>0</v>
      </c>
      <c r="C6585" s="208">
        <v>19.261091788314211</v>
      </c>
      <c r="D6585" s="209"/>
      <c r="E6585" s="209"/>
      <c r="F6585" s="209">
        <v>2021</v>
      </c>
    </row>
    <row r="6586" spans="1:6" x14ac:dyDescent="0.45">
      <c r="A6586" s="209">
        <v>0</v>
      </c>
      <c r="B6586" s="209">
        <v>0</v>
      </c>
      <c r="C6586" s="208">
        <v>5.468931943268192</v>
      </c>
      <c r="D6586" s="209"/>
      <c r="E6586" s="209"/>
      <c r="F6586" s="209">
        <v>2021</v>
      </c>
    </row>
    <row r="6587" spans="1:6" x14ac:dyDescent="0.45">
      <c r="A6587" s="209">
        <v>0</v>
      </c>
      <c r="B6587" s="209">
        <v>0</v>
      </c>
      <c r="C6587" s="208">
        <v>2.4390393488083348</v>
      </c>
      <c r="D6587" s="209"/>
      <c r="E6587" s="209"/>
      <c r="F6587" s="209">
        <v>2021</v>
      </c>
    </row>
    <row r="6588" spans="1:6" x14ac:dyDescent="0.45">
      <c r="A6588" s="209">
        <v>0</v>
      </c>
      <c r="B6588" s="209">
        <v>0</v>
      </c>
      <c r="C6588" s="208">
        <v>39.401855949965928</v>
      </c>
      <c r="D6588" s="209"/>
      <c r="E6588" s="209"/>
      <c r="F6588" s="209">
        <v>2021</v>
      </c>
    </row>
    <row r="6589" spans="1:6" x14ac:dyDescent="0.45">
      <c r="A6589" s="209">
        <v>0</v>
      </c>
      <c r="B6589" s="209">
        <v>0</v>
      </c>
      <c r="C6589" s="208">
        <v>21.443833531139191</v>
      </c>
      <c r="D6589" s="209"/>
      <c r="E6589" s="209"/>
      <c r="F6589" s="209">
        <v>2021</v>
      </c>
    </row>
    <row r="6590" spans="1:6" x14ac:dyDescent="0.45">
      <c r="A6590" s="209">
        <v>0</v>
      </c>
      <c r="B6590" s="209">
        <v>0</v>
      </c>
      <c r="C6590" s="208">
        <v>10.222570806786941</v>
      </c>
      <c r="D6590" s="209"/>
      <c r="E6590" s="209"/>
      <c r="F6590" s="209">
        <v>2021</v>
      </c>
    </row>
    <row r="6591" spans="1:6" x14ac:dyDescent="0.45">
      <c r="A6591" s="209">
        <v>0</v>
      </c>
      <c r="B6591" s="209">
        <v>0</v>
      </c>
      <c r="C6591" s="208">
        <v>44.259776763897733</v>
      </c>
      <c r="D6591" s="209"/>
      <c r="E6591" s="209"/>
      <c r="F6591" s="209">
        <v>2021</v>
      </c>
    </row>
    <row r="6592" spans="1:6" x14ac:dyDescent="0.45">
      <c r="A6592" s="209">
        <v>0</v>
      </c>
      <c r="B6592" s="209">
        <v>0</v>
      </c>
      <c r="C6592" s="208">
        <v>95.9591488577191</v>
      </c>
      <c r="D6592" s="209"/>
      <c r="E6592" s="209"/>
      <c r="F6592" s="209">
        <v>2021</v>
      </c>
    </row>
    <row r="6593" spans="1:6" x14ac:dyDescent="0.45">
      <c r="A6593" s="209">
        <v>0</v>
      </c>
      <c r="B6593" s="209">
        <v>0</v>
      </c>
      <c r="C6593" s="208">
        <v>28.439815057552529</v>
      </c>
      <c r="D6593" s="209"/>
      <c r="E6593" s="209"/>
      <c r="F6593" s="209">
        <v>2021</v>
      </c>
    </row>
    <row r="6594" spans="1:6" x14ac:dyDescent="0.45">
      <c r="A6594" s="209">
        <v>0</v>
      </c>
      <c r="B6594" s="209">
        <v>0</v>
      </c>
      <c r="C6594" s="208">
        <v>40.71209996663336</v>
      </c>
      <c r="D6594" s="209"/>
      <c r="E6594" s="209"/>
      <c r="F6594" s="209">
        <v>2021</v>
      </c>
    </row>
    <row r="6595" spans="1:6" x14ac:dyDescent="0.45">
      <c r="A6595" s="209">
        <v>0</v>
      </c>
      <c r="B6595" s="209">
        <v>0</v>
      </c>
      <c r="C6595" s="208">
        <v>30.610242947221892</v>
      </c>
      <c r="D6595" s="209"/>
      <c r="E6595" s="209"/>
      <c r="F6595" s="209">
        <v>2021</v>
      </c>
    </row>
    <row r="6596" spans="1:6" x14ac:dyDescent="0.45">
      <c r="A6596" s="209">
        <v>0</v>
      </c>
      <c r="B6596" s="209">
        <v>0</v>
      </c>
      <c r="C6596" s="208">
        <v>12.297883781156131</v>
      </c>
      <c r="D6596" s="209"/>
      <c r="E6596" s="209"/>
      <c r="F6596" s="209">
        <v>2021</v>
      </c>
    </row>
    <row r="6597" spans="1:6" x14ac:dyDescent="0.45">
      <c r="A6597" s="209">
        <v>0</v>
      </c>
      <c r="B6597" s="209">
        <v>0</v>
      </c>
      <c r="C6597" s="208">
        <v>25.739086329031959</v>
      </c>
      <c r="D6597" s="209"/>
      <c r="E6597" s="209"/>
      <c r="F6597" s="209">
        <v>2021</v>
      </c>
    </row>
    <row r="6598" spans="1:6" x14ac:dyDescent="0.45">
      <c r="A6598" s="209">
        <v>0</v>
      </c>
      <c r="B6598" s="209">
        <v>0</v>
      </c>
      <c r="C6598" s="208">
        <v>7.4204062940073916</v>
      </c>
      <c r="D6598" s="209"/>
      <c r="E6598" s="209"/>
      <c r="F6598" s="209">
        <v>2021</v>
      </c>
    </row>
    <row r="6599" spans="1:6" x14ac:dyDescent="0.45">
      <c r="A6599" s="209">
        <v>0</v>
      </c>
      <c r="B6599" s="209">
        <v>0</v>
      </c>
      <c r="C6599" s="208">
        <v>44.163803653588111</v>
      </c>
      <c r="D6599" s="209"/>
      <c r="E6599" s="209"/>
      <c r="F6599" s="209">
        <v>2021</v>
      </c>
    </row>
    <row r="6600" spans="1:6" x14ac:dyDescent="0.45">
      <c r="A6600" s="209">
        <v>0</v>
      </c>
      <c r="B6600" s="209">
        <v>0</v>
      </c>
      <c r="C6600" s="208">
        <v>45.059768763141363</v>
      </c>
      <c r="D6600" s="209"/>
      <c r="E6600" s="209"/>
      <c r="F6600" s="209">
        <v>2021</v>
      </c>
    </row>
    <row r="6601" spans="1:6" x14ac:dyDescent="0.45">
      <c r="A6601" s="209">
        <v>0</v>
      </c>
      <c r="B6601" s="209">
        <v>0</v>
      </c>
      <c r="C6601" s="208">
        <v>38.909424084918143</v>
      </c>
      <c r="D6601" s="209"/>
      <c r="E6601" s="209"/>
      <c r="F6601" s="209">
        <v>2021</v>
      </c>
    </row>
    <row r="6602" spans="1:6" x14ac:dyDescent="0.45">
      <c r="A6602" s="209">
        <v>0</v>
      </c>
      <c r="B6602" s="209">
        <v>0</v>
      </c>
      <c r="C6602" s="208">
        <v>26.27587371427833</v>
      </c>
      <c r="D6602" s="209"/>
      <c r="E6602" s="209"/>
      <c r="F6602" s="209">
        <v>2021</v>
      </c>
    </row>
    <row r="6603" spans="1:6" x14ac:dyDescent="0.45">
      <c r="A6603" s="209">
        <v>0</v>
      </c>
      <c r="B6603" s="209">
        <v>0</v>
      </c>
      <c r="C6603" s="208">
        <v>19.07800821084659</v>
      </c>
      <c r="D6603" s="209"/>
      <c r="E6603" s="209"/>
      <c r="F6603" s="209">
        <v>2021</v>
      </c>
    </row>
    <row r="6604" spans="1:6" x14ac:dyDescent="0.45">
      <c r="A6604" s="209">
        <v>0</v>
      </c>
      <c r="B6604" s="209">
        <v>0</v>
      </c>
      <c r="C6604" s="208">
        <v>31.726267122238269</v>
      </c>
      <c r="D6604" s="209"/>
      <c r="E6604" s="209"/>
      <c r="F6604" s="209">
        <v>2021</v>
      </c>
    </row>
    <row r="6605" spans="1:6" x14ac:dyDescent="0.45">
      <c r="A6605" s="209">
        <v>0</v>
      </c>
      <c r="B6605" s="209">
        <v>0</v>
      </c>
      <c r="C6605" s="208">
        <v>26.53433268823531</v>
      </c>
      <c r="D6605" s="209"/>
      <c r="E6605" s="209"/>
      <c r="F6605" s="209">
        <v>2021</v>
      </c>
    </row>
    <row r="6606" spans="1:6" x14ac:dyDescent="0.45">
      <c r="A6606" s="209">
        <v>0</v>
      </c>
      <c r="B6606" s="209">
        <v>0</v>
      </c>
      <c r="C6606" s="208">
        <v>33.039165060334597</v>
      </c>
      <c r="D6606" s="209"/>
      <c r="E6606" s="209"/>
      <c r="F6606" s="209">
        <v>2021</v>
      </c>
    </row>
    <row r="6607" spans="1:6" x14ac:dyDescent="0.45">
      <c r="A6607" s="209">
        <v>0</v>
      </c>
      <c r="B6607" s="209">
        <v>0</v>
      </c>
      <c r="C6607" s="208">
        <v>40.038565434501571</v>
      </c>
      <c r="D6607" s="209"/>
      <c r="E6607" s="209"/>
      <c r="F6607" s="209">
        <v>2021</v>
      </c>
    </row>
    <row r="6608" spans="1:6" x14ac:dyDescent="0.45">
      <c r="A6608" s="209">
        <v>0</v>
      </c>
      <c r="B6608" s="209">
        <v>0</v>
      </c>
      <c r="C6608" s="208">
        <v>25.353677974116959</v>
      </c>
      <c r="D6608" s="209"/>
      <c r="E6608" s="209"/>
      <c r="F6608" s="209">
        <v>2021</v>
      </c>
    </row>
    <row r="6609" spans="1:6" x14ac:dyDescent="0.45">
      <c r="A6609" s="209">
        <v>0</v>
      </c>
      <c r="B6609" s="209">
        <v>0</v>
      </c>
      <c r="C6609" s="208">
        <v>22.232753812975069</v>
      </c>
      <c r="D6609" s="209"/>
      <c r="E6609" s="209"/>
      <c r="F6609" s="209">
        <v>2021</v>
      </c>
    </row>
    <row r="6610" spans="1:6" x14ac:dyDescent="0.45">
      <c r="A6610" s="209">
        <v>0</v>
      </c>
      <c r="B6610" s="209">
        <v>0</v>
      </c>
      <c r="C6610" s="208">
        <v>39.949930797978162</v>
      </c>
      <c r="D6610" s="209"/>
      <c r="E6610" s="209"/>
      <c r="F6610" s="209">
        <v>2021</v>
      </c>
    </row>
    <row r="6611" spans="1:6" x14ac:dyDescent="0.45">
      <c r="A6611" s="209">
        <v>0</v>
      </c>
      <c r="B6611" s="209">
        <v>0</v>
      </c>
      <c r="C6611" s="208">
        <v>47.899699258038467</v>
      </c>
      <c r="D6611" s="209"/>
      <c r="E6611" s="209"/>
      <c r="F6611" s="209">
        <v>2021</v>
      </c>
    </row>
    <row r="6612" spans="1:6" x14ac:dyDescent="0.45">
      <c r="A6612" s="209">
        <v>0</v>
      </c>
      <c r="B6612" s="209">
        <v>0</v>
      </c>
      <c r="C6612" s="208">
        <v>58.773507492258823</v>
      </c>
      <c r="D6612" s="209"/>
      <c r="E6612" s="209"/>
      <c r="F6612" s="209">
        <v>2021</v>
      </c>
    </row>
    <row r="6613" spans="1:6" x14ac:dyDescent="0.45">
      <c r="A6613" s="209">
        <v>0</v>
      </c>
      <c r="B6613" s="209">
        <v>0</v>
      </c>
      <c r="C6613" s="208">
        <v>51.867693914945313</v>
      </c>
      <c r="D6613" s="209"/>
      <c r="E6613" s="209"/>
      <c r="F6613" s="209">
        <v>2021</v>
      </c>
    </row>
    <row r="6614" spans="1:6" x14ac:dyDescent="0.45">
      <c r="A6614" s="209">
        <v>0</v>
      </c>
      <c r="B6614" s="209">
        <v>0</v>
      </c>
      <c r="C6614" s="208">
        <v>29.73935567328019</v>
      </c>
      <c r="D6614" s="209"/>
      <c r="E6614" s="209"/>
      <c r="F6614" s="209">
        <v>2021</v>
      </c>
    </row>
    <row r="6615" spans="1:6" x14ac:dyDescent="0.45">
      <c r="A6615" s="209">
        <v>0</v>
      </c>
      <c r="B6615" s="209">
        <v>0</v>
      </c>
      <c r="C6615" s="208">
        <v>64.595375552733358</v>
      </c>
      <c r="D6615" s="209"/>
      <c r="E6615" s="209"/>
      <c r="F6615" s="209">
        <v>2021</v>
      </c>
    </row>
    <row r="6616" spans="1:6" x14ac:dyDescent="0.45">
      <c r="A6616" s="209">
        <v>0</v>
      </c>
      <c r="B6616" s="209">
        <v>0</v>
      </c>
      <c r="C6616" s="208">
        <v>32.144079074159777</v>
      </c>
      <c r="D6616" s="209"/>
      <c r="E6616" s="209"/>
      <c r="F6616" s="209">
        <v>2021</v>
      </c>
    </row>
    <row r="6617" spans="1:6" x14ac:dyDescent="0.45">
      <c r="A6617" s="209">
        <v>0</v>
      </c>
      <c r="B6617" s="209">
        <v>0</v>
      </c>
      <c r="C6617" s="208">
        <v>57.417267789754689</v>
      </c>
      <c r="D6617" s="209"/>
      <c r="E6617" s="209"/>
      <c r="F6617" s="209">
        <v>2021</v>
      </c>
    </row>
    <row r="6618" spans="1:6" x14ac:dyDescent="0.45">
      <c r="A6618" s="209">
        <v>0</v>
      </c>
      <c r="B6618" s="209">
        <v>0</v>
      </c>
      <c r="C6618" s="208">
        <v>15.68373154176477</v>
      </c>
      <c r="D6618" s="209"/>
      <c r="E6618" s="209"/>
      <c r="F6618" s="209">
        <v>2021</v>
      </c>
    </row>
    <row r="6619" spans="1:6" x14ac:dyDescent="0.45">
      <c r="A6619" s="209">
        <v>0</v>
      </c>
      <c r="B6619" s="209">
        <v>0</v>
      </c>
      <c r="C6619" s="208">
        <v>32.804716013978037</v>
      </c>
      <c r="D6619" s="209"/>
      <c r="E6619" s="209"/>
      <c r="F6619" s="209">
        <v>2021</v>
      </c>
    </row>
    <row r="6620" spans="1:6" x14ac:dyDescent="0.45">
      <c r="A6620" s="209">
        <v>0</v>
      </c>
      <c r="B6620" s="209">
        <v>0</v>
      </c>
      <c r="C6620" s="208">
        <v>39.588377382313269</v>
      </c>
      <c r="D6620" s="209"/>
      <c r="E6620" s="209"/>
      <c r="F6620" s="209">
        <v>2021</v>
      </c>
    </row>
    <row r="6621" spans="1:6" x14ac:dyDescent="0.45">
      <c r="A6621" s="209">
        <v>0</v>
      </c>
      <c r="B6621" s="209">
        <v>0</v>
      </c>
      <c r="C6621" s="208">
        <v>48.487929962901163</v>
      </c>
      <c r="D6621" s="209"/>
      <c r="E6621" s="209"/>
      <c r="F6621" s="209">
        <v>2021</v>
      </c>
    </row>
    <row r="6622" spans="1:6" x14ac:dyDescent="0.45">
      <c r="A6622" s="209">
        <v>0</v>
      </c>
      <c r="B6622" s="209">
        <v>0</v>
      </c>
      <c r="C6622" s="208">
        <v>2.4585979997615719</v>
      </c>
      <c r="D6622" s="209"/>
      <c r="E6622" s="209"/>
      <c r="F6622" s="209">
        <v>2021</v>
      </c>
    </row>
    <row r="6623" spans="1:6" x14ac:dyDescent="0.45">
      <c r="A6623" s="209">
        <v>0</v>
      </c>
      <c r="B6623" s="209">
        <v>0</v>
      </c>
      <c r="C6623" s="208">
        <v>1.1839430962853079</v>
      </c>
      <c r="D6623" s="209"/>
      <c r="E6623" s="209"/>
      <c r="F6623" s="209">
        <v>2021</v>
      </c>
    </row>
    <row r="6624" spans="1:6" x14ac:dyDescent="0.45">
      <c r="A6624" s="209">
        <v>0</v>
      </c>
      <c r="B6624" s="209">
        <v>0</v>
      </c>
      <c r="C6624" s="208">
        <v>3.3936751097482691</v>
      </c>
      <c r="D6624" s="209"/>
      <c r="E6624" s="209"/>
      <c r="F6624" s="209">
        <v>2021</v>
      </c>
    </row>
    <row r="6625" spans="1:6" x14ac:dyDescent="0.45">
      <c r="A6625" s="209">
        <v>0</v>
      </c>
      <c r="B6625" s="209">
        <v>0</v>
      </c>
      <c r="C6625" s="208">
        <v>50.515203650714923</v>
      </c>
      <c r="D6625" s="209"/>
      <c r="E6625" s="209"/>
      <c r="F6625" s="209">
        <v>2021</v>
      </c>
    </row>
    <row r="6626" spans="1:6" x14ac:dyDescent="0.45">
      <c r="A6626" s="209">
        <v>0</v>
      </c>
      <c r="B6626" s="209">
        <v>0</v>
      </c>
      <c r="C6626" s="208">
        <v>51.007639623633729</v>
      </c>
      <c r="D6626" s="209"/>
      <c r="E6626" s="209"/>
      <c r="F6626" s="209">
        <v>2021</v>
      </c>
    </row>
    <row r="6627" spans="1:6" x14ac:dyDescent="0.45">
      <c r="A6627" s="209">
        <v>0</v>
      </c>
      <c r="B6627" s="209">
        <v>0</v>
      </c>
      <c r="C6627" s="208">
        <v>33.011396209351268</v>
      </c>
      <c r="D6627" s="209"/>
      <c r="E6627" s="209"/>
      <c r="F6627" s="209">
        <v>2021</v>
      </c>
    </row>
    <row r="6628" spans="1:6" x14ac:dyDescent="0.45">
      <c r="A6628" s="209">
        <v>0</v>
      </c>
      <c r="B6628" s="209">
        <v>0</v>
      </c>
      <c r="C6628" s="208">
        <v>7.7260156693102076</v>
      </c>
      <c r="D6628" s="209"/>
      <c r="E6628" s="209"/>
      <c r="F6628" s="209">
        <v>2021</v>
      </c>
    </row>
    <row r="6629" spans="1:6" x14ac:dyDescent="0.45">
      <c r="A6629" s="209">
        <v>0</v>
      </c>
      <c r="B6629" s="209">
        <v>0</v>
      </c>
      <c r="C6629" s="208">
        <v>41.855524321380962</v>
      </c>
      <c r="D6629" s="209"/>
      <c r="E6629" s="209"/>
      <c r="F6629" s="209">
        <v>2021</v>
      </c>
    </row>
    <row r="6630" spans="1:6" x14ac:dyDescent="0.45">
      <c r="A6630" s="209">
        <v>0</v>
      </c>
      <c r="B6630" s="209">
        <v>0</v>
      </c>
      <c r="C6630" s="208">
        <v>42.993908871355607</v>
      </c>
      <c r="D6630" s="209"/>
      <c r="E6630" s="209"/>
      <c r="F6630" s="209">
        <v>2021</v>
      </c>
    </row>
    <row r="6631" spans="1:6" x14ac:dyDescent="0.45">
      <c r="A6631" s="209">
        <v>0</v>
      </c>
      <c r="B6631" s="209">
        <v>0</v>
      </c>
      <c r="C6631" s="208">
        <v>17.49107486754923</v>
      </c>
      <c r="D6631" s="209"/>
      <c r="E6631" s="209"/>
      <c r="F6631" s="209">
        <v>2021</v>
      </c>
    </row>
    <row r="6632" spans="1:6" x14ac:dyDescent="0.45">
      <c r="A6632" s="209">
        <v>0</v>
      </c>
      <c r="B6632" s="209">
        <v>0</v>
      </c>
      <c r="C6632" s="208">
        <v>24.503520155339121</v>
      </c>
      <c r="D6632" s="209"/>
      <c r="E6632" s="209"/>
      <c r="F6632" s="209">
        <v>2021</v>
      </c>
    </row>
    <row r="6633" spans="1:6" x14ac:dyDescent="0.45">
      <c r="A6633" s="209">
        <v>0</v>
      </c>
      <c r="B6633" s="209">
        <v>0</v>
      </c>
      <c r="C6633" s="208">
        <v>6.0915186929253524</v>
      </c>
      <c r="D6633" s="209"/>
      <c r="E6633" s="209"/>
      <c r="F6633" s="209">
        <v>2021</v>
      </c>
    </row>
    <row r="6634" spans="1:6" x14ac:dyDescent="0.45">
      <c r="A6634" s="209">
        <v>0</v>
      </c>
      <c r="B6634" s="209">
        <v>0</v>
      </c>
      <c r="C6634" s="208">
        <v>50.326545831566428</v>
      </c>
      <c r="D6634" s="209"/>
      <c r="E6634" s="209"/>
      <c r="F6634" s="209">
        <v>2021</v>
      </c>
    </row>
    <row r="6635" spans="1:6" x14ac:dyDescent="0.45">
      <c r="A6635" s="209">
        <v>0</v>
      </c>
      <c r="B6635" s="209">
        <v>0</v>
      </c>
      <c r="C6635" s="208">
        <v>50.120219752394512</v>
      </c>
      <c r="D6635" s="209"/>
      <c r="E6635" s="209"/>
      <c r="F6635" s="209">
        <v>2021</v>
      </c>
    </row>
    <row r="6636" spans="1:6" x14ac:dyDescent="0.45">
      <c r="A6636" s="209">
        <v>0</v>
      </c>
      <c r="B6636" s="209">
        <v>0</v>
      </c>
      <c r="C6636" s="208">
        <v>68.613620366550705</v>
      </c>
      <c r="D6636" s="209"/>
      <c r="E6636" s="209"/>
      <c r="F6636" s="209">
        <v>2021</v>
      </c>
    </row>
    <row r="6637" spans="1:6" x14ac:dyDescent="0.45">
      <c r="A6637" s="209">
        <v>0</v>
      </c>
      <c r="B6637" s="209">
        <v>0</v>
      </c>
      <c r="C6637" s="208">
        <v>21.10421181639035</v>
      </c>
      <c r="D6637" s="209"/>
      <c r="E6637" s="209"/>
      <c r="F6637" s="209">
        <v>2021</v>
      </c>
    </row>
    <row r="6638" spans="1:6" x14ac:dyDescent="0.45">
      <c r="A6638" s="209">
        <v>0</v>
      </c>
      <c r="B6638" s="209">
        <v>0</v>
      </c>
      <c r="C6638" s="208">
        <v>25.52655875684011</v>
      </c>
      <c r="D6638" s="209"/>
      <c r="E6638" s="209"/>
      <c r="F6638" s="209">
        <v>2021</v>
      </c>
    </row>
    <row r="6639" spans="1:6" x14ac:dyDescent="0.45">
      <c r="A6639" s="209">
        <v>0</v>
      </c>
      <c r="B6639" s="209">
        <v>0</v>
      </c>
      <c r="C6639" s="208">
        <v>10.840607715371551</v>
      </c>
      <c r="D6639" s="209"/>
      <c r="E6639" s="209"/>
      <c r="F6639" s="209">
        <v>2021</v>
      </c>
    </row>
    <row r="6640" spans="1:6" x14ac:dyDescent="0.45">
      <c r="A6640" s="209">
        <v>0</v>
      </c>
      <c r="B6640" s="209">
        <v>0</v>
      </c>
      <c r="C6640" s="208">
        <v>38.893734553918378</v>
      </c>
      <c r="D6640" s="209"/>
      <c r="E6640" s="209"/>
      <c r="F6640" s="209">
        <v>2021</v>
      </c>
    </row>
    <row r="6641" spans="1:6" x14ac:dyDescent="0.45">
      <c r="A6641" s="209">
        <v>0</v>
      </c>
      <c r="B6641" s="209">
        <v>0</v>
      </c>
      <c r="C6641" s="208">
        <v>39.399242156570629</v>
      </c>
      <c r="D6641" s="209"/>
      <c r="E6641" s="209"/>
      <c r="F6641" s="209">
        <v>2021</v>
      </c>
    </row>
    <row r="6642" spans="1:6" x14ac:dyDescent="0.45">
      <c r="A6642" s="209">
        <v>0</v>
      </c>
      <c r="B6642" s="209">
        <v>0</v>
      </c>
      <c r="C6642" s="208">
        <v>26.21709992814565</v>
      </c>
      <c r="D6642" s="209"/>
      <c r="E6642" s="209"/>
      <c r="F6642" s="209">
        <v>2021</v>
      </c>
    </row>
    <row r="6643" spans="1:6" x14ac:dyDescent="0.45">
      <c r="A6643" s="209">
        <v>0</v>
      </c>
      <c r="B6643" s="209">
        <v>0</v>
      </c>
      <c r="C6643" s="208">
        <v>4.7987586800534663</v>
      </c>
      <c r="D6643" s="209"/>
      <c r="E6643" s="209"/>
      <c r="F6643" s="209">
        <v>2021</v>
      </c>
    </row>
    <row r="6644" spans="1:6" x14ac:dyDescent="0.45">
      <c r="A6644" s="209">
        <v>0</v>
      </c>
      <c r="B6644" s="209">
        <v>0</v>
      </c>
      <c r="C6644" s="208">
        <v>15.05946457283329</v>
      </c>
      <c r="D6644" s="209"/>
      <c r="E6644" s="209"/>
      <c r="F6644" s="209">
        <v>2021</v>
      </c>
    </row>
    <row r="6645" spans="1:6" x14ac:dyDescent="0.45">
      <c r="A6645" s="209">
        <v>0</v>
      </c>
      <c r="B6645" s="209">
        <v>0</v>
      </c>
      <c r="C6645" s="208">
        <v>10.831788645314241</v>
      </c>
      <c r="D6645" s="209"/>
      <c r="E6645" s="209"/>
      <c r="F6645" s="209">
        <v>2021</v>
      </c>
    </row>
    <row r="6646" spans="1:6" x14ac:dyDescent="0.45">
      <c r="A6646" s="209">
        <v>0</v>
      </c>
      <c r="B6646" s="209">
        <v>0</v>
      </c>
      <c r="C6646" s="208">
        <v>29.34556885714586</v>
      </c>
      <c r="D6646" s="209"/>
      <c r="E6646" s="209"/>
      <c r="F6646" s="209">
        <v>2021</v>
      </c>
    </row>
    <row r="6647" spans="1:6" x14ac:dyDescent="0.45">
      <c r="A6647" s="209">
        <v>0</v>
      </c>
      <c r="B6647" s="209">
        <v>0</v>
      </c>
      <c r="C6647" s="208">
        <v>19.74541555156619</v>
      </c>
      <c r="D6647" s="209"/>
      <c r="E6647" s="209"/>
      <c r="F6647" s="209">
        <v>2021</v>
      </c>
    </row>
    <row r="6648" spans="1:6" x14ac:dyDescent="0.45">
      <c r="A6648" s="209">
        <v>0</v>
      </c>
      <c r="B6648" s="209">
        <v>0</v>
      </c>
      <c r="C6648" s="208">
        <v>16.66313637925056</v>
      </c>
      <c r="D6648" s="209"/>
      <c r="E6648" s="209"/>
      <c r="F6648" s="209">
        <v>2021</v>
      </c>
    </row>
    <row r="6649" spans="1:6" x14ac:dyDescent="0.45">
      <c r="A6649" s="209">
        <v>0</v>
      </c>
      <c r="B6649" s="209">
        <v>0</v>
      </c>
      <c r="C6649" s="208">
        <v>36.35035573473931</v>
      </c>
      <c r="D6649" s="209"/>
      <c r="E6649" s="209"/>
      <c r="F6649" s="209">
        <v>2021</v>
      </c>
    </row>
    <row r="6650" spans="1:6" x14ac:dyDescent="0.45">
      <c r="A6650" s="209">
        <v>0</v>
      </c>
      <c r="B6650" s="209">
        <v>0</v>
      </c>
      <c r="C6650" s="208">
        <v>41.420298550266317</v>
      </c>
      <c r="D6650" s="209"/>
      <c r="E6650" s="209"/>
      <c r="F6650" s="209">
        <v>2021</v>
      </c>
    </row>
    <row r="6651" spans="1:6" x14ac:dyDescent="0.45">
      <c r="A6651" s="209">
        <v>0</v>
      </c>
      <c r="B6651" s="209">
        <v>0</v>
      </c>
      <c r="C6651" s="208">
        <v>39.328854301993182</v>
      </c>
      <c r="D6651" s="209"/>
      <c r="E6651" s="209"/>
      <c r="F6651" s="209">
        <v>2021</v>
      </c>
    </row>
    <row r="6652" spans="1:6" x14ac:dyDescent="0.45">
      <c r="A6652" s="209">
        <v>0</v>
      </c>
      <c r="B6652" s="209">
        <v>0</v>
      </c>
      <c r="C6652" s="208">
        <v>27.935327258350551</v>
      </c>
      <c r="D6652" s="209"/>
      <c r="E6652" s="209"/>
      <c r="F6652" s="209">
        <v>2021</v>
      </c>
    </row>
    <row r="6653" spans="1:6" x14ac:dyDescent="0.45">
      <c r="A6653" s="209">
        <v>0</v>
      </c>
      <c r="B6653" s="209">
        <v>0</v>
      </c>
      <c r="C6653" s="208">
        <v>43.225075752974568</v>
      </c>
      <c r="D6653" s="209"/>
      <c r="E6653" s="209"/>
      <c r="F6653" s="209">
        <v>2021</v>
      </c>
    </row>
    <row r="6654" spans="1:6" x14ac:dyDescent="0.45">
      <c r="A6654" s="209">
        <v>0</v>
      </c>
      <c r="B6654" s="209">
        <v>0</v>
      </c>
      <c r="C6654" s="208">
        <v>30.581991454111691</v>
      </c>
      <c r="D6654" s="209"/>
      <c r="E6654" s="209"/>
      <c r="F6654" s="209">
        <v>2021</v>
      </c>
    </row>
    <row r="6655" spans="1:6" x14ac:dyDescent="0.45">
      <c r="A6655" s="209">
        <v>0</v>
      </c>
      <c r="B6655" s="209">
        <v>0</v>
      </c>
      <c r="C6655" s="208">
        <v>44.867427563314912</v>
      </c>
      <c r="D6655" s="209"/>
      <c r="E6655" s="209"/>
      <c r="F6655" s="209">
        <v>2021</v>
      </c>
    </row>
    <row r="6656" spans="1:6" x14ac:dyDescent="0.45">
      <c r="A6656" s="209">
        <v>0</v>
      </c>
      <c r="B6656" s="209">
        <v>0</v>
      </c>
      <c r="C6656" s="208">
        <v>1.0495704341608041</v>
      </c>
      <c r="D6656" s="209"/>
      <c r="E6656" s="209"/>
      <c r="F6656" s="209">
        <v>2021</v>
      </c>
    </row>
    <row r="6657" spans="1:6" x14ac:dyDescent="0.45">
      <c r="A6657" s="209">
        <v>0</v>
      </c>
      <c r="B6657" s="209">
        <v>0</v>
      </c>
      <c r="C6657" s="208">
        <v>10.21251949487586</v>
      </c>
      <c r="D6657" s="209"/>
      <c r="E6657" s="209"/>
      <c r="F6657" s="209">
        <v>2021</v>
      </c>
    </row>
    <row r="6658" spans="1:6" x14ac:dyDescent="0.45">
      <c r="A6658" s="209">
        <v>0</v>
      </c>
      <c r="B6658" s="209">
        <v>0</v>
      </c>
      <c r="C6658" s="208">
        <v>42.914389358896649</v>
      </c>
      <c r="D6658" s="209"/>
      <c r="E6658" s="209"/>
      <c r="F6658" s="209">
        <v>2021</v>
      </c>
    </row>
    <row r="6659" spans="1:6" x14ac:dyDescent="0.45">
      <c r="A6659" s="209">
        <v>0</v>
      </c>
      <c r="B6659" s="209">
        <v>0</v>
      </c>
      <c r="C6659" s="208">
        <v>19.36458255400952</v>
      </c>
      <c r="D6659" s="209"/>
      <c r="E6659" s="209"/>
      <c r="F6659" s="209">
        <v>2021</v>
      </c>
    </row>
    <row r="6660" spans="1:6" x14ac:dyDescent="0.45">
      <c r="A6660" s="209">
        <v>0</v>
      </c>
      <c r="B6660" s="209">
        <v>0</v>
      </c>
      <c r="C6660" s="208">
        <v>26.350938888318812</v>
      </c>
      <c r="D6660" s="209"/>
      <c r="E6660" s="209"/>
      <c r="F6660" s="209">
        <v>2021</v>
      </c>
    </row>
    <row r="6661" spans="1:6" x14ac:dyDescent="0.45">
      <c r="A6661" s="209">
        <v>0</v>
      </c>
      <c r="B6661" s="209">
        <v>0</v>
      </c>
      <c r="C6661" s="208">
        <v>19.235232400841291</v>
      </c>
      <c r="D6661" s="209"/>
      <c r="E6661" s="209"/>
      <c r="F6661" s="209">
        <v>2021</v>
      </c>
    </row>
    <row r="6662" spans="1:6" x14ac:dyDescent="0.45">
      <c r="A6662" s="209">
        <v>0</v>
      </c>
      <c r="B6662" s="209">
        <v>0</v>
      </c>
      <c r="C6662" s="208">
        <v>45.54639460775681</v>
      </c>
      <c r="D6662" s="209"/>
      <c r="E6662" s="209"/>
      <c r="F6662" s="209">
        <v>2021</v>
      </c>
    </row>
    <row r="6663" spans="1:6" x14ac:dyDescent="0.45">
      <c r="A6663" s="209">
        <v>0</v>
      </c>
      <c r="B6663" s="209">
        <v>0</v>
      </c>
      <c r="C6663" s="208">
        <v>5.5119076182320796</v>
      </c>
      <c r="D6663" s="209"/>
      <c r="E6663" s="209"/>
      <c r="F6663" s="209">
        <v>2021</v>
      </c>
    </row>
    <row r="6664" spans="1:6" x14ac:dyDescent="0.45">
      <c r="A6664" s="209">
        <v>0</v>
      </c>
      <c r="B6664" s="209">
        <v>0</v>
      </c>
      <c r="C6664" s="208">
        <v>34.689865969348148</v>
      </c>
      <c r="D6664" s="209"/>
      <c r="E6664" s="209"/>
      <c r="F6664" s="209">
        <v>2021</v>
      </c>
    </row>
    <row r="6665" spans="1:6" x14ac:dyDescent="0.45">
      <c r="A6665" s="209">
        <v>0</v>
      </c>
      <c r="B6665" s="209">
        <v>0</v>
      </c>
      <c r="C6665" s="208">
        <v>141.69735625128081</v>
      </c>
      <c r="D6665" s="209"/>
      <c r="E6665" s="209"/>
      <c r="F6665" s="209">
        <v>2021</v>
      </c>
    </row>
    <row r="6666" spans="1:6" x14ac:dyDescent="0.45">
      <c r="A6666" s="209">
        <v>0</v>
      </c>
      <c r="B6666" s="209">
        <v>0</v>
      </c>
      <c r="C6666" s="208">
        <v>7.8488964044683316</v>
      </c>
      <c r="D6666" s="209"/>
      <c r="E6666" s="209"/>
      <c r="F6666" s="209">
        <v>2021</v>
      </c>
    </row>
    <row r="6667" spans="1:6" x14ac:dyDescent="0.45">
      <c r="A6667" s="209">
        <v>0</v>
      </c>
      <c r="B6667" s="209">
        <v>0</v>
      </c>
      <c r="C6667" s="208">
        <v>78.538015032286353</v>
      </c>
      <c r="D6667" s="209"/>
      <c r="E6667" s="209"/>
      <c r="F6667" s="209">
        <v>2021</v>
      </c>
    </row>
    <row r="6668" spans="1:6" x14ac:dyDescent="0.45">
      <c r="A6668" s="209">
        <v>0</v>
      </c>
      <c r="B6668" s="209">
        <v>0</v>
      </c>
      <c r="C6668" s="208">
        <v>75.691237273274766</v>
      </c>
      <c r="D6668" s="209"/>
      <c r="E6668" s="209"/>
      <c r="F6668" s="209">
        <v>2021</v>
      </c>
    </row>
    <row r="6669" spans="1:6" x14ac:dyDescent="0.45">
      <c r="A6669" s="209">
        <v>0</v>
      </c>
      <c r="B6669" s="209">
        <v>0</v>
      </c>
      <c r="C6669" s="208">
        <v>50.382304681738162</v>
      </c>
      <c r="D6669" s="209"/>
      <c r="E6669" s="209"/>
      <c r="F6669" s="209">
        <v>2021</v>
      </c>
    </row>
    <row r="6670" spans="1:6" x14ac:dyDescent="0.45">
      <c r="A6670" s="209">
        <v>0</v>
      </c>
      <c r="B6670" s="209">
        <v>0</v>
      </c>
      <c r="C6670" s="208">
        <v>63.758903756632421</v>
      </c>
      <c r="D6670" s="209"/>
      <c r="E6670" s="209"/>
      <c r="F6670" s="209">
        <v>2020</v>
      </c>
    </row>
    <row r="6671" spans="1:6" x14ac:dyDescent="0.45">
      <c r="A6671" s="209">
        <v>0</v>
      </c>
      <c r="B6671" s="209">
        <v>0</v>
      </c>
      <c r="C6671" s="208">
        <v>36.48881797381479</v>
      </c>
      <c r="D6671" s="209"/>
      <c r="E6671" s="209"/>
      <c r="F6671" s="209">
        <v>2020</v>
      </c>
    </row>
    <row r="6672" spans="1:6" x14ac:dyDescent="0.45">
      <c r="A6672" s="209">
        <v>0</v>
      </c>
      <c r="B6672" s="209">
        <v>0</v>
      </c>
      <c r="C6672" s="208">
        <v>7.8114019235325021</v>
      </c>
      <c r="D6672" s="209"/>
      <c r="E6672" s="209"/>
      <c r="F6672" s="209">
        <v>2020</v>
      </c>
    </row>
    <row r="6673" spans="1:6" x14ac:dyDescent="0.45">
      <c r="A6673" s="209">
        <v>0</v>
      </c>
      <c r="B6673" s="209">
        <v>0</v>
      </c>
      <c r="C6673" s="208">
        <v>37.961585844543613</v>
      </c>
      <c r="D6673" s="209"/>
      <c r="E6673" s="209"/>
      <c r="F6673" s="209">
        <v>2020</v>
      </c>
    </row>
    <row r="6674" spans="1:6" x14ac:dyDescent="0.45">
      <c r="A6674" s="209">
        <v>0</v>
      </c>
      <c r="B6674" s="209">
        <v>0</v>
      </c>
      <c r="C6674" s="208">
        <v>62.173398909732583</v>
      </c>
      <c r="D6674" s="209"/>
      <c r="E6674" s="209"/>
      <c r="F6674" s="209">
        <v>2020</v>
      </c>
    </row>
    <row r="6675" spans="1:6" x14ac:dyDescent="0.45">
      <c r="A6675" s="209">
        <v>26894</v>
      </c>
      <c r="B6675" s="209"/>
      <c r="C6675" s="208">
        <v>2.0666727114850949</v>
      </c>
      <c r="D6675" s="209"/>
      <c r="E6675" s="209"/>
      <c r="F6675" s="209">
        <v>2020</v>
      </c>
    </row>
    <row r="6676" spans="1:6" x14ac:dyDescent="0.45">
      <c r="A6676" s="209">
        <v>0</v>
      </c>
      <c r="B6676" s="209">
        <v>0</v>
      </c>
      <c r="C6676" s="208">
        <v>12.16320924772959</v>
      </c>
      <c r="D6676" s="209"/>
      <c r="E6676" s="209"/>
      <c r="F6676" s="209">
        <v>2021</v>
      </c>
    </row>
    <row r="6677" spans="1:6" x14ac:dyDescent="0.45">
      <c r="A6677" s="209">
        <v>0</v>
      </c>
      <c r="B6677" s="209">
        <v>0</v>
      </c>
      <c r="C6677" s="208">
        <v>27.892146285007041</v>
      </c>
      <c r="D6677" s="209"/>
      <c r="E6677" s="209"/>
      <c r="F6677" s="209">
        <v>2021</v>
      </c>
    </row>
    <row r="6678" spans="1:6" x14ac:dyDescent="0.45">
      <c r="A6678" s="209">
        <v>26257</v>
      </c>
      <c r="B6678" s="209"/>
      <c r="C6678" s="208">
        <v>129.97529821372339</v>
      </c>
      <c r="D6678" s="209"/>
      <c r="E6678" s="209"/>
      <c r="F6678" s="209">
        <v>2021</v>
      </c>
    </row>
    <row r="6679" spans="1:6" x14ac:dyDescent="0.45">
      <c r="A6679" s="209">
        <v>26868</v>
      </c>
      <c r="B6679" s="209"/>
      <c r="C6679" s="208">
        <v>108.473975246948</v>
      </c>
      <c r="D6679" s="209"/>
      <c r="E6679" s="209"/>
      <c r="F6679" s="209">
        <v>2021</v>
      </c>
    </row>
    <row r="6680" spans="1:6" x14ac:dyDescent="0.45">
      <c r="A6680" s="209">
        <v>26599</v>
      </c>
      <c r="B6680" s="209"/>
      <c r="C6680" s="208">
        <v>155.52215195471501</v>
      </c>
      <c r="D6680" s="209"/>
      <c r="E6680" s="209"/>
      <c r="F6680" s="209">
        <v>2021</v>
      </c>
    </row>
    <row r="6681" spans="1:6" x14ac:dyDescent="0.45">
      <c r="A6681" s="209">
        <v>26259</v>
      </c>
      <c r="B6681" s="209"/>
      <c r="C6681" s="208">
        <v>71.232510136200091</v>
      </c>
      <c r="D6681" s="209"/>
      <c r="E6681" s="209"/>
      <c r="F6681" s="209">
        <v>2021</v>
      </c>
    </row>
    <row r="6682" spans="1:6" x14ac:dyDescent="0.45">
      <c r="A6682" s="209">
        <v>26600</v>
      </c>
      <c r="B6682" s="209"/>
      <c r="C6682" s="208">
        <v>142.16842722121109</v>
      </c>
      <c r="D6682" s="209"/>
      <c r="E6682" s="209"/>
      <c r="F6682" s="209">
        <v>2021</v>
      </c>
    </row>
    <row r="6683" spans="1:6" x14ac:dyDescent="0.45">
      <c r="A6683" s="209">
        <v>26707</v>
      </c>
      <c r="B6683" s="209"/>
      <c r="C6683" s="208">
        <v>99.851465087199443</v>
      </c>
      <c r="D6683" s="209"/>
      <c r="E6683" s="209"/>
      <c r="F6683" s="209">
        <v>2021</v>
      </c>
    </row>
    <row r="6684" spans="1:6" x14ac:dyDescent="0.45">
      <c r="A6684" s="209">
        <v>26737</v>
      </c>
      <c r="B6684" s="209"/>
      <c r="C6684" s="208">
        <v>68.693277694343649</v>
      </c>
      <c r="D6684" s="209"/>
      <c r="E6684" s="209"/>
      <c r="F6684" s="209">
        <v>2021</v>
      </c>
    </row>
    <row r="6685" spans="1:6" x14ac:dyDescent="0.45">
      <c r="A6685" s="209">
        <v>26801</v>
      </c>
      <c r="B6685" s="209"/>
      <c r="C6685" s="208">
        <v>124.4797792605624</v>
      </c>
      <c r="D6685" s="209"/>
      <c r="E6685" s="209"/>
      <c r="F6685" s="209">
        <v>2021</v>
      </c>
    </row>
    <row r="6686" spans="1:6" x14ac:dyDescent="0.45">
      <c r="A6686" s="209">
        <v>26909</v>
      </c>
      <c r="B6686" s="209"/>
      <c r="C6686" s="208">
        <v>228.02669037789059</v>
      </c>
      <c r="D6686" s="209"/>
      <c r="E6686" s="209"/>
      <c r="F6686" s="209">
        <v>2021</v>
      </c>
    </row>
    <row r="6687" spans="1:6" x14ac:dyDescent="0.45">
      <c r="A6687" s="209">
        <v>26561</v>
      </c>
      <c r="B6687" s="209"/>
      <c r="C6687" s="208">
        <v>113.11064884436939</v>
      </c>
      <c r="D6687" s="209"/>
      <c r="E6687" s="209"/>
      <c r="F6687" s="209">
        <v>2021</v>
      </c>
    </row>
    <row r="6688" spans="1:6" x14ac:dyDescent="0.45">
      <c r="A6688" s="209">
        <v>26921</v>
      </c>
      <c r="B6688" s="209"/>
      <c r="C6688" s="208">
        <v>135.2694485075622</v>
      </c>
      <c r="D6688" s="209"/>
      <c r="E6688" s="209"/>
      <c r="F6688" s="209">
        <v>2021</v>
      </c>
    </row>
    <row r="6689" spans="1:6" x14ac:dyDescent="0.45">
      <c r="A6689" s="209">
        <v>0</v>
      </c>
      <c r="B6689" s="209">
        <v>0</v>
      </c>
      <c r="C6689" s="208">
        <v>35.515261137939433</v>
      </c>
      <c r="D6689" s="209"/>
      <c r="E6689" s="209"/>
      <c r="F6689" s="209">
        <v>2021</v>
      </c>
    </row>
    <row r="6690" spans="1:6" x14ac:dyDescent="0.45">
      <c r="A6690" s="209">
        <v>0</v>
      </c>
      <c r="B6690" s="209">
        <v>0</v>
      </c>
      <c r="C6690" s="208">
        <v>41.624013858751439</v>
      </c>
      <c r="D6690" s="209"/>
      <c r="E6690" s="209"/>
      <c r="F6690" s="209">
        <v>2021</v>
      </c>
    </row>
    <row r="6691" spans="1:6" x14ac:dyDescent="0.45">
      <c r="A6691" s="209">
        <v>0</v>
      </c>
      <c r="B6691" s="209">
        <v>0</v>
      </c>
      <c r="C6691" s="208">
        <v>13.45179913641709</v>
      </c>
      <c r="D6691" s="209"/>
      <c r="E6691" s="209"/>
      <c r="F6691" s="209">
        <v>2021</v>
      </c>
    </row>
    <row r="6692" spans="1:6" x14ac:dyDescent="0.45">
      <c r="A6692" s="209">
        <v>0</v>
      </c>
      <c r="B6692" s="209">
        <v>0</v>
      </c>
      <c r="C6692" s="208">
        <v>9.8885034250335853</v>
      </c>
      <c r="D6692" s="209"/>
      <c r="E6692" s="209"/>
      <c r="F6692" s="209">
        <v>2021</v>
      </c>
    </row>
    <row r="6693" spans="1:6" x14ac:dyDescent="0.45">
      <c r="A6693" s="209">
        <v>0</v>
      </c>
      <c r="B6693" s="209">
        <v>0</v>
      </c>
      <c r="C6693" s="208">
        <v>36.038963636127299</v>
      </c>
      <c r="D6693" s="209"/>
      <c r="E6693" s="209"/>
      <c r="F6693" s="209">
        <v>2021</v>
      </c>
    </row>
    <row r="6694" spans="1:6" x14ac:dyDescent="0.45">
      <c r="A6694" s="209">
        <v>0</v>
      </c>
      <c r="B6694" s="209">
        <v>0</v>
      </c>
      <c r="C6694" s="208">
        <v>24.849103811653421</v>
      </c>
      <c r="D6694" s="209"/>
      <c r="E6694" s="209"/>
      <c r="F6694" s="209">
        <v>2021</v>
      </c>
    </row>
    <row r="6695" spans="1:6" x14ac:dyDescent="0.45">
      <c r="A6695" s="209">
        <v>0</v>
      </c>
      <c r="B6695" s="209">
        <v>0</v>
      </c>
      <c r="C6695" s="208">
        <v>70.351361037131639</v>
      </c>
      <c r="D6695" s="209"/>
      <c r="E6695" s="209"/>
      <c r="F6695" s="209">
        <v>2021</v>
      </c>
    </row>
    <row r="6696" spans="1:6" x14ac:dyDescent="0.45">
      <c r="A6696" s="209">
        <v>0</v>
      </c>
      <c r="B6696" s="209">
        <v>0</v>
      </c>
      <c r="C6696" s="208">
        <v>4.5156828675160581</v>
      </c>
      <c r="D6696" s="209"/>
      <c r="E6696" s="209"/>
      <c r="F6696" s="209">
        <v>2021</v>
      </c>
    </row>
    <row r="6697" spans="1:6" x14ac:dyDescent="0.45">
      <c r="A6697" s="209">
        <v>0</v>
      </c>
      <c r="B6697" s="209">
        <v>0</v>
      </c>
      <c r="C6697" s="208">
        <v>21.389436645060091</v>
      </c>
      <c r="D6697" s="209"/>
      <c r="E6697" s="209"/>
      <c r="F6697" s="209">
        <v>2021</v>
      </c>
    </row>
    <row r="6698" spans="1:6" x14ac:dyDescent="0.45">
      <c r="A6698" s="209">
        <v>0</v>
      </c>
      <c r="B6698" s="209">
        <v>0</v>
      </c>
      <c r="C6698" s="208">
        <v>34.401630271558112</v>
      </c>
      <c r="D6698" s="209"/>
      <c r="E6698" s="209"/>
      <c r="F6698" s="209">
        <v>2021</v>
      </c>
    </row>
    <row r="6699" spans="1:6" x14ac:dyDescent="0.45">
      <c r="A6699" s="209">
        <v>0</v>
      </c>
      <c r="B6699" s="209">
        <v>0</v>
      </c>
      <c r="C6699" s="208">
        <v>79.824292042674628</v>
      </c>
      <c r="D6699" s="209"/>
      <c r="E6699" s="209"/>
      <c r="F6699" s="209">
        <v>2021</v>
      </c>
    </row>
    <row r="6700" spans="1:6" x14ac:dyDescent="0.45">
      <c r="A6700" s="209">
        <v>0</v>
      </c>
      <c r="B6700" s="209">
        <v>0</v>
      </c>
      <c r="C6700" s="208">
        <v>18.51441749957942</v>
      </c>
      <c r="D6700" s="209"/>
      <c r="E6700" s="209"/>
      <c r="F6700" s="209">
        <v>2021</v>
      </c>
    </row>
    <row r="6701" spans="1:6" x14ac:dyDescent="0.45">
      <c r="A6701" s="209">
        <v>0</v>
      </c>
      <c r="B6701" s="209">
        <v>0</v>
      </c>
      <c r="C6701" s="208">
        <v>49.068365572722051</v>
      </c>
      <c r="D6701" s="209"/>
      <c r="E6701" s="209"/>
      <c r="F6701" s="209">
        <v>2021</v>
      </c>
    </row>
    <row r="6702" spans="1:6" x14ac:dyDescent="0.45">
      <c r="A6702" s="209">
        <v>0</v>
      </c>
      <c r="B6702" s="209">
        <v>0</v>
      </c>
      <c r="C6702" s="208">
        <v>14.830525952073589</v>
      </c>
      <c r="D6702" s="209"/>
      <c r="E6702" s="209"/>
      <c r="F6702" s="209">
        <v>2021</v>
      </c>
    </row>
    <row r="6703" spans="1:6" x14ac:dyDescent="0.45">
      <c r="A6703" s="209">
        <v>0</v>
      </c>
      <c r="B6703" s="209">
        <v>0</v>
      </c>
      <c r="C6703" s="208">
        <v>41.334804946879061</v>
      </c>
      <c r="D6703" s="209"/>
      <c r="E6703" s="209"/>
      <c r="F6703" s="209">
        <v>2021</v>
      </c>
    </row>
    <row r="6704" spans="1:6" x14ac:dyDescent="0.45">
      <c r="A6704" s="209">
        <v>0</v>
      </c>
      <c r="B6704" s="209">
        <v>0</v>
      </c>
      <c r="C6704" s="208">
        <v>62.506328679657798</v>
      </c>
      <c r="D6704" s="209"/>
      <c r="E6704" s="209"/>
      <c r="F6704" s="209">
        <v>2021</v>
      </c>
    </row>
    <row r="6705" spans="1:6" x14ac:dyDescent="0.45">
      <c r="A6705" s="209">
        <v>27080</v>
      </c>
      <c r="B6705" s="209"/>
      <c r="C6705" s="208">
        <v>57.785702383806921</v>
      </c>
      <c r="D6705" s="209"/>
      <c r="E6705" s="209"/>
      <c r="F6705" s="209">
        <v>2021</v>
      </c>
    </row>
    <row r="6706" spans="1:6" x14ac:dyDescent="0.45">
      <c r="A6706" s="209">
        <v>26597</v>
      </c>
      <c r="B6706" s="209"/>
      <c r="C6706" s="208">
        <v>67.877454306289025</v>
      </c>
      <c r="D6706" s="209"/>
      <c r="E6706" s="209"/>
      <c r="F6706" s="209">
        <v>2021</v>
      </c>
    </row>
    <row r="6707" spans="1:6" x14ac:dyDescent="0.45">
      <c r="A6707" s="209">
        <v>26823</v>
      </c>
      <c r="B6707" s="209"/>
      <c r="C6707" s="208">
        <v>112.5010921129399</v>
      </c>
      <c r="D6707" s="209"/>
      <c r="E6707" s="209"/>
      <c r="F6707" s="209">
        <v>2021</v>
      </c>
    </row>
    <row r="6708" spans="1:6" x14ac:dyDescent="0.45">
      <c r="A6708" s="209">
        <v>26740</v>
      </c>
      <c r="B6708" s="209"/>
      <c r="C6708" s="208">
        <v>55.519191457061282</v>
      </c>
      <c r="D6708" s="209"/>
      <c r="E6708" s="209"/>
      <c r="F6708" s="209">
        <v>2021</v>
      </c>
    </row>
    <row r="6709" spans="1:6" x14ac:dyDescent="0.45">
      <c r="A6709" s="209">
        <v>26895</v>
      </c>
      <c r="B6709" s="209"/>
      <c r="C6709" s="208">
        <v>63.430246397006599</v>
      </c>
      <c r="D6709" s="209"/>
      <c r="E6709" s="209"/>
      <c r="F6709" s="209">
        <v>2021</v>
      </c>
    </row>
    <row r="6710" spans="1:6" x14ac:dyDescent="0.45">
      <c r="A6710" s="209">
        <v>26741</v>
      </c>
      <c r="B6710" s="209"/>
      <c r="C6710" s="208">
        <v>60.000154164855807</v>
      </c>
      <c r="D6710" s="209"/>
      <c r="E6710" s="209"/>
      <c r="F6710" s="209">
        <v>2021</v>
      </c>
    </row>
    <row r="6711" spans="1:6" x14ac:dyDescent="0.45">
      <c r="A6711" s="209">
        <v>0</v>
      </c>
      <c r="B6711" s="209">
        <v>0</v>
      </c>
      <c r="C6711" s="208">
        <v>49.627018848835178</v>
      </c>
      <c r="D6711" s="209"/>
      <c r="E6711" s="209"/>
      <c r="F6711" s="209">
        <v>2021</v>
      </c>
    </row>
    <row r="6712" spans="1:6" x14ac:dyDescent="0.45">
      <c r="A6712" s="209">
        <v>0</v>
      </c>
      <c r="B6712" s="209">
        <v>0</v>
      </c>
      <c r="C6712" s="208">
        <v>49.773738054962671</v>
      </c>
      <c r="D6712" s="209"/>
      <c r="E6712" s="209"/>
      <c r="F6712" s="209">
        <v>2021</v>
      </c>
    </row>
    <row r="6713" spans="1:6" x14ac:dyDescent="0.45">
      <c r="A6713" s="209">
        <v>0</v>
      </c>
      <c r="B6713" s="209">
        <v>0</v>
      </c>
      <c r="C6713" s="208">
        <v>35.097738389316227</v>
      </c>
      <c r="D6713" s="209"/>
      <c r="E6713" s="209"/>
      <c r="F6713" s="209">
        <v>2021</v>
      </c>
    </row>
    <row r="6714" spans="1:6" x14ac:dyDescent="0.45">
      <c r="A6714" s="209">
        <v>0</v>
      </c>
      <c r="B6714" s="209">
        <v>0</v>
      </c>
      <c r="C6714" s="208">
        <v>80.066583285681233</v>
      </c>
      <c r="D6714" s="209"/>
      <c r="E6714" s="209"/>
      <c r="F6714" s="209">
        <v>2021</v>
      </c>
    </row>
    <row r="6715" spans="1:6" x14ac:dyDescent="0.45">
      <c r="A6715" s="209">
        <v>0</v>
      </c>
      <c r="B6715" s="209">
        <v>0</v>
      </c>
      <c r="C6715" s="208">
        <v>77.411112896881946</v>
      </c>
      <c r="D6715" s="209"/>
      <c r="E6715" s="209"/>
      <c r="F6715" s="209">
        <v>2021</v>
      </c>
    </row>
    <row r="6716" spans="1:6" x14ac:dyDescent="0.45">
      <c r="A6716" s="209">
        <v>0</v>
      </c>
      <c r="B6716" s="209">
        <v>0</v>
      </c>
      <c r="C6716" s="208">
        <v>84.833459515962375</v>
      </c>
      <c r="D6716" s="209"/>
      <c r="E6716" s="209"/>
      <c r="F6716" s="209">
        <v>2021</v>
      </c>
    </row>
    <row r="6717" spans="1:6" x14ac:dyDescent="0.45">
      <c r="A6717" s="209">
        <v>0</v>
      </c>
      <c r="B6717" s="209">
        <v>0</v>
      </c>
      <c r="C6717" s="208">
        <v>82.180631284627438</v>
      </c>
      <c r="D6717" s="209"/>
      <c r="E6717" s="209"/>
      <c r="F6717" s="209">
        <v>2021</v>
      </c>
    </row>
    <row r="6718" spans="1:6" x14ac:dyDescent="0.45">
      <c r="A6718" s="209">
        <v>26256</v>
      </c>
      <c r="B6718" s="209"/>
      <c r="C6718" s="208">
        <v>198.1771733803607</v>
      </c>
      <c r="D6718" s="209"/>
      <c r="E6718" s="209"/>
      <c r="F6718" s="209">
        <v>2021</v>
      </c>
    </row>
    <row r="6719" spans="1:6" x14ac:dyDescent="0.45">
      <c r="A6719" s="209">
        <v>26258</v>
      </c>
      <c r="B6719" s="209"/>
      <c r="C6719" s="208">
        <v>88.623266818755894</v>
      </c>
      <c r="D6719" s="209"/>
      <c r="E6719" s="209"/>
      <c r="F6719" s="209">
        <v>2021</v>
      </c>
    </row>
    <row r="6720" spans="1:6" x14ac:dyDescent="0.45">
      <c r="A6720" s="209">
        <v>26869</v>
      </c>
      <c r="B6720" s="209"/>
      <c r="C6720" s="208">
        <v>69.416102594343911</v>
      </c>
      <c r="D6720" s="209"/>
      <c r="E6720" s="209"/>
      <c r="F6720" s="209">
        <v>2021</v>
      </c>
    </row>
    <row r="6721" spans="1:6" x14ac:dyDescent="0.45">
      <c r="A6721" s="209">
        <v>26871</v>
      </c>
      <c r="B6721" s="209"/>
      <c r="C6721" s="208">
        <v>72.096126109904276</v>
      </c>
      <c r="D6721" s="209"/>
      <c r="E6721" s="209"/>
      <c r="F6721" s="209">
        <v>2021</v>
      </c>
    </row>
    <row r="6722" spans="1:6" x14ac:dyDescent="0.45">
      <c r="A6722" s="209">
        <v>26911</v>
      </c>
      <c r="B6722" s="209"/>
      <c r="C6722" s="208">
        <v>150.86165255952221</v>
      </c>
      <c r="D6722" s="209"/>
      <c r="E6722" s="209"/>
      <c r="F6722" s="209">
        <v>2021</v>
      </c>
    </row>
    <row r="6723" spans="1:6" x14ac:dyDescent="0.45">
      <c r="A6723" s="209">
        <v>0</v>
      </c>
      <c r="B6723" s="209">
        <v>0</v>
      </c>
      <c r="C6723" s="208">
        <v>46.019704905110522</v>
      </c>
      <c r="D6723" s="209"/>
      <c r="E6723" s="209"/>
      <c r="F6723" s="209">
        <v>2021</v>
      </c>
    </row>
    <row r="6724" spans="1:6" x14ac:dyDescent="0.45">
      <c r="A6724" s="209">
        <v>0</v>
      </c>
      <c r="B6724" s="209">
        <v>0</v>
      </c>
      <c r="C6724" s="208">
        <v>56.032345123236141</v>
      </c>
      <c r="D6724" s="209"/>
      <c r="E6724" s="209"/>
      <c r="F6724" s="209">
        <v>2021</v>
      </c>
    </row>
    <row r="6725" spans="1:6" x14ac:dyDescent="0.45">
      <c r="A6725" s="209">
        <v>26867</v>
      </c>
      <c r="B6725" s="209"/>
      <c r="C6725" s="208">
        <v>201.80922522069119</v>
      </c>
      <c r="D6725" s="209"/>
      <c r="E6725" s="209"/>
      <c r="F6725" s="209">
        <v>2021</v>
      </c>
    </row>
    <row r="6726" spans="1:6" x14ac:dyDescent="0.45">
      <c r="A6726" s="209">
        <v>26571</v>
      </c>
      <c r="B6726" s="209"/>
      <c r="C6726" s="208">
        <v>304.70101971386049</v>
      </c>
      <c r="D6726" s="209"/>
      <c r="E6726" s="209"/>
      <c r="F6726" s="209">
        <v>2021</v>
      </c>
    </row>
    <row r="6727" spans="1:6" x14ac:dyDescent="0.45">
      <c r="A6727" s="209">
        <v>93954</v>
      </c>
      <c r="B6727" s="209">
        <v>315</v>
      </c>
      <c r="C6727" s="208">
        <v>22.309227637090672</v>
      </c>
      <c r="D6727" s="209"/>
      <c r="E6727" s="209" t="s">
        <v>111</v>
      </c>
      <c r="F6727" s="209">
        <v>2008</v>
      </c>
    </row>
    <row r="6728" spans="1:6" x14ac:dyDescent="0.45">
      <c r="A6728" s="209">
        <v>93955</v>
      </c>
      <c r="B6728" s="209">
        <v>315</v>
      </c>
      <c r="C6728" s="208">
        <v>15.20690475852698</v>
      </c>
      <c r="D6728" s="209"/>
      <c r="E6728" s="209" t="s">
        <v>111</v>
      </c>
      <c r="F6728" s="209">
        <v>2008</v>
      </c>
    </row>
    <row r="6729" spans="1:6" x14ac:dyDescent="0.45">
      <c r="A6729" s="209">
        <v>93956</v>
      </c>
      <c r="B6729" s="209">
        <v>315</v>
      </c>
      <c r="C6729" s="208">
        <v>24.443848461008539</v>
      </c>
      <c r="D6729" s="209"/>
      <c r="E6729" s="209" t="s">
        <v>111</v>
      </c>
      <c r="F6729" s="209">
        <v>2008</v>
      </c>
    </row>
    <row r="6730" spans="1:6" x14ac:dyDescent="0.45">
      <c r="A6730" s="209">
        <v>93959</v>
      </c>
      <c r="B6730" s="209">
        <v>315</v>
      </c>
      <c r="C6730" s="208">
        <v>21.575965359019669</v>
      </c>
      <c r="D6730" s="209"/>
      <c r="E6730" s="209" t="s">
        <v>111</v>
      </c>
      <c r="F6730" s="209">
        <v>2008</v>
      </c>
    </row>
    <row r="6731" spans="1:6" x14ac:dyDescent="0.45">
      <c r="A6731" s="209">
        <v>93961</v>
      </c>
      <c r="B6731" s="209">
        <v>315</v>
      </c>
      <c r="C6731" s="208">
        <v>16.486800058346311</v>
      </c>
      <c r="D6731" s="209"/>
      <c r="E6731" s="209" t="s">
        <v>111</v>
      </c>
      <c r="F6731" s="209">
        <v>2008</v>
      </c>
    </row>
    <row r="6732" spans="1:6" x14ac:dyDescent="0.45">
      <c r="A6732" s="209">
        <v>93964</v>
      </c>
      <c r="B6732" s="209">
        <v>315</v>
      </c>
      <c r="C6732" s="208">
        <v>22.601652544163979</v>
      </c>
      <c r="D6732" s="209"/>
      <c r="E6732" s="209" t="s">
        <v>111</v>
      </c>
      <c r="F6732" s="209">
        <v>2008</v>
      </c>
    </row>
    <row r="6733" spans="1:6" x14ac:dyDescent="0.45">
      <c r="A6733" s="209">
        <v>93965</v>
      </c>
      <c r="B6733" s="209">
        <v>315</v>
      </c>
      <c r="C6733" s="208">
        <v>26.597205640530831</v>
      </c>
      <c r="D6733" s="209"/>
      <c r="E6733" s="209" t="s">
        <v>111</v>
      </c>
      <c r="F6733" s="209">
        <v>2008</v>
      </c>
    </row>
    <row r="6734" spans="1:6" x14ac:dyDescent="0.45">
      <c r="A6734" s="209">
        <v>93967</v>
      </c>
      <c r="B6734" s="209">
        <v>315</v>
      </c>
      <c r="C6734" s="208">
        <v>23.950403495684821</v>
      </c>
      <c r="D6734" s="209"/>
      <c r="E6734" s="209" t="s">
        <v>111</v>
      </c>
      <c r="F6734" s="209">
        <v>2008</v>
      </c>
    </row>
    <row r="6735" spans="1:6" x14ac:dyDescent="0.45">
      <c r="A6735" s="209">
        <v>93969</v>
      </c>
      <c r="B6735" s="209">
        <v>200</v>
      </c>
      <c r="C6735" s="208">
        <v>2.3821898608388041</v>
      </c>
      <c r="D6735" s="209" t="s">
        <v>227</v>
      </c>
      <c r="E6735" s="209" t="s">
        <v>111</v>
      </c>
      <c r="F6735" s="209">
        <v>2008</v>
      </c>
    </row>
    <row r="6736" spans="1:6" x14ac:dyDescent="0.45">
      <c r="A6736" s="209">
        <v>93970</v>
      </c>
      <c r="B6736" s="209">
        <v>250</v>
      </c>
      <c r="C6736" s="208">
        <v>30.786690060006379</v>
      </c>
      <c r="D6736" s="209"/>
      <c r="E6736" s="209" t="s">
        <v>111</v>
      </c>
      <c r="F6736" s="209">
        <v>2008</v>
      </c>
    </row>
    <row r="6737" spans="1:6" x14ac:dyDescent="0.45">
      <c r="A6737" s="209">
        <v>93991</v>
      </c>
      <c r="B6737" s="209">
        <v>200</v>
      </c>
      <c r="C6737" s="208">
        <v>14.078642773844591</v>
      </c>
      <c r="D6737" s="209"/>
      <c r="E6737" s="209" t="s">
        <v>207</v>
      </c>
      <c r="F6737" s="209">
        <v>1989</v>
      </c>
    </row>
    <row r="6738" spans="1:6" x14ac:dyDescent="0.45">
      <c r="A6738" s="209">
        <v>93999</v>
      </c>
      <c r="B6738" s="209"/>
      <c r="C6738" s="208">
        <v>24.714328469276971</v>
      </c>
      <c r="D6738" s="209" t="s">
        <v>296</v>
      </c>
      <c r="E6738" s="209"/>
      <c r="F6738" s="209">
        <v>1901</v>
      </c>
    </row>
    <row r="6739" spans="1:6" x14ac:dyDescent="0.45">
      <c r="A6739" s="209">
        <v>94008</v>
      </c>
      <c r="B6739" s="209">
        <v>400</v>
      </c>
      <c r="C6739" s="208">
        <v>30.308312023353992</v>
      </c>
      <c r="D6739" s="209"/>
      <c r="E6739" s="209" t="s">
        <v>111</v>
      </c>
      <c r="F6739" s="209">
        <v>2008</v>
      </c>
    </row>
    <row r="6740" spans="1:6" x14ac:dyDescent="0.45">
      <c r="A6740" s="209">
        <v>94031</v>
      </c>
      <c r="B6740" s="209"/>
      <c r="C6740" s="208">
        <v>95.669027089822265</v>
      </c>
      <c r="D6740" s="209"/>
      <c r="E6740" s="209"/>
      <c r="F6740" s="209">
        <v>1901</v>
      </c>
    </row>
    <row r="6741" spans="1:6" x14ac:dyDescent="0.45">
      <c r="A6741" s="209">
        <v>94033</v>
      </c>
      <c r="B6741" s="209">
        <v>250</v>
      </c>
      <c r="C6741" s="208">
        <v>48.991863382917693</v>
      </c>
      <c r="D6741" s="209"/>
      <c r="E6741" s="209" t="s">
        <v>111</v>
      </c>
      <c r="F6741" s="209">
        <v>2008</v>
      </c>
    </row>
    <row r="6742" spans="1:6" x14ac:dyDescent="0.45">
      <c r="A6742" s="209">
        <v>94034</v>
      </c>
      <c r="B6742" s="209">
        <v>250</v>
      </c>
      <c r="C6742" s="208">
        <v>9.5568998768621576</v>
      </c>
      <c r="D6742" s="209"/>
      <c r="E6742" s="209" t="s">
        <v>111</v>
      </c>
      <c r="F6742" s="209">
        <v>2008</v>
      </c>
    </row>
    <row r="6743" spans="1:6" x14ac:dyDescent="0.45">
      <c r="A6743" s="209">
        <v>94043</v>
      </c>
      <c r="B6743" s="209">
        <v>315</v>
      </c>
      <c r="C6743" s="208">
        <v>29.29585204945257</v>
      </c>
      <c r="D6743" s="209"/>
      <c r="E6743" s="209" t="s">
        <v>111</v>
      </c>
      <c r="F6743" s="209">
        <v>2008</v>
      </c>
    </row>
    <row r="6744" spans="1:6" x14ac:dyDescent="0.45">
      <c r="A6744" s="209">
        <v>94044</v>
      </c>
      <c r="B6744" s="209">
        <v>315</v>
      </c>
      <c r="C6744" s="208">
        <v>35.283307443829337</v>
      </c>
      <c r="D6744" s="209"/>
      <c r="E6744" s="209" t="s">
        <v>111</v>
      </c>
      <c r="F6744" s="209">
        <v>1901</v>
      </c>
    </row>
    <row r="6745" spans="1:6" x14ac:dyDescent="0.45">
      <c r="A6745" s="209">
        <v>94048</v>
      </c>
      <c r="B6745" s="209">
        <v>315</v>
      </c>
      <c r="C6745" s="208">
        <v>12.878071390993609</v>
      </c>
      <c r="D6745" s="209"/>
      <c r="E6745" s="209" t="s">
        <v>111</v>
      </c>
      <c r="F6745" s="209">
        <v>2008</v>
      </c>
    </row>
    <row r="6746" spans="1:6" x14ac:dyDescent="0.45">
      <c r="A6746" s="209">
        <v>94049</v>
      </c>
      <c r="B6746" s="209">
        <v>315</v>
      </c>
      <c r="C6746" s="208">
        <v>5.0847992703749716</v>
      </c>
      <c r="D6746" s="209"/>
      <c r="E6746" s="209" t="s">
        <v>111</v>
      </c>
      <c r="F6746" s="209">
        <v>2008</v>
      </c>
    </row>
    <row r="6747" spans="1:6" x14ac:dyDescent="0.45">
      <c r="A6747" s="209">
        <v>94059</v>
      </c>
      <c r="B6747" s="209"/>
      <c r="C6747" s="208">
        <v>42.611860523012837</v>
      </c>
      <c r="D6747" s="209"/>
      <c r="E6747" s="209"/>
      <c r="F6747" s="209">
        <v>1901</v>
      </c>
    </row>
    <row r="6748" spans="1:6" x14ac:dyDescent="0.45">
      <c r="A6748" s="209">
        <v>94060</v>
      </c>
      <c r="B6748" s="209">
        <v>200</v>
      </c>
      <c r="C6748" s="208">
        <v>8.5723308752831127</v>
      </c>
      <c r="D6748" s="209"/>
      <c r="E6748" s="209" t="s">
        <v>111</v>
      </c>
      <c r="F6748" s="209">
        <v>2008</v>
      </c>
    </row>
    <row r="6749" spans="1:6" x14ac:dyDescent="0.45">
      <c r="A6749" s="209">
        <v>94061</v>
      </c>
      <c r="B6749" s="209">
        <v>315</v>
      </c>
      <c r="C6749" s="208">
        <v>24.94376980418301</v>
      </c>
      <c r="D6749" s="209"/>
      <c r="E6749" s="209" t="s">
        <v>111</v>
      </c>
      <c r="F6749" s="209">
        <v>2008</v>
      </c>
    </row>
    <row r="6750" spans="1:6" x14ac:dyDescent="0.45">
      <c r="A6750" s="209">
        <v>94064</v>
      </c>
      <c r="B6750" s="209">
        <v>315</v>
      </c>
      <c r="C6750" s="208">
        <v>51.554491377066931</v>
      </c>
      <c r="D6750" s="209"/>
      <c r="E6750" s="209" t="s">
        <v>111</v>
      </c>
      <c r="F6750" s="209">
        <v>2008</v>
      </c>
    </row>
    <row r="6751" spans="1:6" x14ac:dyDescent="0.45">
      <c r="A6751" s="209">
        <v>94068</v>
      </c>
      <c r="B6751" s="209">
        <v>315</v>
      </c>
      <c r="C6751" s="208">
        <v>21.759286947817291</v>
      </c>
      <c r="D6751" s="209"/>
      <c r="E6751" s="209" t="s">
        <v>111</v>
      </c>
      <c r="F6751" s="209">
        <v>2008</v>
      </c>
    </row>
    <row r="6752" spans="1:6" x14ac:dyDescent="0.45">
      <c r="A6752" s="209">
        <v>94072</v>
      </c>
      <c r="B6752" s="209">
        <v>400</v>
      </c>
      <c r="C6752" s="208">
        <v>7.3872585782882343</v>
      </c>
      <c r="D6752" s="209"/>
      <c r="E6752" s="209" t="s">
        <v>111</v>
      </c>
      <c r="F6752" s="209">
        <v>2008</v>
      </c>
    </row>
    <row r="6753" spans="1:6" x14ac:dyDescent="0.45">
      <c r="A6753" s="209">
        <v>97087</v>
      </c>
      <c r="B6753" s="209">
        <v>250</v>
      </c>
      <c r="C6753" s="208">
        <v>9.2778050109235348</v>
      </c>
      <c r="D6753" s="209"/>
      <c r="E6753" s="209" t="s">
        <v>207</v>
      </c>
      <c r="F6753" s="209">
        <v>1901</v>
      </c>
    </row>
    <row r="6754" spans="1:6" x14ac:dyDescent="0.45">
      <c r="A6754" s="209">
        <v>97089</v>
      </c>
      <c r="B6754" s="209">
        <v>250</v>
      </c>
      <c r="C6754" s="208">
        <v>50.023941252053248</v>
      </c>
      <c r="D6754" s="209"/>
      <c r="E6754" s="209" t="s">
        <v>207</v>
      </c>
      <c r="F6754" s="209">
        <v>1989</v>
      </c>
    </row>
    <row r="6755" spans="1:6" x14ac:dyDescent="0.45">
      <c r="A6755" s="209">
        <v>97090</v>
      </c>
      <c r="B6755" s="209">
        <v>300</v>
      </c>
      <c r="C6755" s="208">
        <v>24.330079599952949</v>
      </c>
      <c r="D6755" s="209"/>
      <c r="E6755" s="209" t="s">
        <v>203</v>
      </c>
      <c r="F6755" s="209">
        <v>1989</v>
      </c>
    </row>
    <row r="6756" spans="1:6" x14ac:dyDescent="0.45">
      <c r="A6756" s="209">
        <v>97091</v>
      </c>
      <c r="B6756" s="209">
        <v>600</v>
      </c>
      <c r="C6756" s="208">
        <v>127.04349164152229</v>
      </c>
      <c r="D6756" s="209"/>
      <c r="E6756" s="209" t="s">
        <v>203</v>
      </c>
      <c r="F6756" s="209">
        <v>1989</v>
      </c>
    </row>
    <row r="6757" spans="1:6" x14ac:dyDescent="0.45">
      <c r="A6757" s="209">
        <v>97097</v>
      </c>
      <c r="B6757" s="209">
        <v>600</v>
      </c>
      <c r="C6757" s="208">
        <v>11.66869136630176</v>
      </c>
      <c r="D6757" s="209"/>
      <c r="E6757" s="209" t="s">
        <v>203</v>
      </c>
      <c r="F6757" s="209">
        <v>1989</v>
      </c>
    </row>
    <row r="6758" spans="1:6" x14ac:dyDescent="0.45">
      <c r="A6758" s="209">
        <v>97098</v>
      </c>
      <c r="B6758" s="209">
        <v>300</v>
      </c>
      <c r="C6758" s="208">
        <v>37.054684658329919</v>
      </c>
      <c r="D6758" s="209"/>
      <c r="E6758" s="209" t="s">
        <v>203</v>
      </c>
      <c r="F6758" s="209">
        <v>1989</v>
      </c>
    </row>
    <row r="6759" spans="1:6" x14ac:dyDescent="0.45">
      <c r="A6759" s="209">
        <v>97099</v>
      </c>
      <c r="B6759" s="209">
        <v>300</v>
      </c>
      <c r="C6759" s="208">
        <v>49.60030217134701</v>
      </c>
      <c r="D6759" s="209"/>
      <c r="E6759" s="209" t="s">
        <v>203</v>
      </c>
      <c r="F6759" s="209">
        <v>1989</v>
      </c>
    </row>
    <row r="6760" spans="1:6" x14ac:dyDescent="0.45">
      <c r="A6760" s="209">
        <v>97100</v>
      </c>
      <c r="B6760" s="209">
        <v>600</v>
      </c>
      <c r="C6760" s="208">
        <v>41.091086492821567</v>
      </c>
      <c r="D6760" s="209"/>
      <c r="E6760" s="209" t="s">
        <v>203</v>
      </c>
      <c r="F6760" s="209">
        <v>1989</v>
      </c>
    </row>
    <row r="6761" spans="1:6" x14ac:dyDescent="0.45">
      <c r="A6761" s="209">
        <v>97101</v>
      </c>
      <c r="B6761" s="209">
        <v>300</v>
      </c>
      <c r="C6761" s="208">
        <v>70.877574764479377</v>
      </c>
      <c r="D6761" s="209"/>
      <c r="E6761" s="209" t="s">
        <v>203</v>
      </c>
      <c r="F6761" s="209">
        <v>1989</v>
      </c>
    </row>
    <row r="6762" spans="1:6" x14ac:dyDescent="0.45">
      <c r="A6762" s="209">
        <v>97102</v>
      </c>
      <c r="B6762" s="209">
        <v>150</v>
      </c>
      <c r="C6762" s="208">
        <v>45.367732523088279</v>
      </c>
      <c r="D6762" s="209"/>
      <c r="E6762" s="209" t="s">
        <v>205</v>
      </c>
      <c r="F6762" s="209">
        <v>1989</v>
      </c>
    </row>
    <row r="6763" spans="1:6" x14ac:dyDescent="0.45">
      <c r="A6763" s="209">
        <v>97103</v>
      </c>
      <c r="B6763" s="209">
        <v>600</v>
      </c>
      <c r="C6763" s="208">
        <v>45.659701418147193</v>
      </c>
      <c r="D6763" s="209"/>
      <c r="E6763" s="209" t="s">
        <v>203</v>
      </c>
      <c r="F6763" s="209">
        <v>1989</v>
      </c>
    </row>
    <row r="6764" spans="1:6" x14ac:dyDescent="0.45">
      <c r="A6764" s="209">
        <v>97105</v>
      </c>
      <c r="B6764" s="209">
        <v>600</v>
      </c>
      <c r="C6764" s="208">
        <v>17.514794006359541</v>
      </c>
      <c r="D6764" s="209"/>
      <c r="E6764" s="209" t="s">
        <v>203</v>
      </c>
      <c r="F6764" s="209">
        <v>1989</v>
      </c>
    </row>
    <row r="6765" spans="1:6" x14ac:dyDescent="0.45">
      <c r="A6765" s="209">
        <v>97106</v>
      </c>
      <c r="B6765" s="209">
        <v>600</v>
      </c>
      <c r="C6765" s="208">
        <v>10.20570704954255</v>
      </c>
      <c r="D6765" s="209"/>
      <c r="E6765" s="209" t="s">
        <v>203</v>
      </c>
      <c r="F6765" s="209">
        <v>1989</v>
      </c>
    </row>
    <row r="6766" spans="1:6" x14ac:dyDescent="0.45">
      <c r="A6766" s="209">
        <v>97110</v>
      </c>
      <c r="B6766" s="209">
        <v>150</v>
      </c>
      <c r="C6766" s="208">
        <v>44.916982665145433</v>
      </c>
      <c r="D6766" s="209"/>
      <c r="E6766" s="209" t="s">
        <v>205</v>
      </c>
      <c r="F6766" s="209">
        <v>1989</v>
      </c>
    </row>
    <row r="6767" spans="1:6" x14ac:dyDescent="0.45">
      <c r="A6767" s="209">
        <v>97111</v>
      </c>
      <c r="B6767" s="209">
        <v>150</v>
      </c>
      <c r="C6767" s="208">
        <v>43.005367991966807</v>
      </c>
      <c r="D6767" s="209"/>
      <c r="E6767" s="209" t="s">
        <v>205</v>
      </c>
      <c r="F6767" s="209">
        <v>1989</v>
      </c>
    </row>
    <row r="6768" spans="1:6" x14ac:dyDescent="0.45">
      <c r="A6768" s="209">
        <v>97112</v>
      </c>
      <c r="B6768" s="209">
        <v>150</v>
      </c>
      <c r="C6768" s="208">
        <v>34.700255740234432</v>
      </c>
      <c r="D6768" s="209"/>
      <c r="E6768" s="209" t="s">
        <v>205</v>
      </c>
      <c r="F6768" s="209">
        <v>1901</v>
      </c>
    </row>
    <row r="6769" spans="1:6" x14ac:dyDescent="0.45">
      <c r="A6769" s="209">
        <v>97113</v>
      </c>
      <c r="B6769" s="209">
        <v>150</v>
      </c>
      <c r="C6769" s="208">
        <v>27.996383514917639</v>
      </c>
      <c r="D6769" s="209"/>
      <c r="E6769" s="209" t="s">
        <v>205</v>
      </c>
      <c r="F6769" s="209">
        <v>1989</v>
      </c>
    </row>
    <row r="6770" spans="1:6" x14ac:dyDescent="0.45">
      <c r="A6770" s="209">
        <v>97114</v>
      </c>
      <c r="B6770" s="209">
        <v>600</v>
      </c>
      <c r="C6770" s="208">
        <v>24.640672053305479</v>
      </c>
      <c r="D6770" s="209"/>
      <c r="E6770" s="209" t="s">
        <v>203</v>
      </c>
      <c r="F6770" s="209">
        <v>1989</v>
      </c>
    </row>
    <row r="6771" spans="1:6" x14ac:dyDescent="0.45">
      <c r="A6771" s="209">
        <v>97122</v>
      </c>
      <c r="B6771" s="209">
        <v>600</v>
      </c>
      <c r="C6771" s="208">
        <v>66.222091865013439</v>
      </c>
      <c r="D6771" s="209"/>
      <c r="E6771" s="209" t="s">
        <v>203</v>
      </c>
      <c r="F6771" s="209">
        <v>1989</v>
      </c>
    </row>
    <row r="6772" spans="1:6" x14ac:dyDescent="0.45">
      <c r="A6772" s="209">
        <v>97127</v>
      </c>
      <c r="B6772" s="209">
        <v>150</v>
      </c>
      <c r="C6772" s="208">
        <v>95.814765954425837</v>
      </c>
      <c r="D6772" s="209"/>
      <c r="E6772" s="209" t="s">
        <v>205</v>
      </c>
      <c r="F6772" s="209">
        <v>1989</v>
      </c>
    </row>
    <row r="6773" spans="1:6" x14ac:dyDescent="0.45">
      <c r="A6773" s="209">
        <v>97132</v>
      </c>
      <c r="B6773" s="209">
        <v>600</v>
      </c>
      <c r="C6773" s="208">
        <v>44.653077662430718</v>
      </c>
      <c r="D6773" s="209"/>
      <c r="E6773" s="209" t="s">
        <v>203</v>
      </c>
      <c r="F6773" s="209">
        <v>1989</v>
      </c>
    </row>
    <row r="6774" spans="1:6" x14ac:dyDescent="0.45">
      <c r="A6774" s="209">
        <v>97135</v>
      </c>
      <c r="B6774" s="209">
        <v>150</v>
      </c>
      <c r="C6774" s="208">
        <v>102.9562719782477</v>
      </c>
      <c r="D6774" s="209"/>
      <c r="E6774" s="209" t="s">
        <v>205</v>
      </c>
      <c r="F6774" s="209">
        <v>1989</v>
      </c>
    </row>
    <row r="6775" spans="1:6" x14ac:dyDescent="0.45">
      <c r="A6775" s="209">
        <v>97136</v>
      </c>
      <c r="B6775" s="209">
        <v>600</v>
      </c>
      <c r="C6775" s="208">
        <v>65.847333123987667</v>
      </c>
      <c r="D6775" s="209"/>
      <c r="E6775" s="209" t="s">
        <v>203</v>
      </c>
      <c r="F6775" s="209">
        <v>1989</v>
      </c>
    </row>
    <row r="6776" spans="1:6" x14ac:dyDescent="0.45">
      <c r="A6776" s="209">
        <v>97139</v>
      </c>
      <c r="B6776" s="209">
        <v>300</v>
      </c>
      <c r="C6776" s="208">
        <v>24.601841064166269</v>
      </c>
      <c r="D6776" s="209"/>
      <c r="E6776" s="209" t="s">
        <v>205</v>
      </c>
      <c r="F6776" s="209">
        <v>1989</v>
      </c>
    </row>
    <row r="6777" spans="1:6" x14ac:dyDescent="0.45">
      <c r="A6777" s="209">
        <v>97147</v>
      </c>
      <c r="B6777" s="209">
        <v>315</v>
      </c>
      <c r="C6777" s="208">
        <v>13.933734450644261</v>
      </c>
      <c r="D6777" s="209" t="s">
        <v>296</v>
      </c>
      <c r="E6777" s="209" t="s">
        <v>111</v>
      </c>
      <c r="F6777" s="209">
        <v>1989</v>
      </c>
    </row>
    <row r="6778" spans="1:6" x14ac:dyDescent="0.45">
      <c r="A6778" s="209">
        <v>97148</v>
      </c>
      <c r="B6778" s="209">
        <v>315</v>
      </c>
      <c r="C6778" s="208">
        <v>64.295268410195376</v>
      </c>
      <c r="D6778" s="209" t="s">
        <v>296</v>
      </c>
      <c r="E6778" s="209" t="s">
        <v>111</v>
      </c>
      <c r="F6778" s="209">
        <v>2008</v>
      </c>
    </row>
    <row r="6779" spans="1:6" x14ac:dyDescent="0.45">
      <c r="A6779" s="209">
        <v>97149</v>
      </c>
      <c r="B6779" s="209">
        <v>315</v>
      </c>
      <c r="C6779" s="208">
        <v>14.20506320200354</v>
      </c>
      <c r="D6779" s="209" t="s">
        <v>296</v>
      </c>
      <c r="E6779" s="209" t="s">
        <v>111</v>
      </c>
      <c r="F6779" s="209">
        <v>1901</v>
      </c>
    </row>
    <row r="6780" spans="1:6" x14ac:dyDescent="0.45">
      <c r="A6780" s="209">
        <v>97150</v>
      </c>
      <c r="B6780" s="209">
        <v>400</v>
      </c>
      <c r="C6780" s="208">
        <v>48.126063650926518</v>
      </c>
      <c r="D6780" s="209"/>
      <c r="E6780" s="209" t="s">
        <v>111</v>
      </c>
      <c r="F6780" s="209">
        <v>1989</v>
      </c>
    </row>
    <row r="6781" spans="1:6" x14ac:dyDescent="0.45">
      <c r="A6781" s="209">
        <v>97153</v>
      </c>
      <c r="B6781" s="209">
        <v>200</v>
      </c>
      <c r="C6781" s="208">
        <v>13.156082878274569</v>
      </c>
      <c r="D6781" s="209"/>
      <c r="E6781" s="209" t="s">
        <v>204</v>
      </c>
      <c r="F6781" s="209">
        <v>2016</v>
      </c>
    </row>
    <row r="6782" spans="1:6" x14ac:dyDescent="0.45">
      <c r="A6782" s="209">
        <v>97159</v>
      </c>
      <c r="B6782" s="209">
        <v>200</v>
      </c>
      <c r="C6782" s="208">
        <v>49.200126814781768</v>
      </c>
      <c r="D6782" s="209"/>
      <c r="E6782" s="209" t="s">
        <v>204</v>
      </c>
      <c r="F6782" s="209">
        <v>2012</v>
      </c>
    </row>
    <row r="6783" spans="1:6" x14ac:dyDescent="0.45">
      <c r="A6783" s="209">
        <v>97160</v>
      </c>
      <c r="B6783" s="209">
        <v>200</v>
      </c>
      <c r="C6783" s="208">
        <v>36.038345032589007</v>
      </c>
      <c r="D6783" s="209"/>
      <c r="E6783" s="209" t="s">
        <v>204</v>
      </c>
      <c r="F6783" s="209">
        <v>2012</v>
      </c>
    </row>
    <row r="6784" spans="1:6" x14ac:dyDescent="0.45">
      <c r="A6784" s="209">
        <v>97162</v>
      </c>
      <c r="B6784" s="209">
        <v>200</v>
      </c>
      <c r="C6784" s="208">
        <v>15.79407900831079</v>
      </c>
      <c r="D6784" s="209"/>
      <c r="E6784" s="209" t="s">
        <v>204</v>
      </c>
      <c r="F6784" s="209">
        <v>2012</v>
      </c>
    </row>
    <row r="6785" spans="1:6" x14ac:dyDescent="0.45">
      <c r="A6785" s="209">
        <v>97163</v>
      </c>
      <c r="B6785" s="209">
        <v>250</v>
      </c>
      <c r="C6785" s="208">
        <v>23.432421955106921</v>
      </c>
      <c r="D6785" s="209"/>
      <c r="E6785" s="209" t="s">
        <v>204</v>
      </c>
      <c r="F6785" s="209">
        <v>2012</v>
      </c>
    </row>
    <row r="6786" spans="1:6" x14ac:dyDescent="0.45">
      <c r="A6786" s="209">
        <v>97164</v>
      </c>
      <c r="B6786" s="209">
        <v>250</v>
      </c>
      <c r="C6786" s="208">
        <v>50.582351275876697</v>
      </c>
      <c r="D6786" s="209"/>
      <c r="E6786" s="209" t="s">
        <v>204</v>
      </c>
      <c r="F6786" s="209">
        <v>2012</v>
      </c>
    </row>
    <row r="6787" spans="1:6" x14ac:dyDescent="0.45">
      <c r="A6787" s="209">
        <v>97167</v>
      </c>
      <c r="B6787" s="209">
        <v>250</v>
      </c>
      <c r="C6787" s="208">
        <v>49.744515534570198</v>
      </c>
      <c r="D6787" s="209"/>
      <c r="E6787" s="209" t="s">
        <v>204</v>
      </c>
      <c r="F6787" s="209">
        <v>2012</v>
      </c>
    </row>
    <row r="6788" spans="1:6" x14ac:dyDescent="0.45">
      <c r="A6788" s="209">
        <v>97170</v>
      </c>
      <c r="B6788" s="209">
        <v>250</v>
      </c>
      <c r="C6788" s="208">
        <v>50.719400233662149</v>
      </c>
      <c r="D6788" s="209"/>
      <c r="E6788" s="209" t="s">
        <v>204</v>
      </c>
      <c r="F6788" s="209">
        <v>2012</v>
      </c>
    </row>
    <row r="6789" spans="1:6" x14ac:dyDescent="0.45">
      <c r="A6789" s="209">
        <v>97173</v>
      </c>
      <c r="B6789" s="209">
        <v>250</v>
      </c>
      <c r="C6789" s="208">
        <v>50.937179714823912</v>
      </c>
      <c r="D6789" s="209"/>
      <c r="E6789" s="209" t="s">
        <v>204</v>
      </c>
      <c r="F6789" s="209">
        <v>2012</v>
      </c>
    </row>
    <row r="6790" spans="1:6" x14ac:dyDescent="0.45">
      <c r="A6790" s="209">
        <v>97176</v>
      </c>
      <c r="B6790" s="209">
        <v>250</v>
      </c>
      <c r="C6790" s="208">
        <v>33.229693991121472</v>
      </c>
      <c r="D6790" s="209"/>
      <c r="E6790" s="209" t="s">
        <v>204</v>
      </c>
      <c r="F6790" s="209">
        <v>2012</v>
      </c>
    </row>
    <row r="6791" spans="1:6" x14ac:dyDescent="0.45">
      <c r="A6791" s="209">
        <v>97177</v>
      </c>
      <c r="B6791" s="209">
        <v>315</v>
      </c>
      <c r="C6791" s="208">
        <v>16.567884133486611</v>
      </c>
      <c r="D6791" s="209"/>
      <c r="E6791" s="209" t="s">
        <v>111</v>
      </c>
      <c r="F6791" s="209">
        <v>2008</v>
      </c>
    </row>
    <row r="6792" spans="1:6" x14ac:dyDescent="0.45">
      <c r="A6792" s="209">
        <v>97179</v>
      </c>
      <c r="B6792" s="209">
        <v>250</v>
      </c>
      <c r="C6792" s="208">
        <v>36.779725555683953</v>
      </c>
      <c r="D6792" s="209"/>
      <c r="E6792" s="209" t="s">
        <v>207</v>
      </c>
      <c r="F6792" s="209">
        <v>1989</v>
      </c>
    </row>
    <row r="6793" spans="1:6" x14ac:dyDescent="0.45">
      <c r="A6793" s="209">
        <v>97180</v>
      </c>
      <c r="B6793" s="209">
        <v>200</v>
      </c>
      <c r="C6793" s="208">
        <v>20.250694119721249</v>
      </c>
      <c r="D6793" s="209"/>
      <c r="E6793" s="209" t="s">
        <v>207</v>
      </c>
      <c r="F6793" s="209">
        <v>1989</v>
      </c>
    </row>
    <row r="6794" spans="1:6" x14ac:dyDescent="0.45">
      <c r="A6794" s="209">
        <v>97181</v>
      </c>
      <c r="B6794" s="209">
        <v>200</v>
      </c>
      <c r="C6794" s="208">
        <v>51.227197569435013</v>
      </c>
      <c r="D6794" s="209"/>
      <c r="E6794" s="209" t="s">
        <v>207</v>
      </c>
      <c r="F6794" s="209">
        <v>1989</v>
      </c>
    </row>
    <row r="6795" spans="1:6" x14ac:dyDescent="0.45">
      <c r="A6795" s="209">
        <v>97182</v>
      </c>
      <c r="B6795" s="209">
        <v>200</v>
      </c>
      <c r="C6795" s="208">
        <v>25.480105919296381</v>
      </c>
      <c r="D6795" s="209"/>
      <c r="E6795" s="209" t="s">
        <v>207</v>
      </c>
      <c r="F6795" s="209">
        <v>1989</v>
      </c>
    </row>
    <row r="6796" spans="1:6" x14ac:dyDescent="0.45">
      <c r="A6796" s="209">
        <v>97183</v>
      </c>
      <c r="B6796" s="209">
        <v>250</v>
      </c>
      <c r="C6796" s="208">
        <v>27.58508362510533</v>
      </c>
      <c r="D6796" s="209"/>
      <c r="E6796" s="209" t="s">
        <v>207</v>
      </c>
      <c r="F6796" s="209">
        <v>1989</v>
      </c>
    </row>
    <row r="6797" spans="1:6" x14ac:dyDescent="0.45">
      <c r="A6797" s="209">
        <v>97184</v>
      </c>
      <c r="B6797" s="209">
        <v>250</v>
      </c>
      <c r="C6797" s="208">
        <v>28.595802140336421</v>
      </c>
      <c r="D6797" s="209"/>
      <c r="E6797" s="209" t="s">
        <v>207</v>
      </c>
      <c r="F6797" s="209">
        <v>1989</v>
      </c>
    </row>
    <row r="6798" spans="1:6" x14ac:dyDescent="0.45">
      <c r="A6798" s="209">
        <v>97185</v>
      </c>
      <c r="B6798" s="209">
        <v>250</v>
      </c>
      <c r="C6798" s="208">
        <v>29.74436973953453</v>
      </c>
      <c r="D6798" s="209"/>
      <c r="E6798" s="209" t="s">
        <v>205</v>
      </c>
      <c r="F6798" s="209">
        <v>1989</v>
      </c>
    </row>
    <row r="6799" spans="1:6" x14ac:dyDescent="0.45">
      <c r="A6799" s="209">
        <v>97186</v>
      </c>
      <c r="B6799" s="209">
        <v>250</v>
      </c>
      <c r="C6799" s="208">
        <v>19.534115366082979</v>
      </c>
      <c r="D6799" s="209"/>
      <c r="E6799" s="209" t="s">
        <v>205</v>
      </c>
      <c r="F6799" s="209">
        <v>1989</v>
      </c>
    </row>
    <row r="6800" spans="1:6" x14ac:dyDescent="0.45">
      <c r="A6800" s="209">
        <v>97187</v>
      </c>
      <c r="B6800" s="209">
        <v>150</v>
      </c>
      <c r="C6800" s="208">
        <v>14.556060952473629</v>
      </c>
      <c r="D6800" s="209"/>
      <c r="E6800" s="209" t="s">
        <v>207</v>
      </c>
      <c r="F6800" s="209">
        <v>1989</v>
      </c>
    </row>
    <row r="6801" spans="1:6" x14ac:dyDescent="0.45">
      <c r="A6801" s="209">
        <v>97188</v>
      </c>
      <c r="B6801" s="209">
        <v>250</v>
      </c>
      <c r="C6801" s="208">
        <v>57.521245963969022</v>
      </c>
      <c r="D6801" s="209"/>
      <c r="E6801" s="209" t="s">
        <v>207</v>
      </c>
      <c r="F6801" s="209">
        <v>1989</v>
      </c>
    </row>
    <row r="6802" spans="1:6" x14ac:dyDescent="0.45">
      <c r="A6802" s="209">
        <v>97189</v>
      </c>
      <c r="B6802" s="209">
        <v>150</v>
      </c>
      <c r="C6802" s="208">
        <v>31.855870484556</v>
      </c>
      <c r="D6802" s="209"/>
      <c r="E6802" s="209" t="s">
        <v>207</v>
      </c>
      <c r="F6802" s="209">
        <v>1989</v>
      </c>
    </row>
    <row r="6803" spans="1:6" x14ac:dyDescent="0.45">
      <c r="A6803" s="209">
        <v>97190</v>
      </c>
      <c r="B6803" s="209">
        <v>150</v>
      </c>
      <c r="C6803" s="208">
        <v>6.2963157862809016</v>
      </c>
      <c r="D6803" s="209"/>
      <c r="E6803" s="209" t="s">
        <v>207</v>
      </c>
      <c r="F6803" s="209">
        <v>1901</v>
      </c>
    </row>
    <row r="6804" spans="1:6" x14ac:dyDescent="0.45">
      <c r="A6804" s="209">
        <v>97191</v>
      </c>
      <c r="B6804" s="209">
        <v>150</v>
      </c>
      <c r="C6804" s="208">
        <v>4.2063017702388512</v>
      </c>
      <c r="D6804" s="209"/>
      <c r="E6804" s="209" t="s">
        <v>207</v>
      </c>
      <c r="F6804" s="209">
        <v>1989</v>
      </c>
    </row>
    <row r="6805" spans="1:6" x14ac:dyDescent="0.45">
      <c r="A6805" s="209">
        <v>97264</v>
      </c>
      <c r="B6805" s="209">
        <v>200</v>
      </c>
      <c r="C6805" s="208">
        <v>2.0688701688735889</v>
      </c>
      <c r="D6805" s="209" t="s">
        <v>227</v>
      </c>
      <c r="E6805" s="209" t="s">
        <v>111</v>
      </c>
      <c r="F6805" s="209">
        <v>2008</v>
      </c>
    </row>
    <row r="6806" spans="1:6" x14ac:dyDescent="0.45">
      <c r="A6806" s="209">
        <v>97265</v>
      </c>
      <c r="B6806" s="209">
        <v>315</v>
      </c>
      <c r="C6806" s="208">
        <v>51.235708339063002</v>
      </c>
      <c r="D6806" s="209"/>
      <c r="E6806" s="209" t="s">
        <v>111</v>
      </c>
      <c r="F6806" s="209">
        <v>2008</v>
      </c>
    </row>
    <row r="6807" spans="1:6" x14ac:dyDescent="0.45">
      <c r="A6807" s="209">
        <v>97267</v>
      </c>
      <c r="B6807" s="209">
        <v>315</v>
      </c>
      <c r="C6807" s="208">
        <v>30.6397186673032</v>
      </c>
      <c r="D6807" s="209"/>
      <c r="E6807" s="209" t="s">
        <v>111</v>
      </c>
      <c r="F6807" s="209">
        <v>2008</v>
      </c>
    </row>
    <row r="6808" spans="1:6" x14ac:dyDescent="0.45">
      <c r="A6808" s="209">
        <v>97268</v>
      </c>
      <c r="B6808" s="209">
        <v>400</v>
      </c>
      <c r="C6808" s="208">
        <v>34.389858472692637</v>
      </c>
      <c r="D6808" s="209"/>
      <c r="E6808" s="209" t="s">
        <v>111</v>
      </c>
      <c r="F6808" s="209">
        <v>2008</v>
      </c>
    </row>
    <row r="6809" spans="1:6" x14ac:dyDescent="0.45">
      <c r="A6809" s="209">
        <v>97273</v>
      </c>
      <c r="B6809" s="209">
        <v>400</v>
      </c>
      <c r="C6809" s="208">
        <v>36.52918920754523</v>
      </c>
      <c r="D6809" s="209"/>
      <c r="E6809" s="209" t="s">
        <v>111</v>
      </c>
      <c r="F6809" s="209">
        <v>2008</v>
      </c>
    </row>
    <row r="6810" spans="1:6" x14ac:dyDescent="0.45">
      <c r="A6810" s="209">
        <v>97276</v>
      </c>
      <c r="B6810" s="209">
        <v>400</v>
      </c>
      <c r="C6810" s="208">
        <v>13.25000378095825</v>
      </c>
      <c r="D6810" s="209"/>
      <c r="E6810" s="209" t="s">
        <v>111</v>
      </c>
      <c r="F6810" s="209">
        <v>2008</v>
      </c>
    </row>
    <row r="6811" spans="1:6" x14ac:dyDescent="0.45">
      <c r="A6811" s="209">
        <v>97277</v>
      </c>
      <c r="B6811" s="209">
        <v>400</v>
      </c>
      <c r="C6811" s="208">
        <v>26.763077169393501</v>
      </c>
      <c r="D6811" s="209"/>
      <c r="E6811" s="209" t="s">
        <v>111</v>
      </c>
      <c r="F6811" s="209">
        <v>2008</v>
      </c>
    </row>
    <row r="6812" spans="1:6" x14ac:dyDescent="0.45">
      <c r="A6812" s="209">
        <v>97278</v>
      </c>
      <c r="B6812" s="209">
        <v>400</v>
      </c>
      <c r="C6812" s="208">
        <v>17.955954719829901</v>
      </c>
      <c r="D6812" s="209"/>
      <c r="E6812" s="209" t="s">
        <v>111</v>
      </c>
      <c r="F6812" s="209">
        <v>2008</v>
      </c>
    </row>
    <row r="6813" spans="1:6" x14ac:dyDescent="0.45">
      <c r="A6813" s="209">
        <v>97280</v>
      </c>
      <c r="B6813" s="209">
        <v>400</v>
      </c>
      <c r="C6813" s="208">
        <v>51.710524613024063</v>
      </c>
      <c r="D6813" s="209"/>
      <c r="E6813" s="209" t="s">
        <v>111</v>
      </c>
      <c r="F6813" s="209">
        <v>2008</v>
      </c>
    </row>
    <row r="6814" spans="1:6" x14ac:dyDescent="0.45">
      <c r="A6814" s="209">
        <v>97284</v>
      </c>
      <c r="B6814" s="209">
        <v>400</v>
      </c>
      <c r="C6814" s="208">
        <v>29.8469512848338</v>
      </c>
      <c r="D6814" s="209"/>
      <c r="E6814" s="209" t="s">
        <v>111</v>
      </c>
      <c r="F6814" s="209">
        <v>2008</v>
      </c>
    </row>
    <row r="6815" spans="1:6" x14ac:dyDescent="0.45">
      <c r="A6815" s="209">
        <v>97286</v>
      </c>
      <c r="B6815" s="209">
        <v>400</v>
      </c>
      <c r="C6815" s="208">
        <v>25.30176624270128</v>
      </c>
      <c r="D6815" s="209"/>
      <c r="E6815" s="209" t="s">
        <v>111</v>
      </c>
      <c r="F6815" s="209">
        <v>2008</v>
      </c>
    </row>
    <row r="6816" spans="1:6" x14ac:dyDescent="0.45">
      <c r="A6816" s="209">
        <v>97288</v>
      </c>
      <c r="B6816" s="209">
        <v>400</v>
      </c>
      <c r="C6816" s="208">
        <v>15.97268562682695</v>
      </c>
      <c r="D6816" s="209"/>
      <c r="E6816" s="209" t="s">
        <v>111</v>
      </c>
      <c r="F6816" s="209">
        <v>2008</v>
      </c>
    </row>
    <row r="6817" spans="1:6" x14ac:dyDescent="0.45">
      <c r="A6817" s="209">
        <v>97289</v>
      </c>
      <c r="B6817" s="209">
        <v>400</v>
      </c>
      <c r="C6817" s="208">
        <v>12.558823216182541</v>
      </c>
      <c r="D6817" s="209"/>
      <c r="E6817" s="209" t="s">
        <v>111</v>
      </c>
      <c r="F6817" s="209">
        <v>1901</v>
      </c>
    </row>
    <row r="6818" spans="1:6" x14ac:dyDescent="0.45">
      <c r="A6818" s="209">
        <v>97292</v>
      </c>
      <c r="B6818" s="209">
        <v>315</v>
      </c>
      <c r="C6818" s="208">
        <v>11.28247353398775</v>
      </c>
      <c r="D6818" s="209"/>
      <c r="E6818" s="209" t="s">
        <v>111</v>
      </c>
      <c r="F6818" s="209">
        <v>2008</v>
      </c>
    </row>
    <row r="6819" spans="1:6" x14ac:dyDescent="0.45">
      <c r="A6819" s="209">
        <v>97294</v>
      </c>
      <c r="B6819" s="209">
        <v>315</v>
      </c>
      <c r="C6819" s="208">
        <v>43.334494765017418</v>
      </c>
      <c r="D6819" s="209"/>
      <c r="E6819" s="209" t="s">
        <v>111</v>
      </c>
      <c r="F6819" s="209">
        <v>2008</v>
      </c>
    </row>
    <row r="6820" spans="1:6" x14ac:dyDescent="0.45">
      <c r="A6820" s="209">
        <v>97296</v>
      </c>
      <c r="B6820" s="209">
        <v>200</v>
      </c>
      <c r="C6820" s="208">
        <v>1.925180440115569</v>
      </c>
      <c r="D6820" s="209" t="s">
        <v>227</v>
      </c>
      <c r="E6820" s="209" t="s">
        <v>111</v>
      </c>
      <c r="F6820" s="209">
        <v>2008</v>
      </c>
    </row>
    <row r="6821" spans="1:6" x14ac:dyDescent="0.45">
      <c r="A6821" s="209">
        <v>97297</v>
      </c>
      <c r="B6821" s="209">
        <v>315</v>
      </c>
      <c r="C6821" s="208">
        <v>24.031660163963721</v>
      </c>
      <c r="D6821" s="209"/>
      <c r="E6821" s="209" t="s">
        <v>111</v>
      </c>
      <c r="F6821" s="209">
        <v>2008</v>
      </c>
    </row>
    <row r="6822" spans="1:6" x14ac:dyDescent="0.45">
      <c r="A6822" s="209">
        <v>97298</v>
      </c>
      <c r="B6822" s="209">
        <v>315</v>
      </c>
      <c r="C6822" s="208">
        <v>36.835841109009699</v>
      </c>
      <c r="D6822" s="209"/>
      <c r="E6822" s="209" t="s">
        <v>111</v>
      </c>
      <c r="F6822" s="209">
        <v>2008</v>
      </c>
    </row>
    <row r="6823" spans="1:6" x14ac:dyDescent="0.45">
      <c r="A6823" s="209">
        <v>97301</v>
      </c>
      <c r="B6823" s="209">
        <v>315</v>
      </c>
      <c r="C6823" s="208">
        <v>47.995532535773307</v>
      </c>
      <c r="D6823" s="209"/>
      <c r="E6823" s="209" t="s">
        <v>111</v>
      </c>
      <c r="F6823" s="209">
        <v>2008</v>
      </c>
    </row>
    <row r="6824" spans="1:6" x14ac:dyDescent="0.45">
      <c r="A6824" s="209">
        <v>97303</v>
      </c>
      <c r="B6824" s="209">
        <v>200</v>
      </c>
      <c r="C6824" s="208">
        <v>2.0853551746511121</v>
      </c>
      <c r="D6824" s="209" t="s">
        <v>227</v>
      </c>
      <c r="E6824" s="209" t="s">
        <v>111</v>
      </c>
      <c r="F6824" s="209">
        <v>2008</v>
      </c>
    </row>
    <row r="6825" spans="1:6" x14ac:dyDescent="0.45">
      <c r="A6825" s="209">
        <v>131512</v>
      </c>
      <c r="B6825" s="209">
        <v>315</v>
      </c>
      <c r="C6825" s="208">
        <v>11.406650603511521</v>
      </c>
      <c r="D6825" s="209" t="s">
        <v>296</v>
      </c>
      <c r="E6825" s="209" t="s">
        <v>111</v>
      </c>
      <c r="F6825" s="209">
        <v>1901</v>
      </c>
    </row>
    <row r="6826" spans="1:6" x14ac:dyDescent="0.45">
      <c r="A6826" s="209">
        <v>131513</v>
      </c>
      <c r="B6826" s="209">
        <v>315</v>
      </c>
      <c r="C6826" s="208">
        <v>36.874109142968877</v>
      </c>
      <c r="D6826" s="209" t="s">
        <v>296</v>
      </c>
      <c r="E6826" s="209" t="s">
        <v>111</v>
      </c>
      <c r="F6826" s="209">
        <v>1901</v>
      </c>
    </row>
    <row r="6827" spans="1:6" x14ac:dyDescent="0.45">
      <c r="A6827" s="209">
        <v>131517</v>
      </c>
      <c r="B6827" s="209">
        <v>315</v>
      </c>
      <c r="C6827" s="208">
        <v>30.60119429307673</v>
      </c>
      <c r="D6827" s="209" t="s">
        <v>296</v>
      </c>
      <c r="E6827" s="209" t="s">
        <v>111</v>
      </c>
      <c r="F6827" s="209">
        <v>1901</v>
      </c>
    </row>
    <row r="6828" spans="1:6" x14ac:dyDescent="0.45">
      <c r="A6828" s="209">
        <v>131519</v>
      </c>
      <c r="B6828" s="209">
        <v>315</v>
      </c>
      <c r="C6828" s="208">
        <v>54.680738146654058</v>
      </c>
      <c r="D6828" s="209" t="s">
        <v>296</v>
      </c>
      <c r="E6828" s="209" t="s">
        <v>111</v>
      </c>
      <c r="F6828" s="209">
        <v>2008</v>
      </c>
    </row>
    <row r="6829" spans="1:6" x14ac:dyDescent="0.45">
      <c r="A6829" s="209">
        <v>131581</v>
      </c>
      <c r="B6829" s="209">
        <v>315</v>
      </c>
      <c r="C6829" s="208">
        <v>17.55234943258403</v>
      </c>
      <c r="D6829" s="209" t="s">
        <v>296</v>
      </c>
      <c r="E6829" s="209" t="s">
        <v>111</v>
      </c>
      <c r="F6829" s="209">
        <v>1901</v>
      </c>
    </row>
    <row r="6830" spans="1:6" x14ac:dyDescent="0.45">
      <c r="A6830" s="209">
        <v>133011</v>
      </c>
      <c r="B6830" s="209">
        <v>200</v>
      </c>
      <c r="C6830" s="208">
        <v>31.74318531985287</v>
      </c>
      <c r="D6830" s="209"/>
      <c r="E6830" s="209" t="s">
        <v>204</v>
      </c>
      <c r="F6830" s="209">
        <v>2016</v>
      </c>
    </row>
    <row r="6831" spans="1:6" x14ac:dyDescent="0.45">
      <c r="A6831" s="209">
        <v>142910</v>
      </c>
      <c r="B6831" s="209">
        <v>200</v>
      </c>
      <c r="C6831" s="208">
        <v>8.8127424216235504</v>
      </c>
      <c r="D6831" s="209"/>
      <c r="E6831" s="209" t="s">
        <v>204</v>
      </c>
      <c r="F6831" s="209">
        <v>2017</v>
      </c>
    </row>
    <row r="6832" spans="1:6" x14ac:dyDescent="0.45">
      <c r="A6832" s="209">
        <v>142912</v>
      </c>
      <c r="B6832" s="209">
        <v>200</v>
      </c>
      <c r="C6832" s="208">
        <v>1.5667408846882489</v>
      </c>
      <c r="D6832" s="209" t="s">
        <v>227</v>
      </c>
      <c r="E6832" s="209" t="s">
        <v>204</v>
      </c>
      <c r="F6832" s="209">
        <v>2017</v>
      </c>
    </row>
    <row r="6833" spans="1:6" x14ac:dyDescent="0.45">
      <c r="A6833" s="209">
        <v>142913</v>
      </c>
      <c r="B6833" s="209">
        <v>200</v>
      </c>
      <c r="C6833" s="208">
        <v>8.0532592785011659</v>
      </c>
      <c r="D6833" s="209"/>
      <c r="E6833" s="209" t="s">
        <v>204</v>
      </c>
      <c r="F6833" s="209">
        <v>2017</v>
      </c>
    </row>
    <row r="6834" spans="1:6" x14ac:dyDescent="0.45">
      <c r="A6834" s="209">
        <v>146764</v>
      </c>
      <c r="B6834" s="209">
        <v>200</v>
      </c>
      <c r="C6834" s="208">
        <v>22.37289397904744</v>
      </c>
      <c r="D6834" s="209" t="s">
        <v>227</v>
      </c>
      <c r="E6834" s="209" t="s">
        <v>204</v>
      </c>
      <c r="F6834" s="209">
        <v>1901</v>
      </c>
    </row>
    <row r="6835" spans="1:6" x14ac:dyDescent="0.45">
      <c r="A6835" s="209">
        <v>146766</v>
      </c>
      <c r="B6835" s="209">
        <v>200</v>
      </c>
      <c r="C6835" s="208">
        <v>26.03549411930473</v>
      </c>
      <c r="D6835" s="209" t="s">
        <v>227</v>
      </c>
      <c r="E6835" s="209" t="s">
        <v>204</v>
      </c>
      <c r="F6835" s="209">
        <v>1901</v>
      </c>
    </row>
    <row r="6836" spans="1:6" x14ac:dyDescent="0.45">
      <c r="A6836" s="209">
        <v>146769</v>
      </c>
      <c r="B6836" s="209">
        <v>315</v>
      </c>
      <c r="C6836" s="208">
        <v>24.5769088775297</v>
      </c>
      <c r="D6836" s="209"/>
      <c r="E6836" s="209" t="s">
        <v>111</v>
      </c>
      <c r="F6836" s="209">
        <v>1901</v>
      </c>
    </row>
    <row r="6837" spans="1:6" x14ac:dyDescent="0.45">
      <c r="A6837" s="209">
        <v>146770</v>
      </c>
      <c r="B6837" s="209">
        <v>315</v>
      </c>
      <c r="C6837" s="208">
        <v>9.1799371654458799</v>
      </c>
      <c r="D6837" s="209"/>
      <c r="E6837" s="209" t="s">
        <v>204</v>
      </c>
      <c r="F6837" s="209">
        <v>2018</v>
      </c>
    </row>
    <row r="6838" spans="1:6" x14ac:dyDescent="0.45">
      <c r="A6838" s="209">
        <v>146785</v>
      </c>
      <c r="B6838" s="209">
        <v>150</v>
      </c>
      <c r="C6838" s="208">
        <v>7.8237304263721557</v>
      </c>
      <c r="D6838" s="209"/>
      <c r="E6838" s="209" t="s">
        <v>207</v>
      </c>
      <c r="F6838" s="209">
        <v>1901</v>
      </c>
    </row>
    <row r="6839" spans="1:6" x14ac:dyDescent="0.45">
      <c r="A6839" s="209">
        <v>146787</v>
      </c>
      <c r="B6839" s="209">
        <v>150</v>
      </c>
      <c r="C6839" s="208">
        <v>15.37123679614054</v>
      </c>
      <c r="D6839" s="209"/>
      <c r="E6839" s="209" t="s">
        <v>207</v>
      </c>
      <c r="F6839" s="209">
        <v>1901</v>
      </c>
    </row>
    <row r="6840" spans="1:6" x14ac:dyDescent="0.45">
      <c r="A6840" s="209">
        <v>146792</v>
      </c>
      <c r="B6840" s="209">
        <v>150</v>
      </c>
      <c r="C6840" s="208">
        <v>26.197605873554291</v>
      </c>
      <c r="D6840" s="209"/>
      <c r="E6840" s="209" t="s">
        <v>207</v>
      </c>
      <c r="F6840" s="209">
        <v>1901</v>
      </c>
    </row>
    <row r="6841" spans="1:6" x14ac:dyDescent="0.45">
      <c r="A6841" s="209">
        <v>146793</v>
      </c>
      <c r="B6841" s="209">
        <v>150</v>
      </c>
      <c r="C6841" s="208">
        <v>7.7169455152345163</v>
      </c>
      <c r="D6841" s="209"/>
      <c r="E6841" s="209" t="s">
        <v>207</v>
      </c>
      <c r="F6841" s="209">
        <v>1901</v>
      </c>
    </row>
    <row r="6842" spans="1:6" x14ac:dyDescent="0.45">
      <c r="A6842" s="209">
        <v>146795</v>
      </c>
      <c r="B6842" s="209">
        <v>150</v>
      </c>
      <c r="C6842" s="208">
        <v>16.625420058721922</v>
      </c>
      <c r="D6842" s="209"/>
      <c r="E6842" s="209" t="s">
        <v>207</v>
      </c>
      <c r="F6842" s="209">
        <v>1901</v>
      </c>
    </row>
    <row r="6843" spans="1:6" x14ac:dyDescent="0.45">
      <c r="A6843" s="209">
        <v>146796</v>
      </c>
      <c r="B6843" s="209">
        <v>150</v>
      </c>
      <c r="C6843" s="208">
        <v>50.942585112999481</v>
      </c>
      <c r="D6843" s="209"/>
      <c r="E6843" s="209" t="s">
        <v>207</v>
      </c>
      <c r="F6843" s="209">
        <v>1901</v>
      </c>
    </row>
    <row r="6844" spans="1:6" x14ac:dyDescent="0.45">
      <c r="A6844" s="209">
        <v>146802</v>
      </c>
      <c r="B6844" s="209">
        <v>150</v>
      </c>
      <c r="C6844" s="208">
        <v>42.929839252818162</v>
      </c>
      <c r="D6844" s="209"/>
      <c r="E6844" s="209" t="s">
        <v>207</v>
      </c>
      <c r="F6844" s="209">
        <v>1901</v>
      </c>
    </row>
    <row r="6845" spans="1:6" x14ac:dyDescent="0.45">
      <c r="A6845" s="209">
        <v>146807</v>
      </c>
      <c r="B6845" s="209">
        <v>150</v>
      </c>
      <c r="C6845" s="208">
        <v>38.913843973576917</v>
      </c>
      <c r="D6845" s="209"/>
      <c r="E6845" s="209" t="s">
        <v>207</v>
      </c>
      <c r="F6845" s="209">
        <v>1901</v>
      </c>
    </row>
    <row r="6846" spans="1:6" x14ac:dyDescent="0.45">
      <c r="A6846" s="209">
        <v>146811</v>
      </c>
      <c r="B6846" s="209">
        <v>150</v>
      </c>
      <c r="C6846" s="208">
        <v>19.089604910673209</v>
      </c>
      <c r="D6846" s="209"/>
      <c r="E6846" s="209" t="s">
        <v>207</v>
      </c>
      <c r="F6846" s="209">
        <v>1901</v>
      </c>
    </row>
    <row r="6847" spans="1:6" x14ac:dyDescent="0.45">
      <c r="A6847" s="209">
        <v>146817</v>
      </c>
      <c r="B6847" s="209"/>
      <c r="C6847" s="208">
        <v>28.42585373988836</v>
      </c>
      <c r="D6847" s="209"/>
      <c r="E6847" s="209"/>
      <c r="F6847" s="209">
        <v>1901</v>
      </c>
    </row>
    <row r="6848" spans="1:6" x14ac:dyDescent="0.45">
      <c r="A6848" s="209">
        <v>146819</v>
      </c>
      <c r="B6848" s="209">
        <v>150</v>
      </c>
      <c r="C6848" s="208">
        <v>77.417239175089108</v>
      </c>
      <c r="D6848" s="209"/>
      <c r="E6848" s="209" t="s">
        <v>207</v>
      </c>
      <c r="F6848" s="209">
        <v>1901</v>
      </c>
    </row>
    <row r="6849" spans="1:6" x14ac:dyDescent="0.45">
      <c r="A6849" s="209">
        <v>146820</v>
      </c>
      <c r="B6849" s="209">
        <v>150</v>
      </c>
      <c r="C6849" s="208">
        <v>62.113370080227917</v>
      </c>
      <c r="D6849" s="209"/>
      <c r="E6849" s="209" t="s">
        <v>207</v>
      </c>
      <c r="F6849" s="209">
        <v>1901</v>
      </c>
    </row>
    <row r="6850" spans="1:6" x14ac:dyDescent="0.45">
      <c r="A6850" s="209">
        <v>146821</v>
      </c>
      <c r="B6850" s="209">
        <v>150</v>
      </c>
      <c r="C6850" s="208">
        <v>43.006679597353667</v>
      </c>
      <c r="D6850" s="209"/>
      <c r="E6850" s="209" t="s">
        <v>207</v>
      </c>
      <c r="F6850" s="209">
        <v>1901</v>
      </c>
    </row>
    <row r="6851" spans="1:6" x14ac:dyDescent="0.45">
      <c r="A6851" s="209">
        <v>146952</v>
      </c>
      <c r="B6851" s="209"/>
      <c r="C6851" s="208">
        <v>3.6335325174077551</v>
      </c>
      <c r="D6851" s="209"/>
      <c r="E6851" s="209"/>
      <c r="F6851" s="209">
        <v>1901</v>
      </c>
    </row>
    <row r="6852" spans="1:6" x14ac:dyDescent="0.45">
      <c r="A6852" s="209">
        <v>147305</v>
      </c>
      <c r="B6852" s="209">
        <v>400</v>
      </c>
      <c r="C6852" s="208">
        <v>6.5563311249036316</v>
      </c>
      <c r="D6852" s="209"/>
      <c r="E6852" s="209" t="s">
        <v>111</v>
      </c>
      <c r="F6852" s="209">
        <v>1989</v>
      </c>
    </row>
    <row r="6853" spans="1:6" x14ac:dyDescent="0.45">
      <c r="A6853" s="209">
        <v>147307</v>
      </c>
      <c r="B6853" s="209">
        <v>200</v>
      </c>
      <c r="C6853" s="208">
        <v>21.89510233283443</v>
      </c>
      <c r="D6853" s="209"/>
      <c r="E6853" s="209" t="s">
        <v>207</v>
      </c>
      <c r="F6853" s="209">
        <v>1989</v>
      </c>
    </row>
    <row r="6854" spans="1:6" x14ac:dyDescent="0.45">
      <c r="A6854" s="209">
        <v>148161</v>
      </c>
      <c r="B6854" s="209">
        <v>500</v>
      </c>
      <c r="C6854" s="208">
        <v>46.078634094654539</v>
      </c>
      <c r="D6854" s="209"/>
      <c r="E6854" s="209" t="s">
        <v>203</v>
      </c>
      <c r="F6854" s="209">
        <v>1989</v>
      </c>
    </row>
    <row r="6855" spans="1:6" x14ac:dyDescent="0.45">
      <c r="A6855" s="209">
        <v>156714</v>
      </c>
      <c r="B6855" s="209">
        <v>500</v>
      </c>
      <c r="C6855" s="208">
        <v>3.478658298152284</v>
      </c>
      <c r="D6855" s="209"/>
      <c r="E6855" s="209" t="s">
        <v>203</v>
      </c>
      <c r="F6855" s="209">
        <v>1989</v>
      </c>
    </row>
    <row r="6856" spans="1:6" x14ac:dyDescent="0.45">
      <c r="A6856" s="209">
        <v>162340</v>
      </c>
      <c r="B6856" s="209">
        <v>315</v>
      </c>
      <c r="C6856" s="208">
        <v>5.0280503448364584</v>
      </c>
      <c r="D6856" s="209"/>
      <c r="E6856" s="209" t="s">
        <v>204</v>
      </c>
      <c r="F6856" s="209">
        <v>2019</v>
      </c>
    </row>
    <row r="6857" spans="1:6" x14ac:dyDescent="0.45">
      <c r="A6857" s="209">
        <v>162341</v>
      </c>
      <c r="B6857" s="209">
        <v>315</v>
      </c>
      <c r="C6857" s="208">
        <v>23.177306681373199</v>
      </c>
      <c r="D6857" s="209"/>
      <c r="E6857" s="209" t="s">
        <v>204</v>
      </c>
      <c r="F6857" s="209">
        <v>2019</v>
      </c>
    </row>
    <row r="6858" spans="1:6" x14ac:dyDescent="0.45">
      <c r="A6858" s="209">
        <v>162342</v>
      </c>
      <c r="B6858" s="209">
        <v>315</v>
      </c>
      <c r="C6858" s="208">
        <v>30.278809091451009</v>
      </c>
      <c r="D6858" s="209"/>
      <c r="E6858" s="209" t="s">
        <v>204</v>
      </c>
      <c r="F6858" s="209">
        <v>2019</v>
      </c>
    </row>
    <row r="6859" spans="1:6" x14ac:dyDescent="0.45">
      <c r="A6859" s="209">
        <v>156430</v>
      </c>
      <c r="B6859" s="209">
        <v>0</v>
      </c>
      <c r="C6859" s="208">
        <v>415.30966011378302</v>
      </c>
      <c r="D6859" s="209"/>
      <c r="E6859" s="209" t="s">
        <v>109</v>
      </c>
      <c r="F6859" s="209"/>
    </row>
    <row r="6860" spans="1:6" x14ac:dyDescent="0.45">
      <c r="A6860" s="209">
        <v>156459</v>
      </c>
      <c r="B6860" s="209">
        <v>160</v>
      </c>
      <c r="C6860" s="208">
        <v>19.808344249534098</v>
      </c>
      <c r="D6860" s="209"/>
      <c r="E6860" s="209" t="s">
        <v>204</v>
      </c>
      <c r="F6860" s="209">
        <v>2017</v>
      </c>
    </row>
    <row r="6861" spans="1:6" x14ac:dyDescent="0.45">
      <c r="A6861" s="209">
        <v>156460</v>
      </c>
      <c r="B6861" s="209">
        <v>160</v>
      </c>
      <c r="C6861" s="208">
        <v>34.281486228079331</v>
      </c>
      <c r="D6861" s="209"/>
      <c r="E6861" s="209" t="s">
        <v>204</v>
      </c>
      <c r="F6861" s="209">
        <v>2017</v>
      </c>
    </row>
    <row r="6862" spans="1:6" x14ac:dyDescent="0.45">
      <c r="A6862" s="209">
        <v>156461</v>
      </c>
      <c r="B6862" s="209">
        <v>160</v>
      </c>
      <c r="C6862" s="208">
        <v>57.306737809157767</v>
      </c>
      <c r="D6862" s="209"/>
      <c r="E6862" s="209" t="s">
        <v>204</v>
      </c>
      <c r="F6862" s="209">
        <v>2017</v>
      </c>
    </row>
    <row r="6863" spans="1:6" x14ac:dyDescent="0.45">
      <c r="A6863" s="209">
        <v>156462</v>
      </c>
      <c r="B6863" s="209">
        <v>160</v>
      </c>
      <c r="C6863" s="208">
        <v>17.506299475030261</v>
      </c>
      <c r="D6863" s="209"/>
      <c r="E6863" s="209" t="s">
        <v>204</v>
      </c>
      <c r="F6863" s="209">
        <v>2017</v>
      </c>
    </row>
    <row r="6864" spans="1:6" x14ac:dyDescent="0.45">
      <c r="A6864" s="209">
        <v>156464</v>
      </c>
      <c r="B6864" s="209">
        <v>160</v>
      </c>
      <c r="C6864" s="208">
        <v>44.226228329993788</v>
      </c>
      <c r="D6864" s="209"/>
      <c r="E6864" s="209" t="s">
        <v>204</v>
      </c>
      <c r="F6864" s="209">
        <v>2017</v>
      </c>
    </row>
    <row r="6865" spans="1:6" x14ac:dyDescent="0.45">
      <c r="A6865" s="209">
        <v>156467</v>
      </c>
      <c r="B6865" s="209">
        <v>160</v>
      </c>
      <c r="C6865" s="208">
        <v>1.2310735506304711</v>
      </c>
      <c r="D6865" s="209"/>
      <c r="E6865" s="209" t="s">
        <v>204</v>
      </c>
      <c r="F6865" s="209">
        <v>2017</v>
      </c>
    </row>
    <row r="6866" spans="1:6" x14ac:dyDescent="0.45">
      <c r="A6866" s="209">
        <v>156468</v>
      </c>
      <c r="B6866" s="209">
        <v>160</v>
      </c>
      <c r="C6866" s="208">
        <v>4.3737236037082567</v>
      </c>
      <c r="D6866" s="209"/>
      <c r="E6866" s="209" t="s">
        <v>204</v>
      </c>
      <c r="F6866" s="209">
        <v>2017</v>
      </c>
    </row>
    <row r="6867" spans="1:6" x14ac:dyDescent="0.45">
      <c r="A6867" s="209">
        <v>156469</v>
      </c>
      <c r="B6867" s="209">
        <v>160</v>
      </c>
      <c r="C6867" s="208">
        <v>1.5489172999974541</v>
      </c>
      <c r="D6867" s="209"/>
      <c r="E6867" s="209" t="s">
        <v>204</v>
      </c>
      <c r="F6867" s="209">
        <v>2017</v>
      </c>
    </row>
    <row r="6868" spans="1:6" x14ac:dyDescent="0.45">
      <c r="A6868" s="209">
        <v>0</v>
      </c>
      <c r="B6868" s="209">
        <v>0</v>
      </c>
      <c r="C6868" s="208">
        <v>51.996428923286118</v>
      </c>
      <c r="D6868" s="209"/>
      <c r="E6868" s="209"/>
      <c r="F6868" s="209">
        <v>2021</v>
      </c>
    </row>
    <row r="6869" spans="1:6" x14ac:dyDescent="0.45">
      <c r="A6869" s="209">
        <v>0</v>
      </c>
      <c r="B6869" s="209">
        <v>0</v>
      </c>
      <c r="C6869" s="208">
        <v>50.771174206317212</v>
      </c>
      <c r="D6869" s="209"/>
      <c r="E6869" s="209"/>
      <c r="F6869" s="209">
        <v>2021</v>
      </c>
    </row>
    <row r="6870" spans="1:6" x14ac:dyDescent="0.45">
      <c r="A6870" s="209">
        <v>0</v>
      </c>
      <c r="B6870" s="209">
        <v>0</v>
      </c>
      <c r="C6870" s="208">
        <v>30.045584666941352</v>
      </c>
      <c r="D6870" s="209"/>
      <c r="E6870" s="209"/>
      <c r="F6870" s="209">
        <v>2021</v>
      </c>
    </row>
    <row r="6871" spans="1:6" x14ac:dyDescent="0.45">
      <c r="A6871" s="209">
        <v>0</v>
      </c>
      <c r="B6871" s="209">
        <v>0</v>
      </c>
      <c r="C6871" s="208">
        <v>55.150428735105443</v>
      </c>
      <c r="D6871" s="209"/>
      <c r="E6871" s="209"/>
      <c r="F6871" s="209">
        <v>2021</v>
      </c>
    </row>
    <row r="6872" spans="1:6" x14ac:dyDescent="0.45">
      <c r="A6872" s="209">
        <v>0</v>
      </c>
      <c r="B6872" s="209">
        <v>0</v>
      </c>
      <c r="C6872" s="208">
        <v>27.55122837909774</v>
      </c>
      <c r="D6872" s="209"/>
      <c r="E6872" s="209"/>
      <c r="F6872" s="209">
        <v>2021</v>
      </c>
    </row>
    <row r="6873" spans="1:6" x14ac:dyDescent="0.45">
      <c r="A6873" s="209">
        <v>0</v>
      </c>
      <c r="B6873" s="209">
        <v>0</v>
      </c>
      <c r="C6873" s="208">
        <v>6.6347278156077323</v>
      </c>
      <c r="D6873" s="209"/>
      <c r="E6873" s="209"/>
      <c r="F6873" s="209">
        <v>2021</v>
      </c>
    </row>
    <row r="6874" spans="1:6" x14ac:dyDescent="0.45">
      <c r="A6874" s="209">
        <v>0</v>
      </c>
      <c r="B6874" s="209">
        <v>0</v>
      </c>
      <c r="C6874" s="208">
        <v>27.554279861227961</v>
      </c>
      <c r="D6874" s="209"/>
      <c r="E6874" s="209"/>
      <c r="F6874" s="209">
        <v>2021</v>
      </c>
    </row>
    <row r="6875" spans="1:6" x14ac:dyDescent="0.45">
      <c r="A6875" s="209">
        <v>0</v>
      </c>
      <c r="B6875" s="209">
        <v>0</v>
      </c>
      <c r="C6875" s="208">
        <v>6.2280132068160521</v>
      </c>
      <c r="D6875" s="209"/>
      <c r="E6875" s="209"/>
      <c r="F6875" s="209">
        <v>2021</v>
      </c>
    </row>
    <row r="6876" spans="1:6" x14ac:dyDescent="0.45">
      <c r="A6876" s="209">
        <v>0</v>
      </c>
      <c r="B6876" s="209">
        <v>250</v>
      </c>
      <c r="C6876" s="208">
        <v>8.7325094345219512</v>
      </c>
      <c r="D6876" s="209"/>
      <c r="E6876" s="209" t="s">
        <v>204</v>
      </c>
      <c r="F6876" s="209">
        <v>2019</v>
      </c>
    </row>
    <row r="6877" spans="1:6" x14ac:dyDescent="0.45">
      <c r="A6877" s="209">
        <v>0</v>
      </c>
      <c r="B6877" s="209">
        <v>250</v>
      </c>
      <c r="C6877" s="208">
        <v>23.717885001664641</v>
      </c>
      <c r="D6877" s="209"/>
      <c r="E6877" s="209" t="s">
        <v>204</v>
      </c>
      <c r="F6877" s="209">
        <v>2019</v>
      </c>
    </row>
    <row r="6878" spans="1:6" x14ac:dyDescent="0.45">
      <c r="A6878" s="209">
        <v>0</v>
      </c>
      <c r="B6878" s="209">
        <v>0</v>
      </c>
      <c r="C6878" s="208">
        <v>6.8463798940836398</v>
      </c>
      <c r="D6878" s="209"/>
      <c r="E6878" s="209"/>
      <c r="F6878" s="209">
        <v>2021</v>
      </c>
    </row>
    <row r="6879" spans="1:6" x14ac:dyDescent="0.45">
      <c r="A6879" s="209">
        <v>0</v>
      </c>
      <c r="B6879" s="209">
        <v>0</v>
      </c>
      <c r="C6879" s="208">
        <v>37.013548353685309</v>
      </c>
      <c r="D6879" s="209"/>
      <c r="E6879" s="209"/>
      <c r="F6879" s="209">
        <v>2021</v>
      </c>
    </row>
    <row r="6880" spans="1:6" x14ac:dyDescent="0.45">
      <c r="A6880" s="209">
        <v>0</v>
      </c>
      <c r="B6880" s="209">
        <v>0</v>
      </c>
      <c r="C6880" s="208">
        <v>35.960142052022192</v>
      </c>
      <c r="D6880" s="209"/>
      <c r="E6880" s="209"/>
      <c r="F6880" s="209">
        <v>2021</v>
      </c>
    </row>
    <row r="6881" spans="1:6" x14ac:dyDescent="0.45">
      <c r="A6881" s="209">
        <v>0</v>
      </c>
      <c r="B6881" s="209">
        <v>0</v>
      </c>
      <c r="C6881" s="208">
        <v>9.4889684314403855</v>
      </c>
      <c r="D6881" s="209"/>
      <c r="E6881" s="209"/>
      <c r="F6881" s="209">
        <v>2021</v>
      </c>
    </row>
    <row r="6882" spans="1:6" x14ac:dyDescent="0.45">
      <c r="A6882" s="209">
        <v>0</v>
      </c>
      <c r="B6882" s="209">
        <v>0</v>
      </c>
      <c r="C6882" s="208">
        <v>60.530815339043301</v>
      </c>
      <c r="D6882" s="209"/>
      <c r="E6882" s="209"/>
      <c r="F6882" s="209">
        <v>2021</v>
      </c>
    </row>
    <row r="6883" spans="1:6" x14ac:dyDescent="0.45">
      <c r="A6883" s="209">
        <v>0</v>
      </c>
      <c r="B6883" s="209">
        <v>0</v>
      </c>
      <c r="C6883" s="208">
        <v>25.652981321639981</v>
      </c>
      <c r="D6883" s="209"/>
      <c r="E6883" s="209"/>
      <c r="F6883" s="209">
        <v>2021</v>
      </c>
    </row>
    <row r="6884" spans="1:6" x14ac:dyDescent="0.45">
      <c r="A6884" s="209">
        <v>0</v>
      </c>
      <c r="B6884" s="209">
        <v>0</v>
      </c>
      <c r="C6884" s="208">
        <v>41.415780834164337</v>
      </c>
      <c r="D6884" s="209"/>
      <c r="E6884" s="209"/>
      <c r="F6884" s="209">
        <v>2021</v>
      </c>
    </row>
    <row r="6885" spans="1:6" x14ac:dyDescent="0.45">
      <c r="A6885" s="209">
        <v>0</v>
      </c>
      <c r="B6885" s="209">
        <v>0</v>
      </c>
      <c r="C6885" s="208">
        <v>35.925678306584317</v>
      </c>
      <c r="D6885" s="209"/>
      <c r="E6885" s="209"/>
      <c r="F6885" s="209">
        <v>2021</v>
      </c>
    </row>
    <row r="6886" spans="1:6" x14ac:dyDescent="0.45">
      <c r="A6886" s="209">
        <v>0</v>
      </c>
      <c r="B6886" s="209">
        <v>0</v>
      </c>
      <c r="C6886" s="208">
        <v>31.1791397478754</v>
      </c>
      <c r="D6886" s="209"/>
      <c r="E6886" s="209"/>
      <c r="F6886" s="209">
        <v>2021</v>
      </c>
    </row>
    <row r="6887" spans="1:6" x14ac:dyDescent="0.45">
      <c r="A6887" s="209">
        <v>0</v>
      </c>
      <c r="B6887" s="209">
        <v>0</v>
      </c>
      <c r="C6887" s="208">
        <v>24.363358023917129</v>
      </c>
      <c r="D6887" s="209"/>
      <c r="E6887" s="209"/>
      <c r="F6887" s="209">
        <v>2021</v>
      </c>
    </row>
    <row r="6888" spans="1:6" x14ac:dyDescent="0.45">
      <c r="A6888" s="209">
        <v>0</v>
      </c>
      <c r="B6888" s="209">
        <v>0</v>
      </c>
      <c r="C6888" s="208">
        <v>15.898549139957099</v>
      </c>
      <c r="D6888" s="209"/>
      <c r="E6888" s="209"/>
      <c r="F6888" s="209">
        <v>2021</v>
      </c>
    </row>
    <row r="6889" spans="1:6" x14ac:dyDescent="0.45">
      <c r="A6889" s="209">
        <v>0</v>
      </c>
      <c r="B6889" s="209">
        <v>0</v>
      </c>
      <c r="C6889" s="208">
        <v>18.088854087142479</v>
      </c>
      <c r="D6889" s="209"/>
      <c r="E6889" s="209"/>
      <c r="F6889" s="209">
        <v>2021</v>
      </c>
    </row>
    <row r="6890" spans="1:6" x14ac:dyDescent="0.45">
      <c r="A6890" s="209">
        <v>0</v>
      </c>
      <c r="B6890" s="209">
        <v>0</v>
      </c>
      <c r="C6890" s="208">
        <v>46.447062038978324</v>
      </c>
      <c r="D6890" s="209"/>
      <c r="E6890" s="209"/>
      <c r="F6890" s="209">
        <v>2021</v>
      </c>
    </row>
    <row r="6891" spans="1:6" x14ac:dyDescent="0.45">
      <c r="A6891" s="209">
        <v>0</v>
      </c>
      <c r="B6891" s="209">
        <v>0</v>
      </c>
      <c r="C6891" s="208">
        <v>48.982871427571752</v>
      </c>
      <c r="D6891" s="209"/>
      <c r="E6891" s="209"/>
      <c r="F6891" s="209">
        <v>2021</v>
      </c>
    </row>
    <row r="6892" spans="1:6" x14ac:dyDescent="0.45">
      <c r="A6892" s="209">
        <v>0</v>
      </c>
      <c r="B6892" s="209">
        <v>0</v>
      </c>
      <c r="C6892" s="208">
        <v>35.407852819827411</v>
      </c>
      <c r="D6892" s="209"/>
      <c r="E6892" s="209"/>
      <c r="F6892" s="209">
        <v>2021</v>
      </c>
    </row>
    <row r="6893" spans="1:6" x14ac:dyDescent="0.45">
      <c r="A6893" s="209">
        <v>0</v>
      </c>
      <c r="B6893" s="209">
        <v>0</v>
      </c>
      <c r="C6893" s="208">
        <v>8.6017549446288122</v>
      </c>
      <c r="D6893" s="209"/>
      <c r="E6893" s="209"/>
      <c r="F6893" s="209">
        <v>2021</v>
      </c>
    </row>
    <row r="6894" spans="1:6" x14ac:dyDescent="0.45">
      <c r="A6894" s="209">
        <v>0</v>
      </c>
      <c r="B6894" s="209">
        <v>0</v>
      </c>
      <c r="C6894" s="208">
        <v>12.200916413271511</v>
      </c>
      <c r="D6894" s="209"/>
      <c r="E6894" s="209"/>
      <c r="F6894" s="209">
        <v>2021</v>
      </c>
    </row>
    <row r="6895" spans="1:6" x14ac:dyDescent="0.45">
      <c r="A6895" s="209">
        <v>0</v>
      </c>
      <c r="B6895" s="209">
        <v>0</v>
      </c>
      <c r="C6895" s="208">
        <v>17.418266030568109</v>
      </c>
      <c r="D6895" s="209"/>
      <c r="E6895" s="209"/>
      <c r="F6895" s="209">
        <v>2021</v>
      </c>
    </row>
    <row r="6896" spans="1:6" x14ac:dyDescent="0.45">
      <c r="A6896" s="209">
        <v>0</v>
      </c>
      <c r="B6896" s="209">
        <v>0</v>
      </c>
      <c r="C6896" s="208">
        <v>54.325565871270243</v>
      </c>
      <c r="D6896" s="209"/>
      <c r="E6896" s="209"/>
      <c r="F6896" s="209">
        <v>2021</v>
      </c>
    </row>
    <row r="6897" spans="1:6" x14ac:dyDescent="0.45">
      <c r="A6897" s="209">
        <v>0</v>
      </c>
      <c r="B6897" s="209">
        <v>0</v>
      </c>
      <c r="C6897" s="208">
        <v>33.719463296428337</v>
      </c>
      <c r="D6897" s="209"/>
      <c r="E6897" s="209"/>
      <c r="F6897" s="209">
        <v>2021</v>
      </c>
    </row>
    <row r="6898" spans="1:6" x14ac:dyDescent="0.45">
      <c r="A6898" s="209">
        <v>0</v>
      </c>
      <c r="B6898" s="209">
        <v>0</v>
      </c>
      <c r="C6898" s="208">
        <v>46.949384474803367</v>
      </c>
      <c r="D6898" s="209"/>
      <c r="E6898" s="209"/>
      <c r="F6898" s="209">
        <v>2021</v>
      </c>
    </row>
    <row r="6899" spans="1:6" x14ac:dyDescent="0.45">
      <c r="A6899" s="209">
        <v>0</v>
      </c>
      <c r="B6899" s="209">
        <v>0</v>
      </c>
      <c r="C6899" s="208">
        <v>54.180949899238009</v>
      </c>
      <c r="D6899" s="209"/>
      <c r="E6899" s="209"/>
      <c r="F6899" s="209">
        <v>2021</v>
      </c>
    </row>
    <row r="6900" spans="1:6" x14ac:dyDescent="0.45">
      <c r="A6900" s="209">
        <v>0</v>
      </c>
      <c r="B6900" s="209">
        <v>0</v>
      </c>
      <c r="C6900" s="208">
        <v>26.891341004444339</v>
      </c>
      <c r="D6900" s="209"/>
      <c r="E6900" s="209"/>
      <c r="F6900" s="209">
        <v>2021</v>
      </c>
    </row>
    <row r="6901" spans="1:6" x14ac:dyDescent="0.45">
      <c r="A6901" s="209">
        <v>0</v>
      </c>
      <c r="B6901" s="209">
        <v>0</v>
      </c>
      <c r="C6901" s="208">
        <v>15.324578162476071</v>
      </c>
      <c r="D6901" s="209"/>
      <c r="E6901" s="209"/>
      <c r="F6901" s="209">
        <v>2021</v>
      </c>
    </row>
    <row r="6902" spans="1:6" x14ac:dyDescent="0.45">
      <c r="A6902" s="209">
        <v>0</v>
      </c>
      <c r="B6902" s="209">
        <v>0</v>
      </c>
      <c r="C6902" s="208">
        <v>8.9706593665236731</v>
      </c>
      <c r="D6902" s="209"/>
      <c r="E6902" s="209"/>
      <c r="F6902" s="209">
        <v>2021</v>
      </c>
    </row>
    <row r="6903" spans="1:6" x14ac:dyDescent="0.45">
      <c r="A6903" s="209">
        <v>0</v>
      </c>
      <c r="B6903" s="209">
        <v>0</v>
      </c>
      <c r="C6903" s="208">
        <v>8.4518497423497596</v>
      </c>
      <c r="D6903" s="209"/>
      <c r="E6903" s="209"/>
      <c r="F6903" s="209">
        <v>2021</v>
      </c>
    </row>
    <row r="6904" spans="1:6" x14ac:dyDescent="0.45">
      <c r="A6904" s="209">
        <v>0</v>
      </c>
      <c r="B6904" s="209">
        <v>0</v>
      </c>
      <c r="C6904" s="208">
        <v>47.863382941825307</v>
      </c>
      <c r="D6904" s="209"/>
      <c r="E6904" s="209"/>
      <c r="F6904" s="209">
        <v>2021</v>
      </c>
    </row>
    <row r="6905" spans="1:6" x14ac:dyDescent="0.45">
      <c r="A6905" s="209">
        <v>0</v>
      </c>
      <c r="B6905" s="209">
        <v>0</v>
      </c>
      <c r="C6905" s="208">
        <v>42.411864888356661</v>
      </c>
      <c r="D6905" s="209"/>
      <c r="E6905" s="209"/>
      <c r="F6905" s="209">
        <v>2021</v>
      </c>
    </row>
    <row r="6906" spans="1:6" x14ac:dyDescent="0.45">
      <c r="A6906" s="209">
        <v>0</v>
      </c>
      <c r="B6906" s="209">
        <v>0</v>
      </c>
      <c r="C6906" s="208">
        <v>11.89338722401004</v>
      </c>
      <c r="D6906" s="209"/>
      <c r="E6906" s="209"/>
      <c r="F6906" s="209">
        <v>2021</v>
      </c>
    </row>
    <row r="6907" spans="1:6" x14ac:dyDescent="0.45">
      <c r="A6907" s="209">
        <v>0</v>
      </c>
      <c r="B6907" s="209">
        <v>0</v>
      </c>
      <c r="C6907" s="208">
        <v>17.73644830309842</v>
      </c>
      <c r="D6907" s="209"/>
      <c r="E6907" s="209"/>
      <c r="F6907" s="209">
        <v>2021</v>
      </c>
    </row>
    <row r="6908" spans="1:6" x14ac:dyDescent="0.45">
      <c r="A6908" s="209">
        <v>0</v>
      </c>
      <c r="B6908" s="209">
        <v>0</v>
      </c>
      <c r="C6908" s="208">
        <v>12.400421393398871</v>
      </c>
      <c r="D6908" s="209"/>
      <c r="E6908" s="209"/>
      <c r="F6908" s="209">
        <v>2021</v>
      </c>
    </row>
    <row r="6909" spans="1:6" x14ac:dyDescent="0.45">
      <c r="A6909" s="209">
        <v>0</v>
      </c>
      <c r="B6909" s="209">
        <v>0</v>
      </c>
      <c r="C6909" s="208">
        <v>12.53673720442537</v>
      </c>
      <c r="D6909" s="209"/>
      <c r="E6909" s="209"/>
      <c r="F6909" s="209">
        <v>2021</v>
      </c>
    </row>
    <row r="6910" spans="1:6" x14ac:dyDescent="0.45">
      <c r="A6910" s="209">
        <v>0</v>
      </c>
      <c r="B6910" s="209">
        <v>0</v>
      </c>
      <c r="C6910" s="208">
        <v>11.320101152214949</v>
      </c>
      <c r="D6910" s="209"/>
      <c r="E6910" s="209"/>
      <c r="F6910" s="209">
        <v>2021</v>
      </c>
    </row>
    <row r="6911" spans="1:6" x14ac:dyDescent="0.45">
      <c r="A6911" s="209">
        <v>0</v>
      </c>
      <c r="B6911" s="209">
        <v>0</v>
      </c>
      <c r="C6911" s="208">
        <v>18.553655838330641</v>
      </c>
      <c r="D6911" s="209"/>
      <c r="E6911" s="209"/>
      <c r="F6911" s="209">
        <v>2021</v>
      </c>
    </row>
    <row r="6912" spans="1:6" x14ac:dyDescent="0.45">
      <c r="A6912" s="209">
        <v>0</v>
      </c>
      <c r="B6912" s="209">
        <v>0</v>
      </c>
      <c r="C6912" s="208">
        <v>8.1322264781326012</v>
      </c>
      <c r="D6912" s="209"/>
      <c r="E6912" s="209"/>
      <c r="F6912" s="209">
        <v>2021</v>
      </c>
    </row>
    <row r="6913" spans="1:6" x14ac:dyDescent="0.45">
      <c r="A6913" s="209">
        <v>0</v>
      </c>
      <c r="B6913" s="209">
        <v>0</v>
      </c>
      <c r="C6913" s="208">
        <v>83.235027932537335</v>
      </c>
      <c r="D6913" s="209"/>
      <c r="E6913" s="209"/>
      <c r="F6913" s="209">
        <v>2021</v>
      </c>
    </row>
    <row r="6914" spans="1:6" x14ac:dyDescent="0.45">
      <c r="A6914" s="209">
        <v>0</v>
      </c>
      <c r="B6914" s="209">
        <v>0</v>
      </c>
      <c r="C6914" s="208">
        <v>55.004158314011718</v>
      </c>
      <c r="D6914" s="209"/>
      <c r="E6914" s="209"/>
      <c r="F6914" s="209">
        <v>2021</v>
      </c>
    </row>
    <row r="6915" spans="1:6" x14ac:dyDescent="0.45">
      <c r="A6915" s="209">
        <v>0</v>
      </c>
      <c r="B6915" s="209">
        <v>0</v>
      </c>
      <c r="C6915" s="208">
        <v>51.559820731836687</v>
      </c>
      <c r="D6915" s="209"/>
      <c r="E6915" s="209"/>
      <c r="F6915" s="209">
        <v>2021</v>
      </c>
    </row>
    <row r="6916" spans="1:6" x14ac:dyDescent="0.45">
      <c r="A6916" s="209">
        <v>0</v>
      </c>
      <c r="B6916" s="209">
        <v>0</v>
      </c>
      <c r="C6916" s="208">
        <v>64.447144924670397</v>
      </c>
      <c r="D6916" s="209"/>
      <c r="E6916" s="209"/>
      <c r="F6916" s="209">
        <v>2021</v>
      </c>
    </row>
    <row r="6917" spans="1:6" x14ac:dyDescent="0.45">
      <c r="A6917" s="209">
        <v>0</v>
      </c>
      <c r="B6917" s="209">
        <v>0</v>
      </c>
      <c r="C6917" s="208">
        <v>55.00949965171624</v>
      </c>
      <c r="D6917" s="209"/>
      <c r="E6917" s="209"/>
      <c r="F6917" s="209">
        <v>2021</v>
      </c>
    </row>
    <row r="6918" spans="1:6" x14ac:dyDescent="0.45">
      <c r="A6918" s="209">
        <v>0</v>
      </c>
      <c r="B6918" s="209">
        <v>0</v>
      </c>
      <c r="C6918" s="208">
        <v>51.752662090531352</v>
      </c>
      <c r="D6918" s="209"/>
      <c r="E6918" s="209"/>
      <c r="F6918" s="209">
        <v>2021</v>
      </c>
    </row>
    <row r="6919" spans="1:6" x14ac:dyDescent="0.45">
      <c r="A6919" s="209">
        <v>0</v>
      </c>
      <c r="B6919" s="209">
        <v>0</v>
      </c>
      <c r="C6919" s="208">
        <v>46.259562547507649</v>
      </c>
      <c r="D6919" s="209"/>
      <c r="E6919" s="209"/>
      <c r="F6919" s="209">
        <v>2021</v>
      </c>
    </row>
    <row r="6920" spans="1:6" x14ac:dyDescent="0.45">
      <c r="A6920" s="209">
        <v>0</v>
      </c>
      <c r="B6920" s="209">
        <v>0</v>
      </c>
      <c r="C6920" s="208">
        <v>34.416317907794529</v>
      </c>
      <c r="D6920" s="209"/>
      <c r="E6920" s="209"/>
      <c r="F6920" s="209">
        <v>2021</v>
      </c>
    </row>
    <row r="6921" spans="1:6" x14ac:dyDescent="0.45">
      <c r="A6921" s="209">
        <v>0</v>
      </c>
      <c r="B6921" s="209">
        <v>0</v>
      </c>
      <c r="C6921" s="208">
        <v>57.177290036456832</v>
      </c>
      <c r="D6921" s="209"/>
      <c r="E6921" s="209"/>
      <c r="F6921" s="209">
        <v>2021</v>
      </c>
    </row>
    <row r="6922" spans="1:6" x14ac:dyDescent="0.45">
      <c r="A6922" s="209">
        <v>0</v>
      </c>
      <c r="B6922" s="209">
        <v>0</v>
      </c>
      <c r="C6922" s="208">
        <v>34.373482443675996</v>
      </c>
      <c r="D6922" s="209"/>
      <c r="E6922" s="209"/>
      <c r="F6922" s="209">
        <v>2021</v>
      </c>
    </row>
    <row r="6923" spans="1:6" x14ac:dyDescent="0.45">
      <c r="A6923" s="209">
        <v>0</v>
      </c>
      <c r="B6923" s="209">
        <v>0</v>
      </c>
      <c r="C6923" s="208">
        <v>30.516414514086449</v>
      </c>
      <c r="D6923" s="209"/>
      <c r="E6923" s="209"/>
      <c r="F6923" s="209">
        <v>2021</v>
      </c>
    </row>
    <row r="6924" spans="1:6" x14ac:dyDescent="0.45">
      <c r="A6924" s="209">
        <v>0</v>
      </c>
      <c r="B6924" s="209">
        <v>0</v>
      </c>
      <c r="C6924" s="208">
        <v>20.44921005614383</v>
      </c>
      <c r="D6924" s="209"/>
      <c r="E6924" s="209"/>
      <c r="F6924" s="209">
        <v>2021</v>
      </c>
    </row>
    <row r="6925" spans="1:6" x14ac:dyDescent="0.45">
      <c r="A6925" s="209">
        <v>0</v>
      </c>
      <c r="B6925" s="209">
        <v>0</v>
      </c>
      <c r="C6925" s="208">
        <v>30.769409178756181</v>
      </c>
      <c r="D6925" s="209"/>
      <c r="E6925" s="209"/>
      <c r="F6925" s="209">
        <v>2021</v>
      </c>
    </row>
    <row r="6926" spans="1:6" x14ac:dyDescent="0.45">
      <c r="A6926" s="209">
        <v>0</v>
      </c>
      <c r="B6926" s="209">
        <v>0</v>
      </c>
      <c r="C6926" s="208">
        <v>50.474525936619763</v>
      </c>
      <c r="D6926" s="209"/>
      <c r="E6926" s="209"/>
      <c r="F6926" s="209">
        <v>2021</v>
      </c>
    </row>
    <row r="6927" spans="1:6" x14ac:dyDescent="0.45">
      <c r="A6927" s="209">
        <v>0</v>
      </c>
      <c r="B6927" s="209">
        <v>0</v>
      </c>
      <c r="C6927" s="208">
        <v>6.3580322265625</v>
      </c>
      <c r="D6927" s="209"/>
      <c r="E6927" s="209"/>
      <c r="F6927" s="209">
        <v>2021</v>
      </c>
    </row>
    <row r="6928" spans="1:6" x14ac:dyDescent="0.45">
      <c r="A6928" s="209">
        <v>0</v>
      </c>
      <c r="B6928" s="209">
        <v>0</v>
      </c>
      <c r="C6928" s="208">
        <v>62.423020330079822</v>
      </c>
      <c r="D6928" s="209"/>
      <c r="E6928" s="209"/>
      <c r="F6928" s="209">
        <v>2021</v>
      </c>
    </row>
    <row r="6929" spans="1:6" x14ac:dyDescent="0.45">
      <c r="A6929" s="209">
        <v>0</v>
      </c>
      <c r="B6929" s="209">
        <v>0</v>
      </c>
      <c r="C6929" s="208">
        <v>53.514036085702948</v>
      </c>
      <c r="D6929" s="209"/>
      <c r="E6929" s="209"/>
      <c r="F6929" s="209">
        <v>2021</v>
      </c>
    </row>
    <row r="6930" spans="1:6" x14ac:dyDescent="0.45">
      <c r="A6930" s="209">
        <v>0</v>
      </c>
      <c r="B6930" s="209">
        <v>0</v>
      </c>
      <c r="C6930" s="208">
        <v>15.735053037951911</v>
      </c>
      <c r="D6930" s="209"/>
      <c r="E6930" s="209"/>
      <c r="F6930" s="209">
        <v>2021</v>
      </c>
    </row>
    <row r="6931" spans="1:6" x14ac:dyDescent="0.45">
      <c r="A6931" s="209">
        <v>0</v>
      </c>
      <c r="B6931" s="209">
        <v>0</v>
      </c>
      <c r="C6931" s="208">
        <v>65.272243474127862</v>
      </c>
      <c r="D6931" s="209"/>
      <c r="E6931" s="209"/>
      <c r="F6931" s="209">
        <v>2021</v>
      </c>
    </row>
    <row r="6932" spans="1:6" x14ac:dyDescent="0.45">
      <c r="A6932" s="209">
        <v>0</v>
      </c>
      <c r="B6932" s="209">
        <v>0</v>
      </c>
      <c r="C6932" s="208">
        <v>14.02780504696363</v>
      </c>
      <c r="D6932" s="209"/>
      <c r="E6932" s="209"/>
      <c r="F6932" s="209">
        <v>2021</v>
      </c>
    </row>
    <row r="6933" spans="1:6" x14ac:dyDescent="0.45">
      <c r="A6933" s="209">
        <v>0</v>
      </c>
      <c r="B6933" s="209">
        <v>0</v>
      </c>
      <c r="C6933" s="208">
        <v>19.902757092315589</v>
      </c>
      <c r="D6933" s="209"/>
      <c r="E6933" s="209"/>
      <c r="F6933" s="209">
        <v>2021</v>
      </c>
    </row>
    <row r="6934" spans="1:6" x14ac:dyDescent="0.45">
      <c r="A6934" s="209">
        <v>0</v>
      </c>
      <c r="B6934" s="209">
        <v>0</v>
      </c>
      <c r="C6934" s="208">
        <v>13.244798017703751</v>
      </c>
      <c r="D6934" s="209"/>
      <c r="E6934" s="209"/>
      <c r="F6934" s="209">
        <v>2021</v>
      </c>
    </row>
    <row r="6935" spans="1:6" x14ac:dyDescent="0.45">
      <c r="A6935" s="209">
        <v>0</v>
      </c>
      <c r="B6935" s="209">
        <v>0</v>
      </c>
      <c r="C6935" s="208">
        <v>53.86713860556101</v>
      </c>
      <c r="D6935" s="209"/>
      <c r="E6935" s="209"/>
      <c r="F6935" s="209">
        <v>2021</v>
      </c>
    </row>
    <row r="6936" spans="1:6" x14ac:dyDescent="0.45">
      <c r="A6936" s="209">
        <v>0</v>
      </c>
      <c r="B6936" s="209">
        <v>0</v>
      </c>
      <c r="C6936" s="208">
        <v>10.541934683612499</v>
      </c>
      <c r="D6936" s="209"/>
      <c r="E6936" s="209"/>
      <c r="F6936" s="209">
        <v>2021</v>
      </c>
    </row>
    <row r="6937" spans="1:6" x14ac:dyDescent="0.45">
      <c r="A6937" s="209">
        <v>0</v>
      </c>
      <c r="B6937" s="209">
        <v>0</v>
      </c>
      <c r="C6937" s="208">
        <v>16.236546642043258</v>
      </c>
      <c r="D6937" s="209"/>
      <c r="E6937" s="209"/>
      <c r="F6937" s="209">
        <v>2021</v>
      </c>
    </row>
    <row r="6938" spans="1:6" x14ac:dyDescent="0.45">
      <c r="A6938" s="209">
        <v>0</v>
      </c>
      <c r="B6938" s="209">
        <v>0</v>
      </c>
      <c r="C6938" s="208">
        <v>36.060033707102278</v>
      </c>
      <c r="D6938" s="209"/>
      <c r="E6938" s="209"/>
      <c r="F6938" s="209">
        <v>2021</v>
      </c>
    </row>
    <row r="6939" spans="1:6" x14ac:dyDescent="0.45">
      <c r="A6939" s="209">
        <v>0</v>
      </c>
      <c r="B6939" s="209">
        <v>0</v>
      </c>
      <c r="C6939" s="208">
        <v>48.005068973558032</v>
      </c>
      <c r="D6939" s="209"/>
      <c r="E6939" s="209"/>
      <c r="F6939" s="209">
        <v>2021</v>
      </c>
    </row>
    <row r="6940" spans="1:6" x14ac:dyDescent="0.45">
      <c r="A6940" s="209">
        <v>0</v>
      </c>
      <c r="B6940" s="209">
        <v>0</v>
      </c>
      <c r="C6940" s="208">
        <v>48.098440305383903</v>
      </c>
      <c r="D6940" s="209"/>
      <c r="E6940" s="209"/>
      <c r="F6940" s="209">
        <v>2021</v>
      </c>
    </row>
    <row r="6941" spans="1:6" x14ac:dyDescent="0.45">
      <c r="A6941" s="209">
        <v>0</v>
      </c>
      <c r="B6941" s="209">
        <v>0</v>
      </c>
      <c r="C6941" s="208">
        <v>47.828235174181117</v>
      </c>
      <c r="D6941" s="209"/>
      <c r="E6941" s="209"/>
      <c r="F6941" s="209">
        <v>2021</v>
      </c>
    </row>
    <row r="6942" spans="1:6" x14ac:dyDescent="0.45">
      <c r="A6942" s="209">
        <v>0</v>
      </c>
      <c r="B6942" s="209">
        <v>0</v>
      </c>
      <c r="C6942" s="208">
        <v>15.4213920735257</v>
      </c>
      <c r="D6942" s="209"/>
      <c r="E6942" s="209"/>
      <c r="F6942" s="209">
        <v>2021</v>
      </c>
    </row>
    <row r="6943" spans="1:6" x14ac:dyDescent="0.45">
      <c r="A6943" s="209">
        <v>0</v>
      </c>
      <c r="B6943" s="209">
        <v>0</v>
      </c>
      <c r="C6943" s="208">
        <v>47.970709757703993</v>
      </c>
      <c r="D6943" s="209"/>
      <c r="E6943" s="209"/>
      <c r="F6943" s="209">
        <v>2021</v>
      </c>
    </row>
    <row r="6944" spans="1:6" x14ac:dyDescent="0.45">
      <c r="A6944" s="209">
        <v>0</v>
      </c>
      <c r="B6944" s="209">
        <v>0</v>
      </c>
      <c r="C6944" s="208">
        <v>53.895557544077747</v>
      </c>
      <c r="D6944" s="209"/>
      <c r="E6944" s="209"/>
      <c r="F6944" s="209">
        <v>2021</v>
      </c>
    </row>
    <row r="6945" spans="1:6" x14ac:dyDescent="0.45">
      <c r="A6945" s="209">
        <v>0</v>
      </c>
      <c r="B6945" s="209">
        <v>0</v>
      </c>
      <c r="C6945" s="208">
        <v>54.218390782807063</v>
      </c>
      <c r="D6945" s="209"/>
      <c r="E6945" s="209"/>
      <c r="F6945" s="209">
        <v>2021</v>
      </c>
    </row>
    <row r="6946" spans="1:6" x14ac:dyDescent="0.45">
      <c r="A6946" s="209">
        <v>0</v>
      </c>
      <c r="B6946" s="209">
        <v>0</v>
      </c>
      <c r="C6946" s="208">
        <v>53.697606450639483</v>
      </c>
      <c r="D6946" s="209"/>
      <c r="E6946" s="209"/>
      <c r="F6946" s="209">
        <v>2021</v>
      </c>
    </row>
    <row r="6947" spans="1:6" x14ac:dyDescent="0.45">
      <c r="A6947" s="209">
        <v>0</v>
      </c>
      <c r="B6947" s="209">
        <v>0</v>
      </c>
      <c r="C6947" s="208">
        <v>36.379984836282247</v>
      </c>
      <c r="D6947" s="209"/>
      <c r="E6947" s="209"/>
      <c r="F6947" s="209">
        <v>2021</v>
      </c>
    </row>
    <row r="6948" spans="1:6" x14ac:dyDescent="0.45">
      <c r="A6948" s="209">
        <v>0</v>
      </c>
      <c r="B6948" s="209">
        <v>0</v>
      </c>
      <c r="C6948" s="208">
        <v>35.59978431988813</v>
      </c>
      <c r="D6948" s="209"/>
      <c r="E6948" s="209"/>
      <c r="F6948" s="209">
        <v>2021</v>
      </c>
    </row>
    <row r="6949" spans="1:6" x14ac:dyDescent="0.45">
      <c r="A6949" s="209">
        <v>0</v>
      </c>
      <c r="B6949" s="209">
        <v>0</v>
      </c>
      <c r="C6949" s="208">
        <v>12.177467394253661</v>
      </c>
      <c r="D6949" s="209"/>
      <c r="E6949" s="209"/>
      <c r="F6949" s="209">
        <v>2021</v>
      </c>
    </row>
    <row r="6950" spans="1:6" x14ac:dyDescent="0.45">
      <c r="A6950" s="209">
        <v>0</v>
      </c>
      <c r="B6950" s="209">
        <v>0</v>
      </c>
      <c r="C6950" s="208">
        <v>20.58782445221971</v>
      </c>
      <c r="D6950" s="209"/>
      <c r="E6950" s="209"/>
      <c r="F6950" s="209">
        <v>2021</v>
      </c>
    </row>
    <row r="6951" spans="1:6" x14ac:dyDescent="0.45">
      <c r="A6951" s="209">
        <v>0</v>
      </c>
      <c r="B6951" s="209">
        <v>0</v>
      </c>
      <c r="C6951" s="208">
        <v>27.448969184528391</v>
      </c>
      <c r="D6951" s="209"/>
      <c r="E6951" s="209"/>
      <c r="F6951" s="209">
        <v>2021</v>
      </c>
    </row>
    <row r="6952" spans="1:6" x14ac:dyDescent="0.45">
      <c r="A6952" s="209">
        <v>0</v>
      </c>
      <c r="B6952" s="209">
        <v>0</v>
      </c>
      <c r="C6952" s="208">
        <v>73.146923178859453</v>
      </c>
      <c r="D6952" s="209"/>
      <c r="E6952" s="209"/>
      <c r="F6952" s="209">
        <v>2021</v>
      </c>
    </row>
    <row r="6953" spans="1:6" x14ac:dyDescent="0.45">
      <c r="A6953" s="209">
        <v>0</v>
      </c>
      <c r="B6953" s="209">
        <v>0</v>
      </c>
      <c r="C6953" s="208">
        <v>70.091720645837356</v>
      </c>
      <c r="D6953" s="209"/>
      <c r="E6953" s="209"/>
      <c r="F6953" s="209">
        <v>2021</v>
      </c>
    </row>
    <row r="6954" spans="1:6" x14ac:dyDescent="0.45">
      <c r="A6954" s="209">
        <v>0</v>
      </c>
      <c r="B6954" s="209">
        <v>0</v>
      </c>
      <c r="C6954" s="208">
        <v>43.122428167144129</v>
      </c>
      <c r="D6954" s="209"/>
      <c r="E6954" s="209"/>
      <c r="F6954" s="209">
        <v>2021</v>
      </c>
    </row>
    <row r="6955" spans="1:6" x14ac:dyDescent="0.45">
      <c r="A6955" s="209">
        <v>0</v>
      </c>
      <c r="B6955" s="209">
        <v>0</v>
      </c>
      <c r="C6955" s="208">
        <v>19.748043726575592</v>
      </c>
      <c r="D6955" s="209"/>
      <c r="E6955" s="209"/>
      <c r="F6955" s="209">
        <v>2021</v>
      </c>
    </row>
    <row r="6956" spans="1:6" x14ac:dyDescent="0.45">
      <c r="A6956" s="209">
        <v>0</v>
      </c>
      <c r="B6956" s="209">
        <v>0</v>
      </c>
      <c r="C6956" s="208">
        <v>47.49120707961265</v>
      </c>
      <c r="D6956" s="209"/>
      <c r="E6956" s="209"/>
      <c r="F6956" s="209">
        <v>2021</v>
      </c>
    </row>
    <row r="6957" spans="1:6" x14ac:dyDescent="0.45">
      <c r="A6957" s="209">
        <v>0</v>
      </c>
      <c r="B6957" s="209">
        <v>0</v>
      </c>
      <c r="C6957" s="208">
        <v>70.447916728377365</v>
      </c>
      <c r="D6957" s="209"/>
      <c r="E6957" s="209"/>
      <c r="F6957" s="209">
        <v>2021</v>
      </c>
    </row>
    <row r="6958" spans="1:6" x14ac:dyDescent="0.45">
      <c r="A6958" s="209">
        <v>0</v>
      </c>
      <c r="B6958" s="209">
        <v>0</v>
      </c>
      <c r="C6958" s="208">
        <v>25.079282215355619</v>
      </c>
      <c r="D6958" s="209"/>
      <c r="E6958" s="209"/>
      <c r="F6958" s="209">
        <v>2021</v>
      </c>
    </row>
    <row r="6959" spans="1:6" x14ac:dyDescent="0.45">
      <c r="A6959" s="209">
        <v>0</v>
      </c>
      <c r="B6959" s="209">
        <v>0</v>
      </c>
      <c r="C6959" s="208">
        <v>26.50612329148132</v>
      </c>
      <c r="D6959" s="209"/>
      <c r="E6959" s="209"/>
      <c r="F6959" s="209">
        <v>2021</v>
      </c>
    </row>
    <row r="6960" spans="1:6" x14ac:dyDescent="0.45">
      <c r="A6960" s="209">
        <v>0</v>
      </c>
      <c r="B6960" s="209">
        <v>0</v>
      </c>
      <c r="C6960" s="208">
        <v>27.145759047118261</v>
      </c>
      <c r="D6960" s="209"/>
      <c r="E6960" s="209"/>
      <c r="F6960" s="209">
        <v>2021</v>
      </c>
    </row>
    <row r="6961" spans="1:6" x14ac:dyDescent="0.45">
      <c r="A6961" s="209">
        <v>0</v>
      </c>
      <c r="B6961" s="209">
        <v>0</v>
      </c>
      <c r="C6961" s="208">
        <v>29.072259191625129</v>
      </c>
      <c r="D6961" s="209"/>
      <c r="E6961" s="209"/>
      <c r="F6961" s="209">
        <v>2021</v>
      </c>
    </row>
    <row r="6962" spans="1:6" x14ac:dyDescent="0.45">
      <c r="A6962" s="209">
        <v>0</v>
      </c>
      <c r="B6962" s="209">
        <v>0</v>
      </c>
      <c r="C6962" s="208">
        <v>18.419906744173868</v>
      </c>
      <c r="D6962" s="209"/>
      <c r="E6962" s="209"/>
      <c r="F6962" s="209">
        <v>2021</v>
      </c>
    </row>
    <row r="6963" spans="1:6" x14ac:dyDescent="0.45">
      <c r="A6963" s="209">
        <v>0</v>
      </c>
      <c r="B6963" s="209">
        <v>0</v>
      </c>
      <c r="C6963" s="208">
        <v>18.815044376022069</v>
      </c>
      <c r="D6963" s="209"/>
      <c r="E6963" s="209"/>
      <c r="F6963" s="209">
        <v>2021</v>
      </c>
    </row>
    <row r="6964" spans="1:6" x14ac:dyDescent="0.45">
      <c r="A6964" s="209">
        <v>0</v>
      </c>
      <c r="B6964" s="209">
        <v>0</v>
      </c>
      <c r="C6964" s="208">
        <v>51.576802738516029</v>
      </c>
      <c r="D6964" s="209"/>
      <c r="E6964" s="209"/>
      <c r="F6964" s="209">
        <v>2021</v>
      </c>
    </row>
    <row r="6965" spans="1:6" x14ac:dyDescent="0.45">
      <c r="A6965" s="209">
        <v>0</v>
      </c>
      <c r="B6965" s="209">
        <v>0</v>
      </c>
      <c r="C6965" s="208">
        <v>18.039952023113081</v>
      </c>
      <c r="D6965" s="209"/>
      <c r="E6965" s="209"/>
      <c r="F6965" s="209">
        <v>2021</v>
      </c>
    </row>
    <row r="6966" spans="1:6" x14ac:dyDescent="0.45">
      <c r="A6966" s="209">
        <v>0</v>
      </c>
      <c r="B6966" s="209">
        <v>0</v>
      </c>
      <c r="C6966" s="208">
        <v>42.451678582563488</v>
      </c>
      <c r="D6966" s="209"/>
      <c r="E6966" s="209"/>
      <c r="F6966" s="209">
        <v>2021</v>
      </c>
    </row>
    <row r="6967" spans="1:6" x14ac:dyDescent="0.45">
      <c r="A6967" s="209">
        <v>0</v>
      </c>
      <c r="B6967" s="209">
        <v>0</v>
      </c>
      <c r="C6967" s="208">
        <v>21.04396118666978</v>
      </c>
      <c r="D6967" s="209"/>
      <c r="E6967" s="209"/>
      <c r="F6967" s="209">
        <v>2021</v>
      </c>
    </row>
    <row r="6968" spans="1:6" x14ac:dyDescent="0.45">
      <c r="A6968" s="209">
        <v>0</v>
      </c>
      <c r="B6968" s="209">
        <v>0</v>
      </c>
      <c r="C6968" s="208">
        <v>39.166858259686023</v>
      </c>
      <c r="D6968" s="209"/>
      <c r="E6968" s="209"/>
      <c r="F6968" s="209">
        <v>2021</v>
      </c>
    </row>
    <row r="6969" spans="1:6" x14ac:dyDescent="0.45">
      <c r="A6969" s="209">
        <v>0</v>
      </c>
      <c r="B6969" s="209">
        <v>0</v>
      </c>
      <c r="C6969" s="208">
        <v>19.186497970853651</v>
      </c>
      <c r="D6969" s="209"/>
      <c r="E6969" s="209"/>
      <c r="F6969" s="209">
        <v>2021</v>
      </c>
    </row>
    <row r="6970" spans="1:6" x14ac:dyDescent="0.45">
      <c r="A6970" s="209">
        <v>0</v>
      </c>
      <c r="B6970" s="209">
        <v>0</v>
      </c>
      <c r="C6970" s="208">
        <v>30.41179211383286</v>
      </c>
      <c r="D6970" s="209"/>
      <c r="E6970" s="209"/>
      <c r="F6970" s="209">
        <v>2021</v>
      </c>
    </row>
    <row r="6971" spans="1:6" x14ac:dyDescent="0.45">
      <c r="A6971" s="209">
        <v>0</v>
      </c>
      <c r="B6971" s="209">
        <v>0</v>
      </c>
      <c r="C6971" s="208">
        <v>47.561352393385093</v>
      </c>
      <c r="D6971" s="209"/>
      <c r="E6971" s="209"/>
      <c r="F6971" s="209">
        <v>2021</v>
      </c>
    </row>
    <row r="6972" spans="1:6" x14ac:dyDescent="0.45">
      <c r="A6972" s="209">
        <v>0</v>
      </c>
      <c r="B6972" s="209">
        <v>0</v>
      </c>
      <c r="C6972" s="208">
        <v>47.166226972823672</v>
      </c>
      <c r="D6972" s="209"/>
      <c r="E6972" s="209"/>
      <c r="F6972" s="209">
        <v>2021</v>
      </c>
    </row>
    <row r="6973" spans="1:6" x14ac:dyDescent="0.45">
      <c r="A6973" s="209">
        <v>0</v>
      </c>
      <c r="B6973" s="209">
        <v>0</v>
      </c>
      <c r="C6973" s="208">
        <v>49.028681834261931</v>
      </c>
      <c r="D6973" s="209"/>
      <c r="E6973" s="209"/>
      <c r="F6973" s="209">
        <v>2021</v>
      </c>
    </row>
    <row r="6974" spans="1:6" x14ac:dyDescent="0.45">
      <c r="A6974" s="209">
        <v>0</v>
      </c>
      <c r="B6974" s="209">
        <v>0</v>
      </c>
      <c r="C6974" s="208">
        <v>13.819482644252441</v>
      </c>
      <c r="D6974" s="209"/>
      <c r="E6974" s="209"/>
      <c r="F6974" s="209">
        <v>2021</v>
      </c>
    </row>
    <row r="6975" spans="1:6" x14ac:dyDescent="0.45">
      <c r="A6975" s="209">
        <v>0</v>
      </c>
      <c r="B6975" s="209">
        <v>0</v>
      </c>
      <c r="C6975" s="208">
        <v>102.20733660609859</v>
      </c>
      <c r="D6975" s="209"/>
      <c r="E6975" s="209"/>
      <c r="F6975" s="209">
        <v>2021</v>
      </c>
    </row>
    <row r="6976" spans="1:6" x14ac:dyDescent="0.45">
      <c r="A6976" s="209">
        <v>0</v>
      </c>
      <c r="B6976" s="209">
        <v>0</v>
      </c>
      <c r="C6976" s="208">
        <v>28.706133576265639</v>
      </c>
      <c r="D6976" s="209"/>
      <c r="E6976" s="209"/>
      <c r="F6976" s="209">
        <v>2021</v>
      </c>
    </row>
    <row r="6977" spans="1:6" x14ac:dyDescent="0.45">
      <c r="A6977" s="209">
        <v>0</v>
      </c>
      <c r="B6977" s="209">
        <v>0</v>
      </c>
      <c r="C6977" s="208">
        <v>32.368448171455981</v>
      </c>
      <c r="D6977" s="209"/>
      <c r="E6977" s="209"/>
      <c r="F6977" s="209">
        <v>2021</v>
      </c>
    </row>
    <row r="6978" spans="1:6" x14ac:dyDescent="0.45">
      <c r="A6978" s="209">
        <v>0</v>
      </c>
      <c r="B6978" s="209">
        <v>0</v>
      </c>
      <c r="C6978" s="208">
        <v>73.779976484453798</v>
      </c>
      <c r="D6978" s="209"/>
      <c r="E6978" s="209"/>
      <c r="F6978" s="209">
        <v>2021</v>
      </c>
    </row>
    <row r="6979" spans="1:6" x14ac:dyDescent="0.45">
      <c r="A6979" s="209">
        <v>0</v>
      </c>
      <c r="B6979" s="209">
        <v>0</v>
      </c>
      <c r="C6979" s="208">
        <v>22.33230888252119</v>
      </c>
      <c r="D6979" s="209"/>
      <c r="E6979" s="209"/>
      <c r="F6979" s="209">
        <v>2021</v>
      </c>
    </row>
    <row r="6980" spans="1:6" x14ac:dyDescent="0.45">
      <c r="A6980" s="209">
        <v>0</v>
      </c>
      <c r="B6980" s="209">
        <v>0</v>
      </c>
      <c r="C6980" s="208">
        <v>43.940715238602309</v>
      </c>
      <c r="D6980" s="209"/>
      <c r="E6980" s="209"/>
      <c r="F6980" s="209">
        <v>2021</v>
      </c>
    </row>
    <row r="6981" spans="1:6" x14ac:dyDescent="0.45">
      <c r="A6981" s="209">
        <v>0</v>
      </c>
      <c r="B6981" s="209">
        <v>0</v>
      </c>
      <c r="C6981" s="208">
        <v>56.534688096734143</v>
      </c>
      <c r="D6981" s="209"/>
      <c r="E6981" s="209"/>
      <c r="F6981" s="209">
        <v>2021</v>
      </c>
    </row>
    <row r="6982" spans="1:6" x14ac:dyDescent="0.45">
      <c r="A6982" s="209">
        <v>0</v>
      </c>
      <c r="B6982" s="209">
        <v>0</v>
      </c>
      <c r="C6982" s="208">
        <v>36.082828817570501</v>
      </c>
      <c r="D6982" s="209"/>
      <c r="E6982" s="209"/>
      <c r="F6982" s="209">
        <v>2021</v>
      </c>
    </row>
    <row r="6983" spans="1:6" x14ac:dyDescent="0.45">
      <c r="A6983" s="209">
        <v>0</v>
      </c>
      <c r="B6983" s="209">
        <v>0</v>
      </c>
      <c r="C6983" s="208">
        <v>13.12482568811717</v>
      </c>
      <c r="D6983" s="209"/>
      <c r="E6983" s="209"/>
      <c r="F6983" s="209">
        <v>2021</v>
      </c>
    </row>
    <row r="6984" spans="1:6" x14ac:dyDescent="0.45">
      <c r="A6984" s="209">
        <v>0</v>
      </c>
      <c r="B6984" s="209">
        <v>0</v>
      </c>
      <c r="C6984" s="208">
        <v>27.93735619546516</v>
      </c>
      <c r="D6984" s="209"/>
      <c r="E6984" s="209"/>
      <c r="F6984" s="209">
        <v>2021</v>
      </c>
    </row>
    <row r="6985" spans="1:6" x14ac:dyDescent="0.45">
      <c r="A6985" s="209">
        <v>0</v>
      </c>
      <c r="B6985" s="209">
        <v>0</v>
      </c>
      <c r="C6985" s="208">
        <v>35.207373174721937</v>
      </c>
      <c r="D6985" s="209"/>
      <c r="E6985" s="209"/>
      <c r="F6985" s="209">
        <v>2021</v>
      </c>
    </row>
    <row r="6986" spans="1:6" x14ac:dyDescent="0.45">
      <c r="A6986" s="209">
        <v>0</v>
      </c>
      <c r="B6986" s="209">
        <v>0</v>
      </c>
      <c r="C6986" s="208">
        <v>35.202074210363712</v>
      </c>
      <c r="D6986" s="209"/>
      <c r="E6986" s="209"/>
      <c r="F6986" s="209">
        <v>2021</v>
      </c>
    </row>
    <row r="6987" spans="1:6" x14ac:dyDescent="0.45">
      <c r="A6987" s="209">
        <v>0</v>
      </c>
      <c r="B6987" s="209">
        <v>0</v>
      </c>
      <c r="C6987" s="208">
        <v>38.578578600640242</v>
      </c>
      <c r="D6987" s="209"/>
      <c r="E6987" s="209"/>
      <c r="F6987" s="209">
        <v>2021</v>
      </c>
    </row>
    <row r="6988" spans="1:6" x14ac:dyDescent="0.45">
      <c r="A6988" s="209">
        <v>0</v>
      </c>
      <c r="B6988" s="209">
        <v>0</v>
      </c>
      <c r="C6988" s="208">
        <v>36.752646815350907</v>
      </c>
      <c r="D6988" s="209"/>
      <c r="E6988" s="209"/>
      <c r="F6988" s="209">
        <v>2021</v>
      </c>
    </row>
    <row r="6989" spans="1:6" x14ac:dyDescent="0.45">
      <c r="A6989" s="209">
        <v>0</v>
      </c>
      <c r="B6989" s="209">
        <v>0</v>
      </c>
      <c r="C6989" s="208">
        <v>33.539756759908833</v>
      </c>
      <c r="D6989" s="209"/>
      <c r="E6989" s="209"/>
      <c r="F6989" s="209">
        <v>2021</v>
      </c>
    </row>
    <row r="6990" spans="1:6" x14ac:dyDescent="0.45">
      <c r="A6990" s="209">
        <v>0</v>
      </c>
      <c r="B6990" s="209">
        <v>0</v>
      </c>
      <c r="C6990" s="208">
        <v>39.507168933954063</v>
      </c>
      <c r="D6990" s="209"/>
      <c r="E6990" s="209"/>
      <c r="F6990" s="209">
        <v>2021</v>
      </c>
    </row>
    <row r="6991" spans="1:6" x14ac:dyDescent="0.45">
      <c r="A6991" s="209">
        <v>0</v>
      </c>
      <c r="B6991" s="209">
        <v>0</v>
      </c>
      <c r="C6991" s="208">
        <v>38.309156197311211</v>
      </c>
      <c r="D6991" s="209"/>
      <c r="E6991" s="209"/>
      <c r="F6991" s="209">
        <v>2021</v>
      </c>
    </row>
    <row r="6992" spans="1:6" x14ac:dyDescent="0.45">
      <c r="A6992" s="209">
        <v>0</v>
      </c>
      <c r="B6992" s="209">
        <v>0</v>
      </c>
      <c r="C6992" s="208">
        <v>46.735416664217603</v>
      </c>
      <c r="D6992" s="209"/>
      <c r="E6992" s="209"/>
      <c r="F6992" s="209">
        <v>2021</v>
      </c>
    </row>
    <row r="6993" spans="1:6" x14ac:dyDescent="0.45">
      <c r="A6993" s="209">
        <v>0</v>
      </c>
      <c r="B6993" s="209">
        <v>0</v>
      </c>
      <c r="C6993" s="208">
        <v>38.544123501336941</v>
      </c>
      <c r="D6993" s="209"/>
      <c r="E6993" s="209"/>
      <c r="F6993" s="209">
        <v>2021</v>
      </c>
    </row>
    <row r="6994" spans="1:6" x14ac:dyDescent="0.45">
      <c r="A6994" s="209">
        <v>0</v>
      </c>
      <c r="B6994" s="209">
        <v>0</v>
      </c>
      <c r="C6994" s="208">
        <v>31.821268819018211</v>
      </c>
      <c r="D6994" s="209"/>
      <c r="E6994" s="209"/>
      <c r="F6994" s="209">
        <v>2021</v>
      </c>
    </row>
    <row r="6995" spans="1:6" x14ac:dyDescent="0.45">
      <c r="A6995" s="209">
        <v>0</v>
      </c>
      <c r="B6995" s="209">
        <v>0</v>
      </c>
      <c r="C6995" s="208">
        <v>46.082314807699568</v>
      </c>
      <c r="D6995" s="209"/>
      <c r="E6995" s="209"/>
      <c r="F6995" s="209">
        <v>2021</v>
      </c>
    </row>
    <row r="6996" spans="1:6" x14ac:dyDescent="0.45">
      <c r="A6996" s="209">
        <v>0</v>
      </c>
      <c r="B6996" s="209">
        <v>0</v>
      </c>
      <c r="C6996" s="208">
        <v>35.736432808246391</v>
      </c>
      <c r="D6996" s="209"/>
      <c r="E6996" s="209"/>
      <c r="F6996" s="209">
        <v>2021</v>
      </c>
    </row>
    <row r="6997" spans="1:6" x14ac:dyDescent="0.45">
      <c r="A6997" s="209">
        <v>0</v>
      </c>
      <c r="B6997" s="209">
        <v>0</v>
      </c>
      <c r="C6997" s="208">
        <v>37.824215423163928</v>
      </c>
      <c r="D6997" s="209"/>
      <c r="E6997" s="209"/>
      <c r="F6997" s="209">
        <v>2021</v>
      </c>
    </row>
    <row r="6998" spans="1:6" x14ac:dyDescent="0.45">
      <c r="A6998" s="209">
        <v>0</v>
      </c>
      <c r="B6998" s="209">
        <v>0</v>
      </c>
      <c r="C6998" s="208">
        <v>56.016421092286812</v>
      </c>
      <c r="D6998" s="209"/>
      <c r="E6998" s="209"/>
      <c r="F6998" s="209">
        <v>2021</v>
      </c>
    </row>
    <row r="6999" spans="1:6" x14ac:dyDescent="0.45">
      <c r="A6999" s="209">
        <v>0</v>
      </c>
      <c r="B6999" s="209">
        <v>0</v>
      </c>
      <c r="C6999" s="208">
        <v>37.820559945719943</v>
      </c>
      <c r="D6999" s="209"/>
      <c r="E6999" s="209"/>
      <c r="F6999" s="209">
        <v>2021</v>
      </c>
    </row>
    <row r="7000" spans="1:6" x14ac:dyDescent="0.45">
      <c r="A7000" s="209">
        <v>0</v>
      </c>
      <c r="B7000" s="209">
        <v>0</v>
      </c>
      <c r="C7000" s="208">
        <v>41.879859399179651</v>
      </c>
      <c r="D7000" s="209"/>
      <c r="E7000" s="209"/>
      <c r="F7000" s="209">
        <v>2021</v>
      </c>
    </row>
    <row r="7001" spans="1:6" x14ac:dyDescent="0.45">
      <c r="A7001" s="209">
        <v>0</v>
      </c>
      <c r="B7001" s="209">
        <v>0</v>
      </c>
      <c r="C7001" s="208">
        <v>13.79506028845983</v>
      </c>
      <c r="D7001" s="209"/>
      <c r="E7001" s="209"/>
      <c r="F7001" s="209">
        <v>2021</v>
      </c>
    </row>
    <row r="7002" spans="1:6" x14ac:dyDescent="0.45">
      <c r="A7002" s="209">
        <v>0</v>
      </c>
      <c r="B7002" s="209">
        <v>0</v>
      </c>
      <c r="C7002" s="208">
        <v>16.003646878820408</v>
      </c>
      <c r="D7002" s="209"/>
      <c r="E7002" s="209"/>
      <c r="F7002" s="209">
        <v>2021</v>
      </c>
    </row>
    <row r="7003" spans="1:6" x14ac:dyDescent="0.45">
      <c r="A7003" s="209">
        <v>0</v>
      </c>
      <c r="B7003" s="209">
        <v>0</v>
      </c>
      <c r="C7003" s="208">
        <v>24.74094312416722</v>
      </c>
      <c r="D7003" s="209"/>
      <c r="E7003" s="209"/>
      <c r="F7003" s="209">
        <v>2021</v>
      </c>
    </row>
    <row r="7004" spans="1:6" x14ac:dyDescent="0.45">
      <c r="A7004" s="209">
        <v>0</v>
      </c>
      <c r="B7004" s="209">
        <v>0</v>
      </c>
      <c r="C7004" s="208">
        <v>28.64202723561386</v>
      </c>
      <c r="D7004" s="209"/>
      <c r="E7004" s="209"/>
      <c r="F7004" s="209">
        <v>2021</v>
      </c>
    </row>
    <row r="7005" spans="1:6" x14ac:dyDescent="0.45">
      <c r="A7005" s="209">
        <v>0</v>
      </c>
      <c r="B7005" s="209">
        <v>0</v>
      </c>
      <c r="C7005" s="208">
        <v>28.07898939697407</v>
      </c>
      <c r="D7005" s="209"/>
      <c r="E7005" s="209"/>
      <c r="F7005" s="209">
        <v>2021</v>
      </c>
    </row>
    <row r="7006" spans="1:6" x14ac:dyDescent="0.45">
      <c r="A7006" s="209">
        <v>0</v>
      </c>
      <c r="B7006" s="209">
        <v>0</v>
      </c>
      <c r="C7006" s="208">
        <v>31.289336563797491</v>
      </c>
      <c r="D7006" s="209"/>
      <c r="E7006" s="209"/>
      <c r="F7006" s="209">
        <v>2021</v>
      </c>
    </row>
    <row r="7007" spans="1:6" x14ac:dyDescent="0.45">
      <c r="A7007" s="209">
        <v>0</v>
      </c>
      <c r="B7007" s="209">
        <v>0</v>
      </c>
      <c r="C7007" s="208">
        <v>42.667827729413027</v>
      </c>
      <c r="D7007" s="209"/>
      <c r="E7007" s="209"/>
      <c r="F7007" s="209">
        <v>2021</v>
      </c>
    </row>
    <row r="7008" spans="1:6" x14ac:dyDescent="0.45">
      <c r="A7008" s="209">
        <v>0</v>
      </c>
      <c r="B7008" s="209">
        <v>0</v>
      </c>
      <c r="C7008" s="208">
        <v>73.677905082613762</v>
      </c>
      <c r="D7008" s="209"/>
      <c r="E7008" s="209"/>
      <c r="F7008" s="209">
        <v>2021</v>
      </c>
    </row>
    <row r="7009" spans="1:6" x14ac:dyDescent="0.45">
      <c r="A7009" s="209">
        <v>0</v>
      </c>
      <c r="B7009" s="209">
        <v>0</v>
      </c>
      <c r="C7009" s="208">
        <v>83.080072831597164</v>
      </c>
      <c r="D7009" s="209"/>
      <c r="E7009" s="209"/>
      <c r="F7009" s="209">
        <v>2021</v>
      </c>
    </row>
    <row r="7010" spans="1:6" x14ac:dyDescent="0.45">
      <c r="A7010" s="209">
        <v>0</v>
      </c>
      <c r="B7010" s="209">
        <v>0</v>
      </c>
      <c r="C7010" s="208">
        <v>32.898160367409979</v>
      </c>
      <c r="D7010" s="209"/>
      <c r="E7010" s="209"/>
      <c r="F7010" s="209">
        <v>2021</v>
      </c>
    </row>
    <row r="7011" spans="1:6" x14ac:dyDescent="0.45">
      <c r="A7011" s="209">
        <v>0</v>
      </c>
      <c r="B7011" s="209">
        <v>0</v>
      </c>
      <c r="C7011" s="208">
        <v>16.872993776510249</v>
      </c>
      <c r="D7011" s="209"/>
      <c r="E7011" s="209"/>
      <c r="F7011" s="209">
        <v>2021</v>
      </c>
    </row>
    <row r="7012" spans="1:6" x14ac:dyDescent="0.45">
      <c r="A7012" s="209">
        <v>0</v>
      </c>
      <c r="B7012" s="209">
        <v>0</v>
      </c>
      <c r="C7012" s="208">
        <v>29.529040446766771</v>
      </c>
      <c r="D7012" s="209"/>
      <c r="E7012" s="209"/>
      <c r="F7012" s="209">
        <v>2021</v>
      </c>
    </row>
    <row r="7013" spans="1:6" x14ac:dyDescent="0.45">
      <c r="A7013" s="209">
        <v>0</v>
      </c>
      <c r="B7013" s="209">
        <v>0</v>
      </c>
      <c r="C7013" s="208">
        <v>11.32067984986492</v>
      </c>
      <c r="D7013" s="209"/>
      <c r="E7013" s="209"/>
      <c r="F7013" s="209">
        <v>2021</v>
      </c>
    </row>
    <row r="7014" spans="1:6" x14ac:dyDescent="0.45">
      <c r="A7014" s="209">
        <v>0</v>
      </c>
      <c r="B7014" s="209">
        <v>0</v>
      </c>
      <c r="C7014" s="208">
        <v>8.4432539534582425</v>
      </c>
      <c r="D7014" s="209"/>
      <c r="E7014" s="209"/>
      <c r="F7014" s="209">
        <v>2021</v>
      </c>
    </row>
    <row r="7015" spans="1:6" x14ac:dyDescent="0.45">
      <c r="A7015" s="209">
        <v>0</v>
      </c>
      <c r="B7015" s="209">
        <v>0</v>
      </c>
      <c r="C7015" s="208">
        <v>10.16459199213188</v>
      </c>
      <c r="D7015" s="209"/>
      <c r="E7015" s="209"/>
      <c r="F7015" s="209">
        <v>2021</v>
      </c>
    </row>
    <row r="7016" spans="1:6" x14ac:dyDescent="0.45">
      <c r="A7016" s="209">
        <v>0</v>
      </c>
      <c r="B7016" s="209">
        <v>0</v>
      </c>
      <c r="C7016" s="208">
        <v>32.745270159751307</v>
      </c>
      <c r="D7016" s="209"/>
      <c r="E7016" s="209"/>
      <c r="F7016" s="209">
        <v>2021</v>
      </c>
    </row>
    <row r="7017" spans="1:6" x14ac:dyDescent="0.45">
      <c r="A7017" s="209">
        <v>0</v>
      </c>
      <c r="B7017" s="209">
        <v>0</v>
      </c>
      <c r="C7017" s="208">
        <v>49.388429836778869</v>
      </c>
      <c r="D7017" s="209"/>
      <c r="E7017" s="209"/>
      <c r="F7017" s="209">
        <v>2021</v>
      </c>
    </row>
    <row r="7018" spans="1:6" x14ac:dyDescent="0.45">
      <c r="A7018" s="209">
        <v>0</v>
      </c>
      <c r="B7018" s="209">
        <v>0</v>
      </c>
      <c r="C7018" s="208">
        <v>84.504173839701309</v>
      </c>
      <c r="D7018" s="209"/>
      <c r="E7018" s="209"/>
      <c r="F7018" s="209">
        <v>2021</v>
      </c>
    </row>
    <row r="7019" spans="1:6" x14ac:dyDescent="0.45">
      <c r="A7019" s="209">
        <v>0</v>
      </c>
      <c r="B7019" s="209">
        <v>0</v>
      </c>
      <c r="C7019" s="208">
        <v>6.3169399094708796</v>
      </c>
      <c r="D7019" s="209"/>
      <c r="E7019" s="209"/>
      <c r="F7019" s="209">
        <v>2021</v>
      </c>
    </row>
    <row r="7020" spans="1:6" x14ac:dyDescent="0.45">
      <c r="A7020" s="209">
        <v>0</v>
      </c>
      <c r="B7020" s="209">
        <v>0</v>
      </c>
      <c r="C7020" s="208">
        <v>2.1861395888928712</v>
      </c>
      <c r="D7020" s="209"/>
      <c r="E7020" s="209"/>
      <c r="F7020" s="209">
        <v>2021</v>
      </c>
    </row>
    <row r="7021" spans="1:6" x14ac:dyDescent="0.45">
      <c r="A7021" s="209">
        <v>0</v>
      </c>
      <c r="B7021" s="209">
        <v>0</v>
      </c>
      <c r="C7021" s="208">
        <v>2.3399638575380841</v>
      </c>
      <c r="D7021" s="209"/>
      <c r="E7021" s="209"/>
      <c r="F7021" s="209">
        <v>2021</v>
      </c>
    </row>
    <row r="7022" spans="1:6" x14ac:dyDescent="0.45">
      <c r="A7022" s="209">
        <v>0</v>
      </c>
      <c r="B7022" s="209">
        <v>0</v>
      </c>
      <c r="C7022" s="208">
        <v>8.0516878080773822</v>
      </c>
      <c r="D7022" s="209"/>
      <c r="E7022" s="209"/>
      <c r="F7022" s="209">
        <v>2021</v>
      </c>
    </row>
    <row r="7023" spans="1:6" x14ac:dyDescent="0.45">
      <c r="A7023" s="209">
        <v>0</v>
      </c>
      <c r="B7023" s="209">
        <v>0</v>
      </c>
      <c r="C7023" s="208">
        <v>41.796640436309723</v>
      </c>
      <c r="D7023" s="209"/>
      <c r="E7023" s="209"/>
      <c r="F7023" s="209">
        <v>2021</v>
      </c>
    </row>
    <row r="7024" spans="1:6" x14ac:dyDescent="0.45">
      <c r="A7024" s="209">
        <v>0</v>
      </c>
      <c r="B7024" s="209">
        <v>0</v>
      </c>
      <c r="C7024" s="208">
        <v>47.847233065016518</v>
      </c>
      <c r="D7024" s="209"/>
      <c r="E7024" s="209"/>
      <c r="F7024" s="209">
        <v>2021</v>
      </c>
    </row>
    <row r="7025" spans="1:6" x14ac:dyDescent="0.45">
      <c r="A7025" s="209">
        <v>0</v>
      </c>
      <c r="B7025" s="209">
        <v>0</v>
      </c>
      <c r="C7025" s="208">
        <v>22.9170527670444</v>
      </c>
      <c r="D7025" s="209"/>
      <c r="E7025" s="209"/>
      <c r="F7025" s="209">
        <v>2021</v>
      </c>
    </row>
    <row r="7026" spans="1:6" x14ac:dyDescent="0.45">
      <c r="A7026" s="209">
        <v>0</v>
      </c>
      <c r="B7026" s="209">
        <v>0</v>
      </c>
      <c r="C7026" s="208">
        <v>34.261171122915023</v>
      </c>
      <c r="D7026" s="209"/>
      <c r="E7026" s="209"/>
      <c r="F7026" s="209">
        <v>2021</v>
      </c>
    </row>
    <row r="7027" spans="1:6" x14ac:dyDescent="0.45">
      <c r="A7027" s="209">
        <v>0</v>
      </c>
      <c r="B7027" s="209">
        <v>0</v>
      </c>
      <c r="C7027" s="208">
        <v>85.383670549594541</v>
      </c>
      <c r="D7027" s="209"/>
      <c r="E7027" s="209"/>
      <c r="F7027" s="209">
        <v>2021</v>
      </c>
    </row>
    <row r="7028" spans="1:6" x14ac:dyDescent="0.45">
      <c r="A7028" s="209">
        <v>0</v>
      </c>
      <c r="B7028" s="209">
        <v>0</v>
      </c>
      <c r="C7028" s="208">
        <v>98.93217206781577</v>
      </c>
      <c r="D7028" s="209"/>
      <c r="E7028" s="209"/>
      <c r="F7028" s="209">
        <v>2021</v>
      </c>
    </row>
    <row r="7029" spans="1:6" x14ac:dyDescent="0.45">
      <c r="A7029" s="209">
        <v>0</v>
      </c>
      <c r="B7029" s="209">
        <v>0</v>
      </c>
      <c r="C7029" s="208">
        <v>13.55343135090509</v>
      </c>
      <c r="D7029" s="209"/>
      <c r="E7029" s="209"/>
      <c r="F7029" s="209">
        <v>2021</v>
      </c>
    </row>
    <row r="7030" spans="1:6" x14ac:dyDescent="0.45">
      <c r="A7030" s="209">
        <v>0</v>
      </c>
      <c r="B7030" s="209">
        <v>0</v>
      </c>
      <c r="C7030" s="208">
        <v>92.437162854562089</v>
      </c>
      <c r="D7030" s="209"/>
      <c r="E7030" s="209"/>
      <c r="F7030" s="209">
        <v>2021</v>
      </c>
    </row>
    <row r="7031" spans="1:6" x14ac:dyDescent="0.45">
      <c r="A7031" s="209">
        <v>0</v>
      </c>
      <c r="B7031" s="209">
        <v>0</v>
      </c>
      <c r="C7031" s="208">
        <v>37.224304233953127</v>
      </c>
      <c r="D7031" s="209"/>
      <c r="E7031" s="209"/>
      <c r="F7031" s="209">
        <v>2021</v>
      </c>
    </row>
    <row r="7032" spans="1:6" x14ac:dyDescent="0.45">
      <c r="A7032" s="209">
        <v>0</v>
      </c>
      <c r="B7032" s="209">
        <v>0</v>
      </c>
      <c r="C7032" s="208">
        <v>43.962073180425541</v>
      </c>
      <c r="D7032" s="209"/>
      <c r="E7032" s="209"/>
      <c r="F7032" s="209">
        <v>2021</v>
      </c>
    </row>
    <row r="7033" spans="1:6" x14ac:dyDescent="0.45">
      <c r="A7033" s="209">
        <v>0</v>
      </c>
      <c r="B7033" s="209">
        <v>0</v>
      </c>
      <c r="C7033" s="208">
        <v>10.37844625573625</v>
      </c>
      <c r="D7033" s="209"/>
      <c r="E7033" s="209"/>
      <c r="F7033" s="209">
        <v>2021</v>
      </c>
    </row>
    <row r="7034" spans="1:6" x14ac:dyDescent="0.45">
      <c r="A7034" s="209">
        <v>0</v>
      </c>
      <c r="B7034" s="209">
        <v>0</v>
      </c>
      <c r="C7034" s="208">
        <v>22.816782701087799</v>
      </c>
      <c r="D7034" s="209"/>
      <c r="E7034" s="209"/>
      <c r="F7034" s="209">
        <v>2021</v>
      </c>
    </row>
    <row r="7035" spans="1:6" x14ac:dyDescent="0.45">
      <c r="A7035" s="209">
        <v>0</v>
      </c>
      <c r="B7035" s="209">
        <v>0</v>
      </c>
      <c r="C7035" s="208">
        <v>31.937975250532968</v>
      </c>
      <c r="D7035" s="209"/>
      <c r="E7035" s="209"/>
      <c r="F7035" s="209">
        <v>2021</v>
      </c>
    </row>
    <row r="7036" spans="1:6" x14ac:dyDescent="0.45">
      <c r="A7036" s="209">
        <v>0</v>
      </c>
      <c r="B7036" s="209">
        <v>0</v>
      </c>
      <c r="C7036" s="208">
        <v>55.423690968617493</v>
      </c>
      <c r="D7036" s="209"/>
      <c r="E7036" s="209"/>
      <c r="F7036" s="209">
        <v>2021</v>
      </c>
    </row>
    <row r="7037" spans="1:6" x14ac:dyDescent="0.45">
      <c r="A7037" s="209">
        <v>0</v>
      </c>
      <c r="B7037" s="209">
        <v>0</v>
      </c>
      <c r="C7037" s="208">
        <v>52.937359937152522</v>
      </c>
      <c r="D7037" s="209"/>
      <c r="E7037" s="209"/>
      <c r="F7037" s="209">
        <v>2021</v>
      </c>
    </row>
    <row r="7038" spans="1:6" x14ac:dyDescent="0.45">
      <c r="A7038" s="209">
        <v>0</v>
      </c>
      <c r="B7038" s="209">
        <v>0</v>
      </c>
      <c r="C7038" s="208">
        <v>42.222978731841209</v>
      </c>
      <c r="D7038" s="209"/>
      <c r="E7038" s="209"/>
      <c r="F7038" s="209">
        <v>2021</v>
      </c>
    </row>
    <row r="7039" spans="1:6" x14ac:dyDescent="0.45">
      <c r="A7039" s="209">
        <v>0</v>
      </c>
      <c r="B7039" s="209">
        <v>0</v>
      </c>
      <c r="C7039" s="208">
        <v>0.45669949619549199</v>
      </c>
      <c r="D7039" s="209"/>
      <c r="E7039" s="209"/>
      <c r="F7039" s="209">
        <v>2021</v>
      </c>
    </row>
    <row r="7040" spans="1:6" x14ac:dyDescent="0.45">
      <c r="A7040" s="209">
        <v>0</v>
      </c>
      <c r="B7040" s="209">
        <v>0</v>
      </c>
      <c r="C7040" s="208">
        <v>13.79738276358694</v>
      </c>
      <c r="D7040" s="209"/>
      <c r="E7040" s="209"/>
      <c r="F7040" s="209">
        <v>2021</v>
      </c>
    </row>
    <row r="7041" spans="1:6" x14ac:dyDescent="0.45">
      <c r="A7041" s="209">
        <v>0</v>
      </c>
      <c r="B7041" s="209">
        <v>0</v>
      </c>
      <c r="C7041" s="208">
        <v>27.412584773264829</v>
      </c>
      <c r="D7041" s="209"/>
      <c r="E7041" s="209"/>
      <c r="F7041" s="209">
        <v>2021</v>
      </c>
    </row>
    <row r="7042" spans="1:6" x14ac:dyDescent="0.45">
      <c r="A7042" s="209">
        <v>0</v>
      </c>
      <c r="B7042" s="209">
        <v>0</v>
      </c>
      <c r="C7042" s="208">
        <v>4.7980284113436937</v>
      </c>
      <c r="D7042" s="209"/>
      <c r="E7042" s="209"/>
      <c r="F7042" s="209">
        <v>2021</v>
      </c>
    </row>
    <row r="7043" spans="1:6" x14ac:dyDescent="0.45">
      <c r="A7043" s="209">
        <v>0</v>
      </c>
      <c r="B7043" s="209">
        <v>0</v>
      </c>
      <c r="C7043" s="208">
        <v>14.470787907019259</v>
      </c>
      <c r="D7043" s="209"/>
      <c r="E7043" s="209"/>
      <c r="F7043" s="209">
        <v>2021</v>
      </c>
    </row>
    <row r="7044" spans="1:6" x14ac:dyDescent="0.45">
      <c r="A7044" s="209">
        <v>0</v>
      </c>
      <c r="B7044" s="209">
        <v>0</v>
      </c>
      <c r="C7044" s="208">
        <v>17.847076530564699</v>
      </c>
      <c r="D7044" s="209"/>
      <c r="E7044" s="209"/>
      <c r="F7044" s="209">
        <v>2021</v>
      </c>
    </row>
    <row r="7045" spans="1:6" x14ac:dyDescent="0.45">
      <c r="A7045" s="209">
        <v>0</v>
      </c>
      <c r="B7045" s="209">
        <v>0</v>
      </c>
      <c r="C7045" s="208">
        <v>8.2856701835989952</v>
      </c>
      <c r="D7045" s="209"/>
      <c r="E7045" s="209"/>
      <c r="F7045" s="209">
        <v>2021</v>
      </c>
    </row>
    <row r="7046" spans="1:6" x14ac:dyDescent="0.45">
      <c r="A7046" s="209">
        <v>0</v>
      </c>
      <c r="B7046" s="209">
        <v>0</v>
      </c>
      <c r="C7046" s="208">
        <v>11.7311885033269</v>
      </c>
      <c r="D7046" s="209"/>
      <c r="E7046" s="209"/>
      <c r="F7046" s="209">
        <v>2021</v>
      </c>
    </row>
    <row r="7047" spans="1:6" x14ac:dyDescent="0.45">
      <c r="A7047" s="209">
        <v>0</v>
      </c>
      <c r="B7047" s="209">
        <v>0</v>
      </c>
      <c r="C7047" s="208">
        <v>29.946061262780269</v>
      </c>
      <c r="D7047" s="209"/>
      <c r="E7047" s="209"/>
      <c r="F7047" s="209">
        <v>2021</v>
      </c>
    </row>
    <row r="7048" spans="1:6" x14ac:dyDescent="0.45">
      <c r="A7048" s="209">
        <v>0</v>
      </c>
      <c r="B7048" s="209">
        <v>0</v>
      </c>
      <c r="C7048" s="208">
        <v>42.000372937927743</v>
      </c>
      <c r="D7048" s="209"/>
      <c r="E7048" s="209"/>
      <c r="F7048" s="209">
        <v>2021</v>
      </c>
    </row>
    <row r="7049" spans="1:6" x14ac:dyDescent="0.45">
      <c r="A7049" s="209">
        <v>0</v>
      </c>
      <c r="B7049" s="209">
        <v>0</v>
      </c>
      <c r="C7049" s="208">
        <v>42.118843581449497</v>
      </c>
      <c r="D7049" s="209"/>
      <c r="E7049" s="209"/>
      <c r="F7049" s="209">
        <v>2021</v>
      </c>
    </row>
    <row r="7050" spans="1:6" x14ac:dyDescent="0.45">
      <c r="A7050" s="209">
        <v>0</v>
      </c>
      <c r="B7050" s="209">
        <v>0</v>
      </c>
      <c r="C7050" s="208">
        <v>35.970543365413782</v>
      </c>
      <c r="D7050" s="209"/>
      <c r="E7050" s="209"/>
      <c r="F7050" s="209">
        <v>2021</v>
      </c>
    </row>
    <row r="7051" spans="1:6" x14ac:dyDescent="0.45">
      <c r="A7051" s="209">
        <v>0</v>
      </c>
      <c r="B7051" s="209">
        <v>0</v>
      </c>
      <c r="C7051" s="208">
        <v>23.78427978557707</v>
      </c>
      <c r="D7051" s="209"/>
      <c r="E7051" s="209"/>
      <c r="F7051" s="209">
        <v>2021</v>
      </c>
    </row>
    <row r="7052" spans="1:6" x14ac:dyDescent="0.45">
      <c r="A7052" s="209">
        <v>0</v>
      </c>
      <c r="B7052" s="209">
        <v>0</v>
      </c>
      <c r="C7052" s="208">
        <v>30.483418880694359</v>
      </c>
      <c r="D7052" s="209"/>
      <c r="E7052" s="209"/>
      <c r="F7052" s="209">
        <v>2021</v>
      </c>
    </row>
    <row r="7053" spans="1:6" x14ac:dyDescent="0.45">
      <c r="A7053" s="209">
        <v>0</v>
      </c>
      <c r="B7053" s="209">
        <v>0</v>
      </c>
      <c r="C7053" s="208">
        <v>36.114863090811802</v>
      </c>
      <c r="D7053" s="209"/>
      <c r="E7053" s="209"/>
      <c r="F7053" s="209">
        <v>2021</v>
      </c>
    </row>
    <row r="7054" spans="1:6" x14ac:dyDescent="0.45">
      <c r="A7054" s="209">
        <v>0</v>
      </c>
      <c r="B7054" s="209">
        <v>0</v>
      </c>
      <c r="C7054" s="208">
        <v>38.710738057086537</v>
      </c>
      <c r="D7054" s="209"/>
      <c r="E7054" s="209"/>
      <c r="F7054" s="209">
        <v>2021</v>
      </c>
    </row>
    <row r="7055" spans="1:6" x14ac:dyDescent="0.45">
      <c r="A7055" s="209">
        <v>0</v>
      </c>
      <c r="B7055" s="209">
        <v>0</v>
      </c>
      <c r="C7055" s="208">
        <v>39.22165069972425</v>
      </c>
      <c r="D7055" s="209"/>
      <c r="E7055" s="209"/>
      <c r="F7055" s="209">
        <v>2021</v>
      </c>
    </row>
    <row r="7056" spans="1:6" x14ac:dyDescent="0.45">
      <c r="A7056" s="209">
        <v>0</v>
      </c>
      <c r="B7056" s="209">
        <v>0</v>
      </c>
      <c r="C7056" s="208">
        <v>30.069273167713089</v>
      </c>
      <c r="D7056" s="209"/>
      <c r="E7056" s="209"/>
      <c r="F7056" s="209">
        <v>2021</v>
      </c>
    </row>
    <row r="7057" spans="1:6" x14ac:dyDescent="0.45">
      <c r="A7057" s="209">
        <v>0</v>
      </c>
      <c r="B7057" s="209">
        <v>0</v>
      </c>
      <c r="C7057" s="208">
        <v>15.9466403606071</v>
      </c>
      <c r="D7057" s="209"/>
      <c r="E7057" s="209"/>
      <c r="F7057" s="209">
        <v>2021</v>
      </c>
    </row>
    <row r="7058" spans="1:6" x14ac:dyDescent="0.45">
      <c r="A7058" s="209">
        <v>0</v>
      </c>
      <c r="B7058" s="209">
        <v>0</v>
      </c>
      <c r="C7058" s="208">
        <v>62.905627772180402</v>
      </c>
      <c r="D7058" s="209"/>
      <c r="E7058" s="209"/>
      <c r="F7058" s="209">
        <v>2021</v>
      </c>
    </row>
    <row r="7059" spans="1:6" x14ac:dyDescent="0.45">
      <c r="A7059" s="209">
        <v>0</v>
      </c>
      <c r="B7059" s="209">
        <v>0</v>
      </c>
      <c r="C7059" s="208">
        <v>11.9259946838873</v>
      </c>
      <c r="D7059" s="209"/>
      <c r="E7059" s="209"/>
      <c r="F7059" s="209">
        <v>2021</v>
      </c>
    </row>
    <row r="7060" spans="1:6" x14ac:dyDescent="0.45">
      <c r="A7060" s="209">
        <v>0</v>
      </c>
      <c r="B7060" s="209">
        <v>0</v>
      </c>
      <c r="C7060" s="208">
        <v>6.7500648216124164</v>
      </c>
      <c r="D7060" s="209"/>
      <c r="E7060" s="209"/>
      <c r="F7060" s="209">
        <v>2021</v>
      </c>
    </row>
    <row r="7061" spans="1:6" x14ac:dyDescent="0.45">
      <c r="A7061" s="209">
        <v>0</v>
      </c>
      <c r="B7061" s="209">
        <v>0</v>
      </c>
      <c r="C7061" s="208">
        <v>31.355143128752559</v>
      </c>
      <c r="D7061" s="209"/>
      <c r="E7061" s="209"/>
      <c r="F7061" s="209">
        <v>2021</v>
      </c>
    </row>
    <row r="7062" spans="1:6" x14ac:dyDescent="0.45">
      <c r="A7062" s="209">
        <v>0</v>
      </c>
      <c r="B7062" s="209">
        <v>0</v>
      </c>
      <c r="C7062" s="208">
        <v>23.363855219566389</v>
      </c>
      <c r="D7062" s="209"/>
      <c r="E7062" s="209"/>
      <c r="F7062" s="209">
        <v>2021</v>
      </c>
    </row>
    <row r="7063" spans="1:6" x14ac:dyDescent="0.45">
      <c r="A7063" s="209">
        <v>0</v>
      </c>
      <c r="B7063" s="209">
        <v>0</v>
      </c>
      <c r="C7063" s="208">
        <v>28.53965408725567</v>
      </c>
      <c r="D7063" s="209"/>
      <c r="E7063" s="209"/>
      <c r="F7063" s="209">
        <v>2021</v>
      </c>
    </row>
    <row r="7064" spans="1:6" x14ac:dyDescent="0.45">
      <c r="A7064" s="209">
        <v>0</v>
      </c>
      <c r="B7064" s="209">
        <v>0</v>
      </c>
      <c r="C7064" s="208">
        <v>32.67113959001518</v>
      </c>
      <c r="D7064" s="209"/>
      <c r="E7064" s="209"/>
      <c r="F7064" s="209">
        <v>2021</v>
      </c>
    </row>
    <row r="7065" spans="1:6" x14ac:dyDescent="0.45">
      <c r="A7065" s="209">
        <v>0</v>
      </c>
      <c r="B7065" s="209">
        <v>0</v>
      </c>
      <c r="C7065" s="208">
        <v>26.785738763147929</v>
      </c>
      <c r="D7065" s="209"/>
      <c r="E7065" s="209"/>
      <c r="F7065" s="209">
        <v>2021</v>
      </c>
    </row>
    <row r="7066" spans="1:6" x14ac:dyDescent="0.45">
      <c r="A7066" s="209">
        <v>0</v>
      </c>
      <c r="B7066" s="209">
        <v>0</v>
      </c>
      <c r="C7066" s="208">
        <v>41.326475199616361</v>
      </c>
      <c r="D7066" s="209"/>
      <c r="E7066" s="209"/>
      <c r="F7066" s="209">
        <v>2021</v>
      </c>
    </row>
    <row r="7067" spans="1:6" x14ac:dyDescent="0.45">
      <c r="A7067" s="209">
        <v>0</v>
      </c>
      <c r="B7067" s="209">
        <v>0</v>
      </c>
      <c r="C7067" s="208">
        <v>31.295354047404238</v>
      </c>
      <c r="D7067" s="209"/>
      <c r="E7067" s="209"/>
      <c r="F7067" s="209">
        <v>2021</v>
      </c>
    </row>
    <row r="7068" spans="1:6" x14ac:dyDescent="0.45">
      <c r="A7068" s="209">
        <v>0</v>
      </c>
      <c r="B7068" s="209">
        <v>0</v>
      </c>
      <c r="C7068" s="208">
        <v>55.403023688221161</v>
      </c>
      <c r="D7068" s="209"/>
      <c r="E7068" s="209"/>
      <c r="F7068" s="209">
        <v>2021</v>
      </c>
    </row>
    <row r="7069" spans="1:6" x14ac:dyDescent="0.45">
      <c r="A7069" s="209">
        <v>0</v>
      </c>
      <c r="B7069" s="209">
        <v>0</v>
      </c>
      <c r="C7069" s="208">
        <v>45.778443697648427</v>
      </c>
      <c r="D7069" s="209"/>
      <c r="E7069" s="209"/>
      <c r="F7069" s="209">
        <v>2021</v>
      </c>
    </row>
    <row r="7070" spans="1:6" x14ac:dyDescent="0.45">
      <c r="A7070" s="209">
        <v>0</v>
      </c>
      <c r="B7070" s="209">
        <v>0</v>
      </c>
      <c r="C7070" s="208">
        <v>33.468516422872639</v>
      </c>
      <c r="D7070" s="209"/>
      <c r="E7070" s="209"/>
      <c r="F7070" s="209">
        <v>2021</v>
      </c>
    </row>
    <row r="7071" spans="1:6" x14ac:dyDescent="0.45">
      <c r="A7071" s="209">
        <v>0</v>
      </c>
      <c r="B7071" s="209">
        <v>0</v>
      </c>
      <c r="C7071" s="208">
        <v>79.552535337856426</v>
      </c>
      <c r="D7071" s="209"/>
      <c r="E7071" s="209"/>
      <c r="F7071" s="209">
        <v>2021</v>
      </c>
    </row>
    <row r="7072" spans="1:6" x14ac:dyDescent="0.45">
      <c r="A7072" s="209">
        <v>0</v>
      </c>
      <c r="B7072" s="209">
        <v>0</v>
      </c>
      <c r="C7072" s="208">
        <v>71.1484229011417</v>
      </c>
      <c r="D7072" s="209"/>
      <c r="E7072" s="209"/>
      <c r="F7072" s="209">
        <v>2021</v>
      </c>
    </row>
    <row r="7073" spans="1:6" x14ac:dyDescent="0.45">
      <c r="A7073" s="209">
        <v>0</v>
      </c>
      <c r="B7073" s="209">
        <v>0</v>
      </c>
      <c r="C7073" s="208">
        <v>77.508684503748711</v>
      </c>
      <c r="D7073" s="209"/>
      <c r="E7073" s="209"/>
      <c r="F7073" s="209">
        <v>2021</v>
      </c>
    </row>
    <row r="7074" spans="1:6" x14ac:dyDescent="0.45">
      <c r="A7074" s="209">
        <v>0</v>
      </c>
      <c r="B7074" s="209">
        <v>0</v>
      </c>
      <c r="C7074" s="208">
        <v>73.71351926635721</v>
      </c>
      <c r="D7074" s="209"/>
      <c r="E7074" s="209"/>
      <c r="F7074" s="209">
        <v>2021</v>
      </c>
    </row>
    <row r="7075" spans="1:6" x14ac:dyDescent="0.45">
      <c r="A7075" s="209">
        <v>0</v>
      </c>
      <c r="B7075" s="209">
        <v>0</v>
      </c>
      <c r="C7075" s="208">
        <v>39.660904118524051</v>
      </c>
      <c r="D7075" s="209"/>
      <c r="E7075" s="209"/>
      <c r="F7075" s="209">
        <v>2021</v>
      </c>
    </row>
    <row r="7076" spans="1:6" x14ac:dyDescent="0.45">
      <c r="A7076" s="209">
        <v>0</v>
      </c>
      <c r="B7076" s="209">
        <v>0</v>
      </c>
      <c r="C7076" s="208">
        <v>41.500991943726419</v>
      </c>
      <c r="D7076" s="209"/>
      <c r="E7076" s="209"/>
      <c r="F7076" s="209">
        <v>2021</v>
      </c>
    </row>
    <row r="7077" spans="1:6" x14ac:dyDescent="0.45">
      <c r="A7077" s="209">
        <v>0</v>
      </c>
      <c r="B7077" s="209">
        <v>0</v>
      </c>
      <c r="C7077" s="208">
        <v>40.758371217144223</v>
      </c>
      <c r="D7077" s="209"/>
      <c r="E7077" s="209"/>
      <c r="F7077" s="209">
        <v>2021</v>
      </c>
    </row>
    <row r="7078" spans="1:6" x14ac:dyDescent="0.45">
      <c r="A7078" s="209">
        <v>0</v>
      </c>
      <c r="B7078" s="209">
        <v>0</v>
      </c>
      <c r="C7078" s="208">
        <v>40.867173199355101</v>
      </c>
      <c r="D7078" s="209"/>
      <c r="E7078" s="209"/>
      <c r="F7078" s="209">
        <v>2021</v>
      </c>
    </row>
    <row r="7079" spans="1:6" x14ac:dyDescent="0.45">
      <c r="A7079" s="209">
        <v>0</v>
      </c>
      <c r="B7079" s="209">
        <v>0</v>
      </c>
      <c r="C7079" s="208">
        <v>40.717096623502982</v>
      </c>
      <c r="D7079" s="209"/>
      <c r="E7079" s="209"/>
      <c r="F7079" s="209">
        <v>2021</v>
      </c>
    </row>
    <row r="7080" spans="1:6" x14ac:dyDescent="0.45">
      <c r="A7080" s="209">
        <v>0</v>
      </c>
      <c r="B7080" s="209">
        <v>0</v>
      </c>
      <c r="C7080" s="208">
        <v>61.113532935484862</v>
      </c>
      <c r="D7080" s="209"/>
      <c r="E7080" s="209"/>
      <c r="F7080" s="209">
        <v>2021</v>
      </c>
    </row>
    <row r="7081" spans="1:6" x14ac:dyDescent="0.45">
      <c r="A7081" s="209">
        <v>0</v>
      </c>
      <c r="B7081" s="209">
        <v>0</v>
      </c>
      <c r="C7081" s="208">
        <v>28.78429909750847</v>
      </c>
      <c r="D7081" s="209"/>
      <c r="E7081" s="209"/>
      <c r="F7081" s="209">
        <v>2021</v>
      </c>
    </row>
    <row r="7082" spans="1:6" x14ac:dyDescent="0.45">
      <c r="A7082" s="209">
        <v>0</v>
      </c>
      <c r="B7082" s="209">
        <v>0</v>
      </c>
      <c r="C7082" s="208">
        <v>37.365899024554622</v>
      </c>
      <c r="D7082" s="209"/>
      <c r="E7082" s="209"/>
      <c r="F7082" s="209">
        <v>2021</v>
      </c>
    </row>
    <row r="7083" spans="1:6" x14ac:dyDescent="0.45">
      <c r="A7083" s="209">
        <v>0</v>
      </c>
      <c r="B7083" s="209">
        <v>0</v>
      </c>
      <c r="C7083" s="208">
        <v>36.003718567450392</v>
      </c>
      <c r="D7083" s="209"/>
      <c r="E7083" s="209"/>
      <c r="F7083" s="209">
        <v>2021</v>
      </c>
    </row>
    <row r="7084" spans="1:6" x14ac:dyDescent="0.45">
      <c r="A7084" s="209">
        <v>0</v>
      </c>
      <c r="B7084" s="209">
        <v>0</v>
      </c>
      <c r="C7084" s="208">
        <v>35.937590019014209</v>
      </c>
      <c r="D7084" s="209"/>
      <c r="E7084" s="209"/>
      <c r="F7084" s="209">
        <v>2021</v>
      </c>
    </row>
    <row r="7085" spans="1:6" x14ac:dyDescent="0.45">
      <c r="A7085" s="209">
        <v>0</v>
      </c>
      <c r="B7085" s="209">
        <v>0</v>
      </c>
      <c r="C7085" s="208">
        <v>53.891277788938872</v>
      </c>
      <c r="D7085" s="209"/>
      <c r="E7085" s="209"/>
      <c r="F7085" s="209">
        <v>2021</v>
      </c>
    </row>
    <row r="7086" spans="1:6" x14ac:dyDescent="0.45">
      <c r="A7086" s="209">
        <v>0</v>
      </c>
      <c r="B7086" s="209">
        <v>0</v>
      </c>
      <c r="C7086" s="208">
        <v>34.805414744360583</v>
      </c>
      <c r="D7086" s="209"/>
      <c r="E7086" s="209"/>
      <c r="F7086" s="209">
        <v>2021</v>
      </c>
    </row>
    <row r="7087" spans="1:6" x14ac:dyDescent="0.45">
      <c r="A7087" s="209">
        <v>0</v>
      </c>
      <c r="B7087" s="209">
        <v>0</v>
      </c>
      <c r="C7087" s="208">
        <v>43.420442275536743</v>
      </c>
      <c r="D7087" s="209"/>
      <c r="E7087" s="209"/>
      <c r="F7087" s="209">
        <v>2021</v>
      </c>
    </row>
    <row r="7088" spans="1:6" x14ac:dyDescent="0.45">
      <c r="A7088" s="209">
        <v>0</v>
      </c>
      <c r="B7088" s="209">
        <v>0</v>
      </c>
      <c r="C7088" s="208">
        <v>34.937180600763718</v>
      </c>
      <c r="D7088" s="209"/>
      <c r="E7088" s="209"/>
      <c r="F7088" s="209">
        <v>2021</v>
      </c>
    </row>
    <row r="7089" spans="1:6" x14ac:dyDescent="0.45">
      <c r="A7089" s="209">
        <v>0</v>
      </c>
      <c r="B7089" s="209">
        <v>0</v>
      </c>
      <c r="C7089" s="208">
        <v>32.127243198328259</v>
      </c>
      <c r="D7089" s="209"/>
      <c r="E7089" s="209"/>
      <c r="F7089" s="209">
        <v>2021</v>
      </c>
    </row>
    <row r="7090" spans="1:6" x14ac:dyDescent="0.45">
      <c r="A7090" s="209">
        <v>0</v>
      </c>
      <c r="B7090" s="209">
        <v>0</v>
      </c>
      <c r="C7090" s="208">
        <v>29.928873728603769</v>
      </c>
      <c r="D7090" s="209"/>
      <c r="E7090" s="209"/>
      <c r="F7090" s="209">
        <v>2021</v>
      </c>
    </row>
    <row r="7091" spans="1:6" x14ac:dyDescent="0.45">
      <c r="A7091" s="209">
        <v>0</v>
      </c>
      <c r="B7091" s="209">
        <v>0</v>
      </c>
      <c r="C7091" s="208">
        <v>24.512130810488841</v>
      </c>
      <c r="D7091" s="209"/>
      <c r="E7091" s="209"/>
      <c r="F7091" s="209">
        <v>2021</v>
      </c>
    </row>
    <row r="7092" spans="1:6" x14ac:dyDescent="0.45">
      <c r="A7092" s="209">
        <v>0</v>
      </c>
      <c r="B7092" s="209">
        <v>0</v>
      </c>
      <c r="C7092" s="208">
        <v>11.97992659456194</v>
      </c>
      <c r="D7092" s="209"/>
      <c r="E7092" s="209"/>
      <c r="F7092" s="209">
        <v>2021</v>
      </c>
    </row>
    <row r="7093" spans="1:6" x14ac:dyDescent="0.45">
      <c r="A7093" s="209">
        <v>0</v>
      </c>
      <c r="B7093" s="209">
        <v>0</v>
      </c>
      <c r="C7093" s="208">
        <v>24.075713704103691</v>
      </c>
      <c r="D7093" s="209"/>
      <c r="E7093" s="209"/>
      <c r="F7093" s="209">
        <v>2021</v>
      </c>
    </row>
    <row r="7094" spans="1:6" x14ac:dyDescent="0.45">
      <c r="A7094" s="209">
        <v>0</v>
      </c>
      <c r="B7094" s="209">
        <v>0</v>
      </c>
      <c r="C7094" s="208">
        <v>35.977223991598443</v>
      </c>
      <c r="D7094" s="209"/>
      <c r="E7094" s="209"/>
      <c r="F7094" s="209">
        <v>2021</v>
      </c>
    </row>
    <row r="7095" spans="1:6" x14ac:dyDescent="0.45">
      <c r="A7095" s="209">
        <v>0</v>
      </c>
      <c r="B7095" s="209">
        <v>0</v>
      </c>
      <c r="C7095" s="208">
        <v>35.859176721263978</v>
      </c>
      <c r="D7095" s="209"/>
      <c r="E7095" s="209"/>
      <c r="F7095" s="209">
        <v>2021</v>
      </c>
    </row>
    <row r="7096" spans="1:6" x14ac:dyDescent="0.45">
      <c r="A7096" s="209">
        <v>0</v>
      </c>
      <c r="B7096" s="209">
        <v>0</v>
      </c>
      <c r="C7096" s="208">
        <v>36.170040547539131</v>
      </c>
      <c r="D7096" s="209"/>
      <c r="E7096" s="209"/>
      <c r="F7096" s="209">
        <v>2021</v>
      </c>
    </row>
    <row r="7097" spans="1:6" x14ac:dyDescent="0.45">
      <c r="A7097" s="209">
        <v>0</v>
      </c>
      <c r="B7097" s="209">
        <v>0</v>
      </c>
      <c r="C7097" s="208">
        <v>17.968468854359969</v>
      </c>
      <c r="D7097" s="209"/>
      <c r="E7097" s="209"/>
      <c r="F7097" s="209">
        <v>2021</v>
      </c>
    </row>
    <row r="7098" spans="1:6" x14ac:dyDescent="0.45">
      <c r="A7098" s="209">
        <v>0</v>
      </c>
      <c r="B7098" s="209">
        <v>0</v>
      </c>
      <c r="C7098" s="208">
        <v>42.146421569123817</v>
      </c>
      <c r="D7098" s="209"/>
      <c r="E7098" s="209"/>
      <c r="F7098" s="209">
        <v>2021</v>
      </c>
    </row>
    <row r="7099" spans="1:6" x14ac:dyDescent="0.45">
      <c r="A7099" s="209">
        <v>0</v>
      </c>
      <c r="B7099" s="209">
        <v>0</v>
      </c>
      <c r="C7099" s="208">
        <v>42.116351318831803</v>
      </c>
      <c r="D7099" s="209"/>
      <c r="E7099" s="209"/>
      <c r="F7099" s="209">
        <v>2021</v>
      </c>
    </row>
    <row r="7100" spans="1:6" x14ac:dyDescent="0.45">
      <c r="A7100" s="209">
        <v>0</v>
      </c>
      <c r="B7100" s="209">
        <v>0</v>
      </c>
      <c r="C7100" s="208">
        <v>35.674046752267436</v>
      </c>
      <c r="D7100" s="209"/>
      <c r="E7100" s="209"/>
      <c r="F7100" s="209">
        <v>2021</v>
      </c>
    </row>
    <row r="7101" spans="1:6" x14ac:dyDescent="0.45">
      <c r="A7101" s="209">
        <v>0</v>
      </c>
      <c r="B7101" s="209">
        <v>0</v>
      </c>
      <c r="C7101" s="208">
        <v>42.239563369612952</v>
      </c>
      <c r="D7101" s="209"/>
      <c r="E7101" s="209"/>
      <c r="F7101" s="209">
        <v>2021</v>
      </c>
    </row>
    <row r="7102" spans="1:6" x14ac:dyDescent="0.45">
      <c r="A7102" s="209">
        <v>0</v>
      </c>
      <c r="B7102" s="209">
        <v>0</v>
      </c>
      <c r="C7102" s="208">
        <v>42.141395165813897</v>
      </c>
      <c r="D7102" s="209"/>
      <c r="E7102" s="209"/>
      <c r="F7102" s="209">
        <v>2021</v>
      </c>
    </row>
    <row r="7103" spans="1:6" x14ac:dyDescent="0.45">
      <c r="A7103" s="209">
        <v>0</v>
      </c>
      <c r="B7103" s="209">
        <v>0</v>
      </c>
      <c r="C7103" s="208">
        <v>37.108172604188439</v>
      </c>
      <c r="D7103" s="209"/>
      <c r="E7103" s="209"/>
      <c r="F7103" s="209">
        <v>2021</v>
      </c>
    </row>
    <row r="7104" spans="1:6" x14ac:dyDescent="0.45">
      <c r="A7104" s="209">
        <v>0</v>
      </c>
      <c r="B7104" s="209">
        <v>0</v>
      </c>
      <c r="C7104" s="208">
        <v>26.15412900238347</v>
      </c>
      <c r="D7104" s="209"/>
      <c r="E7104" s="209"/>
      <c r="F7104" s="209">
        <v>2021</v>
      </c>
    </row>
    <row r="7105" spans="1:6" x14ac:dyDescent="0.45">
      <c r="A7105" s="209">
        <v>0</v>
      </c>
      <c r="B7105" s="209">
        <v>0</v>
      </c>
      <c r="C7105" s="208">
        <v>35.959614363848843</v>
      </c>
      <c r="D7105" s="209"/>
      <c r="E7105" s="209"/>
      <c r="F7105" s="209">
        <v>2021</v>
      </c>
    </row>
    <row r="7106" spans="1:6" x14ac:dyDescent="0.45">
      <c r="A7106" s="209">
        <v>0</v>
      </c>
      <c r="B7106" s="209">
        <v>0</v>
      </c>
      <c r="C7106" s="208">
        <v>41.618365989975914</v>
      </c>
      <c r="D7106" s="209"/>
      <c r="E7106" s="209"/>
      <c r="F7106" s="209">
        <v>2021</v>
      </c>
    </row>
    <row r="7107" spans="1:6" x14ac:dyDescent="0.45">
      <c r="A7107" s="209">
        <v>0</v>
      </c>
      <c r="B7107" s="209">
        <v>0</v>
      </c>
      <c r="C7107" s="208">
        <v>39.16962010172832</v>
      </c>
      <c r="D7107" s="209"/>
      <c r="E7107" s="209"/>
      <c r="F7107" s="209">
        <v>2021</v>
      </c>
    </row>
    <row r="7108" spans="1:6" x14ac:dyDescent="0.45">
      <c r="A7108" s="209">
        <v>0</v>
      </c>
      <c r="B7108" s="209">
        <v>0</v>
      </c>
      <c r="C7108" s="208">
        <v>12.72275046988926</v>
      </c>
      <c r="D7108" s="209"/>
      <c r="E7108" s="209"/>
      <c r="F7108" s="209">
        <v>2021</v>
      </c>
    </row>
    <row r="7109" spans="1:6" x14ac:dyDescent="0.45">
      <c r="A7109" s="209">
        <v>0</v>
      </c>
      <c r="B7109" s="209">
        <v>0</v>
      </c>
      <c r="C7109" s="208">
        <v>42.487484993213343</v>
      </c>
      <c r="D7109" s="209"/>
      <c r="E7109" s="209"/>
      <c r="F7109" s="209">
        <v>2021</v>
      </c>
    </row>
    <row r="7110" spans="1:6" x14ac:dyDescent="0.45">
      <c r="A7110" s="209">
        <v>0</v>
      </c>
      <c r="B7110" s="209">
        <v>0</v>
      </c>
      <c r="C7110" s="208">
        <v>35.987054895751079</v>
      </c>
      <c r="D7110" s="209"/>
      <c r="E7110" s="209"/>
      <c r="F7110" s="209">
        <v>2021</v>
      </c>
    </row>
    <row r="7111" spans="1:6" x14ac:dyDescent="0.45">
      <c r="A7111" s="209">
        <v>0</v>
      </c>
      <c r="B7111" s="209">
        <v>0</v>
      </c>
      <c r="C7111" s="208">
        <v>33.148025750298572</v>
      </c>
      <c r="D7111" s="209"/>
      <c r="E7111" s="209"/>
      <c r="F7111" s="209">
        <v>2021</v>
      </c>
    </row>
    <row r="7112" spans="1:6" x14ac:dyDescent="0.45">
      <c r="A7112" s="209">
        <v>0</v>
      </c>
      <c r="B7112" s="209">
        <v>0</v>
      </c>
      <c r="C7112" s="208">
        <v>41.901155556948709</v>
      </c>
      <c r="D7112" s="209"/>
      <c r="E7112" s="209"/>
      <c r="F7112" s="209">
        <v>2021</v>
      </c>
    </row>
    <row r="7113" spans="1:6" x14ac:dyDescent="0.45">
      <c r="A7113" s="209">
        <v>0</v>
      </c>
      <c r="B7113" s="209">
        <v>0</v>
      </c>
      <c r="C7113" s="208">
        <v>39.073023657411078</v>
      </c>
      <c r="D7113" s="209"/>
      <c r="E7113" s="209"/>
      <c r="F7113" s="209">
        <v>2021</v>
      </c>
    </row>
    <row r="7114" spans="1:6" x14ac:dyDescent="0.45">
      <c r="A7114" s="209">
        <v>0</v>
      </c>
      <c r="B7114" s="209">
        <v>0</v>
      </c>
      <c r="C7114" s="208">
        <v>30.124996629279511</v>
      </c>
      <c r="D7114" s="209"/>
      <c r="E7114" s="209"/>
      <c r="F7114" s="209">
        <v>2021</v>
      </c>
    </row>
    <row r="7115" spans="1:6" x14ac:dyDescent="0.45">
      <c r="A7115" s="209">
        <v>0</v>
      </c>
      <c r="B7115" s="209">
        <v>0</v>
      </c>
      <c r="C7115" s="208">
        <v>51.324124498485808</v>
      </c>
      <c r="D7115" s="209"/>
      <c r="E7115" s="209"/>
      <c r="F7115" s="209">
        <v>2021</v>
      </c>
    </row>
    <row r="7116" spans="1:6" x14ac:dyDescent="0.45">
      <c r="A7116" s="209">
        <v>0</v>
      </c>
      <c r="B7116" s="209">
        <v>0</v>
      </c>
      <c r="C7116" s="208">
        <v>51.137898917278008</v>
      </c>
      <c r="D7116" s="209"/>
      <c r="E7116" s="209"/>
      <c r="F7116" s="209">
        <v>2021</v>
      </c>
    </row>
    <row r="7117" spans="1:6" x14ac:dyDescent="0.45">
      <c r="A7117" s="209">
        <v>0</v>
      </c>
      <c r="B7117" s="209">
        <v>0</v>
      </c>
      <c r="C7117" s="208">
        <v>34.636571943506723</v>
      </c>
      <c r="D7117" s="209"/>
      <c r="E7117" s="209"/>
      <c r="F7117" s="209">
        <v>2021</v>
      </c>
    </row>
    <row r="7118" spans="1:6" x14ac:dyDescent="0.45">
      <c r="A7118" s="209">
        <v>0</v>
      </c>
      <c r="B7118" s="209">
        <v>0</v>
      </c>
      <c r="C7118" s="208">
        <v>38.951471736002063</v>
      </c>
      <c r="D7118" s="209"/>
      <c r="E7118" s="209"/>
      <c r="F7118" s="209">
        <v>2021</v>
      </c>
    </row>
    <row r="7119" spans="1:6" x14ac:dyDescent="0.45">
      <c r="A7119" s="209">
        <v>0</v>
      </c>
      <c r="B7119" s="209">
        <v>0</v>
      </c>
      <c r="C7119" s="208">
        <v>12.12144433111788</v>
      </c>
      <c r="D7119" s="209"/>
      <c r="E7119" s="209"/>
      <c r="F7119" s="209">
        <v>2021</v>
      </c>
    </row>
    <row r="7120" spans="1:6" x14ac:dyDescent="0.45">
      <c r="A7120" s="209">
        <v>0</v>
      </c>
      <c r="B7120" s="209">
        <v>0</v>
      </c>
      <c r="C7120" s="208">
        <v>7.055509718160474</v>
      </c>
      <c r="D7120" s="209"/>
      <c r="E7120" s="209"/>
      <c r="F7120" s="209">
        <v>2021</v>
      </c>
    </row>
    <row r="7121" spans="1:6" x14ac:dyDescent="0.45">
      <c r="A7121" s="209">
        <v>0</v>
      </c>
      <c r="B7121" s="209">
        <v>0</v>
      </c>
      <c r="C7121" s="208">
        <v>24.238516075415308</v>
      </c>
      <c r="D7121" s="209"/>
      <c r="E7121" s="209"/>
      <c r="F7121" s="209">
        <v>2021</v>
      </c>
    </row>
    <row r="7122" spans="1:6" x14ac:dyDescent="0.45">
      <c r="A7122" s="209">
        <v>0</v>
      </c>
      <c r="B7122" s="209">
        <v>0</v>
      </c>
      <c r="C7122" s="208">
        <v>51.702981303706643</v>
      </c>
      <c r="D7122" s="209"/>
      <c r="E7122" s="209"/>
      <c r="F7122" s="209">
        <v>2021</v>
      </c>
    </row>
    <row r="7123" spans="1:6" x14ac:dyDescent="0.45">
      <c r="A7123" s="209">
        <v>0</v>
      </c>
      <c r="B7123" s="209">
        <v>0</v>
      </c>
      <c r="C7123" s="208">
        <v>31.355143128752559</v>
      </c>
      <c r="D7123" s="209"/>
      <c r="E7123" s="209"/>
      <c r="F7123" s="209">
        <v>2021</v>
      </c>
    </row>
    <row r="7124" spans="1:6" x14ac:dyDescent="0.45">
      <c r="A7124" s="209">
        <v>0</v>
      </c>
      <c r="B7124" s="209">
        <v>0</v>
      </c>
      <c r="C7124" s="208">
        <v>39.874415603627192</v>
      </c>
      <c r="D7124" s="209"/>
      <c r="E7124" s="209"/>
      <c r="F7124" s="209">
        <v>2021</v>
      </c>
    </row>
    <row r="7125" spans="1:6" x14ac:dyDescent="0.45">
      <c r="A7125" s="209">
        <v>0</v>
      </c>
      <c r="B7125" s="209">
        <v>0</v>
      </c>
      <c r="C7125" s="208">
        <v>63.656584307713857</v>
      </c>
      <c r="D7125" s="209"/>
      <c r="E7125" s="209"/>
      <c r="F7125" s="209">
        <v>2021</v>
      </c>
    </row>
    <row r="7126" spans="1:6" x14ac:dyDescent="0.45">
      <c r="A7126" s="209">
        <v>0</v>
      </c>
      <c r="B7126" s="209">
        <v>0</v>
      </c>
      <c r="C7126" s="208">
        <v>38.066013245454293</v>
      </c>
      <c r="D7126" s="209"/>
      <c r="E7126" s="209"/>
      <c r="F7126" s="209">
        <v>2021</v>
      </c>
    </row>
    <row r="7127" spans="1:6" x14ac:dyDescent="0.45">
      <c r="A7127" s="209">
        <v>0</v>
      </c>
      <c r="B7127" s="209">
        <v>0</v>
      </c>
      <c r="C7127" s="208">
        <v>21.663387785020241</v>
      </c>
      <c r="D7127" s="209"/>
      <c r="E7127" s="209"/>
      <c r="F7127" s="209">
        <v>2021</v>
      </c>
    </row>
    <row r="7128" spans="1:6" x14ac:dyDescent="0.45">
      <c r="A7128" s="209">
        <v>0</v>
      </c>
      <c r="B7128" s="209">
        <v>0</v>
      </c>
      <c r="C7128" s="208">
        <v>30.178478845684321</v>
      </c>
      <c r="D7128" s="209"/>
      <c r="E7128" s="209"/>
      <c r="F7128" s="209">
        <v>2021</v>
      </c>
    </row>
    <row r="7129" spans="1:6" x14ac:dyDescent="0.45">
      <c r="A7129" s="209">
        <v>0</v>
      </c>
      <c r="B7129" s="209">
        <v>0</v>
      </c>
      <c r="C7129" s="208">
        <v>35.49735625520961</v>
      </c>
      <c r="D7129" s="209"/>
      <c r="E7129" s="209"/>
      <c r="F7129" s="209">
        <v>2021</v>
      </c>
    </row>
    <row r="7130" spans="1:6" x14ac:dyDescent="0.45">
      <c r="A7130" s="209">
        <v>0</v>
      </c>
      <c r="B7130" s="209">
        <v>0</v>
      </c>
      <c r="C7130" s="208">
        <v>35.622800200235353</v>
      </c>
      <c r="D7130" s="209"/>
      <c r="E7130" s="209"/>
      <c r="F7130" s="209">
        <v>2021</v>
      </c>
    </row>
    <row r="7131" spans="1:6" x14ac:dyDescent="0.45">
      <c r="A7131" s="209">
        <v>0</v>
      </c>
      <c r="B7131" s="209">
        <v>0</v>
      </c>
      <c r="C7131" s="208">
        <v>36.21206646201496</v>
      </c>
      <c r="D7131" s="209"/>
      <c r="E7131" s="209"/>
      <c r="F7131" s="209">
        <v>2021</v>
      </c>
    </row>
    <row r="7132" spans="1:6" x14ac:dyDescent="0.45">
      <c r="A7132" s="209">
        <v>0</v>
      </c>
      <c r="B7132" s="209">
        <v>0</v>
      </c>
      <c r="C7132" s="208">
        <v>15.14509669003318</v>
      </c>
      <c r="D7132" s="209"/>
      <c r="E7132" s="209"/>
      <c r="F7132" s="209">
        <v>2021</v>
      </c>
    </row>
    <row r="7133" spans="1:6" x14ac:dyDescent="0.45">
      <c r="A7133" s="209">
        <v>0</v>
      </c>
      <c r="B7133" s="209">
        <v>0</v>
      </c>
      <c r="C7133" s="208">
        <v>23.911619265970032</v>
      </c>
      <c r="D7133" s="209"/>
      <c r="E7133" s="209"/>
      <c r="F7133" s="209">
        <v>2021</v>
      </c>
    </row>
    <row r="7134" spans="1:6" x14ac:dyDescent="0.45">
      <c r="A7134" s="209">
        <v>0</v>
      </c>
      <c r="B7134" s="209">
        <v>0</v>
      </c>
      <c r="C7134" s="208">
        <v>41.473578577511617</v>
      </c>
      <c r="D7134" s="209"/>
      <c r="E7134" s="209"/>
      <c r="F7134" s="209">
        <v>2021</v>
      </c>
    </row>
    <row r="7135" spans="1:6" x14ac:dyDescent="0.45">
      <c r="A7135" s="209">
        <v>0</v>
      </c>
      <c r="B7135" s="209">
        <v>0</v>
      </c>
      <c r="C7135" s="208">
        <v>60.33351248041113</v>
      </c>
      <c r="D7135" s="209"/>
      <c r="E7135" s="209"/>
      <c r="F7135" s="209">
        <v>2021</v>
      </c>
    </row>
    <row r="7136" spans="1:6" x14ac:dyDescent="0.45">
      <c r="A7136" s="209">
        <v>0</v>
      </c>
      <c r="B7136" s="209">
        <v>0</v>
      </c>
      <c r="C7136" s="208">
        <v>35.383635816181901</v>
      </c>
      <c r="D7136" s="209"/>
      <c r="E7136" s="209"/>
      <c r="F7136" s="209">
        <v>2021</v>
      </c>
    </row>
    <row r="7137" spans="1:6" x14ac:dyDescent="0.45">
      <c r="A7137" s="209">
        <v>0</v>
      </c>
      <c r="B7137" s="209">
        <v>0</v>
      </c>
      <c r="C7137" s="208">
        <v>38.039047493337208</v>
      </c>
      <c r="D7137" s="209"/>
      <c r="E7137" s="209"/>
      <c r="F7137" s="209">
        <v>2021</v>
      </c>
    </row>
    <row r="7138" spans="1:6" x14ac:dyDescent="0.45">
      <c r="A7138" s="209">
        <v>0</v>
      </c>
      <c r="B7138" s="209">
        <v>0</v>
      </c>
      <c r="C7138" s="208">
        <v>26.270095000485181</v>
      </c>
      <c r="D7138" s="209"/>
      <c r="E7138" s="209"/>
      <c r="F7138" s="209">
        <v>2021</v>
      </c>
    </row>
    <row r="7139" spans="1:6" x14ac:dyDescent="0.45">
      <c r="A7139" s="209">
        <v>0</v>
      </c>
      <c r="B7139" s="209">
        <v>0</v>
      </c>
      <c r="C7139" s="208">
        <v>49.753365496890261</v>
      </c>
      <c r="D7139" s="209"/>
      <c r="E7139" s="209"/>
      <c r="F7139" s="209">
        <v>2021</v>
      </c>
    </row>
    <row r="7140" spans="1:6" x14ac:dyDescent="0.45">
      <c r="A7140" s="209">
        <v>0</v>
      </c>
      <c r="B7140" s="209">
        <v>0</v>
      </c>
      <c r="C7140" s="208">
        <v>3.7237430753497982</v>
      </c>
      <c r="D7140" s="209"/>
      <c r="E7140" s="209"/>
      <c r="F7140" s="209">
        <v>2021</v>
      </c>
    </row>
    <row r="7141" spans="1:6" x14ac:dyDescent="0.45">
      <c r="A7141" s="209">
        <v>0</v>
      </c>
      <c r="B7141" s="209">
        <v>0</v>
      </c>
      <c r="C7141" s="208">
        <v>23.96460280304921</v>
      </c>
      <c r="D7141" s="209"/>
      <c r="E7141" s="209"/>
      <c r="F7141" s="209">
        <v>2021</v>
      </c>
    </row>
    <row r="7142" spans="1:6" x14ac:dyDescent="0.45">
      <c r="A7142" s="209">
        <v>0</v>
      </c>
      <c r="B7142" s="209">
        <v>0</v>
      </c>
      <c r="C7142" s="208">
        <v>28.53965408725567</v>
      </c>
      <c r="D7142" s="209"/>
      <c r="E7142" s="209"/>
      <c r="F7142" s="209">
        <v>2021</v>
      </c>
    </row>
    <row r="7143" spans="1:6" x14ac:dyDescent="0.45">
      <c r="A7143" s="209">
        <v>0</v>
      </c>
      <c r="B7143" s="209">
        <v>0</v>
      </c>
      <c r="C7143" s="208">
        <v>50.762904371037607</v>
      </c>
      <c r="D7143" s="209"/>
      <c r="E7143" s="209"/>
      <c r="F7143" s="209">
        <v>2021</v>
      </c>
    </row>
    <row r="7144" spans="1:6" x14ac:dyDescent="0.45">
      <c r="A7144" s="209">
        <v>0</v>
      </c>
      <c r="B7144" s="209">
        <v>0</v>
      </c>
      <c r="C7144" s="208">
        <v>20.733260558701499</v>
      </c>
      <c r="D7144" s="209"/>
      <c r="E7144" s="209"/>
      <c r="F7144" s="209">
        <v>2021</v>
      </c>
    </row>
    <row r="7145" spans="1:6" x14ac:dyDescent="0.45">
      <c r="A7145" s="209">
        <v>0</v>
      </c>
      <c r="B7145" s="209">
        <v>0</v>
      </c>
      <c r="C7145" s="208">
        <v>86.250751063225991</v>
      </c>
      <c r="D7145" s="209"/>
      <c r="E7145" s="209"/>
      <c r="F7145" s="209">
        <v>2021</v>
      </c>
    </row>
    <row r="7146" spans="1:6" x14ac:dyDescent="0.45">
      <c r="A7146" s="209">
        <v>0</v>
      </c>
      <c r="B7146" s="209">
        <v>0</v>
      </c>
      <c r="C7146" s="208">
        <v>62.838404336810562</v>
      </c>
      <c r="D7146" s="209"/>
      <c r="E7146" s="209"/>
      <c r="F7146" s="209">
        <v>2021</v>
      </c>
    </row>
    <row r="7147" spans="1:6" x14ac:dyDescent="0.45">
      <c r="A7147" s="209">
        <v>0</v>
      </c>
      <c r="B7147" s="209">
        <v>0</v>
      </c>
      <c r="C7147" s="208">
        <v>41.029050328545701</v>
      </c>
      <c r="D7147" s="209"/>
      <c r="E7147" s="209"/>
      <c r="F7147" s="209">
        <v>2021</v>
      </c>
    </row>
    <row r="7148" spans="1:6" x14ac:dyDescent="0.45">
      <c r="A7148" s="209">
        <v>0</v>
      </c>
      <c r="B7148" s="209">
        <v>0</v>
      </c>
      <c r="C7148" s="208">
        <v>19.658618015561171</v>
      </c>
      <c r="D7148" s="209"/>
      <c r="E7148" s="209"/>
      <c r="F7148" s="209">
        <v>2021</v>
      </c>
    </row>
    <row r="7149" spans="1:6" x14ac:dyDescent="0.45">
      <c r="A7149" s="209">
        <v>0</v>
      </c>
      <c r="B7149" s="209">
        <v>0</v>
      </c>
      <c r="C7149" s="208">
        <v>34.687638280672473</v>
      </c>
      <c r="D7149" s="209"/>
      <c r="E7149" s="209"/>
      <c r="F7149" s="209">
        <v>2021</v>
      </c>
    </row>
    <row r="7150" spans="1:6" x14ac:dyDescent="0.45">
      <c r="A7150" s="209">
        <v>0</v>
      </c>
      <c r="B7150" s="209">
        <v>0</v>
      </c>
      <c r="C7150" s="208">
        <v>38.994801646817002</v>
      </c>
      <c r="D7150" s="209"/>
      <c r="E7150" s="209"/>
      <c r="F7150" s="209">
        <v>2021</v>
      </c>
    </row>
    <row r="7151" spans="1:6" x14ac:dyDescent="0.45">
      <c r="A7151" s="209">
        <v>0</v>
      </c>
      <c r="B7151" s="209">
        <v>0</v>
      </c>
      <c r="C7151" s="208">
        <v>71.778279049650322</v>
      </c>
      <c r="D7151" s="209"/>
      <c r="E7151" s="209"/>
      <c r="F7151" s="209">
        <v>2021</v>
      </c>
    </row>
    <row r="7152" spans="1:6" x14ac:dyDescent="0.45">
      <c r="A7152" s="209">
        <v>0</v>
      </c>
      <c r="B7152" s="209">
        <v>0</v>
      </c>
      <c r="C7152" s="208">
        <v>39.933574504221802</v>
      </c>
      <c r="D7152" s="209"/>
      <c r="E7152" s="209"/>
      <c r="F7152" s="209">
        <v>2021</v>
      </c>
    </row>
    <row r="7153" spans="1:6" x14ac:dyDescent="0.45">
      <c r="A7153" s="209">
        <v>0</v>
      </c>
      <c r="B7153" s="209">
        <v>0</v>
      </c>
      <c r="C7153" s="208">
        <v>77.477587542976892</v>
      </c>
      <c r="D7153" s="209"/>
      <c r="E7153" s="209"/>
      <c r="F7153" s="209">
        <v>2021</v>
      </c>
    </row>
    <row r="7154" spans="1:6" x14ac:dyDescent="0.45">
      <c r="A7154" s="209">
        <v>0</v>
      </c>
      <c r="B7154" s="209">
        <v>0</v>
      </c>
      <c r="C7154" s="208">
        <v>36.856597881776651</v>
      </c>
      <c r="D7154" s="209"/>
      <c r="E7154" s="209"/>
      <c r="F7154" s="209">
        <v>2021</v>
      </c>
    </row>
    <row r="7155" spans="1:6" x14ac:dyDescent="0.45">
      <c r="A7155" s="209">
        <v>0</v>
      </c>
      <c r="B7155" s="209">
        <v>0</v>
      </c>
      <c r="C7155" s="208">
        <v>55.315824626067212</v>
      </c>
      <c r="D7155" s="209"/>
      <c r="E7155" s="209"/>
      <c r="F7155" s="209">
        <v>2021</v>
      </c>
    </row>
    <row r="7156" spans="1:6" x14ac:dyDescent="0.45">
      <c r="A7156" s="209">
        <v>0</v>
      </c>
      <c r="B7156" s="209">
        <v>0</v>
      </c>
      <c r="C7156" s="208">
        <v>45.462426657353021</v>
      </c>
      <c r="D7156" s="209"/>
      <c r="E7156" s="209"/>
      <c r="F7156" s="209">
        <v>2021</v>
      </c>
    </row>
    <row r="7157" spans="1:6" x14ac:dyDescent="0.45">
      <c r="A7157" s="209">
        <v>0</v>
      </c>
      <c r="B7157" s="209">
        <v>0</v>
      </c>
      <c r="C7157" s="208">
        <v>24.743540075428051</v>
      </c>
      <c r="D7157" s="209"/>
      <c r="E7157" s="209"/>
      <c r="F7157" s="209">
        <v>2021</v>
      </c>
    </row>
    <row r="7158" spans="1:6" x14ac:dyDescent="0.45">
      <c r="A7158" s="209">
        <v>0</v>
      </c>
      <c r="B7158" s="209">
        <v>0</v>
      </c>
      <c r="C7158" s="208">
        <v>36.368918646337193</v>
      </c>
      <c r="D7158" s="209"/>
      <c r="E7158" s="209"/>
      <c r="F7158" s="209">
        <v>2021</v>
      </c>
    </row>
    <row r="7159" spans="1:6" x14ac:dyDescent="0.45">
      <c r="A7159" s="209">
        <v>0</v>
      </c>
      <c r="B7159" s="209">
        <v>0</v>
      </c>
      <c r="C7159" s="208">
        <v>43.084430614828982</v>
      </c>
      <c r="D7159" s="209"/>
      <c r="E7159" s="209"/>
      <c r="F7159" s="209">
        <v>2021</v>
      </c>
    </row>
    <row r="7160" spans="1:6" x14ac:dyDescent="0.45">
      <c r="A7160" s="209">
        <v>0</v>
      </c>
      <c r="B7160" s="209">
        <v>0</v>
      </c>
      <c r="C7160" s="208">
        <v>48.655809607816629</v>
      </c>
      <c r="D7160" s="209"/>
      <c r="E7160" s="209"/>
      <c r="F7160" s="209">
        <v>2021</v>
      </c>
    </row>
    <row r="7161" spans="1:6" x14ac:dyDescent="0.45">
      <c r="A7161" s="209">
        <v>0</v>
      </c>
      <c r="B7161" s="209">
        <v>0</v>
      </c>
      <c r="C7161" s="208">
        <v>41.414488490158611</v>
      </c>
      <c r="D7161" s="209"/>
      <c r="E7161" s="209"/>
      <c r="F7161" s="209">
        <v>2021</v>
      </c>
    </row>
    <row r="7162" spans="1:6" x14ac:dyDescent="0.45">
      <c r="A7162" s="209">
        <v>0</v>
      </c>
      <c r="B7162" s="209">
        <v>0</v>
      </c>
      <c r="C7162" s="208">
        <v>37.084205000485198</v>
      </c>
      <c r="D7162" s="209"/>
      <c r="E7162" s="209"/>
      <c r="F7162" s="209">
        <v>2021</v>
      </c>
    </row>
    <row r="7163" spans="1:6" x14ac:dyDescent="0.45">
      <c r="A7163" s="209">
        <v>0</v>
      </c>
      <c r="B7163" s="209">
        <v>0</v>
      </c>
      <c r="C7163" s="208">
        <v>24.215867243714541</v>
      </c>
      <c r="D7163" s="209"/>
      <c r="E7163" s="209"/>
      <c r="F7163" s="209">
        <v>2021</v>
      </c>
    </row>
    <row r="7164" spans="1:6" x14ac:dyDescent="0.45">
      <c r="A7164" s="209">
        <v>0</v>
      </c>
      <c r="B7164" s="209">
        <v>0</v>
      </c>
      <c r="C7164" s="208">
        <v>22.58482341799375</v>
      </c>
      <c r="D7164" s="209"/>
      <c r="E7164" s="209"/>
      <c r="F7164" s="209">
        <v>2021</v>
      </c>
    </row>
    <row r="7165" spans="1:6" x14ac:dyDescent="0.45">
      <c r="A7165" s="209">
        <v>0</v>
      </c>
      <c r="B7165" s="209">
        <v>0</v>
      </c>
      <c r="C7165" s="208">
        <v>48.50177790483292</v>
      </c>
      <c r="D7165" s="209"/>
      <c r="E7165" s="209"/>
      <c r="F7165" s="209">
        <v>2021</v>
      </c>
    </row>
    <row r="7166" spans="1:6" x14ac:dyDescent="0.45">
      <c r="A7166" s="209">
        <v>0</v>
      </c>
      <c r="B7166" s="209">
        <v>0</v>
      </c>
      <c r="C7166" s="208">
        <v>12.53177068410157</v>
      </c>
      <c r="D7166" s="209"/>
      <c r="E7166" s="209"/>
      <c r="F7166" s="209">
        <v>2021</v>
      </c>
    </row>
    <row r="7167" spans="1:6" x14ac:dyDescent="0.45">
      <c r="A7167" s="209">
        <v>0</v>
      </c>
      <c r="B7167" s="209">
        <v>0</v>
      </c>
      <c r="C7167" s="208">
        <v>23.891099663763221</v>
      </c>
      <c r="D7167" s="209"/>
      <c r="E7167" s="209"/>
      <c r="F7167" s="209">
        <v>2021</v>
      </c>
    </row>
    <row r="7168" spans="1:6" x14ac:dyDescent="0.45">
      <c r="A7168" s="209">
        <v>0</v>
      </c>
      <c r="B7168" s="209">
        <v>0</v>
      </c>
      <c r="C7168" s="208">
        <v>42.083128949674602</v>
      </c>
      <c r="D7168" s="209"/>
      <c r="E7168" s="209"/>
      <c r="F7168" s="209">
        <v>2021</v>
      </c>
    </row>
    <row r="7169" spans="1:6" x14ac:dyDescent="0.45">
      <c r="A7169" s="209">
        <v>0</v>
      </c>
      <c r="B7169" s="209">
        <v>0</v>
      </c>
      <c r="C7169" s="208">
        <v>35.551250304685233</v>
      </c>
      <c r="D7169" s="209"/>
      <c r="E7169" s="209"/>
      <c r="F7169" s="209">
        <v>2021</v>
      </c>
    </row>
    <row r="7170" spans="1:6" x14ac:dyDescent="0.45">
      <c r="A7170" s="209">
        <v>0</v>
      </c>
      <c r="B7170" s="209">
        <v>0</v>
      </c>
      <c r="C7170" s="208">
        <v>41.127873051004407</v>
      </c>
      <c r="D7170" s="209"/>
      <c r="E7170" s="209"/>
      <c r="F7170" s="209">
        <v>2021</v>
      </c>
    </row>
    <row r="7171" spans="1:6" x14ac:dyDescent="0.45">
      <c r="A7171" s="209">
        <v>0</v>
      </c>
      <c r="B7171" s="209">
        <v>0</v>
      </c>
      <c r="C7171" s="208">
        <v>26.059656420772189</v>
      </c>
      <c r="D7171" s="209"/>
      <c r="E7171" s="209"/>
      <c r="F7171" s="209">
        <v>2021</v>
      </c>
    </row>
    <row r="7172" spans="1:6" x14ac:dyDescent="0.45">
      <c r="A7172" s="209">
        <v>0</v>
      </c>
      <c r="B7172" s="209">
        <v>0</v>
      </c>
      <c r="C7172" s="208">
        <v>45.332081601387337</v>
      </c>
      <c r="D7172" s="209"/>
      <c r="E7172" s="209"/>
      <c r="F7172" s="209">
        <v>2021</v>
      </c>
    </row>
    <row r="7173" spans="1:6" x14ac:dyDescent="0.45">
      <c r="A7173" s="209">
        <v>0</v>
      </c>
      <c r="B7173" s="209">
        <v>0</v>
      </c>
      <c r="C7173" s="208">
        <v>19.513189678755811</v>
      </c>
      <c r="D7173" s="209"/>
      <c r="E7173" s="209"/>
      <c r="F7173" s="209">
        <v>2021</v>
      </c>
    </row>
    <row r="7174" spans="1:6" x14ac:dyDescent="0.45">
      <c r="A7174" s="209">
        <v>0</v>
      </c>
      <c r="B7174" s="209">
        <v>0</v>
      </c>
      <c r="C7174" s="208">
        <v>41.742485450637624</v>
      </c>
      <c r="D7174" s="209"/>
      <c r="E7174" s="209"/>
      <c r="F7174" s="209">
        <v>2021</v>
      </c>
    </row>
    <row r="7175" spans="1:6" x14ac:dyDescent="0.45">
      <c r="A7175" s="209">
        <v>0</v>
      </c>
      <c r="B7175" s="209">
        <v>0</v>
      </c>
      <c r="C7175" s="208">
        <v>24.219273719232739</v>
      </c>
      <c r="D7175" s="209"/>
      <c r="E7175" s="209"/>
      <c r="F7175" s="209">
        <v>2021</v>
      </c>
    </row>
    <row r="7176" spans="1:6" x14ac:dyDescent="0.45">
      <c r="A7176" s="209">
        <v>0</v>
      </c>
      <c r="B7176" s="209">
        <v>0</v>
      </c>
      <c r="C7176" s="208">
        <v>32.97187324785645</v>
      </c>
      <c r="D7176" s="209"/>
      <c r="E7176" s="209"/>
      <c r="F7176" s="209">
        <v>2021</v>
      </c>
    </row>
    <row r="7177" spans="1:6" x14ac:dyDescent="0.45">
      <c r="A7177" s="209">
        <v>0</v>
      </c>
      <c r="B7177" s="209">
        <v>0</v>
      </c>
      <c r="C7177" s="208">
        <v>36.166401214883869</v>
      </c>
      <c r="D7177" s="209"/>
      <c r="E7177" s="209"/>
      <c r="F7177" s="209">
        <v>2021</v>
      </c>
    </row>
    <row r="7178" spans="1:6" x14ac:dyDescent="0.45">
      <c r="A7178" s="209">
        <v>0</v>
      </c>
      <c r="B7178" s="209">
        <v>0</v>
      </c>
      <c r="C7178" s="208">
        <v>29.500430484569389</v>
      </c>
      <c r="D7178" s="209"/>
      <c r="E7178" s="209"/>
      <c r="F7178" s="209">
        <v>2021</v>
      </c>
    </row>
    <row r="7179" spans="1:6" x14ac:dyDescent="0.45">
      <c r="A7179" s="209">
        <v>0</v>
      </c>
      <c r="B7179" s="209">
        <v>0</v>
      </c>
      <c r="C7179" s="208">
        <v>27.382955543306942</v>
      </c>
      <c r="D7179" s="209"/>
      <c r="E7179" s="209"/>
      <c r="F7179" s="209">
        <v>2021</v>
      </c>
    </row>
    <row r="7180" spans="1:6" x14ac:dyDescent="0.45">
      <c r="A7180" s="209">
        <v>0</v>
      </c>
      <c r="B7180" s="209">
        <v>0</v>
      </c>
      <c r="C7180" s="208">
        <v>36.179701537219358</v>
      </c>
      <c r="D7180" s="209"/>
      <c r="E7180" s="209"/>
      <c r="F7180" s="209">
        <v>2021</v>
      </c>
    </row>
    <row r="7181" spans="1:6" x14ac:dyDescent="0.45">
      <c r="A7181" s="209">
        <v>0</v>
      </c>
      <c r="B7181" s="209">
        <v>0</v>
      </c>
      <c r="C7181" s="208">
        <v>23.57079100956874</v>
      </c>
      <c r="D7181" s="209"/>
      <c r="E7181" s="209"/>
      <c r="F7181" s="209">
        <v>2021</v>
      </c>
    </row>
    <row r="7182" spans="1:6" x14ac:dyDescent="0.45">
      <c r="A7182" s="209">
        <v>0</v>
      </c>
      <c r="B7182" s="209">
        <v>0</v>
      </c>
      <c r="C7182" s="208">
        <v>30.294995392958629</v>
      </c>
      <c r="D7182" s="209"/>
      <c r="E7182" s="209"/>
      <c r="F7182" s="209">
        <v>2021</v>
      </c>
    </row>
    <row r="7183" spans="1:6" x14ac:dyDescent="0.45">
      <c r="A7183" s="209">
        <v>0</v>
      </c>
      <c r="B7183" s="209">
        <v>0</v>
      </c>
      <c r="C7183" s="208">
        <v>30.058345326885529</v>
      </c>
      <c r="D7183" s="209"/>
      <c r="E7183" s="209"/>
      <c r="F7183" s="209">
        <v>2021</v>
      </c>
    </row>
    <row r="7184" spans="1:6" x14ac:dyDescent="0.45">
      <c r="A7184" s="209">
        <v>0</v>
      </c>
      <c r="B7184" s="209">
        <v>0</v>
      </c>
      <c r="C7184" s="208">
        <v>21.366468618871981</v>
      </c>
      <c r="D7184" s="209"/>
      <c r="E7184" s="209"/>
      <c r="F7184" s="209">
        <v>2021</v>
      </c>
    </row>
    <row r="7185" spans="1:6" x14ac:dyDescent="0.45">
      <c r="A7185" s="209">
        <v>0</v>
      </c>
      <c r="B7185" s="209">
        <v>0</v>
      </c>
      <c r="C7185" s="208">
        <v>10.474051616520599</v>
      </c>
      <c r="D7185" s="209"/>
      <c r="E7185" s="209"/>
      <c r="F7185" s="209">
        <v>2021</v>
      </c>
    </row>
    <row r="7186" spans="1:6" x14ac:dyDescent="0.45">
      <c r="A7186" s="209">
        <v>0</v>
      </c>
      <c r="B7186" s="209">
        <v>0</v>
      </c>
      <c r="C7186" s="208">
        <v>55.568449662804973</v>
      </c>
      <c r="D7186" s="209"/>
      <c r="E7186" s="209"/>
      <c r="F7186" s="209">
        <v>2021</v>
      </c>
    </row>
    <row r="7187" spans="1:6" x14ac:dyDescent="0.45">
      <c r="A7187" s="209">
        <v>0</v>
      </c>
      <c r="B7187" s="209">
        <v>0</v>
      </c>
      <c r="C7187" s="208">
        <v>58.545907992363013</v>
      </c>
      <c r="D7187" s="209"/>
      <c r="E7187" s="209"/>
      <c r="F7187" s="209">
        <v>2021</v>
      </c>
    </row>
    <row r="7188" spans="1:6" x14ac:dyDescent="0.45">
      <c r="A7188" s="209">
        <v>0</v>
      </c>
      <c r="B7188" s="209">
        <v>0</v>
      </c>
      <c r="C7188" s="208">
        <v>18.673406667128379</v>
      </c>
      <c r="D7188" s="209"/>
      <c r="E7188" s="209"/>
      <c r="F7188" s="209">
        <v>2021</v>
      </c>
    </row>
    <row r="7189" spans="1:6" x14ac:dyDescent="0.45">
      <c r="A7189" s="209">
        <v>0</v>
      </c>
      <c r="B7189" s="209">
        <v>0</v>
      </c>
      <c r="C7189" s="208">
        <v>37.111808778953161</v>
      </c>
      <c r="D7189" s="209"/>
      <c r="E7189" s="209"/>
      <c r="F7189" s="209">
        <v>2021</v>
      </c>
    </row>
    <row r="7190" spans="1:6" x14ac:dyDescent="0.45">
      <c r="A7190" s="209">
        <v>0</v>
      </c>
      <c r="B7190" s="209">
        <v>0</v>
      </c>
      <c r="C7190" s="208">
        <v>13.375890441119189</v>
      </c>
      <c r="D7190" s="209"/>
      <c r="E7190" s="209"/>
      <c r="F7190" s="209">
        <v>2021</v>
      </c>
    </row>
    <row r="7191" spans="1:6" x14ac:dyDescent="0.45">
      <c r="A7191" s="209">
        <v>0</v>
      </c>
      <c r="B7191" s="209">
        <v>0</v>
      </c>
      <c r="C7191" s="208">
        <v>37.365596624554549</v>
      </c>
      <c r="D7191" s="209"/>
      <c r="E7191" s="209"/>
      <c r="F7191" s="209">
        <v>2021</v>
      </c>
    </row>
    <row r="7192" spans="1:6" x14ac:dyDescent="0.45">
      <c r="A7192" s="209">
        <v>0</v>
      </c>
      <c r="B7192" s="209">
        <v>0</v>
      </c>
      <c r="C7192" s="208">
        <v>36.836439170760102</v>
      </c>
      <c r="D7192" s="209"/>
      <c r="E7192" s="209"/>
      <c r="F7192" s="209">
        <v>2021</v>
      </c>
    </row>
    <row r="7193" spans="1:6" x14ac:dyDescent="0.45">
      <c r="A7193" s="209">
        <v>0</v>
      </c>
      <c r="B7193" s="209">
        <v>0</v>
      </c>
      <c r="C7193" s="208">
        <v>38.837648657386069</v>
      </c>
      <c r="D7193" s="209"/>
      <c r="E7193" s="209"/>
      <c r="F7193" s="209">
        <v>2021</v>
      </c>
    </row>
    <row r="7194" spans="1:6" x14ac:dyDescent="0.45">
      <c r="A7194" s="209">
        <v>0</v>
      </c>
      <c r="B7194" s="209">
        <v>0</v>
      </c>
      <c r="C7194" s="208">
        <v>35.448812537134607</v>
      </c>
      <c r="D7194" s="209"/>
      <c r="E7194" s="209"/>
      <c r="F7194" s="209">
        <v>2021</v>
      </c>
    </row>
    <row r="7195" spans="1:6" x14ac:dyDescent="0.45">
      <c r="A7195" s="209">
        <v>0</v>
      </c>
      <c r="B7195" s="209">
        <v>0</v>
      </c>
      <c r="C7195" s="208">
        <v>37.310758657016237</v>
      </c>
      <c r="D7195" s="209"/>
      <c r="E7195" s="209"/>
      <c r="F7195" s="209">
        <v>2021</v>
      </c>
    </row>
    <row r="7196" spans="1:6" x14ac:dyDescent="0.45">
      <c r="A7196" s="209">
        <v>0</v>
      </c>
      <c r="B7196" s="209">
        <v>0</v>
      </c>
      <c r="C7196" s="208">
        <v>20.779441156955929</v>
      </c>
      <c r="D7196" s="209"/>
      <c r="E7196" s="209"/>
      <c r="F7196" s="209">
        <v>2021</v>
      </c>
    </row>
    <row r="7197" spans="1:6" x14ac:dyDescent="0.45">
      <c r="A7197" s="209">
        <v>0</v>
      </c>
      <c r="B7197" s="209">
        <v>0</v>
      </c>
      <c r="C7197" s="208">
        <v>19.085829531442421</v>
      </c>
      <c r="D7197" s="209"/>
      <c r="E7197" s="209"/>
      <c r="F7197" s="209">
        <v>2021</v>
      </c>
    </row>
    <row r="7198" spans="1:6" x14ac:dyDescent="0.45">
      <c r="A7198" s="209">
        <v>0</v>
      </c>
      <c r="B7198" s="209">
        <v>0</v>
      </c>
      <c r="C7198" s="208">
        <v>29.51762903891775</v>
      </c>
      <c r="D7198" s="209"/>
      <c r="E7198" s="209"/>
      <c r="F7198" s="209">
        <v>2021</v>
      </c>
    </row>
    <row r="7199" spans="1:6" x14ac:dyDescent="0.45">
      <c r="A7199" s="209">
        <v>0</v>
      </c>
      <c r="B7199" s="209">
        <v>0</v>
      </c>
      <c r="C7199" s="208">
        <v>126.776008139181</v>
      </c>
      <c r="D7199" s="209"/>
      <c r="E7199" s="209"/>
      <c r="F7199" s="209">
        <v>2021</v>
      </c>
    </row>
    <row r="7200" spans="1:6" x14ac:dyDescent="0.45">
      <c r="A7200" s="209">
        <v>0</v>
      </c>
      <c r="B7200" s="209">
        <v>0</v>
      </c>
      <c r="C7200" s="208">
        <v>42.02706357921835</v>
      </c>
      <c r="D7200" s="209"/>
      <c r="E7200" s="209"/>
      <c r="F7200" s="209">
        <v>2021</v>
      </c>
    </row>
    <row r="7201" spans="1:6" x14ac:dyDescent="0.45">
      <c r="A7201" s="209">
        <v>0</v>
      </c>
      <c r="B7201" s="209">
        <v>0</v>
      </c>
      <c r="C7201" s="208">
        <v>25.461235203342149</v>
      </c>
      <c r="D7201" s="209"/>
      <c r="E7201" s="209"/>
      <c r="F7201" s="209">
        <v>2021</v>
      </c>
    </row>
    <row r="7202" spans="1:6" x14ac:dyDescent="0.45">
      <c r="A7202" s="209">
        <v>0</v>
      </c>
      <c r="B7202" s="209">
        <v>0</v>
      </c>
      <c r="C7202" s="208">
        <v>9.9845244229433217</v>
      </c>
      <c r="D7202" s="209"/>
      <c r="E7202" s="209"/>
      <c r="F7202" s="209">
        <v>2021</v>
      </c>
    </row>
    <row r="7203" spans="1:6" x14ac:dyDescent="0.45">
      <c r="A7203" s="209">
        <v>0</v>
      </c>
      <c r="B7203" s="209">
        <v>0</v>
      </c>
      <c r="C7203" s="208">
        <v>38.260221599711798</v>
      </c>
      <c r="D7203" s="209"/>
      <c r="E7203" s="209"/>
      <c r="F7203" s="209">
        <v>2021</v>
      </c>
    </row>
    <row r="7204" spans="1:6" x14ac:dyDescent="0.45">
      <c r="A7204" s="209">
        <v>0</v>
      </c>
      <c r="B7204" s="209">
        <v>0</v>
      </c>
      <c r="C7204" s="208">
        <v>35.929775738493383</v>
      </c>
      <c r="D7204" s="209"/>
      <c r="E7204" s="209"/>
      <c r="F7204" s="209">
        <v>2021</v>
      </c>
    </row>
    <row r="7205" spans="1:6" x14ac:dyDescent="0.45">
      <c r="A7205" s="209">
        <v>0</v>
      </c>
      <c r="B7205" s="209">
        <v>0</v>
      </c>
      <c r="C7205" s="208">
        <v>26.06386843852307</v>
      </c>
      <c r="D7205" s="209"/>
      <c r="E7205" s="209"/>
      <c r="F7205" s="209">
        <v>2021</v>
      </c>
    </row>
    <row r="7206" spans="1:6" x14ac:dyDescent="0.45">
      <c r="A7206" s="209">
        <v>0</v>
      </c>
      <c r="B7206" s="209">
        <v>0</v>
      </c>
      <c r="C7206" s="208">
        <v>48.08011671815521</v>
      </c>
      <c r="D7206" s="209"/>
      <c r="E7206" s="209"/>
      <c r="F7206" s="209">
        <v>2021</v>
      </c>
    </row>
    <row r="7207" spans="1:6" x14ac:dyDescent="0.45">
      <c r="A7207" s="209">
        <v>0</v>
      </c>
      <c r="B7207" s="209">
        <v>0</v>
      </c>
      <c r="C7207" s="208">
        <v>55.888712669328051</v>
      </c>
      <c r="D7207" s="209"/>
      <c r="E7207" s="209"/>
      <c r="F7207" s="209">
        <v>2021</v>
      </c>
    </row>
    <row r="7208" spans="1:6" x14ac:dyDescent="0.45">
      <c r="A7208" s="209">
        <v>0</v>
      </c>
      <c r="B7208" s="209">
        <v>0</v>
      </c>
      <c r="C7208" s="208">
        <v>48.015091594658877</v>
      </c>
      <c r="D7208" s="209"/>
      <c r="E7208" s="209"/>
      <c r="F7208" s="209">
        <v>2021</v>
      </c>
    </row>
    <row r="7209" spans="1:6" x14ac:dyDescent="0.45">
      <c r="A7209" s="209">
        <v>0</v>
      </c>
      <c r="B7209" s="209">
        <v>0</v>
      </c>
      <c r="C7209" s="208">
        <v>35.510034513909751</v>
      </c>
      <c r="D7209" s="209"/>
      <c r="E7209" s="209"/>
      <c r="F7209" s="209">
        <v>2021</v>
      </c>
    </row>
    <row r="7210" spans="1:6" x14ac:dyDescent="0.45">
      <c r="A7210" s="209">
        <v>0</v>
      </c>
      <c r="B7210" s="209">
        <v>0</v>
      </c>
      <c r="C7210" s="208">
        <v>63.054133215377043</v>
      </c>
      <c r="D7210" s="209"/>
      <c r="E7210" s="209"/>
      <c r="F7210" s="209">
        <v>2021</v>
      </c>
    </row>
    <row r="7211" spans="1:6" x14ac:dyDescent="0.45">
      <c r="A7211" s="209">
        <v>0</v>
      </c>
      <c r="B7211" s="209">
        <v>0</v>
      </c>
      <c r="C7211" s="208">
        <v>53.704968290930559</v>
      </c>
      <c r="D7211" s="209"/>
      <c r="E7211" s="209"/>
      <c r="F7211" s="209">
        <v>2021</v>
      </c>
    </row>
    <row r="7212" spans="1:6" x14ac:dyDescent="0.45">
      <c r="A7212" s="209">
        <v>0</v>
      </c>
      <c r="B7212" s="209">
        <v>0</v>
      </c>
      <c r="C7212" s="208">
        <v>31.539082625885751</v>
      </c>
      <c r="D7212" s="209"/>
      <c r="E7212" s="209"/>
      <c r="F7212" s="209">
        <v>2021</v>
      </c>
    </row>
    <row r="7213" spans="1:6" x14ac:dyDescent="0.45">
      <c r="A7213" s="209">
        <v>0</v>
      </c>
      <c r="B7213" s="209">
        <v>0</v>
      </c>
      <c r="C7213" s="208">
        <v>7.4311169334813361</v>
      </c>
      <c r="D7213" s="209"/>
      <c r="E7213" s="209"/>
      <c r="F7213" s="209">
        <v>2021</v>
      </c>
    </row>
    <row r="7214" spans="1:6" x14ac:dyDescent="0.45">
      <c r="A7214" s="209">
        <v>0</v>
      </c>
      <c r="B7214" s="209">
        <v>0</v>
      </c>
      <c r="C7214" s="208">
        <v>9.7596809389414627</v>
      </c>
      <c r="D7214" s="209"/>
      <c r="E7214" s="209"/>
      <c r="F7214" s="209">
        <v>2021</v>
      </c>
    </row>
    <row r="7215" spans="1:6" x14ac:dyDescent="0.45">
      <c r="A7215" s="209">
        <v>0</v>
      </c>
      <c r="B7215" s="209">
        <v>0</v>
      </c>
      <c r="C7215" s="208">
        <v>60.555216255487061</v>
      </c>
      <c r="D7215" s="209"/>
      <c r="E7215" s="209"/>
      <c r="F7215" s="209">
        <v>2021</v>
      </c>
    </row>
    <row r="7216" spans="1:6" x14ac:dyDescent="0.45">
      <c r="A7216" s="209">
        <v>0</v>
      </c>
      <c r="B7216" s="209">
        <v>0</v>
      </c>
      <c r="C7216" s="208">
        <v>11.125934449100569</v>
      </c>
      <c r="D7216" s="209"/>
      <c r="E7216" s="209"/>
      <c r="F7216" s="209">
        <v>2021</v>
      </c>
    </row>
    <row r="7217" spans="1:6" x14ac:dyDescent="0.45">
      <c r="A7217" s="209">
        <v>0</v>
      </c>
      <c r="B7217" s="209">
        <v>0</v>
      </c>
      <c r="C7217" s="208">
        <v>60.132758152594931</v>
      </c>
      <c r="D7217" s="209"/>
      <c r="E7217" s="209"/>
      <c r="F7217" s="209">
        <v>2021</v>
      </c>
    </row>
    <row r="7218" spans="1:6" x14ac:dyDescent="0.45">
      <c r="A7218" s="209">
        <v>0</v>
      </c>
      <c r="B7218" s="209">
        <v>0</v>
      </c>
      <c r="C7218" s="208">
        <v>48.012770108232857</v>
      </c>
      <c r="D7218" s="209"/>
      <c r="E7218" s="209"/>
      <c r="F7218" s="209">
        <v>2021</v>
      </c>
    </row>
    <row r="7219" spans="1:6" x14ac:dyDescent="0.45">
      <c r="A7219" s="209">
        <v>0</v>
      </c>
      <c r="B7219" s="209">
        <v>0</v>
      </c>
      <c r="C7219" s="208">
        <v>41.408765638911383</v>
      </c>
      <c r="D7219" s="209"/>
      <c r="E7219" s="209"/>
      <c r="F7219" s="209">
        <v>2021</v>
      </c>
    </row>
    <row r="7220" spans="1:6" x14ac:dyDescent="0.45">
      <c r="A7220" s="209">
        <v>0</v>
      </c>
      <c r="B7220" s="209">
        <v>0</v>
      </c>
      <c r="C7220" s="208">
        <v>53.240416859069548</v>
      </c>
      <c r="D7220" s="209"/>
      <c r="E7220" s="209"/>
      <c r="F7220" s="209">
        <v>2021</v>
      </c>
    </row>
    <row r="7221" spans="1:6" x14ac:dyDescent="0.45">
      <c r="A7221" s="209">
        <v>0</v>
      </c>
      <c r="B7221" s="209">
        <v>0</v>
      </c>
      <c r="C7221" s="208">
        <v>20.908352039849451</v>
      </c>
      <c r="D7221" s="209"/>
      <c r="E7221" s="209"/>
      <c r="F7221" s="209">
        <v>2021</v>
      </c>
    </row>
    <row r="7222" spans="1:6" x14ac:dyDescent="0.45">
      <c r="A7222" s="209">
        <v>0</v>
      </c>
      <c r="B7222" s="209">
        <v>0</v>
      </c>
      <c r="C7222" s="208">
        <v>44.96648305282892</v>
      </c>
      <c r="D7222" s="209"/>
      <c r="E7222" s="209"/>
      <c r="F7222" s="209">
        <v>2021</v>
      </c>
    </row>
    <row r="7223" spans="1:6" x14ac:dyDescent="0.45">
      <c r="A7223" s="209">
        <v>0</v>
      </c>
      <c r="B7223" s="209">
        <v>0</v>
      </c>
      <c r="C7223" s="208">
        <v>63.164410493271021</v>
      </c>
      <c r="D7223" s="209"/>
      <c r="E7223" s="209"/>
      <c r="F7223" s="209">
        <v>2021</v>
      </c>
    </row>
    <row r="7224" spans="1:6" x14ac:dyDescent="0.45">
      <c r="A7224" s="209">
        <v>0</v>
      </c>
      <c r="B7224" s="209">
        <v>0</v>
      </c>
      <c r="C7224" s="208">
        <v>60.538167138525012</v>
      </c>
      <c r="D7224" s="209"/>
      <c r="E7224" s="209"/>
      <c r="F7224" s="209">
        <v>2021</v>
      </c>
    </row>
    <row r="7225" spans="1:6" x14ac:dyDescent="0.45">
      <c r="A7225" s="209">
        <v>0</v>
      </c>
      <c r="B7225" s="209">
        <v>0</v>
      </c>
      <c r="C7225" s="208">
        <v>59.485499578527502</v>
      </c>
      <c r="D7225" s="209"/>
      <c r="E7225" s="209"/>
      <c r="F7225" s="209">
        <v>2021</v>
      </c>
    </row>
    <row r="7226" spans="1:6" x14ac:dyDescent="0.45">
      <c r="A7226" s="209">
        <v>0</v>
      </c>
      <c r="B7226" s="209">
        <v>0</v>
      </c>
      <c r="C7226" s="208">
        <v>91.473315581087505</v>
      </c>
      <c r="D7226" s="209"/>
      <c r="E7226" s="209"/>
      <c r="F7226" s="209">
        <v>2021</v>
      </c>
    </row>
    <row r="7227" spans="1:6" x14ac:dyDescent="0.45">
      <c r="A7227" s="209">
        <v>0</v>
      </c>
      <c r="B7227" s="209">
        <v>0</v>
      </c>
      <c r="C7227" s="208">
        <v>88.685437454378288</v>
      </c>
      <c r="D7227" s="209"/>
      <c r="E7227" s="209"/>
      <c r="F7227" s="209">
        <v>2021</v>
      </c>
    </row>
    <row r="7228" spans="1:6" x14ac:dyDescent="0.45">
      <c r="A7228" s="209">
        <v>0</v>
      </c>
      <c r="B7228" s="209">
        <v>0</v>
      </c>
      <c r="C7228" s="208">
        <v>90.409265214877578</v>
      </c>
      <c r="D7228" s="209"/>
      <c r="E7228" s="209"/>
      <c r="F7228" s="209">
        <v>2021</v>
      </c>
    </row>
    <row r="7229" spans="1:6" x14ac:dyDescent="0.45">
      <c r="A7229" s="209">
        <v>0</v>
      </c>
      <c r="B7229" s="209">
        <v>0</v>
      </c>
      <c r="C7229" s="208">
        <v>88.485103613909857</v>
      </c>
      <c r="D7229" s="209"/>
      <c r="E7229" s="209"/>
      <c r="F7229" s="209">
        <v>2021</v>
      </c>
    </row>
    <row r="7230" spans="1:6" x14ac:dyDescent="0.45">
      <c r="A7230" s="209">
        <v>0</v>
      </c>
      <c r="B7230" s="209">
        <v>0</v>
      </c>
      <c r="C7230" s="208">
        <v>60.893570419754482</v>
      </c>
      <c r="D7230" s="209"/>
      <c r="E7230" s="209"/>
      <c r="F7230" s="209">
        <v>2021</v>
      </c>
    </row>
    <row r="7231" spans="1:6" x14ac:dyDescent="0.45">
      <c r="A7231" s="209">
        <v>0</v>
      </c>
      <c r="B7231" s="209">
        <v>0</v>
      </c>
      <c r="C7231" s="208">
        <v>80.38128107840771</v>
      </c>
      <c r="D7231" s="209"/>
      <c r="E7231" s="209"/>
      <c r="F7231" s="209">
        <v>2021</v>
      </c>
    </row>
    <row r="7232" spans="1:6" x14ac:dyDescent="0.45">
      <c r="A7232" s="209">
        <v>0</v>
      </c>
      <c r="B7232" s="209">
        <v>0</v>
      </c>
      <c r="C7232" s="208">
        <v>51.444528875418719</v>
      </c>
      <c r="D7232" s="209"/>
      <c r="E7232" s="209"/>
      <c r="F7232" s="209">
        <v>2021</v>
      </c>
    </row>
    <row r="7233" spans="1:6" x14ac:dyDescent="0.45">
      <c r="A7233" s="209">
        <v>0</v>
      </c>
      <c r="B7233" s="209">
        <v>0</v>
      </c>
      <c r="C7233" s="208">
        <v>67.446193673151754</v>
      </c>
      <c r="D7233" s="209"/>
      <c r="E7233" s="209"/>
      <c r="F7233" s="209">
        <v>2021</v>
      </c>
    </row>
    <row r="7234" spans="1:6" x14ac:dyDescent="0.45">
      <c r="A7234" s="209">
        <v>0</v>
      </c>
      <c r="B7234" s="209">
        <v>0</v>
      </c>
      <c r="C7234" s="208">
        <v>88.431292123327239</v>
      </c>
      <c r="D7234" s="209"/>
      <c r="E7234" s="209"/>
      <c r="F7234" s="209">
        <v>2021</v>
      </c>
    </row>
    <row r="7235" spans="1:6" x14ac:dyDescent="0.45">
      <c r="A7235" s="209">
        <v>0</v>
      </c>
      <c r="B7235" s="209">
        <v>0</v>
      </c>
      <c r="C7235" s="208">
        <v>72.781850308462637</v>
      </c>
      <c r="D7235" s="209"/>
      <c r="E7235" s="209"/>
      <c r="F7235" s="209">
        <v>2021</v>
      </c>
    </row>
    <row r="7236" spans="1:6" x14ac:dyDescent="0.45">
      <c r="A7236" s="209">
        <v>0</v>
      </c>
      <c r="B7236" s="209">
        <v>0</v>
      </c>
      <c r="C7236" s="208">
        <v>89.014243066776928</v>
      </c>
      <c r="D7236" s="209"/>
      <c r="E7236" s="209"/>
      <c r="F7236" s="209">
        <v>2021</v>
      </c>
    </row>
    <row r="7237" spans="1:6" x14ac:dyDescent="0.45">
      <c r="A7237" s="209">
        <v>0</v>
      </c>
      <c r="B7237" s="209">
        <v>0</v>
      </c>
      <c r="C7237" s="208">
        <v>81.919292961013767</v>
      </c>
      <c r="D7237" s="209"/>
      <c r="E7237" s="209"/>
      <c r="F7237" s="209">
        <v>2021</v>
      </c>
    </row>
    <row r="7238" spans="1:6" x14ac:dyDescent="0.45">
      <c r="A7238" s="209">
        <v>0</v>
      </c>
      <c r="B7238" s="209">
        <v>0</v>
      </c>
      <c r="C7238" s="208">
        <v>54.62926756926641</v>
      </c>
      <c r="D7238" s="209"/>
      <c r="E7238" s="209"/>
      <c r="F7238" s="209">
        <v>2021</v>
      </c>
    </row>
    <row r="7239" spans="1:6" x14ac:dyDescent="0.45">
      <c r="A7239" s="209">
        <v>0</v>
      </c>
      <c r="B7239" s="209">
        <v>0</v>
      </c>
      <c r="C7239" s="208">
        <v>89.392161804514998</v>
      </c>
      <c r="D7239" s="209"/>
      <c r="E7239" s="209"/>
      <c r="F7239" s="209">
        <v>2021</v>
      </c>
    </row>
    <row r="7240" spans="1:6" x14ac:dyDescent="0.45">
      <c r="A7240" s="209">
        <v>0</v>
      </c>
      <c r="B7240" s="209">
        <v>0</v>
      </c>
      <c r="C7240" s="208">
        <v>90.976451546184123</v>
      </c>
      <c r="D7240" s="209"/>
      <c r="E7240" s="209"/>
      <c r="F7240" s="209">
        <v>2021</v>
      </c>
    </row>
    <row r="7241" spans="1:6" x14ac:dyDescent="0.45">
      <c r="A7241" s="209">
        <v>0</v>
      </c>
      <c r="B7241" s="209">
        <v>0</v>
      </c>
      <c r="C7241" s="208">
        <v>90.054379476979975</v>
      </c>
      <c r="D7241" s="209"/>
      <c r="E7241" s="209"/>
      <c r="F7241" s="209">
        <v>2021</v>
      </c>
    </row>
    <row r="7242" spans="1:6" x14ac:dyDescent="0.45">
      <c r="A7242" s="209">
        <v>0</v>
      </c>
      <c r="B7242" s="209">
        <v>0</v>
      </c>
      <c r="C7242" s="208">
        <v>160.9444208332975</v>
      </c>
      <c r="D7242" s="209"/>
      <c r="E7242" s="209"/>
      <c r="F7242" s="209">
        <v>2021</v>
      </c>
    </row>
    <row r="7243" spans="1:6" x14ac:dyDescent="0.45">
      <c r="A7243" s="209">
        <v>0</v>
      </c>
      <c r="B7243" s="209">
        <v>0</v>
      </c>
      <c r="C7243" s="208">
        <v>17.680767312363201</v>
      </c>
      <c r="D7243" s="209"/>
      <c r="E7243" s="209"/>
      <c r="F7243" s="209">
        <v>2021</v>
      </c>
    </row>
    <row r="7244" spans="1:6" x14ac:dyDescent="0.45">
      <c r="A7244" s="209">
        <v>0</v>
      </c>
      <c r="B7244" s="209">
        <v>0</v>
      </c>
      <c r="C7244" s="208">
        <v>36.403864293282261</v>
      </c>
      <c r="D7244" s="209"/>
      <c r="E7244" s="209"/>
      <c r="F7244" s="209">
        <v>2021</v>
      </c>
    </row>
    <row r="7245" spans="1:6" x14ac:dyDescent="0.45">
      <c r="A7245" s="209">
        <v>0</v>
      </c>
      <c r="B7245" s="209">
        <v>0</v>
      </c>
      <c r="C7245" s="208">
        <v>47.174686333440476</v>
      </c>
      <c r="D7245" s="209"/>
      <c r="E7245" s="209"/>
      <c r="F7245" s="209">
        <v>2021</v>
      </c>
    </row>
    <row r="7246" spans="1:6" x14ac:dyDescent="0.45">
      <c r="A7246" s="209">
        <v>0</v>
      </c>
      <c r="B7246" s="209">
        <v>0</v>
      </c>
      <c r="C7246" s="208">
        <v>50.284742510760069</v>
      </c>
      <c r="D7246" s="209"/>
      <c r="E7246" s="209"/>
      <c r="F7246" s="209">
        <v>2021</v>
      </c>
    </row>
    <row r="7247" spans="1:6" x14ac:dyDescent="0.45">
      <c r="A7247" s="209">
        <v>0</v>
      </c>
      <c r="B7247" s="209">
        <v>0</v>
      </c>
      <c r="C7247" s="208">
        <v>62.108766469776519</v>
      </c>
      <c r="D7247" s="209"/>
      <c r="E7247" s="209"/>
      <c r="F7247" s="209">
        <v>2021</v>
      </c>
    </row>
    <row r="7248" spans="1:6" x14ac:dyDescent="0.45">
      <c r="A7248" s="209">
        <v>0</v>
      </c>
      <c r="B7248" s="209">
        <v>0</v>
      </c>
      <c r="C7248" s="208">
        <v>74.45641488562309</v>
      </c>
      <c r="D7248" s="209"/>
      <c r="E7248" s="209"/>
      <c r="F7248" s="209">
        <v>2021</v>
      </c>
    </row>
    <row r="7249" spans="1:6" x14ac:dyDescent="0.45">
      <c r="A7249" s="209">
        <v>0</v>
      </c>
      <c r="B7249" s="209">
        <v>0</v>
      </c>
      <c r="C7249" s="208">
        <v>19.990436310708311</v>
      </c>
      <c r="D7249" s="209"/>
      <c r="E7249" s="209"/>
      <c r="F7249" s="209">
        <v>2021</v>
      </c>
    </row>
    <row r="7250" spans="1:6" x14ac:dyDescent="0.45">
      <c r="A7250" s="209">
        <v>0</v>
      </c>
      <c r="B7250" s="209">
        <v>0</v>
      </c>
      <c r="C7250" s="208">
        <v>73.041818681706715</v>
      </c>
      <c r="D7250" s="209"/>
      <c r="E7250" s="209"/>
      <c r="F7250" s="209">
        <v>2021</v>
      </c>
    </row>
    <row r="7251" spans="1:6" x14ac:dyDescent="0.45">
      <c r="A7251" s="209">
        <v>0</v>
      </c>
      <c r="B7251" s="209">
        <v>0</v>
      </c>
      <c r="C7251" s="208">
        <v>58.753162201653041</v>
      </c>
      <c r="D7251" s="209"/>
      <c r="E7251" s="209"/>
      <c r="F7251" s="209">
        <v>2021</v>
      </c>
    </row>
    <row r="7252" spans="1:6" x14ac:dyDescent="0.45">
      <c r="A7252" s="209">
        <v>0</v>
      </c>
      <c r="B7252" s="209">
        <v>0</v>
      </c>
      <c r="C7252" s="208">
        <v>52.347354674180217</v>
      </c>
      <c r="D7252" s="209"/>
      <c r="E7252" s="209"/>
      <c r="F7252" s="209">
        <v>2021</v>
      </c>
    </row>
    <row r="7253" spans="1:6" x14ac:dyDescent="0.45">
      <c r="A7253" s="209">
        <v>0</v>
      </c>
      <c r="B7253" s="209">
        <v>0</v>
      </c>
      <c r="C7253" s="208">
        <v>44.788411720528927</v>
      </c>
      <c r="D7253" s="209"/>
      <c r="E7253" s="209"/>
      <c r="F7253" s="209">
        <v>2021</v>
      </c>
    </row>
    <row r="7254" spans="1:6" x14ac:dyDescent="0.45">
      <c r="A7254" s="209">
        <v>0</v>
      </c>
      <c r="B7254" s="209">
        <v>0</v>
      </c>
      <c r="C7254" s="208">
        <v>11.749326270548149</v>
      </c>
      <c r="D7254" s="209"/>
      <c r="E7254" s="209"/>
      <c r="F7254" s="209">
        <v>2021</v>
      </c>
    </row>
    <row r="7255" spans="1:6" x14ac:dyDescent="0.45">
      <c r="A7255" s="209">
        <v>0</v>
      </c>
      <c r="B7255" s="209">
        <v>0</v>
      </c>
      <c r="C7255" s="208">
        <v>9.7320896232703689</v>
      </c>
      <c r="D7255" s="209"/>
      <c r="E7255" s="209"/>
      <c r="F7255" s="209">
        <v>2021</v>
      </c>
    </row>
    <row r="7256" spans="1:6" x14ac:dyDescent="0.45">
      <c r="A7256" s="209">
        <v>0</v>
      </c>
      <c r="B7256" s="209">
        <v>0</v>
      </c>
      <c r="C7256" s="208">
        <v>54.155033357603287</v>
      </c>
      <c r="D7256" s="209"/>
      <c r="E7256" s="209"/>
      <c r="F7256" s="209">
        <v>2021</v>
      </c>
    </row>
    <row r="7257" spans="1:6" x14ac:dyDescent="0.45">
      <c r="A7257" s="209">
        <v>0</v>
      </c>
      <c r="B7257" s="209">
        <v>0</v>
      </c>
      <c r="C7257" s="208">
        <v>69.571667694064558</v>
      </c>
      <c r="D7257" s="209"/>
      <c r="E7257" s="209"/>
      <c r="F7257" s="209">
        <v>2021</v>
      </c>
    </row>
    <row r="7258" spans="1:6" x14ac:dyDescent="0.45">
      <c r="A7258" s="209">
        <v>0</v>
      </c>
      <c r="B7258" s="209">
        <v>0</v>
      </c>
      <c r="C7258" s="208">
        <v>101.76622880984181</v>
      </c>
      <c r="D7258" s="209"/>
      <c r="E7258" s="209"/>
      <c r="F7258" s="209">
        <v>2021</v>
      </c>
    </row>
    <row r="7259" spans="1:6" x14ac:dyDescent="0.45">
      <c r="A7259" s="209">
        <v>0</v>
      </c>
      <c r="B7259" s="209">
        <v>0</v>
      </c>
      <c r="C7259" s="208">
        <v>79.876456519295303</v>
      </c>
      <c r="D7259" s="209"/>
      <c r="E7259" s="209"/>
      <c r="F7259" s="209">
        <v>2021</v>
      </c>
    </row>
    <row r="7260" spans="1:6" x14ac:dyDescent="0.45">
      <c r="A7260" s="209">
        <v>0</v>
      </c>
      <c r="B7260" s="209">
        <v>0</v>
      </c>
      <c r="C7260" s="208">
        <v>23.118172392601512</v>
      </c>
      <c r="D7260" s="209"/>
      <c r="E7260" s="209"/>
      <c r="F7260" s="209">
        <v>2021</v>
      </c>
    </row>
    <row r="7261" spans="1:6" x14ac:dyDescent="0.45">
      <c r="A7261" s="209">
        <v>0</v>
      </c>
      <c r="B7261" s="209">
        <v>0</v>
      </c>
      <c r="C7261" s="208">
        <v>86.788843149560549</v>
      </c>
      <c r="D7261" s="209"/>
      <c r="E7261" s="209"/>
      <c r="F7261" s="209">
        <v>2021</v>
      </c>
    </row>
    <row r="7262" spans="1:6" x14ac:dyDescent="0.45">
      <c r="A7262" s="209">
        <v>0</v>
      </c>
      <c r="B7262" s="209">
        <v>0</v>
      </c>
      <c r="C7262" s="208">
        <v>46.305553684519737</v>
      </c>
      <c r="D7262" s="209"/>
      <c r="E7262" s="209"/>
      <c r="F7262" s="209">
        <v>2021</v>
      </c>
    </row>
    <row r="7263" spans="1:6" x14ac:dyDescent="0.45">
      <c r="A7263" s="209">
        <v>0</v>
      </c>
      <c r="B7263" s="209">
        <v>0</v>
      </c>
      <c r="C7263" s="208">
        <v>45.926662891102993</v>
      </c>
      <c r="D7263" s="209"/>
      <c r="E7263" s="209"/>
      <c r="F7263" s="209">
        <v>2021</v>
      </c>
    </row>
    <row r="7264" spans="1:6" x14ac:dyDescent="0.45">
      <c r="A7264" s="209">
        <v>0</v>
      </c>
      <c r="B7264" s="209">
        <v>0</v>
      </c>
      <c r="C7264" s="208">
        <v>52.075030269645509</v>
      </c>
      <c r="D7264" s="209"/>
      <c r="E7264" s="209"/>
      <c r="F7264" s="209">
        <v>2021</v>
      </c>
    </row>
    <row r="7265" spans="1:6" x14ac:dyDescent="0.45">
      <c r="A7265" s="209">
        <v>0</v>
      </c>
      <c r="B7265" s="209">
        <v>0</v>
      </c>
      <c r="C7265" s="208">
        <v>50.545654030245238</v>
      </c>
      <c r="D7265" s="209"/>
      <c r="E7265" s="209"/>
      <c r="F7265" s="209">
        <v>2021</v>
      </c>
    </row>
    <row r="7266" spans="1:6" x14ac:dyDescent="0.45">
      <c r="A7266" s="209">
        <v>0</v>
      </c>
      <c r="B7266" s="209">
        <v>0</v>
      </c>
      <c r="C7266" s="208">
        <v>56.569114626621953</v>
      </c>
      <c r="D7266" s="209"/>
      <c r="E7266" s="209"/>
      <c r="F7266" s="209">
        <v>2021</v>
      </c>
    </row>
    <row r="7267" spans="1:6" x14ac:dyDescent="0.45">
      <c r="A7267" s="209">
        <v>0</v>
      </c>
      <c r="B7267" s="209">
        <v>0</v>
      </c>
      <c r="C7267" s="208">
        <v>36.003229279167407</v>
      </c>
      <c r="D7267" s="209"/>
      <c r="E7267" s="209"/>
      <c r="F7267" s="209">
        <v>2021</v>
      </c>
    </row>
    <row r="7268" spans="1:6" x14ac:dyDescent="0.45">
      <c r="A7268" s="209">
        <v>0</v>
      </c>
      <c r="B7268" s="209">
        <v>0</v>
      </c>
      <c r="C7268" s="208">
        <v>47.482064980438103</v>
      </c>
      <c r="D7268" s="209"/>
      <c r="E7268" s="209"/>
      <c r="F7268" s="209">
        <v>2021</v>
      </c>
    </row>
    <row r="7269" spans="1:6" x14ac:dyDescent="0.45">
      <c r="A7269" s="209">
        <v>0</v>
      </c>
      <c r="B7269" s="209">
        <v>0</v>
      </c>
      <c r="C7269" s="208">
        <v>50.953316749903507</v>
      </c>
      <c r="D7269" s="209"/>
      <c r="E7269" s="209"/>
      <c r="F7269" s="209">
        <v>2021</v>
      </c>
    </row>
    <row r="7270" spans="1:6" x14ac:dyDescent="0.45">
      <c r="A7270" s="209">
        <v>0</v>
      </c>
      <c r="B7270" s="209">
        <v>0</v>
      </c>
      <c r="C7270" s="208">
        <v>46.858994643473117</v>
      </c>
      <c r="D7270" s="209"/>
      <c r="E7270" s="209"/>
      <c r="F7270" s="209">
        <v>2021</v>
      </c>
    </row>
    <row r="7271" spans="1:6" x14ac:dyDescent="0.45">
      <c r="A7271" s="209">
        <v>0</v>
      </c>
      <c r="B7271" s="209">
        <v>0</v>
      </c>
      <c r="C7271" s="208">
        <v>38.96843446283377</v>
      </c>
      <c r="D7271" s="209"/>
      <c r="E7271" s="209"/>
      <c r="F7271" s="209">
        <v>2021</v>
      </c>
    </row>
    <row r="7272" spans="1:6" x14ac:dyDescent="0.45">
      <c r="A7272" s="209">
        <v>0</v>
      </c>
      <c r="B7272" s="209">
        <v>0</v>
      </c>
      <c r="C7272" s="208">
        <v>48.571797769684757</v>
      </c>
      <c r="D7272" s="209"/>
      <c r="E7272" s="209"/>
      <c r="F7272" s="209">
        <v>2021</v>
      </c>
    </row>
    <row r="7273" spans="1:6" x14ac:dyDescent="0.45">
      <c r="A7273" s="209">
        <v>0</v>
      </c>
      <c r="B7273" s="209">
        <v>0</v>
      </c>
      <c r="C7273" s="208">
        <v>50.471603445207059</v>
      </c>
      <c r="D7273" s="209"/>
      <c r="E7273" s="209"/>
      <c r="F7273" s="209">
        <v>2021</v>
      </c>
    </row>
    <row r="7274" spans="1:6" x14ac:dyDescent="0.45">
      <c r="A7274" s="209">
        <v>0</v>
      </c>
      <c r="B7274" s="209">
        <v>0</v>
      </c>
      <c r="C7274" s="208">
        <v>43.779358857580817</v>
      </c>
      <c r="D7274" s="209"/>
      <c r="E7274" s="209"/>
      <c r="F7274" s="209">
        <v>2021</v>
      </c>
    </row>
    <row r="7275" spans="1:6" x14ac:dyDescent="0.45">
      <c r="A7275" s="209">
        <v>0</v>
      </c>
      <c r="B7275" s="209">
        <v>0</v>
      </c>
      <c r="C7275" s="208">
        <v>41.332860398030853</v>
      </c>
      <c r="D7275" s="209"/>
      <c r="E7275" s="209"/>
      <c r="F7275" s="209">
        <v>2021</v>
      </c>
    </row>
    <row r="7276" spans="1:6" x14ac:dyDescent="0.45">
      <c r="A7276" s="209">
        <v>0</v>
      </c>
      <c r="B7276" s="209">
        <v>0</v>
      </c>
      <c r="C7276" s="208">
        <v>38.538172222161073</v>
      </c>
      <c r="D7276" s="209"/>
      <c r="E7276" s="209"/>
      <c r="F7276" s="209">
        <v>2021</v>
      </c>
    </row>
    <row r="7277" spans="1:6" x14ac:dyDescent="0.45">
      <c r="A7277" s="209">
        <v>0</v>
      </c>
      <c r="B7277" s="209">
        <v>0</v>
      </c>
      <c r="C7277" s="208">
        <v>42.056516591376123</v>
      </c>
      <c r="D7277" s="209"/>
      <c r="E7277" s="209"/>
      <c r="F7277" s="209">
        <v>2021</v>
      </c>
    </row>
    <row r="7278" spans="1:6" x14ac:dyDescent="0.45">
      <c r="A7278" s="209">
        <v>0</v>
      </c>
      <c r="B7278" s="209">
        <v>0</v>
      </c>
      <c r="C7278" s="208">
        <v>69.070460866394711</v>
      </c>
      <c r="D7278" s="209"/>
      <c r="E7278" s="209"/>
      <c r="F7278" s="209">
        <v>2021</v>
      </c>
    </row>
    <row r="7279" spans="1:6" x14ac:dyDescent="0.45">
      <c r="A7279" s="209">
        <v>0</v>
      </c>
      <c r="B7279" s="209">
        <v>0</v>
      </c>
      <c r="C7279" s="208">
        <v>68.776878371655116</v>
      </c>
      <c r="D7279" s="209"/>
      <c r="E7279" s="209"/>
      <c r="F7279" s="209">
        <v>2021</v>
      </c>
    </row>
    <row r="7280" spans="1:6" x14ac:dyDescent="0.45">
      <c r="A7280" s="209">
        <v>0</v>
      </c>
      <c r="B7280" s="209">
        <v>0</v>
      </c>
      <c r="C7280" s="208">
        <v>45.547519152796347</v>
      </c>
      <c r="D7280" s="209"/>
      <c r="E7280" s="209"/>
      <c r="F7280" s="209">
        <v>2021</v>
      </c>
    </row>
    <row r="7281" spans="1:6" x14ac:dyDescent="0.45">
      <c r="A7281" s="209">
        <v>0</v>
      </c>
      <c r="B7281" s="209">
        <v>0</v>
      </c>
      <c r="C7281" s="208">
        <v>91.563824551814676</v>
      </c>
      <c r="D7281" s="209"/>
      <c r="E7281" s="209"/>
      <c r="F7281" s="209">
        <v>2021</v>
      </c>
    </row>
    <row r="7282" spans="1:6" x14ac:dyDescent="0.45">
      <c r="A7282" s="209">
        <v>0</v>
      </c>
      <c r="B7282" s="209">
        <v>0</v>
      </c>
      <c r="C7282" s="208">
        <v>89.284930211681413</v>
      </c>
      <c r="D7282" s="209"/>
      <c r="E7282" s="209"/>
      <c r="F7282" s="209">
        <v>2021</v>
      </c>
    </row>
    <row r="7283" spans="1:6" x14ac:dyDescent="0.45">
      <c r="A7283" s="209">
        <v>0</v>
      </c>
      <c r="B7283" s="209">
        <v>0</v>
      </c>
      <c r="C7283" s="208">
        <v>68.517175084241615</v>
      </c>
      <c r="D7283" s="209"/>
      <c r="E7283" s="209"/>
      <c r="F7283" s="209">
        <v>2021</v>
      </c>
    </row>
    <row r="7284" spans="1:6" x14ac:dyDescent="0.45">
      <c r="A7284" s="209">
        <v>0</v>
      </c>
      <c r="B7284" s="209">
        <v>0</v>
      </c>
      <c r="C7284" s="208">
        <v>79.280736255760331</v>
      </c>
      <c r="D7284" s="209"/>
      <c r="E7284" s="209"/>
      <c r="F7284" s="209">
        <v>2021</v>
      </c>
    </row>
    <row r="7285" spans="1:6" x14ac:dyDescent="0.45">
      <c r="A7285" s="209">
        <v>0</v>
      </c>
      <c r="B7285" s="209">
        <v>0</v>
      </c>
      <c r="C7285" s="208">
        <v>80.583640074442485</v>
      </c>
      <c r="D7285" s="209"/>
      <c r="E7285" s="209"/>
      <c r="F7285" s="209">
        <v>2021</v>
      </c>
    </row>
    <row r="7286" spans="1:6" x14ac:dyDescent="0.45">
      <c r="A7286" s="209">
        <v>0</v>
      </c>
      <c r="B7286" s="209">
        <v>0</v>
      </c>
      <c r="C7286" s="208">
        <v>68.071233075012103</v>
      </c>
      <c r="D7286" s="209"/>
      <c r="E7286" s="209"/>
      <c r="F7286" s="209">
        <v>2021</v>
      </c>
    </row>
    <row r="7287" spans="1:6" x14ac:dyDescent="0.45">
      <c r="A7287" s="209">
        <v>0</v>
      </c>
      <c r="B7287" s="209">
        <v>0</v>
      </c>
      <c r="C7287" s="208">
        <v>26.084852214800119</v>
      </c>
      <c r="D7287" s="209"/>
      <c r="E7287" s="209"/>
      <c r="F7287" s="209">
        <v>2021</v>
      </c>
    </row>
    <row r="7288" spans="1:6" x14ac:dyDescent="0.45">
      <c r="A7288" s="209">
        <v>0</v>
      </c>
      <c r="B7288" s="209">
        <v>0</v>
      </c>
      <c r="C7288" s="208">
        <v>14.369362691371469</v>
      </c>
      <c r="D7288" s="209"/>
      <c r="E7288" s="209"/>
      <c r="F7288" s="209">
        <v>2021</v>
      </c>
    </row>
    <row r="7289" spans="1:6" x14ac:dyDescent="0.45">
      <c r="A7289" s="209">
        <v>0</v>
      </c>
      <c r="B7289" s="209">
        <v>0</v>
      </c>
      <c r="C7289" s="208">
        <v>16.107857776457589</v>
      </c>
      <c r="D7289" s="209"/>
      <c r="E7289" s="209"/>
      <c r="F7289" s="209">
        <v>2021</v>
      </c>
    </row>
    <row r="7290" spans="1:6" x14ac:dyDescent="0.45">
      <c r="A7290" s="209">
        <v>0</v>
      </c>
      <c r="B7290" s="209">
        <v>0</v>
      </c>
      <c r="C7290" s="208">
        <v>12.398525558016329</v>
      </c>
      <c r="D7290" s="209"/>
      <c r="E7290" s="209"/>
      <c r="F7290" s="209">
        <v>2021</v>
      </c>
    </row>
    <row r="7291" spans="1:6" x14ac:dyDescent="0.45">
      <c r="A7291" s="209">
        <v>0</v>
      </c>
      <c r="B7291" s="209">
        <v>0</v>
      </c>
      <c r="C7291" s="208">
        <v>10.00777931249106</v>
      </c>
      <c r="D7291" s="209"/>
      <c r="E7291" s="209"/>
      <c r="F7291" s="209">
        <v>2021</v>
      </c>
    </row>
    <row r="7292" spans="1:6" x14ac:dyDescent="0.45">
      <c r="A7292" s="209">
        <v>0</v>
      </c>
      <c r="B7292" s="209">
        <v>0</v>
      </c>
      <c r="C7292" s="208">
        <v>2.8332506442267871</v>
      </c>
      <c r="D7292" s="209"/>
      <c r="E7292" s="209"/>
      <c r="F7292" s="209">
        <v>2021</v>
      </c>
    </row>
    <row r="7293" spans="1:6" x14ac:dyDescent="0.45">
      <c r="A7293" s="209">
        <v>0</v>
      </c>
      <c r="B7293" s="209">
        <v>0</v>
      </c>
      <c r="C7293" s="208">
        <v>11.26674935618089</v>
      </c>
      <c r="D7293" s="209"/>
      <c r="E7293" s="209"/>
      <c r="F7293" s="209">
        <v>2021</v>
      </c>
    </row>
    <row r="7294" spans="1:6" x14ac:dyDescent="0.45">
      <c r="A7294" s="209">
        <v>0</v>
      </c>
      <c r="B7294" s="209">
        <v>0</v>
      </c>
      <c r="C7294" s="208">
        <v>2.277492418669083</v>
      </c>
      <c r="D7294" s="209"/>
      <c r="E7294" s="209"/>
      <c r="F7294" s="209">
        <v>2021</v>
      </c>
    </row>
    <row r="7295" spans="1:6" x14ac:dyDescent="0.45">
      <c r="A7295" s="209">
        <v>0</v>
      </c>
      <c r="B7295" s="209">
        <v>0</v>
      </c>
      <c r="C7295" s="208">
        <v>20.492347420051011</v>
      </c>
      <c r="D7295" s="209"/>
      <c r="E7295" s="209"/>
      <c r="F7295" s="209">
        <v>2021</v>
      </c>
    </row>
    <row r="7296" spans="1:6" x14ac:dyDescent="0.45">
      <c r="A7296" s="209">
        <v>0</v>
      </c>
      <c r="B7296" s="209">
        <v>0</v>
      </c>
      <c r="C7296" s="208">
        <v>10.301733726317419</v>
      </c>
      <c r="D7296" s="209"/>
      <c r="E7296" s="209"/>
      <c r="F7296" s="209">
        <v>2021</v>
      </c>
    </row>
    <row r="7297" spans="1:6" x14ac:dyDescent="0.45">
      <c r="A7297" s="209">
        <v>0</v>
      </c>
      <c r="B7297" s="209">
        <v>0</v>
      </c>
      <c r="C7297" s="208">
        <v>21.51394726793966</v>
      </c>
      <c r="D7297" s="209"/>
      <c r="E7297" s="209"/>
      <c r="F7297" s="209">
        <v>2021</v>
      </c>
    </row>
    <row r="7298" spans="1:6" x14ac:dyDescent="0.45">
      <c r="A7298" s="209">
        <v>0</v>
      </c>
      <c r="B7298" s="209">
        <v>0</v>
      </c>
      <c r="C7298" s="208">
        <v>8.5604361049264863</v>
      </c>
      <c r="D7298" s="209"/>
      <c r="E7298" s="209"/>
      <c r="F7298" s="209">
        <v>2021</v>
      </c>
    </row>
    <row r="7299" spans="1:6" x14ac:dyDescent="0.45">
      <c r="A7299" s="209">
        <v>0</v>
      </c>
      <c r="B7299" s="209">
        <v>0</v>
      </c>
      <c r="C7299" s="208">
        <v>11.166403832607131</v>
      </c>
      <c r="D7299" s="209"/>
      <c r="E7299" s="209"/>
      <c r="F7299" s="209">
        <v>2021</v>
      </c>
    </row>
    <row r="7300" spans="1:6" x14ac:dyDescent="0.45">
      <c r="A7300" s="209">
        <v>0</v>
      </c>
      <c r="B7300" s="209">
        <v>0</v>
      </c>
      <c r="C7300" s="208">
        <v>21.542580862555681</v>
      </c>
      <c r="D7300" s="209"/>
      <c r="E7300" s="209"/>
      <c r="F7300" s="209">
        <v>2021</v>
      </c>
    </row>
    <row r="7301" spans="1:6" x14ac:dyDescent="0.45">
      <c r="A7301" s="209">
        <v>0</v>
      </c>
      <c r="B7301" s="209">
        <v>0</v>
      </c>
      <c r="C7301" s="208">
        <v>13.99225475926545</v>
      </c>
      <c r="D7301" s="209"/>
      <c r="E7301" s="209"/>
      <c r="F7301" s="209">
        <v>2021</v>
      </c>
    </row>
    <row r="7302" spans="1:6" x14ac:dyDescent="0.45">
      <c r="A7302" s="209">
        <v>0</v>
      </c>
      <c r="B7302" s="209">
        <v>0</v>
      </c>
      <c r="C7302" s="208">
        <v>26.236155146834069</v>
      </c>
      <c r="D7302" s="209"/>
      <c r="E7302" s="209"/>
      <c r="F7302" s="209">
        <v>2021</v>
      </c>
    </row>
    <row r="7303" spans="1:6" x14ac:dyDescent="0.45">
      <c r="A7303" s="209">
        <v>0</v>
      </c>
      <c r="B7303" s="209">
        <v>0</v>
      </c>
      <c r="C7303" s="208">
        <v>13.500000000652349</v>
      </c>
      <c r="D7303" s="209"/>
      <c r="E7303" s="209"/>
      <c r="F7303" s="209">
        <v>2021</v>
      </c>
    </row>
    <row r="7304" spans="1:6" x14ac:dyDescent="0.45">
      <c r="A7304" s="209">
        <v>0</v>
      </c>
      <c r="B7304" s="209">
        <v>0</v>
      </c>
      <c r="C7304" s="208">
        <v>23.683453670167591</v>
      </c>
      <c r="D7304" s="209"/>
      <c r="E7304" s="209"/>
      <c r="F7304" s="209">
        <v>2021</v>
      </c>
    </row>
    <row r="7305" spans="1:6" x14ac:dyDescent="0.45">
      <c r="A7305" s="209">
        <v>0</v>
      </c>
      <c r="B7305" s="209">
        <v>0</v>
      </c>
      <c r="C7305" s="208">
        <v>24.50337595809566</v>
      </c>
      <c r="D7305" s="209"/>
      <c r="E7305" s="209"/>
      <c r="F7305" s="209">
        <v>2021</v>
      </c>
    </row>
    <row r="7306" spans="1:6" x14ac:dyDescent="0.45">
      <c r="A7306" s="209">
        <v>0</v>
      </c>
      <c r="B7306" s="209">
        <v>0</v>
      </c>
      <c r="C7306" s="208">
        <v>21.087459959254211</v>
      </c>
      <c r="D7306" s="209"/>
      <c r="E7306" s="209"/>
      <c r="F7306" s="209">
        <v>2021</v>
      </c>
    </row>
    <row r="7307" spans="1:6" x14ac:dyDescent="0.45">
      <c r="A7307" s="209">
        <v>0</v>
      </c>
      <c r="B7307" s="209">
        <v>0</v>
      </c>
      <c r="C7307" s="208">
        <v>16.816860487027348</v>
      </c>
      <c r="D7307" s="209"/>
      <c r="E7307" s="209"/>
      <c r="F7307" s="209">
        <v>2021</v>
      </c>
    </row>
    <row r="7308" spans="1:6" x14ac:dyDescent="0.45">
      <c r="A7308" s="209">
        <v>0</v>
      </c>
      <c r="B7308" s="209">
        <v>0</v>
      </c>
      <c r="C7308" s="208">
        <v>15.71022161391199</v>
      </c>
      <c r="D7308" s="209"/>
      <c r="E7308" s="209"/>
      <c r="F7308" s="209">
        <v>2021</v>
      </c>
    </row>
    <row r="7309" spans="1:6" x14ac:dyDescent="0.45">
      <c r="A7309" s="209">
        <v>0</v>
      </c>
      <c r="B7309" s="209">
        <v>0</v>
      </c>
      <c r="C7309" s="208">
        <v>20.909436115762219</v>
      </c>
      <c r="D7309" s="209"/>
      <c r="E7309" s="209"/>
      <c r="F7309" s="209">
        <v>2021</v>
      </c>
    </row>
    <row r="7310" spans="1:6" x14ac:dyDescent="0.45">
      <c r="A7310" s="209">
        <v>0</v>
      </c>
      <c r="B7310" s="209">
        <v>0</v>
      </c>
      <c r="C7310" s="208">
        <v>21.08347523258999</v>
      </c>
      <c r="D7310" s="209"/>
      <c r="E7310" s="209"/>
      <c r="F7310" s="209">
        <v>2021</v>
      </c>
    </row>
    <row r="7311" spans="1:6" x14ac:dyDescent="0.45">
      <c r="A7311" s="209">
        <v>0</v>
      </c>
      <c r="B7311" s="209">
        <v>0</v>
      </c>
      <c r="C7311" s="208">
        <v>4.915695976698772</v>
      </c>
      <c r="D7311" s="209"/>
      <c r="E7311" s="209"/>
      <c r="F7311" s="209">
        <v>2021</v>
      </c>
    </row>
    <row r="7312" spans="1:6" x14ac:dyDescent="0.45">
      <c r="A7312" s="209">
        <v>0</v>
      </c>
      <c r="B7312" s="209">
        <v>0</v>
      </c>
      <c r="C7312" s="208">
        <v>22.128367630609151</v>
      </c>
      <c r="D7312" s="209"/>
      <c r="E7312" s="209"/>
      <c r="F7312" s="209">
        <v>2021</v>
      </c>
    </row>
    <row r="7313" spans="1:6" x14ac:dyDescent="0.45">
      <c r="A7313" s="209">
        <v>0</v>
      </c>
      <c r="B7313" s="209">
        <v>0</v>
      </c>
      <c r="C7313" s="208">
        <v>12.9899999981573</v>
      </c>
      <c r="D7313" s="209"/>
      <c r="E7313" s="209"/>
      <c r="F7313" s="209">
        <v>2021</v>
      </c>
    </row>
    <row r="7314" spans="1:6" x14ac:dyDescent="0.45">
      <c r="A7314" s="209">
        <v>12518</v>
      </c>
      <c r="B7314" s="209">
        <v>1000</v>
      </c>
      <c r="C7314" s="208">
        <v>9.9696766370714673</v>
      </c>
      <c r="D7314" s="209"/>
      <c r="E7314" s="209" t="s">
        <v>203</v>
      </c>
      <c r="F7314" s="209">
        <v>1901</v>
      </c>
    </row>
    <row r="7315" spans="1:6" x14ac:dyDescent="0.45">
      <c r="A7315" s="209">
        <v>12518</v>
      </c>
      <c r="B7315" s="209">
        <v>1000</v>
      </c>
      <c r="C7315" s="208">
        <v>56.383817215945882</v>
      </c>
      <c r="D7315" s="209"/>
      <c r="E7315" s="209" t="s">
        <v>203</v>
      </c>
      <c r="F7315" s="209">
        <v>1989</v>
      </c>
    </row>
    <row r="7316" spans="1:6" x14ac:dyDescent="0.45">
      <c r="A7316" s="209">
        <v>12518</v>
      </c>
      <c r="B7316" s="209">
        <v>1000</v>
      </c>
      <c r="C7316" s="208">
        <v>37.140627211966667</v>
      </c>
      <c r="D7316" s="209"/>
      <c r="E7316" s="209" t="s">
        <v>203</v>
      </c>
      <c r="F7316" s="209">
        <v>1992</v>
      </c>
    </row>
    <row r="7317" spans="1:6" x14ac:dyDescent="0.45">
      <c r="A7317" s="209">
        <v>12518</v>
      </c>
      <c r="B7317" s="209">
        <v>1000</v>
      </c>
      <c r="C7317" s="208">
        <v>15.58507190896459</v>
      </c>
      <c r="D7317" s="209"/>
      <c r="E7317" s="209" t="s">
        <v>203</v>
      </c>
      <c r="F7317" s="209">
        <v>1989</v>
      </c>
    </row>
    <row r="7318" spans="1:6" x14ac:dyDescent="0.45">
      <c r="A7318" s="209">
        <v>12518</v>
      </c>
      <c r="B7318" s="209">
        <v>1000</v>
      </c>
      <c r="C7318" s="208">
        <v>20.543425175560941</v>
      </c>
      <c r="D7318" s="209"/>
      <c r="E7318" s="209" t="s">
        <v>203</v>
      </c>
      <c r="F7318" s="209">
        <v>1989</v>
      </c>
    </row>
    <row r="7319" spans="1:6" x14ac:dyDescent="0.45">
      <c r="A7319" s="209">
        <v>12518</v>
      </c>
      <c r="B7319" s="209">
        <v>1000</v>
      </c>
      <c r="C7319" s="208">
        <v>56.193802338781722</v>
      </c>
      <c r="D7319" s="209"/>
      <c r="E7319" s="209" t="s">
        <v>203</v>
      </c>
      <c r="F7319" s="209">
        <v>1992</v>
      </c>
    </row>
    <row r="7320" spans="1:6" x14ac:dyDescent="0.45">
      <c r="A7320" s="209">
        <v>12518</v>
      </c>
      <c r="B7320" s="209">
        <v>1000</v>
      </c>
      <c r="C7320" s="208">
        <v>19.097084067366328</v>
      </c>
      <c r="D7320" s="209"/>
      <c r="E7320" s="209" t="s">
        <v>203</v>
      </c>
      <c r="F7320" s="209">
        <v>1992</v>
      </c>
    </row>
    <row r="7321" spans="1:6" x14ac:dyDescent="0.45">
      <c r="A7321" s="209">
        <v>12518</v>
      </c>
      <c r="B7321" s="209">
        <v>1000</v>
      </c>
      <c r="C7321" s="208">
        <v>70.343657034327862</v>
      </c>
      <c r="D7321" s="209"/>
      <c r="E7321" s="209" t="s">
        <v>203</v>
      </c>
      <c r="F7321" s="209">
        <v>1989</v>
      </c>
    </row>
    <row r="7322" spans="1:6" x14ac:dyDescent="0.45">
      <c r="A7322" s="209">
        <v>12518</v>
      </c>
      <c r="B7322" s="209">
        <v>1000</v>
      </c>
      <c r="C7322" s="208">
        <v>75.986600796038914</v>
      </c>
      <c r="D7322" s="209"/>
      <c r="E7322" s="209" t="s">
        <v>203</v>
      </c>
      <c r="F7322" s="209">
        <v>1989</v>
      </c>
    </row>
    <row r="7323" spans="1:6" x14ac:dyDescent="0.45">
      <c r="A7323" s="209">
        <v>12518</v>
      </c>
      <c r="B7323" s="209">
        <v>1000</v>
      </c>
      <c r="C7323" s="208">
        <v>69.516013951351113</v>
      </c>
      <c r="D7323" s="209"/>
      <c r="E7323" s="209" t="s">
        <v>203</v>
      </c>
      <c r="F7323" s="209">
        <v>1989</v>
      </c>
    </row>
    <row r="7324" spans="1:6" x14ac:dyDescent="0.45">
      <c r="A7324" s="209">
        <v>12518</v>
      </c>
      <c r="B7324" s="209">
        <v>1000</v>
      </c>
      <c r="C7324" s="208">
        <v>35.315462203657347</v>
      </c>
      <c r="D7324" s="209"/>
      <c r="E7324" s="209" t="s">
        <v>203</v>
      </c>
      <c r="F7324" s="209">
        <v>1989</v>
      </c>
    </row>
    <row r="7325" spans="1:6" x14ac:dyDescent="0.45">
      <c r="A7325" s="209">
        <v>12518</v>
      </c>
      <c r="B7325" s="209">
        <v>1000</v>
      </c>
      <c r="C7325" s="208">
        <v>31.041348928153742</v>
      </c>
      <c r="D7325" s="209"/>
      <c r="E7325" s="209" t="s">
        <v>203</v>
      </c>
      <c r="F7325" s="209">
        <v>1986</v>
      </c>
    </row>
    <row r="7326" spans="1:6" x14ac:dyDescent="0.45">
      <c r="A7326" s="209">
        <v>12518</v>
      </c>
      <c r="B7326" s="209">
        <v>1000</v>
      </c>
      <c r="C7326" s="208">
        <v>46.058614607283673</v>
      </c>
      <c r="D7326" s="209"/>
      <c r="E7326" s="209" t="s">
        <v>203</v>
      </c>
      <c r="F7326" s="209">
        <v>1992</v>
      </c>
    </row>
    <row r="7327" spans="1:6" x14ac:dyDescent="0.45">
      <c r="A7327" s="209">
        <v>12518</v>
      </c>
      <c r="B7327" s="209">
        <v>1000</v>
      </c>
      <c r="C7327" s="208">
        <v>44.796968304311058</v>
      </c>
      <c r="D7327" s="209"/>
      <c r="E7327" s="209" t="s">
        <v>203</v>
      </c>
      <c r="F7327" s="209">
        <v>1992</v>
      </c>
    </row>
    <row r="7328" spans="1:6" x14ac:dyDescent="0.45">
      <c r="A7328" s="209">
        <v>12518</v>
      </c>
      <c r="B7328" s="209">
        <v>1000</v>
      </c>
      <c r="C7328" s="208">
        <v>30.010819503261541</v>
      </c>
      <c r="D7328" s="209"/>
      <c r="E7328" s="209" t="s">
        <v>203</v>
      </c>
      <c r="F7328" s="209">
        <v>1992</v>
      </c>
    </row>
    <row r="7329" spans="1:6" x14ac:dyDescent="0.45">
      <c r="A7329" s="209">
        <v>12518</v>
      </c>
      <c r="B7329" s="209">
        <v>1000</v>
      </c>
      <c r="C7329" s="208">
        <v>35.733195150129212</v>
      </c>
      <c r="D7329" s="209"/>
      <c r="E7329" s="209" t="s">
        <v>203</v>
      </c>
      <c r="F7329" s="209">
        <v>1992</v>
      </c>
    </row>
    <row r="7330" spans="1:6" x14ac:dyDescent="0.45">
      <c r="A7330" s="209">
        <v>12518</v>
      </c>
      <c r="B7330" s="209">
        <v>1000</v>
      </c>
      <c r="C7330" s="208">
        <v>16.01438616369154</v>
      </c>
      <c r="D7330" s="209"/>
      <c r="E7330" s="209" t="s">
        <v>203</v>
      </c>
      <c r="F7330" s="209">
        <v>1989</v>
      </c>
    </row>
    <row r="7331" spans="1:6" x14ac:dyDescent="0.45">
      <c r="A7331" s="209">
        <v>12518</v>
      </c>
      <c r="B7331" s="209">
        <v>1000</v>
      </c>
      <c r="C7331" s="208">
        <v>18.89421531055449</v>
      </c>
      <c r="D7331" s="209"/>
      <c r="E7331" s="209" t="s">
        <v>203</v>
      </c>
      <c r="F7331" s="209">
        <v>1989</v>
      </c>
    </row>
    <row r="7332" spans="1:6" x14ac:dyDescent="0.45">
      <c r="A7332" s="209">
        <v>12518</v>
      </c>
      <c r="B7332" s="209">
        <v>1000</v>
      </c>
      <c r="C7332" s="208">
        <v>29.56498443098134</v>
      </c>
      <c r="D7332" s="209"/>
      <c r="E7332" s="209" t="s">
        <v>203</v>
      </c>
      <c r="F7332" s="209">
        <v>1989</v>
      </c>
    </row>
    <row r="7333" spans="1:6" x14ac:dyDescent="0.45">
      <c r="A7333" s="209">
        <v>12518</v>
      </c>
      <c r="B7333" s="209">
        <v>1000</v>
      </c>
      <c r="C7333" s="208">
        <v>17.260489598965901</v>
      </c>
      <c r="D7333" s="209"/>
      <c r="E7333" s="209" t="s">
        <v>203</v>
      </c>
      <c r="F7333" s="209">
        <v>1901</v>
      </c>
    </row>
    <row r="7334" spans="1:6" x14ac:dyDescent="0.45">
      <c r="A7334" s="209">
        <v>12518</v>
      </c>
      <c r="B7334" s="209">
        <v>1000</v>
      </c>
      <c r="C7334" s="208">
        <v>11.817783030387639</v>
      </c>
      <c r="D7334" s="209"/>
      <c r="E7334" s="209" t="s">
        <v>203</v>
      </c>
      <c r="F7334" s="209">
        <v>1987</v>
      </c>
    </row>
    <row r="7335" spans="1:6" x14ac:dyDescent="0.45">
      <c r="A7335" s="209">
        <v>12076</v>
      </c>
      <c r="B7335" s="209">
        <v>1000</v>
      </c>
      <c r="C7335" s="208">
        <v>18.253794573724811</v>
      </c>
      <c r="D7335" s="209"/>
      <c r="E7335" s="209" t="s">
        <v>203</v>
      </c>
      <c r="F7335" s="209">
        <v>1986</v>
      </c>
    </row>
    <row r="7336" spans="1:6" x14ac:dyDescent="0.45">
      <c r="A7336" s="209">
        <v>10484</v>
      </c>
      <c r="B7336" s="209">
        <v>630</v>
      </c>
      <c r="C7336" s="208">
        <v>13.730565422933269</v>
      </c>
      <c r="D7336" s="209"/>
      <c r="E7336" s="209" t="s">
        <v>111</v>
      </c>
      <c r="F7336" s="209">
        <v>1998</v>
      </c>
    </row>
    <row r="7337" spans="1:6" x14ac:dyDescent="0.45">
      <c r="A7337" s="209">
        <v>12076</v>
      </c>
      <c r="B7337" s="209">
        <v>1000</v>
      </c>
      <c r="C7337" s="208">
        <v>124.1738117333359</v>
      </c>
      <c r="D7337" s="209"/>
      <c r="E7337" s="209" t="s">
        <v>214</v>
      </c>
      <c r="F7337" s="209">
        <v>1986</v>
      </c>
    </row>
    <row r="7338" spans="1:6" x14ac:dyDescent="0.45">
      <c r="A7338" s="209">
        <v>10484</v>
      </c>
      <c r="B7338" s="209">
        <v>630</v>
      </c>
      <c r="C7338" s="208">
        <v>48.053578862869287</v>
      </c>
      <c r="D7338" s="209"/>
      <c r="E7338" s="209" t="s">
        <v>124</v>
      </c>
      <c r="F7338" s="209">
        <v>1998</v>
      </c>
    </row>
    <row r="7339" spans="1:6" x14ac:dyDescent="0.45">
      <c r="A7339" s="209">
        <v>12076</v>
      </c>
      <c r="B7339" s="209">
        <v>1000</v>
      </c>
      <c r="C7339" s="208">
        <v>21.431771927369429</v>
      </c>
      <c r="D7339" s="209"/>
      <c r="E7339" s="209" t="s">
        <v>203</v>
      </c>
      <c r="F7339" s="209">
        <v>1986</v>
      </c>
    </row>
    <row r="7340" spans="1:6" x14ac:dyDescent="0.45">
      <c r="A7340" s="209">
        <v>161504</v>
      </c>
      <c r="B7340" s="209"/>
      <c r="C7340" s="208">
        <v>20.93736413646123</v>
      </c>
      <c r="D7340" s="209"/>
      <c r="E7340" s="209"/>
      <c r="F7340" s="209">
        <v>1901</v>
      </c>
    </row>
    <row r="7341" spans="1:6" x14ac:dyDescent="0.45">
      <c r="A7341" s="209">
        <v>154290</v>
      </c>
      <c r="B7341" s="209">
        <v>110</v>
      </c>
      <c r="C7341" s="208">
        <v>205.5687093392649</v>
      </c>
      <c r="D7341" s="209"/>
      <c r="E7341" s="209" t="s">
        <v>109</v>
      </c>
      <c r="F7341" s="209">
        <v>2010</v>
      </c>
    </row>
    <row r="7342" spans="1:6" x14ac:dyDescent="0.45">
      <c r="A7342" s="209">
        <v>154301</v>
      </c>
      <c r="B7342" s="209">
        <v>110</v>
      </c>
      <c r="C7342" s="208">
        <v>10.37088084625907</v>
      </c>
      <c r="D7342" s="209" t="s">
        <v>624</v>
      </c>
      <c r="E7342" s="209" t="s">
        <v>114</v>
      </c>
      <c r="F7342" s="209">
        <v>2010</v>
      </c>
    </row>
    <row r="7343" spans="1:6" x14ac:dyDescent="0.45">
      <c r="A7343" s="209">
        <v>138383</v>
      </c>
      <c r="B7343" s="209">
        <v>350</v>
      </c>
      <c r="C7343" s="208">
        <v>67.005784838169944</v>
      </c>
      <c r="D7343" s="209"/>
      <c r="E7343" s="209" t="s">
        <v>204</v>
      </c>
      <c r="F7343" s="209">
        <v>2017</v>
      </c>
    </row>
    <row r="7344" spans="1:6" x14ac:dyDescent="0.45">
      <c r="A7344" s="209">
        <v>138381</v>
      </c>
      <c r="B7344" s="209">
        <v>400</v>
      </c>
      <c r="C7344" s="208">
        <v>65.691018419875462</v>
      </c>
      <c r="D7344" s="209"/>
      <c r="E7344" s="209" t="s">
        <v>204</v>
      </c>
      <c r="F7344" s="209">
        <v>2017</v>
      </c>
    </row>
    <row r="7345" spans="1:7" x14ac:dyDescent="0.45">
      <c r="A7345" s="209">
        <v>138449</v>
      </c>
      <c r="B7345" s="209">
        <v>315</v>
      </c>
      <c r="C7345" s="208">
        <v>8.3631968176066298</v>
      </c>
      <c r="D7345" s="209"/>
      <c r="E7345" s="209" t="s">
        <v>204</v>
      </c>
      <c r="F7345" s="209">
        <v>2017</v>
      </c>
    </row>
    <row r="7346" spans="1:7" x14ac:dyDescent="0.45">
      <c r="A7346" s="209">
        <v>138451</v>
      </c>
      <c r="B7346" s="209">
        <v>315</v>
      </c>
      <c r="C7346" s="208">
        <v>8.0740278053568524</v>
      </c>
      <c r="D7346" s="209"/>
      <c r="E7346" s="209" t="s">
        <v>204</v>
      </c>
      <c r="F7346" s="209">
        <v>2017</v>
      </c>
    </row>
    <row r="7347" spans="1:7" x14ac:dyDescent="0.45">
      <c r="A7347" s="209">
        <v>138453</v>
      </c>
      <c r="B7347" s="209">
        <v>250</v>
      </c>
      <c r="C7347" s="208">
        <v>42.700434119324953</v>
      </c>
      <c r="D7347" s="209"/>
      <c r="E7347" s="209" t="s">
        <v>204</v>
      </c>
      <c r="F7347" s="209">
        <v>2017</v>
      </c>
      <c r="G7347" s="88"/>
    </row>
    <row r="7348" spans="1:7" x14ac:dyDescent="0.45">
      <c r="A7348" s="209">
        <v>140973</v>
      </c>
      <c r="B7348" s="209">
        <v>200</v>
      </c>
      <c r="C7348" s="208">
        <v>10.91059874636149</v>
      </c>
      <c r="D7348" s="209" t="s">
        <v>227</v>
      </c>
      <c r="E7348" s="209" t="s">
        <v>204</v>
      </c>
      <c r="F7348" s="209">
        <v>2017</v>
      </c>
    </row>
    <row r="7349" spans="1:7" x14ac:dyDescent="0.45">
      <c r="A7349" s="209">
        <v>140974</v>
      </c>
      <c r="B7349" s="209">
        <v>200</v>
      </c>
      <c r="C7349" s="208">
        <v>1.5522177679360569</v>
      </c>
      <c r="D7349" s="209" t="s">
        <v>227</v>
      </c>
      <c r="E7349" s="209" t="s">
        <v>204</v>
      </c>
      <c r="F7349" s="209">
        <v>2017</v>
      </c>
    </row>
    <row r="7350" spans="1:7" x14ac:dyDescent="0.45">
      <c r="A7350" s="209">
        <v>140975</v>
      </c>
      <c r="B7350" s="209">
        <v>250</v>
      </c>
      <c r="C7350" s="208">
        <v>35.319300063532232</v>
      </c>
      <c r="D7350" s="209"/>
      <c r="E7350" s="209" t="s">
        <v>204</v>
      </c>
      <c r="F7350" s="209">
        <v>2017</v>
      </c>
    </row>
    <row r="7351" spans="1:7" x14ac:dyDescent="0.45">
      <c r="A7351" s="209">
        <v>140978</v>
      </c>
      <c r="B7351" s="209">
        <v>250</v>
      </c>
      <c r="C7351" s="208">
        <v>54.039933475350487</v>
      </c>
      <c r="D7351" s="209"/>
      <c r="E7351" s="209" t="s">
        <v>204</v>
      </c>
      <c r="F7351" s="209">
        <v>2017</v>
      </c>
    </row>
    <row r="7352" spans="1:7" x14ac:dyDescent="0.45">
      <c r="A7352" s="209">
        <v>140980</v>
      </c>
      <c r="B7352" s="209">
        <v>250</v>
      </c>
      <c r="C7352" s="208">
        <v>39.693769208939841</v>
      </c>
      <c r="D7352" s="209" t="s">
        <v>625</v>
      </c>
      <c r="E7352" s="209" t="s">
        <v>204</v>
      </c>
      <c r="F7352" s="209">
        <v>2017</v>
      </c>
    </row>
    <row r="7353" spans="1:7" x14ac:dyDescent="0.45">
      <c r="A7353" s="209">
        <v>80749</v>
      </c>
      <c r="B7353" s="209">
        <v>160</v>
      </c>
      <c r="C7353" s="208">
        <v>9.1212852500809056</v>
      </c>
      <c r="D7353" s="209" t="s">
        <v>626</v>
      </c>
      <c r="E7353" s="209" t="s">
        <v>204</v>
      </c>
      <c r="F7353" s="209">
        <v>2009</v>
      </c>
    </row>
    <row r="7354" spans="1:7" x14ac:dyDescent="0.45">
      <c r="A7354" s="209">
        <v>80753</v>
      </c>
      <c r="B7354" s="209">
        <v>200</v>
      </c>
      <c r="C7354" s="208">
        <v>20.210365732825181</v>
      </c>
      <c r="D7354" s="209"/>
      <c r="E7354" s="209" t="s">
        <v>204</v>
      </c>
      <c r="F7354" s="209">
        <v>2009</v>
      </c>
    </row>
    <row r="7355" spans="1:7" x14ac:dyDescent="0.45">
      <c r="A7355" s="209">
        <v>80754</v>
      </c>
      <c r="B7355" s="209">
        <v>200</v>
      </c>
      <c r="C7355" s="208">
        <v>41.017133612090753</v>
      </c>
      <c r="D7355" s="209"/>
      <c r="E7355" s="209" t="s">
        <v>204</v>
      </c>
      <c r="F7355" s="209">
        <v>2009</v>
      </c>
    </row>
    <row r="7356" spans="1:7" x14ac:dyDescent="0.45">
      <c r="A7356" s="209">
        <v>80755</v>
      </c>
      <c r="B7356" s="209">
        <v>160</v>
      </c>
      <c r="C7356" s="208">
        <v>8.6923538844380754</v>
      </c>
      <c r="D7356" s="209" t="s">
        <v>626</v>
      </c>
      <c r="E7356" s="209" t="s">
        <v>204</v>
      </c>
      <c r="F7356" s="209">
        <v>2009</v>
      </c>
    </row>
    <row r="7357" spans="1:7" x14ac:dyDescent="0.45">
      <c r="A7357" s="209">
        <v>85139</v>
      </c>
      <c r="B7357" s="209">
        <v>300</v>
      </c>
      <c r="C7357" s="208">
        <v>59.491389516743602</v>
      </c>
      <c r="D7357" s="209"/>
      <c r="E7357" s="209" t="s">
        <v>207</v>
      </c>
      <c r="F7357" s="209">
        <v>1901</v>
      </c>
    </row>
    <row r="7358" spans="1:7" x14ac:dyDescent="0.45">
      <c r="A7358" s="209">
        <v>85138</v>
      </c>
      <c r="B7358" s="209">
        <v>300</v>
      </c>
      <c r="C7358" s="208">
        <v>28.74465696220102</v>
      </c>
      <c r="D7358" s="209"/>
      <c r="E7358" s="209" t="s">
        <v>207</v>
      </c>
      <c r="F7358" s="209">
        <v>1901</v>
      </c>
    </row>
    <row r="7359" spans="1:7" x14ac:dyDescent="0.45">
      <c r="A7359" s="209">
        <v>85137</v>
      </c>
      <c r="B7359" s="209">
        <v>300</v>
      </c>
      <c r="C7359" s="208">
        <v>28.314557087150799</v>
      </c>
      <c r="D7359" s="209"/>
      <c r="E7359" s="209" t="s">
        <v>207</v>
      </c>
      <c r="F7359" s="209">
        <v>1901</v>
      </c>
    </row>
    <row r="7360" spans="1:7" x14ac:dyDescent="0.45">
      <c r="A7360" s="209">
        <v>85134</v>
      </c>
      <c r="B7360" s="209"/>
      <c r="C7360" s="208">
        <v>12.731125438347229</v>
      </c>
      <c r="D7360" s="209"/>
      <c r="E7360" s="209"/>
      <c r="F7360" s="209">
        <v>1901</v>
      </c>
    </row>
    <row r="7361" spans="1:6" x14ac:dyDescent="0.45">
      <c r="A7361" s="209">
        <v>85133</v>
      </c>
      <c r="B7361" s="209"/>
      <c r="C7361" s="208">
        <v>21.211152652927868</v>
      </c>
      <c r="D7361" s="209"/>
      <c r="E7361" s="209"/>
      <c r="F7361" s="209">
        <v>1901</v>
      </c>
    </row>
    <row r="7362" spans="1:6" x14ac:dyDescent="0.45">
      <c r="A7362" s="209">
        <v>85130</v>
      </c>
      <c r="B7362" s="209"/>
      <c r="C7362" s="208">
        <v>36.252141234137618</v>
      </c>
      <c r="D7362" s="209"/>
      <c r="E7362" s="209"/>
      <c r="F7362" s="209">
        <v>1901</v>
      </c>
    </row>
    <row r="7363" spans="1:6" x14ac:dyDescent="0.45">
      <c r="A7363" s="209">
        <v>85129</v>
      </c>
      <c r="B7363" s="209"/>
      <c r="C7363" s="208">
        <v>24.724414819927841</v>
      </c>
      <c r="D7363" s="209"/>
      <c r="E7363" s="209"/>
      <c r="F7363" s="209">
        <v>1901</v>
      </c>
    </row>
    <row r="7364" spans="1:6" x14ac:dyDescent="0.45">
      <c r="A7364" s="209">
        <v>88226</v>
      </c>
      <c r="B7364" s="209">
        <v>250</v>
      </c>
      <c r="C7364" s="208">
        <v>20.39908937300557</v>
      </c>
      <c r="D7364" s="209"/>
      <c r="E7364" s="209" t="s">
        <v>204</v>
      </c>
      <c r="F7364" s="209">
        <v>2012</v>
      </c>
    </row>
    <row r="7365" spans="1:6" x14ac:dyDescent="0.45">
      <c r="A7365" s="209">
        <v>142320</v>
      </c>
      <c r="B7365" s="209">
        <v>400</v>
      </c>
      <c r="C7365" s="208">
        <v>14.776194203564449</v>
      </c>
      <c r="D7365" s="209"/>
      <c r="E7365" s="209" t="s">
        <v>204</v>
      </c>
      <c r="F7365" s="209">
        <v>2017</v>
      </c>
    </row>
    <row r="7366" spans="1:6" x14ac:dyDescent="0.45">
      <c r="A7366" s="209">
        <v>96535</v>
      </c>
      <c r="B7366" s="209">
        <v>400</v>
      </c>
      <c r="C7366" s="208">
        <v>1.190067298022093</v>
      </c>
      <c r="D7366" s="209" t="s">
        <v>187</v>
      </c>
      <c r="E7366" s="209" t="s">
        <v>204</v>
      </c>
      <c r="F7366" s="209">
        <v>2015</v>
      </c>
    </row>
    <row r="7367" spans="1:6" x14ac:dyDescent="0.45">
      <c r="A7367" s="209">
        <v>89457</v>
      </c>
      <c r="B7367" s="209">
        <v>315</v>
      </c>
      <c r="C7367" s="208">
        <v>5.5650552850277357</v>
      </c>
      <c r="D7367" s="209"/>
      <c r="E7367" s="209" t="s">
        <v>204</v>
      </c>
      <c r="F7367" s="209">
        <v>2013</v>
      </c>
    </row>
    <row r="7368" spans="1:6" x14ac:dyDescent="0.45">
      <c r="A7368" s="209">
        <v>90622</v>
      </c>
      <c r="B7368" s="209">
        <v>315</v>
      </c>
      <c r="C7368" s="208">
        <v>5.4968947902516216</v>
      </c>
      <c r="D7368" s="209"/>
      <c r="E7368" s="209" t="s">
        <v>204</v>
      </c>
      <c r="F7368" s="209">
        <v>2013</v>
      </c>
    </row>
    <row r="7369" spans="1:6" x14ac:dyDescent="0.45">
      <c r="A7369" s="209">
        <v>96539</v>
      </c>
      <c r="B7369" s="209">
        <v>200</v>
      </c>
      <c r="C7369" s="208">
        <v>0.875546235923095</v>
      </c>
      <c r="D7369" s="209"/>
      <c r="E7369" s="209" t="s">
        <v>204</v>
      </c>
      <c r="F7369" s="209">
        <v>2015</v>
      </c>
    </row>
    <row r="7370" spans="1:6" x14ac:dyDescent="0.45">
      <c r="A7370" s="209">
        <v>96541</v>
      </c>
      <c r="B7370" s="209">
        <v>315</v>
      </c>
      <c r="C7370" s="208">
        <v>61.677368356161182</v>
      </c>
      <c r="D7370" s="209"/>
      <c r="E7370" s="209" t="s">
        <v>204</v>
      </c>
      <c r="F7370" s="209">
        <v>2013</v>
      </c>
    </row>
    <row r="7371" spans="1:6" x14ac:dyDescent="0.45">
      <c r="A7371" s="209">
        <v>96540</v>
      </c>
      <c r="B7371" s="209">
        <v>200</v>
      </c>
      <c r="C7371" s="208">
        <v>58.587459871042803</v>
      </c>
      <c r="D7371" s="209"/>
      <c r="E7371" s="209" t="s">
        <v>204</v>
      </c>
      <c r="F7371" s="209">
        <v>2015</v>
      </c>
    </row>
    <row r="7372" spans="1:6" x14ac:dyDescent="0.45">
      <c r="A7372" s="209">
        <v>142149</v>
      </c>
      <c r="B7372" s="209">
        <v>200</v>
      </c>
      <c r="C7372" s="208">
        <v>16.3576559751891</v>
      </c>
      <c r="D7372" s="209"/>
      <c r="E7372" s="209" t="s">
        <v>204</v>
      </c>
      <c r="F7372" s="209">
        <v>2017</v>
      </c>
    </row>
    <row r="7373" spans="1:6" x14ac:dyDescent="0.45">
      <c r="A7373" s="209">
        <v>142147</v>
      </c>
      <c r="B7373" s="209">
        <v>200</v>
      </c>
      <c r="C7373" s="208">
        <v>18.497509551448459</v>
      </c>
      <c r="D7373" s="209" t="s">
        <v>187</v>
      </c>
      <c r="E7373" s="209" t="s">
        <v>204</v>
      </c>
      <c r="F7373" s="209">
        <v>2017</v>
      </c>
    </row>
    <row r="7374" spans="1:6" x14ac:dyDescent="0.45">
      <c r="A7374" s="209">
        <v>139713</v>
      </c>
      <c r="B7374" s="209">
        <v>250</v>
      </c>
      <c r="C7374" s="208">
        <v>26.800091417269389</v>
      </c>
      <c r="D7374" s="209"/>
      <c r="E7374" s="209" t="s">
        <v>204</v>
      </c>
      <c r="F7374" s="209">
        <v>2017</v>
      </c>
    </row>
    <row r="7375" spans="1:6" x14ac:dyDescent="0.45">
      <c r="A7375" s="209">
        <v>139711</v>
      </c>
      <c r="B7375" s="209">
        <v>250</v>
      </c>
      <c r="C7375" s="208">
        <v>10.14462215372969</v>
      </c>
      <c r="D7375" s="209"/>
      <c r="E7375" s="209" t="s">
        <v>204</v>
      </c>
      <c r="F7375" s="209">
        <v>2017</v>
      </c>
    </row>
    <row r="7376" spans="1:6" x14ac:dyDescent="0.45">
      <c r="A7376" s="209">
        <v>170220</v>
      </c>
      <c r="B7376" s="209">
        <v>250</v>
      </c>
      <c r="C7376" s="208">
        <v>27.55709534991853</v>
      </c>
      <c r="D7376" s="209"/>
      <c r="E7376" s="209" t="s">
        <v>204</v>
      </c>
      <c r="F7376" s="209">
        <v>2020</v>
      </c>
    </row>
    <row r="7377" spans="1:6" x14ac:dyDescent="0.45">
      <c r="A7377" s="209">
        <v>170217</v>
      </c>
      <c r="B7377" s="209">
        <v>250</v>
      </c>
      <c r="C7377" s="208">
        <v>4.292110435926495</v>
      </c>
      <c r="D7377" s="209"/>
      <c r="E7377" s="209" t="s">
        <v>204</v>
      </c>
      <c r="F7377" s="209">
        <v>2020</v>
      </c>
    </row>
    <row r="7378" spans="1:6" x14ac:dyDescent="0.45">
      <c r="A7378" s="209">
        <v>170224</v>
      </c>
      <c r="B7378" s="209">
        <v>250</v>
      </c>
      <c r="C7378" s="208">
        <v>18.499276057718522</v>
      </c>
      <c r="D7378" s="209"/>
      <c r="E7378" s="209" t="s">
        <v>204</v>
      </c>
      <c r="F7378" s="209">
        <v>2020</v>
      </c>
    </row>
    <row r="7379" spans="1:6" x14ac:dyDescent="0.45">
      <c r="A7379" s="209">
        <v>164906</v>
      </c>
      <c r="B7379" s="209">
        <v>200</v>
      </c>
      <c r="C7379" s="208">
        <v>20.97585836122137</v>
      </c>
      <c r="D7379" s="209" t="s">
        <v>227</v>
      </c>
      <c r="E7379" s="209" t="s">
        <v>204</v>
      </c>
      <c r="F7379" s="209">
        <v>2019</v>
      </c>
    </row>
    <row r="7380" spans="1:6" x14ac:dyDescent="0.45">
      <c r="A7380" s="209">
        <v>164907</v>
      </c>
      <c r="B7380" s="209">
        <v>200</v>
      </c>
      <c r="C7380" s="208">
        <v>23.306032910012181</v>
      </c>
      <c r="D7380" s="209"/>
      <c r="E7380" s="209" t="s">
        <v>204</v>
      </c>
      <c r="F7380" s="209">
        <v>2019</v>
      </c>
    </row>
    <row r="7381" spans="1:6" x14ac:dyDescent="0.45">
      <c r="A7381" s="209">
        <v>132623</v>
      </c>
      <c r="B7381" s="209">
        <v>200</v>
      </c>
      <c r="C7381" s="208">
        <v>11.326629210365819</v>
      </c>
      <c r="D7381" s="209" t="s">
        <v>187</v>
      </c>
      <c r="E7381" s="209" t="s">
        <v>204</v>
      </c>
      <c r="F7381" s="209">
        <v>2016</v>
      </c>
    </row>
    <row r="7382" spans="1:6" x14ac:dyDescent="0.45">
      <c r="A7382" s="209">
        <v>132620</v>
      </c>
      <c r="B7382" s="209">
        <v>200</v>
      </c>
      <c r="C7382" s="208">
        <v>45.18140878775916</v>
      </c>
      <c r="D7382" s="209"/>
      <c r="E7382" s="209" t="s">
        <v>204</v>
      </c>
      <c r="F7382" s="209">
        <v>2016</v>
      </c>
    </row>
    <row r="7383" spans="1:6" x14ac:dyDescent="0.45">
      <c r="A7383" s="209">
        <v>88233</v>
      </c>
      <c r="B7383" s="209">
        <v>315</v>
      </c>
      <c r="C7383" s="208">
        <v>26.803640004148001</v>
      </c>
      <c r="D7383" s="209"/>
      <c r="E7383" s="209" t="s">
        <v>204</v>
      </c>
      <c r="F7383" s="209">
        <v>2012</v>
      </c>
    </row>
    <row r="7384" spans="1:6" x14ac:dyDescent="0.45">
      <c r="A7384" s="209">
        <v>68668</v>
      </c>
      <c r="B7384" s="209">
        <v>250</v>
      </c>
      <c r="C7384" s="208">
        <v>20.77274504595232</v>
      </c>
      <c r="D7384" s="209" t="s">
        <v>227</v>
      </c>
      <c r="E7384" s="209" t="s">
        <v>205</v>
      </c>
      <c r="F7384" s="209">
        <v>1901</v>
      </c>
    </row>
    <row r="7385" spans="1:6" x14ac:dyDescent="0.45">
      <c r="A7385" s="209">
        <v>68661</v>
      </c>
      <c r="B7385" s="209">
        <v>300</v>
      </c>
      <c r="C7385" s="208">
        <v>21.355413876468379</v>
      </c>
      <c r="D7385" s="209" t="s">
        <v>227</v>
      </c>
      <c r="E7385" s="209" t="s">
        <v>205</v>
      </c>
      <c r="F7385" s="209">
        <v>1901</v>
      </c>
    </row>
    <row r="7386" spans="1:6" x14ac:dyDescent="0.45">
      <c r="A7386" s="209">
        <v>69092</v>
      </c>
      <c r="B7386" s="209">
        <v>200</v>
      </c>
      <c r="C7386" s="208">
        <v>12.80663767509529</v>
      </c>
      <c r="D7386" s="209"/>
      <c r="E7386" s="209" t="s">
        <v>114</v>
      </c>
      <c r="F7386" s="209">
        <v>2006</v>
      </c>
    </row>
    <row r="7387" spans="1:6" x14ac:dyDescent="0.45">
      <c r="A7387" s="209">
        <v>95127</v>
      </c>
      <c r="B7387" s="209">
        <v>200</v>
      </c>
      <c r="C7387" s="208">
        <v>33.047254002090959</v>
      </c>
      <c r="D7387" s="209"/>
      <c r="E7387" s="209" t="s">
        <v>204</v>
      </c>
      <c r="F7387" s="209">
        <v>2015</v>
      </c>
    </row>
    <row r="7388" spans="1:6" x14ac:dyDescent="0.45">
      <c r="A7388" s="209">
        <v>95128</v>
      </c>
      <c r="B7388" s="209">
        <v>200</v>
      </c>
      <c r="C7388" s="208">
        <v>29.952640207777151</v>
      </c>
      <c r="D7388" s="209"/>
      <c r="E7388" s="209" t="s">
        <v>204</v>
      </c>
      <c r="F7388" s="209">
        <v>2015</v>
      </c>
    </row>
    <row r="7389" spans="1:6" x14ac:dyDescent="0.45">
      <c r="A7389" s="209">
        <v>70143</v>
      </c>
      <c r="B7389" s="209">
        <v>250</v>
      </c>
      <c r="C7389" s="208">
        <v>25.535779108005471</v>
      </c>
      <c r="D7389" s="209"/>
      <c r="E7389" s="209" t="s">
        <v>204</v>
      </c>
      <c r="F7389" s="209">
        <v>2005</v>
      </c>
    </row>
    <row r="7390" spans="1:6" x14ac:dyDescent="0.45">
      <c r="A7390" s="209">
        <v>70142</v>
      </c>
      <c r="B7390" s="209">
        <v>250</v>
      </c>
      <c r="C7390" s="208">
        <v>45.997974362678789</v>
      </c>
      <c r="D7390" s="209" t="s">
        <v>387</v>
      </c>
      <c r="E7390" s="209" t="s">
        <v>204</v>
      </c>
      <c r="F7390" s="209">
        <v>2005</v>
      </c>
    </row>
    <row r="7391" spans="1:6" x14ac:dyDescent="0.45">
      <c r="A7391" s="209">
        <v>70138</v>
      </c>
      <c r="B7391" s="209">
        <v>200</v>
      </c>
      <c r="C7391" s="208">
        <v>50.463887439973377</v>
      </c>
      <c r="D7391" s="209"/>
      <c r="E7391" s="209" t="s">
        <v>204</v>
      </c>
      <c r="F7391" s="209">
        <v>2005</v>
      </c>
    </row>
    <row r="7392" spans="1:6" x14ac:dyDescent="0.45">
      <c r="A7392" s="209">
        <v>70137</v>
      </c>
      <c r="B7392" s="209">
        <v>250</v>
      </c>
      <c r="C7392" s="208">
        <v>62.848772758561779</v>
      </c>
      <c r="D7392" s="209"/>
      <c r="E7392" s="209" t="s">
        <v>204</v>
      </c>
      <c r="F7392" s="209">
        <v>2005</v>
      </c>
    </row>
    <row r="7393" spans="1:6" x14ac:dyDescent="0.45">
      <c r="A7393" s="209">
        <v>71518</v>
      </c>
      <c r="B7393" s="209">
        <v>200</v>
      </c>
      <c r="C7393" s="208">
        <v>70.223216918181436</v>
      </c>
      <c r="D7393" s="209"/>
      <c r="E7393" s="209" t="s">
        <v>204</v>
      </c>
      <c r="F7393" s="209">
        <v>2005</v>
      </c>
    </row>
    <row r="7394" spans="1:6" x14ac:dyDescent="0.45">
      <c r="A7394" s="209">
        <v>69065</v>
      </c>
      <c r="B7394" s="209">
        <v>200</v>
      </c>
      <c r="C7394" s="208">
        <v>28.550334829534421</v>
      </c>
      <c r="D7394" s="209"/>
      <c r="E7394" s="209" t="s">
        <v>204</v>
      </c>
      <c r="F7394" s="209">
        <v>2005</v>
      </c>
    </row>
    <row r="7395" spans="1:6" x14ac:dyDescent="0.45">
      <c r="A7395" s="209">
        <v>75104</v>
      </c>
      <c r="B7395" s="209"/>
      <c r="C7395" s="208">
        <v>33.119691804968618</v>
      </c>
      <c r="D7395" s="209"/>
      <c r="E7395" s="209"/>
      <c r="F7395" s="209">
        <v>1901</v>
      </c>
    </row>
    <row r="7396" spans="1:6" x14ac:dyDescent="0.45">
      <c r="A7396" s="209">
        <v>69270</v>
      </c>
      <c r="B7396" s="209">
        <v>300</v>
      </c>
      <c r="C7396" s="208">
        <v>36.14238288850369</v>
      </c>
      <c r="D7396" s="209"/>
      <c r="E7396" s="209" t="s">
        <v>123</v>
      </c>
      <c r="F7396" s="209">
        <v>1995</v>
      </c>
    </row>
    <row r="7397" spans="1:6" x14ac:dyDescent="0.45">
      <c r="A7397" s="209">
        <v>75105</v>
      </c>
      <c r="B7397" s="209">
        <v>300</v>
      </c>
      <c r="C7397" s="208">
        <v>56.031337446261823</v>
      </c>
      <c r="D7397" s="209"/>
      <c r="E7397" s="209" t="s">
        <v>123</v>
      </c>
      <c r="F7397" s="209">
        <v>1901</v>
      </c>
    </row>
    <row r="7398" spans="1:6" x14ac:dyDescent="0.45">
      <c r="A7398" s="209">
        <v>84082</v>
      </c>
      <c r="B7398" s="209">
        <v>200</v>
      </c>
      <c r="C7398" s="208">
        <v>42.061819345177327</v>
      </c>
      <c r="D7398" s="209"/>
      <c r="E7398" s="209" t="s">
        <v>204</v>
      </c>
      <c r="F7398" s="209">
        <v>2010</v>
      </c>
    </row>
    <row r="7399" spans="1:6" x14ac:dyDescent="0.45">
      <c r="A7399" s="209">
        <v>89134</v>
      </c>
      <c r="B7399" s="209">
        <v>250</v>
      </c>
      <c r="C7399" s="208">
        <v>13.86950229989209</v>
      </c>
      <c r="D7399" s="209"/>
      <c r="E7399" s="209" t="s">
        <v>204</v>
      </c>
      <c r="F7399" s="209">
        <v>2005</v>
      </c>
    </row>
    <row r="7400" spans="1:6" x14ac:dyDescent="0.45">
      <c r="A7400" s="209">
        <v>70092</v>
      </c>
      <c r="B7400" s="209">
        <v>250</v>
      </c>
      <c r="C7400" s="208">
        <v>16.19939648895242</v>
      </c>
      <c r="D7400" s="209"/>
      <c r="E7400" s="209" t="s">
        <v>204</v>
      </c>
      <c r="F7400" s="209">
        <v>2005</v>
      </c>
    </row>
    <row r="7401" spans="1:6" x14ac:dyDescent="0.45">
      <c r="A7401" s="209">
        <v>70091</v>
      </c>
      <c r="B7401" s="209">
        <v>250</v>
      </c>
      <c r="C7401" s="208">
        <v>23.5659732769345</v>
      </c>
      <c r="D7401" s="209"/>
      <c r="E7401" s="209" t="s">
        <v>204</v>
      </c>
      <c r="F7401" s="209">
        <v>2005</v>
      </c>
    </row>
    <row r="7402" spans="1:6" x14ac:dyDescent="0.45">
      <c r="A7402" s="209">
        <v>73839</v>
      </c>
      <c r="B7402" s="209">
        <v>250</v>
      </c>
      <c r="C7402" s="208">
        <v>20.288501964791759</v>
      </c>
      <c r="D7402" s="209"/>
      <c r="E7402" s="209" t="s">
        <v>204</v>
      </c>
      <c r="F7402" s="209">
        <v>2008</v>
      </c>
    </row>
    <row r="7403" spans="1:6" x14ac:dyDescent="0.45">
      <c r="A7403" s="209">
        <v>145748</v>
      </c>
      <c r="B7403" s="209">
        <v>200</v>
      </c>
      <c r="C7403" s="208">
        <v>30.060141599586029</v>
      </c>
      <c r="D7403" s="209"/>
      <c r="E7403" s="209" t="s">
        <v>204</v>
      </c>
      <c r="F7403" s="209">
        <v>2018</v>
      </c>
    </row>
    <row r="7404" spans="1:6" x14ac:dyDescent="0.45">
      <c r="A7404" s="209">
        <v>73840</v>
      </c>
      <c r="B7404" s="209">
        <v>200</v>
      </c>
      <c r="C7404" s="208">
        <v>31.829067158986941</v>
      </c>
      <c r="D7404" s="209" t="s">
        <v>227</v>
      </c>
      <c r="E7404" s="209" t="s">
        <v>204</v>
      </c>
      <c r="F7404" s="209">
        <v>2008</v>
      </c>
    </row>
    <row r="7405" spans="1:6" x14ac:dyDescent="0.45">
      <c r="A7405" s="209">
        <v>162607</v>
      </c>
      <c r="B7405" s="209">
        <v>200</v>
      </c>
      <c r="C7405" s="208">
        <v>3.685244630111546</v>
      </c>
      <c r="D7405" s="209" t="s">
        <v>227</v>
      </c>
      <c r="E7405" s="209" t="s">
        <v>204</v>
      </c>
      <c r="F7405" s="209">
        <v>2019</v>
      </c>
    </row>
    <row r="7406" spans="1:6" x14ac:dyDescent="0.45">
      <c r="A7406" s="209">
        <v>162608</v>
      </c>
      <c r="B7406" s="209">
        <v>250</v>
      </c>
      <c r="C7406" s="208">
        <v>48.867763382709043</v>
      </c>
      <c r="D7406" s="209"/>
      <c r="E7406" s="209" t="s">
        <v>204</v>
      </c>
      <c r="F7406" s="209">
        <v>2019</v>
      </c>
    </row>
    <row r="7407" spans="1:6" x14ac:dyDescent="0.45">
      <c r="A7407" s="209">
        <v>149789</v>
      </c>
      <c r="B7407" s="209">
        <v>250</v>
      </c>
      <c r="C7407" s="208">
        <v>63.201055750759217</v>
      </c>
      <c r="D7407" s="209"/>
      <c r="E7407" s="209" t="s">
        <v>204</v>
      </c>
      <c r="F7407" s="209">
        <v>2018</v>
      </c>
    </row>
    <row r="7408" spans="1:6" x14ac:dyDescent="0.45">
      <c r="A7408" s="209">
        <v>149788</v>
      </c>
      <c r="B7408" s="209">
        <v>200</v>
      </c>
      <c r="C7408" s="208">
        <v>1.148610464769835</v>
      </c>
      <c r="D7408" s="209" t="s">
        <v>227</v>
      </c>
      <c r="E7408" s="209" t="s">
        <v>204</v>
      </c>
      <c r="F7408" s="209">
        <v>2018</v>
      </c>
    </row>
    <row r="7409" spans="1:6" x14ac:dyDescent="0.45">
      <c r="A7409" s="209">
        <v>147807</v>
      </c>
      <c r="B7409" s="209">
        <v>250</v>
      </c>
      <c r="C7409" s="208">
        <v>7.442429781208018</v>
      </c>
      <c r="D7409" s="209"/>
      <c r="E7409" s="209" t="s">
        <v>204</v>
      </c>
      <c r="F7409" s="209">
        <v>2018</v>
      </c>
    </row>
    <row r="7410" spans="1:6" x14ac:dyDescent="0.45">
      <c r="A7410" s="209">
        <v>147805</v>
      </c>
      <c r="B7410" s="209">
        <v>250</v>
      </c>
      <c r="C7410" s="208">
        <v>4.3387146726081474</v>
      </c>
      <c r="D7410" s="209" t="s">
        <v>187</v>
      </c>
      <c r="E7410" s="209" t="s">
        <v>204</v>
      </c>
      <c r="F7410" s="209">
        <v>2018</v>
      </c>
    </row>
    <row r="7411" spans="1:6" x14ac:dyDescent="0.45">
      <c r="A7411" s="209">
        <v>147803</v>
      </c>
      <c r="B7411" s="209">
        <v>250</v>
      </c>
      <c r="C7411" s="208">
        <v>8.2491115372853745</v>
      </c>
      <c r="D7411" s="209"/>
      <c r="E7411" s="209" t="s">
        <v>204</v>
      </c>
      <c r="F7411" s="209">
        <v>2018</v>
      </c>
    </row>
    <row r="7412" spans="1:6" x14ac:dyDescent="0.45">
      <c r="A7412" s="226">
        <v>26996</v>
      </c>
      <c r="B7412" s="226"/>
      <c r="C7412" s="269">
        <v>36.896165705108899</v>
      </c>
      <c r="D7412" s="226"/>
      <c r="E7412" s="226"/>
      <c r="F7412" s="226">
        <v>2021</v>
      </c>
    </row>
    <row r="7413" spans="1:6" x14ac:dyDescent="0.45">
      <c r="A7413" s="226">
        <v>26902</v>
      </c>
      <c r="B7413" s="226"/>
      <c r="C7413" s="269">
        <v>40.626313972182842</v>
      </c>
      <c r="D7413" s="226"/>
      <c r="E7413" s="226"/>
      <c r="F7413" s="226">
        <v>2021</v>
      </c>
    </row>
    <row r="7414" spans="1:6" x14ac:dyDescent="0.45">
      <c r="A7414" s="226">
        <v>26703</v>
      </c>
      <c r="B7414" s="226"/>
      <c r="C7414" s="269">
        <v>94.268416443935649</v>
      </c>
      <c r="D7414" s="226"/>
      <c r="E7414" s="226"/>
      <c r="F7414" s="226">
        <v>2021</v>
      </c>
    </row>
    <row r="7415" spans="1:6" x14ac:dyDescent="0.45">
      <c r="A7415" s="226">
        <v>26744</v>
      </c>
      <c r="B7415" s="226"/>
      <c r="C7415" s="269">
        <v>38.697146697968741</v>
      </c>
      <c r="D7415" s="226"/>
      <c r="E7415" s="226"/>
      <c r="F7415" s="226">
        <v>2005</v>
      </c>
    </row>
    <row r="7416" spans="1:6" x14ac:dyDescent="0.45">
      <c r="A7416" s="226">
        <v>27081</v>
      </c>
      <c r="B7416" s="226"/>
      <c r="C7416" s="269">
        <v>125.8506783565477</v>
      </c>
      <c r="D7416" s="226"/>
      <c r="E7416" s="226"/>
      <c r="F7416" s="226">
        <v>2007</v>
      </c>
    </row>
    <row r="7417" spans="1:6" x14ac:dyDescent="0.45">
      <c r="A7417" s="226">
        <v>26595</v>
      </c>
      <c r="B7417" s="226"/>
      <c r="C7417" s="269">
        <v>0.123977559453521</v>
      </c>
      <c r="D7417" s="226"/>
      <c r="E7417" s="226"/>
      <c r="F7417" s="226">
        <v>2007</v>
      </c>
    </row>
    <row r="7418" spans="1:6" x14ac:dyDescent="0.45">
      <c r="A7418" s="226">
        <v>26820</v>
      </c>
      <c r="B7418" s="226"/>
      <c r="C7418" s="269">
        <v>9.5811156261999998E-5</v>
      </c>
      <c r="D7418" s="226"/>
      <c r="E7418" s="226"/>
      <c r="F7418" s="226">
        <v>2021</v>
      </c>
    </row>
    <row r="7419" spans="1:6" x14ac:dyDescent="0.45">
      <c r="A7419" s="226">
        <v>26778</v>
      </c>
      <c r="B7419" s="226"/>
      <c r="C7419" s="269">
        <v>110.30845406451699</v>
      </c>
      <c r="D7419" s="226"/>
      <c r="E7419" s="226"/>
      <c r="F7419" s="226">
        <v>2021</v>
      </c>
    </row>
    <row r="7420" spans="1:6" x14ac:dyDescent="0.45">
      <c r="A7420" s="226">
        <v>26882</v>
      </c>
      <c r="B7420" s="226"/>
      <c r="C7420" s="269">
        <v>41.357972910700482</v>
      </c>
      <c r="D7420" s="226"/>
      <c r="E7420" s="226"/>
      <c r="F7420" s="226">
        <v>2021</v>
      </c>
    </row>
    <row r="7421" spans="1:6" x14ac:dyDescent="0.45">
      <c r="B7421" s="213" t="s">
        <v>250</v>
      </c>
      <c r="C7421" s="212">
        <f>SUM(Table19[Pikkus])</f>
        <v>218673.74991490535</v>
      </c>
      <c r="D7421" s="214" t="s">
        <v>656</v>
      </c>
      <c r="E7421" s="211"/>
      <c r="F7421" s="211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9BDBC-66BC-4971-8FB1-F0B657CE06CA}">
  <sheetPr>
    <tabColor theme="4"/>
  </sheetPr>
  <dimension ref="A1:O563"/>
  <sheetViews>
    <sheetView topLeftCell="A536" workbookViewId="0">
      <selection activeCell="H555" sqref="H555"/>
    </sheetView>
  </sheetViews>
  <sheetFormatPr defaultRowHeight="14.25" x14ac:dyDescent="0.45"/>
  <cols>
    <col min="1" max="1" width="11.53125" customWidth="1"/>
    <col min="2" max="2" width="14.53125" customWidth="1"/>
    <col min="3" max="4" width="20.46484375" customWidth="1"/>
    <col min="5" max="5" width="17.796875" customWidth="1"/>
    <col min="8" max="8" width="11.796875" customWidth="1"/>
  </cols>
  <sheetData>
    <row r="1" spans="1:5" x14ac:dyDescent="0.45">
      <c r="A1" s="104" t="s">
        <v>201</v>
      </c>
      <c r="B1" s="104" t="s">
        <v>216</v>
      </c>
      <c r="C1" s="104" t="s">
        <v>202</v>
      </c>
      <c r="D1" s="104" t="s">
        <v>200</v>
      </c>
      <c r="E1" s="104" t="s">
        <v>107</v>
      </c>
    </row>
    <row r="2" spans="1:5" x14ac:dyDescent="0.45">
      <c r="A2" s="84">
        <v>21860</v>
      </c>
      <c r="B2" s="84">
        <v>450</v>
      </c>
      <c r="C2" s="85">
        <v>15.726936378101231</v>
      </c>
      <c r="D2" s="84">
        <v>0</v>
      </c>
      <c r="E2" s="86"/>
    </row>
    <row r="3" spans="1:5" x14ac:dyDescent="0.45">
      <c r="A3" s="84">
        <v>25660</v>
      </c>
      <c r="B3" s="84">
        <v>450</v>
      </c>
      <c r="C3" s="85">
        <v>11.123078222663009</v>
      </c>
      <c r="D3" s="84">
        <v>0</v>
      </c>
      <c r="E3" s="86"/>
    </row>
    <row r="4" spans="1:5" x14ac:dyDescent="0.45">
      <c r="A4" s="84">
        <v>19310</v>
      </c>
      <c r="B4" s="84">
        <v>450</v>
      </c>
      <c r="C4" s="85">
        <v>6.6260338698560517</v>
      </c>
      <c r="D4" s="84">
        <v>0</v>
      </c>
      <c r="E4" s="86"/>
    </row>
    <row r="5" spans="1:5" x14ac:dyDescent="0.45">
      <c r="A5" s="84">
        <v>19308</v>
      </c>
      <c r="B5" s="84">
        <v>450</v>
      </c>
      <c r="C5" s="85">
        <v>8.3792291834651031</v>
      </c>
      <c r="D5" s="84">
        <v>0</v>
      </c>
      <c r="E5" s="86"/>
    </row>
    <row r="6" spans="1:5" x14ac:dyDescent="0.45">
      <c r="A6" s="84">
        <v>21852</v>
      </c>
      <c r="B6" s="84">
        <v>450</v>
      </c>
      <c r="C6" s="85">
        <v>1.9684128491526141</v>
      </c>
      <c r="D6" s="84">
        <v>0</v>
      </c>
      <c r="E6" s="86"/>
    </row>
    <row r="7" spans="1:5" x14ac:dyDescent="0.45">
      <c r="A7" s="84">
        <v>21854</v>
      </c>
      <c r="B7" s="84">
        <v>450</v>
      </c>
      <c r="C7" s="85">
        <v>14.03827283360005</v>
      </c>
      <c r="D7" s="84">
        <v>0</v>
      </c>
      <c r="E7" s="86"/>
    </row>
    <row r="8" spans="1:5" x14ac:dyDescent="0.45">
      <c r="A8" s="84">
        <v>21856</v>
      </c>
      <c r="B8" s="84">
        <v>450</v>
      </c>
      <c r="C8" s="85">
        <v>2.0869244239203599</v>
      </c>
      <c r="D8" s="84">
        <v>0</v>
      </c>
      <c r="E8" s="86"/>
    </row>
    <row r="9" spans="1:5" x14ac:dyDescent="0.45">
      <c r="A9" s="84">
        <v>21866</v>
      </c>
      <c r="B9" s="84">
        <v>450</v>
      </c>
      <c r="C9" s="85">
        <v>24.31907996901667</v>
      </c>
      <c r="D9" s="84">
        <v>0</v>
      </c>
      <c r="E9" s="86"/>
    </row>
    <row r="10" spans="1:5" x14ac:dyDescent="0.45">
      <c r="A10" s="84">
        <v>21868</v>
      </c>
      <c r="B10" s="84">
        <v>450</v>
      </c>
      <c r="C10" s="85">
        <v>26.49646500136582</v>
      </c>
      <c r="D10" s="84">
        <v>0</v>
      </c>
      <c r="E10" s="86"/>
    </row>
    <row r="11" spans="1:5" x14ac:dyDescent="0.45">
      <c r="A11" s="84">
        <v>21406</v>
      </c>
      <c r="B11" s="84">
        <v>450</v>
      </c>
      <c r="C11" s="85">
        <v>21.11573294820672</v>
      </c>
      <c r="D11" s="84">
        <v>0</v>
      </c>
      <c r="E11" s="86"/>
    </row>
    <row r="12" spans="1:5" x14ac:dyDescent="0.45">
      <c r="A12" s="84">
        <v>21870</v>
      </c>
      <c r="B12" s="84">
        <v>450</v>
      </c>
      <c r="C12" s="85">
        <v>24.191578840951781</v>
      </c>
      <c r="D12" s="84">
        <v>0</v>
      </c>
      <c r="E12" s="86"/>
    </row>
    <row r="13" spans="1:5" x14ac:dyDescent="0.45">
      <c r="A13" s="84">
        <v>14534</v>
      </c>
      <c r="B13" s="84">
        <v>800</v>
      </c>
      <c r="C13" s="85">
        <v>6.4759332248279318</v>
      </c>
      <c r="D13" s="84">
        <v>0</v>
      </c>
      <c r="E13" s="86"/>
    </row>
    <row r="14" spans="1:5" x14ac:dyDescent="0.45">
      <c r="A14" s="84">
        <v>16420</v>
      </c>
      <c r="B14" s="84">
        <v>800</v>
      </c>
      <c r="C14" s="85">
        <v>24.63794575297473</v>
      </c>
      <c r="D14" s="84">
        <v>0</v>
      </c>
      <c r="E14" s="86"/>
    </row>
    <row r="15" spans="1:5" x14ac:dyDescent="0.45">
      <c r="A15" s="84">
        <v>16422</v>
      </c>
      <c r="B15" s="84">
        <v>800</v>
      </c>
      <c r="C15" s="85">
        <v>60.273330263178948</v>
      </c>
      <c r="D15" s="84">
        <v>0</v>
      </c>
      <c r="E15" s="86"/>
    </row>
    <row r="16" spans="1:5" x14ac:dyDescent="0.45">
      <c r="A16" s="84">
        <v>15734</v>
      </c>
      <c r="B16" s="84">
        <v>800</v>
      </c>
      <c r="C16" s="85">
        <v>38.824093645959472</v>
      </c>
      <c r="D16" s="84">
        <v>0</v>
      </c>
      <c r="E16" s="86"/>
    </row>
    <row r="17" spans="1:5" x14ac:dyDescent="0.45">
      <c r="A17" s="84">
        <v>16424</v>
      </c>
      <c r="B17" s="84">
        <v>800</v>
      </c>
      <c r="C17" s="85">
        <v>18.8913742485088</v>
      </c>
      <c r="D17" s="84">
        <v>0</v>
      </c>
      <c r="E17" s="86"/>
    </row>
    <row r="18" spans="1:5" x14ac:dyDescent="0.45">
      <c r="A18" s="84">
        <v>16426</v>
      </c>
      <c r="B18" s="84">
        <v>800</v>
      </c>
      <c r="C18" s="85">
        <v>39.999950863276823</v>
      </c>
      <c r="D18" s="84">
        <v>0</v>
      </c>
      <c r="E18" s="86"/>
    </row>
    <row r="19" spans="1:5" x14ac:dyDescent="0.45">
      <c r="A19" s="84">
        <v>16428</v>
      </c>
      <c r="B19" s="84">
        <v>800</v>
      </c>
      <c r="C19" s="85">
        <v>17.039067255410991</v>
      </c>
      <c r="D19" s="84">
        <v>0</v>
      </c>
      <c r="E19" s="86"/>
    </row>
    <row r="20" spans="1:5" x14ac:dyDescent="0.45">
      <c r="A20" s="84">
        <v>16430</v>
      </c>
      <c r="B20" s="84">
        <v>800</v>
      </c>
      <c r="C20" s="85">
        <v>15.06227967565731</v>
      </c>
      <c r="D20" s="84">
        <v>0</v>
      </c>
      <c r="E20" s="86"/>
    </row>
    <row r="21" spans="1:5" x14ac:dyDescent="0.45">
      <c r="A21" s="84">
        <v>16434</v>
      </c>
      <c r="B21" s="84">
        <v>800</v>
      </c>
      <c r="C21" s="85">
        <v>1.085224034900047</v>
      </c>
      <c r="D21" s="84">
        <v>0</v>
      </c>
      <c r="E21" s="86"/>
    </row>
    <row r="22" spans="1:5" x14ac:dyDescent="0.45">
      <c r="A22" s="84">
        <v>21408</v>
      </c>
      <c r="B22" s="84">
        <v>800</v>
      </c>
      <c r="C22" s="85">
        <v>3.2235827928501091</v>
      </c>
      <c r="D22" s="84">
        <v>0</v>
      </c>
      <c r="E22" s="86"/>
    </row>
    <row r="23" spans="1:5" x14ac:dyDescent="0.45">
      <c r="A23" s="84">
        <v>16436</v>
      </c>
      <c r="B23" s="84">
        <v>800</v>
      </c>
      <c r="C23" s="85">
        <v>35.273773713362147</v>
      </c>
      <c r="D23" s="84">
        <v>0</v>
      </c>
      <c r="E23" s="86"/>
    </row>
    <row r="24" spans="1:5" x14ac:dyDescent="0.45">
      <c r="A24" s="84">
        <v>21410</v>
      </c>
      <c r="B24" s="84">
        <v>800</v>
      </c>
      <c r="C24" s="85">
        <v>18.063303263933658</v>
      </c>
      <c r="D24" s="84">
        <v>0</v>
      </c>
      <c r="E24" s="86"/>
    </row>
    <row r="25" spans="1:5" x14ac:dyDescent="0.45">
      <c r="A25" s="84">
        <v>21412</v>
      </c>
      <c r="B25" s="84">
        <v>800</v>
      </c>
      <c r="C25" s="85">
        <v>11.73712410594694</v>
      </c>
      <c r="D25" s="84">
        <v>0</v>
      </c>
      <c r="E25" s="86"/>
    </row>
    <row r="26" spans="1:5" x14ac:dyDescent="0.45">
      <c r="A26" s="84">
        <v>21416</v>
      </c>
      <c r="B26" s="84">
        <v>800</v>
      </c>
      <c r="C26" s="85">
        <v>22.83613392515073</v>
      </c>
      <c r="D26" s="84">
        <v>0</v>
      </c>
      <c r="E26" s="86"/>
    </row>
    <row r="27" spans="1:5" x14ac:dyDescent="0.45">
      <c r="A27" s="84">
        <v>21076</v>
      </c>
      <c r="B27" s="84">
        <v>800</v>
      </c>
      <c r="C27" s="85">
        <v>9.2727583324756928</v>
      </c>
      <c r="D27" s="84">
        <v>0</v>
      </c>
      <c r="E27" s="86"/>
    </row>
    <row r="28" spans="1:5" x14ac:dyDescent="0.45">
      <c r="A28" s="84">
        <v>21082</v>
      </c>
      <c r="B28" s="84">
        <v>800</v>
      </c>
      <c r="C28" s="85">
        <v>34.547599304060682</v>
      </c>
      <c r="D28" s="84">
        <v>0</v>
      </c>
      <c r="E28" s="86"/>
    </row>
    <row r="29" spans="1:5" x14ac:dyDescent="0.45">
      <c r="A29" s="84">
        <v>21084</v>
      </c>
      <c r="B29" s="84">
        <v>800</v>
      </c>
      <c r="C29" s="85">
        <v>24.725651187886719</v>
      </c>
      <c r="D29" s="84">
        <v>0</v>
      </c>
      <c r="E29" s="86"/>
    </row>
    <row r="30" spans="1:5" x14ac:dyDescent="0.45">
      <c r="A30" s="84">
        <v>21414</v>
      </c>
      <c r="B30" s="84">
        <v>800</v>
      </c>
      <c r="C30" s="85">
        <v>16.286911125957321</v>
      </c>
      <c r="D30" s="84">
        <v>0</v>
      </c>
      <c r="E30" s="86"/>
    </row>
    <row r="31" spans="1:5" x14ac:dyDescent="0.45">
      <c r="A31" s="84">
        <v>21418</v>
      </c>
      <c r="B31" s="84">
        <v>800</v>
      </c>
      <c r="C31" s="85">
        <v>30.704725846508861</v>
      </c>
      <c r="D31" s="84">
        <v>0</v>
      </c>
      <c r="E31" s="86"/>
    </row>
    <row r="32" spans="1:5" x14ac:dyDescent="0.45">
      <c r="A32" s="84">
        <v>19322</v>
      </c>
      <c r="B32" s="84">
        <v>800</v>
      </c>
      <c r="C32" s="85">
        <v>14.92410345813275</v>
      </c>
      <c r="D32" s="84">
        <v>0</v>
      </c>
      <c r="E32" s="86"/>
    </row>
    <row r="33" spans="1:5" x14ac:dyDescent="0.45">
      <c r="A33" s="84">
        <v>19324</v>
      </c>
      <c r="B33" s="84">
        <v>800</v>
      </c>
      <c r="C33" s="85">
        <v>7.631668353788208</v>
      </c>
      <c r="D33" s="84">
        <v>0</v>
      </c>
      <c r="E33" s="86"/>
    </row>
    <row r="34" spans="1:5" x14ac:dyDescent="0.45">
      <c r="A34" s="84">
        <v>19326</v>
      </c>
      <c r="B34" s="84">
        <v>800</v>
      </c>
      <c r="C34" s="85">
        <v>11.229875340747769</v>
      </c>
      <c r="D34" s="84">
        <v>0</v>
      </c>
      <c r="E34" s="86"/>
    </row>
    <row r="35" spans="1:5" x14ac:dyDescent="0.45">
      <c r="A35" s="84">
        <v>19328</v>
      </c>
      <c r="B35" s="84">
        <v>565</v>
      </c>
      <c r="C35" s="85">
        <v>34.508133120760569</v>
      </c>
      <c r="D35" s="84">
        <v>0</v>
      </c>
      <c r="E35" s="86"/>
    </row>
    <row r="36" spans="1:5" x14ac:dyDescent="0.45">
      <c r="A36" s="84">
        <v>19330</v>
      </c>
      <c r="B36" s="84">
        <v>565</v>
      </c>
      <c r="C36" s="85">
        <v>41.092080128259767</v>
      </c>
      <c r="D36" s="84">
        <v>0</v>
      </c>
      <c r="E36" s="86"/>
    </row>
    <row r="37" spans="1:5" x14ac:dyDescent="0.45">
      <c r="A37" s="84">
        <v>19332</v>
      </c>
      <c r="B37" s="84">
        <v>565</v>
      </c>
      <c r="C37" s="85">
        <v>7.1466394583802684</v>
      </c>
      <c r="D37" s="84">
        <v>0</v>
      </c>
      <c r="E37" s="86"/>
    </row>
    <row r="38" spans="1:5" x14ac:dyDescent="0.45">
      <c r="A38" s="84">
        <v>19334</v>
      </c>
      <c r="B38" s="84">
        <v>565</v>
      </c>
      <c r="C38" s="85">
        <v>58.755722131522226</v>
      </c>
      <c r="D38" s="84">
        <v>0</v>
      </c>
      <c r="E38" s="86"/>
    </row>
    <row r="39" spans="1:5" x14ac:dyDescent="0.45">
      <c r="A39" s="84">
        <v>19122</v>
      </c>
      <c r="B39" s="84">
        <v>800</v>
      </c>
      <c r="C39" s="85">
        <v>9.0059059316010437</v>
      </c>
      <c r="D39" s="84">
        <v>0</v>
      </c>
      <c r="E39" s="86"/>
    </row>
    <row r="40" spans="1:5" x14ac:dyDescent="0.45">
      <c r="A40" s="84">
        <v>19336</v>
      </c>
      <c r="B40" s="84">
        <v>565</v>
      </c>
      <c r="C40" s="85">
        <v>26.606367959932012</v>
      </c>
      <c r="D40" s="84">
        <v>0</v>
      </c>
      <c r="E40" s="86"/>
    </row>
    <row r="41" spans="1:5" x14ac:dyDescent="0.45">
      <c r="A41" s="84">
        <v>19338</v>
      </c>
      <c r="B41" s="84">
        <v>565</v>
      </c>
      <c r="C41" s="85">
        <v>13.227536986454</v>
      </c>
      <c r="D41" s="84">
        <v>0</v>
      </c>
      <c r="E41" s="86"/>
    </row>
    <row r="42" spans="1:5" x14ac:dyDescent="0.45">
      <c r="A42" s="84">
        <v>19124</v>
      </c>
      <c r="B42" s="84">
        <v>800</v>
      </c>
      <c r="C42" s="85">
        <v>42.279520054819073</v>
      </c>
      <c r="D42" s="84">
        <v>0</v>
      </c>
      <c r="E42" s="86"/>
    </row>
    <row r="43" spans="1:5" x14ac:dyDescent="0.45">
      <c r="A43" s="84">
        <v>19126</v>
      </c>
      <c r="B43" s="84">
        <v>800</v>
      </c>
      <c r="C43" s="85">
        <v>43.688475256258002</v>
      </c>
      <c r="D43" s="84">
        <v>0</v>
      </c>
      <c r="E43" s="86"/>
    </row>
    <row r="44" spans="1:5" x14ac:dyDescent="0.45">
      <c r="A44" s="84">
        <v>19128</v>
      </c>
      <c r="B44" s="84">
        <v>800</v>
      </c>
      <c r="C44" s="85">
        <v>66.351152542745027</v>
      </c>
      <c r="D44" s="84">
        <v>0</v>
      </c>
      <c r="E44" s="86"/>
    </row>
    <row r="45" spans="1:5" x14ac:dyDescent="0.45">
      <c r="A45" s="84">
        <v>19130</v>
      </c>
      <c r="B45" s="84">
        <v>800</v>
      </c>
      <c r="C45" s="85">
        <v>44.542101635622522</v>
      </c>
      <c r="D45" s="84">
        <v>0</v>
      </c>
      <c r="E45" s="86"/>
    </row>
    <row r="46" spans="1:5" x14ac:dyDescent="0.45">
      <c r="A46" s="84">
        <v>19136</v>
      </c>
      <c r="B46" s="84">
        <v>800</v>
      </c>
      <c r="C46" s="85">
        <v>9.0860972552387782</v>
      </c>
      <c r="D46" s="84">
        <v>0</v>
      </c>
      <c r="E46" s="86"/>
    </row>
    <row r="47" spans="1:5" x14ac:dyDescent="0.45">
      <c r="A47" s="84">
        <v>19138</v>
      </c>
      <c r="B47" s="84">
        <v>800</v>
      </c>
      <c r="C47" s="85">
        <v>86.999982495116043</v>
      </c>
      <c r="D47" s="84">
        <v>0</v>
      </c>
      <c r="E47" s="86"/>
    </row>
    <row r="48" spans="1:5" x14ac:dyDescent="0.45">
      <c r="A48" s="84">
        <v>24830</v>
      </c>
      <c r="B48" s="84">
        <v>500</v>
      </c>
      <c r="C48" s="85">
        <v>30.696558041350251</v>
      </c>
      <c r="D48" s="84">
        <v>0</v>
      </c>
      <c r="E48" s="86"/>
    </row>
    <row r="49" spans="1:5" x14ac:dyDescent="0.45">
      <c r="A49" s="84">
        <v>15056</v>
      </c>
      <c r="B49" s="84">
        <v>400</v>
      </c>
      <c r="C49" s="85">
        <v>50.741968223060873</v>
      </c>
      <c r="D49" s="84">
        <v>0</v>
      </c>
      <c r="E49" s="86"/>
    </row>
    <row r="50" spans="1:5" x14ac:dyDescent="0.45">
      <c r="A50" s="84">
        <v>24504</v>
      </c>
      <c r="B50" s="84">
        <v>400</v>
      </c>
      <c r="C50" s="85">
        <v>39.711518470325693</v>
      </c>
      <c r="D50" s="84">
        <v>0</v>
      </c>
      <c r="E50" s="86"/>
    </row>
    <row r="51" spans="1:5" x14ac:dyDescent="0.45">
      <c r="A51" s="84">
        <v>24506</v>
      </c>
      <c r="B51" s="84">
        <v>400</v>
      </c>
      <c r="C51" s="85">
        <v>28.31604372145836</v>
      </c>
      <c r="D51" s="84">
        <v>0</v>
      </c>
      <c r="E51" s="86"/>
    </row>
    <row r="52" spans="1:5" x14ac:dyDescent="0.45">
      <c r="A52" s="84">
        <v>21000</v>
      </c>
      <c r="B52" s="84">
        <v>400</v>
      </c>
      <c r="C52" s="85">
        <v>9.4161968304760908</v>
      </c>
      <c r="D52" s="84">
        <v>0</v>
      </c>
      <c r="E52" s="86"/>
    </row>
    <row r="53" spans="1:5" x14ac:dyDescent="0.45">
      <c r="A53" s="84">
        <v>21004</v>
      </c>
      <c r="B53" s="84">
        <v>400</v>
      </c>
      <c r="C53" s="85">
        <v>14.71037986357387</v>
      </c>
      <c r="D53" s="84">
        <v>0</v>
      </c>
      <c r="E53" s="86"/>
    </row>
    <row r="54" spans="1:5" x14ac:dyDescent="0.45">
      <c r="A54" s="84">
        <v>23304</v>
      </c>
      <c r="B54" s="84">
        <v>400</v>
      </c>
      <c r="C54" s="85">
        <v>32.842500318173293</v>
      </c>
      <c r="D54" s="84">
        <v>0</v>
      </c>
      <c r="E54" s="86"/>
    </row>
    <row r="55" spans="1:5" x14ac:dyDescent="0.45">
      <c r="A55" s="84">
        <v>67881</v>
      </c>
      <c r="B55" s="84">
        <v>500</v>
      </c>
      <c r="C55" s="85">
        <v>26.455061673285641</v>
      </c>
      <c r="D55" s="84">
        <v>1901</v>
      </c>
      <c r="E55" s="86"/>
    </row>
    <row r="56" spans="1:5" x14ac:dyDescent="0.45">
      <c r="A56" s="84">
        <v>23064</v>
      </c>
      <c r="B56" s="84">
        <v>250</v>
      </c>
      <c r="C56" s="85">
        <v>5.3835180722629259</v>
      </c>
      <c r="D56" s="84"/>
      <c r="E56" s="86"/>
    </row>
    <row r="57" spans="1:5" x14ac:dyDescent="0.45">
      <c r="A57" s="84">
        <v>26507</v>
      </c>
      <c r="B57" s="84">
        <v>315</v>
      </c>
      <c r="C57" s="85">
        <v>5.9106577051110083</v>
      </c>
      <c r="D57" s="84"/>
      <c r="E57" s="86"/>
    </row>
    <row r="58" spans="1:5" x14ac:dyDescent="0.45">
      <c r="A58" s="84">
        <v>15496</v>
      </c>
      <c r="B58" s="84">
        <v>315</v>
      </c>
      <c r="C58" s="85">
        <v>11.253974312088729</v>
      </c>
      <c r="D58" s="84"/>
      <c r="E58" s="86"/>
    </row>
    <row r="59" spans="1:5" x14ac:dyDescent="0.45">
      <c r="A59" s="84">
        <v>93118</v>
      </c>
      <c r="B59" s="84">
        <v>315</v>
      </c>
      <c r="C59" s="85">
        <v>4.9773625387620317</v>
      </c>
      <c r="D59" s="84">
        <v>2017</v>
      </c>
      <c r="E59" s="86" t="s">
        <v>227</v>
      </c>
    </row>
    <row r="60" spans="1:5" x14ac:dyDescent="0.45">
      <c r="A60" s="84">
        <v>93122</v>
      </c>
      <c r="B60" s="84">
        <v>315</v>
      </c>
      <c r="C60" s="85">
        <v>13.09869100477693</v>
      </c>
      <c r="D60" s="84">
        <v>2014</v>
      </c>
      <c r="E60" s="86"/>
    </row>
    <row r="61" spans="1:5" x14ac:dyDescent="0.45">
      <c r="A61" s="84">
        <v>93123</v>
      </c>
      <c r="B61" s="84">
        <v>315</v>
      </c>
      <c r="C61" s="85">
        <v>2.6844236521869398</v>
      </c>
      <c r="D61" s="84">
        <v>2014</v>
      </c>
      <c r="E61" s="86"/>
    </row>
    <row r="62" spans="1:5" x14ac:dyDescent="0.45">
      <c r="A62" s="84">
        <v>93124</v>
      </c>
      <c r="B62" s="84">
        <v>315</v>
      </c>
      <c r="C62" s="85">
        <v>9.9392017678283349</v>
      </c>
      <c r="D62" s="84">
        <v>2014</v>
      </c>
      <c r="E62" s="86"/>
    </row>
    <row r="63" spans="1:5" x14ac:dyDescent="0.45">
      <c r="A63" s="84">
        <v>93125</v>
      </c>
      <c r="B63" s="84">
        <v>315</v>
      </c>
      <c r="C63" s="85">
        <v>7.5524753136962977</v>
      </c>
      <c r="D63" s="84">
        <v>2014</v>
      </c>
      <c r="E63" s="86"/>
    </row>
    <row r="64" spans="1:5" x14ac:dyDescent="0.45">
      <c r="A64" s="84">
        <v>93126</v>
      </c>
      <c r="B64" s="84">
        <v>315</v>
      </c>
      <c r="C64" s="85">
        <v>3.6248488528294129</v>
      </c>
      <c r="D64" s="84">
        <v>2014</v>
      </c>
      <c r="E64" s="86"/>
    </row>
    <row r="65" spans="1:5" x14ac:dyDescent="0.45">
      <c r="A65" s="84">
        <v>93127</v>
      </c>
      <c r="B65" s="84">
        <v>315</v>
      </c>
      <c r="C65" s="85">
        <v>5.547734900767014</v>
      </c>
      <c r="D65" s="84">
        <v>2014</v>
      </c>
      <c r="E65" s="86"/>
    </row>
    <row r="66" spans="1:5" x14ac:dyDescent="0.45">
      <c r="A66" s="84">
        <v>93133</v>
      </c>
      <c r="B66" s="84">
        <v>315</v>
      </c>
      <c r="C66" s="85">
        <v>12.04436630383019</v>
      </c>
      <c r="D66" s="84">
        <v>2014</v>
      </c>
      <c r="E66" s="86"/>
    </row>
    <row r="67" spans="1:5" x14ac:dyDescent="0.45">
      <c r="A67" s="84">
        <v>93147</v>
      </c>
      <c r="B67" s="84">
        <v>315</v>
      </c>
      <c r="C67" s="85">
        <v>24.00925460350113</v>
      </c>
      <c r="D67" s="84">
        <v>2014</v>
      </c>
      <c r="E67" s="86"/>
    </row>
    <row r="68" spans="1:5" x14ac:dyDescent="0.45">
      <c r="A68" s="84">
        <v>93148</v>
      </c>
      <c r="B68" s="84">
        <v>315</v>
      </c>
      <c r="C68" s="85">
        <v>2.6637305426244988</v>
      </c>
      <c r="D68" s="84">
        <v>2014</v>
      </c>
      <c r="E68" s="86"/>
    </row>
    <row r="69" spans="1:5" x14ac:dyDescent="0.45">
      <c r="A69" s="84">
        <v>142181</v>
      </c>
      <c r="B69" s="84">
        <v>315</v>
      </c>
      <c r="C69" s="85">
        <v>2.199658383069119</v>
      </c>
      <c r="D69" s="84">
        <v>2017</v>
      </c>
      <c r="E69" s="86"/>
    </row>
    <row r="70" spans="1:5" x14ac:dyDescent="0.45">
      <c r="A70" s="84">
        <v>15178</v>
      </c>
      <c r="B70" s="84">
        <v>450</v>
      </c>
      <c r="C70" s="85">
        <v>78.762758347801636</v>
      </c>
      <c r="D70" s="84"/>
      <c r="E70" s="86"/>
    </row>
    <row r="71" spans="1:5" x14ac:dyDescent="0.45">
      <c r="A71" s="84">
        <v>83903</v>
      </c>
      <c r="B71" s="84">
        <v>450</v>
      </c>
      <c r="C71" s="85">
        <v>40.080955176133138</v>
      </c>
      <c r="D71" s="84">
        <v>1901</v>
      </c>
      <c r="E71" s="86"/>
    </row>
    <row r="72" spans="1:5" x14ac:dyDescent="0.45">
      <c r="A72" s="84">
        <v>83905</v>
      </c>
      <c r="B72" s="84">
        <v>450</v>
      </c>
      <c r="C72" s="85">
        <v>31.099796583765372</v>
      </c>
      <c r="D72" s="84">
        <v>1901</v>
      </c>
      <c r="E72" s="86"/>
    </row>
    <row r="73" spans="1:5" x14ac:dyDescent="0.45">
      <c r="A73" s="84">
        <v>83904</v>
      </c>
      <c r="B73" s="84">
        <v>450</v>
      </c>
      <c r="C73" s="85">
        <v>35.391213356373719</v>
      </c>
      <c r="D73" s="84">
        <v>1901</v>
      </c>
      <c r="E73" s="86"/>
    </row>
    <row r="74" spans="1:5" x14ac:dyDescent="0.45">
      <c r="A74" s="84">
        <v>77634</v>
      </c>
      <c r="B74" s="84">
        <v>450</v>
      </c>
      <c r="C74" s="85">
        <v>2.4579274835445268</v>
      </c>
      <c r="D74" s="84">
        <v>2006</v>
      </c>
      <c r="E74" s="86"/>
    </row>
    <row r="75" spans="1:5" x14ac:dyDescent="0.45">
      <c r="A75" s="84">
        <v>77635</v>
      </c>
      <c r="B75" s="84">
        <v>450</v>
      </c>
      <c r="C75" s="85">
        <v>4.5067128479784744</v>
      </c>
      <c r="D75" s="84">
        <v>2006</v>
      </c>
      <c r="E75" s="86"/>
    </row>
    <row r="76" spans="1:5" x14ac:dyDescent="0.45">
      <c r="A76" s="84">
        <v>78507</v>
      </c>
      <c r="B76" s="84">
        <v>500</v>
      </c>
      <c r="C76" s="85">
        <v>58.910791012388557</v>
      </c>
      <c r="D76" s="84">
        <v>1901</v>
      </c>
      <c r="E76" s="86"/>
    </row>
    <row r="77" spans="1:5" x14ac:dyDescent="0.45">
      <c r="A77" s="84">
        <v>21904</v>
      </c>
      <c r="B77" s="84">
        <v>700</v>
      </c>
      <c r="C77" s="85">
        <v>33.400577384372028</v>
      </c>
      <c r="D77" s="84"/>
      <c r="E77" s="86"/>
    </row>
    <row r="78" spans="1:5" x14ac:dyDescent="0.45">
      <c r="A78" s="84">
        <v>15516</v>
      </c>
      <c r="B78" s="84">
        <v>450</v>
      </c>
      <c r="C78" s="85">
        <v>4.7601285782598097</v>
      </c>
      <c r="D78" s="84"/>
      <c r="E78" s="86"/>
    </row>
    <row r="79" spans="1:5" x14ac:dyDescent="0.45">
      <c r="A79" s="84">
        <v>15518</v>
      </c>
      <c r="B79" s="84">
        <v>450</v>
      </c>
      <c r="C79" s="85">
        <v>5.0575822415628524</v>
      </c>
      <c r="D79" s="84"/>
      <c r="E79" s="86"/>
    </row>
    <row r="80" spans="1:5" x14ac:dyDescent="0.45">
      <c r="A80" s="84">
        <v>94245</v>
      </c>
      <c r="B80" s="84">
        <v>450</v>
      </c>
      <c r="C80" s="85">
        <v>16.076203946278682</v>
      </c>
      <c r="D80" s="84">
        <v>1901</v>
      </c>
      <c r="E80" s="86"/>
    </row>
    <row r="81" spans="1:5" x14ac:dyDescent="0.45">
      <c r="A81" s="84">
        <v>26497</v>
      </c>
      <c r="B81" s="84">
        <v>450</v>
      </c>
      <c r="C81" s="85">
        <v>7.1785025475420641</v>
      </c>
      <c r="D81" s="84"/>
      <c r="E81" s="86"/>
    </row>
    <row r="82" spans="1:5" x14ac:dyDescent="0.45">
      <c r="A82" s="84">
        <v>25572</v>
      </c>
      <c r="B82" s="84">
        <v>450</v>
      </c>
      <c r="C82" s="85">
        <v>40.565369584889311</v>
      </c>
      <c r="D82" s="84"/>
      <c r="E82" s="86"/>
    </row>
    <row r="83" spans="1:5" x14ac:dyDescent="0.45">
      <c r="A83" s="84">
        <v>26495</v>
      </c>
      <c r="B83" s="84">
        <v>450</v>
      </c>
      <c r="C83" s="85">
        <v>6.4889558454720824</v>
      </c>
      <c r="D83" s="84"/>
      <c r="E83" s="86"/>
    </row>
    <row r="84" spans="1:5" x14ac:dyDescent="0.45">
      <c r="A84" s="84">
        <v>26311</v>
      </c>
      <c r="B84" s="84">
        <v>450</v>
      </c>
      <c r="C84" s="85">
        <v>3.7820033435753611</v>
      </c>
      <c r="D84" s="84"/>
      <c r="E84" s="86"/>
    </row>
    <row r="85" spans="1:5" x14ac:dyDescent="0.45">
      <c r="A85" s="84">
        <v>19456</v>
      </c>
      <c r="B85" s="84">
        <v>450</v>
      </c>
      <c r="C85" s="85">
        <v>10.87734524871869</v>
      </c>
      <c r="D85" s="84"/>
      <c r="E85" s="86"/>
    </row>
    <row r="86" spans="1:5" x14ac:dyDescent="0.45">
      <c r="A86" s="84">
        <v>90699</v>
      </c>
      <c r="B86" s="84">
        <v>400</v>
      </c>
      <c r="C86" s="85">
        <v>27.469466594580791</v>
      </c>
      <c r="D86" s="84">
        <v>2013</v>
      </c>
      <c r="E86" s="86"/>
    </row>
    <row r="87" spans="1:5" x14ac:dyDescent="0.45">
      <c r="A87" s="84">
        <v>81516</v>
      </c>
      <c r="B87" s="84">
        <v>500</v>
      </c>
      <c r="C87" s="85">
        <v>2.6679617635934272</v>
      </c>
      <c r="D87" s="84">
        <v>2009</v>
      </c>
      <c r="E87" s="86" t="s">
        <v>228</v>
      </c>
    </row>
    <row r="88" spans="1:5" x14ac:dyDescent="0.45">
      <c r="A88" s="84">
        <v>81517</v>
      </c>
      <c r="B88" s="84">
        <v>500</v>
      </c>
      <c r="C88" s="85">
        <v>2.558289442821029</v>
      </c>
      <c r="D88" s="84">
        <v>2009</v>
      </c>
      <c r="E88" s="86"/>
    </row>
    <row r="89" spans="1:5" x14ac:dyDescent="0.45">
      <c r="A89" s="84">
        <v>94681</v>
      </c>
      <c r="B89" s="84">
        <v>500</v>
      </c>
      <c r="C89" s="85">
        <v>33.903420288747682</v>
      </c>
      <c r="D89" s="84">
        <v>1901</v>
      </c>
      <c r="E89" s="86" t="s">
        <v>229</v>
      </c>
    </row>
    <row r="90" spans="1:5" x14ac:dyDescent="0.45">
      <c r="A90" s="84">
        <v>26216</v>
      </c>
      <c r="B90" s="84">
        <v>1160</v>
      </c>
      <c r="C90" s="85">
        <v>9.0994391444868352</v>
      </c>
      <c r="D90" s="84"/>
      <c r="E90" s="86"/>
    </row>
    <row r="91" spans="1:5" x14ac:dyDescent="0.45">
      <c r="A91" s="84">
        <v>19764</v>
      </c>
      <c r="B91" s="84">
        <v>1160</v>
      </c>
      <c r="C91" s="85">
        <v>100.10017167422809</v>
      </c>
      <c r="D91" s="84"/>
      <c r="E91" s="86"/>
    </row>
    <row r="92" spans="1:5" x14ac:dyDescent="0.45">
      <c r="A92" s="84">
        <v>15026</v>
      </c>
      <c r="B92" s="84">
        <v>1160</v>
      </c>
      <c r="C92" s="85">
        <v>22.530670106719459</v>
      </c>
      <c r="D92" s="84"/>
      <c r="E92" s="86"/>
    </row>
    <row r="93" spans="1:5" x14ac:dyDescent="0.45">
      <c r="A93" s="84">
        <v>81496</v>
      </c>
      <c r="B93" s="84">
        <v>1160</v>
      </c>
      <c r="C93" s="85">
        <v>13.26282583469786</v>
      </c>
      <c r="D93" s="84">
        <v>2009</v>
      </c>
      <c r="E93" s="86"/>
    </row>
    <row r="94" spans="1:5" x14ac:dyDescent="0.45">
      <c r="A94" s="84">
        <v>81498</v>
      </c>
      <c r="B94" s="84">
        <v>1160</v>
      </c>
      <c r="C94" s="85">
        <v>56.104768095266017</v>
      </c>
      <c r="D94" s="84">
        <v>2009</v>
      </c>
      <c r="E94" s="86"/>
    </row>
    <row r="95" spans="1:5" x14ac:dyDescent="0.45">
      <c r="A95" s="84">
        <v>81499</v>
      </c>
      <c r="B95" s="84">
        <v>1160</v>
      </c>
      <c r="C95" s="85">
        <v>4.5240613559885618</v>
      </c>
      <c r="D95" s="84">
        <v>2009</v>
      </c>
      <c r="E95" s="86"/>
    </row>
    <row r="96" spans="1:5" x14ac:dyDescent="0.45">
      <c r="A96" s="84">
        <v>81501</v>
      </c>
      <c r="B96" s="84">
        <v>1160</v>
      </c>
      <c r="C96" s="85">
        <v>54.62349032882446</v>
      </c>
      <c r="D96" s="84">
        <v>2009</v>
      </c>
      <c r="E96" s="86"/>
    </row>
    <row r="97" spans="1:5" x14ac:dyDescent="0.45">
      <c r="A97" s="84">
        <v>81502</v>
      </c>
      <c r="B97" s="84">
        <v>1160</v>
      </c>
      <c r="C97" s="85">
        <v>41.751458064226661</v>
      </c>
      <c r="D97" s="84">
        <v>2009</v>
      </c>
      <c r="E97" s="86"/>
    </row>
    <row r="98" spans="1:5" x14ac:dyDescent="0.45">
      <c r="A98" s="84">
        <v>81503</v>
      </c>
      <c r="B98" s="84">
        <v>1160</v>
      </c>
      <c r="C98" s="85">
        <v>4.6620966378401381</v>
      </c>
      <c r="D98" s="84">
        <v>2009</v>
      </c>
      <c r="E98" s="86"/>
    </row>
    <row r="99" spans="1:5" x14ac:dyDescent="0.45">
      <c r="A99" s="84">
        <v>81504</v>
      </c>
      <c r="B99" s="84">
        <v>1160</v>
      </c>
      <c r="C99" s="85">
        <v>21.687676979625131</v>
      </c>
      <c r="D99" s="84">
        <v>2009</v>
      </c>
      <c r="E99" s="86"/>
    </row>
    <row r="100" spans="1:5" x14ac:dyDescent="0.45">
      <c r="A100" s="84">
        <v>81505</v>
      </c>
      <c r="B100" s="84">
        <v>1160</v>
      </c>
      <c r="C100" s="85">
        <v>57.827644386345433</v>
      </c>
      <c r="D100" s="84">
        <v>2009</v>
      </c>
      <c r="E100" s="86"/>
    </row>
    <row r="101" spans="1:5" x14ac:dyDescent="0.45">
      <c r="A101" s="84">
        <v>81506</v>
      </c>
      <c r="B101" s="84">
        <v>1160</v>
      </c>
      <c r="C101" s="85">
        <v>9.1271831747540393</v>
      </c>
      <c r="D101" s="84">
        <v>2009</v>
      </c>
      <c r="E101" s="86"/>
    </row>
    <row r="102" spans="1:5" x14ac:dyDescent="0.45">
      <c r="A102" s="84">
        <v>81507</v>
      </c>
      <c r="B102" s="84">
        <v>1160</v>
      </c>
      <c r="C102" s="85">
        <v>60.48704549412745</v>
      </c>
      <c r="D102" s="84">
        <v>2009</v>
      </c>
      <c r="E102" s="86"/>
    </row>
    <row r="103" spans="1:5" x14ac:dyDescent="0.45">
      <c r="A103" s="84">
        <v>81508</v>
      </c>
      <c r="B103" s="84">
        <v>1160</v>
      </c>
      <c r="C103" s="85">
        <v>18.032497656421899</v>
      </c>
      <c r="D103" s="84">
        <v>2009</v>
      </c>
      <c r="E103" s="86"/>
    </row>
    <row r="104" spans="1:5" x14ac:dyDescent="0.45">
      <c r="A104" s="84">
        <v>81510</v>
      </c>
      <c r="B104" s="84">
        <v>1160</v>
      </c>
      <c r="C104" s="85">
        <v>23.625278531572711</v>
      </c>
      <c r="D104" s="84">
        <v>2009</v>
      </c>
      <c r="E104" s="86"/>
    </row>
    <row r="105" spans="1:5" x14ac:dyDescent="0.45">
      <c r="A105" s="84">
        <v>81511</v>
      </c>
      <c r="B105" s="84">
        <v>1160</v>
      </c>
      <c r="C105" s="85">
        <v>19.814282030012709</v>
      </c>
      <c r="D105" s="84">
        <v>2009</v>
      </c>
      <c r="E105" s="86"/>
    </row>
    <row r="106" spans="1:5" x14ac:dyDescent="0.45">
      <c r="A106" s="84">
        <v>21282</v>
      </c>
      <c r="B106" s="84">
        <v>1000</v>
      </c>
      <c r="C106" s="85">
        <v>47.699809432826129</v>
      </c>
      <c r="D106" s="84"/>
      <c r="E106" s="86"/>
    </row>
    <row r="107" spans="1:5" x14ac:dyDescent="0.45">
      <c r="A107" s="84">
        <v>21278</v>
      </c>
      <c r="B107" s="84">
        <v>1000</v>
      </c>
      <c r="C107" s="85">
        <v>42.100972622779608</v>
      </c>
      <c r="D107" s="84"/>
      <c r="E107" s="86"/>
    </row>
    <row r="108" spans="1:5" x14ac:dyDescent="0.45">
      <c r="A108" s="84">
        <v>17400</v>
      </c>
      <c r="B108" s="84">
        <v>1300</v>
      </c>
      <c r="C108" s="85">
        <v>41.604924313968418</v>
      </c>
      <c r="D108" s="84"/>
      <c r="E108" s="86"/>
    </row>
    <row r="109" spans="1:5" x14ac:dyDescent="0.45">
      <c r="A109" s="84">
        <v>17382</v>
      </c>
      <c r="B109" s="84">
        <v>1300</v>
      </c>
      <c r="C109" s="85">
        <v>25.00711458003315</v>
      </c>
      <c r="D109" s="84"/>
      <c r="E109" s="86"/>
    </row>
    <row r="110" spans="1:5" x14ac:dyDescent="0.45">
      <c r="A110" s="84">
        <v>74057</v>
      </c>
      <c r="B110" s="84">
        <v>1125</v>
      </c>
      <c r="C110" s="85">
        <v>72.175465194309567</v>
      </c>
      <c r="D110" s="84">
        <v>2007</v>
      </c>
      <c r="E110" s="86"/>
    </row>
    <row r="111" spans="1:5" x14ac:dyDescent="0.45">
      <c r="A111" s="84">
        <v>74061</v>
      </c>
      <c r="B111" s="84">
        <v>1125</v>
      </c>
      <c r="C111" s="85">
        <v>67.962602653773629</v>
      </c>
      <c r="D111" s="84">
        <v>2007</v>
      </c>
      <c r="E111" s="86"/>
    </row>
    <row r="112" spans="1:5" x14ac:dyDescent="0.45">
      <c r="A112" s="84">
        <v>86908</v>
      </c>
      <c r="B112" s="84">
        <v>1000</v>
      </c>
      <c r="C112" s="85">
        <v>63.072795038951909</v>
      </c>
      <c r="D112" s="84">
        <v>2011</v>
      </c>
      <c r="E112" s="86"/>
    </row>
    <row r="113" spans="1:5" x14ac:dyDescent="0.45">
      <c r="A113" s="84">
        <v>86910</v>
      </c>
      <c r="B113" s="84">
        <v>1000</v>
      </c>
      <c r="C113" s="85">
        <v>18.658623943397071</v>
      </c>
      <c r="D113" s="84">
        <v>2011</v>
      </c>
      <c r="E113" s="86"/>
    </row>
    <row r="114" spans="1:5" x14ac:dyDescent="0.45">
      <c r="A114" s="84">
        <v>86912</v>
      </c>
      <c r="B114" s="84">
        <v>1125</v>
      </c>
      <c r="C114" s="85">
        <v>92.169663737241734</v>
      </c>
      <c r="D114" s="84">
        <v>2007</v>
      </c>
      <c r="E114" s="86"/>
    </row>
    <row r="115" spans="1:5" x14ac:dyDescent="0.45">
      <c r="A115" s="84">
        <v>86913</v>
      </c>
      <c r="B115" s="84">
        <v>1000</v>
      </c>
      <c r="C115" s="85">
        <v>8.244905239328272</v>
      </c>
      <c r="D115" s="84">
        <v>2011</v>
      </c>
      <c r="E115" s="86"/>
    </row>
    <row r="116" spans="1:5" x14ac:dyDescent="0.45">
      <c r="A116" s="84">
        <v>145885</v>
      </c>
      <c r="B116" s="84">
        <v>1300</v>
      </c>
      <c r="C116" s="85">
        <v>85.656254646072583</v>
      </c>
      <c r="D116" s="84">
        <v>2018</v>
      </c>
      <c r="E116" s="86"/>
    </row>
    <row r="117" spans="1:5" x14ac:dyDescent="0.45">
      <c r="A117" s="84">
        <v>145897</v>
      </c>
      <c r="B117" s="84">
        <v>1300</v>
      </c>
      <c r="C117" s="85">
        <v>97.670639703088227</v>
      </c>
      <c r="D117" s="84">
        <v>2018</v>
      </c>
      <c r="E117" s="86"/>
    </row>
    <row r="118" spans="1:5" x14ac:dyDescent="0.45">
      <c r="A118" s="84">
        <v>145910</v>
      </c>
      <c r="B118" s="84">
        <v>1300</v>
      </c>
      <c r="C118" s="85">
        <v>103.07670302258779</v>
      </c>
      <c r="D118" s="84">
        <v>2018</v>
      </c>
      <c r="E118" s="86"/>
    </row>
    <row r="119" spans="1:5" x14ac:dyDescent="0.45">
      <c r="A119" s="84">
        <v>4984</v>
      </c>
      <c r="B119" s="84">
        <v>1000</v>
      </c>
      <c r="C119" s="85">
        <v>3.8278298794190602</v>
      </c>
      <c r="D119" s="84"/>
      <c r="E119" s="86"/>
    </row>
    <row r="120" spans="1:5" x14ac:dyDescent="0.45">
      <c r="A120" s="84">
        <v>4955</v>
      </c>
      <c r="B120" s="84">
        <v>1000</v>
      </c>
      <c r="C120" s="85">
        <v>26.890085846620732</v>
      </c>
      <c r="D120" s="84"/>
      <c r="E120" s="86"/>
    </row>
    <row r="121" spans="1:5" ht="19.5" x14ac:dyDescent="0.45">
      <c r="A121" s="84">
        <v>89843</v>
      </c>
      <c r="B121" s="84">
        <v>800</v>
      </c>
      <c r="C121" s="85">
        <v>54.101677658598867</v>
      </c>
      <c r="D121" s="84">
        <v>2013</v>
      </c>
      <c r="E121" s="86" t="s">
        <v>230</v>
      </c>
    </row>
    <row r="122" spans="1:5" x14ac:dyDescent="0.45">
      <c r="A122" s="84">
        <v>133250</v>
      </c>
      <c r="B122" s="84">
        <v>800</v>
      </c>
      <c r="C122" s="85">
        <v>12.451545925596029</v>
      </c>
      <c r="D122" s="84">
        <v>2013</v>
      </c>
      <c r="E122" s="86"/>
    </row>
    <row r="123" spans="1:5" x14ac:dyDescent="0.45">
      <c r="A123" s="84">
        <v>89842</v>
      </c>
      <c r="B123" s="84">
        <v>800</v>
      </c>
      <c r="C123" s="85">
        <v>8.2231347889344626</v>
      </c>
      <c r="D123" s="84">
        <v>2013</v>
      </c>
      <c r="E123" s="86"/>
    </row>
    <row r="124" spans="1:5" x14ac:dyDescent="0.45">
      <c r="A124" s="84">
        <v>68325</v>
      </c>
      <c r="B124" s="84">
        <v>315</v>
      </c>
      <c r="C124" s="85">
        <v>26.270537159673871</v>
      </c>
      <c r="D124" s="84">
        <v>2003</v>
      </c>
      <c r="E124" s="86"/>
    </row>
    <row r="125" spans="1:5" x14ac:dyDescent="0.45">
      <c r="A125" s="84">
        <v>19068</v>
      </c>
      <c r="B125" s="84">
        <v>315</v>
      </c>
      <c r="C125" s="85">
        <v>29.723253868345228</v>
      </c>
      <c r="D125" s="84"/>
      <c r="E125" s="86"/>
    </row>
    <row r="126" spans="1:5" x14ac:dyDescent="0.45">
      <c r="A126" s="84">
        <v>81071</v>
      </c>
      <c r="B126" s="84">
        <v>315</v>
      </c>
      <c r="C126" s="85">
        <v>13.35277401459282</v>
      </c>
      <c r="D126" s="84">
        <v>2004</v>
      </c>
      <c r="E126" s="86"/>
    </row>
    <row r="127" spans="1:5" x14ac:dyDescent="0.45">
      <c r="A127" s="84">
        <v>22284</v>
      </c>
      <c r="B127" s="84">
        <v>675</v>
      </c>
      <c r="C127" s="85">
        <v>5.3107107895442756</v>
      </c>
      <c r="D127" s="84"/>
      <c r="E127" s="86"/>
    </row>
    <row r="128" spans="1:5" x14ac:dyDescent="0.45">
      <c r="A128" s="84">
        <v>22722</v>
      </c>
      <c r="B128" s="84">
        <v>675</v>
      </c>
      <c r="C128" s="85">
        <v>41.668665672109952</v>
      </c>
      <c r="D128" s="84"/>
      <c r="E128" s="86"/>
    </row>
    <row r="129" spans="1:5" x14ac:dyDescent="0.45">
      <c r="A129" s="84">
        <v>22720</v>
      </c>
      <c r="B129" s="84">
        <v>675</v>
      </c>
      <c r="C129" s="85">
        <v>12.095798687470371</v>
      </c>
      <c r="D129" s="84"/>
      <c r="E129" s="86"/>
    </row>
    <row r="130" spans="1:5" x14ac:dyDescent="0.45">
      <c r="A130" s="84">
        <v>81093</v>
      </c>
      <c r="B130" s="84">
        <v>675</v>
      </c>
      <c r="C130" s="85">
        <v>56.846904072758818</v>
      </c>
      <c r="D130" s="84">
        <v>2009</v>
      </c>
      <c r="E130" s="86"/>
    </row>
    <row r="131" spans="1:5" x14ac:dyDescent="0.45">
      <c r="A131" s="84">
        <v>81094</v>
      </c>
      <c r="B131" s="84">
        <v>675</v>
      </c>
      <c r="C131" s="85">
        <v>28.74573023262079</v>
      </c>
      <c r="D131" s="84">
        <v>2009</v>
      </c>
      <c r="E131" s="86"/>
    </row>
    <row r="132" spans="1:5" x14ac:dyDescent="0.45">
      <c r="A132" s="84">
        <v>81097</v>
      </c>
      <c r="B132" s="84">
        <v>675</v>
      </c>
      <c r="C132" s="85">
        <v>44.811790740210327</v>
      </c>
      <c r="D132" s="84">
        <v>2009</v>
      </c>
      <c r="E132" s="86"/>
    </row>
    <row r="133" spans="1:5" x14ac:dyDescent="0.45">
      <c r="A133" s="84">
        <v>81098</v>
      </c>
      <c r="B133" s="84">
        <v>675</v>
      </c>
      <c r="C133" s="85">
        <v>37.862192675332913</v>
      </c>
      <c r="D133" s="84">
        <v>2009</v>
      </c>
      <c r="E133" s="86"/>
    </row>
    <row r="134" spans="1:5" x14ac:dyDescent="0.45">
      <c r="A134" s="84">
        <v>81103</v>
      </c>
      <c r="B134" s="84">
        <v>675</v>
      </c>
      <c r="C134" s="85">
        <v>45.412295232827852</v>
      </c>
      <c r="D134" s="84">
        <v>2009</v>
      </c>
      <c r="E134" s="86"/>
    </row>
    <row r="135" spans="1:5" x14ac:dyDescent="0.45">
      <c r="A135" s="84">
        <v>81104</v>
      </c>
      <c r="B135" s="84">
        <v>675</v>
      </c>
      <c r="C135" s="85">
        <v>43.894179677450673</v>
      </c>
      <c r="D135" s="84">
        <v>2009</v>
      </c>
      <c r="E135" s="86"/>
    </row>
    <row r="136" spans="1:5" x14ac:dyDescent="0.45">
      <c r="A136" s="84">
        <v>81108</v>
      </c>
      <c r="B136" s="84">
        <v>675</v>
      </c>
      <c r="C136" s="85">
        <v>51.084180435368857</v>
      </c>
      <c r="D136" s="84">
        <v>2009</v>
      </c>
      <c r="E136" s="86"/>
    </row>
    <row r="137" spans="1:5" x14ac:dyDescent="0.45">
      <c r="A137" s="84">
        <v>81109</v>
      </c>
      <c r="B137" s="84">
        <v>675</v>
      </c>
      <c r="C137" s="85">
        <v>35.026653165838603</v>
      </c>
      <c r="D137" s="84">
        <v>2009</v>
      </c>
      <c r="E137" s="86"/>
    </row>
    <row r="138" spans="1:5" x14ac:dyDescent="0.45">
      <c r="A138" s="84">
        <v>81110</v>
      </c>
      <c r="B138" s="84">
        <v>675</v>
      </c>
      <c r="C138" s="85">
        <v>7.0719661952138484</v>
      </c>
      <c r="D138" s="84">
        <v>2009</v>
      </c>
      <c r="E138" s="86"/>
    </row>
    <row r="139" spans="1:5" x14ac:dyDescent="0.45">
      <c r="A139" s="84">
        <v>81115</v>
      </c>
      <c r="B139" s="84">
        <v>675</v>
      </c>
      <c r="C139" s="85">
        <v>10.577674946480149</v>
      </c>
      <c r="D139" s="84">
        <v>2009</v>
      </c>
      <c r="E139" s="86"/>
    </row>
    <row r="140" spans="1:5" x14ac:dyDescent="0.45">
      <c r="A140" s="84">
        <v>81117</v>
      </c>
      <c r="B140" s="84">
        <v>675</v>
      </c>
      <c r="C140" s="85">
        <v>50.844143553145898</v>
      </c>
      <c r="D140" s="84">
        <v>2009</v>
      </c>
      <c r="E140" s="86"/>
    </row>
    <row r="141" spans="1:5" x14ac:dyDescent="0.45">
      <c r="A141" s="84">
        <v>81119</v>
      </c>
      <c r="B141" s="84">
        <v>675</v>
      </c>
      <c r="C141" s="85">
        <v>34.383401811503497</v>
      </c>
      <c r="D141" s="84">
        <v>2009</v>
      </c>
      <c r="E141" s="86"/>
    </row>
    <row r="142" spans="1:5" x14ac:dyDescent="0.45">
      <c r="A142" s="84">
        <v>81120</v>
      </c>
      <c r="B142" s="84">
        <v>675</v>
      </c>
      <c r="C142" s="85">
        <v>36.782570968599543</v>
      </c>
      <c r="D142" s="84">
        <v>2009</v>
      </c>
      <c r="E142" s="86"/>
    </row>
    <row r="143" spans="1:5" x14ac:dyDescent="0.45">
      <c r="A143" s="84">
        <v>81127</v>
      </c>
      <c r="B143" s="84">
        <v>675</v>
      </c>
      <c r="C143" s="85">
        <v>23.074711427874451</v>
      </c>
      <c r="D143" s="84">
        <v>2009</v>
      </c>
      <c r="E143" s="86"/>
    </row>
    <row r="144" spans="1:5" x14ac:dyDescent="0.45">
      <c r="A144" s="84">
        <v>81129</v>
      </c>
      <c r="B144" s="84">
        <v>675</v>
      </c>
      <c r="C144" s="85">
        <v>10.314124633233209</v>
      </c>
      <c r="D144" s="84">
        <v>2009</v>
      </c>
      <c r="E144" s="86"/>
    </row>
    <row r="145" spans="1:5" x14ac:dyDescent="0.45">
      <c r="A145" s="84">
        <v>95409</v>
      </c>
      <c r="B145" s="84">
        <v>675</v>
      </c>
      <c r="C145" s="85">
        <v>31.418282299250979</v>
      </c>
      <c r="D145" s="84">
        <v>2009</v>
      </c>
      <c r="E145" s="86"/>
    </row>
    <row r="146" spans="1:5" x14ac:dyDescent="0.45">
      <c r="A146" s="84">
        <v>95410</v>
      </c>
      <c r="B146" s="84">
        <v>675</v>
      </c>
      <c r="C146" s="85">
        <v>10.22506967144246</v>
      </c>
      <c r="D146" s="84">
        <v>2015</v>
      </c>
      <c r="E146" s="86"/>
    </row>
    <row r="147" spans="1:5" x14ac:dyDescent="0.45">
      <c r="A147" s="84">
        <v>26030</v>
      </c>
      <c r="B147" s="84">
        <v>675</v>
      </c>
      <c r="C147" s="85">
        <v>3.4833129136819938</v>
      </c>
      <c r="D147" s="84"/>
      <c r="E147" s="86"/>
    </row>
    <row r="148" spans="1:5" x14ac:dyDescent="0.45">
      <c r="A148" s="84">
        <v>26032</v>
      </c>
      <c r="B148" s="84">
        <v>675</v>
      </c>
      <c r="C148" s="85">
        <v>1.2866801037689659</v>
      </c>
      <c r="D148" s="84"/>
      <c r="E148" s="86"/>
    </row>
    <row r="149" spans="1:5" x14ac:dyDescent="0.45">
      <c r="A149" s="84">
        <v>95408</v>
      </c>
      <c r="B149" s="84">
        <v>500</v>
      </c>
      <c r="C149" s="85">
        <v>15.97187765821533</v>
      </c>
      <c r="D149" s="84">
        <v>2015</v>
      </c>
      <c r="E149" s="86"/>
    </row>
    <row r="150" spans="1:5" x14ac:dyDescent="0.45">
      <c r="A150" s="84">
        <v>26437</v>
      </c>
      <c r="B150" s="84">
        <v>1125</v>
      </c>
      <c r="C150" s="85">
        <v>6.7598914436876862</v>
      </c>
      <c r="D150" s="84"/>
      <c r="E150" s="86"/>
    </row>
    <row r="151" spans="1:5" x14ac:dyDescent="0.45">
      <c r="A151" s="84">
        <v>26427</v>
      </c>
      <c r="B151" s="84">
        <v>1125</v>
      </c>
      <c r="C151" s="85">
        <v>9.1370656729403148</v>
      </c>
      <c r="D151" s="84"/>
      <c r="E151" s="86"/>
    </row>
    <row r="152" spans="1:5" x14ac:dyDescent="0.45">
      <c r="A152" s="84">
        <v>26371</v>
      </c>
      <c r="B152" s="84">
        <v>1125</v>
      </c>
      <c r="C152" s="85">
        <v>11.407042281492419</v>
      </c>
      <c r="D152" s="84"/>
      <c r="E152" s="86"/>
    </row>
    <row r="153" spans="1:5" x14ac:dyDescent="0.45">
      <c r="A153" s="84">
        <v>26369</v>
      </c>
      <c r="B153" s="84">
        <v>1125</v>
      </c>
      <c r="C153" s="85">
        <v>6.0568907008073101</v>
      </c>
      <c r="D153" s="84"/>
      <c r="E153" s="86"/>
    </row>
    <row r="154" spans="1:5" x14ac:dyDescent="0.45">
      <c r="A154" s="84">
        <v>24642</v>
      </c>
      <c r="B154" s="84">
        <v>1125</v>
      </c>
      <c r="C154" s="85">
        <v>7.7897447120149037</v>
      </c>
      <c r="D154" s="84"/>
      <c r="E154" s="86"/>
    </row>
    <row r="155" spans="1:5" x14ac:dyDescent="0.45">
      <c r="A155" s="84">
        <v>23308</v>
      </c>
      <c r="B155" s="84">
        <v>1125</v>
      </c>
      <c r="C155" s="85">
        <v>27.352134617022351</v>
      </c>
      <c r="D155" s="84"/>
      <c r="E155" s="86"/>
    </row>
    <row r="156" spans="1:5" x14ac:dyDescent="0.45">
      <c r="A156" s="84">
        <v>14608</v>
      </c>
      <c r="B156" s="84">
        <v>1125</v>
      </c>
      <c r="C156" s="85">
        <v>69.605678085769483</v>
      </c>
      <c r="D156" s="84"/>
      <c r="E156" s="86"/>
    </row>
    <row r="157" spans="1:5" x14ac:dyDescent="0.45">
      <c r="A157" s="84">
        <v>14602</v>
      </c>
      <c r="B157" s="84">
        <v>1125</v>
      </c>
      <c r="C157" s="85">
        <v>98.028329378240983</v>
      </c>
      <c r="D157" s="84"/>
      <c r="E157" s="86"/>
    </row>
    <row r="158" spans="1:5" x14ac:dyDescent="0.45">
      <c r="A158" s="84">
        <v>14600</v>
      </c>
      <c r="B158" s="84">
        <v>1125</v>
      </c>
      <c r="C158" s="85">
        <v>46.570970702062162</v>
      </c>
      <c r="D158" s="84"/>
      <c r="E158" s="86"/>
    </row>
    <row r="159" spans="1:5" x14ac:dyDescent="0.45">
      <c r="A159" s="84">
        <v>14314</v>
      </c>
      <c r="B159" s="84">
        <v>1125</v>
      </c>
      <c r="C159" s="85">
        <v>2.0160311443016421</v>
      </c>
      <c r="D159" s="84"/>
      <c r="E159" s="86"/>
    </row>
    <row r="160" spans="1:5" x14ac:dyDescent="0.45">
      <c r="A160" s="84">
        <v>14400</v>
      </c>
      <c r="B160" s="84">
        <v>1125</v>
      </c>
      <c r="C160" s="85">
        <v>3.5404066844682962</v>
      </c>
      <c r="D160" s="84"/>
      <c r="E160" s="86"/>
    </row>
    <row r="161" spans="1:5" x14ac:dyDescent="0.45">
      <c r="A161" s="84">
        <v>68428</v>
      </c>
      <c r="B161" s="84">
        <v>1125</v>
      </c>
      <c r="C161" s="85">
        <v>58.01842787308027</v>
      </c>
      <c r="D161" s="84">
        <v>2006</v>
      </c>
      <c r="E161" s="86"/>
    </row>
    <row r="162" spans="1:5" x14ac:dyDescent="0.45">
      <c r="A162" s="84">
        <v>68430</v>
      </c>
      <c r="B162" s="84">
        <v>1125</v>
      </c>
      <c r="C162" s="85">
        <v>18.246910918297282</v>
      </c>
      <c r="D162" s="84">
        <v>2006</v>
      </c>
      <c r="E162" s="86"/>
    </row>
    <row r="163" spans="1:5" x14ac:dyDescent="0.45">
      <c r="A163" s="84">
        <v>68445</v>
      </c>
      <c r="B163" s="84">
        <v>1125</v>
      </c>
      <c r="C163" s="85">
        <v>44.114846190840858</v>
      </c>
      <c r="D163" s="84">
        <v>2006</v>
      </c>
      <c r="E163" s="86"/>
    </row>
    <row r="164" spans="1:5" x14ac:dyDescent="0.45">
      <c r="A164" s="84">
        <v>68446</v>
      </c>
      <c r="B164" s="84">
        <v>1125</v>
      </c>
      <c r="C164" s="85">
        <v>46.519688184896111</v>
      </c>
      <c r="D164" s="84">
        <v>2006</v>
      </c>
      <c r="E164" s="86"/>
    </row>
    <row r="165" spans="1:5" x14ac:dyDescent="0.45">
      <c r="A165" s="84">
        <v>68447</v>
      </c>
      <c r="B165" s="84">
        <v>1125</v>
      </c>
      <c r="C165" s="85">
        <v>11.972387685610631</v>
      </c>
      <c r="D165" s="84">
        <v>2006</v>
      </c>
      <c r="E165" s="86"/>
    </row>
    <row r="166" spans="1:5" x14ac:dyDescent="0.45">
      <c r="A166" s="84">
        <v>68449</v>
      </c>
      <c r="B166" s="84">
        <v>1125</v>
      </c>
      <c r="C166" s="85">
        <v>9.2193190980889241</v>
      </c>
      <c r="D166" s="84">
        <v>2006</v>
      </c>
      <c r="E166" s="86"/>
    </row>
    <row r="167" spans="1:5" x14ac:dyDescent="0.45">
      <c r="A167" s="84">
        <v>68450</v>
      </c>
      <c r="B167" s="84">
        <v>1125</v>
      </c>
      <c r="C167" s="85">
        <v>49.88000866379673</v>
      </c>
      <c r="D167" s="84">
        <v>2006</v>
      </c>
      <c r="E167" s="86"/>
    </row>
    <row r="168" spans="1:5" x14ac:dyDescent="0.45">
      <c r="A168" s="84">
        <v>68452</v>
      </c>
      <c r="B168" s="84">
        <v>1125</v>
      </c>
      <c r="C168" s="85">
        <v>53.001252557179782</v>
      </c>
      <c r="D168" s="84">
        <v>2006</v>
      </c>
      <c r="E168" s="86"/>
    </row>
    <row r="169" spans="1:5" x14ac:dyDescent="0.45">
      <c r="A169" s="84">
        <v>68454</v>
      </c>
      <c r="B169" s="84">
        <v>1125</v>
      </c>
      <c r="C169" s="85">
        <v>33.913903770279653</v>
      </c>
      <c r="D169" s="84">
        <v>2006</v>
      </c>
      <c r="E169" s="86"/>
    </row>
    <row r="170" spans="1:5" x14ac:dyDescent="0.45">
      <c r="A170" s="84">
        <v>68465</v>
      </c>
      <c r="B170" s="84">
        <v>1125</v>
      </c>
      <c r="C170" s="85">
        <v>26.1911230190731</v>
      </c>
      <c r="D170" s="84">
        <v>2006</v>
      </c>
      <c r="E170" s="86" t="s">
        <v>239</v>
      </c>
    </row>
    <row r="171" spans="1:5" x14ac:dyDescent="0.45">
      <c r="A171" s="84">
        <v>68466</v>
      </c>
      <c r="B171" s="84">
        <v>1125</v>
      </c>
      <c r="C171" s="85">
        <v>8.6581436739092386</v>
      </c>
      <c r="D171" s="84">
        <v>2006</v>
      </c>
      <c r="E171" s="86"/>
    </row>
    <row r="172" spans="1:5" x14ac:dyDescent="0.45">
      <c r="A172" s="84">
        <v>68471</v>
      </c>
      <c r="B172" s="84">
        <v>1125</v>
      </c>
      <c r="C172" s="85">
        <v>79.407273367386935</v>
      </c>
      <c r="D172" s="84">
        <v>2006</v>
      </c>
      <c r="E172" s="86"/>
    </row>
    <row r="173" spans="1:5" x14ac:dyDescent="0.45">
      <c r="A173" s="84">
        <v>73950</v>
      </c>
      <c r="B173" s="84">
        <v>1125</v>
      </c>
      <c r="C173" s="85">
        <v>63.068116218325208</v>
      </c>
      <c r="D173" s="84">
        <v>2007</v>
      </c>
      <c r="E173" s="86" t="s">
        <v>240</v>
      </c>
    </row>
    <row r="174" spans="1:5" x14ac:dyDescent="0.45">
      <c r="A174" s="84">
        <v>73952</v>
      </c>
      <c r="B174" s="84">
        <v>1125</v>
      </c>
      <c r="C174" s="85">
        <v>50.753345940969659</v>
      </c>
      <c r="D174" s="84">
        <v>2007</v>
      </c>
      <c r="E174" s="86"/>
    </row>
    <row r="175" spans="1:5" x14ac:dyDescent="0.45">
      <c r="A175" s="84">
        <v>77529</v>
      </c>
      <c r="B175" s="84">
        <v>1125</v>
      </c>
      <c r="C175" s="85">
        <v>11.536412488444389</v>
      </c>
      <c r="D175" s="84">
        <v>2007</v>
      </c>
      <c r="E175" s="86"/>
    </row>
    <row r="176" spans="1:5" x14ac:dyDescent="0.45">
      <c r="A176" s="84">
        <v>77534</v>
      </c>
      <c r="B176" s="84">
        <v>1125</v>
      </c>
      <c r="C176" s="85">
        <v>24.67464227676161</v>
      </c>
      <c r="D176" s="84">
        <v>2007</v>
      </c>
      <c r="E176" s="86"/>
    </row>
    <row r="177" spans="1:5" x14ac:dyDescent="0.45">
      <c r="A177" s="84">
        <v>77536</v>
      </c>
      <c r="B177" s="84">
        <v>1125</v>
      </c>
      <c r="C177" s="85">
        <v>23.048047021063152</v>
      </c>
      <c r="D177" s="84">
        <v>2007</v>
      </c>
      <c r="E177" s="86"/>
    </row>
    <row r="178" spans="1:5" x14ac:dyDescent="0.45">
      <c r="A178" s="84">
        <v>77537</v>
      </c>
      <c r="B178" s="84">
        <v>1125</v>
      </c>
      <c r="C178" s="85">
        <v>20.464974892813711</v>
      </c>
      <c r="D178" s="84">
        <v>2007</v>
      </c>
      <c r="E178" s="86"/>
    </row>
    <row r="179" spans="1:5" x14ac:dyDescent="0.45">
      <c r="A179" s="84">
        <v>77539</v>
      </c>
      <c r="B179" s="84">
        <v>1125</v>
      </c>
      <c r="C179" s="85">
        <v>22.627652786050241</v>
      </c>
      <c r="D179" s="84">
        <v>2007</v>
      </c>
      <c r="E179" s="86"/>
    </row>
    <row r="180" spans="1:5" x14ac:dyDescent="0.45">
      <c r="A180" s="84">
        <v>77541</v>
      </c>
      <c r="B180" s="84">
        <v>1125</v>
      </c>
      <c r="C180" s="85">
        <v>43.130116783750381</v>
      </c>
      <c r="D180" s="84">
        <v>2007</v>
      </c>
      <c r="E180" s="86"/>
    </row>
    <row r="181" spans="1:5" x14ac:dyDescent="0.45">
      <c r="A181" s="84">
        <v>77545</v>
      </c>
      <c r="B181" s="84">
        <v>1125</v>
      </c>
      <c r="C181" s="85">
        <v>40.417492344934303</v>
      </c>
      <c r="D181" s="84">
        <v>2007</v>
      </c>
      <c r="E181" s="86"/>
    </row>
    <row r="182" spans="1:5" x14ac:dyDescent="0.45">
      <c r="A182" s="84">
        <v>77546</v>
      </c>
      <c r="B182" s="84">
        <v>1125</v>
      </c>
      <c r="C182" s="85">
        <v>36.90792441430672</v>
      </c>
      <c r="D182" s="84">
        <v>2007</v>
      </c>
      <c r="E182" s="86"/>
    </row>
    <row r="183" spans="1:5" x14ac:dyDescent="0.45">
      <c r="A183" s="84">
        <v>81168</v>
      </c>
      <c r="B183" s="84">
        <v>1125</v>
      </c>
      <c r="C183" s="85">
        <v>45.530933661936743</v>
      </c>
      <c r="D183" s="84">
        <v>2006</v>
      </c>
      <c r="E183" s="86"/>
    </row>
    <row r="184" spans="1:5" x14ac:dyDescent="0.45">
      <c r="A184" s="84">
        <v>81169</v>
      </c>
      <c r="B184" s="84">
        <v>1125</v>
      </c>
      <c r="C184" s="85">
        <v>12.10870087377285</v>
      </c>
      <c r="D184" s="84">
        <v>2006</v>
      </c>
      <c r="E184" s="86"/>
    </row>
    <row r="185" spans="1:5" x14ac:dyDescent="0.45">
      <c r="A185" s="84">
        <v>92179</v>
      </c>
      <c r="B185" s="84">
        <v>200</v>
      </c>
      <c r="C185" s="85">
        <v>39.503582314634592</v>
      </c>
      <c r="D185" s="84">
        <v>1988</v>
      </c>
      <c r="E185" s="86"/>
    </row>
    <row r="186" spans="1:5" x14ac:dyDescent="0.45">
      <c r="A186" s="84">
        <v>92180</v>
      </c>
      <c r="B186" s="84">
        <v>200</v>
      </c>
      <c r="C186" s="85">
        <v>15.02988035124104</v>
      </c>
      <c r="D186" s="84">
        <v>1988</v>
      </c>
      <c r="E186" s="86"/>
    </row>
    <row r="187" spans="1:5" x14ac:dyDescent="0.45">
      <c r="A187" s="84">
        <v>74812</v>
      </c>
      <c r="B187" s="84">
        <v>315</v>
      </c>
      <c r="C187" s="85">
        <v>21.798649849379281</v>
      </c>
      <c r="D187" s="84">
        <v>1901</v>
      </c>
      <c r="E187" s="86"/>
    </row>
    <row r="188" spans="1:5" x14ac:dyDescent="0.45">
      <c r="A188" s="84">
        <v>93604</v>
      </c>
      <c r="B188" s="84">
        <v>315</v>
      </c>
      <c r="C188" s="85">
        <v>10.16334025113467</v>
      </c>
      <c r="D188" s="84">
        <v>1901</v>
      </c>
      <c r="E188" s="86"/>
    </row>
    <row r="189" spans="1:5" x14ac:dyDescent="0.45">
      <c r="A189" s="84">
        <v>73650</v>
      </c>
      <c r="B189" s="84">
        <v>670</v>
      </c>
      <c r="C189" s="85">
        <v>24.70922881481842</v>
      </c>
      <c r="D189" s="84">
        <v>1901</v>
      </c>
      <c r="E189" s="86"/>
    </row>
    <row r="190" spans="1:5" x14ac:dyDescent="0.45">
      <c r="A190" s="84">
        <v>26202</v>
      </c>
      <c r="B190" s="84">
        <v>670</v>
      </c>
      <c r="C190" s="85">
        <v>15.61137190030311</v>
      </c>
      <c r="D190" s="84"/>
      <c r="E190" s="86"/>
    </row>
    <row r="191" spans="1:5" x14ac:dyDescent="0.45">
      <c r="A191" s="84">
        <v>25654</v>
      </c>
      <c r="B191" s="84">
        <v>670</v>
      </c>
      <c r="C191" s="85">
        <v>8.8688175108707519</v>
      </c>
      <c r="D191" s="84"/>
      <c r="E191" s="86"/>
    </row>
    <row r="192" spans="1:5" x14ac:dyDescent="0.45">
      <c r="A192" s="84">
        <v>21616</v>
      </c>
      <c r="B192" s="84">
        <v>670</v>
      </c>
      <c r="C192" s="85">
        <v>23.065397285461799</v>
      </c>
      <c r="D192" s="84"/>
      <c r="E192" s="86"/>
    </row>
    <row r="193" spans="1:5" x14ac:dyDescent="0.45">
      <c r="A193" s="84">
        <v>84716</v>
      </c>
      <c r="B193" s="84">
        <v>670</v>
      </c>
      <c r="C193" s="85">
        <v>5.1338709668147144</v>
      </c>
      <c r="D193" s="84">
        <v>1901</v>
      </c>
      <c r="E193" s="86"/>
    </row>
    <row r="194" spans="1:5" x14ac:dyDescent="0.45">
      <c r="A194" s="84">
        <v>15196</v>
      </c>
      <c r="B194" s="84">
        <v>670</v>
      </c>
      <c r="C194" s="85">
        <v>25.472321787663311</v>
      </c>
      <c r="D194" s="84"/>
      <c r="E194" s="86"/>
    </row>
    <row r="195" spans="1:5" x14ac:dyDescent="0.45">
      <c r="A195" s="84">
        <v>86294</v>
      </c>
      <c r="B195" s="84">
        <v>630</v>
      </c>
      <c r="C195" s="85">
        <v>35.901233614272122</v>
      </c>
      <c r="D195" s="84">
        <v>2011</v>
      </c>
      <c r="E195" s="86"/>
    </row>
    <row r="196" spans="1:5" x14ac:dyDescent="0.45">
      <c r="A196" s="84">
        <v>86291</v>
      </c>
      <c r="B196" s="84">
        <v>630</v>
      </c>
      <c r="C196" s="85">
        <v>13.786850376563271</v>
      </c>
      <c r="D196" s="84">
        <v>2011</v>
      </c>
      <c r="E196" s="86"/>
    </row>
    <row r="197" spans="1:5" x14ac:dyDescent="0.45">
      <c r="A197" s="84">
        <v>86301</v>
      </c>
      <c r="B197" s="84">
        <v>630</v>
      </c>
      <c r="C197" s="85">
        <v>26.433393587984021</v>
      </c>
      <c r="D197" s="84">
        <v>2011</v>
      </c>
      <c r="E197" s="86"/>
    </row>
    <row r="198" spans="1:5" x14ac:dyDescent="0.45">
      <c r="A198" s="84">
        <v>86297</v>
      </c>
      <c r="B198" s="84">
        <v>630</v>
      </c>
      <c r="C198" s="85">
        <v>42.889622702378382</v>
      </c>
      <c r="D198" s="84">
        <v>2011</v>
      </c>
      <c r="E198" s="86"/>
    </row>
    <row r="199" spans="1:5" x14ac:dyDescent="0.45">
      <c r="A199" s="84">
        <v>72130</v>
      </c>
      <c r="B199" s="84">
        <v>450</v>
      </c>
      <c r="C199" s="85">
        <v>30.828507904143802</v>
      </c>
      <c r="D199" s="84">
        <v>2007</v>
      </c>
      <c r="E199" s="86"/>
    </row>
    <row r="200" spans="1:5" x14ac:dyDescent="0.45">
      <c r="A200" s="84">
        <v>72134</v>
      </c>
      <c r="B200" s="84">
        <v>450</v>
      </c>
      <c r="C200" s="85">
        <v>5.8451348666484098</v>
      </c>
      <c r="D200" s="84">
        <v>2007</v>
      </c>
      <c r="E200" s="86"/>
    </row>
    <row r="201" spans="1:5" x14ac:dyDescent="0.45">
      <c r="A201" s="84">
        <v>72136</v>
      </c>
      <c r="B201" s="84">
        <v>450</v>
      </c>
      <c r="C201" s="85">
        <v>28.603144222933651</v>
      </c>
      <c r="D201" s="84">
        <v>2007</v>
      </c>
      <c r="E201" s="86"/>
    </row>
    <row r="202" spans="1:5" x14ac:dyDescent="0.45">
      <c r="A202" s="84">
        <v>72138</v>
      </c>
      <c r="B202" s="84">
        <v>450</v>
      </c>
      <c r="C202" s="85">
        <v>9.8457554010079136</v>
      </c>
      <c r="D202" s="84">
        <v>2007</v>
      </c>
      <c r="E202" s="86"/>
    </row>
    <row r="203" spans="1:5" x14ac:dyDescent="0.45">
      <c r="A203" s="84">
        <v>72139</v>
      </c>
      <c r="B203" s="84">
        <v>450</v>
      </c>
      <c r="C203" s="85">
        <v>35.215285300873347</v>
      </c>
      <c r="D203" s="84">
        <v>2007</v>
      </c>
      <c r="E203" s="86"/>
    </row>
    <row r="204" spans="1:5" x14ac:dyDescent="0.45">
      <c r="A204" s="84">
        <v>72140</v>
      </c>
      <c r="B204" s="84">
        <v>450</v>
      </c>
      <c r="C204" s="85">
        <v>6.5425522836831584</v>
      </c>
      <c r="D204" s="84">
        <v>2007</v>
      </c>
      <c r="E204" s="86"/>
    </row>
    <row r="205" spans="1:5" x14ac:dyDescent="0.45">
      <c r="A205" s="84">
        <v>72141</v>
      </c>
      <c r="B205" s="84">
        <v>450</v>
      </c>
      <c r="C205" s="85">
        <v>12.623301193606521</v>
      </c>
      <c r="D205" s="84">
        <v>2007</v>
      </c>
      <c r="E205" s="86"/>
    </row>
    <row r="206" spans="1:5" x14ac:dyDescent="0.45">
      <c r="A206" s="84">
        <v>72142</v>
      </c>
      <c r="B206" s="84">
        <v>450</v>
      </c>
      <c r="C206" s="85">
        <v>13.740571999485599</v>
      </c>
      <c r="D206" s="84">
        <v>2007</v>
      </c>
      <c r="E206" s="86"/>
    </row>
    <row r="207" spans="1:5" x14ac:dyDescent="0.45">
      <c r="A207" s="84">
        <v>72144</v>
      </c>
      <c r="B207" s="84">
        <v>450</v>
      </c>
      <c r="C207" s="85">
        <v>31.91455948966788</v>
      </c>
      <c r="D207" s="84">
        <v>2007</v>
      </c>
      <c r="E207" s="86"/>
    </row>
    <row r="208" spans="1:5" x14ac:dyDescent="0.45">
      <c r="A208" s="84">
        <v>83191</v>
      </c>
      <c r="B208" s="84">
        <v>450</v>
      </c>
      <c r="C208" s="85">
        <v>48.571459709752951</v>
      </c>
      <c r="D208" s="84">
        <v>2010</v>
      </c>
      <c r="E208" s="86"/>
    </row>
    <row r="209" spans="1:5" x14ac:dyDescent="0.45">
      <c r="A209" s="84">
        <v>83196</v>
      </c>
      <c r="B209" s="84">
        <v>450</v>
      </c>
      <c r="C209" s="85">
        <v>34.798323720819909</v>
      </c>
      <c r="D209" s="84">
        <v>2010</v>
      </c>
      <c r="E209" s="86"/>
    </row>
    <row r="210" spans="1:5" x14ac:dyDescent="0.45">
      <c r="A210" s="84">
        <v>137705</v>
      </c>
      <c r="B210" s="84">
        <v>450</v>
      </c>
      <c r="C210" s="85">
        <v>16.124428615725389</v>
      </c>
      <c r="D210" s="84">
        <v>2007</v>
      </c>
      <c r="E210" s="86"/>
    </row>
    <row r="211" spans="1:5" x14ac:dyDescent="0.45">
      <c r="A211" s="84">
        <v>137703</v>
      </c>
      <c r="B211" s="84">
        <v>160</v>
      </c>
      <c r="C211" s="85">
        <v>41.228411806265093</v>
      </c>
      <c r="D211" s="84">
        <v>2016</v>
      </c>
      <c r="E211" s="86"/>
    </row>
    <row r="212" spans="1:5" x14ac:dyDescent="0.45">
      <c r="A212" s="84">
        <v>137704</v>
      </c>
      <c r="B212" s="84">
        <v>160</v>
      </c>
      <c r="C212" s="85">
        <v>17.452574652567211</v>
      </c>
      <c r="D212" s="84">
        <v>2016</v>
      </c>
      <c r="E212" s="86"/>
    </row>
    <row r="213" spans="1:5" x14ac:dyDescent="0.45">
      <c r="A213" s="84">
        <v>25432</v>
      </c>
      <c r="B213" s="84">
        <v>250</v>
      </c>
      <c r="C213" s="85">
        <v>7.8698166391520976</v>
      </c>
      <c r="D213" s="84"/>
      <c r="E213" s="86"/>
    </row>
    <row r="214" spans="1:5" x14ac:dyDescent="0.45">
      <c r="A214" s="84">
        <v>70009</v>
      </c>
      <c r="B214" s="84">
        <v>250</v>
      </c>
      <c r="C214" s="85">
        <v>2.2959944957659291</v>
      </c>
      <c r="D214" s="84">
        <v>2004</v>
      </c>
      <c r="E214" s="86"/>
    </row>
    <row r="215" spans="1:5" x14ac:dyDescent="0.45">
      <c r="A215" s="84">
        <v>139640</v>
      </c>
      <c r="B215" s="84">
        <v>250</v>
      </c>
      <c r="C215" s="85">
        <v>9.1291594398026827</v>
      </c>
      <c r="D215" s="84">
        <v>2017</v>
      </c>
      <c r="E215" s="86"/>
    </row>
    <row r="216" spans="1:5" x14ac:dyDescent="0.45">
      <c r="A216" s="84">
        <v>139985</v>
      </c>
      <c r="B216" s="84">
        <v>919</v>
      </c>
      <c r="C216" s="85">
        <v>34.676823359115147</v>
      </c>
      <c r="D216" s="84">
        <v>2017</v>
      </c>
      <c r="E216" s="86"/>
    </row>
    <row r="217" spans="1:5" x14ac:dyDescent="0.45">
      <c r="A217" s="84">
        <v>17710</v>
      </c>
      <c r="B217" s="84">
        <v>919</v>
      </c>
      <c r="C217" s="85">
        <v>34.131361195219412</v>
      </c>
      <c r="D217" s="84"/>
      <c r="E217" s="86"/>
    </row>
    <row r="218" spans="1:5" x14ac:dyDescent="0.45">
      <c r="A218" s="84">
        <v>15462</v>
      </c>
      <c r="B218" s="84">
        <v>919</v>
      </c>
      <c r="C218" s="85">
        <v>23.75216973340078</v>
      </c>
      <c r="D218" s="84"/>
      <c r="E218" s="86"/>
    </row>
    <row r="219" spans="1:5" x14ac:dyDescent="0.45">
      <c r="A219" s="84">
        <v>95177</v>
      </c>
      <c r="B219" s="84">
        <v>919</v>
      </c>
      <c r="C219" s="85">
        <v>5.2174763370914317</v>
      </c>
      <c r="D219" s="84">
        <v>2015</v>
      </c>
      <c r="E219" s="86"/>
    </row>
    <row r="220" spans="1:5" x14ac:dyDescent="0.45">
      <c r="A220" s="84">
        <v>95176</v>
      </c>
      <c r="B220" s="84">
        <v>919</v>
      </c>
      <c r="C220" s="85">
        <v>86.492294889226073</v>
      </c>
      <c r="D220" s="84">
        <v>2015</v>
      </c>
      <c r="E220" s="86"/>
    </row>
    <row r="221" spans="1:5" x14ac:dyDescent="0.45">
      <c r="A221" s="84">
        <v>26511</v>
      </c>
      <c r="B221" s="84">
        <v>919</v>
      </c>
      <c r="C221" s="85">
        <v>1.5812977807518329</v>
      </c>
      <c r="D221" s="84"/>
      <c r="E221" s="86"/>
    </row>
    <row r="222" spans="1:5" x14ac:dyDescent="0.45">
      <c r="A222" s="84">
        <v>83120</v>
      </c>
      <c r="B222" s="84">
        <v>450</v>
      </c>
      <c r="C222" s="85">
        <v>17.83203123339165</v>
      </c>
      <c r="D222" s="84">
        <v>2010</v>
      </c>
      <c r="E222" s="86"/>
    </row>
    <row r="223" spans="1:5" x14ac:dyDescent="0.45">
      <c r="A223" s="84">
        <v>83126</v>
      </c>
      <c r="B223" s="84">
        <v>450</v>
      </c>
      <c r="C223" s="85">
        <v>36.858845899086482</v>
      </c>
      <c r="D223" s="84">
        <v>2010</v>
      </c>
      <c r="E223" s="86"/>
    </row>
    <row r="224" spans="1:5" x14ac:dyDescent="0.45">
      <c r="A224" s="84">
        <v>83129</v>
      </c>
      <c r="B224" s="84">
        <v>450</v>
      </c>
      <c r="C224" s="85">
        <v>6.4541542006631936</v>
      </c>
      <c r="D224" s="84">
        <v>2010</v>
      </c>
      <c r="E224" s="86"/>
    </row>
    <row r="225" spans="1:5" x14ac:dyDescent="0.45">
      <c r="A225" s="84">
        <v>83117</v>
      </c>
      <c r="B225" s="84">
        <v>450</v>
      </c>
      <c r="C225" s="85">
        <v>5.0255911220372438</v>
      </c>
      <c r="D225" s="84">
        <v>2010</v>
      </c>
      <c r="E225" s="86"/>
    </row>
    <row r="226" spans="1:5" x14ac:dyDescent="0.45">
      <c r="A226" s="84">
        <v>83118</v>
      </c>
      <c r="B226" s="84">
        <v>450</v>
      </c>
      <c r="C226" s="85">
        <v>6.2240946607476584</v>
      </c>
      <c r="D226" s="84">
        <v>2010</v>
      </c>
      <c r="E226" s="86"/>
    </row>
    <row r="227" spans="1:5" x14ac:dyDescent="0.45">
      <c r="A227" s="84">
        <v>83121</v>
      </c>
      <c r="B227" s="84">
        <v>450</v>
      </c>
      <c r="C227" s="85">
        <v>14.349617182614111</v>
      </c>
      <c r="D227" s="84">
        <v>2010</v>
      </c>
      <c r="E227" s="86"/>
    </row>
    <row r="228" spans="1:5" x14ac:dyDescent="0.45">
      <c r="A228" s="84">
        <v>83123</v>
      </c>
      <c r="B228" s="84">
        <v>450</v>
      </c>
      <c r="C228" s="85">
        <v>35.410424889777957</v>
      </c>
      <c r="D228" s="84">
        <v>2010</v>
      </c>
      <c r="E228" s="86"/>
    </row>
    <row r="229" spans="1:5" x14ac:dyDescent="0.45">
      <c r="A229" s="84">
        <v>71870</v>
      </c>
      <c r="B229" s="84">
        <v>400</v>
      </c>
      <c r="C229" s="85">
        <v>13.952820434562289</v>
      </c>
      <c r="D229" s="84">
        <v>2007</v>
      </c>
      <c r="E229" s="86"/>
    </row>
    <row r="230" spans="1:5" x14ac:dyDescent="0.45">
      <c r="A230" s="84">
        <v>24992</v>
      </c>
      <c r="B230" s="84">
        <v>565</v>
      </c>
      <c r="C230" s="85">
        <v>31.26425064761716</v>
      </c>
      <c r="D230" s="84"/>
      <c r="E230" s="86"/>
    </row>
    <row r="231" spans="1:5" x14ac:dyDescent="0.45">
      <c r="A231" s="84">
        <v>71213</v>
      </c>
      <c r="B231" s="84">
        <v>565</v>
      </c>
      <c r="C231" s="85">
        <v>11.221671535079659</v>
      </c>
      <c r="D231" s="84">
        <v>1997</v>
      </c>
      <c r="E231" s="86"/>
    </row>
    <row r="232" spans="1:5" x14ac:dyDescent="0.45">
      <c r="A232" s="84">
        <v>18978</v>
      </c>
      <c r="B232" s="84">
        <v>565</v>
      </c>
      <c r="C232" s="85">
        <v>9.6604635603736355</v>
      </c>
      <c r="D232" s="84"/>
      <c r="E232" s="86"/>
    </row>
    <row r="233" spans="1:5" x14ac:dyDescent="0.45">
      <c r="A233" s="84">
        <v>95428</v>
      </c>
      <c r="B233" s="84">
        <v>450</v>
      </c>
      <c r="C233" s="85">
        <v>8.1212346540432012</v>
      </c>
      <c r="D233" s="84">
        <v>2015</v>
      </c>
      <c r="E233" s="86"/>
    </row>
    <row r="234" spans="1:5" x14ac:dyDescent="0.45">
      <c r="A234" s="84">
        <v>18878</v>
      </c>
      <c r="B234" s="84">
        <v>450</v>
      </c>
      <c r="C234" s="85">
        <v>78.159505961618521</v>
      </c>
      <c r="D234" s="84"/>
      <c r="E234" s="86"/>
    </row>
    <row r="235" spans="1:5" x14ac:dyDescent="0.45">
      <c r="A235" s="84">
        <v>84509</v>
      </c>
      <c r="B235" s="84">
        <v>565</v>
      </c>
      <c r="C235" s="85">
        <v>10.50161301799919</v>
      </c>
      <c r="D235" s="84">
        <v>1901</v>
      </c>
      <c r="E235" s="86"/>
    </row>
    <row r="236" spans="1:5" x14ac:dyDescent="0.45">
      <c r="A236" s="84">
        <v>71211</v>
      </c>
      <c r="B236" s="84">
        <v>565</v>
      </c>
      <c r="C236" s="85">
        <v>5.1338707766996761</v>
      </c>
      <c r="D236" s="84">
        <v>1901</v>
      </c>
      <c r="E236" s="86"/>
    </row>
    <row r="237" spans="1:5" x14ac:dyDescent="0.45">
      <c r="A237" s="84">
        <v>84625</v>
      </c>
      <c r="B237" s="84">
        <v>600</v>
      </c>
      <c r="C237" s="85">
        <v>7.8658858593782384</v>
      </c>
      <c r="D237" s="84">
        <v>2014</v>
      </c>
      <c r="E237" s="86" t="s">
        <v>231</v>
      </c>
    </row>
    <row r="238" spans="1:5" x14ac:dyDescent="0.45">
      <c r="A238" s="84">
        <v>96400</v>
      </c>
      <c r="B238" s="84">
        <v>565</v>
      </c>
      <c r="C238" s="85">
        <v>12.60138520416413</v>
      </c>
      <c r="D238" s="84">
        <v>2015</v>
      </c>
      <c r="E238" s="86"/>
    </row>
    <row r="239" spans="1:5" x14ac:dyDescent="0.45">
      <c r="A239" s="84">
        <v>96385</v>
      </c>
      <c r="B239" s="84">
        <v>565</v>
      </c>
      <c r="C239" s="85">
        <v>49.143501352396797</v>
      </c>
      <c r="D239" s="84">
        <v>2015</v>
      </c>
      <c r="E239" s="86"/>
    </row>
    <row r="240" spans="1:5" x14ac:dyDescent="0.45">
      <c r="A240" s="84">
        <v>96384</v>
      </c>
      <c r="B240" s="84">
        <v>565</v>
      </c>
      <c r="C240" s="85">
        <v>30.551142782855489</v>
      </c>
      <c r="D240" s="84">
        <v>2015</v>
      </c>
      <c r="E240" s="86"/>
    </row>
    <row r="241" spans="1:5" x14ac:dyDescent="0.45">
      <c r="A241" s="84">
        <v>96393</v>
      </c>
      <c r="B241" s="84">
        <v>565</v>
      </c>
      <c r="C241" s="85">
        <v>16.754754005884632</v>
      </c>
      <c r="D241" s="84">
        <v>2015</v>
      </c>
      <c r="E241" s="86"/>
    </row>
    <row r="242" spans="1:5" x14ac:dyDescent="0.45">
      <c r="A242" s="84">
        <v>96392</v>
      </c>
      <c r="B242" s="84">
        <v>565</v>
      </c>
      <c r="C242" s="85">
        <v>11.31363576267468</v>
      </c>
      <c r="D242" s="84">
        <v>2015</v>
      </c>
      <c r="E242" s="86"/>
    </row>
    <row r="243" spans="1:5" x14ac:dyDescent="0.45">
      <c r="A243" s="84">
        <v>96399</v>
      </c>
      <c r="B243" s="84">
        <v>565</v>
      </c>
      <c r="C243" s="85">
        <v>17.799821764158771</v>
      </c>
      <c r="D243" s="84">
        <v>2015</v>
      </c>
      <c r="E243" s="86"/>
    </row>
    <row r="244" spans="1:5" x14ac:dyDescent="0.45">
      <c r="A244" s="84">
        <v>96396</v>
      </c>
      <c r="B244" s="84">
        <v>565</v>
      </c>
      <c r="C244" s="85">
        <v>43.649342091511677</v>
      </c>
      <c r="D244" s="84">
        <v>2015</v>
      </c>
      <c r="E244" s="86"/>
    </row>
    <row r="245" spans="1:5" x14ac:dyDescent="0.45">
      <c r="A245" s="84">
        <v>25140</v>
      </c>
      <c r="B245" s="84">
        <v>600</v>
      </c>
      <c r="C245" s="85">
        <v>8.1244709714904104</v>
      </c>
      <c r="D245" s="84"/>
      <c r="E245" s="86"/>
    </row>
    <row r="246" spans="1:5" x14ac:dyDescent="0.45">
      <c r="A246" s="84">
        <v>26078</v>
      </c>
      <c r="B246" s="84">
        <v>600</v>
      </c>
      <c r="C246" s="85">
        <v>1.610524710061503</v>
      </c>
      <c r="D246" s="84"/>
      <c r="E246" s="86"/>
    </row>
    <row r="247" spans="1:5" x14ac:dyDescent="0.45">
      <c r="A247" s="84">
        <v>96722</v>
      </c>
      <c r="B247" s="84">
        <v>565</v>
      </c>
      <c r="C247" s="85">
        <v>26.02847899421964</v>
      </c>
      <c r="D247" s="84">
        <v>2015</v>
      </c>
      <c r="E247" s="86"/>
    </row>
    <row r="248" spans="1:5" x14ac:dyDescent="0.45">
      <c r="A248" s="84">
        <v>96726</v>
      </c>
      <c r="B248" s="84">
        <v>565</v>
      </c>
      <c r="C248" s="85">
        <v>6.9990736170625656</v>
      </c>
      <c r="D248" s="84">
        <v>2015</v>
      </c>
      <c r="E248" s="86"/>
    </row>
    <row r="249" spans="1:5" x14ac:dyDescent="0.45">
      <c r="A249" s="84">
        <v>96724</v>
      </c>
      <c r="B249" s="84">
        <v>565</v>
      </c>
      <c r="C249" s="85">
        <v>0.95711057100695396</v>
      </c>
      <c r="D249" s="84">
        <v>2015</v>
      </c>
      <c r="E249" s="86"/>
    </row>
    <row r="250" spans="1:5" x14ac:dyDescent="0.45">
      <c r="A250" s="84">
        <v>96727</v>
      </c>
      <c r="B250" s="84">
        <v>565</v>
      </c>
      <c r="C250" s="85">
        <v>3.0858382106453028</v>
      </c>
      <c r="D250" s="84">
        <v>2015</v>
      </c>
      <c r="E250" s="86"/>
    </row>
    <row r="251" spans="1:5" x14ac:dyDescent="0.45">
      <c r="A251" s="84">
        <v>19038</v>
      </c>
      <c r="B251" s="84">
        <v>400</v>
      </c>
      <c r="C251" s="85">
        <v>0.88597879480646702</v>
      </c>
      <c r="D251" s="84"/>
      <c r="E251" s="86"/>
    </row>
    <row r="252" spans="1:5" x14ac:dyDescent="0.45">
      <c r="A252" s="84">
        <v>94336</v>
      </c>
      <c r="B252" s="84">
        <v>400</v>
      </c>
      <c r="C252" s="85">
        <v>47.408837205590082</v>
      </c>
      <c r="D252" s="84">
        <v>2014</v>
      </c>
      <c r="E252" s="86"/>
    </row>
    <row r="253" spans="1:5" x14ac:dyDescent="0.45">
      <c r="A253" s="84">
        <v>161693</v>
      </c>
      <c r="B253" s="84">
        <v>685</v>
      </c>
      <c r="C253" s="85">
        <v>46.721229649988608</v>
      </c>
      <c r="D253" s="84">
        <v>2019</v>
      </c>
      <c r="E253" s="86"/>
    </row>
    <row r="254" spans="1:5" x14ac:dyDescent="0.45">
      <c r="A254" s="84">
        <v>161694</v>
      </c>
      <c r="B254" s="84">
        <v>685</v>
      </c>
      <c r="C254" s="85">
        <v>16.033179461598291</v>
      </c>
      <c r="D254" s="84">
        <v>2019</v>
      </c>
      <c r="E254" s="86"/>
    </row>
    <row r="255" spans="1:5" x14ac:dyDescent="0.45">
      <c r="A255" s="84">
        <v>139403</v>
      </c>
      <c r="B255" s="84">
        <v>450</v>
      </c>
      <c r="C255" s="85">
        <v>9.9051967977544209</v>
      </c>
      <c r="D255" s="84">
        <v>2017</v>
      </c>
      <c r="E255" s="86"/>
    </row>
    <row r="256" spans="1:5" x14ac:dyDescent="0.45">
      <c r="A256" s="84">
        <v>20448</v>
      </c>
      <c r="B256" s="84">
        <v>450</v>
      </c>
      <c r="C256" s="85">
        <v>6.2743689840061343</v>
      </c>
      <c r="D256" s="84"/>
      <c r="E256" s="86"/>
    </row>
    <row r="257" spans="1:5" x14ac:dyDescent="0.45">
      <c r="A257" s="84">
        <v>139400</v>
      </c>
      <c r="B257" s="84">
        <v>450</v>
      </c>
      <c r="C257" s="85">
        <v>21.18401580588279</v>
      </c>
      <c r="D257" s="84">
        <v>2017</v>
      </c>
      <c r="E257" s="86"/>
    </row>
    <row r="258" spans="1:5" x14ac:dyDescent="0.45">
      <c r="A258" s="84">
        <v>20440</v>
      </c>
      <c r="B258" s="84">
        <v>315</v>
      </c>
      <c r="C258" s="85">
        <v>47.806906241620567</v>
      </c>
      <c r="D258" s="84"/>
      <c r="E258" s="86"/>
    </row>
    <row r="259" spans="1:5" x14ac:dyDescent="0.45">
      <c r="A259" s="84">
        <v>139406</v>
      </c>
      <c r="B259" s="84">
        <v>450</v>
      </c>
      <c r="C259" s="85">
        <v>42.413353076622627</v>
      </c>
      <c r="D259" s="84">
        <v>2017</v>
      </c>
      <c r="E259" s="86"/>
    </row>
    <row r="260" spans="1:5" x14ac:dyDescent="0.45">
      <c r="A260" s="84">
        <v>91255</v>
      </c>
      <c r="B260" s="84">
        <v>315</v>
      </c>
      <c r="C260" s="85">
        <v>51.177829798573903</v>
      </c>
      <c r="D260" s="84">
        <v>2013</v>
      </c>
      <c r="E260" s="86"/>
    </row>
    <row r="261" spans="1:5" x14ac:dyDescent="0.45">
      <c r="A261" s="84">
        <v>139399</v>
      </c>
      <c r="B261" s="84">
        <v>450</v>
      </c>
      <c r="C261" s="85">
        <v>3.0490454980281019</v>
      </c>
      <c r="D261" s="84">
        <v>2017</v>
      </c>
      <c r="E261" s="86"/>
    </row>
    <row r="262" spans="1:5" x14ac:dyDescent="0.45">
      <c r="A262" s="84">
        <v>85659</v>
      </c>
      <c r="B262" s="84">
        <v>650</v>
      </c>
      <c r="C262" s="85">
        <v>6.6324063859622724</v>
      </c>
      <c r="D262" s="84">
        <v>2011</v>
      </c>
      <c r="E262" s="86" t="s">
        <v>232</v>
      </c>
    </row>
    <row r="263" spans="1:5" x14ac:dyDescent="0.45">
      <c r="A263" s="84">
        <v>91185</v>
      </c>
      <c r="B263" s="84">
        <v>450</v>
      </c>
      <c r="C263" s="85">
        <v>30.006334230409639</v>
      </c>
      <c r="D263" s="84">
        <v>2013</v>
      </c>
      <c r="E263" s="86"/>
    </row>
    <row r="264" spans="1:5" x14ac:dyDescent="0.45">
      <c r="A264" s="84">
        <v>91186</v>
      </c>
      <c r="B264" s="84">
        <v>450</v>
      </c>
      <c r="C264" s="85">
        <v>9.5021063969669619</v>
      </c>
      <c r="D264" s="84">
        <v>2011</v>
      </c>
      <c r="E264" s="86"/>
    </row>
    <row r="265" spans="1:5" x14ac:dyDescent="0.45">
      <c r="A265" s="84">
        <v>91188</v>
      </c>
      <c r="B265" s="84">
        <v>450</v>
      </c>
      <c r="C265" s="85">
        <v>58.238588578877277</v>
      </c>
      <c r="D265" s="84">
        <v>2013</v>
      </c>
      <c r="E265" s="86"/>
    </row>
    <row r="266" spans="1:5" x14ac:dyDescent="0.45">
      <c r="A266" s="84">
        <v>91189</v>
      </c>
      <c r="B266" s="84">
        <v>350</v>
      </c>
      <c r="C266" s="85">
        <v>10.880433477900731</v>
      </c>
      <c r="D266" s="84">
        <v>2013</v>
      </c>
      <c r="E266" s="86"/>
    </row>
    <row r="267" spans="1:5" x14ac:dyDescent="0.45">
      <c r="A267" s="84">
        <v>91192</v>
      </c>
      <c r="B267" s="84">
        <v>350</v>
      </c>
      <c r="C267" s="85">
        <v>9.6229465139492838</v>
      </c>
      <c r="D267" s="84">
        <v>2013</v>
      </c>
      <c r="E267" s="86"/>
    </row>
    <row r="268" spans="1:5" x14ac:dyDescent="0.45">
      <c r="A268" s="84">
        <v>91193</v>
      </c>
      <c r="B268" s="84">
        <v>350</v>
      </c>
      <c r="C268" s="85">
        <v>21.028016718477801</v>
      </c>
      <c r="D268" s="84">
        <v>2013</v>
      </c>
      <c r="E268" s="86"/>
    </row>
    <row r="269" spans="1:5" x14ac:dyDescent="0.45">
      <c r="A269" s="84">
        <v>91194</v>
      </c>
      <c r="B269" s="84">
        <v>350</v>
      </c>
      <c r="C269" s="85">
        <v>14.65169406804133</v>
      </c>
      <c r="D269" s="84">
        <v>2013</v>
      </c>
      <c r="E269" s="86"/>
    </row>
    <row r="270" spans="1:5" x14ac:dyDescent="0.45">
      <c r="A270" s="84">
        <v>91195</v>
      </c>
      <c r="B270" s="84">
        <v>350</v>
      </c>
      <c r="C270" s="85">
        <v>7.4620446659376256</v>
      </c>
      <c r="D270" s="84">
        <v>2013</v>
      </c>
      <c r="E270" s="86"/>
    </row>
    <row r="271" spans="1:5" x14ac:dyDescent="0.45">
      <c r="A271" s="84">
        <v>91196</v>
      </c>
      <c r="B271" s="84">
        <v>350</v>
      </c>
      <c r="C271" s="85">
        <v>21.596262646675569</v>
      </c>
      <c r="D271" s="84">
        <v>2013</v>
      </c>
      <c r="E271" s="86"/>
    </row>
    <row r="272" spans="1:5" x14ac:dyDescent="0.45">
      <c r="A272" s="84">
        <v>56189</v>
      </c>
      <c r="B272" s="84">
        <v>1000</v>
      </c>
      <c r="C272" s="85">
        <v>76.734641511262438</v>
      </c>
      <c r="D272" s="84">
        <v>2015</v>
      </c>
      <c r="E272" s="86"/>
    </row>
    <row r="273" spans="1:5" x14ac:dyDescent="0.45">
      <c r="A273" s="84">
        <v>81547</v>
      </c>
      <c r="B273" s="84">
        <v>600</v>
      </c>
      <c r="C273" s="85">
        <v>12.06851596885819</v>
      </c>
      <c r="D273" s="84">
        <v>1901</v>
      </c>
      <c r="E273" s="86"/>
    </row>
    <row r="274" spans="1:5" x14ac:dyDescent="0.45">
      <c r="A274" s="84">
        <v>81545</v>
      </c>
      <c r="B274" s="84">
        <v>600</v>
      </c>
      <c r="C274" s="85">
        <v>13.66759784219728</v>
      </c>
      <c r="D274" s="84">
        <v>1901</v>
      </c>
      <c r="E274" s="86"/>
    </row>
    <row r="275" spans="1:5" x14ac:dyDescent="0.45">
      <c r="A275" s="84">
        <v>67889</v>
      </c>
      <c r="B275" s="84">
        <v>600</v>
      </c>
      <c r="C275" s="85">
        <v>4.151946768025276</v>
      </c>
      <c r="D275" s="84">
        <v>1998</v>
      </c>
      <c r="E275" s="86"/>
    </row>
    <row r="276" spans="1:5" x14ac:dyDescent="0.45">
      <c r="A276" s="84">
        <v>26321</v>
      </c>
      <c r="B276" s="84">
        <v>400</v>
      </c>
      <c r="C276" s="85">
        <v>0.75302968431123096</v>
      </c>
      <c r="D276" s="84"/>
      <c r="E276" s="86"/>
    </row>
    <row r="277" spans="1:5" x14ac:dyDescent="0.45">
      <c r="A277" s="84">
        <v>19360</v>
      </c>
      <c r="B277" s="84">
        <v>400</v>
      </c>
      <c r="C277" s="85">
        <v>0.75302968431123096</v>
      </c>
      <c r="D277" s="84"/>
      <c r="E277" s="86"/>
    </row>
    <row r="278" spans="1:5" x14ac:dyDescent="0.45">
      <c r="A278" s="84">
        <v>96492</v>
      </c>
      <c r="B278" s="84">
        <v>400</v>
      </c>
      <c r="C278" s="85">
        <v>8.3305749921206012</v>
      </c>
      <c r="D278" s="84">
        <v>2015</v>
      </c>
      <c r="E278" s="86"/>
    </row>
    <row r="279" spans="1:5" x14ac:dyDescent="0.45">
      <c r="A279" s="84">
        <v>96523</v>
      </c>
      <c r="B279" s="84">
        <v>450</v>
      </c>
      <c r="C279" s="85">
        <v>43.261505557841673</v>
      </c>
      <c r="D279" s="84">
        <v>2008</v>
      </c>
      <c r="E279" s="86"/>
    </row>
    <row r="280" spans="1:5" x14ac:dyDescent="0.45">
      <c r="A280" s="84">
        <v>96522</v>
      </c>
      <c r="B280" s="84">
        <v>450</v>
      </c>
      <c r="C280" s="85">
        <v>6.1154398062773563</v>
      </c>
      <c r="D280" s="84">
        <v>2015</v>
      </c>
      <c r="E280" s="86"/>
    </row>
    <row r="281" spans="1:5" x14ac:dyDescent="0.45">
      <c r="A281" s="84">
        <v>79537</v>
      </c>
      <c r="B281" s="84">
        <v>450</v>
      </c>
      <c r="C281" s="85">
        <v>26.80434082095303</v>
      </c>
      <c r="D281" s="84">
        <v>2008</v>
      </c>
      <c r="E281" s="86"/>
    </row>
    <row r="282" spans="1:5" x14ac:dyDescent="0.45">
      <c r="A282" s="84">
        <v>22934</v>
      </c>
      <c r="B282" s="84">
        <v>315</v>
      </c>
      <c r="C282" s="85">
        <v>58.680707020569201</v>
      </c>
      <c r="D282" s="84"/>
      <c r="E282" s="86"/>
    </row>
    <row r="283" spans="1:5" x14ac:dyDescent="0.45">
      <c r="A283" s="84">
        <v>94227</v>
      </c>
      <c r="B283" s="84">
        <v>550</v>
      </c>
      <c r="C283" s="85">
        <v>19.580401877392671</v>
      </c>
      <c r="D283" s="84">
        <v>1901</v>
      </c>
      <c r="E283" s="86"/>
    </row>
    <row r="284" spans="1:5" x14ac:dyDescent="0.45">
      <c r="A284" s="84">
        <v>22936</v>
      </c>
      <c r="B284" s="84">
        <v>450</v>
      </c>
      <c r="C284" s="85">
        <v>57.25411699036497</v>
      </c>
      <c r="D284" s="84"/>
      <c r="E284" s="86"/>
    </row>
    <row r="285" spans="1:5" x14ac:dyDescent="0.45">
      <c r="A285" s="84">
        <v>22940</v>
      </c>
      <c r="B285" s="84">
        <v>315</v>
      </c>
      <c r="C285" s="85">
        <v>69.238800470883007</v>
      </c>
      <c r="D285" s="84"/>
      <c r="E285" s="86"/>
    </row>
    <row r="286" spans="1:5" x14ac:dyDescent="0.45">
      <c r="A286" s="84">
        <v>79526</v>
      </c>
      <c r="B286" s="84">
        <v>450</v>
      </c>
      <c r="C286" s="85">
        <v>51.987675410117163</v>
      </c>
      <c r="D286" s="84">
        <v>2008</v>
      </c>
      <c r="E286" s="86"/>
    </row>
    <row r="287" spans="1:5" x14ac:dyDescent="0.45">
      <c r="A287" s="84">
        <v>79520</v>
      </c>
      <c r="B287" s="84">
        <v>315</v>
      </c>
      <c r="C287" s="85">
        <v>17.110925879037779</v>
      </c>
      <c r="D287" s="84">
        <v>2008</v>
      </c>
      <c r="E287" s="86"/>
    </row>
    <row r="288" spans="1:5" x14ac:dyDescent="0.45">
      <c r="A288" s="84">
        <v>17914</v>
      </c>
      <c r="B288" s="84">
        <v>550</v>
      </c>
      <c r="C288" s="85">
        <v>51.093347224245939</v>
      </c>
      <c r="D288" s="84"/>
      <c r="E288" s="86"/>
    </row>
    <row r="289" spans="1:5" x14ac:dyDescent="0.45">
      <c r="A289" s="84">
        <v>142315</v>
      </c>
      <c r="B289" s="84">
        <v>550</v>
      </c>
      <c r="C289" s="85">
        <v>27.71950071732482</v>
      </c>
      <c r="D289" s="84">
        <v>2017</v>
      </c>
      <c r="E289" s="86"/>
    </row>
    <row r="290" spans="1:5" x14ac:dyDescent="0.45">
      <c r="A290" s="84">
        <v>142319</v>
      </c>
      <c r="B290" s="84">
        <v>550</v>
      </c>
      <c r="C290" s="85">
        <v>69.967602173760994</v>
      </c>
      <c r="D290" s="84">
        <v>2017</v>
      </c>
      <c r="E290" s="86"/>
    </row>
    <row r="291" spans="1:5" x14ac:dyDescent="0.45">
      <c r="A291" s="84">
        <v>142317</v>
      </c>
      <c r="B291" s="84">
        <v>550</v>
      </c>
      <c r="C291" s="85">
        <v>33.000818914593502</v>
      </c>
      <c r="D291" s="84">
        <v>2017</v>
      </c>
      <c r="E291" s="86"/>
    </row>
    <row r="292" spans="1:5" x14ac:dyDescent="0.45">
      <c r="A292" s="84">
        <v>142316</v>
      </c>
      <c r="B292" s="84">
        <v>550</v>
      </c>
      <c r="C292" s="85">
        <v>49.639001701930567</v>
      </c>
      <c r="D292" s="84">
        <v>2017</v>
      </c>
      <c r="E292" s="86"/>
    </row>
    <row r="293" spans="1:5" x14ac:dyDescent="0.45">
      <c r="A293" s="84">
        <v>90890</v>
      </c>
      <c r="B293" s="84">
        <v>450</v>
      </c>
      <c r="C293" s="85">
        <v>21.93495061537995</v>
      </c>
      <c r="D293" s="84">
        <v>2013</v>
      </c>
      <c r="E293" s="86"/>
    </row>
    <row r="294" spans="1:5" x14ac:dyDescent="0.45">
      <c r="A294" s="84">
        <v>90889</v>
      </c>
      <c r="B294" s="84">
        <v>450</v>
      </c>
      <c r="C294" s="85">
        <v>9.1873925944378865</v>
      </c>
      <c r="D294" s="84">
        <v>2013</v>
      </c>
      <c r="E294" s="86"/>
    </row>
    <row r="295" spans="1:5" x14ac:dyDescent="0.45">
      <c r="A295" s="84">
        <v>90887</v>
      </c>
      <c r="B295" s="84">
        <v>450</v>
      </c>
      <c r="C295" s="85">
        <v>39.822268454356873</v>
      </c>
      <c r="D295" s="84">
        <v>2013</v>
      </c>
      <c r="E295" s="86"/>
    </row>
    <row r="296" spans="1:5" x14ac:dyDescent="0.45">
      <c r="A296" s="84">
        <v>20508</v>
      </c>
      <c r="B296" s="84">
        <v>450</v>
      </c>
      <c r="C296" s="85">
        <v>16.953285772038491</v>
      </c>
      <c r="D296" s="84"/>
      <c r="E296" s="86"/>
    </row>
    <row r="297" spans="1:5" x14ac:dyDescent="0.45">
      <c r="A297" s="84">
        <v>20530</v>
      </c>
      <c r="B297" s="84">
        <v>450</v>
      </c>
      <c r="C297" s="85">
        <v>36.65962349386816</v>
      </c>
      <c r="D297" s="84"/>
      <c r="E297" s="86"/>
    </row>
    <row r="298" spans="1:5" x14ac:dyDescent="0.45">
      <c r="A298" s="84">
        <v>25688</v>
      </c>
      <c r="B298" s="84">
        <v>450</v>
      </c>
      <c r="C298" s="85">
        <v>16.06076448979557</v>
      </c>
      <c r="D298" s="84"/>
      <c r="E298" s="86"/>
    </row>
    <row r="299" spans="1:5" x14ac:dyDescent="0.45">
      <c r="A299" s="84">
        <v>166035</v>
      </c>
      <c r="B299" s="84">
        <v>400</v>
      </c>
      <c r="C299" s="85">
        <v>34.456445739371311</v>
      </c>
      <c r="D299" s="84">
        <v>2019</v>
      </c>
      <c r="E299" s="86" t="s">
        <v>233</v>
      </c>
    </row>
    <row r="300" spans="1:5" x14ac:dyDescent="0.45">
      <c r="A300" s="84">
        <v>26479</v>
      </c>
      <c r="B300" s="84">
        <v>400</v>
      </c>
      <c r="C300" s="85">
        <v>6.9942156968892419</v>
      </c>
      <c r="D300" s="84"/>
      <c r="E300" s="86"/>
    </row>
    <row r="301" spans="1:5" x14ac:dyDescent="0.45">
      <c r="A301" s="84">
        <v>16314</v>
      </c>
      <c r="B301" s="84">
        <v>500</v>
      </c>
      <c r="C301" s="85">
        <v>2.8142549745070231</v>
      </c>
      <c r="D301" s="84"/>
      <c r="E301" s="86"/>
    </row>
    <row r="302" spans="1:5" x14ac:dyDescent="0.45">
      <c r="A302" s="84">
        <v>90674</v>
      </c>
      <c r="B302" s="84">
        <v>920</v>
      </c>
      <c r="C302" s="85">
        <v>41.695451849150103</v>
      </c>
      <c r="D302" s="84">
        <v>2013</v>
      </c>
      <c r="E302" s="86" t="s">
        <v>241</v>
      </c>
    </row>
    <row r="303" spans="1:5" x14ac:dyDescent="0.45">
      <c r="A303" s="84">
        <v>90647</v>
      </c>
      <c r="B303" s="84">
        <v>800</v>
      </c>
      <c r="C303" s="85">
        <v>29.460886941434961</v>
      </c>
      <c r="D303" s="84">
        <v>2013</v>
      </c>
      <c r="E303" s="86" t="s">
        <v>234</v>
      </c>
    </row>
    <row r="304" spans="1:5" x14ac:dyDescent="0.45">
      <c r="A304" s="84">
        <v>90664</v>
      </c>
      <c r="B304" s="84">
        <v>920</v>
      </c>
      <c r="C304" s="85">
        <v>25.479173154669599</v>
      </c>
      <c r="D304" s="84">
        <v>2013</v>
      </c>
      <c r="E304" s="86" t="s">
        <v>241</v>
      </c>
    </row>
    <row r="305" spans="1:5" x14ac:dyDescent="0.45">
      <c r="A305" s="84">
        <v>89796</v>
      </c>
      <c r="B305" s="84">
        <v>800</v>
      </c>
      <c r="C305" s="85">
        <v>23.010806474036119</v>
      </c>
      <c r="D305" s="84">
        <v>2013</v>
      </c>
      <c r="E305" s="86" t="s">
        <v>235</v>
      </c>
    </row>
    <row r="306" spans="1:5" x14ac:dyDescent="0.45">
      <c r="A306" s="84">
        <v>89795</v>
      </c>
      <c r="B306" s="84">
        <v>800</v>
      </c>
      <c r="C306" s="85">
        <v>19.73582215724679</v>
      </c>
      <c r="D306" s="84">
        <v>2013</v>
      </c>
      <c r="E306" s="86" t="s">
        <v>235</v>
      </c>
    </row>
    <row r="307" spans="1:5" x14ac:dyDescent="0.45">
      <c r="A307" s="84">
        <v>89794</v>
      </c>
      <c r="B307" s="84">
        <v>800</v>
      </c>
      <c r="C307" s="85">
        <v>49.079379473494711</v>
      </c>
      <c r="D307" s="84">
        <v>2013</v>
      </c>
      <c r="E307" s="86" t="s">
        <v>235</v>
      </c>
    </row>
    <row r="308" spans="1:5" x14ac:dyDescent="0.45">
      <c r="A308" s="84">
        <v>82515</v>
      </c>
      <c r="B308" s="84">
        <v>315</v>
      </c>
      <c r="C308" s="85">
        <v>43.389921777843909</v>
      </c>
      <c r="D308" s="84">
        <v>2006</v>
      </c>
      <c r="E308" s="86"/>
    </row>
    <row r="309" spans="1:5" x14ac:dyDescent="0.45">
      <c r="A309" s="84">
        <v>92051</v>
      </c>
      <c r="B309" s="84">
        <v>600</v>
      </c>
      <c r="C309" s="85">
        <v>18.132026687077289</v>
      </c>
      <c r="D309" s="84">
        <v>1992</v>
      </c>
      <c r="E309" s="86"/>
    </row>
    <row r="310" spans="1:5" x14ac:dyDescent="0.45">
      <c r="A310" s="84">
        <v>67940</v>
      </c>
      <c r="B310" s="84">
        <v>600</v>
      </c>
      <c r="C310" s="85">
        <v>8.376418326773214</v>
      </c>
      <c r="D310" s="84">
        <v>1992</v>
      </c>
      <c r="E310" s="86"/>
    </row>
    <row r="311" spans="1:5" x14ac:dyDescent="0.45">
      <c r="A311" s="84">
        <v>92050</v>
      </c>
      <c r="B311" s="84">
        <v>600</v>
      </c>
      <c r="C311" s="85">
        <v>22.378996283815681</v>
      </c>
      <c r="D311" s="84">
        <v>1992</v>
      </c>
      <c r="E311" s="86"/>
    </row>
    <row r="312" spans="1:5" x14ac:dyDescent="0.45">
      <c r="A312" s="84">
        <v>87639</v>
      </c>
      <c r="B312" s="84">
        <v>600</v>
      </c>
      <c r="C312" s="85">
        <v>26.76429828357438</v>
      </c>
      <c r="D312" s="84">
        <v>1992</v>
      </c>
      <c r="E312" s="86"/>
    </row>
    <row r="313" spans="1:5" x14ac:dyDescent="0.45">
      <c r="A313" s="84">
        <v>26042</v>
      </c>
      <c r="B313" s="84">
        <v>650</v>
      </c>
      <c r="C313" s="85">
        <v>15.41731346721012</v>
      </c>
      <c r="D313" s="84"/>
      <c r="E313" s="86"/>
    </row>
    <row r="314" spans="1:5" x14ac:dyDescent="0.45">
      <c r="A314" s="84">
        <v>26022</v>
      </c>
      <c r="B314" s="84">
        <v>500</v>
      </c>
      <c r="C314" s="85">
        <v>49.536576171992991</v>
      </c>
      <c r="D314" s="84"/>
      <c r="E314" s="86"/>
    </row>
    <row r="315" spans="1:5" x14ac:dyDescent="0.45">
      <c r="A315" s="84">
        <v>79571</v>
      </c>
      <c r="B315" s="84">
        <v>900</v>
      </c>
      <c r="C315" s="85">
        <v>13.62212417075572</v>
      </c>
      <c r="D315" s="84">
        <v>2008</v>
      </c>
      <c r="E315" s="86"/>
    </row>
    <row r="316" spans="1:5" x14ac:dyDescent="0.45">
      <c r="A316" s="84">
        <v>79574</v>
      </c>
      <c r="B316" s="84">
        <v>900</v>
      </c>
      <c r="C316" s="85">
        <v>38.405183210690581</v>
      </c>
      <c r="D316" s="84">
        <v>2008</v>
      </c>
      <c r="E316" s="86"/>
    </row>
    <row r="317" spans="1:5" x14ac:dyDescent="0.45">
      <c r="A317" s="84">
        <v>79575</v>
      </c>
      <c r="B317" s="84">
        <v>900</v>
      </c>
      <c r="C317" s="85">
        <v>44.602371041652937</v>
      </c>
      <c r="D317" s="84">
        <v>2008</v>
      </c>
      <c r="E317" s="86"/>
    </row>
    <row r="318" spans="1:5" x14ac:dyDescent="0.45">
      <c r="A318" s="84">
        <v>79576</v>
      </c>
      <c r="B318" s="84">
        <v>900</v>
      </c>
      <c r="C318" s="85">
        <v>70.147810459414615</v>
      </c>
      <c r="D318" s="84">
        <v>2008</v>
      </c>
      <c r="E318" s="86"/>
    </row>
    <row r="319" spans="1:5" x14ac:dyDescent="0.45">
      <c r="A319" s="84">
        <v>79577</v>
      </c>
      <c r="B319" s="84">
        <v>900</v>
      </c>
      <c r="C319" s="85">
        <v>50.477828324233457</v>
      </c>
      <c r="D319" s="84">
        <v>2008</v>
      </c>
      <c r="E319" s="86"/>
    </row>
    <row r="320" spans="1:5" x14ac:dyDescent="0.45">
      <c r="A320" s="84">
        <v>79578</v>
      </c>
      <c r="B320" s="84">
        <v>800</v>
      </c>
      <c r="C320" s="85">
        <v>7.5536513532718637</v>
      </c>
      <c r="D320" s="84">
        <v>2008</v>
      </c>
      <c r="E320" s="86"/>
    </row>
    <row r="321" spans="1:5" x14ac:dyDescent="0.45">
      <c r="A321" s="84">
        <v>79579</v>
      </c>
      <c r="B321" s="84">
        <v>900</v>
      </c>
      <c r="C321" s="85">
        <v>37.208413168507633</v>
      </c>
      <c r="D321" s="84">
        <v>2008</v>
      </c>
      <c r="E321" s="86"/>
    </row>
    <row r="322" spans="1:5" x14ac:dyDescent="0.45">
      <c r="A322" s="84">
        <v>79580</v>
      </c>
      <c r="B322" s="84">
        <v>900</v>
      </c>
      <c r="C322" s="85">
        <v>50.353237031994787</v>
      </c>
      <c r="D322" s="84">
        <v>2008</v>
      </c>
      <c r="E322" s="86"/>
    </row>
    <row r="323" spans="1:5" x14ac:dyDescent="0.45">
      <c r="A323" s="84">
        <v>79585</v>
      </c>
      <c r="B323" s="84">
        <v>800</v>
      </c>
      <c r="C323" s="85">
        <v>7.8314544389226644</v>
      </c>
      <c r="D323" s="84">
        <v>2008</v>
      </c>
      <c r="E323" s="86"/>
    </row>
    <row r="324" spans="1:5" x14ac:dyDescent="0.45">
      <c r="A324" s="84">
        <v>79587</v>
      </c>
      <c r="B324" s="84">
        <v>800</v>
      </c>
      <c r="C324" s="85">
        <v>7.1634380888496638</v>
      </c>
      <c r="D324" s="84">
        <v>2008</v>
      </c>
      <c r="E324" s="86"/>
    </row>
    <row r="325" spans="1:5" x14ac:dyDescent="0.45">
      <c r="A325" s="84">
        <v>79589</v>
      </c>
      <c r="B325" s="84">
        <v>800</v>
      </c>
      <c r="C325" s="85">
        <v>65.696573458812964</v>
      </c>
      <c r="D325" s="84">
        <v>2008</v>
      </c>
      <c r="E325" s="86"/>
    </row>
    <row r="326" spans="1:5" x14ac:dyDescent="0.45">
      <c r="A326" s="84">
        <v>79590</v>
      </c>
      <c r="B326" s="84">
        <v>800</v>
      </c>
      <c r="C326" s="85">
        <v>69.35240498143115</v>
      </c>
      <c r="D326" s="84">
        <v>2008</v>
      </c>
      <c r="E326" s="86"/>
    </row>
    <row r="327" spans="1:5" x14ac:dyDescent="0.45">
      <c r="A327" s="84">
        <v>79591</v>
      </c>
      <c r="B327" s="84">
        <v>800</v>
      </c>
      <c r="C327" s="85">
        <v>7.6688885848807082</v>
      </c>
      <c r="D327" s="84">
        <v>2008</v>
      </c>
      <c r="E327" s="86"/>
    </row>
    <row r="328" spans="1:5" x14ac:dyDescent="0.45">
      <c r="A328" s="84">
        <v>79593</v>
      </c>
      <c r="B328" s="84">
        <v>650</v>
      </c>
      <c r="C328" s="85">
        <v>27.982917781849359</v>
      </c>
      <c r="D328" s="84">
        <v>2008</v>
      </c>
      <c r="E328" s="86"/>
    </row>
    <row r="329" spans="1:5" x14ac:dyDescent="0.45">
      <c r="A329" s="84">
        <v>79595</v>
      </c>
      <c r="B329" s="84">
        <v>650</v>
      </c>
      <c r="C329" s="85">
        <v>27.2042535105317</v>
      </c>
      <c r="D329" s="84">
        <v>2008</v>
      </c>
      <c r="E329" s="86"/>
    </row>
    <row r="330" spans="1:5" x14ac:dyDescent="0.45">
      <c r="A330" s="84">
        <v>79606</v>
      </c>
      <c r="B330" s="84">
        <v>500</v>
      </c>
      <c r="C330" s="85">
        <v>47.288776931265978</v>
      </c>
      <c r="D330" s="84">
        <v>2008</v>
      </c>
      <c r="E330" s="86"/>
    </row>
    <row r="331" spans="1:5" x14ac:dyDescent="0.45">
      <c r="A331" s="84">
        <v>82862</v>
      </c>
      <c r="B331" s="84">
        <v>650</v>
      </c>
      <c r="C331" s="85">
        <v>28.219701376866549</v>
      </c>
      <c r="D331" s="84">
        <v>2008</v>
      </c>
      <c r="E331" s="86"/>
    </row>
    <row r="332" spans="1:5" x14ac:dyDescent="0.45">
      <c r="A332" s="84">
        <v>90919</v>
      </c>
      <c r="B332" s="84">
        <v>900</v>
      </c>
      <c r="C332" s="85">
        <v>37.339784357013912</v>
      </c>
      <c r="D332" s="84">
        <v>2008</v>
      </c>
      <c r="E332" s="86"/>
    </row>
    <row r="333" spans="1:5" x14ac:dyDescent="0.45">
      <c r="A333" s="84">
        <v>80558</v>
      </c>
      <c r="B333" s="84">
        <v>685</v>
      </c>
      <c r="C333" s="85">
        <v>57.96956536810152</v>
      </c>
      <c r="D333" s="84">
        <v>2008</v>
      </c>
      <c r="E333" s="86"/>
    </row>
    <row r="334" spans="1:5" x14ac:dyDescent="0.45">
      <c r="A334" s="84">
        <v>80562</v>
      </c>
      <c r="B334" s="84">
        <v>685</v>
      </c>
      <c r="C334" s="85">
        <v>17.67868759382576</v>
      </c>
      <c r="D334" s="84">
        <v>2008</v>
      </c>
      <c r="E334" s="86"/>
    </row>
    <row r="335" spans="1:5" x14ac:dyDescent="0.45">
      <c r="A335" s="84">
        <v>80561</v>
      </c>
      <c r="B335" s="84">
        <v>685</v>
      </c>
      <c r="C335" s="85">
        <v>20.459066653211391</v>
      </c>
      <c r="D335" s="84">
        <v>2008</v>
      </c>
      <c r="E335" s="86"/>
    </row>
    <row r="336" spans="1:5" x14ac:dyDescent="0.45">
      <c r="A336" s="84">
        <v>80560</v>
      </c>
      <c r="B336" s="84">
        <v>685</v>
      </c>
      <c r="C336" s="85">
        <v>61.1488147347522</v>
      </c>
      <c r="D336" s="84">
        <v>2008</v>
      </c>
      <c r="E336" s="86"/>
    </row>
    <row r="337" spans="1:5" x14ac:dyDescent="0.45">
      <c r="A337" s="84">
        <v>80559</v>
      </c>
      <c r="B337" s="84">
        <v>685</v>
      </c>
      <c r="C337" s="85">
        <v>79.575343033582726</v>
      </c>
      <c r="D337" s="84">
        <v>2008</v>
      </c>
      <c r="E337" s="86"/>
    </row>
    <row r="338" spans="1:5" x14ac:dyDescent="0.45">
      <c r="A338" s="84">
        <v>88258</v>
      </c>
      <c r="B338" s="84">
        <v>630</v>
      </c>
      <c r="C338" s="85">
        <v>12.747063496309471</v>
      </c>
      <c r="D338" s="84">
        <v>1901</v>
      </c>
      <c r="E338" s="86"/>
    </row>
    <row r="339" spans="1:5" x14ac:dyDescent="0.45">
      <c r="A339" s="84">
        <v>88257</v>
      </c>
      <c r="B339" s="84">
        <v>630</v>
      </c>
      <c r="C339" s="85">
        <v>18.92478616537295</v>
      </c>
      <c r="D339" s="84">
        <v>1901</v>
      </c>
      <c r="E339" s="86"/>
    </row>
    <row r="340" spans="1:5" x14ac:dyDescent="0.45">
      <c r="A340" s="84">
        <v>21935</v>
      </c>
      <c r="B340" s="84">
        <v>500</v>
      </c>
      <c r="C340" s="85">
        <v>21.083512294302519</v>
      </c>
      <c r="D340" s="84">
        <v>1995</v>
      </c>
      <c r="E340" s="86"/>
    </row>
    <row r="341" spans="1:5" x14ac:dyDescent="0.45">
      <c r="A341" s="84">
        <v>21934</v>
      </c>
      <c r="B341" s="84">
        <v>500</v>
      </c>
      <c r="C341" s="85">
        <v>28.833972002295621</v>
      </c>
      <c r="D341" s="84">
        <v>1995</v>
      </c>
      <c r="E341" s="86"/>
    </row>
    <row r="342" spans="1:5" x14ac:dyDescent="0.45">
      <c r="A342" s="84">
        <v>72659</v>
      </c>
      <c r="B342" s="84">
        <v>250</v>
      </c>
      <c r="C342" s="85">
        <v>47.64746622624741</v>
      </c>
      <c r="D342" s="84">
        <v>2006</v>
      </c>
      <c r="E342" s="86"/>
    </row>
    <row r="343" spans="1:5" x14ac:dyDescent="0.45">
      <c r="A343" s="84">
        <v>72663</v>
      </c>
      <c r="B343" s="84">
        <v>250</v>
      </c>
      <c r="C343" s="85">
        <v>37.673003279934122</v>
      </c>
      <c r="D343" s="84">
        <v>2006</v>
      </c>
      <c r="E343" s="86"/>
    </row>
    <row r="344" spans="1:5" x14ac:dyDescent="0.45">
      <c r="A344" s="84">
        <v>15588</v>
      </c>
      <c r="B344" s="84">
        <v>400</v>
      </c>
      <c r="C344" s="85">
        <v>101.70541020298739</v>
      </c>
      <c r="D344" s="84"/>
      <c r="E344" s="86"/>
    </row>
    <row r="345" spans="1:5" x14ac:dyDescent="0.45">
      <c r="A345" s="84">
        <v>166863</v>
      </c>
      <c r="B345" s="84">
        <v>400</v>
      </c>
      <c r="C345" s="85">
        <v>40.133586931744439</v>
      </c>
      <c r="D345" s="84">
        <v>2019</v>
      </c>
      <c r="E345" s="86"/>
    </row>
    <row r="346" spans="1:5" x14ac:dyDescent="0.45">
      <c r="A346" s="84">
        <v>166864</v>
      </c>
      <c r="B346" s="84">
        <v>400</v>
      </c>
      <c r="C346" s="85">
        <v>65.029286164824015</v>
      </c>
      <c r="D346" s="84">
        <v>2019</v>
      </c>
      <c r="E346" s="86"/>
    </row>
    <row r="347" spans="1:5" x14ac:dyDescent="0.45">
      <c r="A347" s="84">
        <v>166871</v>
      </c>
      <c r="B347" s="84">
        <v>400</v>
      </c>
      <c r="C347" s="85">
        <v>12.62851139398718</v>
      </c>
      <c r="D347" s="84">
        <v>2019</v>
      </c>
      <c r="E347" s="86"/>
    </row>
    <row r="348" spans="1:5" x14ac:dyDescent="0.45">
      <c r="A348" s="84">
        <v>15620</v>
      </c>
      <c r="B348" s="84">
        <v>600</v>
      </c>
      <c r="C348" s="85">
        <v>71.46232801265549</v>
      </c>
      <c r="D348" s="84"/>
      <c r="E348" s="86"/>
    </row>
    <row r="349" spans="1:5" x14ac:dyDescent="0.45">
      <c r="A349" s="84">
        <v>15612</v>
      </c>
      <c r="B349" s="84">
        <v>500</v>
      </c>
      <c r="C349" s="85">
        <v>57.179632641804297</v>
      </c>
      <c r="D349" s="84"/>
      <c r="E349" s="86"/>
    </row>
    <row r="350" spans="1:5" x14ac:dyDescent="0.45">
      <c r="A350" s="84">
        <v>15618</v>
      </c>
      <c r="B350" s="84">
        <v>500</v>
      </c>
      <c r="C350" s="85">
        <v>63.349775200659039</v>
      </c>
      <c r="D350" s="84"/>
      <c r="E350" s="86"/>
    </row>
    <row r="351" spans="1:5" x14ac:dyDescent="0.45">
      <c r="A351" s="84">
        <v>15288</v>
      </c>
      <c r="B351" s="84">
        <v>315</v>
      </c>
      <c r="C351" s="85">
        <v>96.911107868002475</v>
      </c>
      <c r="D351" s="84"/>
      <c r="E351" s="86"/>
    </row>
    <row r="352" spans="1:5" x14ac:dyDescent="0.45">
      <c r="A352" s="84">
        <v>94288</v>
      </c>
      <c r="B352" s="84">
        <v>315</v>
      </c>
      <c r="C352" s="85">
        <v>41.251338430973853</v>
      </c>
      <c r="D352" s="84">
        <v>1986</v>
      </c>
      <c r="E352" s="86"/>
    </row>
    <row r="353" spans="1:5" x14ac:dyDescent="0.45">
      <c r="A353" s="84">
        <v>98352</v>
      </c>
      <c r="B353" s="84">
        <v>315</v>
      </c>
      <c r="C353" s="85">
        <v>19.997013976475149</v>
      </c>
      <c r="D353" s="84">
        <v>1986</v>
      </c>
      <c r="E353" s="86"/>
    </row>
    <row r="354" spans="1:5" x14ac:dyDescent="0.45">
      <c r="A354" s="84">
        <v>94287</v>
      </c>
      <c r="B354" s="84">
        <v>315</v>
      </c>
      <c r="C354" s="85">
        <v>11.031903019459641</v>
      </c>
      <c r="D354" s="84">
        <v>1986</v>
      </c>
      <c r="E354" s="86"/>
    </row>
    <row r="355" spans="1:5" x14ac:dyDescent="0.45">
      <c r="A355" s="84">
        <v>98351</v>
      </c>
      <c r="B355" s="84">
        <v>315</v>
      </c>
      <c r="C355" s="85">
        <v>23.825359266598628</v>
      </c>
      <c r="D355" s="84">
        <v>1986</v>
      </c>
      <c r="E355" s="86"/>
    </row>
    <row r="356" spans="1:5" x14ac:dyDescent="0.45">
      <c r="A356" s="84">
        <v>86712</v>
      </c>
      <c r="B356" s="84">
        <v>315</v>
      </c>
      <c r="C356" s="85">
        <v>47.929677285018442</v>
      </c>
      <c r="D356" s="84">
        <v>1986</v>
      </c>
      <c r="E356" s="86"/>
    </row>
    <row r="357" spans="1:5" x14ac:dyDescent="0.45">
      <c r="A357" s="84">
        <v>98353</v>
      </c>
      <c r="B357" s="84">
        <v>315</v>
      </c>
      <c r="C357" s="85">
        <v>3.9998975317839061</v>
      </c>
      <c r="D357" s="84">
        <v>2016</v>
      </c>
      <c r="E357" s="86"/>
    </row>
    <row r="358" spans="1:5" x14ac:dyDescent="0.45">
      <c r="A358" s="84">
        <v>89680</v>
      </c>
      <c r="B358" s="84">
        <v>600</v>
      </c>
      <c r="C358" s="85">
        <v>21.746019295180741</v>
      </c>
      <c r="D358" s="84">
        <v>1901</v>
      </c>
      <c r="E358" s="86"/>
    </row>
    <row r="359" spans="1:5" x14ac:dyDescent="0.45">
      <c r="A359" s="84">
        <v>83650</v>
      </c>
      <c r="B359" s="84">
        <v>600</v>
      </c>
      <c r="C359" s="85">
        <v>46.492762729600287</v>
      </c>
      <c r="D359" s="84">
        <v>1901</v>
      </c>
      <c r="E359" s="86"/>
    </row>
    <row r="360" spans="1:5" x14ac:dyDescent="0.45">
      <c r="A360" s="84">
        <v>83657</v>
      </c>
      <c r="B360" s="84">
        <v>600</v>
      </c>
      <c r="C360" s="85">
        <v>48.952108393930573</v>
      </c>
      <c r="D360" s="84">
        <v>1901</v>
      </c>
      <c r="E360" s="86"/>
    </row>
    <row r="361" spans="1:5" x14ac:dyDescent="0.45">
      <c r="A361" s="84">
        <v>83656</v>
      </c>
      <c r="B361" s="84">
        <v>600</v>
      </c>
      <c r="C361" s="85">
        <v>48.018729882569367</v>
      </c>
      <c r="D361" s="84">
        <v>1901</v>
      </c>
      <c r="E361" s="86"/>
    </row>
    <row r="362" spans="1:5" x14ac:dyDescent="0.45">
      <c r="A362" s="84">
        <v>83652</v>
      </c>
      <c r="B362" s="84">
        <v>600</v>
      </c>
      <c r="C362" s="85">
        <v>51.303435319563349</v>
      </c>
      <c r="D362" s="84">
        <v>1901</v>
      </c>
      <c r="E362" s="86"/>
    </row>
    <row r="363" spans="1:5" x14ac:dyDescent="0.45">
      <c r="A363" s="84">
        <v>83245</v>
      </c>
      <c r="B363" s="84">
        <v>300</v>
      </c>
      <c r="C363" s="85">
        <v>25.83653506768237</v>
      </c>
      <c r="D363" s="84">
        <v>1987</v>
      </c>
      <c r="E363" s="86"/>
    </row>
    <row r="364" spans="1:5" x14ac:dyDescent="0.45">
      <c r="A364" s="84">
        <v>22210</v>
      </c>
      <c r="B364" s="84">
        <v>400</v>
      </c>
      <c r="C364" s="85">
        <v>4.3273922904956628</v>
      </c>
      <c r="D364" s="84"/>
      <c r="E364" s="86"/>
    </row>
    <row r="365" spans="1:5" x14ac:dyDescent="0.45">
      <c r="A365" s="84">
        <v>70293</v>
      </c>
      <c r="B365" s="84">
        <v>500</v>
      </c>
      <c r="C365" s="85">
        <v>57.577031309177897</v>
      </c>
      <c r="D365" s="84">
        <v>2002</v>
      </c>
      <c r="E365" s="86"/>
    </row>
    <row r="366" spans="1:5" x14ac:dyDescent="0.45">
      <c r="A366" s="84">
        <v>70302</v>
      </c>
      <c r="B366" s="84">
        <v>450</v>
      </c>
      <c r="C366" s="85">
        <v>28.929788992737478</v>
      </c>
      <c r="D366" s="84">
        <v>2005</v>
      </c>
      <c r="E366" s="86"/>
    </row>
    <row r="367" spans="1:5" x14ac:dyDescent="0.45">
      <c r="A367" s="84">
        <v>70303</v>
      </c>
      <c r="B367" s="84">
        <v>550</v>
      </c>
      <c r="C367" s="85">
        <v>34.626483268010901</v>
      </c>
      <c r="D367" s="84">
        <v>2005</v>
      </c>
      <c r="E367" s="86"/>
    </row>
    <row r="368" spans="1:5" x14ac:dyDescent="0.45">
      <c r="A368" s="84">
        <v>70304</v>
      </c>
      <c r="B368" s="84">
        <v>550</v>
      </c>
      <c r="C368" s="85">
        <v>11.304250423501131</v>
      </c>
      <c r="D368" s="84">
        <v>2005</v>
      </c>
      <c r="E368" s="86"/>
    </row>
    <row r="369" spans="1:5" x14ac:dyDescent="0.45">
      <c r="A369" s="84">
        <v>73012</v>
      </c>
      <c r="B369" s="84">
        <v>500</v>
      </c>
      <c r="C369" s="85">
        <v>44.826160856185993</v>
      </c>
      <c r="D369" s="84">
        <v>2005</v>
      </c>
      <c r="E369" s="86"/>
    </row>
    <row r="370" spans="1:5" x14ac:dyDescent="0.45">
      <c r="A370" s="84">
        <v>73015</v>
      </c>
      <c r="B370" s="84">
        <v>500</v>
      </c>
      <c r="C370" s="85">
        <v>32.360291738627183</v>
      </c>
      <c r="D370" s="84">
        <v>2005</v>
      </c>
      <c r="E370" s="86"/>
    </row>
    <row r="371" spans="1:5" x14ac:dyDescent="0.45">
      <c r="A371" s="84">
        <v>73017</v>
      </c>
      <c r="B371" s="84">
        <v>550</v>
      </c>
      <c r="C371" s="85">
        <v>59.613545498032018</v>
      </c>
      <c r="D371" s="84">
        <v>2005</v>
      </c>
      <c r="E371" s="86"/>
    </row>
    <row r="372" spans="1:5" x14ac:dyDescent="0.45">
      <c r="A372" s="84">
        <v>73019</v>
      </c>
      <c r="B372" s="84">
        <v>550</v>
      </c>
      <c r="C372" s="85">
        <v>64.939544372513993</v>
      </c>
      <c r="D372" s="84">
        <v>2005</v>
      </c>
      <c r="E372" s="86"/>
    </row>
    <row r="373" spans="1:5" x14ac:dyDescent="0.45">
      <c r="A373" s="84">
        <v>73020</v>
      </c>
      <c r="B373" s="84">
        <v>550</v>
      </c>
      <c r="C373" s="85">
        <v>39.338218103351352</v>
      </c>
      <c r="D373" s="84">
        <v>2005</v>
      </c>
      <c r="E373" s="86"/>
    </row>
    <row r="374" spans="1:5" x14ac:dyDescent="0.45">
      <c r="A374" s="84">
        <v>79029</v>
      </c>
      <c r="B374" s="84">
        <v>400</v>
      </c>
      <c r="C374" s="85">
        <v>53.617622840935176</v>
      </c>
      <c r="D374" s="84">
        <v>2008</v>
      </c>
      <c r="E374" s="86"/>
    </row>
    <row r="375" spans="1:5" x14ac:dyDescent="0.45">
      <c r="A375" s="84">
        <v>79032</v>
      </c>
      <c r="B375" s="84">
        <v>450</v>
      </c>
      <c r="C375" s="85">
        <v>8.6771452384154788</v>
      </c>
      <c r="D375" s="84">
        <v>2008</v>
      </c>
      <c r="E375" s="86"/>
    </row>
    <row r="376" spans="1:5" x14ac:dyDescent="0.45">
      <c r="A376" s="84">
        <v>90015</v>
      </c>
      <c r="B376" s="84">
        <v>550</v>
      </c>
      <c r="C376" s="85">
        <v>10.809010969463371</v>
      </c>
      <c r="D376" s="84">
        <v>2013</v>
      </c>
      <c r="E376" s="86"/>
    </row>
    <row r="377" spans="1:5" x14ac:dyDescent="0.45">
      <c r="A377" s="84">
        <v>20998</v>
      </c>
      <c r="B377" s="84">
        <v>650</v>
      </c>
      <c r="C377" s="85">
        <v>51.382626366908767</v>
      </c>
      <c r="D377" s="84"/>
      <c r="E377" s="86"/>
    </row>
    <row r="378" spans="1:5" x14ac:dyDescent="0.45">
      <c r="A378" s="84">
        <v>25672</v>
      </c>
      <c r="B378" s="84">
        <v>700</v>
      </c>
      <c r="C378" s="85">
        <v>75.925689760181342</v>
      </c>
      <c r="D378" s="84"/>
      <c r="E378" s="86"/>
    </row>
    <row r="379" spans="1:5" x14ac:dyDescent="0.45">
      <c r="A379" s="84">
        <v>90023</v>
      </c>
      <c r="B379" s="84">
        <v>650</v>
      </c>
      <c r="C379" s="85">
        <v>45.747751693056657</v>
      </c>
      <c r="D379" s="84">
        <v>2013</v>
      </c>
      <c r="E379" s="86"/>
    </row>
    <row r="380" spans="1:5" x14ac:dyDescent="0.45">
      <c r="A380" s="84">
        <v>90017</v>
      </c>
      <c r="B380" s="84">
        <v>600</v>
      </c>
      <c r="C380" s="85">
        <v>49.171990127212027</v>
      </c>
      <c r="D380" s="84">
        <v>2013</v>
      </c>
      <c r="E380" s="86"/>
    </row>
    <row r="381" spans="1:5" x14ac:dyDescent="0.45">
      <c r="A381" s="84">
        <v>25670</v>
      </c>
      <c r="B381" s="84">
        <v>600</v>
      </c>
      <c r="C381" s="85">
        <v>39.697307859356719</v>
      </c>
      <c r="D381" s="84"/>
      <c r="E381" s="86"/>
    </row>
    <row r="382" spans="1:5" x14ac:dyDescent="0.45">
      <c r="A382" s="84">
        <v>21002</v>
      </c>
      <c r="B382" s="84">
        <v>650</v>
      </c>
      <c r="C382" s="85">
        <v>2.3778442507559792</v>
      </c>
      <c r="D382" s="84"/>
      <c r="E382" s="86"/>
    </row>
    <row r="383" spans="1:5" x14ac:dyDescent="0.45">
      <c r="A383" s="84">
        <v>90033</v>
      </c>
      <c r="B383" s="84">
        <v>750</v>
      </c>
      <c r="C383" s="85">
        <v>65.733691900897469</v>
      </c>
      <c r="D383" s="84">
        <v>2013</v>
      </c>
      <c r="E383" s="86"/>
    </row>
    <row r="384" spans="1:5" x14ac:dyDescent="0.45">
      <c r="A384" s="84">
        <v>68497</v>
      </c>
      <c r="B384" s="84">
        <v>630</v>
      </c>
      <c r="C384" s="85">
        <v>35.17428362937369</v>
      </c>
      <c r="D384" s="84">
        <v>2006</v>
      </c>
      <c r="E384" s="86"/>
    </row>
    <row r="385" spans="1:5" x14ac:dyDescent="0.45">
      <c r="A385" s="84">
        <v>72549</v>
      </c>
      <c r="B385" s="84">
        <v>630</v>
      </c>
      <c r="C385" s="85">
        <v>53.854165098802468</v>
      </c>
      <c r="D385" s="84">
        <v>2006</v>
      </c>
      <c r="E385" s="86"/>
    </row>
    <row r="386" spans="1:5" x14ac:dyDescent="0.45">
      <c r="A386" s="84">
        <v>72720</v>
      </c>
      <c r="B386" s="84">
        <v>800</v>
      </c>
      <c r="C386" s="85">
        <v>24.260867078244921</v>
      </c>
      <c r="D386" s="84">
        <v>2007</v>
      </c>
      <c r="E386" s="86"/>
    </row>
    <row r="387" spans="1:5" x14ac:dyDescent="0.45">
      <c r="A387" s="84">
        <v>24178</v>
      </c>
      <c r="B387" s="84">
        <v>630</v>
      </c>
      <c r="C387" s="85">
        <v>8.3404384217880825</v>
      </c>
      <c r="D387" s="84"/>
      <c r="E387" s="86"/>
    </row>
    <row r="388" spans="1:5" x14ac:dyDescent="0.45">
      <c r="A388" s="84">
        <v>72716</v>
      </c>
      <c r="B388" s="84">
        <v>630</v>
      </c>
      <c r="C388" s="85">
        <v>57.002394623588167</v>
      </c>
      <c r="D388" s="84">
        <v>2007</v>
      </c>
      <c r="E388" s="86"/>
    </row>
    <row r="389" spans="1:5" x14ac:dyDescent="0.45">
      <c r="A389" s="84">
        <v>83848</v>
      </c>
      <c r="B389" s="84">
        <v>560</v>
      </c>
      <c r="C389" s="85">
        <v>7.0939492985902284</v>
      </c>
      <c r="D389" s="84">
        <v>2010</v>
      </c>
      <c r="E389" s="86"/>
    </row>
    <row r="390" spans="1:5" x14ac:dyDescent="0.45">
      <c r="A390" s="84">
        <v>74956</v>
      </c>
      <c r="B390" s="84">
        <v>300</v>
      </c>
      <c r="C390" s="85">
        <v>19.943924085844429</v>
      </c>
      <c r="D390" s="84">
        <v>1901</v>
      </c>
      <c r="E390" s="86" t="s">
        <v>227</v>
      </c>
    </row>
    <row r="391" spans="1:5" x14ac:dyDescent="0.45">
      <c r="A391" s="84">
        <v>71419</v>
      </c>
      <c r="B391" s="84">
        <v>400</v>
      </c>
      <c r="C391" s="85">
        <v>84.903107570706851</v>
      </c>
      <c r="D391" s="84">
        <v>1901</v>
      </c>
      <c r="E391" s="86" t="s">
        <v>236</v>
      </c>
    </row>
    <row r="392" spans="1:5" x14ac:dyDescent="0.45">
      <c r="A392" s="84">
        <v>85021</v>
      </c>
      <c r="B392" s="84">
        <v>400</v>
      </c>
      <c r="C392" s="85">
        <v>24.090147895958999</v>
      </c>
      <c r="D392" s="84">
        <v>2011</v>
      </c>
      <c r="E392" s="86"/>
    </row>
    <row r="393" spans="1:5" x14ac:dyDescent="0.45">
      <c r="A393" s="84">
        <v>85004</v>
      </c>
      <c r="B393" s="84">
        <v>400</v>
      </c>
      <c r="C393" s="85">
        <v>17.16770782804053</v>
      </c>
      <c r="D393" s="84">
        <v>2011</v>
      </c>
      <c r="E393" s="86"/>
    </row>
    <row r="394" spans="1:5" x14ac:dyDescent="0.45">
      <c r="A394" s="84">
        <v>85005</v>
      </c>
      <c r="B394" s="84">
        <v>400</v>
      </c>
      <c r="C394" s="85">
        <v>24.848074722919101</v>
      </c>
      <c r="D394" s="84">
        <v>2011</v>
      </c>
      <c r="E394" s="86"/>
    </row>
    <row r="395" spans="1:5" x14ac:dyDescent="0.45">
      <c r="A395" s="84">
        <v>85010</v>
      </c>
      <c r="B395" s="84">
        <v>400</v>
      </c>
      <c r="C395" s="85">
        <v>58.368801959125747</v>
      </c>
      <c r="D395" s="84">
        <v>2011</v>
      </c>
      <c r="E395" s="86"/>
    </row>
    <row r="396" spans="1:5" x14ac:dyDescent="0.45">
      <c r="A396" s="84">
        <v>99158</v>
      </c>
      <c r="B396" s="84">
        <v>500</v>
      </c>
      <c r="C396" s="85">
        <v>38.138458507515537</v>
      </c>
      <c r="D396" s="84">
        <v>1991</v>
      </c>
      <c r="E396" s="86"/>
    </row>
    <row r="397" spans="1:5" x14ac:dyDescent="0.45">
      <c r="A397" s="84">
        <v>77521</v>
      </c>
      <c r="B397" s="84">
        <v>500</v>
      </c>
      <c r="C397" s="85">
        <v>6.9437215313576779</v>
      </c>
      <c r="D397" s="84">
        <v>1901</v>
      </c>
      <c r="E397" s="86"/>
    </row>
    <row r="398" spans="1:5" x14ac:dyDescent="0.45">
      <c r="A398" s="84">
        <v>21298</v>
      </c>
      <c r="B398" s="84">
        <v>800</v>
      </c>
      <c r="C398" s="85">
        <v>30.560006544092222</v>
      </c>
      <c r="D398" s="84"/>
      <c r="E398" s="86"/>
    </row>
    <row r="399" spans="1:5" x14ac:dyDescent="0.45">
      <c r="A399" s="84">
        <v>21290</v>
      </c>
      <c r="B399" s="84">
        <v>800</v>
      </c>
      <c r="C399" s="85">
        <v>23.8456704663135</v>
      </c>
      <c r="D399" s="84"/>
      <c r="E399" s="86"/>
    </row>
    <row r="400" spans="1:5" x14ac:dyDescent="0.45">
      <c r="A400" s="84">
        <v>20834</v>
      </c>
      <c r="B400" s="84">
        <v>800</v>
      </c>
      <c r="C400" s="85">
        <v>20.787714430478101</v>
      </c>
      <c r="D400" s="84"/>
      <c r="E400" s="86"/>
    </row>
    <row r="401" spans="1:5" x14ac:dyDescent="0.45">
      <c r="A401" s="84">
        <v>77078</v>
      </c>
      <c r="B401" s="84">
        <v>800</v>
      </c>
      <c r="C401" s="85">
        <v>13.40600319573498</v>
      </c>
      <c r="D401" s="84">
        <v>1901</v>
      </c>
      <c r="E401" s="86"/>
    </row>
    <row r="402" spans="1:5" x14ac:dyDescent="0.45">
      <c r="A402" s="84">
        <v>77083</v>
      </c>
      <c r="B402" s="84">
        <v>800</v>
      </c>
      <c r="C402" s="85">
        <v>16.609937440539721</v>
      </c>
      <c r="D402" s="84">
        <v>1901</v>
      </c>
      <c r="E402" s="86"/>
    </row>
    <row r="403" spans="1:5" x14ac:dyDescent="0.45">
      <c r="A403" s="84">
        <v>86576</v>
      </c>
      <c r="B403" s="84">
        <v>800</v>
      </c>
      <c r="C403" s="85">
        <v>41.177956482845119</v>
      </c>
      <c r="D403" s="84">
        <v>1987</v>
      </c>
      <c r="E403" s="86"/>
    </row>
    <row r="404" spans="1:5" x14ac:dyDescent="0.45">
      <c r="A404" s="84">
        <v>86586</v>
      </c>
      <c r="B404" s="84">
        <v>800</v>
      </c>
      <c r="C404" s="85">
        <v>18.920689733748048</v>
      </c>
      <c r="D404" s="84">
        <v>1979</v>
      </c>
      <c r="E404" s="86"/>
    </row>
    <row r="405" spans="1:5" x14ac:dyDescent="0.45">
      <c r="A405" s="84">
        <v>86588</v>
      </c>
      <c r="B405" s="84">
        <v>800</v>
      </c>
      <c r="C405" s="85">
        <v>19.33957600201445</v>
      </c>
      <c r="D405" s="84">
        <v>1979</v>
      </c>
      <c r="E405" s="86"/>
    </row>
    <row r="406" spans="1:5" x14ac:dyDescent="0.45">
      <c r="A406" s="84">
        <v>86589</v>
      </c>
      <c r="B406" s="84">
        <v>800</v>
      </c>
      <c r="C406" s="85">
        <v>3.6608332399808292</v>
      </c>
      <c r="D406" s="84">
        <v>1979</v>
      </c>
      <c r="E406" s="86"/>
    </row>
    <row r="407" spans="1:5" x14ac:dyDescent="0.45">
      <c r="A407" s="84">
        <v>86599</v>
      </c>
      <c r="B407" s="84">
        <v>800</v>
      </c>
      <c r="C407" s="85">
        <v>21.887031896188361</v>
      </c>
      <c r="D407" s="84">
        <v>1979</v>
      </c>
      <c r="E407" s="86"/>
    </row>
    <row r="408" spans="1:5" x14ac:dyDescent="0.45">
      <c r="A408" s="84">
        <v>86603</v>
      </c>
      <c r="B408" s="84">
        <v>800</v>
      </c>
      <c r="C408" s="85">
        <v>10.262561460364971</v>
      </c>
      <c r="D408" s="84">
        <v>1901</v>
      </c>
      <c r="E408" s="86"/>
    </row>
    <row r="409" spans="1:5" x14ac:dyDescent="0.45">
      <c r="A409" s="84">
        <v>86604</v>
      </c>
      <c r="B409" s="84">
        <v>800</v>
      </c>
      <c r="C409" s="85">
        <v>16.89554576506811</v>
      </c>
      <c r="D409" s="84">
        <v>1901</v>
      </c>
      <c r="E409" s="86"/>
    </row>
    <row r="410" spans="1:5" x14ac:dyDescent="0.45">
      <c r="A410" s="84">
        <v>86607</v>
      </c>
      <c r="B410" s="84">
        <v>800</v>
      </c>
      <c r="C410" s="85">
        <v>19.214278510609599</v>
      </c>
      <c r="D410" s="84">
        <v>1901</v>
      </c>
      <c r="E410" s="86"/>
    </row>
    <row r="411" spans="1:5" x14ac:dyDescent="0.45">
      <c r="A411" s="84">
        <v>86608</v>
      </c>
      <c r="B411" s="84">
        <v>800</v>
      </c>
      <c r="C411" s="85">
        <v>19.733413493532549</v>
      </c>
      <c r="D411" s="84">
        <v>1901</v>
      </c>
      <c r="E411" s="86"/>
    </row>
    <row r="412" spans="1:5" x14ac:dyDescent="0.45">
      <c r="A412" s="84">
        <v>86610</v>
      </c>
      <c r="B412" s="84">
        <v>800</v>
      </c>
      <c r="C412" s="85">
        <v>19.53584454711573</v>
      </c>
      <c r="D412" s="84">
        <v>1901</v>
      </c>
      <c r="E412" s="86"/>
    </row>
    <row r="413" spans="1:5" x14ac:dyDescent="0.45">
      <c r="A413" s="84">
        <v>86663</v>
      </c>
      <c r="B413" s="84">
        <v>800</v>
      </c>
      <c r="C413" s="85">
        <v>27.677370760236322</v>
      </c>
      <c r="D413" s="84">
        <v>1977</v>
      </c>
      <c r="E413" s="86"/>
    </row>
    <row r="414" spans="1:5" x14ac:dyDescent="0.45">
      <c r="A414" s="84">
        <v>86665</v>
      </c>
      <c r="B414" s="84">
        <v>800</v>
      </c>
      <c r="C414" s="85">
        <v>18.945761636444001</v>
      </c>
      <c r="D414" s="84">
        <v>1977</v>
      </c>
      <c r="E414" s="86"/>
    </row>
    <row r="415" spans="1:5" x14ac:dyDescent="0.45">
      <c r="A415" s="84">
        <v>86667</v>
      </c>
      <c r="B415" s="84">
        <v>800</v>
      </c>
      <c r="C415" s="85">
        <v>17.293705996482199</v>
      </c>
      <c r="D415" s="84">
        <v>1977</v>
      </c>
      <c r="E415" s="86"/>
    </row>
    <row r="416" spans="1:5" x14ac:dyDescent="0.45">
      <c r="A416" s="84">
        <v>86672</v>
      </c>
      <c r="B416" s="84">
        <v>800</v>
      </c>
      <c r="C416" s="85">
        <v>22.50938259345007</v>
      </c>
      <c r="D416" s="84">
        <v>1977</v>
      </c>
      <c r="E416" s="86"/>
    </row>
    <row r="417" spans="1:5" x14ac:dyDescent="0.45">
      <c r="A417" s="84">
        <v>86678</v>
      </c>
      <c r="B417" s="84">
        <v>800</v>
      </c>
      <c r="C417" s="85">
        <v>25.492806603030822</v>
      </c>
      <c r="D417" s="84">
        <v>1977</v>
      </c>
      <c r="E417" s="86"/>
    </row>
    <row r="418" spans="1:5" x14ac:dyDescent="0.45">
      <c r="A418" s="84">
        <v>86684</v>
      </c>
      <c r="B418" s="84">
        <v>800</v>
      </c>
      <c r="C418" s="85">
        <v>30.318966253402081</v>
      </c>
      <c r="D418" s="84">
        <v>1977</v>
      </c>
      <c r="E418" s="86"/>
    </row>
    <row r="419" spans="1:5" x14ac:dyDescent="0.45">
      <c r="A419" s="84">
        <v>86687</v>
      </c>
      <c r="B419" s="84">
        <v>800</v>
      </c>
      <c r="C419" s="85">
        <v>19.106738545921392</v>
      </c>
      <c r="D419" s="84">
        <v>1977</v>
      </c>
      <c r="E419" s="86"/>
    </row>
    <row r="420" spans="1:5" x14ac:dyDescent="0.45">
      <c r="A420" s="84">
        <v>86690</v>
      </c>
      <c r="B420" s="84">
        <v>800</v>
      </c>
      <c r="C420" s="85">
        <v>15.20022282167489</v>
      </c>
      <c r="D420" s="84">
        <v>1977</v>
      </c>
      <c r="E420" s="86"/>
    </row>
    <row r="421" spans="1:5" x14ac:dyDescent="0.45">
      <c r="A421" s="84">
        <v>86695</v>
      </c>
      <c r="B421" s="84">
        <v>800</v>
      </c>
      <c r="C421" s="85">
        <v>19.43406904933277</v>
      </c>
      <c r="D421" s="84">
        <v>1977</v>
      </c>
      <c r="E421" s="86"/>
    </row>
    <row r="422" spans="1:5" x14ac:dyDescent="0.45">
      <c r="A422" s="84">
        <v>86697</v>
      </c>
      <c r="B422" s="84">
        <v>800</v>
      </c>
      <c r="C422" s="85">
        <v>11.05034294115433</v>
      </c>
      <c r="D422" s="84">
        <v>1977</v>
      </c>
      <c r="E422" s="86"/>
    </row>
    <row r="423" spans="1:5" x14ac:dyDescent="0.45">
      <c r="A423" s="84">
        <v>86701</v>
      </c>
      <c r="B423" s="84">
        <v>1000</v>
      </c>
      <c r="C423" s="85">
        <v>36.252292368298178</v>
      </c>
      <c r="D423" s="84">
        <v>1901</v>
      </c>
      <c r="E423" s="86"/>
    </row>
    <row r="424" spans="1:5" x14ac:dyDescent="0.45">
      <c r="A424" s="84">
        <v>95900</v>
      </c>
      <c r="B424" s="84">
        <v>800</v>
      </c>
      <c r="C424" s="85">
        <v>40.820886613787501</v>
      </c>
      <c r="D424" s="84">
        <v>1977</v>
      </c>
      <c r="E424" s="86"/>
    </row>
    <row r="425" spans="1:5" x14ac:dyDescent="0.45">
      <c r="A425" s="84">
        <v>98672</v>
      </c>
      <c r="B425" s="84">
        <v>600</v>
      </c>
      <c r="C425" s="85">
        <v>14.140190946262241</v>
      </c>
      <c r="D425" s="84">
        <v>1986</v>
      </c>
      <c r="E425" s="86"/>
    </row>
    <row r="426" spans="1:5" x14ac:dyDescent="0.45">
      <c r="A426" s="84">
        <v>157453</v>
      </c>
      <c r="B426" s="84">
        <v>600</v>
      </c>
      <c r="C426" s="85">
        <v>58.869157459657089</v>
      </c>
      <c r="D426" s="84">
        <v>2019</v>
      </c>
      <c r="E426" s="86"/>
    </row>
    <row r="427" spans="1:5" x14ac:dyDescent="0.45">
      <c r="A427" s="84">
        <v>157454</v>
      </c>
      <c r="B427" s="84">
        <v>700</v>
      </c>
      <c r="C427" s="85">
        <v>24.76693965771247</v>
      </c>
      <c r="D427" s="84">
        <v>2019</v>
      </c>
      <c r="E427" s="86"/>
    </row>
    <row r="428" spans="1:5" x14ac:dyDescent="0.45">
      <c r="A428" s="84">
        <v>21160</v>
      </c>
      <c r="B428" s="84">
        <v>250</v>
      </c>
      <c r="C428" s="85">
        <v>36.22743131489532</v>
      </c>
      <c r="D428" s="84"/>
      <c r="E428" s="86"/>
    </row>
    <row r="429" spans="1:5" x14ac:dyDescent="0.45">
      <c r="A429" s="84">
        <v>85368</v>
      </c>
      <c r="B429" s="84">
        <v>200</v>
      </c>
      <c r="C429" s="85">
        <v>18.818110507117261</v>
      </c>
      <c r="D429" s="84">
        <v>1901</v>
      </c>
      <c r="E429" s="86"/>
    </row>
    <row r="430" spans="1:5" x14ac:dyDescent="0.45">
      <c r="A430" s="84">
        <v>85373</v>
      </c>
      <c r="B430" s="84">
        <v>200</v>
      </c>
      <c r="C430" s="85">
        <v>20.314947368289499</v>
      </c>
      <c r="D430" s="84">
        <v>1901</v>
      </c>
      <c r="E430" s="86"/>
    </row>
    <row r="431" spans="1:5" x14ac:dyDescent="0.45">
      <c r="A431" s="84">
        <v>150106</v>
      </c>
      <c r="B431" s="84">
        <v>315</v>
      </c>
      <c r="C431" s="85">
        <v>5.0227452646120616</v>
      </c>
      <c r="D431" s="84">
        <v>2018</v>
      </c>
      <c r="E431" s="86"/>
    </row>
    <row r="432" spans="1:5" x14ac:dyDescent="0.45">
      <c r="A432" s="84">
        <v>150115</v>
      </c>
      <c r="B432" s="84">
        <v>315</v>
      </c>
      <c r="C432" s="85">
        <v>7.9699646803300039</v>
      </c>
      <c r="D432" s="84">
        <v>2018</v>
      </c>
      <c r="E432" s="86"/>
    </row>
    <row r="433" spans="1:5" x14ac:dyDescent="0.45">
      <c r="A433" s="84">
        <v>150107</v>
      </c>
      <c r="B433" s="84">
        <v>315</v>
      </c>
      <c r="C433" s="85">
        <v>15.02396552166798</v>
      </c>
      <c r="D433" s="84">
        <v>2018</v>
      </c>
      <c r="E433" s="86"/>
    </row>
    <row r="434" spans="1:5" x14ac:dyDescent="0.45">
      <c r="A434" s="84">
        <v>150117</v>
      </c>
      <c r="B434" s="84">
        <v>280</v>
      </c>
      <c r="C434" s="85">
        <v>11.547510986852609</v>
      </c>
      <c r="D434" s="84">
        <v>2018</v>
      </c>
      <c r="E434" s="86"/>
    </row>
    <row r="435" spans="1:5" x14ac:dyDescent="0.45">
      <c r="A435" s="84">
        <v>150111</v>
      </c>
      <c r="B435" s="84">
        <v>315</v>
      </c>
      <c r="C435" s="85">
        <v>14.243262327113509</v>
      </c>
      <c r="D435" s="84">
        <v>2018</v>
      </c>
      <c r="E435" s="86"/>
    </row>
    <row r="436" spans="1:5" x14ac:dyDescent="0.45">
      <c r="A436" s="84">
        <v>70515</v>
      </c>
      <c r="B436" s="84">
        <v>315</v>
      </c>
      <c r="C436" s="85">
        <v>51.285158454804318</v>
      </c>
      <c r="D436" s="84">
        <v>1983</v>
      </c>
      <c r="E436" s="86"/>
    </row>
    <row r="437" spans="1:5" x14ac:dyDescent="0.45">
      <c r="A437" s="84">
        <v>70520</v>
      </c>
      <c r="B437" s="84">
        <v>315</v>
      </c>
      <c r="C437" s="85">
        <v>50.577661524274802</v>
      </c>
      <c r="D437" s="84">
        <v>1983</v>
      </c>
      <c r="E437" s="86"/>
    </row>
    <row r="438" spans="1:5" x14ac:dyDescent="0.45">
      <c r="A438" s="84">
        <v>70382</v>
      </c>
      <c r="B438" s="84">
        <v>315</v>
      </c>
      <c r="C438" s="85">
        <v>48.044339667355942</v>
      </c>
      <c r="D438" s="84">
        <v>1983</v>
      </c>
      <c r="E438" s="86"/>
    </row>
    <row r="439" spans="1:5" x14ac:dyDescent="0.45">
      <c r="A439" s="84">
        <v>70385</v>
      </c>
      <c r="B439" s="84">
        <v>315</v>
      </c>
      <c r="C439" s="85">
        <v>51.57172202759417</v>
      </c>
      <c r="D439" s="84">
        <v>1983</v>
      </c>
      <c r="E439" s="86"/>
    </row>
    <row r="440" spans="1:5" x14ac:dyDescent="0.45">
      <c r="A440" s="84">
        <v>92402</v>
      </c>
      <c r="B440" s="84">
        <v>500</v>
      </c>
      <c r="C440" s="85">
        <v>44.165072270892779</v>
      </c>
      <c r="D440" s="84">
        <v>1985</v>
      </c>
      <c r="E440" s="86"/>
    </row>
    <row r="441" spans="1:5" x14ac:dyDescent="0.45">
      <c r="A441" s="84">
        <v>92405</v>
      </c>
      <c r="B441" s="84">
        <v>500</v>
      </c>
      <c r="C441" s="85">
        <v>42.91722028455851</v>
      </c>
      <c r="D441" s="84">
        <v>1985</v>
      </c>
      <c r="E441" s="86"/>
    </row>
    <row r="442" spans="1:5" x14ac:dyDescent="0.45">
      <c r="A442" s="84">
        <v>92410</v>
      </c>
      <c r="B442" s="84">
        <v>500</v>
      </c>
      <c r="C442" s="85">
        <v>42.174599312274218</v>
      </c>
      <c r="D442" s="84">
        <v>2015</v>
      </c>
      <c r="E442" s="86" t="s">
        <v>237</v>
      </c>
    </row>
    <row r="443" spans="1:5" x14ac:dyDescent="0.45">
      <c r="A443" s="84">
        <v>92411</v>
      </c>
      <c r="B443" s="84">
        <v>500</v>
      </c>
      <c r="C443" s="85">
        <v>44.349292919193083</v>
      </c>
      <c r="D443" s="84">
        <v>2015</v>
      </c>
      <c r="E443" s="86"/>
    </row>
    <row r="444" spans="1:5" x14ac:dyDescent="0.45">
      <c r="A444" s="84">
        <v>95397</v>
      </c>
      <c r="B444" s="84">
        <v>200</v>
      </c>
      <c r="C444" s="85">
        <v>12.99988310932142</v>
      </c>
      <c r="D444" s="84">
        <v>2015</v>
      </c>
      <c r="E444" s="86" t="s">
        <v>225</v>
      </c>
    </row>
    <row r="445" spans="1:5" x14ac:dyDescent="0.45">
      <c r="A445" s="84">
        <v>75779</v>
      </c>
      <c r="B445" s="84">
        <v>200</v>
      </c>
      <c r="C445" s="85">
        <v>19.096789357795579</v>
      </c>
      <c r="D445" s="84">
        <v>1977</v>
      </c>
      <c r="E445" s="86"/>
    </row>
    <row r="446" spans="1:5" x14ac:dyDescent="0.45">
      <c r="A446" s="84">
        <v>82350</v>
      </c>
      <c r="B446" s="84">
        <v>200</v>
      </c>
      <c r="C446" s="85">
        <v>14.304483963957461</v>
      </c>
      <c r="D446" s="84">
        <v>1977</v>
      </c>
      <c r="E446" s="86"/>
    </row>
    <row r="447" spans="1:5" x14ac:dyDescent="0.45">
      <c r="A447" s="84">
        <v>88112</v>
      </c>
      <c r="B447" s="84">
        <v>200</v>
      </c>
      <c r="C447" s="85">
        <v>19.29261071814631</v>
      </c>
      <c r="D447" s="84">
        <v>1977</v>
      </c>
      <c r="E447" s="86"/>
    </row>
    <row r="448" spans="1:5" ht="19.5" x14ac:dyDescent="0.45">
      <c r="A448" s="84">
        <v>88475</v>
      </c>
      <c r="B448" s="84">
        <v>250</v>
      </c>
      <c r="C448" s="85">
        <v>15.01976118891475</v>
      </c>
      <c r="D448" s="84">
        <v>1980</v>
      </c>
      <c r="E448" s="86" t="s">
        <v>226</v>
      </c>
    </row>
    <row r="449" spans="1:5" x14ac:dyDescent="0.45">
      <c r="A449" s="84">
        <v>21118</v>
      </c>
      <c r="B449" s="84">
        <v>700</v>
      </c>
      <c r="C449" s="85">
        <v>18.545618573179699</v>
      </c>
      <c r="D449" s="84"/>
      <c r="E449" s="86"/>
    </row>
    <row r="450" spans="1:5" x14ac:dyDescent="0.45">
      <c r="A450" s="84">
        <v>70944</v>
      </c>
      <c r="B450" s="84">
        <v>800</v>
      </c>
      <c r="C450" s="85">
        <v>31.834978781581359</v>
      </c>
      <c r="D450" s="84">
        <v>1901</v>
      </c>
      <c r="E450" s="86"/>
    </row>
    <row r="451" spans="1:5" x14ac:dyDescent="0.45">
      <c r="A451" s="84">
        <v>75597</v>
      </c>
      <c r="B451" s="84">
        <v>700</v>
      </c>
      <c r="C451" s="85">
        <v>19.548139170301159</v>
      </c>
      <c r="D451" s="84">
        <v>1981</v>
      </c>
      <c r="E451" s="86"/>
    </row>
    <row r="452" spans="1:5" x14ac:dyDescent="0.45">
      <c r="A452" s="84">
        <v>75608</v>
      </c>
      <c r="B452" s="84">
        <v>700</v>
      </c>
      <c r="C452" s="85">
        <v>16.654885386058609</v>
      </c>
      <c r="D452" s="84">
        <v>1901</v>
      </c>
      <c r="E452" s="86"/>
    </row>
    <row r="453" spans="1:5" x14ac:dyDescent="0.45">
      <c r="A453" s="84">
        <v>75610</v>
      </c>
      <c r="B453" s="84">
        <v>700</v>
      </c>
      <c r="C453" s="85">
        <v>19.56207176174334</v>
      </c>
      <c r="D453" s="84">
        <v>1901</v>
      </c>
      <c r="E453" s="86"/>
    </row>
    <row r="454" spans="1:5" x14ac:dyDescent="0.45">
      <c r="A454" s="84">
        <v>84564</v>
      </c>
      <c r="B454" s="84">
        <v>700</v>
      </c>
      <c r="C454" s="85">
        <v>13.35747018767141</v>
      </c>
      <c r="D454" s="84">
        <v>1981</v>
      </c>
      <c r="E454" s="86"/>
    </row>
    <row r="455" spans="1:5" x14ac:dyDescent="0.45">
      <c r="A455" s="84">
        <v>88395</v>
      </c>
      <c r="B455" s="84">
        <v>700</v>
      </c>
      <c r="C455" s="85">
        <v>44.832434197857133</v>
      </c>
      <c r="D455" s="84">
        <v>1980</v>
      </c>
      <c r="E455" s="86"/>
    </row>
    <row r="456" spans="1:5" x14ac:dyDescent="0.45">
      <c r="A456" s="84">
        <v>88396</v>
      </c>
      <c r="B456" s="84">
        <v>700</v>
      </c>
      <c r="C456" s="85">
        <v>20.940725050134152</v>
      </c>
      <c r="D456" s="84">
        <v>1901</v>
      </c>
      <c r="E456" s="86"/>
    </row>
    <row r="457" spans="1:5" x14ac:dyDescent="0.45">
      <c r="A457" s="84">
        <v>88439</v>
      </c>
      <c r="B457" s="84">
        <v>800</v>
      </c>
      <c r="C457" s="85">
        <v>29.19150231029224</v>
      </c>
      <c r="D457" s="84">
        <v>1901</v>
      </c>
      <c r="E457" s="86"/>
    </row>
    <row r="458" spans="1:5" x14ac:dyDescent="0.45">
      <c r="A458" s="84">
        <v>88476</v>
      </c>
      <c r="B458" s="84">
        <v>700</v>
      </c>
      <c r="C458" s="85">
        <v>19.256902619236801</v>
      </c>
      <c r="D458" s="84">
        <v>1901</v>
      </c>
      <c r="E458" s="86"/>
    </row>
    <row r="459" spans="1:5" x14ac:dyDescent="0.45">
      <c r="A459" s="84">
        <v>73228</v>
      </c>
      <c r="B459" s="84">
        <v>1500</v>
      </c>
      <c r="C459" s="85">
        <v>28.026363397924531</v>
      </c>
      <c r="D459" s="84">
        <v>1981</v>
      </c>
      <c r="E459" s="86"/>
    </row>
    <row r="460" spans="1:5" x14ac:dyDescent="0.45">
      <c r="A460" s="84">
        <v>73183</v>
      </c>
      <c r="B460" s="84">
        <v>1500</v>
      </c>
      <c r="C460" s="85">
        <v>52.171656114326723</v>
      </c>
      <c r="D460" s="84">
        <v>1901</v>
      </c>
      <c r="E460" s="86"/>
    </row>
    <row r="461" spans="1:5" x14ac:dyDescent="0.45">
      <c r="A461" s="84">
        <v>73186</v>
      </c>
      <c r="B461" s="84">
        <v>1500</v>
      </c>
      <c r="C461" s="85">
        <v>48.662417186526767</v>
      </c>
      <c r="D461" s="84">
        <v>1981</v>
      </c>
      <c r="E461" s="86"/>
    </row>
    <row r="462" spans="1:5" ht="29.25" x14ac:dyDescent="0.45">
      <c r="A462" s="84">
        <v>73227</v>
      </c>
      <c r="B462" s="84">
        <v>1500</v>
      </c>
      <c r="C462" s="85">
        <v>32.640793087746992</v>
      </c>
      <c r="D462" s="84">
        <v>1981</v>
      </c>
      <c r="E462" s="86" t="s">
        <v>242</v>
      </c>
    </row>
    <row r="463" spans="1:5" x14ac:dyDescent="0.45">
      <c r="A463" s="84">
        <v>75596</v>
      </c>
      <c r="B463" s="84">
        <v>700</v>
      </c>
      <c r="C463" s="85">
        <v>4.0907611168762683</v>
      </c>
      <c r="D463" s="84">
        <v>1981</v>
      </c>
      <c r="E463" s="86"/>
    </row>
    <row r="464" spans="1:5" x14ac:dyDescent="0.45">
      <c r="A464" s="84">
        <v>75430</v>
      </c>
      <c r="B464" s="84">
        <v>600</v>
      </c>
      <c r="C464" s="85">
        <v>19.124641857366239</v>
      </c>
      <c r="D464" s="84">
        <v>1981</v>
      </c>
      <c r="E464" s="86"/>
    </row>
    <row r="465" spans="1:5" x14ac:dyDescent="0.45">
      <c r="A465" s="84">
        <v>75554</v>
      </c>
      <c r="B465" s="84">
        <v>600</v>
      </c>
      <c r="C465" s="85">
        <v>28.845506691701321</v>
      </c>
      <c r="D465" s="84">
        <v>1981</v>
      </c>
      <c r="E465" s="86"/>
    </row>
    <row r="466" spans="1:5" x14ac:dyDescent="0.45">
      <c r="A466" s="84">
        <v>75645</v>
      </c>
      <c r="B466" s="84">
        <v>600</v>
      </c>
      <c r="C466" s="85">
        <v>14.673486193548809</v>
      </c>
      <c r="D466" s="84">
        <v>1981</v>
      </c>
      <c r="E466" s="86"/>
    </row>
    <row r="467" spans="1:5" x14ac:dyDescent="0.45">
      <c r="A467" s="84">
        <v>75646</v>
      </c>
      <c r="B467" s="84">
        <v>600</v>
      </c>
      <c r="C467" s="85">
        <v>10.750563250696681</v>
      </c>
      <c r="D467" s="84">
        <v>1981</v>
      </c>
      <c r="E467" s="86"/>
    </row>
    <row r="468" spans="1:5" x14ac:dyDescent="0.45">
      <c r="A468" s="84">
        <v>84563</v>
      </c>
      <c r="B468" s="84">
        <v>600</v>
      </c>
      <c r="C468" s="85">
        <v>19.387224312815299</v>
      </c>
      <c r="D468" s="84">
        <v>1981</v>
      </c>
      <c r="E468" s="86"/>
    </row>
    <row r="469" spans="1:5" x14ac:dyDescent="0.45">
      <c r="A469" s="84">
        <v>92915</v>
      </c>
      <c r="B469" s="84">
        <v>600</v>
      </c>
      <c r="C469" s="85">
        <v>41.930687559125531</v>
      </c>
      <c r="D469" s="84">
        <v>1981</v>
      </c>
      <c r="E469" s="86"/>
    </row>
    <row r="470" spans="1:5" x14ac:dyDescent="0.45">
      <c r="A470" s="84">
        <v>92917</v>
      </c>
      <c r="B470" s="84">
        <v>600</v>
      </c>
      <c r="C470" s="85">
        <v>19.184589330343879</v>
      </c>
      <c r="D470" s="84">
        <v>1981</v>
      </c>
      <c r="E470" s="86"/>
    </row>
    <row r="471" spans="1:5" x14ac:dyDescent="0.45">
      <c r="A471" s="84">
        <v>92928</v>
      </c>
      <c r="B471" s="84">
        <v>600</v>
      </c>
      <c r="C471" s="85">
        <v>16.888303854501419</v>
      </c>
      <c r="D471" s="84">
        <v>1981</v>
      </c>
      <c r="E471" s="86"/>
    </row>
    <row r="472" spans="1:5" x14ac:dyDescent="0.45">
      <c r="A472" s="84">
        <v>92930</v>
      </c>
      <c r="B472" s="84">
        <v>600</v>
      </c>
      <c r="C472" s="85">
        <v>22.765919148126208</v>
      </c>
      <c r="D472" s="84">
        <v>1981</v>
      </c>
      <c r="E472" s="86"/>
    </row>
    <row r="473" spans="1:5" x14ac:dyDescent="0.45">
      <c r="A473" s="84">
        <v>75522</v>
      </c>
      <c r="B473" s="84">
        <v>250</v>
      </c>
      <c r="C473" s="85">
        <v>15.328837615610579</v>
      </c>
      <c r="D473" s="84">
        <v>1982</v>
      </c>
      <c r="E473" s="86"/>
    </row>
    <row r="474" spans="1:5" x14ac:dyDescent="0.45">
      <c r="A474" s="84">
        <v>75523</v>
      </c>
      <c r="B474" s="84">
        <v>250</v>
      </c>
      <c r="C474" s="85">
        <v>19.695669440072571</v>
      </c>
      <c r="D474" s="84">
        <v>1982</v>
      </c>
      <c r="E474" s="86"/>
    </row>
    <row r="475" spans="1:5" x14ac:dyDescent="0.45">
      <c r="A475" s="84">
        <v>75525</v>
      </c>
      <c r="B475" s="84">
        <v>250</v>
      </c>
      <c r="C475" s="85">
        <v>14.74726716347511</v>
      </c>
      <c r="D475" s="84">
        <v>1982</v>
      </c>
      <c r="E475" s="86"/>
    </row>
    <row r="476" spans="1:5" x14ac:dyDescent="0.45">
      <c r="A476" s="84">
        <v>23562</v>
      </c>
      <c r="B476" s="84">
        <v>450</v>
      </c>
      <c r="C476" s="85">
        <v>21.061423244338211</v>
      </c>
      <c r="D476" s="84"/>
      <c r="E476" s="86"/>
    </row>
    <row r="477" spans="1:5" x14ac:dyDescent="0.45">
      <c r="A477" s="84">
        <v>86511</v>
      </c>
      <c r="B477" s="84">
        <v>315</v>
      </c>
      <c r="C477" s="85">
        <v>19.342467647336139</v>
      </c>
      <c r="D477" s="84">
        <v>1982</v>
      </c>
      <c r="E477" s="86"/>
    </row>
    <row r="478" spans="1:5" x14ac:dyDescent="0.45">
      <c r="A478" s="84">
        <v>86514</v>
      </c>
      <c r="B478" s="84">
        <v>315</v>
      </c>
      <c r="C478" s="85">
        <v>8.6546584193496443</v>
      </c>
      <c r="D478" s="84">
        <v>1982</v>
      </c>
      <c r="E478" s="86"/>
    </row>
    <row r="479" spans="1:5" x14ac:dyDescent="0.45">
      <c r="A479" s="84">
        <v>86515</v>
      </c>
      <c r="B479" s="84">
        <v>315</v>
      </c>
      <c r="C479" s="85">
        <v>12.19134779172793</v>
      </c>
      <c r="D479" s="84">
        <v>1982</v>
      </c>
      <c r="E479" s="86"/>
    </row>
    <row r="480" spans="1:5" x14ac:dyDescent="0.45">
      <c r="A480" s="84">
        <v>86521</v>
      </c>
      <c r="B480" s="84">
        <v>450</v>
      </c>
      <c r="C480" s="85">
        <v>17.865545051462981</v>
      </c>
      <c r="D480" s="84">
        <v>1982</v>
      </c>
      <c r="E480" s="86"/>
    </row>
    <row r="481" spans="1:5" x14ac:dyDescent="0.45">
      <c r="A481" s="84">
        <v>86470</v>
      </c>
      <c r="B481" s="84">
        <v>300</v>
      </c>
      <c r="C481" s="85">
        <v>11.61175098082345</v>
      </c>
      <c r="D481" s="84">
        <v>2013</v>
      </c>
      <c r="E481" s="86"/>
    </row>
    <row r="482" spans="1:5" x14ac:dyDescent="0.45">
      <c r="A482" s="84">
        <v>86475</v>
      </c>
      <c r="B482" s="84">
        <v>315</v>
      </c>
      <c r="C482" s="85">
        <v>5.5344020020700198</v>
      </c>
      <c r="D482" s="84">
        <v>1982</v>
      </c>
      <c r="E482" s="86"/>
    </row>
    <row r="483" spans="1:5" x14ac:dyDescent="0.45">
      <c r="A483" s="84">
        <v>86526</v>
      </c>
      <c r="B483" s="84">
        <v>450</v>
      </c>
      <c r="C483" s="85">
        <v>28.814015704019731</v>
      </c>
      <c r="D483" s="84">
        <v>1982</v>
      </c>
      <c r="E483" s="86"/>
    </row>
    <row r="484" spans="1:5" x14ac:dyDescent="0.45">
      <c r="A484" s="84">
        <v>75372</v>
      </c>
      <c r="B484" s="84">
        <v>600</v>
      </c>
      <c r="C484" s="85">
        <v>32.148035693574798</v>
      </c>
      <c r="D484" s="84">
        <v>1982</v>
      </c>
      <c r="E484" s="86"/>
    </row>
    <row r="485" spans="1:5" x14ac:dyDescent="0.45">
      <c r="A485" s="84">
        <v>84027</v>
      </c>
      <c r="B485" s="84">
        <v>600</v>
      </c>
      <c r="C485" s="85">
        <v>45.522097452192291</v>
      </c>
      <c r="D485" s="84">
        <v>1982</v>
      </c>
      <c r="E485" s="86"/>
    </row>
    <row r="486" spans="1:5" x14ac:dyDescent="0.45">
      <c r="A486" s="84">
        <v>73192</v>
      </c>
      <c r="B486" s="84">
        <v>600</v>
      </c>
      <c r="C486" s="85">
        <v>36.157961251510997</v>
      </c>
      <c r="D486" s="84">
        <v>1985</v>
      </c>
      <c r="E486" s="86"/>
    </row>
    <row r="487" spans="1:5" x14ac:dyDescent="0.45">
      <c r="A487" s="84">
        <v>73195</v>
      </c>
      <c r="B487" s="84">
        <v>600</v>
      </c>
      <c r="C487" s="85">
        <v>51.112620833867027</v>
      </c>
      <c r="D487" s="84">
        <v>1985</v>
      </c>
      <c r="E487" s="86"/>
    </row>
    <row r="488" spans="1:5" x14ac:dyDescent="0.45">
      <c r="A488" s="84">
        <v>73196</v>
      </c>
      <c r="B488" s="84">
        <v>600</v>
      </c>
      <c r="C488" s="85">
        <v>46.53184616115751</v>
      </c>
      <c r="D488" s="84">
        <v>1985</v>
      </c>
      <c r="E488" s="86"/>
    </row>
    <row r="489" spans="1:5" x14ac:dyDescent="0.45">
      <c r="A489" s="84">
        <v>73205</v>
      </c>
      <c r="B489" s="84">
        <v>600</v>
      </c>
      <c r="C489" s="85">
        <v>21.08607492546987</v>
      </c>
      <c r="D489" s="84">
        <v>1985</v>
      </c>
      <c r="E489" s="86"/>
    </row>
    <row r="490" spans="1:5" x14ac:dyDescent="0.45">
      <c r="A490" s="84">
        <v>73206</v>
      </c>
      <c r="B490" s="84">
        <v>600</v>
      </c>
      <c r="C490" s="85">
        <v>23.846407486621061</v>
      </c>
      <c r="D490" s="84">
        <v>1985</v>
      </c>
      <c r="E490" s="86"/>
    </row>
    <row r="491" spans="1:5" x14ac:dyDescent="0.45">
      <c r="A491" s="84">
        <v>26084</v>
      </c>
      <c r="B491" s="84">
        <v>400</v>
      </c>
      <c r="C491" s="85">
        <v>9.3334910926554588</v>
      </c>
      <c r="D491" s="84"/>
      <c r="E491" s="86"/>
    </row>
    <row r="492" spans="1:5" x14ac:dyDescent="0.45">
      <c r="A492" s="84">
        <v>25404</v>
      </c>
      <c r="B492" s="84">
        <v>400</v>
      </c>
      <c r="C492" s="85">
        <v>45.105741376396182</v>
      </c>
      <c r="D492" s="84"/>
      <c r="E492" s="86"/>
    </row>
    <row r="493" spans="1:5" x14ac:dyDescent="0.45">
      <c r="A493" s="84">
        <v>25398</v>
      </c>
      <c r="B493" s="84">
        <v>1000</v>
      </c>
      <c r="C493" s="85">
        <v>32.411879840958647</v>
      </c>
      <c r="D493" s="84"/>
      <c r="E493" s="86"/>
    </row>
    <row r="494" spans="1:5" x14ac:dyDescent="0.45">
      <c r="A494" s="84">
        <v>70356</v>
      </c>
      <c r="B494" s="84">
        <v>1000</v>
      </c>
      <c r="C494" s="85">
        <v>43.644838869698567</v>
      </c>
      <c r="D494" s="84">
        <v>1985</v>
      </c>
      <c r="E494" s="86"/>
    </row>
    <row r="495" spans="1:5" x14ac:dyDescent="0.45">
      <c r="A495" s="84">
        <v>70422</v>
      </c>
      <c r="B495" s="84">
        <v>1000</v>
      </c>
      <c r="C495" s="85">
        <v>8.107791412733734</v>
      </c>
      <c r="D495" s="84">
        <v>1901</v>
      </c>
      <c r="E495" s="86"/>
    </row>
    <row r="496" spans="1:5" x14ac:dyDescent="0.45">
      <c r="A496" s="84">
        <v>70426</v>
      </c>
      <c r="B496" s="84">
        <v>400</v>
      </c>
      <c r="C496" s="85">
        <v>45.270252091900353</v>
      </c>
      <c r="D496" s="84">
        <v>1985</v>
      </c>
      <c r="E496" s="86"/>
    </row>
    <row r="497" spans="1:5" x14ac:dyDescent="0.45">
      <c r="A497" s="84">
        <v>70427</v>
      </c>
      <c r="B497" s="84">
        <v>400</v>
      </c>
      <c r="C497" s="85">
        <v>45.25647804655928</v>
      </c>
      <c r="D497" s="84">
        <v>1985</v>
      </c>
      <c r="E497" s="86"/>
    </row>
    <row r="498" spans="1:5" x14ac:dyDescent="0.45">
      <c r="A498" s="84">
        <v>70429</v>
      </c>
      <c r="B498" s="84">
        <v>1000</v>
      </c>
      <c r="C498" s="85">
        <v>52.910942764795102</v>
      </c>
      <c r="D498" s="84">
        <v>1985</v>
      </c>
      <c r="E498" s="86"/>
    </row>
    <row r="499" spans="1:5" x14ac:dyDescent="0.45">
      <c r="A499" s="84">
        <v>70430</v>
      </c>
      <c r="B499" s="84">
        <v>1000</v>
      </c>
      <c r="C499" s="85">
        <v>8.4447469804559727</v>
      </c>
      <c r="D499" s="84">
        <v>1985</v>
      </c>
      <c r="E499" s="86"/>
    </row>
    <row r="500" spans="1:5" x14ac:dyDescent="0.45">
      <c r="A500" s="84">
        <v>70431</v>
      </c>
      <c r="B500" s="84">
        <v>1000</v>
      </c>
      <c r="C500" s="85">
        <v>15.43154014196924</v>
      </c>
      <c r="D500" s="84">
        <v>1985</v>
      </c>
      <c r="E500" s="86"/>
    </row>
    <row r="501" spans="1:5" x14ac:dyDescent="0.45">
      <c r="A501" s="84">
        <v>70432</v>
      </c>
      <c r="B501" s="84">
        <v>1000</v>
      </c>
      <c r="C501" s="85">
        <v>22.844042273297461</v>
      </c>
      <c r="D501" s="84">
        <v>1985</v>
      </c>
      <c r="E501" s="86"/>
    </row>
    <row r="502" spans="1:5" x14ac:dyDescent="0.45">
      <c r="A502" s="84">
        <v>70444</v>
      </c>
      <c r="B502" s="84">
        <v>1000</v>
      </c>
      <c r="C502" s="85">
        <v>24.020212031441371</v>
      </c>
      <c r="D502" s="84">
        <v>1985</v>
      </c>
      <c r="E502" s="86"/>
    </row>
    <row r="503" spans="1:5" x14ac:dyDescent="0.45">
      <c r="A503" s="84">
        <v>70560</v>
      </c>
      <c r="B503" s="84">
        <v>1000</v>
      </c>
      <c r="C503" s="85">
        <v>10.540181322744999</v>
      </c>
      <c r="D503" s="84">
        <v>1901</v>
      </c>
      <c r="E503" s="86"/>
    </row>
    <row r="504" spans="1:5" x14ac:dyDescent="0.45">
      <c r="A504" s="84">
        <v>85192</v>
      </c>
      <c r="B504" s="84">
        <v>650</v>
      </c>
      <c r="C504" s="85">
        <v>10.10220746270042</v>
      </c>
      <c r="D504" s="84">
        <v>2011</v>
      </c>
      <c r="E504" s="86"/>
    </row>
    <row r="505" spans="1:5" x14ac:dyDescent="0.45">
      <c r="A505" s="84">
        <v>85195</v>
      </c>
      <c r="B505" s="84">
        <v>650</v>
      </c>
      <c r="C505" s="85">
        <v>38.995521308354633</v>
      </c>
      <c r="D505" s="84">
        <v>2011</v>
      </c>
      <c r="E505" s="86"/>
    </row>
    <row r="506" spans="1:5" x14ac:dyDescent="0.45">
      <c r="A506" s="84">
        <v>85199</v>
      </c>
      <c r="B506" s="84">
        <v>650</v>
      </c>
      <c r="C506" s="85">
        <v>12.57581043049845</v>
      </c>
      <c r="D506" s="84">
        <v>2011</v>
      </c>
      <c r="E506" s="86"/>
    </row>
    <row r="507" spans="1:5" x14ac:dyDescent="0.45">
      <c r="A507" s="84">
        <v>85200</v>
      </c>
      <c r="B507" s="84">
        <v>650</v>
      </c>
      <c r="C507" s="85">
        <v>40.559227988565382</v>
      </c>
      <c r="D507" s="84">
        <v>2011</v>
      </c>
      <c r="E507" s="86"/>
    </row>
    <row r="508" spans="1:5" x14ac:dyDescent="0.45">
      <c r="A508" s="84">
        <v>85203</v>
      </c>
      <c r="B508" s="84">
        <v>650</v>
      </c>
      <c r="C508" s="85">
        <v>24.686530512548391</v>
      </c>
      <c r="D508" s="84">
        <v>2011</v>
      </c>
      <c r="E508" s="86"/>
    </row>
    <row r="509" spans="1:5" x14ac:dyDescent="0.45">
      <c r="A509" s="84">
        <v>85227</v>
      </c>
      <c r="B509" s="84">
        <v>250</v>
      </c>
      <c r="C509" s="85">
        <v>29.497421325832999</v>
      </c>
      <c r="D509" s="84">
        <v>2011</v>
      </c>
      <c r="E509" s="86"/>
    </row>
    <row r="510" spans="1:5" x14ac:dyDescent="0.45">
      <c r="A510" s="84">
        <v>85229</v>
      </c>
      <c r="B510" s="84">
        <v>250</v>
      </c>
      <c r="C510" s="85">
        <v>20.447776730655828</v>
      </c>
      <c r="D510" s="84">
        <v>2011</v>
      </c>
      <c r="E510" s="86"/>
    </row>
    <row r="511" spans="1:5" x14ac:dyDescent="0.45">
      <c r="A511" s="84">
        <v>21806</v>
      </c>
      <c r="B511" s="84">
        <v>800</v>
      </c>
      <c r="C511" s="85">
        <v>28.469154549243211</v>
      </c>
      <c r="D511" s="84"/>
      <c r="E511" s="86"/>
    </row>
    <row r="512" spans="1:5" x14ac:dyDescent="0.45">
      <c r="A512" s="84">
        <v>17514</v>
      </c>
      <c r="B512" s="84">
        <v>700</v>
      </c>
      <c r="C512" s="85">
        <v>13.790022910751031</v>
      </c>
      <c r="D512" s="84">
        <v>2021</v>
      </c>
      <c r="E512" s="86"/>
    </row>
    <row r="513" spans="1:5" x14ac:dyDescent="0.45">
      <c r="A513" s="84">
        <v>142969</v>
      </c>
      <c r="B513" s="84">
        <v>700</v>
      </c>
      <c r="C513" s="85">
        <v>7.1527624039288682</v>
      </c>
      <c r="D513" s="84">
        <v>2017</v>
      </c>
      <c r="E513" s="86"/>
    </row>
    <row r="514" spans="1:5" x14ac:dyDescent="0.45">
      <c r="A514" s="84">
        <v>142972</v>
      </c>
      <c r="B514" s="84">
        <v>700</v>
      </c>
      <c r="C514" s="85">
        <v>27.971357099043129</v>
      </c>
      <c r="D514" s="84">
        <v>2017</v>
      </c>
      <c r="E514" s="86"/>
    </row>
    <row r="515" spans="1:5" x14ac:dyDescent="0.45">
      <c r="A515" s="84">
        <v>142973</v>
      </c>
      <c r="B515" s="84">
        <v>700</v>
      </c>
      <c r="C515" s="85">
        <v>28.59389420855026</v>
      </c>
      <c r="D515" s="84">
        <v>2017</v>
      </c>
      <c r="E515" s="86"/>
    </row>
    <row r="516" spans="1:5" x14ac:dyDescent="0.45">
      <c r="A516" s="84">
        <v>142976</v>
      </c>
      <c r="B516" s="84">
        <v>700</v>
      </c>
      <c r="C516" s="85">
        <v>34.13594124911986</v>
      </c>
      <c r="D516" s="84">
        <v>2017</v>
      </c>
      <c r="E516" s="86"/>
    </row>
    <row r="517" spans="1:5" x14ac:dyDescent="0.45">
      <c r="A517" s="84">
        <v>17540</v>
      </c>
      <c r="B517" s="84">
        <v>200</v>
      </c>
      <c r="C517" s="85">
        <v>62.729312051883667</v>
      </c>
      <c r="D517" s="84"/>
      <c r="E517" s="86"/>
    </row>
    <row r="518" spans="1:5" x14ac:dyDescent="0.45">
      <c r="A518" s="84">
        <v>95648</v>
      </c>
      <c r="B518" s="84">
        <v>315</v>
      </c>
      <c r="C518" s="85">
        <v>18.20371786070988</v>
      </c>
      <c r="D518" s="84">
        <v>2015</v>
      </c>
      <c r="E518" s="86"/>
    </row>
    <row r="519" spans="1:5" x14ac:dyDescent="0.45">
      <c r="A519" s="84">
        <v>19980</v>
      </c>
      <c r="B519" s="84">
        <v>315</v>
      </c>
      <c r="C519" s="85">
        <v>7.9684015116167481</v>
      </c>
      <c r="D519" s="84"/>
      <c r="E519" s="86"/>
    </row>
    <row r="520" spans="1:5" x14ac:dyDescent="0.45">
      <c r="A520" s="84">
        <v>94547</v>
      </c>
      <c r="B520" s="84">
        <v>315</v>
      </c>
      <c r="C520" s="85">
        <v>21.01245802465106</v>
      </c>
      <c r="D520" s="84">
        <v>2013</v>
      </c>
      <c r="E520" s="86"/>
    </row>
    <row r="521" spans="1:5" x14ac:dyDescent="0.45">
      <c r="A521" s="84">
        <v>95641</v>
      </c>
      <c r="B521" s="84">
        <v>315</v>
      </c>
      <c r="C521" s="85">
        <v>16.333139414463808</v>
      </c>
      <c r="D521" s="84">
        <v>2015</v>
      </c>
      <c r="E521" s="86"/>
    </row>
    <row r="522" spans="1:5" x14ac:dyDescent="0.45">
      <c r="A522" s="84">
        <v>95642</v>
      </c>
      <c r="B522" s="84">
        <v>315</v>
      </c>
      <c r="C522" s="85">
        <v>16.051515371886008</v>
      </c>
      <c r="D522" s="84">
        <v>2015</v>
      </c>
      <c r="E522" s="86"/>
    </row>
    <row r="523" spans="1:5" x14ac:dyDescent="0.45">
      <c r="A523" s="84">
        <v>95647</v>
      </c>
      <c r="B523" s="84">
        <v>315</v>
      </c>
      <c r="C523" s="85">
        <v>44.131897924662091</v>
      </c>
      <c r="D523" s="84">
        <v>2015</v>
      </c>
      <c r="E523" s="86"/>
    </row>
    <row r="524" spans="1:5" x14ac:dyDescent="0.45">
      <c r="A524" s="84">
        <v>14788</v>
      </c>
      <c r="B524" s="84">
        <v>200</v>
      </c>
      <c r="C524" s="85">
        <v>45.711102601190802</v>
      </c>
      <c r="D524" s="84"/>
      <c r="E524" s="86"/>
    </row>
    <row r="525" spans="1:5" x14ac:dyDescent="0.45">
      <c r="A525" s="84">
        <v>82400</v>
      </c>
      <c r="B525" s="84">
        <v>600</v>
      </c>
      <c r="C525" s="85">
        <v>10.745674802516859</v>
      </c>
      <c r="D525" s="84">
        <v>2004</v>
      </c>
      <c r="E525" s="86" t="s">
        <v>238</v>
      </c>
    </row>
    <row r="526" spans="1:5" x14ac:dyDescent="0.45">
      <c r="A526" s="84">
        <v>26359</v>
      </c>
      <c r="B526" s="84">
        <v>700</v>
      </c>
      <c r="C526" s="85">
        <v>56.108055438798473</v>
      </c>
      <c r="D526" s="84"/>
      <c r="E526" s="86"/>
    </row>
    <row r="527" spans="1:5" x14ac:dyDescent="0.45">
      <c r="A527" s="84">
        <v>14440</v>
      </c>
      <c r="B527" s="84">
        <v>700</v>
      </c>
      <c r="C527" s="85">
        <v>54.407938770968549</v>
      </c>
      <c r="D527" s="84"/>
      <c r="E527" s="86"/>
    </row>
    <row r="528" spans="1:5" x14ac:dyDescent="0.45">
      <c r="A528" s="84">
        <v>25306</v>
      </c>
      <c r="B528" s="84">
        <v>700</v>
      </c>
      <c r="C528" s="85">
        <v>17.851033278260822</v>
      </c>
      <c r="D528" s="84"/>
      <c r="E528" s="86"/>
    </row>
    <row r="529" spans="1:8" x14ac:dyDescent="0.45">
      <c r="A529" s="84">
        <v>70557</v>
      </c>
      <c r="B529" s="84">
        <v>700</v>
      </c>
      <c r="C529" s="85">
        <v>46.988187822844758</v>
      </c>
      <c r="D529" s="84">
        <v>1901</v>
      </c>
      <c r="E529" s="86"/>
    </row>
    <row r="530" spans="1:8" x14ac:dyDescent="0.45">
      <c r="A530" s="84">
        <v>70507</v>
      </c>
      <c r="B530" s="84">
        <v>700</v>
      </c>
      <c r="C530" s="85">
        <v>44.367813531217507</v>
      </c>
      <c r="D530" s="84">
        <v>1901</v>
      </c>
      <c r="E530" s="86"/>
    </row>
    <row r="531" spans="1:8" x14ac:dyDescent="0.45">
      <c r="A531" s="84">
        <v>70506</v>
      </c>
      <c r="B531" s="84">
        <v>700</v>
      </c>
      <c r="C531" s="85">
        <v>45.902150844475081</v>
      </c>
      <c r="D531" s="84">
        <v>1901</v>
      </c>
      <c r="E531" s="86"/>
    </row>
    <row r="532" spans="1:8" ht="29.25" x14ac:dyDescent="0.45">
      <c r="A532" s="84">
        <v>70662</v>
      </c>
      <c r="B532" s="84">
        <v>1000</v>
      </c>
      <c r="C532" s="85">
        <v>50.426835754985582</v>
      </c>
      <c r="D532" s="84">
        <v>1981</v>
      </c>
      <c r="E532" s="86" t="s">
        <v>243</v>
      </c>
    </row>
    <row r="533" spans="1:8" ht="29.25" x14ac:dyDescent="0.45">
      <c r="A533" s="84">
        <v>74296</v>
      </c>
      <c r="B533" s="84">
        <v>1000</v>
      </c>
      <c r="C533" s="85">
        <v>10.113084211378631</v>
      </c>
      <c r="D533" s="84">
        <v>1981</v>
      </c>
      <c r="E533" s="86" t="s">
        <v>243</v>
      </c>
    </row>
    <row r="534" spans="1:8" ht="29.25" x14ac:dyDescent="0.45">
      <c r="A534" s="84">
        <v>77074</v>
      </c>
      <c r="B534" s="84">
        <v>1000</v>
      </c>
      <c r="C534" s="85">
        <v>46.798327541734778</v>
      </c>
      <c r="D534" s="84">
        <v>1901</v>
      </c>
      <c r="E534" s="86" t="s">
        <v>243</v>
      </c>
    </row>
    <row r="535" spans="1:8" ht="29.25" x14ac:dyDescent="0.45">
      <c r="A535" s="84">
        <v>70668</v>
      </c>
      <c r="B535" s="84">
        <v>1000</v>
      </c>
      <c r="C535" s="85">
        <v>38.596031742416002</v>
      </c>
      <c r="D535" s="84">
        <v>1981</v>
      </c>
      <c r="E535" s="86" t="s">
        <v>243</v>
      </c>
    </row>
    <row r="536" spans="1:8" ht="29.25" x14ac:dyDescent="0.45">
      <c r="A536" s="84">
        <v>70652</v>
      </c>
      <c r="B536" s="84">
        <v>1000</v>
      </c>
      <c r="C536" s="85">
        <v>33.938471740260418</v>
      </c>
      <c r="D536" s="84">
        <v>1981</v>
      </c>
      <c r="E536" s="86" t="s">
        <v>243</v>
      </c>
    </row>
    <row r="537" spans="1:8" x14ac:dyDescent="0.45">
      <c r="A537" s="84">
        <v>70440</v>
      </c>
      <c r="B537" s="84">
        <v>500</v>
      </c>
      <c r="C537" s="85">
        <v>20.24937413822872</v>
      </c>
      <c r="D537" s="84">
        <v>1985</v>
      </c>
      <c r="E537" s="86"/>
    </row>
    <row r="538" spans="1:8" x14ac:dyDescent="0.45">
      <c r="A538" s="84">
        <v>70442</v>
      </c>
      <c r="B538" s="84">
        <v>500</v>
      </c>
      <c r="C538" s="85">
        <v>44.596001192953231</v>
      </c>
      <c r="D538" s="84">
        <v>1985</v>
      </c>
      <c r="E538" s="86"/>
    </row>
    <row r="539" spans="1:8" x14ac:dyDescent="0.45">
      <c r="A539" s="84">
        <v>92401</v>
      </c>
      <c r="B539" s="84">
        <v>500</v>
      </c>
      <c r="C539" s="85">
        <v>51.486283281449367</v>
      </c>
      <c r="D539" s="84">
        <v>1985</v>
      </c>
      <c r="E539" s="86"/>
    </row>
    <row r="540" spans="1:8" x14ac:dyDescent="0.45">
      <c r="A540" s="84">
        <v>70441</v>
      </c>
      <c r="B540" s="84">
        <v>500</v>
      </c>
      <c r="C540" s="85">
        <v>54.029477728139128</v>
      </c>
      <c r="D540" s="84">
        <v>1985</v>
      </c>
      <c r="E540" s="86"/>
    </row>
    <row r="541" spans="1:8" x14ac:dyDescent="0.45">
      <c r="A541" s="84">
        <v>95412</v>
      </c>
      <c r="B541" s="84">
        <v>675</v>
      </c>
      <c r="C541" s="85">
        <v>6.2693843720364821</v>
      </c>
      <c r="D541" s="84">
        <v>2015</v>
      </c>
      <c r="E541" s="86"/>
    </row>
    <row r="543" spans="1:8" x14ac:dyDescent="0.45">
      <c r="B543" s="87" t="s">
        <v>191</v>
      </c>
      <c r="C543" s="108">
        <f>SUM(C2:C541)</f>
        <v>15234.068176735591</v>
      </c>
      <c r="D543" s="88" t="s">
        <v>490</v>
      </c>
      <c r="E543" s="88"/>
      <c r="F543" s="88"/>
      <c r="G543" s="88"/>
    </row>
    <row r="544" spans="1:8" x14ac:dyDescent="0.45">
      <c r="B544" s="84" t="s">
        <v>191</v>
      </c>
      <c r="C544" s="90">
        <v>218673.74991490535</v>
      </c>
      <c r="D544" s="89" t="s">
        <v>656</v>
      </c>
      <c r="E544" s="89"/>
      <c r="F544" s="89"/>
      <c r="G544" s="89"/>
      <c r="H544" s="89"/>
    </row>
    <row r="549" spans="1:15" x14ac:dyDescent="0.45">
      <c r="B549" s="88" t="s">
        <v>252</v>
      </c>
    </row>
    <row r="551" spans="1:15" ht="49.5" customHeight="1" x14ac:dyDescent="0.45">
      <c r="A551" s="303" t="s">
        <v>244</v>
      </c>
      <c r="B551" s="303"/>
      <c r="C551" s="304" t="s">
        <v>245</v>
      </c>
      <c r="D551" s="304"/>
      <c r="E551" s="304" t="s">
        <v>253</v>
      </c>
      <c r="F551" s="304"/>
      <c r="G551" s="304" t="s">
        <v>246</v>
      </c>
      <c r="H551" s="304"/>
    </row>
    <row r="552" spans="1:15" x14ac:dyDescent="0.45">
      <c r="A552" s="305" t="s">
        <v>247</v>
      </c>
      <c r="B552" s="305"/>
      <c r="C552" s="305">
        <v>150</v>
      </c>
      <c r="D552" s="305"/>
      <c r="E552" s="306">
        <v>598.99232272188476</v>
      </c>
      <c r="F552" s="307"/>
      <c r="G552" s="308">
        <f>C552*E552</f>
        <v>89848.84840828272</v>
      </c>
      <c r="H552" s="309"/>
    </row>
    <row r="553" spans="1:15" x14ac:dyDescent="0.45">
      <c r="A553" s="305" t="s">
        <v>248</v>
      </c>
      <c r="B553" s="305"/>
      <c r="C553" s="305">
        <v>500</v>
      </c>
      <c r="D553" s="305"/>
      <c r="E553" s="310">
        <v>10932.421154177942</v>
      </c>
      <c r="F553" s="311"/>
      <c r="G553" s="308">
        <f>C553*E553</f>
        <v>5466210.5770889707</v>
      </c>
      <c r="H553" s="309"/>
    </row>
    <row r="554" spans="1:15" ht="14.65" thickBot="1" x14ac:dyDescent="0.5">
      <c r="A554" s="305" t="s">
        <v>249</v>
      </c>
      <c r="B554" s="305"/>
      <c r="C554" s="305">
        <v>1000</v>
      </c>
      <c r="D554" s="305"/>
      <c r="E554" s="310">
        <v>3702.6546998357558</v>
      </c>
      <c r="F554" s="311"/>
      <c r="G554" s="312">
        <f>C554*E554</f>
        <v>3702654.6998357559</v>
      </c>
      <c r="H554" s="313"/>
    </row>
    <row r="555" spans="1:15" x14ac:dyDescent="0.45">
      <c r="E555" s="83"/>
      <c r="G555" s="88" t="s">
        <v>250</v>
      </c>
      <c r="H555" s="96">
        <f>SUM(G552:H554)</f>
        <v>9258714.1253330093</v>
      </c>
      <c r="I555" s="88" t="s">
        <v>251</v>
      </c>
    </row>
    <row r="558" spans="1:15" x14ac:dyDescent="0.45">
      <c r="A558" s="314" t="s">
        <v>254</v>
      </c>
      <c r="B558" s="314"/>
      <c r="C558" s="314"/>
      <c r="D558" s="314"/>
      <c r="E558" s="314"/>
      <c r="F558" s="314"/>
      <c r="G558" s="89"/>
      <c r="H558" s="89"/>
      <c r="I558" s="89"/>
      <c r="J558" s="89"/>
      <c r="K558" s="89"/>
      <c r="L558" s="89"/>
      <c r="M558" s="89"/>
      <c r="N558" s="89"/>
      <c r="O558" s="89"/>
    </row>
    <row r="559" spans="1:15" x14ac:dyDescent="0.45">
      <c r="A559" s="89"/>
      <c r="B559" s="91"/>
      <c r="C559" s="91"/>
      <c r="D559" s="91"/>
      <c r="E559" s="92"/>
      <c r="F559" s="92"/>
      <c r="G559" s="88"/>
      <c r="H559" s="88"/>
      <c r="I559" s="89"/>
      <c r="J559" s="89"/>
      <c r="K559" s="89"/>
      <c r="L559" s="89"/>
      <c r="M559" s="89"/>
      <c r="N559" s="89"/>
      <c r="O559" s="89"/>
    </row>
    <row r="560" spans="1:15" x14ac:dyDescent="0.45">
      <c r="A560" s="304" t="s">
        <v>255</v>
      </c>
      <c r="B560" s="304"/>
      <c r="C560" s="304" t="s">
        <v>256</v>
      </c>
      <c r="D560" s="315" t="s">
        <v>491</v>
      </c>
      <c r="E560" s="304" t="s">
        <v>257</v>
      </c>
      <c r="F560" s="304"/>
      <c r="G560" s="304"/>
      <c r="H560" s="304" t="s">
        <v>192</v>
      </c>
      <c r="I560" s="304"/>
      <c r="J560" s="304"/>
      <c r="K560" s="304" t="s">
        <v>258</v>
      </c>
      <c r="L560" s="304"/>
      <c r="M560" s="304"/>
      <c r="N560" s="304" t="s">
        <v>259</v>
      </c>
      <c r="O560" s="304"/>
    </row>
    <row r="561" spans="1:15" x14ac:dyDescent="0.45">
      <c r="A561" s="304"/>
      <c r="B561" s="304"/>
      <c r="C561" s="304"/>
      <c r="D561" s="316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04"/>
    </row>
    <row r="562" spans="1:15" ht="39.75" customHeight="1" x14ac:dyDescent="0.45">
      <c r="A562" s="304"/>
      <c r="B562" s="304"/>
      <c r="C562" s="304"/>
      <c r="D562" s="317"/>
      <c r="E562" s="304"/>
      <c r="F562" s="304"/>
      <c r="G562" s="304"/>
      <c r="H562" s="304"/>
      <c r="I562" s="304"/>
      <c r="J562" s="304"/>
      <c r="K562" s="304"/>
      <c r="L562" s="304"/>
      <c r="M562" s="304"/>
      <c r="N562" s="304"/>
      <c r="O562" s="304"/>
    </row>
    <row r="563" spans="1:15" ht="22.05" customHeight="1" x14ac:dyDescent="0.45">
      <c r="A563" s="318">
        <v>1235000</v>
      </c>
      <c r="B563" s="318"/>
      <c r="C563" s="111">
        <f>C543/N563</f>
        <v>2032.0396486582058</v>
      </c>
      <c r="D563" s="112">
        <f>C563/C544</f>
        <v>9.2925632338081415E-3</v>
      </c>
      <c r="E563" s="319">
        <f>C543</f>
        <v>15234.068176735591</v>
      </c>
      <c r="F563" s="320"/>
      <c r="G563" s="321"/>
      <c r="H563" s="322">
        <f>H555</f>
        <v>9258714.1253330093</v>
      </c>
      <c r="I563" s="322"/>
      <c r="J563" s="322"/>
      <c r="K563" s="323">
        <f>E563/C544</f>
        <v>6.9665738035149499E-2</v>
      </c>
      <c r="L563" s="323"/>
      <c r="M563" s="323"/>
      <c r="N563" s="324">
        <f>H555/A563</f>
        <v>7.4969345144396833</v>
      </c>
      <c r="O563" s="325"/>
    </row>
  </sheetData>
  <mergeCells count="29">
    <mergeCell ref="K560:M562"/>
    <mergeCell ref="N560:O562"/>
    <mergeCell ref="A563:B563"/>
    <mergeCell ref="E563:G563"/>
    <mergeCell ref="H563:J563"/>
    <mergeCell ref="K563:M563"/>
    <mergeCell ref="N563:O563"/>
    <mergeCell ref="H560:J562"/>
    <mergeCell ref="A558:F558"/>
    <mergeCell ref="A560:B562"/>
    <mergeCell ref="C560:C562"/>
    <mergeCell ref="D560:D562"/>
    <mergeCell ref="E560:G562"/>
    <mergeCell ref="A553:B553"/>
    <mergeCell ref="C553:D553"/>
    <mergeCell ref="E553:F553"/>
    <mergeCell ref="G553:H553"/>
    <mergeCell ref="A554:B554"/>
    <mergeCell ref="C554:D554"/>
    <mergeCell ref="E554:F554"/>
    <mergeCell ref="G554:H554"/>
    <mergeCell ref="A551:B551"/>
    <mergeCell ref="C551:D551"/>
    <mergeCell ref="E551:F551"/>
    <mergeCell ref="G551:H551"/>
    <mergeCell ref="A552:B552"/>
    <mergeCell ref="C552:D552"/>
    <mergeCell ref="E552:F552"/>
    <mergeCell ref="G552:H552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99244-96E3-4266-8FA5-832094BA9713}">
  <sheetPr>
    <tabColor rgb="FF00B050"/>
  </sheetPr>
  <dimension ref="A1:L5096"/>
  <sheetViews>
    <sheetView topLeftCell="A5084" workbookViewId="0">
      <selection activeCell="K5122" sqref="K5122"/>
    </sheetView>
  </sheetViews>
  <sheetFormatPr defaultRowHeight="14.25" x14ac:dyDescent="0.45"/>
  <cols>
    <col min="1" max="1" width="11.19921875" customWidth="1"/>
    <col min="2" max="3" width="10.796875" customWidth="1"/>
    <col min="4" max="4" width="12.796875" customWidth="1"/>
    <col min="6" max="6" width="14.46484375" customWidth="1"/>
    <col min="7" max="7" width="20.53125" customWidth="1"/>
  </cols>
  <sheetData>
    <row r="1" spans="1:7" ht="38.549999999999997" customHeight="1" x14ac:dyDescent="0.45">
      <c r="A1" s="104" t="s">
        <v>201</v>
      </c>
      <c r="B1" s="104" t="s">
        <v>216</v>
      </c>
      <c r="C1" s="104" t="s">
        <v>105</v>
      </c>
      <c r="D1" s="104" t="s">
        <v>200</v>
      </c>
      <c r="E1" s="103" t="s">
        <v>106</v>
      </c>
      <c r="F1" s="109" t="s">
        <v>199</v>
      </c>
      <c r="G1" s="104" t="s">
        <v>107</v>
      </c>
    </row>
    <row r="2" spans="1:7" x14ac:dyDescent="0.45">
      <c r="A2" s="84">
        <v>109954</v>
      </c>
      <c r="B2" s="84">
        <v>110</v>
      </c>
      <c r="C2" s="84" t="s">
        <v>109</v>
      </c>
      <c r="D2" s="84">
        <v>2006</v>
      </c>
      <c r="E2" s="84" t="s">
        <v>108</v>
      </c>
      <c r="F2" s="85">
        <v>176.39727895145131</v>
      </c>
      <c r="G2" s="86"/>
    </row>
    <row r="3" spans="1:7" x14ac:dyDescent="0.45">
      <c r="A3" s="84">
        <v>109959</v>
      </c>
      <c r="B3" s="84">
        <v>50</v>
      </c>
      <c r="C3" s="84" t="s">
        <v>109</v>
      </c>
      <c r="D3" s="84">
        <v>2006</v>
      </c>
      <c r="E3" s="84" t="s">
        <v>108</v>
      </c>
      <c r="F3" s="85">
        <v>47.398759877200533</v>
      </c>
      <c r="G3" s="86"/>
    </row>
    <row r="4" spans="1:7" x14ac:dyDescent="0.45">
      <c r="A4" s="84">
        <v>109974</v>
      </c>
      <c r="B4" s="84">
        <v>50</v>
      </c>
      <c r="C4" s="84" t="s">
        <v>109</v>
      </c>
      <c r="D4" s="84">
        <v>2006</v>
      </c>
      <c r="E4" s="84" t="s">
        <v>108</v>
      </c>
      <c r="F4" s="85">
        <v>38.929709384603171</v>
      </c>
      <c r="G4" s="86"/>
    </row>
    <row r="5" spans="1:7" x14ac:dyDescent="0.45">
      <c r="A5" s="84">
        <v>109975</v>
      </c>
      <c r="B5" s="84">
        <v>63</v>
      </c>
      <c r="C5" s="84" t="s">
        <v>109</v>
      </c>
      <c r="D5" s="84">
        <v>2006</v>
      </c>
      <c r="E5" s="84" t="s">
        <v>108</v>
      </c>
      <c r="F5" s="85">
        <v>65.123526410841336</v>
      </c>
      <c r="G5" s="86"/>
    </row>
    <row r="6" spans="1:7" x14ac:dyDescent="0.45">
      <c r="A6" s="84">
        <v>109978</v>
      </c>
      <c r="B6" s="84">
        <v>110</v>
      </c>
      <c r="C6" s="84" t="s">
        <v>109</v>
      </c>
      <c r="D6" s="84">
        <v>2006</v>
      </c>
      <c r="E6" s="84" t="s">
        <v>108</v>
      </c>
      <c r="F6" s="85">
        <v>34.251185972348907</v>
      </c>
      <c r="G6" s="86"/>
    </row>
    <row r="7" spans="1:7" x14ac:dyDescent="0.45">
      <c r="A7" s="84">
        <v>110143</v>
      </c>
      <c r="B7" s="84">
        <v>90</v>
      </c>
      <c r="C7" s="84" t="s">
        <v>109</v>
      </c>
      <c r="D7" s="84">
        <v>2006</v>
      </c>
      <c r="E7" s="84" t="s">
        <v>108</v>
      </c>
      <c r="F7" s="85">
        <v>259.98033012390749</v>
      </c>
      <c r="G7" s="86"/>
    </row>
    <row r="8" spans="1:7" x14ac:dyDescent="0.45">
      <c r="A8" s="84">
        <v>110144</v>
      </c>
      <c r="B8" s="84">
        <v>63</v>
      </c>
      <c r="C8" s="84" t="s">
        <v>109</v>
      </c>
      <c r="D8" s="84">
        <v>2006</v>
      </c>
      <c r="E8" s="84" t="s">
        <v>108</v>
      </c>
      <c r="F8" s="85">
        <v>32.494250965594091</v>
      </c>
      <c r="G8" s="86"/>
    </row>
    <row r="9" spans="1:7" x14ac:dyDescent="0.45">
      <c r="A9" s="84">
        <v>110153</v>
      </c>
      <c r="B9" s="84">
        <v>90</v>
      </c>
      <c r="C9" s="84" t="s">
        <v>109</v>
      </c>
      <c r="D9" s="84">
        <v>2006</v>
      </c>
      <c r="E9" s="84" t="s">
        <v>108</v>
      </c>
      <c r="F9" s="85">
        <v>107.44122941563801</v>
      </c>
      <c r="G9" s="86"/>
    </row>
    <row r="10" spans="1:7" x14ac:dyDescent="0.45">
      <c r="A10" s="84">
        <v>110551</v>
      </c>
      <c r="B10" s="84">
        <v>50</v>
      </c>
      <c r="C10" s="84" t="s">
        <v>109</v>
      </c>
      <c r="D10" s="84">
        <v>2006</v>
      </c>
      <c r="E10" s="84" t="s">
        <v>108</v>
      </c>
      <c r="F10" s="85">
        <v>117.9697801594245</v>
      </c>
      <c r="G10" s="86"/>
    </row>
    <row r="11" spans="1:7" x14ac:dyDescent="0.45">
      <c r="A11" s="84">
        <v>110552</v>
      </c>
      <c r="B11" s="84">
        <v>32</v>
      </c>
      <c r="C11" s="84" t="s">
        <v>109</v>
      </c>
      <c r="D11" s="84">
        <v>2004</v>
      </c>
      <c r="E11" s="84" t="s">
        <v>108</v>
      </c>
      <c r="F11" s="85">
        <v>58.203460458810433</v>
      </c>
      <c r="G11" s="86"/>
    </row>
    <row r="12" spans="1:7" x14ac:dyDescent="0.45">
      <c r="A12" s="84">
        <v>110554</v>
      </c>
      <c r="B12" s="84"/>
      <c r="C12" s="84"/>
      <c r="D12" s="84">
        <v>1901</v>
      </c>
      <c r="E12" s="84" t="s">
        <v>108</v>
      </c>
      <c r="F12" s="85">
        <v>128.10247947223351</v>
      </c>
      <c r="G12" s="86"/>
    </row>
    <row r="13" spans="1:7" x14ac:dyDescent="0.45">
      <c r="A13" s="84">
        <v>111403</v>
      </c>
      <c r="B13" s="84">
        <v>63</v>
      </c>
      <c r="C13" s="84" t="s">
        <v>109</v>
      </c>
      <c r="D13" s="84">
        <v>2006</v>
      </c>
      <c r="E13" s="84" t="s">
        <v>108</v>
      </c>
      <c r="F13" s="85">
        <v>151.1276188526237</v>
      </c>
      <c r="G13" s="86"/>
    </row>
    <row r="14" spans="1:7" x14ac:dyDescent="0.45">
      <c r="A14" s="84">
        <v>111417</v>
      </c>
      <c r="B14" s="84">
        <v>63</v>
      </c>
      <c r="C14" s="84" t="s">
        <v>109</v>
      </c>
      <c r="D14" s="84">
        <v>2004</v>
      </c>
      <c r="E14" s="84" t="s">
        <v>108</v>
      </c>
      <c r="F14" s="85">
        <v>206.7458765313385</v>
      </c>
      <c r="G14" s="86"/>
    </row>
    <row r="15" spans="1:7" x14ac:dyDescent="0.45">
      <c r="A15" s="84">
        <v>111419</v>
      </c>
      <c r="B15" s="84"/>
      <c r="C15" s="84"/>
      <c r="D15" s="84">
        <v>1901</v>
      </c>
      <c r="E15" s="84" t="s">
        <v>108</v>
      </c>
      <c r="F15" s="85">
        <v>46.268766972545272</v>
      </c>
      <c r="G15" s="86"/>
    </row>
    <row r="16" spans="1:7" x14ac:dyDescent="0.45">
      <c r="A16" s="84">
        <v>112448</v>
      </c>
      <c r="B16" s="84">
        <v>110</v>
      </c>
      <c r="C16" s="84" t="s">
        <v>109</v>
      </c>
      <c r="D16" s="84">
        <v>2009</v>
      </c>
      <c r="E16" s="84" t="s">
        <v>108</v>
      </c>
      <c r="F16" s="85">
        <v>56.014494918709069</v>
      </c>
      <c r="G16" s="86"/>
    </row>
    <row r="17" spans="1:7" x14ac:dyDescent="0.45">
      <c r="A17" s="84">
        <v>112450</v>
      </c>
      <c r="B17" s="84">
        <v>110</v>
      </c>
      <c r="C17" s="84" t="s">
        <v>109</v>
      </c>
      <c r="D17" s="84">
        <v>2009</v>
      </c>
      <c r="E17" s="84" t="s">
        <v>108</v>
      </c>
      <c r="F17" s="85">
        <v>144.4411416404798</v>
      </c>
      <c r="G17" s="86"/>
    </row>
    <row r="18" spans="1:7" x14ac:dyDescent="0.45">
      <c r="A18" s="84">
        <v>115724</v>
      </c>
      <c r="B18" s="84">
        <v>90</v>
      </c>
      <c r="C18" s="84" t="s">
        <v>109</v>
      </c>
      <c r="D18" s="84">
        <v>2006</v>
      </c>
      <c r="E18" s="84" t="s">
        <v>108</v>
      </c>
      <c r="F18" s="85">
        <v>841.26660860473476</v>
      </c>
      <c r="G18" s="86"/>
    </row>
    <row r="19" spans="1:7" x14ac:dyDescent="0.45">
      <c r="A19" s="84">
        <v>115728</v>
      </c>
      <c r="B19" s="84">
        <v>90</v>
      </c>
      <c r="C19" s="84" t="s">
        <v>109</v>
      </c>
      <c r="D19" s="84">
        <v>2006</v>
      </c>
      <c r="E19" s="84" t="s">
        <v>108</v>
      </c>
      <c r="F19" s="85">
        <v>226.78235850932899</v>
      </c>
      <c r="G19" s="86"/>
    </row>
    <row r="20" spans="1:7" x14ac:dyDescent="0.45">
      <c r="A20" s="84">
        <v>115878</v>
      </c>
      <c r="B20" s="84">
        <v>110</v>
      </c>
      <c r="C20" s="84" t="s">
        <v>109</v>
      </c>
      <c r="D20" s="84">
        <v>2004</v>
      </c>
      <c r="E20" s="84" t="s">
        <v>108</v>
      </c>
      <c r="F20" s="85">
        <v>392.95105970998111</v>
      </c>
      <c r="G20" s="86"/>
    </row>
    <row r="21" spans="1:7" x14ac:dyDescent="0.45">
      <c r="A21" s="84">
        <v>116326</v>
      </c>
      <c r="B21" s="84">
        <v>32</v>
      </c>
      <c r="C21" s="84" t="s">
        <v>109</v>
      </c>
      <c r="D21" s="84">
        <v>2006</v>
      </c>
      <c r="E21" s="84" t="s">
        <v>108</v>
      </c>
      <c r="F21" s="85">
        <v>32.082934573201427</v>
      </c>
      <c r="G21" s="86"/>
    </row>
    <row r="22" spans="1:7" x14ac:dyDescent="0.45">
      <c r="A22" s="84">
        <v>116374</v>
      </c>
      <c r="B22" s="84">
        <v>110</v>
      </c>
      <c r="C22" s="84" t="s">
        <v>109</v>
      </c>
      <c r="D22" s="84">
        <v>2006</v>
      </c>
      <c r="E22" s="84" t="s">
        <v>108</v>
      </c>
      <c r="F22" s="85">
        <v>670.79313911330587</v>
      </c>
      <c r="G22" s="86"/>
    </row>
    <row r="23" spans="1:7" x14ac:dyDescent="0.45">
      <c r="A23" s="84">
        <v>116585</v>
      </c>
      <c r="B23" s="84">
        <v>40</v>
      </c>
      <c r="C23" s="84" t="s">
        <v>109</v>
      </c>
      <c r="D23" s="84">
        <v>2010</v>
      </c>
      <c r="E23" s="84" t="s">
        <v>108</v>
      </c>
      <c r="F23" s="85">
        <v>122.1492249993866</v>
      </c>
      <c r="G23" s="86"/>
    </row>
    <row r="24" spans="1:7" x14ac:dyDescent="0.45">
      <c r="A24" s="84">
        <v>116595</v>
      </c>
      <c r="B24" s="84">
        <v>110</v>
      </c>
      <c r="C24" s="84" t="s">
        <v>109</v>
      </c>
      <c r="D24" s="84">
        <v>2010</v>
      </c>
      <c r="E24" s="84" t="s">
        <v>108</v>
      </c>
      <c r="F24" s="85">
        <v>379.23839874108847</v>
      </c>
      <c r="G24" s="86"/>
    </row>
    <row r="25" spans="1:7" x14ac:dyDescent="0.45">
      <c r="A25" s="84">
        <v>116598</v>
      </c>
      <c r="B25" s="84">
        <v>63</v>
      </c>
      <c r="C25" s="84" t="s">
        <v>109</v>
      </c>
      <c r="D25" s="84">
        <v>2006</v>
      </c>
      <c r="E25" s="84" t="s">
        <v>108</v>
      </c>
      <c r="F25" s="85">
        <v>305.66193699366511</v>
      </c>
      <c r="G25" s="86"/>
    </row>
    <row r="26" spans="1:7" x14ac:dyDescent="0.45">
      <c r="A26" s="84">
        <v>117152</v>
      </c>
      <c r="B26" s="84">
        <v>90</v>
      </c>
      <c r="C26" s="84" t="s">
        <v>109</v>
      </c>
      <c r="D26" s="84">
        <v>2006</v>
      </c>
      <c r="E26" s="84" t="s">
        <v>108</v>
      </c>
      <c r="F26" s="85">
        <v>366.89598705872572</v>
      </c>
      <c r="G26" s="86" t="s">
        <v>283</v>
      </c>
    </row>
    <row r="27" spans="1:7" x14ac:dyDescent="0.45">
      <c r="A27" s="84">
        <v>117153</v>
      </c>
      <c r="B27" s="84">
        <v>90</v>
      </c>
      <c r="C27" s="84" t="s">
        <v>109</v>
      </c>
      <c r="D27" s="84">
        <v>2010</v>
      </c>
      <c r="E27" s="84" t="s">
        <v>108</v>
      </c>
      <c r="F27" s="85">
        <v>334.19298222648342</v>
      </c>
      <c r="G27" s="86"/>
    </row>
    <row r="28" spans="1:7" x14ac:dyDescent="0.45">
      <c r="A28" s="84">
        <v>117155</v>
      </c>
      <c r="B28" s="84">
        <v>110</v>
      </c>
      <c r="C28" s="84" t="s">
        <v>109</v>
      </c>
      <c r="D28" s="84">
        <v>2006</v>
      </c>
      <c r="E28" s="84" t="s">
        <v>108</v>
      </c>
      <c r="F28" s="85">
        <v>266.42493981231883</v>
      </c>
      <c r="G28" s="86"/>
    </row>
    <row r="29" spans="1:7" x14ac:dyDescent="0.45">
      <c r="A29" s="84">
        <v>117156</v>
      </c>
      <c r="B29" s="84">
        <v>90</v>
      </c>
      <c r="C29" s="84" t="s">
        <v>109</v>
      </c>
      <c r="D29" s="84">
        <v>2010</v>
      </c>
      <c r="E29" s="84" t="s">
        <v>108</v>
      </c>
      <c r="F29" s="85">
        <v>210.1791414092057</v>
      </c>
      <c r="G29" s="86"/>
    </row>
    <row r="30" spans="1:7" x14ac:dyDescent="0.45">
      <c r="A30" s="84">
        <v>117213</v>
      </c>
      <c r="B30" s="84">
        <v>50</v>
      </c>
      <c r="C30" s="84" t="s">
        <v>109</v>
      </c>
      <c r="D30" s="84">
        <v>2009</v>
      </c>
      <c r="E30" s="84" t="s">
        <v>108</v>
      </c>
      <c r="F30" s="85">
        <v>124.9165120700179</v>
      </c>
      <c r="G30" s="86"/>
    </row>
    <row r="31" spans="1:7" x14ac:dyDescent="0.45">
      <c r="A31" s="84">
        <v>117787</v>
      </c>
      <c r="B31" s="84">
        <v>63</v>
      </c>
      <c r="C31" s="84" t="s">
        <v>109</v>
      </c>
      <c r="D31" s="84">
        <v>2006</v>
      </c>
      <c r="E31" s="84" t="s">
        <v>108</v>
      </c>
      <c r="F31" s="85">
        <v>229.84420489597321</v>
      </c>
      <c r="G31" s="86"/>
    </row>
    <row r="32" spans="1:7" x14ac:dyDescent="0.45">
      <c r="A32" s="84">
        <v>117798</v>
      </c>
      <c r="B32" s="84">
        <v>63</v>
      </c>
      <c r="C32" s="84" t="s">
        <v>109</v>
      </c>
      <c r="D32" s="84">
        <v>2004</v>
      </c>
      <c r="E32" s="84" t="s">
        <v>108</v>
      </c>
      <c r="F32" s="85">
        <v>420.21197171479838</v>
      </c>
      <c r="G32" s="86"/>
    </row>
    <row r="33" spans="1:7" x14ac:dyDescent="0.45">
      <c r="A33" s="84">
        <v>117804</v>
      </c>
      <c r="B33" s="84">
        <v>63</v>
      </c>
      <c r="C33" s="84" t="s">
        <v>109</v>
      </c>
      <c r="D33" s="84">
        <v>2006</v>
      </c>
      <c r="E33" s="84" t="s">
        <v>108</v>
      </c>
      <c r="F33" s="85">
        <v>195.7492889432028</v>
      </c>
      <c r="G33" s="86"/>
    </row>
    <row r="34" spans="1:7" x14ac:dyDescent="0.45">
      <c r="A34" s="84">
        <v>117824</v>
      </c>
      <c r="B34" s="84">
        <v>90</v>
      </c>
      <c r="C34" s="84" t="s">
        <v>109</v>
      </c>
      <c r="D34" s="84">
        <v>2006</v>
      </c>
      <c r="E34" s="84" t="s">
        <v>108</v>
      </c>
      <c r="F34" s="85">
        <v>180.76288682197699</v>
      </c>
      <c r="G34" s="86"/>
    </row>
    <row r="35" spans="1:7" x14ac:dyDescent="0.45">
      <c r="A35" s="84">
        <v>124627</v>
      </c>
      <c r="B35" s="84">
        <v>110</v>
      </c>
      <c r="C35" s="84" t="s">
        <v>109</v>
      </c>
      <c r="D35" s="84">
        <v>2004</v>
      </c>
      <c r="E35" s="84" t="s">
        <v>108</v>
      </c>
      <c r="F35" s="85">
        <v>2100.1658409517709</v>
      </c>
      <c r="G35" s="86" t="s">
        <v>284</v>
      </c>
    </row>
    <row r="36" spans="1:7" x14ac:dyDescent="0.45">
      <c r="A36" s="84">
        <v>124628</v>
      </c>
      <c r="B36" s="84">
        <v>110</v>
      </c>
      <c r="C36" s="84" t="s">
        <v>109</v>
      </c>
      <c r="D36" s="84">
        <v>2015</v>
      </c>
      <c r="E36" s="84" t="s">
        <v>108</v>
      </c>
      <c r="F36" s="85">
        <v>57.37695838754248</v>
      </c>
      <c r="G36" s="86"/>
    </row>
    <row r="37" spans="1:7" x14ac:dyDescent="0.45">
      <c r="A37" s="84">
        <v>124683</v>
      </c>
      <c r="B37" s="84">
        <v>110</v>
      </c>
      <c r="C37" s="84" t="s">
        <v>109</v>
      </c>
      <c r="D37" s="84">
        <v>2007</v>
      </c>
      <c r="E37" s="84" t="s">
        <v>108</v>
      </c>
      <c r="F37" s="85">
        <v>164.83177961215651</v>
      </c>
      <c r="G37" s="86"/>
    </row>
    <row r="38" spans="1:7" x14ac:dyDescent="0.45">
      <c r="A38" s="84">
        <v>124684</v>
      </c>
      <c r="B38" s="84">
        <v>110</v>
      </c>
      <c r="C38" s="84" t="s">
        <v>109</v>
      </c>
      <c r="D38" s="84">
        <v>2014</v>
      </c>
      <c r="E38" s="84" t="s">
        <v>108</v>
      </c>
      <c r="F38" s="85">
        <v>287.18865412138041</v>
      </c>
      <c r="G38" s="86"/>
    </row>
    <row r="39" spans="1:7" x14ac:dyDescent="0.45">
      <c r="A39" s="84">
        <v>125090</v>
      </c>
      <c r="B39" s="84">
        <v>110</v>
      </c>
      <c r="C39" s="84" t="s">
        <v>109</v>
      </c>
      <c r="D39" s="84">
        <v>2015</v>
      </c>
      <c r="E39" s="84" t="s">
        <v>108</v>
      </c>
      <c r="F39" s="85">
        <v>173.13903107600049</v>
      </c>
      <c r="G39" s="86"/>
    </row>
    <row r="40" spans="1:7" x14ac:dyDescent="0.45">
      <c r="A40" s="84">
        <v>125848</v>
      </c>
      <c r="B40" s="84">
        <v>50</v>
      </c>
      <c r="C40" s="84" t="s">
        <v>109</v>
      </c>
      <c r="D40" s="84">
        <v>2015</v>
      </c>
      <c r="E40" s="84" t="s">
        <v>108</v>
      </c>
      <c r="F40" s="85">
        <v>35.800347695566693</v>
      </c>
      <c r="G40" s="86"/>
    </row>
    <row r="41" spans="1:7" x14ac:dyDescent="0.45">
      <c r="A41" s="84">
        <v>125849</v>
      </c>
      <c r="B41" s="84">
        <v>50</v>
      </c>
      <c r="C41" s="84" t="s">
        <v>109</v>
      </c>
      <c r="D41" s="84">
        <v>2015</v>
      </c>
      <c r="E41" s="84" t="s">
        <v>108</v>
      </c>
      <c r="F41" s="85">
        <v>72.895827230750399</v>
      </c>
      <c r="G41" s="86"/>
    </row>
    <row r="42" spans="1:7" x14ac:dyDescent="0.45">
      <c r="A42" s="84">
        <v>125850</v>
      </c>
      <c r="B42" s="84">
        <v>50</v>
      </c>
      <c r="C42" s="84" t="s">
        <v>109</v>
      </c>
      <c r="D42" s="84">
        <v>2006</v>
      </c>
      <c r="E42" s="84" t="s">
        <v>108</v>
      </c>
      <c r="F42" s="85">
        <v>111.83879620473679</v>
      </c>
      <c r="G42" s="86"/>
    </row>
    <row r="43" spans="1:7" x14ac:dyDescent="0.45">
      <c r="A43" s="84">
        <v>125857</v>
      </c>
      <c r="B43" s="84">
        <v>50</v>
      </c>
      <c r="C43" s="84" t="s">
        <v>109</v>
      </c>
      <c r="D43" s="84">
        <v>2015</v>
      </c>
      <c r="E43" s="84" t="s">
        <v>108</v>
      </c>
      <c r="F43" s="85">
        <v>42.989873443598142</v>
      </c>
      <c r="G43" s="86"/>
    </row>
    <row r="44" spans="1:7" x14ac:dyDescent="0.45">
      <c r="A44" s="84">
        <v>126506</v>
      </c>
      <c r="B44" s="84">
        <v>90</v>
      </c>
      <c r="C44" s="84" t="s">
        <v>109</v>
      </c>
      <c r="D44" s="84">
        <v>2006</v>
      </c>
      <c r="E44" s="84" t="s">
        <v>108</v>
      </c>
      <c r="F44" s="85">
        <v>724.89753091492787</v>
      </c>
      <c r="G44" s="86"/>
    </row>
    <row r="45" spans="1:7" x14ac:dyDescent="0.45">
      <c r="A45" s="84">
        <v>127250</v>
      </c>
      <c r="B45" s="84">
        <v>110</v>
      </c>
      <c r="C45" s="84" t="s">
        <v>109</v>
      </c>
      <c r="D45" s="84">
        <v>2006</v>
      </c>
      <c r="E45" s="84" t="s">
        <v>108</v>
      </c>
      <c r="F45" s="85">
        <v>807.66560021407633</v>
      </c>
      <c r="G45" s="86"/>
    </row>
    <row r="46" spans="1:7" x14ac:dyDescent="0.45">
      <c r="A46" s="84">
        <v>127319</v>
      </c>
      <c r="B46" s="84">
        <v>110</v>
      </c>
      <c r="C46" s="84" t="s">
        <v>109</v>
      </c>
      <c r="D46" s="84">
        <v>2006</v>
      </c>
      <c r="E46" s="84" t="s">
        <v>108</v>
      </c>
      <c r="F46" s="85">
        <v>411.5819404958803</v>
      </c>
      <c r="G46" s="86"/>
    </row>
    <row r="47" spans="1:7" x14ac:dyDescent="0.45">
      <c r="A47" s="84">
        <v>130664</v>
      </c>
      <c r="B47" s="84">
        <v>63</v>
      </c>
      <c r="C47" s="84" t="s">
        <v>109</v>
      </c>
      <c r="D47" s="84">
        <v>2007</v>
      </c>
      <c r="E47" s="84" t="s">
        <v>108</v>
      </c>
      <c r="F47" s="85">
        <v>265.10264399592882</v>
      </c>
      <c r="G47" s="86"/>
    </row>
    <row r="48" spans="1:7" x14ac:dyDescent="0.45">
      <c r="A48" s="84">
        <v>130765</v>
      </c>
      <c r="B48" s="84">
        <v>50</v>
      </c>
      <c r="C48" s="84" t="s">
        <v>109</v>
      </c>
      <c r="D48" s="84">
        <v>2009</v>
      </c>
      <c r="E48" s="84" t="s">
        <v>108</v>
      </c>
      <c r="F48" s="85">
        <v>367.27567609679511</v>
      </c>
      <c r="G48" s="86"/>
    </row>
    <row r="49" spans="1:7" x14ac:dyDescent="0.45">
      <c r="A49" s="84">
        <v>130769</v>
      </c>
      <c r="B49" s="84">
        <v>63</v>
      </c>
      <c r="C49" s="84" t="s">
        <v>109</v>
      </c>
      <c r="D49" s="84">
        <v>2016</v>
      </c>
      <c r="E49" s="84" t="s">
        <v>108</v>
      </c>
      <c r="F49" s="85">
        <v>73.001936425358011</v>
      </c>
      <c r="G49" s="86"/>
    </row>
    <row r="50" spans="1:7" x14ac:dyDescent="0.45">
      <c r="A50" s="84">
        <v>130840</v>
      </c>
      <c r="B50" s="84">
        <v>110</v>
      </c>
      <c r="C50" s="84" t="s">
        <v>109</v>
      </c>
      <c r="D50" s="84">
        <v>2016</v>
      </c>
      <c r="E50" s="84" t="s">
        <v>108</v>
      </c>
      <c r="F50" s="85">
        <v>552.83198352444197</v>
      </c>
      <c r="G50" s="86"/>
    </row>
    <row r="51" spans="1:7" x14ac:dyDescent="0.45">
      <c r="A51" s="84">
        <v>132736</v>
      </c>
      <c r="B51" s="84">
        <v>50</v>
      </c>
      <c r="C51" s="84" t="s">
        <v>109</v>
      </c>
      <c r="D51" s="84">
        <v>2016</v>
      </c>
      <c r="E51" s="84" t="s">
        <v>108</v>
      </c>
      <c r="F51" s="85">
        <v>48.198508011744757</v>
      </c>
      <c r="G51" s="86"/>
    </row>
    <row r="52" spans="1:7" x14ac:dyDescent="0.45">
      <c r="A52" s="84">
        <v>133723</v>
      </c>
      <c r="B52" s="84">
        <v>110</v>
      </c>
      <c r="C52" s="84" t="s">
        <v>109</v>
      </c>
      <c r="D52" s="84">
        <v>2017</v>
      </c>
      <c r="E52" s="84" t="s">
        <v>108</v>
      </c>
      <c r="F52" s="85">
        <v>59.268432429890971</v>
      </c>
      <c r="G52" s="86"/>
    </row>
    <row r="53" spans="1:7" x14ac:dyDescent="0.45">
      <c r="A53" s="84">
        <v>144523</v>
      </c>
      <c r="B53" s="84">
        <v>110</v>
      </c>
      <c r="C53" s="84" t="s">
        <v>109</v>
      </c>
      <c r="D53" s="84">
        <v>2015</v>
      </c>
      <c r="E53" s="84" t="s">
        <v>108</v>
      </c>
      <c r="F53" s="85">
        <v>189.60875174318519</v>
      </c>
      <c r="G53" s="86"/>
    </row>
    <row r="54" spans="1:7" x14ac:dyDescent="0.45">
      <c r="A54" s="84">
        <v>146104</v>
      </c>
      <c r="B54" s="84">
        <v>63</v>
      </c>
      <c r="C54" s="84" t="s">
        <v>109</v>
      </c>
      <c r="D54" s="84">
        <v>2018</v>
      </c>
      <c r="E54" s="84" t="s">
        <v>108</v>
      </c>
      <c r="F54" s="85">
        <v>155.31003062594789</v>
      </c>
      <c r="G54" s="86"/>
    </row>
    <row r="55" spans="1:7" x14ac:dyDescent="0.45">
      <c r="A55" s="84">
        <v>157699</v>
      </c>
      <c r="B55" s="84">
        <v>110</v>
      </c>
      <c r="C55" s="84" t="s">
        <v>109</v>
      </c>
      <c r="D55" s="84">
        <v>2019</v>
      </c>
      <c r="E55" s="84" t="s">
        <v>108</v>
      </c>
      <c r="F55" s="85">
        <v>94.481963406829351</v>
      </c>
      <c r="G55" s="86"/>
    </row>
    <row r="56" spans="1:7" x14ac:dyDescent="0.45">
      <c r="A56" s="84">
        <v>162811</v>
      </c>
      <c r="B56" s="84">
        <v>110</v>
      </c>
      <c r="C56" s="84" t="s">
        <v>109</v>
      </c>
      <c r="D56" s="84">
        <v>2019</v>
      </c>
      <c r="E56" s="84" t="s">
        <v>108</v>
      </c>
      <c r="F56" s="85">
        <v>53.860467408878073</v>
      </c>
      <c r="G56" s="86"/>
    </row>
    <row r="57" spans="1:7" x14ac:dyDescent="0.45">
      <c r="A57" s="84">
        <v>170589</v>
      </c>
      <c r="B57" s="84">
        <v>32</v>
      </c>
      <c r="C57" s="84" t="s">
        <v>109</v>
      </c>
      <c r="D57" s="84">
        <v>2020</v>
      </c>
      <c r="E57" s="84" t="s">
        <v>108</v>
      </c>
      <c r="F57" s="85">
        <v>34.19010246051706</v>
      </c>
      <c r="G57" s="86"/>
    </row>
    <row r="58" spans="1:7" x14ac:dyDescent="0.45">
      <c r="A58" s="84">
        <v>125855</v>
      </c>
      <c r="B58" s="84">
        <v>50</v>
      </c>
      <c r="C58" s="84" t="s">
        <v>109</v>
      </c>
      <c r="D58" s="84">
        <v>2015</v>
      </c>
      <c r="E58" s="84" t="s">
        <v>108</v>
      </c>
      <c r="F58" s="85">
        <v>18.325868210250061</v>
      </c>
      <c r="G58" s="86"/>
    </row>
    <row r="59" spans="1:7" x14ac:dyDescent="0.45">
      <c r="A59" s="84">
        <v>111420</v>
      </c>
      <c r="B59" s="84">
        <v>32</v>
      </c>
      <c r="C59" s="84" t="s">
        <v>109</v>
      </c>
      <c r="D59" s="84">
        <v>2004</v>
      </c>
      <c r="E59" s="84" t="s">
        <v>108</v>
      </c>
      <c r="F59" s="85">
        <v>17.655796840866579</v>
      </c>
      <c r="G59" s="86"/>
    </row>
    <row r="60" spans="1:7" x14ac:dyDescent="0.45">
      <c r="A60" s="84">
        <v>133724</v>
      </c>
      <c r="B60" s="84">
        <v>110</v>
      </c>
      <c r="C60" s="84" t="s">
        <v>109</v>
      </c>
      <c r="D60" s="84">
        <v>2017</v>
      </c>
      <c r="E60" s="84" t="s">
        <v>108</v>
      </c>
      <c r="F60" s="85">
        <v>21.063116520682801</v>
      </c>
      <c r="G60" s="86"/>
    </row>
    <row r="61" spans="1:7" x14ac:dyDescent="0.45">
      <c r="A61" s="84">
        <v>111404</v>
      </c>
      <c r="B61" s="84">
        <v>110</v>
      </c>
      <c r="C61" s="84" t="s">
        <v>109</v>
      </c>
      <c r="D61" s="84">
        <v>2004</v>
      </c>
      <c r="E61" s="84" t="s">
        <v>108</v>
      </c>
      <c r="F61" s="85">
        <v>16.63975446121874</v>
      </c>
      <c r="G61" s="86"/>
    </row>
    <row r="62" spans="1:7" x14ac:dyDescent="0.45">
      <c r="A62" s="84">
        <v>116375</v>
      </c>
      <c r="B62" s="84">
        <v>110</v>
      </c>
      <c r="C62" s="84" t="s">
        <v>109</v>
      </c>
      <c r="D62" s="84">
        <v>2006</v>
      </c>
      <c r="E62" s="84" t="s">
        <v>108</v>
      </c>
      <c r="F62" s="85">
        <v>28.086867994106392</v>
      </c>
      <c r="G62" s="86"/>
    </row>
    <row r="63" spans="1:7" x14ac:dyDescent="0.45">
      <c r="A63" s="84">
        <v>130703</v>
      </c>
      <c r="B63" s="84">
        <v>63</v>
      </c>
      <c r="C63" s="84" t="s">
        <v>109</v>
      </c>
      <c r="D63" s="84">
        <v>2016</v>
      </c>
      <c r="E63" s="84" t="s">
        <v>108</v>
      </c>
      <c r="F63" s="85">
        <v>26.734420949362448</v>
      </c>
      <c r="G63" s="86"/>
    </row>
    <row r="64" spans="1:7" x14ac:dyDescent="0.45">
      <c r="A64" s="84">
        <v>130837</v>
      </c>
      <c r="B64" s="84">
        <v>50</v>
      </c>
      <c r="C64" s="84" t="s">
        <v>109</v>
      </c>
      <c r="D64" s="84">
        <v>2009</v>
      </c>
      <c r="E64" s="84" t="s">
        <v>108</v>
      </c>
      <c r="F64" s="85">
        <v>0.86971724285931296</v>
      </c>
      <c r="G64" s="86"/>
    </row>
    <row r="65" spans="1:7" x14ac:dyDescent="0.45">
      <c r="A65" s="84">
        <v>130838</v>
      </c>
      <c r="B65" s="84">
        <v>63</v>
      </c>
      <c r="C65" s="84" t="s">
        <v>109</v>
      </c>
      <c r="D65" s="84">
        <v>2016</v>
      </c>
      <c r="E65" s="84" t="s">
        <v>108</v>
      </c>
      <c r="F65" s="85">
        <v>3.4017266281320171</v>
      </c>
      <c r="G65" s="86"/>
    </row>
    <row r="66" spans="1:7" x14ac:dyDescent="0.45">
      <c r="A66" s="84">
        <v>111773</v>
      </c>
      <c r="B66" s="84">
        <v>225</v>
      </c>
      <c r="C66" s="84" t="s">
        <v>109</v>
      </c>
      <c r="D66" s="84">
        <v>2006</v>
      </c>
      <c r="E66" s="84" t="s">
        <v>108</v>
      </c>
      <c r="F66" s="85">
        <v>666.68897593190457</v>
      </c>
      <c r="G66" s="86"/>
    </row>
    <row r="67" spans="1:7" x14ac:dyDescent="0.45">
      <c r="A67" s="84">
        <v>127151</v>
      </c>
      <c r="B67" s="84">
        <v>110</v>
      </c>
      <c r="C67" s="84" t="s">
        <v>109</v>
      </c>
      <c r="D67" s="84">
        <v>2016</v>
      </c>
      <c r="E67" s="84" t="s">
        <v>108</v>
      </c>
      <c r="F67" s="85">
        <v>309.15844488120882</v>
      </c>
      <c r="G67" s="86"/>
    </row>
    <row r="68" spans="1:7" x14ac:dyDescent="0.45">
      <c r="A68" s="84">
        <v>127153</v>
      </c>
      <c r="B68" s="84">
        <v>110</v>
      </c>
      <c r="C68" s="84" t="s">
        <v>109</v>
      </c>
      <c r="D68" s="84">
        <v>2016</v>
      </c>
      <c r="E68" s="84" t="s">
        <v>108</v>
      </c>
      <c r="F68" s="85">
        <v>262.10746690589451</v>
      </c>
      <c r="G68" s="86"/>
    </row>
    <row r="69" spans="1:7" x14ac:dyDescent="0.45">
      <c r="A69" s="84">
        <v>134478</v>
      </c>
      <c r="B69" s="84">
        <v>225</v>
      </c>
      <c r="C69" s="84" t="s">
        <v>109</v>
      </c>
      <c r="D69" s="84">
        <v>2006</v>
      </c>
      <c r="E69" s="84" t="s">
        <v>108</v>
      </c>
      <c r="F69" s="85">
        <v>1020.320313362284</v>
      </c>
      <c r="G69" s="86"/>
    </row>
    <row r="70" spans="1:7" x14ac:dyDescent="0.45">
      <c r="A70" s="84">
        <v>134483</v>
      </c>
      <c r="B70" s="84">
        <v>110</v>
      </c>
      <c r="C70" s="84" t="s">
        <v>109</v>
      </c>
      <c r="D70" s="84">
        <v>2006</v>
      </c>
      <c r="E70" s="84" t="s">
        <v>108</v>
      </c>
      <c r="F70" s="85">
        <v>380.52716511390338</v>
      </c>
      <c r="G70" s="86"/>
    </row>
    <row r="71" spans="1:7" x14ac:dyDescent="0.45">
      <c r="A71" s="84">
        <v>134487</v>
      </c>
      <c r="B71" s="84">
        <v>63</v>
      </c>
      <c r="C71" s="84" t="s">
        <v>109</v>
      </c>
      <c r="D71" s="84">
        <v>2006</v>
      </c>
      <c r="E71" s="84" t="s">
        <v>108</v>
      </c>
      <c r="F71" s="85">
        <v>366.46945611388298</v>
      </c>
      <c r="G71" s="86"/>
    </row>
    <row r="72" spans="1:7" x14ac:dyDescent="0.45">
      <c r="A72" s="84">
        <v>134488</v>
      </c>
      <c r="B72" s="84">
        <v>110</v>
      </c>
      <c r="C72" s="84" t="s">
        <v>109</v>
      </c>
      <c r="D72" s="84">
        <v>2006</v>
      </c>
      <c r="E72" s="84" t="s">
        <v>108</v>
      </c>
      <c r="F72" s="85">
        <v>378.39316357623022</v>
      </c>
      <c r="G72" s="86"/>
    </row>
    <row r="73" spans="1:7" x14ac:dyDescent="0.45">
      <c r="A73" s="84">
        <v>134489</v>
      </c>
      <c r="B73" s="84">
        <v>225</v>
      </c>
      <c r="C73" s="84" t="s">
        <v>109</v>
      </c>
      <c r="D73" s="84">
        <v>2008</v>
      </c>
      <c r="E73" s="84" t="s">
        <v>108</v>
      </c>
      <c r="F73" s="85">
        <v>83.272584144837751</v>
      </c>
      <c r="G73" s="86"/>
    </row>
    <row r="74" spans="1:7" x14ac:dyDescent="0.45">
      <c r="A74" s="84">
        <v>134491</v>
      </c>
      <c r="B74" s="84">
        <v>110</v>
      </c>
      <c r="C74" s="84" t="s">
        <v>109</v>
      </c>
      <c r="D74" s="84">
        <v>2006</v>
      </c>
      <c r="E74" s="84" t="s">
        <v>108</v>
      </c>
      <c r="F74" s="85">
        <v>290.87794674227689</v>
      </c>
      <c r="G74" s="86"/>
    </row>
    <row r="75" spans="1:7" x14ac:dyDescent="0.45">
      <c r="A75" s="84">
        <v>134492</v>
      </c>
      <c r="B75" s="84">
        <v>160</v>
      </c>
      <c r="C75" s="84" t="s">
        <v>109</v>
      </c>
      <c r="D75" s="84">
        <v>2006</v>
      </c>
      <c r="E75" s="84" t="s">
        <v>108</v>
      </c>
      <c r="F75" s="85">
        <v>377.12640032918512</v>
      </c>
      <c r="G75" s="86"/>
    </row>
    <row r="76" spans="1:7" x14ac:dyDescent="0.45">
      <c r="A76" s="84">
        <v>134495</v>
      </c>
      <c r="B76" s="84">
        <v>160</v>
      </c>
      <c r="C76" s="84" t="s">
        <v>109</v>
      </c>
      <c r="D76" s="84">
        <v>2005</v>
      </c>
      <c r="E76" s="84" t="s">
        <v>108</v>
      </c>
      <c r="F76" s="85">
        <v>208.73800487178431</v>
      </c>
      <c r="G76" s="86"/>
    </row>
    <row r="77" spans="1:7" x14ac:dyDescent="0.45">
      <c r="A77" s="84">
        <v>134498</v>
      </c>
      <c r="B77" s="84">
        <v>110</v>
      </c>
      <c r="C77" s="84" t="s">
        <v>109</v>
      </c>
      <c r="D77" s="84">
        <v>2005</v>
      </c>
      <c r="E77" s="84" t="s">
        <v>108</v>
      </c>
      <c r="F77" s="85">
        <v>377.51386748654551</v>
      </c>
      <c r="G77" s="86"/>
    </row>
    <row r="78" spans="1:7" x14ac:dyDescent="0.45">
      <c r="A78" s="84">
        <v>134501</v>
      </c>
      <c r="B78" s="84">
        <v>160</v>
      </c>
      <c r="C78" s="84" t="s">
        <v>109</v>
      </c>
      <c r="D78" s="84">
        <v>2005</v>
      </c>
      <c r="E78" s="84" t="s">
        <v>108</v>
      </c>
      <c r="F78" s="85">
        <v>382.65728164688562</v>
      </c>
      <c r="G78" s="86"/>
    </row>
    <row r="79" spans="1:7" x14ac:dyDescent="0.45">
      <c r="A79" s="84">
        <v>134503</v>
      </c>
      <c r="B79" s="84">
        <v>110</v>
      </c>
      <c r="C79" s="84" t="s">
        <v>109</v>
      </c>
      <c r="D79" s="84">
        <v>2005</v>
      </c>
      <c r="E79" s="84" t="s">
        <v>108</v>
      </c>
      <c r="F79" s="85">
        <v>87.220890086078143</v>
      </c>
      <c r="G79" s="86"/>
    </row>
    <row r="80" spans="1:7" x14ac:dyDescent="0.45">
      <c r="A80" s="84">
        <v>134504</v>
      </c>
      <c r="B80" s="84">
        <v>160</v>
      </c>
      <c r="C80" s="84" t="s">
        <v>109</v>
      </c>
      <c r="D80" s="84">
        <v>2004</v>
      </c>
      <c r="E80" s="84" t="s">
        <v>108</v>
      </c>
      <c r="F80" s="85">
        <v>50.751418390271589</v>
      </c>
      <c r="G80" s="86"/>
    </row>
    <row r="81" spans="1:7" x14ac:dyDescent="0.45">
      <c r="A81" s="84">
        <v>134505</v>
      </c>
      <c r="B81" s="84">
        <v>110</v>
      </c>
      <c r="C81" s="84" t="s">
        <v>109</v>
      </c>
      <c r="D81" s="84">
        <v>2004</v>
      </c>
      <c r="E81" s="84" t="s">
        <v>108</v>
      </c>
      <c r="F81" s="85">
        <v>320.26354439716948</v>
      </c>
      <c r="G81" s="86"/>
    </row>
    <row r="82" spans="1:7" x14ac:dyDescent="0.45">
      <c r="A82" s="84">
        <v>144589</v>
      </c>
      <c r="B82" s="84">
        <v>110</v>
      </c>
      <c r="C82" s="84" t="s">
        <v>109</v>
      </c>
      <c r="D82" s="84">
        <v>2018</v>
      </c>
      <c r="E82" s="84" t="s">
        <v>108</v>
      </c>
      <c r="F82" s="85">
        <v>156.79649141490981</v>
      </c>
      <c r="G82" s="86"/>
    </row>
    <row r="83" spans="1:7" x14ac:dyDescent="0.45">
      <c r="A83" s="84">
        <v>144598</v>
      </c>
      <c r="B83" s="84">
        <v>225</v>
      </c>
      <c r="C83" s="84" t="s">
        <v>109</v>
      </c>
      <c r="D83" s="84">
        <v>2018</v>
      </c>
      <c r="E83" s="84" t="s">
        <v>108</v>
      </c>
      <c r="F83" s="85">
        <v>403.16663771118772</v>
      </c>
      <c r="G83" s="86"/>
    </row>
    <row r="84" spans="1:7" x14ac:dyDescent="0.45">
      <c r="A84" s="84">
        <v>109085</v>
      </c>
      <c r="B84" s="84">
        <v>160</v>
      </c>
      <c r="C84" s="84" t="s">
        <v>109</v>
      </c>
      <c r="D84" s="84">
        <v>2006</v>
      </c>
      <c r="E84" s="84" t="s">
        <v>108</v>
      </c>
      <c r="F84" s="85">
        <v>93.240516222748127</v>
      </c>
      <c r="G84" s="86"/>
    </row>
    <row r="85" spans="1:7" x14ac:dyDescent="0.45">
      <c r="A85" s="84">
        <v>109086</v>
      </c>
      <c r="B85" s="84">
        <v>160</v>
      </c>
      <c r="C85" s="84" t="s">
        <v>109</v>
      </c>
      <c r="D85" s="84">
        <v>2006</v>
      </c>
      <c r="E85" s="84" t="s">
        <v>108</v>
      </c>
      <c r="F85" s="85">
        <v>150.63890093068491</v>
      </c>
      <c r="G85" s="86"/>
    </row>
    <row r="86" spans="1:7" x14ac:dyDescent="0.45">
      <c r="A86" s="84">
        <v>109087</v>
      </c>
      <c r="B86" s="84">
        <v>160</v>
      </c>
      <c r="C86" s="84" t="s">
        <v>109</v>
      </c>
      <c r="D86" s="84">
        <v>2006</v>
      </c>
      <c r="E86" s="84" t="s">
        <v>108</v>
      </c>
      <c r="F86" s="85">
        <v>132.21528422788921</v>
      </c>
      <c r="G86" s="86"/>
    </row>
    <row r="87" spans="1:7" x14ac:dyDescent="0.45">
      <c r="A87" s="84">
        <v>109089</v>
      </c>
      <c r="B87" s="84">
        <v>110</v>
      </c>
      <c r="C87" s="84" t="s">
        <v>109</v>
      </c>
      <c r="D87" s="84">
        <v>2006</v>
      </c>
      <c r="E87" s="84" t="s">
        <v>108</v>
      </c>
      <c r="F87" s="85">
        <v>187.89459257164901</v>
      </c>
      <c r="G87" s="86"/>
    </row>
    <row r="88" spans="1:7" x14ac:dyDescent="0.45">
      <c r="A88" s="84">
        <v>109090</v>
      </c>
      <c r="B88" s="84">
        <v>110</v>
      </c>
      <c r="C88" s="84" t="s">
        <v>109</v>
      </c>
      <c r="D88" s="84">
        <v>2006</v>
      </c>
      <c r="E88" s="84" t="s">
        <v>108</v>
      </c>
      <c r="F88" s="85">
        <v>94.001831211642013</v>
      </c>
      <c r="G88" s="86"/>
    </row>
    <row r="89" spans="1:7" x14ac:dyDescent="0.45">
      <c r="A89" s="84">
        <v>109091</v>
      </c>
      <c r="B89" s="84">
        <v>110</v>
      </c>
      <c r="C89" s="84" t="s">
        <v>109</v>
      </c>
      <c r="D89" s="84">
        <v>2006</v>
      </c>
      <c r="E89" s="84" t="s">
        <v>108</v>
      </c>
      <c r="F89" s="85">
        <v>109.089491844839</v>
      </c>
      <c r="G89" s="86"/>
    </row>
    <row r="90" spans="1:7" x14ac:dyDescent="0.45">
      <c r="A90" s="84">
        <v>109092</v>
      </c>
      <c r="B90" s="84">
        <v>110</v>
      </c>
      <c r="C90" s="84" t="s">
        <v>109</v>
      </c>
      <c r="D90" s="84">
        <v>2006</v>
      </c>
      <c r="E90" s="84" t="s">
        <v>108</v>
      </c>
      <c r="F90" s="85">
        <v>147.2727280951469</v>
      </c>
      <c r="G90" s="86"/>
    </row>
    <row r="91" spans="1:7" x14ac:dyDescent="0.45">
      <c r="A91" s="84">
        <v>109093</v>
      </c>
      <c r="B91" s="84">
        <v>110</v>
      </c>
      <c r="C91" s="84" t="s">
        <v>109</v>
      </c>
      <c r="D91" s="84">
        <v>2006</v>
      </c>
      <c r="E91" s="84" t="s">
        <v>108</v>
      </c>
      <c r="F91" s="85">
        <v>149.74485888574301</v>
      </c>
      <c r="G91" s="86"/>
    </row>
    <row r="92" spans="1:7" x14ac:dyDescent="0.45">
      <c r="A92" s="84">
        <v>109095</v>
      </c>
      <c r="B92" s="84">
        <v>110</v>
      </c>
      <c r="C92" s="84" t="s">
        <v>109</v>
      </c>
      <c r="D92" s="84">
        <v>2006</v>
      </c>
      <c r="E92" s="84" t="s">
        <v>108</v>
      </c>
      <c r="F92" s="85">
        <v>55.95647827199565</v>
      </c>
      <c r="G92" s="86"/>
    </row>
    <row r="93" spans="1:7" x14ac:dyDescent="0.45">
      <c r="A93" s="84">
        <v>109096</v>
      </c>
      <c r="B93" s="84">
        <v>160</v>
      </c>
      <c r="C93" s="84" t="s">
        <v>109</v>
      </c>
      <c r="D93" s="84">
        <v>2006</v>
      </c>
      <c r="E93" s="84" t="s">
        <v>108</v>
      </c>
      <c r="F93" s="85">
        <v>144.51053548859969</v>
      </c>
      <c r="G93" s="86"/>
    </row>
    <row r="94" spans="1:7" x14ac:dyDescent="0.45">
      <c r="A94" s="84">
        <v>109098</v>
      </c>
      <c r="B94" s="84">
        <v>160</v>
      </c>
      <c r="C94" s="84" t="s">
        <v>109</v>
      </c>
      <c r="D94" s="84">
        <v>2006</v>
      </c>
      <c r="E94" s="84" t="s">
        <v>108</v>
      </c>
      <c r="F94" s="85">
        <v>57.350522629125457</v>
      </c>
      <c r="G94" s="86"/>
    </row>
    <row r="95" spans="1:7" x14ac:dyDescent="0.45">
      <c r="A95" s="84">
        <v>109110</v>
      </c>
      <c r="B95" s="84">
        <v>63</v>
      </c>
      <c r="C95" s="84" t="s">
        <v>109</v>
      </c>
      <c r="D95" s="84">
        <v>2006</v>
      </c>
      <c r="E95" s="84" t="s">
        <v>108</v>
      </c>
      <c r="F95" s="85">
        <v>46.895373044130437</v>
      </c>
      <c r="G95" s="86"/>
    </row>
    <row r="96" spans="1:7" x14ac:dyDescent="0.45">
      <c r="A96" s="84">
        <v>109111</v>
      </c>
      <c r="B96" s="84">
        <v>160</v>
      </c>
      <c r="C96" s="84" t="s">
        <v>109</v>
      </c>
      <c r="D96" s="84">
        <v>2006</v>
      </c>
      <c r="E96" s="84" t="s">
        <v>108</v>
      </c>
      <c r="F96" s="85">
        <v>200.6267636105909</v>
      </c>
      <c r="G96" s="86"/>
    </row>
    <row r="97" spans="1:7" x14ac:dyDescent="0.45">
      <c r="A97" s="84">
        <v>109113</v>
      </c>
      <c r="B97" s="84">
        <v>110</v>
      </c>
      <c r="C97" s="84" t="s">
        <v>109</v>
      </c>
      <c r="D97" s="84">
        <v>2006</v>
      </c>
      <c r="E97" s="84" t="s">
        <v>108</v>
      </c>
      <c r="F97" s="85">
        <v>41.137981692259693</v>
      </c>
      <c r="G97" s="86"/>
    </row>
    <row r="98" spans="1:7" x14ac:dyDescent="0.45">
      <c r="A98" s="84">
        <v>109114</v>
      </c>
      <c r="B98" s="84">
        <v>110</v>
      </c>
      <c r="C98" s="84" t="s">
        <v>109</v>
      </c>
      <c r="D98" s="84">
        <v>2006</v>
      </c>
      <c r="E98" s="84" t="s">
        <v>108</v>
      </c>
      <c r="F98" s="85">
        <v>30.382046676017179</v>
      </c>
      <c r="G98" s="86"/>
    </row>
    <row r="99" spans="1:7" x14ac:dyDescent="0.45">
      <c r="A99" s="84">
        <v>109115</v>
      </c>
      <c r="B99" s="84">
        <v>110</v>
      </c>
      <c r="C99" s="84" t="s">
        <v>109</v>
      </c>
      <c r="D99" s="84">
        <v>2006</v>
      </c>
      <c r="E99" s="84" t="s">
        <v>108</v>
      </c>
      <c r="F99" s="85">
        <v>61.671330004183211</v>
      </c>
      <c r="G99" s="86"/>
    </row>
    <row r="100" spans="1:7" x14ac:dyDescent="0.45">
      <c r="A100" s="84">
        <v>109116</v>
      </c>
      <c r="B100" s="84">
        <v>110</v>
      </c>
      <c r="C100" s="84" t="s">
        <v>109</v>
      </c>
      <c r="D100" s="84">
        <v>2006</v>
      </c>
      <c r="E100" s="84" t="s">
        <v>108</v>
      </c>
      <c r="F100" s="85">
        <v>30.029998326056301</v>
      </c>
      <c r="G100" s="86"/>
    </row>
    <row r="101" spans="1:7" x14ac:dyDescent="0.45">
      <c r="A101" s="84">
        <v>109117</v>
      </c>
      <c r="B101" s="84">
        <v>110</v>
      </c>
      <c r="C101" s="84" t="s">
        <v>109</v>
      </c>
      <c r="D101" s="84">
        <v>2006</v>
      </c>
      <c r="E101" s="84" t="s">
        <v>108</v>
      </c>
      <c r="F101" s="85">
        <v>118.4861264635035</v>
      </c>
      <c r="G101" s="86"/>
    </row>
    <row r="102" spans="1:7" x14ac:dyDescent="0.45">
      <c r="A102" s="84">
        <v>109118</v>
      </c>
      <c r="B102" s="84">
        <v>110</v>
      </c>
      <c r="C102" s="84" t="s">
        <v>109</v>
      </c>
      <c r="D102" s="84">
        <v>2006</v>
      </c>
      <c r="E102" s="84" t="s">
        <v>108</v>
      </c>
      <c r="F102" s="85">
        <v>56.622455470937638</v>
      </c>
      <c r="G102" s="86"/>
    </row>
    <row r="103" spans="1:7" x14ac:dyDescent="0.45">
      <c r="A103" s="84">
        <v>109119</v>
      </c>
      <c r="B103" s="84">
        <v>110</v>
      </c>
      <c r="C103" s="84" t="s">
        <v>109</v>
      </c>
      <c r="D103" s="84">
        <v>2006</v>
      </c>
      <c r="E103" s="84" t="s">
        <v>108</v>
      </c>
      <c r="F103" s="85">
        <v>38.285159895238273</v>
      </c>
      <c r="G103" s="86"/>
    </row>
    <row r="104" spans="1:7" x14ac:dyDescent="0.45">
      <c r="A104" s="84">
        <v>109122</v>
      </c>
      <c r="B104" s="84">
        <v>110</v>
      </c>
      <c r="C104" s="84" t="s">
        <v>109</v>
      </c>
      <c r="D104" s="84">
        <v>2006</v>
      </c>
      <c r="E104" s="84" t="s">
        <v>108</v>
      </c>
      <c r="F104" s="85">
        <v>38.738221117311291</v>
      </c>
      <c r="G104" s="86"/>
    </row>
    <row r="105" spans="1:7" x14ac:dyDescent="0.45">
      <c r="A105" s="84">
        <v>109124</v>
      </c>
      <c r="B105" s="84">
        <v>110</v>
      </c>
      <c r="C105" s="84" t="s">
        <v>109</v>
      </c>
      <c r="D105" s="84">
        <v>2006</v>
      </c>
      <c r="E105" s="84" t="s">
        <v>108</v>
      </c>
      <c r="F105" s="85">
        <v>92.107455846550096</v>
      </c>
      <c r="G105" s="86"/>
    </row>
    <row r="106" spans="1:7" x14ac:dyDescent="0.45">
      <c r="A106" s="84">
        <v>109125</v>
      </c>
      <c r="B106" s="84">
        <v>110</v>
      </c>
      <c r="C106" s="84" t="s">
        <v>109</v>
      </c>
      <c r="D106" s="84">
        <v>2006</v>
      </c>
      <c r="E106" s="84" t="s">
        <v>108</v>
      </c>
      <c r="F106" s="85">
        <v>65.742642032357153</v>
      </c>
      <c r="G106" s="86"/>
    </row>
    <row r="107" spans="1:7" x14ac:dyDescent="0.45">
      <c r="A107" s="84">
        <v>109126</v>
      </c>
      <c r="B107" s="84">
        <v>110</v>
      </c>
      <c r="C107" s="84" t="s">
        <v>109</v>
      </c>
      <c r="D107" s="84">
        <v>2006</v>
      </c>
      <c r="E107" s="84" t="s">
        <v>108</v>
      </c>
      <c r="F107" s="85">
        <v>52.344144236126198</v>
      </c>
      <c r="G107" s="86"/>
    </row>
    <row r="108" spans="1:7" x14ac:dyDescent="0.45">
      <c r="A108" s="84">
        <v>109127</v>
      </c>
      <c r="B108" s="84">
        <v>63</v>
      </c>
      <c r="C108" s="84" t="s">
        <v>109</v>
      </c>
      <c r="D108" s="84">
        <v>2006</v>
      </c>
      <c r="E108" s="84" t="s">
        <v>108</v>
      </c>
      <c r="F108" s="85">
        <v>48.028872612039613</v>
      </c>
      <c r="G108" s="86"/>
    </row>
    <row r="109" spans="1:7" x14ac:dyDescent="0.45">
      <c r="A109" s="84">
        <v>109130</v>
      </c>
      <c r="B109" s="84">
        <v>110</v>
      </c>
      <c r="C109" s="84" t="s">
        <v>109</v>
      </c>
      <c r="D109" s="84">
        <v>2006</v>
      </c>
      <c r="E109" s="84" t="s">
        <v>108</v>
      </c>
      <c r="F109" s="85">
        <v>53.984476719034483</v>
      </c>
      <c r="G109" s="86"/>
    </row>
    <row r="110" spans="1:7" x14ac:dyDescent="0.45">
      <c r="A110" s="84">
        <v>109131</v>
      </c>
      <c r="B110" s="84">
        <v>110</v>
      </c>
      <c r="C110" s="84" t="s">
        <v>109</v>
      </c>
      <c r="D110" s="84">
        <v>2006</v>
      </c>
      <c r="E110" s="84" t="s">
        <v>108</v>
      </c>
      <c r="F110" s="85">
        <v>43.039794991118647</v>
      </c>
      <c r="G110" s="86"/>
    </row>
    <row r="111" spans="1:7" x14ac:dyDescent="0.45">
      <c r="A111" s="84">
        <v>109132</v>
      </c>
      <c r="B111" s="84">
        <v>110</v>
      </c>
      <c r="C111" s="84" t="s">
        <v>109</v>
      </c>
      <c r="D111" s="84">
        <v>2006</v>
      </c>
      <c r="E111" s="84" t="s">
        <v>108</v>
      </c>
      <c r="F111" s="85">
        <v>86.61585037674925</v>
      </c>
      <c r="G111" s="86"/>
    </row>
    <row r="112" spans="1:7" x14ac:dyDescent="0.45">
      <c r="A112" s="84">
        <v>109136</v>
      </c>
      <c r="B112" s="84">
        <v>110</v>
      </c>
      <c r="C112" s="84" t="s">
        <v>109</v>
      </c>
      <c r="D112" s="84">
        <v>2006</v>
      </c>
      <c r="E112" s="84" t="s">
        <v>108</v>
      </c>
      <c r="F112" s="85">
        <v>58.500919328032197</v>
      </c>
      <c r="G112" s="86"/>
    </row>
    <row r="113" spans="1:7" x14ac:dyDescent="0.45">
      <c r="A113" s="84">
        <v>109137</v>
      </c>
      <c r="B113" s="84">
        <v>110</v>
      </c>
      <c r="C113" s="84" t="s">
        <v>109</v>
      </c>
      <c r="D113" s="84">
        <v>2006</v>
      </c>
      <c r="E113" s="84" t="s">
        <v>108</v>
      </c>
      <c r="F113" s="85">
        <v>101.4230244078028</v>
      </c>
      <c r="G113" s="86"/>
    </row>
    <row r="114" spans="1:7" x14ac:dyDescent="0.45">
      <c r="A114" s="84">
        <v>109934</v>
      </c>
      <c r="B114" s="84">
        <v>65</v>
      </c>
      <c r="C114" s="84" t="s">
        <v>112</v>
      </c>
      <c r="D114" s="84">
        <v>1975</v>
      </c>
      <c r="E114" s="84" t="s">
        <v>108</v>
      </c>
      <c r="F114" s="85">
        <v>71.168634223145546</v>
      </c>
      <c r="G114" s="86"/>
    </row>
    <row r="115" spans="1:7" x14ac:dyDescent="0.45">
      <c r="A115" s="84">
        <v>110493</v>
      </c>
      <c r="B115" s="84">
        <v>160</v>
      </c>
      <c r="C115" s="84" t="s">
        <v>109</v>
      </c>
      <c r="D115" s="84">
        <v>2006</v>
      </c>
      <c r="E115" s="84" t="s">
        <v>108</v>
      </c>
      <c r="F115" s="85">
        <v>78.491234039554513</v>
      </c>
      <c r="G115" s="86"/>
    </row>
    <row r="116" spans="1:7" x14ac:dyDescent="0.45">
      <c r="A116" s="84">
        <v>112396</v>
      </c>
      <c r="B116" s="84">
        <v>110</v>
      </c>
      <c r="C116" s="84" t="s">
        <v>109</v>
      </c>
      <c r="D116" s="84">
        <v>2008</v>
      </c>
      <c r="E116" s="84" t="s">
        <v>108</v>
      </c>
      <c r="F116" s="85">
        <v>159.76402970726841</v>
      </c>
      <c r="G116" s="86"/>
    </row>
    <row r="117" spans="1:7" x14ac:dyDescent="0.45">
      <c r="A117" s="84">
        <v>112398</v>
      </c>
      <c r="B117" s="84">
        <v>110</v>
      </c>
      <c r="C117" s="84" t="s">
        <v>109</v>
      </c>
      <c r="D117" s="84">
        <v>2008</v>
      </c>
      <c r="E117" s="84" t="s">
        <v>108</v>
      </c>
      <c r="F117" s="85">
        <v>113.0702435880434</v>
      </c>
      <c r="G117" s="86"/>
    </row>
    <row r="118" spans="1:7" x14ac:dyDescent="0.45">
      <c r="A118" s="84">
        <v>112399</v>
      </c>
      <c r="B118" s="84">
        <v>110</v>
      </c>
      <c r="C118" s="84" t="s">
        <v>109</v>
      </c>
      <c r="D118" s="84">
        <v>2008</v>
      </c>
      <c r="E118" s="84" t="s">
        <v>108</v>
      </c>
      <c r="F118" s="85">
        <v>160.18826857661421</v>
      </c>
      <c r="G118" s="86"/>
    </row>
    <row r="119" spans="1:7" x14ac:dyDescent="0.45">
      <c r="A119" s="84">
        <v>112402</v>
      </c>
      <c r="B119" s="84">
        <v>90</v>
      </c>
      <c r="C119" s="84" t="s">
        <v>109</v>
      </c>
      <c r="D119" s="84">
        <v>2008</v>
      </c>
      <c r="E119" s="84" t="s">
        <v>108</v>
      </c>
      <c r="F119" s="85">
        <v>408.17885883405461</v>
      </c>
      <c r="G119" s="86"/>
    </row>
    <row r="120" spans="1:7" x14ac:dyDescent="0.45">
      <c r="A120" s="84">
        <v>112403</v>
      </c>
      <c r="B120" s="84">
        <v>110</v>
      </c>
      <c r="C120" s="84" t="s">
        <v>109</v>
      </c>
      <c r="D120" s="84">
        <v>2008</v>
      </c>
      <c r="E120" s="84" t="s">
        <v>108</v>
      </c>
      <c r="F120" s="85">
        <v>200.86788417566069</v>
      </c>
      <c r="G120" s="86"/>
    </row>
    <row r="121" spans="1:7" x14ac:dyDescent="0.45">
      <c r="A121" s="84">
        <v>112404</v>
      </c>
      <c r="B121" s="84">
        <v>110</v>
      </c>
      <c r="C121" s="84" t="s">
        <v>109</v>
      </c>
      <c r="D121" s="84">
        <v>2008</v>
      </c>
      <c r="E121" s="84" t="s">
        <v>108</v>
      </c>
      <c r="F121" s="85">
        <v>200.89724665023309</v>
      </c>
      <c r="G121" s="86"/>
    </row>
    <row r="122" spans="1:7" x14ac:dyDescent="0.45">
      <c r="A122" s="84">
        <v>112405</v>
      </c>
      <c r="B122" s="84">
        <v>110</v>
      </c>
      <c r="C122" s="84" t="s">
        <v>109</v>
      </c>
      <c r="D122" s="84">
        <v>2008</v>
      </c>
      <c r="E122" s="84" t="s">
        <v>108</v>
      </c>
      <c r="F122" s="85">
        <v>161.2901023429265</v>
      </c>
      <c r="G122" s="86"/>
    </row>
    <row r="123" spans="1:7" x14ac:dyDescent="0.45">
      <c r="A123" s="84">
        <v>117979</v>
      </c>
      <c r="B123" s="84">
        <v>40</v>
      </c>
      <c r="C123" s="84" t="s">
        <v>109</v>
      </c>
      <c r="D123" s="84">
        <v>2008</v>
      </c>
      <c r="E123" s="84" t="s">
        <v>108</v>
      </c>
      <c r="F123" s="85">
        <v>34.862910585623069</v>
      </c>
      <c r="G123" s="86" t="s">
        <v>285</v>
      </c>
    </row>
    <row r="124" spans="1:7" x14ac:dyDescent="0.45">
      <c r="A124" s="84">
        <v>118554</v>
      </c>
      <c r="B124" s="84">
        <v>110</v>
      </c>
      <c r="C124" s="84" t="s">
        <v>109</v>
      </c>
      <c r="D124" s="84">
        <v>2006</v>
      </c>
      <c r="E124" s="84" t="s">
        <v>108</v>
      </c>
      <c r="F124" s="85">
        <v>38.191665511175557</v>
      </c>
      <c r="G124" s="86"/>
    </row>
    <row r="125" spans="1:7" x14ac:dyDescent="0.45">
      <c r="A125" s="84">
        <v>119005</v>
      </c>
      <c r="B125" s="84">
        <v>160</v>
      </c>
      <c r="C125" s="84" t="s">
        <v>109</v>
      </c>
      <c r="D125" s="84">
        <v>2008</v>
      </c>
      <c r="E125" s="84" t="s">
        <v>108</v>
      </c>
      <c r="F125" s="85">
        <v>491.33125752858399</v>
      </c>
      <c r="G125" s="86"/>
    </row>
    <row r="126" spans="1:7" x14ac:dyDescent="0.45">
      <c r="A126" s="84">
        <v>119006</v>
      </c>
      <c r="B126" s="84">
        <v>160</v>
      </c>
      <c r="C126" s="84" t="s">
        <v>109</v>
      </c>
      <c r="D126" s="84">
        <v>2008</v>
      </c>
      <c r="E126" s="84" t="s">
        <v>108</v>
      </c>
      <c r="F126" s="85">
        <v>490.11631104727161</v>
      </c>
      <c r="G126" s="86"/>
    </row>
    <row r="127" spans="1:7" x14ac:dyDescent="0.45">
      <c r="A127" s="84">
        <v>119043</v>
      </c>
      <c r="B127" s="84">
        <v>110</v>
      </c>
      <c r="C127" s="84" t="s">
        <v>109</v>
      </c>
      <c r="D127" s="84">
        <v>2006</v>
      </c>
      <c r="E127" s="84" t="s">
        <v>108</v>
      </c>
      <c r="F127" s="85">
        <v>47.473781728762823</v>
      </c>
      <c r="G127" s="86"/>
    </row>
    <row r="128" spans="1:7" ht="19.5" x14ac:dyDescent="0.45">
      <c r="A128" s="84">
        <v>121619</v>
      </c>
      <c r="B128" s="84">
        <v>65</v>
      </c>
      <c r="C128" s="84" t="s">
        <v>112</v>
      </c>
      <c r="D128" s="84">
        <v>1975</v>
      </c>
      <c r="E128" s="84" t="s">
        <v>108</v>
      </c>
      <c r="F128" s="85">
        <v>41.070360425034153</v>
      </c>
      <c r="G128" s="86" t="s">
        <v>286</v>
      </c>
    </row>
    <row r="129" spans="1:7" ht="19.5" x14ac:dyDescent="0.45">
      <c r="A129" s="84">
        <v>121620</v>
      </c>
      <c r="B129" s="84">
        <v>65</v>
      </c>
      <c r="C129" s="84" t="s">
        <v>112</v>
      </c>
      <c r="D129" s="84">
        <v>1975</v>
      </c>
      <c r="E129" s="84" t="s">
        <v>108</v>
      </c>
      <c r="F129" s="85">
        <v>44.335818071960723</v>
      </c>
      <c r="G129" s="86" t="s">
        <v>286</v>
      </c>
    </row>
    <row r="130" spans="1:7" x14ac:dyDescent="0.45">
      <c r="A130" s="84">
        <v>135583</v>
      </c>
      <c r="B130" s="84">
        <v>63</v>
      </c>
      <c r="C130" s="84" t="s">
        <v>109</v>
      </c>
      <c r="D130" s="84">
        <v>2006</v>
      </c>
      <c r="E130" s="84" t="s">
        <v>108</v>
      </c>
      <c r="F130" s="85">
        <v>31.19061129565122</v>
      </c>
      <c r="G130" s="86"/>
    </row>
    <row r="131" spans="1:7" x14ac:dyDescent="0.45">
      <c r="A131" s="84">
        <v>143964</v>
      </c>
      <c r="B131" s="84">
        <v>90</v>
      </c>
      <c r="C131" s="84" t="s">
        <v>109</v>
      </c>
      <c r="D131" s="84">
        <v>2008</v>
      </c>
      <c r="E131" s="84" t="s">
        <v>108</v>
      </c>
      <c r="F131" s="85">
        <v>31.528159218037029</v>
      </c>
      <c r="G131" s="86"/>
    </row>
    <row r="132" spans="1:7" x14ac:dyDescent="0.45">
      <c r="A132" s="84">
        <v>143965</v>
      </c>
      <c r="B132" s="84">
        <v>50</v>
      </c>
      <c r="C132" s="84" t="s">
        <v>109</v>
      </c>
      <c r="D132" s="84">
        <v>1901</v>
      </c>
      <c r="E132" s="84" t="s">
        <v>108</v>
      </c>
      <c r="F132" s="85">
        <v>32.056026257575802</v>
      </c>
      <c r="G132" s="86"/>
    </row>
    <row r="133" spans="1:7" x14ac:dyDescent="0.45">
      <c r="A133" s="84">
        <v>164580</v>
      </c>
      <c r="B133" s="84">
        <v>110</v>
      </c>
      <c r="C133" s="84" t="s">
        <v>109</v>
      </c>
      <c r="D133" s="84">
        <v>2019</v>
      </c>
      <c r="E133" s="84" t="s">
        <v>108</v>
      </c>
      <c r="F133" s="85">
        <v>295.77312187005538</v>
      </c>
      <c r="G133" s="86"/>
    </row>
    <row r="134" spans="1:7" x14ac:dyDescent="0.45">
      <c r="A134" s="84">
        <v>164641</v>
      </c>
      <c r="B134" s="84">
        <v>110</v>
      </c>
      <c r="C134" s="84" t="s">
        <v>109</v>
      </c>
      <c r="D134" s="84">
        <v>2019</v>
      </c>
      <c r="E134" s="84" t="s">
        <v>108</v>
      </c>
      <c r="F134" s="85">
        <v>285.38709092634838</v>
      </c>
      <c r="G134" s="86"/>
    </row>
    <row r="135" spans="1:7" x14ac:dyDescent="0.45">
      <c r="A135" s="84">
        <v>164640</v>
      </c>
      <c r="B135" s="84"/>
      <c r="C135" s="84" t="s">
        <v>109</v>
      </c>
      <c r="D135" s="84">
        <v>2019</v>
      </c>
      <c r="E135" s="84" t="s">
        <v>108</v>
      </c>
      <c r="F135" s="85">
        <v>1.68413451427994</v>
      </c>
      <c r="G135" s="86"/>
    </row>
    <row r="136" spans="1:7" x14ac:dyDescent="0.45">
      <c r="A136" s="84">
        <v>119007</v>
      </c>
      <c r="B136" s="84">
        <v>160</v>
      </c>
      <c r="C136" s="84" t="s">
        <v>109</v>
      </c>
      <c r="D136" s="84">
        <v>2011</v>
      </c>
      <c r="E136" s="84" t="s">
        <v>108</v>
      </c>
      <c r="F136" s="85">
        <v>2.0765089284408429</v>
      </c>
      <c r="G136" s="86"/>
    </row>
    <row r="137" spans="1:7" x14ac:dyDescent="0.45">
      <c r="A137" s="84">
        <v>109088</v>
      </c>
      <c r="B137" s="84">
        <v>110</v>
      </c>
      <c r="C137" s="84" t="s">
        <v>109</v>
      </c>
      <c r="D137" s="84">
        <v>2006</v>
      </c>
      <c r="E137" s="84" t="s">
        <v>108</v>
      </c>
      <c r="F137" s="85">
        <v>14.33581546723712</v>
      </c>
      <c r="G137" s="86"/>
    </row>
    <row r="138" spans="1:7" x14ac:dyDescent="0.45">
      <c r="A138" s="84">
        <v>109103</v>
      </c>
      <c r="B138" s="84">
        <v>160</v>
      </c>
      <c r="C138" s="84" t="s">
        <v>109</v>
      </c>
      <c r="D138" s="84">
        <v>2006</v>
      </c>
      <c r="E138" s="84" t="s">
        <v>108</v>
      </c>
      <c r="F138" s="85">
        <v>15.18346643659798</v>
      </c>
      <c r="G138" s="86"/>
    </row>
    <row r="139" spans="1:7" x14ac:dyDescent="0.45">
      <c r="A139" s="84">
        <v>109120</v>
      </c>
      <c r="B139" s="84">
        <v>110</v>
      </c>
      <c r="C139" s="84" t="s">
        <v>109</v>
      </c>
      <c r="D139" s="84">
        <v>2006</v>
      </c>
      <c r="E139" s="84" t="s">
        <v>108</v>
      </c>
      <c r="F139" s="85">
        <v>15.54726824454792</v>
      </c>
      <c r="G139" s="86"/>
    </row>
    <row r="140" spans="1:7" x14ac:dyDescent="0.45">
      <c r="A140" s="84">
        <v>109121</v>
      </c>
      <c r="B140" s="84">
        <v>110</v>
      </c>
      <c r="C140" s="84" t="s">
        <v>109</v>
      </c>
      <c r="D140" s="84">
        <v>2006</v>
      </c>
      <c r="E140" s="84" t="s">
        <v>108</v>
      </c>
      <c r="F140" s="85">
        <v>27.905298943859279</v>
      </c>
      <c r="G140" s="86"/>
    </row>
    <row r="141" spans="1:7" x14ac:dyDescent="0.45">
      <c r="A141" s="84">
        <v>109123</v>
      </c>
      <c r="B141" s="84">
        <v>110</v>
      </c>
      <c r="C141" s="84" t="s">
        <v>109</v>
      </c>
      <c r="D141" s="84">
        <v>2006</v>
      </c>
      <c r="E141" s="84" t="s">
        <v>108</v>
      </c>
      <c r="F141" s="85">
        <v>18.11464298635558</v>
      </c>
      <c r="G141" s="86"/>
    </row>
    <row r="142" spans="1:7" x14ac:dyDescent="0.45">
      <c r="A142" s="84">
        <v>109129</v>
      </c>
      <c r="B142" s="84">
        <v>110</v>
      </c>
      <c r="C142" s="84" t="s">
        <v>109</v>
      </c>
      <c r="D142" s="84">
        <v>2006</v>
      </c>
      <c r="E142" s="84" t="s">
        <v>108</v>
      </c>
      <c r="F142" s="85">
        <v>22.144578632960801</v>
      </c>
      <c r="G142" s="86"/>
    </row>
    <row r="143" spans="1:7" x14ac:dyDescent="0.45">
      <c r="A143" s="84">
        <v>109133</v>
      </c>
      <c r="B143" s="84">
        <v>110</v>
      </c>
      <c r="C143" s="84" t="s">
        <v>109</v>
      </c>
      <c r="D143" s="84">
        <v>2006</v>
      </c>
      <c r="E143" s="84" t="s">
        <v>108</v>
      </c>
      <c r="F143" s="85">
        <v>14.865002594873649</v>
      </c>
      <c r="G143" s="86"/>
    </row>
    <row r="144" spans="1:7" x14ac:dyDescent="0.45">
      <c r="A144" s="84">
        <v>109135</v>
      </c>
      <c r="B144" s="84">
        <v>110</v>
      </c>
      <c r="C144" s="84" t="s">
        <v>109</v>
      </c>
      <c r="D144" s="84">
        <v>2006</v>
      </c>
      <c r="E144" s="84" t="s">
        <v>108</v>
      </c>
      <c r="F144" s="85">
        <v>23.17284508722938</v>
      </c>
      <c r="G144" s="86"/>
    </row>
    <row r="145" spans="1:7" x14ac:dyDescent="0.45">
      <c r="A145" s="84">
        <v>109138</v>
      </c>
      <c r="B145" s="84">
        <v>110</v>
      </c>
      <c r="C145" s="84" t="s">
        <v>109</v>
      </c>
      <c r="D145" s="84">
        <v>2006</v>
      </c>
      <c r="E145" s="84" t="s">
        <v>108</v>
      </c>
      <c r="F145" s="85">
        <v>15.535688621238871</v>
      </c>
      <c r="G145" s="86"/>
    </row>
    <row r="146" spans="1:7" x14ac:dyDescent="0.45">
      <c r="A146" s="84">
        <v>109094</v>
      </c>
      <c r="B146" s="84">
        <v>110</v>
      </c>
      <c r="C146" s="84" t="s">
        <v>109</v>
      </c>
      <c r="D146" s="84">
        <v>2006</v>
      </c>
      <c r="E146" s="84" t="s">
        <v>108</v>
      </c>
      <c r="F146" s="85">
        <v>13.507854885658549</v>
      </c>
      <c r="G146" s="86"/>
    </row>
    <row r="147" spans="1:7" x14ac:dyDescent="0.45">
      <c r="A147" s="84">
        <v>169754</v>
      </c>
      <c r="B147" s="84">
        <v>160</v>
      </c>
      <c r="C147" s="84" t="s">
        <v>109</v>
      </c>
      <c r="D147" s="84">
        <v>2006</v>
      </c>
      <c r="E147" s="84" t="s">
        <v>108</v>
      </c>
      <c r="F147" s="85">
        <v>14.69108665912875</v>
      </c>
      <c r="G147" s="86"/>
    </row>
    <row r="148" spans="1:7" x14ac:dyDescent="0.45">
      <c r="A148" s="84">
        <v>110492</v>
      </c>
      <c r="B148" s="84">
        <v>110</v>
      </c>
      <c r="C148" s="84" t="s">
        <v>109</v>
      </c>
      <c r="D148" s="84">
        <v>2006</v>
      </c>
      <c r="E148" s="84" t="s">
        <v>108</v>
      </c>
      <c r="F148" s="85">
        <v>16.128767653577231</v>
      </c>
      <c r="G148" s="86"/>
    </row>
    <row r="149" spans="1:7" x14ac:dyDescent="0.45">
      <c r="A149" s="84">
        <v>3822</v>
      </c>
      <c r="B149" s="84">
        <v>110</v>
      </c>
      <c r="C149" s="84" t="s">
        <v>109</v>
      </c>
      <c r="D149" s="84">
        <v>2008</v>
      </c>
      <c r="E149" s="84"/>
      <c r="F149" s="85">
        <v>304.53143760005639</v>
      </c>
      <c r="G149" s="86"/>
    </row>
    <row r="150" spans="1:7" x14ac:dyDescent="0.45">
      <c r="A150" s="84">
        <v>422</v>
      </c>
      <c r="B150" s="84">
        <v>200</v>
      </c>
      <c r="C150" s="84" t="s">
        <v>109</v>
      </c>
      <c r="D150" s="84">
        <v>2006</v>
      </c>
      <c r="E150" s="84"/>
      <c r="F150" s="85">
        <v>633.75948258933931</v>
      </c>
      <c r="G150" s="86"/>
    </row>
    <row r="151" spans="1:7" x14ac:dyDescent="0.45">
      <c r="A151" s="84">
        <v>292</v>
      </c>
      <c r="B151" s="84">
        <v>200</v>
      </c>
      <c r="C151" s="84" t="s">
        <v>109</v>
      </c>
      <c r="D151" s="84">
        <v>2006</v>
      </c>
      <c r="E151" s="84"/>
      <c r="F151" s="85">
        <v>234.80336234116581</v>
      </c>
      <c r="G151" s="86"/>
    </row>
    <row r="152" spans="1:7" x14ac:dyDescent="0.45">
      <c r="A152" s="84">
        <v>136328</v>
      </c>
      <c r="B152" s="84">
        <v>160</v>
      </c>
      <c r="C152" s="84" t="s">
        <v>109</v>
      </c>
      <c r="D152" s="84">
        <v>2006</v>
      </c>
      <c r="E152" s="84" t="s">
        <v>108</v>
      </c>
      <c r="F152" s="85">
        <v>7.8217752605779278</v>
      </c>
      <c r="G152" s="86"/>
    </row>
    <row r="153" spans="1:7" x14ac:dyDescent="0.45">
      <c r="A153" s="84">
        <v>136327</v>
      </c>
      <c r="B153" s="84">
        <v>160</v>
      </c>
      <c r="C153" s="84" t="s">
        <v>109</v>
      </c>
      <c r="D153" s="84">
        <v>2006</v>
      </c>
      <c r="E153" s="84" t="s">
        <v>108</v>
      </c>
      <c r="F153" s="85">
        <v>7.319006488790194</v>
      </c>
      <c r="G153" s="86"/>
    </row>
    <row r="154" spans="1:7" x14ac:dyDescent="0.45">
      <c r="A154" s="84">
        <v>108959</v>
      </c>
      <c r="B154" s="84">
        <v>110</v>
      </c>
      <c r="C154" s="84" t="s">
        <v>109</v>
      </c>
      <c r="D154" s="84">
        <v>2007</v>
      </c>
      <c r="E154" s="84" t="s">
        <v>108</v>
      </c>
      <c r="F154" s="85">
        <v>96.850939297208498</v>
      </c>
      <c r="G154" s="86"/>
    </row>
    <row r="155" spans="1:7" x14ac:dyDescent="0.45">
      <c r="A155" s="84">
        <v>112621</v>
      </c>
      <c r="B155" s="84">
        <v>110</v>
      </c>
      <c r="C155" s="84" t="s">
        <v>109</v>
      </c>
      <c r="D155" s="84">
        <v>2005</v>
      </c>
      <c r="E155" s="84" t="s">
        <v>108</v>
      </c>
      <c r="F155" s="85">
        <v>754.19215608363368</v>
      </c>
      <c r="G155" s="86"/>
    </row>
    <row r="156" spans="1:7" x14ac:dyDescent="0.45">
      <c r="A156" s="84">
        <v>116975</v>
      </c>
      <c r="B156" s="84">
        <v>90</v>
      </c>
      <c r="C156" s="84" t="s">
        <v>109</v>
      </c>
      <c r="D156" s="84">
        <v>2002</v>
      </c>
      <c r="E156" s="84" t="s">
        <v>108</v>
      </c>
      <c r="F156" s="85">
        <v>54.694611986833351</v>
      </c>
      <c r="G156" s="86"/>
    </row>
    <row r="157" spans="1:7" x14ac:dyDescent="0.45">
      <c r="A157" s="84">
        <v>116994</v>
      </c>
      <c r="B157" s="84">
        <v>90</v>
      </c>
      <c r="C157" s="84" t="s">
        <v>109</v>
      </c>
      <c r="D157" s="84">
        <v>2002</v>
      </c>
      <c r="E157" s="84" t="s">
        <v>108</v>
      </c>
      <c r="F157" s="85">
        <v>58.994344702626478</v>
      </c>
      <c r="G157" s="86" t="s">
        <v>269</v>
      </c>
    </row>
    <row r="158" spans="1:7" x14ac:dyDescent="0.45">
      <c r="A158" s="84">
        <v>116996</v>
      </c>
      <c r="B158" s="84">
        <v>110</v>
      </c>
      <c r="C158" s="84" t="s">
        <v>109</v>
      </c>
      <c r="D158" s="84">
        <v>2010</v>
      </c>
      <c r="E158" s="84" t="s">
        <v>108</v>
      </c>
      <c r="F158" s="85">
        <v>414.33259326139802</v>
      </c>
      <c r="G158" s="86"/>
    </row>
    <row r="159" spans="1:7" x14ac:dyDescent="0.45">
      <c r="A159" s="84">
        <v>116997</v>
      </c>
      <c r="B159" s="84">
        <v>110</v>
      </c>
      <c r="C159" s="84" t="s">
        <v>109</v>
      </c>
      <c r="D159" s="84">
        <v>2007</v>
      </c>
      <c r="E159" s="84" t="s">
        <v>108</v>
      </c>
      <c r="F159" s="85">
        <v>57.717420218983989</v>
      </c>
      <c r="G159" s="86"/>
    </row>
    <row r="160" spans="1:7" x14ac:dyDescent="0.45">
      <c r="A160" s="84">
        <v>120030</v>
      </c>
      <c r="B160" s="84">
        <v>90</v>
      </c>
      <c r="C160" s="84" t="s">
        <v>109</v>
      </c>
      <c r="D160" s="84">
        <v>2003</v>
      </c>
      <c r="E160" s="84" t="s">
        <v>108</v>
      </c>
      <c r="F160" s="85">
        <v>305.30913665081772</v>
      </c>
      <c r="G160" s="86"/>
    </row>
    <row r="161" spans="1:7" x14ac:dyDescent="0.45">
      <c r="A161" s="84">
        <v>123641</v>
      </c>
      <c r="B161" s="84">
        <v>160</v>
      </c>
      <c r="C161" s="84" t="s">
        <v>109</v>
      </c>
      <c r="D161" s="84">
        <v>2012</v>
      </c>
      <c r="E161" s="84" t="s">
        <v>108</v>
      </c>
      <c r="F161" s="85">
        <v>382.25295196259179</v>
      </c>
      <c r="G161" s="86"/>
    </row>
    <row r="162" spans="1:7" x14ac:dyDescent="0.45">
      <c r="A162" s="84">
        <v>125893</v>
      </c>
      <c r="B162" s="84">
        <v>110</v>
      </c>
      <c r="C162" s="84" t="s">
        <v>109</v>
      </c>
      <c r="D162" s="84">
        <v>2012</v>
      </c>
      <c r="E162" s="84" t="s">
        <v>108</v>
      </c>
      <c r="F162" s="85">
        <v>43.641881440726983</v>
      </c>
      <c r="G162" s="86"/>
    </row>
    <row r="163" spans="1:7" x14ac:dyDescent="0.45">
      <c r="A163" s="84">
        <v>125894</v>
      </c>
      <c r="B163" s="84">
        <v>110</v>
      </c>
      <c r="C163" s="84" t="s">
        <v>109</v>
      </c>
      <c r="D163" s="84">
        <v>2015</v>
      </c>
      <c r="E163" s="84" t="s">
        <v>108</v>
      </c>
      <c r="F163" s="85">
        <v>37.490039866722803</v>
      </c>
      <c r="G163" s="86"/>
    </row>
    <row r="164" spans="1:7" x14ac:dyDescent="0.45">
      <c r="A164" s="84">
        <v>134439</v>
      </c>
      <c r="B164" s="84">
        <v>90</v>
      </c>
      <c r="C164" s="84" t="s">
        <v>109</v>
      </c>
      <c r="D164" s="84">
        <v>2002</v>
      </c>
      <c r="E164" s="84" t="s">
        <v>108</v>
      </c>
      <c r="F164" s="85">
        <v>240.68484531930039</v>
      </c>
      <c r="G164" s="86"/>
    </row>
    <row r="165" spans="1:7" x14ac:dyDescent="0.45">
      <c r="A165" s="84">
        <v>134441</v>
      </c>
      <c r="B165" s="84">
        <v>90</v>
      </c>
      <c r="C165" s="84" t="s">
        <v>109</v>
      </c>
      <c r="D165" s="84">
        <v>2002</v>
      </c>
      <c r="E165" s="84" t="s">
        <v>108</v>
      </c>
      <c r="F165" s="85">
        <v>117.0766328002217</v>
      </c>
      <c r="G165" s="86"/>
    </row>
    <row r="166" spans="1:7" x14ac:dyDescent="0.45">
      <c r="A166" s="84">
        <v>134443</v>
      </c>
      <c r="B166" s="84">
        <v>90</v>
      </c>
      <c r="C166" s="84" t="s">
        <v>109</v>
      </c>
      <c r="D166" s="84">
        <v>2002</v>
      </c>
      <c r="E166" s="84" t="s">
        <v>108</v>
      </c>
      <c r="F166" s="85">
        <v>157.32728777146559</v>
      </c>
      <c r="G166" s="86"/>
    </row>
    <row r="167" spans="1:7" x14ac:dyDescent="0.45">
      <c r="A167" s="84">
        <v>134444</v>
      </c>
      <c r="B167" s="84">
        <v>90</v>
      </c>
      <c r="C167" s="84" t="s">
        <v>109</v>
      </c>
      <c r="D167" s="84">
        <v>2003</v>
      </c>
      <c r="E167" s="84" t="s">
        <v>108</v>
      </c>
      <c r="F167" s="85">
        <v>258.73943252059291</v>
      </c>
      <c r="G167" s="86"/>
    </row>
    <row r="168" spans="1:7" x14ac:dyDescent="0.45">
      <c r="A168" s="84">
        <v>134446</v>
      </c>
      <c r="B168" s="84">
        <v>90</v>
      </c>
      <c r="C168" s="84" t="s">
        <v>109</v>
      </c>
      <c r="D168" s="84">
        <v>2003</v>
      </c>
      <c r="E168" s="84" t="s">
        <v>108</v>
      </c>
      <c r="F168" s="85">
        <v>196.55774313435009</v>
      </c>
      <c r="G168" s="86"/>
    </row>
    <row r="169" spans="1:7" x14ac:dyDescent="0.45">
      <c r="A169" s="84">
        <v>134447</v>
      </c>
      <c r="B169" s="84">
        <v>90</v>
      </c>
      <c r="C169" s="84" t="s">
        <v>109</v>
      </c>
      <c r="D169" s="84">
        <v>2003</v>
      </c>
      <c r="E169" s="84" t="s">
        <v>108</v>
      </c>
      <c r="F169" s="85">
        <v>188.78649075697459</v>
      </c>
      <c r="G169" s="86"/>
    </row>
    <row r="170" spans="1:7" x14ac:dyDescent="0.45">
      <c r="A170" s="84">
        <v>134448</v>
      </c>
      <c r="B170" s="84">
        <v>90</v>
      </c>
      <c r="C170" s="84" t="s">
        <v>109</v>
      </c>
      <c r="D170" s="84">
        <v>2003</v>
      </c>
      <c r="E170" s="84" t="s">
        <v>108</v>
      </c>
      <c r="F170" s="85">
        <v>794.84453170041229</v>
      </c>
      <c r="G170" s="86"/>
    </row>
    <row r="171" spans="1:7" x14ac:dyDescent="0.45">
      <c r="A171" s="84">
        <v>134449</v>
      </c>
      <c r="B171" s="84">
        <v>90</v>
      </c>
      <c r="C171" s="84" t="s">
        <v>109</v>
      </c>
      <c r="D171" s="84">
        <v>1901</v>
      </c>
      <c r="E171" s="84" t="s">
        <v>108</v>
      </c>
      <c r="F171" s="85">
        <v>103.99718865185029</v>
      </c>
      <c r="G171" s="86"/>
    </row>
    <row r="172" spans="1:7" x14ac:dyDescent="0.45">
      <c r="A172" s="84">
        <v>134462</v>
      </c>
      <c r="B172" s="84">
        <v>90</v>
      </c>
      <c r="C172" s="84" t="s">
        <v>109</v>
      </c>
      <c r="D172" s="84">
        <v>2004</v>
      </c>
      <c r="E172" s="84" t="s">
        <v>108</v>
      </c>
      <c r="F172" s="85">
        <v>497.06860230326151</v>
      </c>
      <c r="G172" s="86"/>
    </row>
    <row r="173" spans="1:7" x14ac:dyDescent="0.45">
      <c r="A173" s="84">
        <v>134464</v>
      </c>
      <c r="B173" s="84">
        <v>110</v>
      </c>
      <c r="C173" s="84" t="s">
        <v>109</v>
      </c>
      <c r="D173" s="84">
        <v>2005</v>
      </c>
      <c r="E173" s="84" t="s">
        <v>108</v>
      </c>
      <c r="F173" s="85">
        <v>673.41665803595708</v>
      </c>
      <c r="G173" s="86"/>
    </row>
    <row r="174" spans="1:7" x14ac:dyDescent="0.45">
      <c r="A174" s="84">
        <v>134466</v>
      </c>
      <c r="B174" s="84">
        <v>110</v>
      </c>
      <c r="C174" s="84" t="s">
        <v>109</v>
      </c>
      <c r="D174" s="84">
        <v>2005</v>
      </c>
      <c r="E174" s="84" t="s">
        <v>108</v>
      </c>
      <c r="F174" s="85">
        <v>48.244914659334093</v>
      </c>
      <c r="G174" s="86"/>
    </row>
    <row r="175" spans="1:7" x14ac:dyDescent="0.45">
      <c r="A175" s="84">
        <v>134470</v>
      </c>
      <c r="B175" s="84">
        <v>110</v>
      </c>
      <c r="C175" s="84" t="s">
        <v>109</v>
      </c>
      <c r="D175" s="84">
        <v>2006</v>
      </c>
      <c r="E175" s="84" t="s">
        <v>108</v>
      </c>
      <c r="F175" s="85">
        <v>57.049133655750317</v>
      </c>
      <c r="G175" s="86"/>
    </row>
    <row r="176" spans="1:7" x14ac:dyDescent="0.45">
      <c r="A176" s="84">
        <v>134472</v>
      </c>
      <c r="B176" s="84">
        <v>225</v>
      </c>
      <c r="C176" s="84" t="s">
        <v>109</v>
      </c>
      <c r="D176" s="84">
        <v>2007</v>
      </c>
      <c r="E176" s="84" t="s">
        <v>108</v>
      </c>
      <c r="F176" s="85">
        <v>61.583861141232802</v>
      </c>
      <c r="G176" s="86"/>
    </row>
    <row r="177" spans="1:7" x14ac:dyDescent="0.45">
      <c r="A177" s="84">
        <v>134473</v>
      </c>
      <c r="B177" s="84">
        <v>225</v>
      </c>
      <c r="C177" s="84" t="s">
        <v>109</v>
      </c>
      <c r="D177" s="84">
        <v>2006</v>
      </c>
      <c r="E177" s="84" t="s">
        <v>108</v>
      </c>
      <c r="F177" s="85">
        <v>612.20721621969028</v>
      </c>
      <c r="G177" s="86"/>
    </row>
    <row r="178" spans="1:7" x14ac:dyDescent="0.45">
      <c r="A178" s="84">
        <v>134475</v>
      </c>
      <c r="B178" s="84">
        <v>110</v>
      </c>
      <c r="C178" s="84" t="s">
        <v>109</v>
      </c>
      <c r="D178" s="84">
        <v>2005</v>
      </c>
      <c r="E178" s="84" t="s">
        <v>108</v>
      </c>
      <c r="F178" s="85">
        <v>103.8762878701898</v>
      </c>
      <c r="G178" s="86"/>
    </row>
    <row r="179" spans="1:7" x14ac:dyDescent="0.45">
      <c r="A179" s="84">
        <v>134476</v>
      </c>
      <c r="B179" s="84">
        <v>110</v>
      </c>
      <c r="C179" s="84" t="s">
        <v>109</v>
      </c>
      <c r="D179" s="84">
        <v>2006</v>
      </c>
      <c r="E179" s="84" t="s">
        <v>108</v>
      </c>
      <c r="F179" s="85">
        <v>451.20034961843658</v>
      </c>
      <c r="G179" s="86"/>
    </row>
    <row r="180" spans="1:7" x14ac:dyDescent="0.45">
      <c r="A180" s="84">
        <v>134481</v>
      </c>
      <c r="B180" s="84">
        <v>63</v>
      </c>
      <c r="C180" s="84" t="s">
        <v>109</v>
      </c>
      <c r="D180" s="84">
        <v>2006</v>
      </c>
      <c r="E180" s="84" t="s">
        <v>108</v>
      </c>
      <c r="F180" s="85">
        <v>393.29288776083263</v>
      </c>
      <c r="G180" s="86"/>
    </row>
    <row r="181" spans="1:7" x14ac:dyDescent="0.45">
      <c r="A181" s="84">
        <v>148959</v>
      </c>
      <c r="B181" s="84">
        <v>160</v>
      </c>
      <c r="C181" s="84" t="s">
        <v>109</v>
      </c>
      <c r="D181" s="84">
        <v>2018</v>
      </c>
      <c r="E181" s="84" t="s">
        <v>108</v>
      </c>
      <c r="F181" s="85">
        <v>383.92153776026288</v>
      </c>
      <c r="G181" s="86"/>
    </row>
    <row r="182" spans="1:7" x14ac:dyDescent="0.45">
      <c r="A182" s="84">
        <v>163883</v>
      </c>
      <c r="B182" s="84">
        <v>63</v>
      </c>
      <c r="C182" s="84" t="s">
        <v>109</v>
      </c>
      <c r="D182" s="84">
        <v>2019</v>
      </c>
      <c r="E182" s="84" t="s">
        <v>108</v>
      </c>
      <c r="F182" s="85">
        <v>101.5655785773905</v>
      </c>
      <c r="G182" s="86"/>
    </row>
    <row r="183" spans="1:7" x14ac:dyDescent="0.45">
      <c r="A183" s="84">
        <v>163899</v>
      </c>
      <c r="B183" s="84">
        <v>63</v>
      </c>
      <c r="C183" s="84" t="s">
        <v>109</v>
      </c>
      <c r="D183" s="84">
        <v>2019</v>
      </c>
      <c r="E183" s="84" t="s">
        <v>108</v>
      </c>
      <c r="F183" s="85">
        <v>97.323549642567301</v>
      </c>
      <c r="G183" s="86"/>
    </row>
    <row r="184" spans="1:7" x14ac:dyDescent="0.45">
      <c r="A184" s="84">
        <v>163915</v>
      </c>
      <c r="B184" s="84">
        <v>63</v>
      </c>
      <c r="C184" s="84" t="s">
        <v>109</v>
      </c>
      <c r="D184" s="84">
        <v>2019</v>
      </c>
      <c r="E184" s="84" t="s">
        <v>108</v>
      </c>
      <c r="F184" s="85">
        <v>101.29298197095331</v>
      </c>
      <c r="G184" s="86"/>
    </row>
    <row r="185" spans="1:7" x14ac:dyDescent="0.45">
      <c r="A185" s="84">
        <v>134468</v>
      </c>
      <c r="B185" s="84">
        <v>110</v>
      </c>
      <c r="C185" s="84" t="s">
        <v>109</v>
      </c>
      <c r="D185" s="84">
        <v>2005</v>
      </c>
      <c r="E185" s="84" t="s">
        <v>108</v>
      </c>
      <c r="F185" s="85">
        <v>11.045954676779729</v>
      </c>
      <c r="G185" s="86"/>
    </row>
    <row r="186" spans="1:7" x14ac:dyDescent="0.45">
      <c r="A186" s="84">
        <v>100169</v>
      </c>
      <c r="B186" s="84">
        <v>110</v>
      </c>
      <c r="C186" s="84" t="s">
        <v>109</v>
      </c>
      <c r="D186" s="84">
        <v>2005</v>
      </c>
      <c r="E186" s="84" t="s">
        <v>108</v>
      </c>
      <c r="F186" s="85">
        <v>26.539532558745609</v>
      </c>
      <c r="G186" s="86"/>
    </row>
    <row r="187" spans="1:7" x14ac:dyDescent="0.45">
      <c r="A187" s="84">
        <v>163861</v>
      </c>
      <c r="B187" s="84">
        <v>63</v>
      </c>
      <c r="C187" s="84" t="s">
        <v>109</v>
      </c>
      <c r="D187" s="84">
        <v>2019</v>
      </c>
      <c r="E187" s="84" t="s">
        <v>108</v>
      </c>
      <c r="F187" s="85">
        <v>110.7637876875604</v>
      </c>
      <c r="G187" s="86"/>
    </row>
    <row r="188" spans="1:7" x14ac:dyDescent="0.45">
      <c r="A188" s="84">
        <v>163854</v>
      </c>
      <c r="B188" s="84">
        <v>63</v>
      </c>
      <c r="C188" s="84" t="s">
        <v>109</v>
      </c>
      <c r="D188" s="84">
        <v>2019</v>
      </c>
      <c r="E188" s="84" t="s">
        <v>108</v>
      </c>
      <c r="F188" s="85">
        <v>108.6924094745676</v>
      </c>
      <c r="G188" s="86"/>
    </row>
    <row r="189" spans="1:7" x14ac:dyDescent="0.45">
      <c r="A189" s="84">
        <v>163832</v>
      </c>
      <c r="B189" s="84">
        <v>110</v>
      </c>
      <c r="C189" s="84" t="s">
        <v>109</v>
      </c>
      <c r="D189" s="84">
        <v>2019</v>
      </c>
      <c r="E189" s="84" t="s">
        <v>108</v>
      </c>
      <c r="F189" s="85">
        <v>114.01702414546141</v>
      </c>
      <c r="G189" s="86"/>
    </row>
    <row r="190" spans="1:7" x14ac:dyDescent="0.45">
      <c r="A190" s="84">
        <v>127534</v>
      </c>
      <c r="B190" s="84">
        <v>110</v>
      </c>
      <c r="C190" s="84" t="s">
        <v>109</v>
      </c>
      <c r="D190" s="84">
        <v>2016</v>
      </c>
      <c r="E190" s="84" t="s">
        <v>108</v>
      </c>
      <c r="F190" s="85">
        <v>19.98351102051917</v>
      </c>
      <c r="G190" s="86"/>
    </row>
    <row r="191" spans="1:7" x14ac:dyDescent="0.45">
      <c r="A191" s="84">
        <v>133375</v>
      </c>
      <c r="B191" s="84">
        <v>110</v>
      </c>
      <c r="C191" s="84" t="s">
        <v>109</v>
      </c>
      <c r="D191" s="84">
        <v>2016</v>
      </c>
      <c r="E191" s="84" t="s">
        <v>108</v>
      </c>
      <c r="F191" s="85">
        <v>79.392908995669529</v>
      </c>
      <c r="G191" s="86"/>
    </row>
    <row r="192" spans="1:7" x14ac:dyDescent="0.45">
      <c r="A192" s="84">
        <v>148957</v>
      </c>
      <c r="B192" s="84">
        <v>110</v>
      </c>
      <c r="C192" s="84" t="s">
        <v>109</v>
      </c>
      <c r="D192" s="84">
        <v>2018</v>
      </c>
      <c r="E192" s="84" t="s">
        <v>108</v>
      </c>
      <c r="F192" s="85">
        <v>6.6645056780629224</v>
      </c>
      <c r="G192" s="86"/>
    </row>
    <row r="193" spans="1:7" x14ac:dyDescent="0.45">
      <c r="A193" s="84">
        <v>148955</v>
      </c>
      <c r="B193" s="84">
        <v>110</v>
      </c>
      <c r="C193" s="84" t="s">
        <v>109</v>
      </c>
      <c r="D193" s="84">
        <v>2018</v>
      </c>
      <c r="E193" s="84" t="s">
        <v>108</v>
      </c>
      <c r="F193" s="85">
        <v>2.9760113778642858</v>
      </c>
      <c r="G193" s="86"/>
    </row>
    <row r="194" spans="1:7" x14ac:dyDescent="0.45">
      <c r="A194" s="84">
        <v>124378</v>
      </c>
      <c r="B194" s="84">
        <v>110</v>
      </c>
      <c r="C194" s="84" t="s">
        <v>109</v>
      </c>
      <c r="D194" s="84">
        <v>2014</v>
      </c>
      <c r="E194" s="84" t="s">
        <v>108</v>
      </c>
      <c r="F194" s="85">
        <v>59.597670761324949</v>
      </c>
      <c r="G194" s="86"/>
    </row>
    <row r="195" spans="1:7" x14ac:dyDescent="0.45">
      <c r="A195" s="84">
        <v>145414</v>
      </c>
      <c r="B195" s="84">
        <v>110</v>
      </c>
      <c r="C195" s="84" t="s">
        <v>109</v>
      </c>
      <c r="D195" s="84">
        <v>2018</v>
      </c>
      <c r="E195" s="84" t="s">
        <v>108</v>
      </c>
      <c r="F195" s="85">
        <v>44.176426424829238</v>
      </c>
      <c r="G195" s="86"/>
    </row>
    <row r="196" spans="1:7" x14ac:dyDescent="0.45">
      <c r="A196" s="84">
        <v>124363</v>
      </c>
      <c r="B196" s="84">
        <v>110</v>
      </c>
      <c r="C196" s="84"/>
      <c r="D196" s="84">
        <v>2012</v>
      </c>
      <c r="E196" s="84" t="s">
        <v>108</v>
      </c>
      <c r="F196" s="85">
        <v>1.219706662108726</v>
      </c>
      <c r="G196" s="86"/>
    </row>
    <row r="197" spans="1:7" x14ac:dyDescent="0.45">
      <c r="A197" s="84">
        <v>170374</v>
      </c>
      <c r="B197" s="84">
        <v>110</v>
      </c>
      <c r="C197" s="84" t="s">
        <v>109</v>
      </c>
      <c r="D197" s="84">
        <v>2020</v>
      </c>
      <c r="E197" s="84" t="s">
        <v>108</v>
      </c>
      <c r="F197" s="85">
        <v>41.082115377324207</v>
      </c>
      <c r="G197" s="86"/>
    </row>
    <row r="198" spans="1:7" x14ac:dyDescent="0.45">
      <c r="A198" s="84">
        <v>140158</v>
      </c>
      <c r="B198" s="84">
        <v>110</v>
      </c>
      <c r="C198" s="84" t="s">
        <v>109</v>
      </c>
      <c r="D198" s="84">
        <v>2017</v>
      </c>
      <c r="E198" s="84" t="s">
        <v>108</v>
      </c>
      <c r="F198" s="85">
        <v>9.0296613614801888</v>
      </c>
      <c r="G198" s="86"/>
    </row>
    <row r="199" spans="1:7" x14ac:dyDescent="0.45">
      <c r="A199" s="84">
        <v>116995</v>
      </c>
      <c r="B199" s="84">
        <v>110</v>
      </c>
      <c r="C199" s="84" t="s">
        <v>109</v>
      </c>
      <c r="D199" s="84">
        <v>2010</v>
      </c>
      <c r="E199" s="84" t="s">
        <v>108</v>
      </c>
      <c r="F199" s="85">
        <v>3.8360109230659298</v>
      </c>
      <c r="G199" s="86" t="s">
        <v>269</v>
      </c>
    </row>
    <row r="200" spans="1:7" x14ac:dyDescent="0.45">
      <c r="A200" s="84">
        <v>116974</v>
      </c>
      <c r="B200" s="84">
        <v>110</v>
      </c>
      <c r="C200" s="84" t="s">
        <v>109</v>
      </c>
      <c r="D200" s="84">
        <v>2010</v>
      </c>
      <c r="E200" s="84" t="s">
        <v>108</v>
      </c>
      <c r="F200" s="85">
        <v>1.871390489707383</v>
      </c>
      <c r="G200" s="86" t="s">
        <v>269</v>
      </c>
    </row>
    <row r="201" spans="1:7" x14ac:dyDescent="0.45">
      <c r="A201" s="84">
        <v>100192</v>
      </c>
      <c r="B201" s="84">
        <v>90</v>
      </c>
      <c r="C201" s="84" t="s">
        <v>109</v>
      </c>
      <c r="D201" s="84">
        <v>2006</v>
      </c>
      <c r="E201" s="84" t="s">
        <v>108</v>
      </c>
      <c r="F201" s="85">
        <v>460.48219241303531</v>
      </c>
      <c r="G201" s="86"/>
    </row>
    <row r="202" spans="1:7" x14ac:dyDescent="0.45">
      <c r="A202" s="84">
        <v>112142</v>
      </c>
      <c r="B202" s="84">
        <v>90</v>
      </c>
      <c r="C202" s="84" t="s">
        <v>111</v>
      </c>
      <c r="D202" s="84">
        <v>2002</v>
      </c>
      <c r="E202" s="84" t="s">
        <v>108</v>
      </c>
      <c r="F202" s="85">
        <v>105.075031917956</v>
      </c>
      <c r="G202" s="86"/>
    </row>
    <row r="203" spans="1:7" x14ac:dyDescent="0.45">
      <c r="A203" s="84">
        <v>120190</v>
      </c>
      <c r="B203" s="84">
        <v>160</v>
      </c>
      <c r="C203" s="84" t="s">
        <v>109</v>
      </c>
      <c r="D203" s="84">
        <v>2012</v>
      </c>
      <c r="E203" s="84" t="s">
        <v>108</v>
      </c>
      <c r="F203" s="85">
        <v>439.05634661227191</v>
      </c>
      <c r="G203" s="86"/>
    </row>
    <row r="204" spans="1:7" x14ac:dyDescent="0.45">
      <c r="A204" s="84">
        <v>120475</v>
      </c>
      <c r="B204" s="84">
        <v>63</v>
      </c>
      <c r="C204" s="84" t="s">
        <v>111</v>
      </c>
      <c r="D204" s="84">
        <v>2002</v>
      </c>
      <c r="E204" s="84" t="s">
        <v>108</v>
      </c>
      <c r="F204" s="85">
        <v>37.853352857465353</v>
      </c>
      <c r="G204" s="86"/>
    </row>
    <row r="205" spans="1:7" x14ac:dyDescent="0.45">
      <c r="A205" s="84">
        <v>120477</v>
      </c>
      <c r="B205" s="84">
        <v>160</v>
      </c>
      <c r="C205" s="84" t="s">
        <v>114</v>
      </c>
      <c r="D205" s="84">
        <v>2002</v>
      </c>
      <c r="E205" s="84" t="s">
        <v>108</v>
      </c>
      <c r="F205" s="85">
        <v>122.02062436733949</v>
      </c>
      <c r="G205" s="86"/>
    </row>
    <row r="206" spans="1:7" x14ac:dyDescent="0.45">
      <c r="A206" s="84">
        <v>120501</v>
      </c>
      <c r="B206" s="84">
        <v>90</v>
      </c>
      <c r="C206" s="84" t="s">
        <v>111</v>
      </c>
      <c r="D206" s="84">
        <v>2002</v>
      </c>
      <c r="E206" s="84" t="s">
        <v>108</v>
      </c>
      <c r="F206" s="85">
        <v>378.23351521137528</v>
      </c>
      <c r="G206" s="86"/>
    </row>
    <row r="207" spans="1:7" x14ac:dyDescent="0.45">
      <c r="A207" s="84">
        <v>120510</v>
      </c>
      <c r="B207" s="84">
        <v>90</v>
      </c>
      <c r="C207" s="84" t="s">
        <v>111</v>
      </c>
      <c r="D207" s="84">
        <v>2002</v>
      </c>
      <c r="E207" s="84" t="s">
        <v>108</v>
      </c>
      <c r="F207" s="85">
        <v>243.35018037686569</v>
      </c>
      <c r="G207" s="86"/>
    </row>
    <row r="208" spans="1:7" x14ac:dyDescent="0.45">
      <c r="A208" s="84">
        <v>120513</v>
      </c>
      <c r="B208" s="84">
        <v>160</v>
      </c>
      <c r="C208" s="84" t="s">
        <v>111</v>
      </c>
      <c r="D208" s="84">
        <v>2002</v>
      </c>
      <c r="E208" s="84" t="s">
        <v>108</v>
      </c>
      <c r="F208" s="85">
        <v>100.48454745416009</v>
      </c>
      <c r="G208" s="86"/>
    </row>
    <row r="209" spans="1:7" x14ac:dyDescent="0.45">
      <c r="A209" s="84">
        <v>120526</v>
      </c>
      <c r="B209" s="84">
        <v>90</v>
      </c>
      <c r="C209" s="84" t="s">
        <v>111</v>
      </c>
      <c r="D209" s="84">
        <v>2002</v>
      </c>
      <c r="E209" s="84" t="s">
        <v>108</v>
      </c>
      <c r="F209" s="85">
        <v>324.17337621700409</v>
      </c>
      <c r="G209" s="86"/>
    </row>
    <row r="210" spans="1:7" x14ac:dyDescent="0.45">
      <c r="A210" s="84">
        <v>120527</v>
      </c>
      <c r="B210" s="84">
        <v>90</v>
      </c>
      <c r="C210" s="84" t="s">
        <v>111</v>
      </c>
      <c r="D210" s="84">
        <v>2002</v>
      </c>
      <c r="E210" s="84" t="s">
        <v>108</v>
      </c>
      <c r="F210" s="85">
        <v>115.50539484563519</v>
      </c>
      <c r="G210" s="86" t="s">
        <v>269</v>
      </c>
    </row>
    <row r="211" spans="1:7" x14ac:dyDescent="0.45">
      <c r="A211" s="84">
        <v>120529</v>
      </c>
      <c r="B211" s="84">
        <v>40</v>
      </c>
      <c r="C211" s="84" t="s">
        <v>111</v>
      </c>
      <c r="D211" s="84">
        <v>2002</v>
      </c>
      <c r="E211" s="84" t="s">
        <v>108</v>
      </c>
      <c r="F211" s="85">
        <v>30.057174953630721</v>
      </c>
      <c r="G211" s="86"/>
    </row>
    <row r="212" spans="1:7" x14ac:dyDescent="0.45">
      <c r="A212" s="84">
        <v>120533</v>
      </c>
      <c r="B212" s="84">
        <v>160</v>
      </c>
      <c r="C212" s="84" t="s">
        <v>114</v>
      </c>
      <c r="D212" s="84">
        <v>2002</v>
      </c>
      <c r="E212" s="84" t="s">
        <v>108</v>
      </c>
      <c r="F212" s="85">
        <v>509.60539934851141</v>
      </c>
      <c r="G212" s="86"/>
    </row>
    <row r="213" spans="1:7" x14ac:dyDescent="0.45">
      <c r="A213" s="84">
        <v>120535</v>
      </c>
      <c r="B213" s="84">
        <v>160</v>
      </c>
      <c r="C213" s="84" t="s">
        <v>114</v>
      </c>
      <c r="D213" s="84">
        <v>2002</v>
      </c>
      <c r="E213" s="84" t="s">
        <v>108</v>
      </c>
      <c r="F213" s="85">
        <v>410.8440557212258</v>
      </c>
      <c r="G213" s="86"/>
    </row>
    <row r="214" spans="1:7" x14ac:dyDescent="0.45">
      <c r="A214" s="84">
        <v>123825</v>
      </c>
      <c r="B214" s="84">
        <v>63</v>
      </c>
      <c r="C214" s="84" t="s">
        <v>111</v>
      </c>
      <c r="D214" s="84">
        <v>2002</v>
      </c>
      <c r="E214" s="84" t="s">
        <v>108</v>
      </c>
      <c r="F214" s="85">
        <v>123.704672398043</v>
      </c>
      <c r="G214" s="86"/>
    </row>
    <row r="215" spans="1:7" x14ac:dyDescent="0.45">
      <c r="A215" s="84">
        <v>123826</v>
      </c>
      <c r="B215" s="84">
        <v>110</v>
      </c>
      <c r="C215" s="84" t="s">
        <v>109</v>
      </c>
      <c r="D215" s="84">
        <v>2014</v>
      </c>
      <c r="E215" s="84" t="s">
        <v>108</v>
      </c>
      <c r="F215" s="85">
        <v>76.512766708021203</v>
      </c>
      <c r="G215" s="86"/>
    </row>
    <row r="216" spans="1:7" x14ac:dyDescent="0.45">
      <c r="A216" s="84">
        <v>123827</v>
      </c>
      <c r="B216" s="84">
        <v>50</v>
      </c>
      <c r="C216" s="84" t="s">
        <v>109</v>
      </c>
      <c r="D216" s="84">
        <v>2014</v>
      </c>
      <c r="E216" s="84" t="s">
        <v>108</v>
      </c>
      <c r="F216" s="85">
        <v>45.718031702420411</v>
      </c>
      <c r="G216" s="86"/>
    </row>
    <row r="217" spans="1:7" x14ac:dyDescent="0.45">
      <c r="A217" s="84">
        <v>124022</v>
      </c>
      <c r="B217" s="84">
        <v>63</v>
      </c>
      <c r="C217" s="84" t="s">
        <v>109</v>
      </c>
      <c r="D217" s="84">
        <v>2010</v>
      </c>
      <c r="E217" s="84" t="s">
        <v>108</v>
      </c>
      <c r="F217" s="85">
        <v>134.2109203230581</v>
      </c>
      <c r="G217" s="86"/>
    </row>
    <row r="218" spans="1:7" x14ac:dyDescent="0.45">
      <c r="A218" s="84">
        <v>124025</v>
      </c>
      <c r="B218" s="84">
        <v>160</v>
      </c>
      <c r="C218" s="84" t="s">
        <v>109</v>
      </c>
      <c r="D218" s="84">
        <v>2014</v>
      </c>
      <c r="E218" s="84" t="s">
        <v>108</v>
      </c>
      <c r="F218" s="85">
        <v>232.38557550574049</v>
      </c>
      <c r="G218" s="86"/>
    </row>
    <row r="219" spans="1:7" x14ac:dyDescent="0.45">
      <c r="A219" s="84">
        <v>124033</v>
      </c>
      <c r="B219" s="84">
        <v>160</v>
      </c>
      <c r="C219" s="84" t="s">
        <v>114</v>
      </c>
      <c r="D219" s="84">
        <v>2002</v>
      </c>
      <c r="E219" s="84" t="s">
        <v>108</v>
      </c>
      <c r="F219" s="85">
        <v>315.17363664202861</v>
      </c>
      <c r="G219" s="86"/>
    </row>
    <row r="220" spans="1:7" x14ac:dyDescent="0.45">
      <c r="A220" s="84">
        <v>126841</v>
      </c>
      <c r="B220" s="84">
        <v>160</v>
      </c>
      <c r="C220" s="84" t="s">
        <v>114</v>
      </c>
      <c r="D220" s="84">
        <v>2002</v>
      </c>
      <c r="E220" s="84" t="s">
        <v>108</v>
      </c>
      <c r="F220" s="85">
        <v>249.46202786910709</v>
      </c>
      <c r="G220" s="86"/>
    </row>
    <row r="221" spans="1:7" x14ac:dyDescent="0.45">
      <c r="A221" s="84">
        <v>131779</v>
      </c>
      <c r="B221" s="84">
        <v>63</v>
      </c>
      <c r="C221" s="84" t="s">
        <v>109</v>
      </c>
      <c r="D221" s="84">
        <v>2016</v>
      </c>
      <c r="E221" s="84" t="s">
        <v>108</v>
      </c>
      <c r="F221" s="85">
        <v>199.05473022211279</v>
      </c>
      <c r="G221" s="86"/>
    </row>
    <row r="222" spans="1:7" x14ac:dyDescent="0.45">
      <c r="A222" s="84">
        <v>131780</v>
      </c>
      <c r="B222" s="84">
        <v>160</v>
      </c>
      <c r="C222" s="84" t="s">
        <v>109</v>
      </c>
      <c r="D222" s="84">
        <v>2016</v>
      </c>
      <c r="E222" s="84" t="s">
        <v>108</v>
      </c>
      <c r="F222" s="85">
        <v>669.8089369911753</v>
      </c>
      <c r="G222" s="86"/>
    </row>
    <row r="223" spans="1:7" x14ac:dyDescent="0.45">
      <c r="A223" s="84">
        <v>132231</v>
      </c>
      <c r="B223" s="84">
        <v>110</v>
      </c>
      <c r="C223" s="84" t="s">
        <v>109</v>
      </c>
      <c r="D223" s="84">
        <v>2016</v>
      </c>
      <c r="E223" s="84" t="s">
        <v>108</v>
      </c>
      <c r="F223" s="85">
        <v>215.27762105005041</v>
      </c>
      <c r="G223" s="86"/>
    </row>
    <row r="224" spans="1:7" x14ac:dyDescent="0.45">
      <c r="A224" s="84">
        <v>132313</v>
      </c>
      <c r="B224" s="84">
        <v>63</v>
      </c>
      <c r="C224" s="84" t="s">
        <v>109</v>
      </c>
      <c r="D224" s="84">
        <v>2016</v>
      </c>
      <c r="E224" s="84" t="s">
        <v>108</v>
      </c>
      <c r="F224" s="85">
        <v>68.004887475507303</v>
      </c>
      <c r="G224" s="86"/>
    </row>
    <row r="225" spans="1:7" x14ac:dyDescent="0.45">
      <c r="A225" s="84">
        <v>132348</v>
      </c>
      <c r="B225" s="84">
        <v>110</v>
      </c>
      <c r="C225" s="84" t="s">
        <v>109</v>
      </c>
      <c r="D225" s="84">
        <v>2016</v>
      </c>
      <c r="E225" s="84" t="s">
        <v>108</v>
      </c>
      <c r="F225" s="85">
        <v>562.97843222424831</v>
      </c>
      <c r="G225" s="86"/>
    </row>
    <row r="226" spans="1:7" x14ac:dyDescent="0.45">
      <c r="A226" s="84">
        <v>132410</v>
      </c>
      <c r="B226" s="84">
        <v>110</v>
      </c>
      <c r="C226" s="84" t="s">
        <v>109</v>
      </c>
      <c r="D226" s="84">
        <v>2016</v>
      </c>
      <c r="E226" s="84" t="s">
        <v>108</v>
      </c>
      <c r="F226" s="85">
        <v>520.06929315830723</v>
      </c>
      <c r="G226" s="86"/>
    </row>
    <row r="227" spans="1:7" x14ac:dyDescent="0.45">
      <c r="A227" s="84">
        <v>134944</v>
      </c>
      <c r="B227" s="84">
        <v>63</v>
      </c>
      <c r="C227" s="84" t="s">
        <v>109</v>
      </c>
      <c r="D227" s="84">
        <v>2006</v>
      </c>
      <c r="E227" s="84" t="s">
        <v>108</v>
      </c>
      <c r="F227" s="85">
        <v>40.508203760490872</v>
      </c>
      <c r="G227" s="86"/>
    </row>
    <row r="228" spans="1:7" x14ac:dyDescent="0.45">
      <c r="A228" s="84">
        <v>144369</v>
      </c>
      <c r="B228" s="84">
        <v>160</v>
      </c>
      <c r="C228" s="84" t="s">
        <v>109</v>
      </c>
      <c r="D228" s="84">
        <v>2018</v>
      </c>
      <c r="E228" s="84" t="s">
        <v>108</v>
      </c>
      <c r="F228" s="85">
        <v>34.298440139345722</v>
      </c>
      <c r="G228" s="86"/>
    </row>
    <row r="229" spans="1:7" x14ac:dyDescent="0.45">
      <c r="A229" s="84">
        <v>144370</v>
      </c>
      <c r="B229" s="84">
        <v>225</v>
      </c>
      <c r="C229" s="84" t="s">
        <v>109</v>
      </c>
      <c r="D229" s="84">
        <v>2018</v>
      </c>
      <c r="E229" s="84" t="s">
        <v>108</v>
      </c>
      <c r="F229" s="85">
        <v>304.18349694789111</v>
      </c>
      <c r="G229" s="86"/>
    </row>
    <row r="230" spans="1:7" x14ac:dyDescent="0.45">
      <c r="A230" s="84">
        <v>144371</v>
      </c>
      <c r="B230" s="84">
        <v>225</v>
      </c>
      <c r="C230" s="84" t="s">
        <v>109</v>
      </c>
      <c r="D230" s="84">
        <v>2018</v>
      </c>
      <c r="E230" s="84" t="s">
        <v>108</v>
      </c>
      <c r="F230" s="85">
        <v>83.836023042553819</v>
      </c>
      <c r="G230" s="86"/>
    </row>
    <row r="231" spans="1:7" x14ac:dyDescent="0.45">
      <c r="A231" s="84">
        <v>160996</v>
      </c>
      <c r="B231" s="84">
        <v>225</v>
      </c>
      <c r="C231" s="84" t="s">
        <v>109</v>
      </c>
      <c r="D231" s="84">
        <v>2019</v>
      </c>
      <c r="E231" s="84" t="s">
        <v>108</v>
      </c>
      <c r="F231" s="85">
        <v>276.1765494519243</v>
      </c>
      <c r="G231" s="86"/>
    </row>
    <row r="232" spans="1:7" x14ac:dyDescent="0.45">
      <c r="A232" s="84">
        <v>166785</v>
      </c>
      <c r="B232" s="84">
        <v>63</v>
      </c>
      <c r="C232" s="84" t="s">
        <v>109</v>
      </c>
      <c r="D232" s="84">
        <v>2020</v>
      </c>
      <c r="E232" s="84" t="s">
        <v>108</v>
      </c>
      <c r="F232" s="85">
        <v>155.92656013526889</v>
      </c>
      <c r="G232" s="86"/>
    </row>
    <row r="233" spans="1:7" x14ac:dyDescent="0.45">
      <c r="A233" s="84">
        <v>166750</v>
      </c>
      <c r="B233" s="84"/>
      <c r="C233" s="84"/>
      <c r="D233" s="84">
        <v>0</v>
      </c>
      <c r="E233" s="84" t="s">
        <v>108</v>
      </c>
      <c r="F233" s="85">
        <v>9.5968703784979148</v>
      </c>
      <c r="G233" s="86"/>
    </row>
    <row r="234" spans="1:7" x14ac:dyDescent="0.45">
      <c r="A234" s="84">
        <v>170367</v>
      </c>
      <c r="B234" s="84">
        <v>32</v>
      </c>
      <c r="C234" s="84" t="s">
        <v>109</v>
      </c>
      <c r="D234" s="84">
        <v>2010</v>
      </c>
      <c r="E234" s="84" t="s">
        <v>108</v>
      </c>
      <c r="F234" s="85">
        <v>24.717625764061989</v>
      </c>
      <c r="G234" s="86"/>
    </row>
    <row r="235" spans="1:7" x14ac:dyDescent="0.45">
      <c r="A235" s="84">
        <v>146899</v>
      </c>
      <c r="B235" s="84">
        <v>63</v>
      </c>
      <c r="C235" s="84" t="s">
        <v>109</v>
      </c>
      <c r="D235" s="84">
        <v>2002</v>
      </c>
      <c r="E235" s="84" t="s">
        <v>108</v>
      </c>
      <c r="F235" s="85">
        <v>6.5102882049888118</v>
      </c>
      <c r="G235" s="86"/>
    </row>
    <row r="236" spans="1:7" x14ac:dyDescent="0.45">
      <c r="A236" s="84">
        <v>117296</v>
      </c>
      <c r="B236" s="84">
        <v>32</v>
      </c>
      <c r="C236" s="84" t="s">
        <v>109</v>
      </c>
      <c r="D236" s="84">
        <v>1901</v>
      </c>
      <c r="E236" s="84" t="s">
        <v>108</v>
      </c>
      <c r="F236" s="85">
        <v>103.14342877344779</v>
      </c>
      <c r="G236" s="86" t="s">
        <v>110</v>
      </c>
    </row>
    <row r="237" spans="1:7" x14ac:dyDescent="0.45">
      <c r="A237" s="84">
        <v>117290</v>
      </c>
      <c r="B237" s="84">
        <v>32</v>
      </c>
      <c r="C237" s="84" t="s">
        <v>109</v>
      </c>
      <c r="D237" s="84">
        <v>2010</v>
      </c>
      <c r="E237" s="84" t="s">
        <v>108</v>
      </c>
      <c r="F237" s="85">
        <v>23.247345794180191</v>
      </c>
      <c r="G237" s="86"/>
    </row>
    <row r="238" spans="1:7" x14ac:dyDescent="0.45">
      <c r="A238" s="84">
        <v>117295</v>
      </c>
      <c r="B238" s="84">
        <v>40</v>
      </c>
      <c r="C238" s="84" t="s">
        <v>109</v>
      </c>
      <c r="D238" s="84">
        <v>2010</v>
      </c>
      <c r="E238" s="84" t="s">
        <v>108</v>
      </c>
      <c r="F238" s="85">
        <v>34.985737160923733</v>
      </c>
      <c r="G238" s="86"/>
    </row>
    <row r="239" spans="1:7" x14ac:dyDescent="0.45">
      <c r="A239" s="84">
        <v>60</v>
      </c>
      <c r="B239" s="84">
        <v>63</v>
      </c>
      <c r="C239" s="84" t="s">
        <v>109</v>
      </c>
      <c r="D239" s="84">
        <v>2010</v>
      </c>
      <c r="E239" s="84"/>
      <c r="F239" s="85">
        <v>95.206217757127092</v>
      </c>
      <c r="G239" s="86"/>
    </row>
    <row r="240" spans="1:7" x14ac:dyDescent="0.45">
      <c r="A240" s="84">
        <v>100033</v>
      </c>
      <c r="B240" s="84">
        <v>63</v>
      </c>
      <c r="C240" s="84" t="s">
        <v>109</v>
      </c>
      <c r="D240" s="84">
        <v>2001</v>
      </c>
      <c r="E240" s="84" t="s">
        <v>108</v>
      </c>
      <c r="F240" s="85">
        <v>70.538372187612296</v>
      </c>
      <c r="G240" s="86"/>
    </row>
    <row r="241" spans="1:7" x14ac:dyDescent="0.45">
      <c r="A241" s="84">
        <v>100159</v>
      </c>
      <c r="B241" s="84">
        <v>63</v>
      </c>
      <c r="C241" s="84" t="s">
        <v>109</v>
      </c>
      <c r="D241" s="84">
        <v>2003</v>
      </c>
      <c r="E241" s="84" t="s">
        <v>108</v>
      </c>
      <c r="F241" s="85">
        <v>134.8455262955755</v>
      </c>
      <c r="G241" s="86"/>
    </row>
    <row r="242" spans="1:7" x14ac:dyDescent="0.45">
      <c r="A242" s="84">
        <v>100163</v>
      </c>
      <c r="B242" s="84">
        <v>40</v>
      </c>
      <c r="C242" s="84" t="s">
        <v>109</v>
      </c>
      <c r="D242" s="84">
        <v>2004</v>
      </c>
      <c r="E242" s="84" t="s">
        <v>108</v>
      </c>
      <c r="F242" s="85">
        <v>39.028369223726983</v>
      </c>
      <c r="G242" s="86"/>
    </row>
    <row r="243" spans="1:7" x14ac:dyDescent="0.45">
      <c r="A243" s="84">
        <v>100179</v>
      </c>
      <c r="B243" s="84">
        <v>75</v>
      </c>
      <c r="C243" s="84" t="s">
        <v>109</v>
      </c>
      <c r="D243" s="84">
        <v>2005</v>
      </c>
      <c r="E243" s="84" t="s">
        <v>108</v>
      </c>
      <c r="F243" s="85">
        <v>79.664731818986127</v>
      </c>
      <c r="G243" s="86"/>
    </row>
    <row r="244" spans="1:7" x14ac:dyDescent="0.45">
      <c r="A244" s="84">
        <v>100180</v>
      </c>
      <c r="B244" s="84">
        <v>63</v>
      </c>
      <c r="C244" s="84" t="s">
        <v>109</v>
      </c>
      <c r="D244" s="84">
        <v>2005</v>
      </c>
      <c r="E244" s="84" t="s">
        <v>108</v>
      </c>
      <c r="F244" s="85">
        <v>116.88688837687251</v>
      </c>
      <c r="G244" s="86"/>
    </row>
    <row r="245" spans="1:7" x14ac:dyDescent="0.45">
      <c r="A245" s="84">
        <v>100188</v>
      </c>
      <c r="B245" s="84">
        <v>90</v>
      </c>
      <c r="C245" s="84" t="s">
        <v>109</v>
      </c>
      <c r="D245" s="84">
        <v>2005</v>
      </c>
      <c r="E245" s="84" t="s">
        <v>108</v>
      </c>
      <c r="F245" s="85">
        <v>126.7019646115383</v>
      </c>
      <c r="G245" s="86"/>
    </row>
    <row r="246" spans="1:7" x14ac:dyDescent="0.45">
      <c r="A246" s="84">
        <v>100200</v>
      </c>
      <c r="B246" s="84">
        <v>90</v>
      </c>
      <c r="C246" s="84" t="s">
        <v>109</v>
      </c>
      <c r="D246" s="84">
        <v>2005</v>
      </c>
      <c r="E246" s="84" t="s">
        <v>108</v>
      </c>
      <c r="F246" s="85">
        <v>106.8296524971658</v>
      </c>
      <c r="G246" s="86"/>
    </row>
    <row r="247" spans="1:7" x14ac:dyDescent="0.45">
      <c r="A247" s="84">
        <v>104822</v>
      </c>
      <c r="B247" s="84">
        <v>50</v>
      </c>
      <c r="C247" s="84" t="s">
        <v>111</v>
      </c>
      <c r="D247" s="84">
        <v>1901</v>
      </c>
      <c r="E247" s="84" t="s">
        <v>108</v>
      </c>
      <c r="F247" s="85">
        <v>51.324077877477301</v>
      </c>
      <c r="G247" s="86"/>
    </row>
    <row r="248" spans="1:7" x14ac:dyDescent="0.45">
      <c r="A248" s="84">
        <v>104870</v>
      </c>
      <c r="B248" s="84">
        <v>100</v>
      </c>
      <c r="C248" s="84" t="s">
        <v>112</v>
      </c>
      <c r="D248" s="84">
        <v>1901</v>
      </c>
      <c r="E248" s="84" t="s">
        <v>108</v>
      </c>
      <c r="F248" s="85">
        <v>65.275503438185297</v>
      </c>
      <c r="G248" s="86"/>
    </row>
    <row r="249" spans="1:7" x14ac:dyDescent="0.45">
      <c r="A249" s="84">
        <v>113611</v>
      </c>
      <c r="B249" s="84">
        <v>50</v>
      </c>
      <c r="C249" s="84" t="s">
        <v>109</v>
      </c>
      <c r="D249" s="84">
        <v>2005</v>
      </c>
      <c r="E249" s="84" t="s">
        <v>108</v>
      </c>
      <c r="F249" s="85">
        <v>58.041153713100663</v>
      </c>
      <c r="G249" s="86"/>
    </row>
    <row r="250" spans="1:7" x14ac:dyDescent="0.45">
      <c r="A250" s="84">
        <v>113678</v>
      </c>
      <c r="B250" s="84">
        <v>90</v>
      </c>
      <c r="C250" s="84" t="s">
        <v>109</v>
      </c>
      <c r="D250" s="84">
        <v>2005</v>
      </c>
      <c r="E250" s="84" t="s">
        <v>108</v>
      </c>
      <c r="F250" s="85">
        <v>204.26440948431249</v>
      </c>
      <c r="G250" s="86"/>
    </row>
    <row r="251" spans="1:7" x14ac:dyDescent="0.45">
      <c r="A251" s="84">
        <v>115575</v>
      </c>
      <c r="B251" s="84">
        <v>90</v>
      </c>
      <c r="C251" s="84" t="s">
        <v>109</v>
      </c>
      <c r="D251" s="84">
        <v>2002</v>
      </c>
      <c r="E251" s="84" t="s">
        <v>108</v>
      </c>
      <c r="F251" s="85">
        <v>120.77852782630811</v>
      </c>
      <c r="G251" s="86"/>
    </row>
    <row r="252" spans="1:7" x14ac:dyDescent="0.45">
      <c r="A252" s="84">
        <v>115608</v>
      </c>
      <c r="B252" s="84">
        <v>32</v>
      </c>
      <c r="C252" s="84" t="s">
        <v>109</v>
      </c>
      <c r="D252" s="84">
        <v>2003</v>
      </c>
      <c r="E252" s="84" t="s">
        <v>108</v>
      </c>
      <c r="F252" s="85">
        <v>39.223793148984313</v>
      </c>
      <c r="G252" s="86"/>
    </row>
    <row r="253" spans="1:7" x14ac:dyDescent="0.45">
      <c r="A253" s="84">
        <v>115618</v>
      </c>
      <c r="B253" s="84">
        <v>90</v>
      </c>
      <c r="C253" s="84" t="s">
        <v>109</v>
      </c>
      <c r="D253" s="84">
        <v>2003</v>
      </c>
      <c r="E253" s="84" t="s">
        <v>108</v>
      </c>
      <c r="F253" s="85">
        <v>222.3298873965949</v>
      </c>
      <c r="G253" s="86"/>
    </row>
    <row r="254" spans="1:7" x14ac:dyDescent="0.45">
      <c r="A254" s="84">
        <v>115642</v>
      </c>
      <c r="B254" s="84">
        <v>75</v>
      </c>
      <c r="C254" s="84" t="s">
        <v>109</v>
      </c>
      <c r="D254" s="84">
        <v>2003</v>
      </c>
      <c r="E254" s="84" t="s">
        <v>108</v>
      </c>
      <c r="F254" s="85">
        <v>207.19909720815949</v>
      </c>
      <c r="G254" s="86"/>
    </row>
    <row r="255" spans="1:7" x14ac:dyDescent="0.45">
      <c r="A255" s="84">
        <v>116554</v>
      </c>
      <c r="B255" s="84">
        <v>90</v>
      </c>
      <c r="C255" s="84" t="s">
        <v>109</v>
      </c>
      <c r="D255" s="84">
        <v>2003</v>
      </c>
      <c r="E255" s="84" t="s">
        <v>108</v>
      </c>
      <c r="F255" s="85">
        <v>242.62605593336991</v>
      </c>
      <c r="G255" s="86" t="s">
        <v>269</v>
      </c>
    </row>
    <row r="256" spans="1:7" x14ac:dyDescent="0.45">
      <c r="A256" s="84">
        <v>117314</v>
      </c>
      <c r="B256" s="84">
        <v>65</v>
      </c>
      <c r="C256" s="84" t="s">
        <v>112</v>
      </c>
      <c r="D256" s="84">
        <v>1975</v>
      </c>
      <c r="E256" s="84" t="s">
        <v>108</v>
      </c>
      <c r="F256" s="85">
        <v>63.13612591939934</v>
      </c>
      <c r="G256" s="86"/>
    </row>
    <row r="257" spans="1:7" x14ac:dyDescent="0.45">
      <c r="A257" s="84">
        <v>117316</v>
      </c>
      <c r="B257" s="84">
        <v>50</v>
      </c>
      <c r="C257" s="84" t="s">
        <v>112</v>
      </c>
      <c r="D257" s="84">
        <v>1975</v>
      </c>
      <c r="E257" s="84" t="s">
        <v>108</v>
      </c>
      <c r="F257" s="85">
        <v>90.078524815946679</v>
      </c>
      <c r="G257" s="86"/>
    </row>
    <row r="258" spans="1:7" x14ac:dyDescent="0.45">
      <c r="A258" s="84">
        <v>117405</v>
      </c>
      <c r="B258" s="84">
        <v>100</v>
      </c>
      <c r="C258" s="84" t="s">
        <v>112</v>
      </c>
      <c r="D258" s="84">
        <v>1992</v>
      </c>
      <c r="E258" s="84" t="s">
        <v>108</v>
      </c>
      <c r="F258" s="85">
        <v>225.6658305895904</v>
      </c>
      <c r="G258" s="86"/>
    </row>
    <row r="259" spans="1:7" x14ac:dyDescent="0.45">
      <c r="A259" s="84">
        <v>119924</v>
      </c>
      <c r="B259" s="84">
        <v>100</v>
      </c>
      <c r="C259" s="84" t="s">
        <v>112</v>
      </c>
      <c r="D259" s="84">
        <v>1970</v>
      </c>
      <c r="E259" s="84" t="s">
        <v>108</v>
      </c>
      <c r="F259" s="85">
        <v>42.219474459475983</v>
      </c>
      <c r="G259" s="86"/>
    </row>
    <row r="260" spans="1:7" x14ac:dyDescent="0.45">
      <c r="A260" s="84">
        <v>120101</v>
      </c>
      <c r="B260" s="84">
        <v>65</v>
      </c>
      <c r="C260" s="84" t="s">
        <v>112</v>
      </c>
      <c r="D260" s="84">
        <v>1975</v>
      </c>
      <c r="E260" s="84" t="s">
        <v>108</v>
      </c>
      <c r="F260" s="85">
        <v>53.197840496617417</v>
      </c>
      <c r="G260" s="86"/>
    </row>
    <row r="261" spans="1:7" x14ac:dyDescent="0.45">
      <c r="A261" s="84">
        <v>121960</v>
      </c>
      <c r="B261" s="84">
        <v>90</v>
      </c>
      <c r="C261" s="84" t="s">
        <v>109</v>
      </c>
      <c r="D261" s="84">
        <v>2005</v>
      </c>
      <c r="E261" s="84" t="s">
        <v>108</v>
      </c>
      <c r="F261" s="85">
        <v>304.8025323827062</v>
      </c>
      <c r="G261" s="86"/>
    </row>
    <row r="262" spans="1:7" x14ac:dyDescent="0.45">
      <c r="A262" s="84">
        <v>123216</v>
      </c>
      <c r="B262" s="84">
        <v>100</v>
      </c>
      <c r="C262" s="84" t="s">
        <v>112</v>
      </c>
      <c r="D262" s="84">
        <v>1901</v>
      </c>
      <c r="E262" s="84" t="s">
        <v>108</v>
      </c>
      <c r="F262" s="85">
        <v>158.52166502855039</v>
      </c>
      <c r="G262" s="86"/>
    </row>
    <row r="263" spans="1:7" x14ac:dyDescent="0.45">
      <c r="A263" s="84">
        <v>123710</v>
      </c>
      <c r="B263" s="84">
        <v>110</v>
      </c>
      <c r="C263" s="84" t="s">
        <v>109</v>
      </c>
      <c r="D263" s="84">
        <v>1998</v>
      </c>
      <c r="E263" s="84" t="s">
        <v>108</v>
      </c>
      <c r="F263" s="85">
        <v>207.22000672869049</v>
      </c>
      <c r="G263" s="86"/>
    </row>
    <row r="264" spans="1:7" ht="19.5" x14ac:dyDescent="0.45">
      <c r="A264" s="84">
        <v>123711</v>
      </c>
      <c r="B264" s="84">
        <v>75</v>
      </c>
      <c r="C264" s="84" t="s">
        <v>109</v>
      </c>
      <c r="D264" s="84">
        <v>1998</v>
      </c>
      <c r="E264" s="84" t="s">
        <v>108</v>
      </c>
      <c r="F264" s="85">
        <v>216.4208954740613</v>
      </c>
      <c r="G264" s="86" t="s">
        <v>113</v>
      </c>
    </row>
    <row r="265" spans="1:7" x14ac:dyDescent="0.45">
      <c r="A265" s="84">
        <v>123712</v>
      </c>
      <c r="B265" s="84">
        <v>110</v>
      </c>
      <c r="C265" s="84" t="s">
        <v>109</v>
      </c>
      <c r="D265" s="84">
        <v>2013</v>
      </c>
      <c r="E265" s="84" t="s">
        <v>108</v>
      </c>
      <c r="F265" s="85">
        <v>151.64501582976339</v>
      </c>
      <c r="G265" s="86"/>
    </row>
    <row r="266" spans="1:7" x14ac:dyDescent="0.45">
      <c r="A266" s="84">
        <v>123713</v>
      </c>
      <c r="B266" s="84">
        <v>160</v>
      </c>
      <c r="C266" s="84" t="s">
        <v>109</v>
      </c>
      <c r="D266" s="84">
        <v>2014</v>
      </c>
      <c r="E266" s="84" t="s">
        <v>108</v>
      </c>
      <c r="F266" s="85">
        <v>330.43029070253237</v>
      </c>
      <c r="G266" s="86"/>
    </row>
    <row r="267" spans="1:7" x14ac:dyDescent="0.45">
      <c r="A267" s="84">
        <v>125148</v>
      </c>
      <c r="B267" s="84">
        <v>90</v>
      </c>
      <c r="C267" s="84" t="s">
        <v>109</v>
      </c>
      <c r="D267" s="84">
        <v>2004</v>
      </c>
      <c r="E267" s="84" t="s">
        <v>108</v>
      </c>
      <c r="F267" s="85">
        <v>39.331873119108039</v>
      </c>
      <c r="G267" s="86"/>
    </row>
    <row r="268" spans="1:7" x14ac:dyDescent="0.45">
      <c r="A268" s="84">
        <v>126717</v>
      </c>
      <c r="B268" s="84">
        <v>110</v>
      </c>
      <c r="C268" s="84" t="s">
        <v>109</v>
      </c>
      <c r="D268" s="84">
        <v>2015</v>
      </c>
      <c r="E268" s="84" t="s">
        <v>108</v>
      </c>
      <c r="F268" s="85">
        <v>310.73147471691072</v>
      </c>
      <c r="G268" s="86"/>
    </row>
    <row r="269" spans="1:7" x14ac:dyDescent="0.45">
      <c r="A269" s="84">
        <v>127316</v>
      </c>
      <c r="B269" s="84">
        <v>90</v>
      </c>
      <c r="C269" s="84" t="s">
        <v>114</v>
      </c>
      <c r="D269" s="84">
        <v>1994</v>
      </c>
      <c r="E269" s="84" t="s">
        <v>108</v>
      </c>
      <c r="F269" s="85">
        <v>398.07227767089222</v>
      </c>
      <c r="G269" s="86"/>
    </row>
    <row r="270" spans="1:7" x14ac:dyDescent="0.45">
      <c r="A270" s="84">
        <v>134422</v>
      </c>
      <c r="B270" s="84">
        <v>50</v>
      </c>
      <c r="C270" s="84" t="s">
        <v>109</v>
      </c>
      <c r="D270" s="84">
        <v>2002</v>
      </c>
      <c r="E270" s="84" t="s">
        <v>108</v>
      </c>
      <c r="F270" s="85">
        <v>34.424049820233932</v>
      </c>
      <c r="G270" s="86"/>
    </row>
    <row r="271" spans="1:7" x14ac:dyDescent="0.45">
      <c r="A271" s="84">
        <v>134426</v>
      </c>
      <c r="B271" s="84">
        <v>100</v>
      </c>
      <c r="C271" s="84" t="s">
        <v>112</v>
      </c>
      <c r="D271" s="84">
        <v>1978</v>
      </c>
      <c r="E271" s="84" t="s">
        <v>108</v>
      </c>
      <c r="F271" s="85">
        <v>145.61087557918341</v>
      </c>
      <c r="G271" s="86"/>
    </row>
    <row r="272" spans="1:7" x14ac:dyDescent="0.45">
      <c r="A272" s="84">
        <v>134526</v>
      </c>
      <c r="B272" s="84"/>
      <c r="C272" s="84"/>
      <c r="D272" s="84">
        <v>1901</v>
      </c>
      <c r="E272" s="84" t="s">
        <v>108</v>
      </c>
      <c r="F272" s="85">
        <v>184.69160814027961</v>
      </c>
      <c r="G272" s="86"/>
    </row>
    <row r="273" spans="1:7" x14ac:dyDescent="0.45">
      <c r="A273" s="84">
        <v>134528</v>
      </c>
      <c r="B273" s="84"/>
      <c r="C273" s="84"/>
      <c r="D273" s="84">
        <v>1901</v>
      </c>
      <c r="E273" s="84" t="s">
        <v>108</v>
      </c>
      <c r="F273" s="85">
        <v>40.941936193544237</v>
      </c>
      <c r="G273" s="86"/>
    </row>
    <row r="274" spans="1:7" x14ac:dyDescent="0.45">
      <c r="A274" s="84">
        <v>134529</v>
      </c>
      <c r="B274" s="84"/>
      <c r="C274" s="84"/>
      <c r="D274" s="84">
        <v>1901</v>
      </c>
      <c r="E274" s="84" t="s">
        <v>108</v>
      </c>
      <c r="F274" s="85">
        <v>56.429948567412993</v>
      </c>
      <c r="G274" s="86"/>
    </row>
    <row r="275" spans="1:7" x14ac:dyDescent="0.45">
      <c r="A275" s="84">
        <v>134530</v>
      </c>
      <c r="B275" s="84">
        <v>50</v>
      </c>
      <c r="C275" s="84" t="s">
        <v>109</v>
      </c>
      <c r="D275" s="84">
        <v>2003</v>
      </c>
      <c r="E275" s="84" t="s">
        <v>108</v>
      </c>
      <c r="F275" s="85">
        <v>57.359710382838223</v>
      </c>
      <c r="G275" s="86"/>
    </row>
    <row r="276" spans="1:7" x14ac:dyDescent="0.45">
      <c r="A276" s="84">
        <v>134531</v>
      </c>
      <c r="B276" s="84">
        <v>90</v>
      </c>
      <c r="C276" s="84" t="s">
        <v>109</v>
      </c>
      <c r="D276" s="84">
        <v>1901</v>
      </c>
      <c r="E276" s="84" t="s">
        <v>108</v>
      </c>
      <c r="F276" s="85">
        <v>48.724348573213433</v>
      </c>
      <c r="G276" s="86"/>
    </row>
    <row r="277" spans="1:7" x14ac:dyDescent="0.45">
      <c r="A277" s="84">
        <v>134532</v>
      </c>
      <c r="B277" s="84">
        <v>110</v>
      </c>
      <c r="C277" s="84" t="s">
        <v>109</v>
      </c>
      <c r="D277" s="84">
        <v>1998</v>
      </c>
      <c r="E277" s="84" t="s">
        <v>108</v>
      </c>
      <c r="F277" s="85">
        <v>524.46287216427913</v>
      </c>
      <c r="G277" s="86"/>
    </row>
    <row r="278" spans="1:7" x14ac:dyDescent="0.45">
      <c r="A278" s="84">
        <v>134534</v>
      </c>
      <c r="B278" s="84">
        <v>63</v>
      </c>
      <c r="C278" s="84" t="s">
        <v>109</v>
      </c>
      <c r="D278" s="84">
        <v>2001</v>
      </c>
      <c r="E278" s="84" t="s">
        <v>108</v>
      </c>
      <c r="F278" s="85">
        <v>141.28215538519751</v>
      </c>
      <c r="G278" s="86"/>
    </row>
    <row r="279" spans="1:7" x14ac:dyDescent="0.45">
      <c r="A279" s="84">
        <v>141627</v>
      </c>
      <c r="B279" s="84">
        <v>100</v>
      </c>
      <c r="C279" s="84" t="s">
        <v>112</v>
      </c>
      <c r="D279" s="84">
        <v>1901</v>
      </c>
      <c r="E279" s="84" t="s">
        <v>108</v>
      </c>
      <c r="F279" s="85">
        <v>165.75400591688421</v>
      </c>
      <c r="G279" s="86"/>
    </row>
    <row r="280" spans="1:7" x14ac:dyDescent="0.45">
      <c r="A280" s="84">
        <v>156660</v>
      </c>
      <c r="B280" s="84">
        <v>50</v>
      </c>
      <c r="C280" s="84" t="s">
        <v>109</v>
      </c>
      <c r="D280" s="84">
        <v>2001</v>
      </c>
      <c r="E280" s="84" t="s">
        <v>108</v>
      </c>
      <c r="F280" s="85">
        <v>41.840592306064593</v>
      </c>
      <c r="G280" s="86"/>
    </row>
    <row r="281" spans="1:7" x14ac:dyDescent="0.45">
      <c r="A281" s="84">
        <v>163825</v>
      </c>
      <c r="B281" s="84">
        <v>32</v>
      </c>
      <c r="C281" s="84" t="s">
        <v>109</v>
      </c>
      <c r="D281" s="84">
        <v>2003</v>
      </c>
      <c r="E281" s="84" t="s">
        <v>108</v>
      </c>
      <c r="F281" s="85">
        <v>32.844314184687633</v>
      </c>
      <c r="G281" s="86"/>
    </row>
    <row r="282" spans="1:7" x14ac:dyDescent="0.45">
      <c r="A282" s="84">
        <v>3613</v>
      </c>
      <c r="B282" s="84">
        <v>90</v>
      </c>
      <c r="C282" s="84" t="s">
        <v>109</v>
      </c>
      <c r="D282" s="84">
        <v>2005</v>
      </c>
      <c r="E282" s="84"/>
      <c r="F282" s="85">
        <v>180.925197054774</v>
      </c>
      <c r="G282" s="86"/>
    </row>
    <row r="283" spans="1:7" x14ac:dyDescent="0.45">
      <c r="A283" s="84">
        <v>143534</v>
      </c>
      <c r="B283" s="84">
        <v>110</v>
      </c>
      <c r="C283" s="84" t="s">
        <v>109</v>
      </c>
      <c r="D283" s="84">
        <v>2017</v>
      </c>
      <c r="E283" s="84" t="s">
        <v>108</v>
      </c>
      <c r="F283" s="85">
        <v>138.77166684846759</v>
      </c>
      <c r="G283" s="86"/>
    </row>
    <row r="284" spans="1:7" x14ac:dyDescent="0.45">
      <c r="A284" s="84">
        <v>140142</v>
      </c>
      <c r="B284" s="84">
        <v>110</v>
      </c>
      <c r="C284" s="84" t="s">
        <v>109</v>
      </c>
      <c r="D284" s="84">
        <v>2017</v>
      </c>
      <c r="E284" s="84" t="s">
        <v>108</v>
      </c>
      <c r="F284" s="85">
        <v>11.687055936496501</v>
      </c>
      <c r="G284" s="86"/>
    </row>
    <row r="285" spans="1:7" x14ac:dyDescent="0.45">
      <c r="A285" s="84">
        <v>120807</v>
      </c>
      <c r="B285" s="84">
        <v>110</v>
      </c>
      <c r="C285" s="84" t="s">
        <v>109</v>
      </c>
      <c r="D285" s="84">
        <v>2017</v>
      </c>
      <c r="E285" s="84" t="s">
        <v>108</v>
      </c>
      <c r="F285" s="85">
        <v>16.759888700025559</v>
      </c>
      <c r="G285" s="86"/>
    </row>
    <row r="286" spans="1:7" x14ac:dyDescent="0.45">
      <c r="A286" s="84">
        <v>120795</v>
      </c>
      <c r="B286" s="84">
        <v>90</v>
      </c>
      <c r="C286" s="84" t="s">
        <v>109</v>
      </c>
      <c r="D286" s="84">
        <v>1901</v>
      </c>
      <c r="E286" s="84" t="s">
        <v>108</v>
      </c>
      <c r="F286" s="85">
        <v>144.749472699064</v>
      </c>
      <c r="G286" s="86"/>
    </row>
    <row r="287" spans="1:7" x14ac:dyDescent="0.45">
      <c r="A287" s="84">
        <v>123659</v>
      </c>
      <c r="B287" s="84">
        <v>160</v>
      </c>
      <c r="C287" s="84" t="s">
        <v>109</v>
      </c>
      <c r="D287" s="84">
        <v>2013</v>
      </c>
      <c r="E287" s="84" t="s">
        <v>108</v>
      </c>
      <c r="F287" s="85">
        <v>178.4790284173975</v>
      </c>
      <c r="G287" s="86"/>
    </row>
    <row r="288" spans="1:7" x14ac:dyDescent="0.45">
      <c r="A288" s="84">
        <v>100183</v>
      </c>
      <c r="B288" s="84">
        <v>110</v>
      </c>
      <c r="C288" s="84" t="s">
        <v>109</v>
      </c>
      <c r="D288" s="84">
        <v>2005</v>
      </c>
      <c r="E288" s="84" t="s">
        <v>108</v>
      </c>
      <c r="F288" s="85">
        <v>11.34082117124672</v>
      </c>
      <c r="G288" s="86"/>
    </row>
    <row r="289" spans="1:7" x14ac:dyDescent="0.45">
      <c r="A289" s="84">
        <v>121939</v>
      </c>
      <c r="B289" s="84">
        <v>110</v>
      </c>
      <c r="C289" s="84" t="s">
        <v>109</v>
      </c>
      <c r="D289" s="84">
        <v>2013</v>
      </c>
      <c r="E289" s="84" t="s">
        <v>108</v>
      </c>
      <c r="F289" s="85">
        <v>8.0909347752607115</v>
      </c>
      <c r="G289" s="86"/>
    </row>
    <row r="290" spans="1:7" x14ac:dyDescent="0.45">
      <c r="A290" s="84">
        <v>100043</v>
      </c>
      <c r="B290" s="84">
        <v>100</v>
      </c>
      <c r="C290" s="84" t="s">
        <v>112</v>
      </c>
      <c r="D290" s="84">
        <v>1970</v>
      </c>
      <c r="E290" s="84" t="s">
        <v>108</v>
      </c>
      <c r="F290" s="85">
        <v>13.730797651782201</v>
      </c>
      <c r="G290" s="86"/>
    </row>
    <row r="291" spans="1:7" x14ac:dyDescent="0.45">
      <c r="A291" s="84">
        <v>100044</v>
      </c>
      <c r="B291" s="84">
        <v>100</v>
      </c>
      <c r="C291" s="84" t="s">
        <v>112</v>
      </c>
      <c r="D291" s="84">
        <v>1970</v>
      </c>
      <c r="E291" s="84" t="s">
        <v>108</v>
      </c>
      <c r="F291" s="85">
        <v>18.81469041233062</v>
      </c>
      <c r="G291" s="86"/>
    </row>
    <row r="292" spans="1:7" x14ac:dyDescent="0.45">
      <c r="A292" s="84">
        <v>100045</v>
      </c>
      <c r="B292" s="84">
        <v>100</v>
      </c>
      <c r="C292" s="84" t="s">
        <v>112</v>
      </c>
      <c r="D292" s="84">
        <v>1970</v>
      </c>
      <c r="E292" s="84" t="s">
        <v>108</v>
      </c>
      <c r="F292" s="85">
        <v>10.89063668849022</v>
      </c>
      <c r="G292" s="86"/>
    </row>
    <row r="293" spans="1:7" x14ac:dyDescent="0.45">
      <c r="A293" s="84">
        <v>100046</v>
      </c>
      <c r="B293" s="84">
        <v>100</v>
      </c>
      <c r="C293" s="84" t="s">
        <v>112</v>
      </c>
      <c r="D293" s="84">
        <v>1970</v>
      </c>
      <c r="E293" s="84" t="s">
        <v>108</v>
      </c>
      <c r="F293" s="85">
        <v>25.44857520434843</v>
      </c>
      <c r="G293" s="86"/>
    </row>
    <row r="294" spans="1:7" x14ac:dyDescent="0.45">
      <c r="A294" s="84">
        <v>100047</v>
      </c>
      <c r="B294" s="84">
        <v>100</v>
      </c>
      <c r="C294" s="84" t="s">
        <v>112</v>
      </c>
      <c r="D294" s="84">
        <v>1970</v>
      </c>
      <c r="E294" s="84" t="s">
        <v>108</v>
      </c>
      <c r="F294" s="85">
        <v>28.354273368427709</v>
      </c>
      <c r="G294" s="86"/>
    </row>
    <row r="295" spans="1:7" x14ac:dyDescent="0.45">
      <c r="A295" s="84">
        <v>100049</v>
      </c>
      <c r="B295" s="84">
        <v>100</v>
      </c>
      <c r="C295" s="84" t="s">
        <v>112</v>
      </c>
      <c r="D295" s="84">
        <v>1970</v>
      </c>
      <c r="E295" s="84" t="s">
        <v>108</v>
      </c>
      <c r="F295" s="85">
        <v>5.8980538492927677</v>
      </c>
      <c r="G295" s="86"/>
    </row>
    <row r="296" spans="1:7" x14ac:dyDescent="0.45">
      <c r="A296" s="84">
        <v>117319</v>
      </c>
      <c r="B296" s="84">
        <v>50</v>
      </c>
      <c r="C296" s="84" t="s">
        <v>109</v>
      </c>
      <c r="D296" s="84">
        <v>1998</v>
      </c>
      <c r="E296" s="84" t="s">
        <v>108</v>
      </c>
      <c r="F296" s="85">
        <v>13.361002249215639</v>
      </c>
      <c r="G296" s="86"/>
    </row>
    <row r="297" spans="1:7" x14ac:dyDescent="0.45">
      <c r="A297" s="84">
        <v>119921</v>
      </c>
      <c r="B297" s="84">
        <v>100</v>
      </c>
      <c r="C297" s="84" t="s">
        <v>112</v>
      </c>
      <c r="D297" s="84">
        <v>1970</v>
      </c>
      <c r="E297" s="84" t="s">
        <v>108</v>
      </c>
      <c r="F297" s="85">
        <v>15.868531608515459</v>
      </c>
      <c r="G297" s="86"/>
    </row>
    <row r="298" spans="1:7" x14ac:dyDescent="0.45">
      <c r="A298" s="84">
        <v>119925</v>
      </c>
      <c r="B298" s="84">
        <v>100</v>
      </c>
      <c r="C298" s="84" t="s">
        <v>112</v>
      </c>
      <c r="D298" s="84">
        <v>1970</v>
      </c>
      <c r="E298" s="84" t="s">
        <v>108</v>
      </c>
      <c r="F298" s="85">
        <v>22.24641610884105</v>
      </c>
      <c r="G298" s="86"/>
    </row>
    <row r="299" spans="1:7" x14ac:dyDescent="0.45">
      <c r="A299" s="84">
        <v>119930</v>
      </c>
      <c r="B299" s="84">
        <v>100</v>
      </c>
      <c r="C299" s="84" t="s">
        <v>112</v>
      </c>
      <c r="D299" s="84">
        <v>1970</v>
      </c>
      <c r="E299" s="84" t="s">
        <v>108</v>
      </c>
      <c r="F299" s="85">
        <v>17.66847410223604</v>
      </c>
      <c r="G299" s="86"/>
    </row>
    <row r="300" spans="1:7" x14ac:dyDescent="0.45">
      <c r="A300" s="84">
        <v>119931</v>
      </c>
      <c r="B300" s="84">
        <v>100</v>
      </c>
      <c r="C300" s="84" t="s">
        <v>112</v>
      </c>
      <c r="D300" s="84">
        <v>1970</v>
      </c>
      <c r="E300" s="84" t="s">
        <v>108</v>
      </c>
      <c r="F300" s="85">
        <v>18.89160191596833</v>
      </c>
      <c r="G300" s="86"/>
    </row>
    <row r="301" spans="1:7" x14ac:dyDescent="0.45">
      <c r="A301" s="84">
        <v>134952</v>
      </c>
      <c r="B301" s="84">
        <v>90</v>
      </c>
      <c r="C301" s="84" t="s">
        <v>111</v>
      </c>
      <c r="D301" s="84">
        <v>1999</v>
      </c>
      <c r="E301" s="84" t="s">
        <v>108</v>
      </c>
      <c r="F301" s="85">
        <v>5.4426127178502739</v>
      </c>
      <c r="G301" s="86"/>
    </row>
    <row r="302" spans="1:7" x14ac:dyDescent="0.45">
      <c r="A302" s="84">
        <v>113621</v>
      </c>
      <c r="B302" s="84">
        <v>90</v>
      </c>
      <c r="C302" s="84" t="s">
        <v>109</v>
      </c>
      <c r="D302" s="84">
        <v>2005</v>
      </c>
      <c r="E302" s="84" t="s">
        <v>108</v>
      </c>
      <c r="F302" s="85">
        <v>17.475009569708678</v>
      </c>
      <c r="G302" s="86"/>
    </row>
    <row r="303" spans="1:7" x14ac:dyDescent="0.45">
      <c r="A303" s="84">
        <v>158153</v>
      </c>
      <c r="B303" s="84">
        <v>63</v>
      </c>
      <c r="C303" s="84" t="s">
        <v>109</v>
      </c>
      <c r="D303" s="84">
        <v>2019</v>
      </c>
      <c r="E303" s="84" t="s">
        <v>108</v>
      </c>
      <c r="F303" s="85">
        <v>26.001827291359799</v>
      </c>
      <c r="G303" s="86"/>
    </row>
    <row r="304" spans="1:7" ht="19.5" x14ac:dyDescent="0.45">
      <c r="A304" s="84">
        <v>117916</v>
      </c>
      <c r="B304" s="84">
        <v>90</v>
      </c>
      <c r="C304" s="84" t="s">
        <v>111</v>
      </c>
      <c r="D304" s="84">
        <v>2002</v>
      </c>
      <c r="E304" s="84" t="s">
        <v>108</v>
      </c>
      <c r="F304" s="85">
        <v>121.1825586985026</v>
      </c>
      <c r="G304" s="86" t="s">
        <v>279</v>
      </c>
    </row>
    <row r="305" spans="1:7" x14ac:dyDescent="0.45">
      <c r="A305" s="84">
        <v>100072</v>
      </c>
      <c r="B305" s="84">
        <v>90</v>
      </c>
      <c r="C305" s="84" t="s">
        <v>111</v>
      </c>
      <c r="D305" s="84">
        <v>1998</v>
      </c>
      <c r="E305" s="84" t="s">
        <v>108</v>
      </c>
      <c r="F305" s="85">
        <v>56.577388366864731</v>
      </c>
      <c r="G305" s="86"/>
    </row>
    <row r="306" spans="1:7" x14ac:dyDescent="0.45">
      <c r="A306" s="84">
        <v>100073</v>
      </c>
      <c r="B306" s="84">
        <v>63</v>
      </c>
      <c r="C306" s="84" t="s">
        <v>111</v>
      </c>
      <c r="D306" s="84">
        <v>1998</v>
      </c>
      <c r="E306" s="84" t="s">
        <v>108</v>
      </c>
      <c r="F306" s="85">
        <v>146.2054718667429</v>
      </c>
      <c r="G306" s="86"/>
    </row>
    <row r="307" spans="1:7" x14ac:dyDescent="0.45">
      <c r="A307" s="84">
        <v>100074</v>
      </c>
      <c r="B307" s="84">
        <v>40</v>
      </c>
      <c r="C307" s="84" t="s">
        <v>109</v>
      </c>
      <c r="D307" s="84">
        <v>2000</v>
      </c>
      <c r="E307" s="84" t="s">
        <v>108</v>
      </c>
      <c r="F307" s="85">
        <v>16.20638850030074</v>
      </c>
      <c r="G307" s="86"/>
    </row>
    <row r="308" spans="1:7" x14ac:dyDescent="0.45">
      <c r="A308" s="84">
        <v>100141</v>
      </c>
      <c r="B308" s="84">
        <v>40</v>
      </c>
      <c r="C308" s="84" t="s">
        <v>109</v>
      </c>
      <c r="D308" s="84">
        <v>2003</v>
      </c>
      <c r="E308" s="84" t="s">
        <v>108</v>
      </c>
      <c r="F308" s="85">
        <v>22.2848589260484</v>
      </c>
      <c r="G308" s="86"/>
    </row>
    <row r="309" spans="1:7" x14ac:dyDescent="0.45">
      <c r="A309" s="84">
        <v>104695</v>
      </c>
      <c r="B309" s="84"/>
      <c r="C309" s="84"/>
      <c r="D309" s="84">
        <v>1901</v>
      </c>
      <c r="E309" s="84" t="s">
        <v>108</v>
      </c>
      <c r="F309" s="85">
        <v>53.892193664549943</v>
      </c>
      <c r="G309" s="86"/>
    </row>
    <row r="310" spans="1:7" x14ac:dyDescent="0.45">
      <c r="A310" s="84">
        <v>107370</v>
      </c>
      <c r="B310" s="84">
        <v>90</v>
      </c>
      <c r="C310" s="84"/>
      <c r="D310" s="84">
        <v>1901</v>
      </c>
      <c r="E310" s="84" t="s">
        <v>108</v>
      </c>
      <c r="F310" s="85">
        <v>51.5748065009684</v>
      </c>
      <c r="G310" s="86"/>
    </row>
    <row r="311" spans="1:7" ht="19.5" x14ac:dyDescent="0.45">
      <c r="A311" s="84">
        <v>111766</v>
      </c>
      <c r="B311" s="84">
        <v>90</v>
      </c>
      <c r="C311" s="84" t="s">
        <v>109</v>
      </c>
      <c r="D311" s="84">
        <v>1990</v>
      </c>
      <c r="E311" s="84" t="s">
        <v>108</v>
      </c>
      <c r="F311" s="85">
        <v>109.29870728878871</v>
      </c>
      <c r="G311" s="86" t="s">
        <v>117</v>
      </c>
    </row>
    <row r="312" spans="1:7" x14ac:dyDescent="0.45">
      <c r="A312" s="84">
        <v>111767</v>
      </c>
      <c r="B312" s="84">
        <v>90</v>
      </c>
      <c r="C312" s="84" t="s">
        <v>111</v>
      </c>
      <c r="D312" s="84">
        <v>1990</v>
      </c>
      <c r="E312" s="84" t="s">
        <v>108</v>
      </c>
      <c r="F312" s="85">
        <v>10.85786586419124</v>
      </c>
      <c r="G312" s="86"/>
    </row>
    <row r="313" spans="1:7" x14ac:dyDescent="0.45">
      <c r="A313" s="84">
        <v>111769</v>
      </c>
      <c r="B313" s="84">
        <v>225</v>
      </c>
      <c r="C313" s="84" t="s">
        <v>109</v>
      </c>
      <c r="D313" s="84">
        <v>2006</v>
      </c>
      <c r="E313" s="84" t="s">
        <v>108</v>
      </c>
      <c r="F313" s="85">
        <v>127.1505580900219</v>
      </c>
      <c r="G313" s="86"/>
    </row>
    <row r="314" spans="1:7" x14ac:dyDescent="0.45">
      <c r="A314" s="84">
        <v>115610</v>
      </c>
      <c r="B314" s="84">
        <v>50</v>
      </c>
      <c r="C314" s="84" t="s">
        <v>109</v>
      </c>
      <c r="D314" s="84">
        <v>2003</v>
      </c>
      <c r="E314" s="84" t="s">
        <v>108</v>
      </c>
      <c r="F314" s="85">
        <v>20.919975583596329</v>
      </c>
      <c r="G314" s="86"/>
    </row>
    <row r="315" spans="1:7" x14ac:dyDescent="0.45">
      <c r="A315" s="84">
        <v>115613</v>
      </c>
      <c r="B315" s="84">
        <v>40</v>
      </c>
      <c r="C315" s="84" t="s">
        <v>109</v>
      </c>
      <c r="D315" s="84">
        <v>2003</v>
      </c>
      <c r="E315" s="84" t="s">
        <v>108</v>
      </c>
      <c r="F315" s="85">
        <v>24.37047696269509</v>
      </c>
      <c r="G315" s="86"/>
    </row>
    <row r="316" spans="1:7" x14ac:dyDescent="0.45">
      <c r="A316" s="84">
        <v>116557</v>
      </c>
      <c r="B316" s="84">
        <v>63</v>
      </c>
      <c r="C316" s="84" t="s">
        <v>109</v>
      </c>
      <c r="D316" s="84">
        <v>2010</v>
      </c>
      <c r="E316" s="84" t="s">
        <v>108</v>
      </c>
      <c r="F316" s="85">
        <v>86.102357727756612</v>
      </c>
      <c r="G316" s="86"/>
    </row>
    <row r="317" spans="1:7" x14ac:dyDescent="0.45">
      <c r="A317" s="84">
        <v>116953</v>
      </c>
      <c r="B317" s="84">
        <v>90</v>
      </c>
      <c r="C317" s="84" t="s">
        <v>111</v>
      </c>
      <c r="D317" s="84">
        <v>1998</v>
      </c>
      <c r="E317" s="84" t="s">
        <v>108</v>
      </c>
      <c r="F317" s="85">
        <v>86.649778419193922</v>
      </c>
      <c r="G317" s="86"/>
    </row>
    <row r="318" spans="1:7" x14ac:dyDescent="0.45">
      <c r="A318" s="84">
        <v>116954</v>
      </c>
      <c r="B318" s="84">
        <v>110</v>
      </c>
      <c r="C318" s="84" t="s">
        <v>109</v>
      </c>
      <c r="D318" s="84">
        <v>2010</v>
      </c>
      <c r="E318" s="84" t="s">
        <v>108</v>
      </c>
      <c r="F318" s="85">
        <v>3.9977436255498802</v>
      </c>
      <c r="G318" s="86"/>
    </row>
    <row r="319" spans="1:7" x14ac:dyDescent="0.45">
      <c r="A319" s="84">
        <v>116959</v>
      </c>
      <c r="B319" s="84"/>
      <c r="C319" s="84"/>
      <c r="D319" s="84">
        <v>1901</v>
      </c>
      <c r="E319" s="84" t="s">
        <v>108</v>
      </c>
      <c r="F319" s="85">
        <v>57.961527218742518</v>
      </c>
      <c r="G319" s="86"/>
    </row>
    <row r="320" spans="1:7" x14ac:dyDescent="0.45">
      <c r="A320" s="84">
        <v>120008</v>
      </c>
      <c r="B320" s="84">
        <v>160</v>
      </c>
      <c r="C320" s="84" t="s">
        <v>109</v>
      </c>
      <c r="D320" s="84">
        <v>2012</v>
      </c>
      <c r="E320" s="84" t="s">
        <v>108</v>
      </c>
      <c r="F320" s="85">
        <v>297.68294119952287</v>
      </c>
      <c r="G320" s="86"/>
    </row>
    <row r="321" spans="1:7" x14ac:dyDescent="0.45">
      <c r="A321" s="84">
        <v>124700</v>
      </c>
      <c r="B321" s="84">
        <v>225</v>
      </c>
      <c r="C321" s="84" t="s">
        <v>109</v>
      </c>
      <c r="D321" s="84">
        <v>2015</v>
      </c>
      <c r="E321" s="84" t="s">
        <v>108</v>
      </c>
      <c r="F321" s="85">
        <v>569.29274884801873</v>
      </c>
      <c r="G321" s="86"/>
    </row>
    <row r="322" spans="1:7" x14ac:dyDescent="0.45">
      <c r="A322" s="84">
        <v>124770</v>
      </c>
      <c r="B322" s="84"/>
      <c r="C322" s="84"/>
      <c r="D322" s="84">
        <v>1901</v>
      </c>
      <c r="E322" s="84" t="s">
        <v>108</v>
      </c>
      <c r="F322" s="85">
        <v>67.188317647073788</v>
      </c>
      <c r="G322" s="86"/>
    </row>
    <row r="323" spans="1:7" x14ac:dyDescent="0.45">
      <c r="A323" s="84">
        <v>134451</v>
      </c>
      <c r="B323" s="84">
        <v>90</v>
      </c>
      <c r="C323" s="84" t="s">
        <v>109</v>
      </c>
      <c r="D323" s="84">
        <v>2003</v>
      </c>
      <c r="E323" s="84" t="s">
        <v>108</v>
      </c>
      <c r="F323" s="85">
        <v>65.909662054503613</v>
      </c>
      <c r="G323" s="86"/>
    </row>
    <row r="324" spans="1:7" x14ac:dyDescent="0.45">
      <c r="A324" s="84">
        <v>134454</v>
      </c>
      <c r="B324" s="84">
        <v>40</v>
      </c>
      <c r="C324" s="84" t="s">
        <v>109</v>
      </c>
      <c r="D324" s="84">
        <v>2000</v>
      </c>
      <c r="E324" s="84" t="s">
        <v>108</v>
      </c>
      <c r="F324" s="85">
        <v>53.027747184841573</v>
      </c>
      <c r="G324" s="86"/>
    </row>
    <row r="325" spans="1:7" x14ac:dyDescent="0.45">
      <c r="A325" s="84">
        <v>134455</v>
      </c>
      <c r="B325" s="84">
        <v>90</v>
      </c>
      <c r="C325" s="84" t="s">
        <v>111</v>
      </c>
      <c r="D325" s="84">
        <v>1998</v>
      </c>
      <c r="E325" s="84" t="s">
        <v>108</v>
      </c>
      <c r="F325" s="85">
        <v>163.66252922081699</v>
      </c>
      <c r="G325" s="86"/>
    </row>
    <row r="326" spans="1:7" x14ac:dyDescent="0.45">
      <c r="A326" s="84">
        <v>134457</v>
      </c>
      <c r="B326" s="84">
        <v>40</v>
      </c>
      <c r="C326" s="84" t="s">
        <v>109</v>
      </c>
      <c r="D326" s="84">
        <v>2000</v>
      </c>
      <c r="E326" s="84" t="s">
        <v>108</v>
      </c>
      <c r="F326" s="85">
        <v>27.739779701627661</v>
      </c>
      <c r="G326" s="86"/>
    </row>
    <row r="327" spans="1:7" x14ac:dyDescent="0.45">
      <c r="A327" s="84">
        <v>134461</v>
      </c>
      <c r="B327" s="84">
        <v>40</v>
      </c>
      <c r="C327" s="84" t="s">
        <v>109</v>
      </c>
      <c r="D327" s="84">
        <v>2000</v>
      </c>
      <c r="E327" s="84" t="s">
        <v>108</v>
      </c>
      <c r="F327" s="85">
        <v>52.810445227378693</v>
      </c>
      <c r="G327" s="86"/>
    </row>
    <row r="328" spans="1:7" x14ac:dyDescent="0.45">
      <c r="A328" s="84">
        <v>141626</v>
      </c>
      <c r="B328" s="84">
        <v>90</v>
      </c>
      <c r="C328" s="84" t="s">
        <v>109</v>
      </c>
      <c r="D328" s="84">
        <v>1901</v>
      </c>
      <c r="E328" s="84" t="s">
        <v>108</v>
      </c>
      <c r="F328" s="85">
        <v>31.36843701556586</v>
      </c>
      <c r="G328" s="86"/>
    </row>
    <row r="329" spans="1:7" x14ac:dyDescent="0.45">
      <c r="A329" s="84">
        <v>163822</v>
      </c>
      <c r="B329" s="84">
        <v>40</v>
      </c>
      <c r="C329" s="84" t="s">
        <v>109</v>
      </c>
      <c r="D329" s="84">
        <v>2003</v>
      </c>
      <c r="E329" s="84" t="s">
        <v>108</v>
      </c>
      <c r="F329" s="85">
        <v>29.237890363111081</v>
      </c>
      <c r="G329" s="86"/>
    </row>
    <row r="330" spans="1:7" x14ac:dyDescent="0.45">
      <c r="A330" s="84">
        <v>163826</v>
      </c>
      <c r="B330" s="84">
        <v>40</v>
      </c>
      <c r="C330" s="84" t="s">
        <v>109</v>
      </c>
      <c r="D330" s="84">
        <v>2003</v>
      </c>
      <c r="E330" s="84" t="s">
        <v>108</v>
      </c>
      <c r="F330" s="85">
        <v>9.4280848985054444</v>
      </c>
      <c r="G330" s="86"/>
    </row>
    <row r="331" spans="1:7" x14ac:dyDescent="0.45">
      <c r="A331" s="84">
        <v>100198</v>
      </c>
      <c r="B331" s="84">
        <v>63</v>
      </c>
      <c r="C331" s="84" t="s">
        <v>109</v>
      </c>
      <c r="D331" s="84">
        <v>2005</v>
      </c>
      <c r="E331" s="84" t="s">
        <v>108</v>
      </c>
      <c r="F331" s="85">
        <v>72.54577648008312</v>
      </c>
      <c r="G331" s="86"/>
    </row>
    <row r="332" spans="1:7" x14ac:dyDescent="0.45">
      <c r="A332" s="84">
        <v>105608</v>
      </c>
      <c r="B332" s="84">
        <v>32</v>
      </c>
      <c r="C332" s="84" t="s">
        <v>109</v>
      </c>
      <c r="D332" s="84">
        <v>2005</v>
      </c>
      <c r="E332" s="84" t="s">
        <v>108</v>
      </c>
      <c r="F332" s="85">
        <v>24.0627946046035</v>
      </c>
      <c r="G332" s="86"/>
    </row>
    <row r="333" spans="1:7" x14ac:dyDescent="0.45">
      <c r="A333" s="84">
        <v>107404</v>
      </c>
      <c r="B333" s="84">
        <v>40</v>
      </c>
      <c r="C333" s="84" t="s">
        <v>109</v>
      </c>
      <c r="D333" s="84">
        <v>2006</v>
      </c>
      <c r="E333" s="84" t="s">
        <v>108</v>
      </c>
      <c r="F333" s="85">
        <v>29.202321979007749</v>
      </c>
      <c r="G333" s="86"/>
    </row>
    <row r="334" spans="1:7" x14ac:dyDescent="0.45">
      <c r="A334" s="84">
        <v>111855</v>
      </c>
      <c r="B334" s="84">
        <v>63</v>
      </c>
      <c r="C334" s="84" t="s">
        <v>109</v>
      </c>
      <c r="D334" s="84">
        <v>1901</v>
      </c>
      <c r="E334" s="84" t="s">
        <v>108</v>
      </c>
      <c r="F334" s="85">
        <v>40.317845649962599</v>
      </c>
      <c r="G334" s="86"/>
    </row>
    <row r="335" spans="1:7" x14ac:dyDescent="0.45">
      <c r="A335" s="84">
        <v>113679</v>
      </c>
      <c r="B335" s="84">
        <v>40</v>
      </c>
      <c r="C335" s="84" t="s">
        <v>109</v>
      </c>
      <c r="D335" s="84">
        <v>2005</v>
      </c>
      <c r="E335" s="84" t="s">
        <v>108</v>
      </c>
      <c r="F335" s="85">
        <v>50.057936660243229</v>
      </c>
      <c r="G335" s="86"/>
    </row>
    <row r="336" spans="1:7" x14ac:dyDescent="0.45">
      <c r="A336" s="84">
        <v>113731</v>
      </c>
      <c r="B336" s="84">
        <v>50</v>
      </c>
      <c r="C336" s="84" t="s">
        <v>109</v>
      </c>
      <c r="D336" s="84">
        <v>2005</v>
      </c>
      <c r="E336" s="84" t="s">
        <v>108</v>
      </c>
      <c r="F336" s="85">
        <v>194.6002908706474</v>
      </c>
      <c r="G336" s="86"/>
    </row>
    <row r="337" spans="1:7" x14ac:dyDescent="0.45">
      <c r="A337" s="84">
        <v>120015</v>
      </c>
      <c r="B337" s="84">
        <v>110</v>
      </c>
      <c r="C337" s="84" t="s">
        <v>109</v>
      </c>
      <c r="D337" s="84">
        <v>2011</v>
      </c>
      <c r="E337" s="84" t="s">
        <v>108</v>
      </c>
      <c r="F337" s="85">
        <v>422.33155137755023</v>
      </c>
      <c r="G337" s="86"/>
    </row>
    <row r="338" spans="1:7" x14ac:dyDescent="0.45">
      <c r="A338" s="84">
        <v>120016</v>
      </c>
      <c r="B338" s="84">
        <v>110</v>
      </c>
      <c r="C338" s="84" t="s">
        <v>109</v>
      </c>
      <c r="D338" s="84">
        <v>2012</v>
      </c>
      <c r="E338" s="84" t="s">
        <v>108</v>
      </c>
      <c r="F338" s="85">
        <v>5.2411970038525357</v>
      </c>
      <c r="G338" s="86"/>
    </row>
    <row r="339" spans="1:7" x14ac:dyDescent="0.45">
      <c r="A339" s="84">
        <v>121945</v>
      </c>
      <c r="B339" s="84">
        <v>90</v>
      </c>
      <c r="C339" s="84" t="s">
        <v>109</v>
      </c>
      <c r="D339" s="84">
        <v>2005</v>
      </c>
      <c r="E339" s="84" t="s">
        <v>108</v>
      </c>
      <c r="F339" s="85">
        <v>386.99783124215782</v>
      </c>
      <c r="G339" s="86"/>
    </row>
    <row r="340" spans="1:7" x14ac:dyDescent="0.45">
      <c r="A340" s="84">
        <v>121951</v>
      </c>
      <c r="B340" s="84">
        <v>40</v>
      </c>
      <c r="C340" s="84" t="s">
        <v>109</v>
      </c>
      <c r="D340" s="84">
        <v>2013</v>
      </c>
      <c r="E340" s="84" t="s">
        <v>108</v>
      </c>
      <c r="F340" s="85">
        <v>45.233981230313873</v>
      </c>
      <c r="G340" s="86"/>
    </row>
    <row r="341" spans="1:7" x14ac:dyDescent="0.45">
      <c r="A341" s="84">
        <v>121952</v>
      </c>
      <c r="B341" s="84">
        <v>63</v>
      </c>
      <c r="C341" s="84" t="s">
        <v>109</v>
      </c>
      <c r="D341" s="84">
        <v>2013</v>
      </c>
      <c r="E341" s="84" t="s">
        <v>108</v>
      </c>
      <c r="F341" s="85">
        <v>35.784595151769878</v>
      </c>
      <c r="G341" s="86"/>
    </row>
    <row r="342" spans="1:7" x14ac:dyDescent="0.45">
      <c r="A342" s="84">
        <v>121953</v>
      </c>
      <c r="B342" s="84">
        <v>100</v>
      </c>
      <c r="C342" s="84" t="s">
        <v>112</v>
      </c>
      <c r="D342" s="84">
        <v>1901</v>
      </c>
      <c r="E342" s="84" t="s">
        <v>108</v>
      </c>
      <c r="F342" s="85">
        <v>35.660848636482527</v>
      </c>
      <c r="G342" s="86"/>
    </row>
    <row r="343" spans="1:7" x14ac:dyDescent="0.45">
      <c r="A343" s="84">
        <v>121954</v>
      </c>
      <c r="B343" s="84">
        <v>110</v>
      </c>
      <c r="C343" s="84" t="s">
        <v>109</v>
      </c>
      <c r="D343" s="84">
        <v>2013</v>
      </c>
      <c r="E343" s="84" t="s">
        <v>108</v>
      </c>
      <c r="F343" s="85">
        <v>10.028114531248089</v>
      </c>
      <c r="G343" s="86"/>
    </row>
    <row r="344" spans="1:7" x14ac:dyDescent="0.45">
      <c r="A344" s="84">
        <v>121964</v>
      </c>
      <c r="B344" s="84">
        <v>160</v>
      </c>
      <c r="C344" s="84" t="s">
        <v>109</v>
      </c>
      <c r="D344" s="84">
        <v>2013</v>
      </c>
      <c r="E344" s="84" t="s">
        <v>108</v>
      </c>
      <c r="F344" s="85">
        <v>497.31255163240837</v>
      </c>
      <c r="G344" s="86"/>
    </row>
    <row r="345" spans="1:7" x14ac:dyDescent="0.45">
      <c r="A345" s="84">
        <v>134427</v>
      </c>
      <c r="B345" s="84">
        <v>100</v>
      </c>
      <c r="C345" s="84" t="s">
        <v>112</v>
      </c>
      <c r="D345" s="84">
        <v>1901</v>
      </c>
      <c r="E345" s="84" t="s">
        <v>108</v>
      </c>
      <c r="F345" s="85">
        <v>22.229920271564001</v>
      </c>
      <c r="G345" s="86"/>
    </row>
    <row r="346" spans="1:7" x14ac:dyDescent="0.45">
      <c r="A346" s="84">
        <v>134428</v>
      </c>
      <c r="B346" s="84">
        <v>100</v>
      </c>
      <c r="C346" s="84"/>
      <c r="D346" s="84">
        <v>1901</v>
      </c>
      <c r="E346" s="84" t="s">
        <v>108</v>
      </c>
      <c r="F346" s="85">
        <v>20.302344317986449</v>
      </c>
      <c r="G346" s="86"/>
    </row>
    <row r="347" spans="1:7" x14ac:dyDescent="0.45">
      <c r="A347" s="84">
        <v>134429</v>
      </c>
      <c r="B347" s="84">
        <v>100</v>
      </c>
      <c r="C347" s="84"/>
      <c r="D347" s="84">
        <v>1901</v>
      </c>
      <c r="E347" s="84" t="s">
        <v>108</v>
      </c>
      <c r="F347" s="85">
        <v>40.283586031927697</v>
      </c>
      <c r="G347" s="86"/>
    </row>
    <row r="348" spans="1:7" x14ac:dyDescent="0.45">
      <c r="A348" s="84">
        <v>134430</v>
      </c>
      <c r="B348" s="84"/>
      <c r="C348" s="84"/>
      <c r="D348" s="84">
        <v>1901</v>
      </c>
      <c r="E348" s="84" t="s">
        <v>108</v>
      </c>
      <c r="F348" s="85">
        <v>75.86330790359311</v>
      </c>
      <c r="G348" s="86"/>
    </row>
    <row r="349" spans="1:7" x14ac:dyDescent="0.45">
      <c r="A349" s="84">
        <v>134432</v>
      </c>
      <c r="B349" s="84">
        <v>40</v>
      </c>
      <c r="C349" s="84" t="s">
        <v>109</v>
      </c>
      <c r="D349" s="84">
        <v>2007</v>
      </c>
      <c r="E349" s="84" t="s">
        <v>108</v>
      </c>
      <c r="F349" s="85">
        <v>30.49536820547408</v>
      </c>
      <c r="G349" s="86"/>
    </row>
    <row r="350" spans="1:7" x14ac:dyDescent="0.45">
      <c r="A350" s="84">
        <v>134940</v>
      </c>
      <c r="B350" s="84">
        <v>75</v>
      </c>
      <c r="C350" s="84"/>
      <c r="D350" s="84">
        <v>1901</v>
      </c>
      <c r="E350" s="84" t="s">
        <v>108</v>
      </c>
      <c r="F350" s="85">
        <v>29.307065677267289</v>
      </c>
      <c r="G350" s="86"/>
    </row>
    <row r="351" spans="1:7" x14ac:dyDescent="0.45">
      <c r="A351" s="84">
        <v>134941</v>
      </c>
      <c r="B351" s="84"/>
      <c r="C351" s="84"/>
      <c r="D351" s="84">
        <v>1901</v>
      </c>
      <c r="E351" s="84" t="s">
        <v>108</v>
      </c>
      <c r="F351" s="85">
        <v>27.81451624399438</v>
      </c>
      <c r="G351" s="86" t="s">
        <v>118</v>
      </c>
    </row>
    <row r="352" spans="1:7" x14ac:dyDescent="0.45">
      <c r="A352" s="84">
        <v>134943</v>
      </c>
      <c r="B352" s="84"/>
      <c r="C352" s="84"/>
      <c r="D352" s="84">
        <v>1901</v>
      </c>
      <c r="E352" s="84" t="s">
        <v>108</v>
      </c>
      <c r="F352" s="85">
        <v>47.605590280368247</v>
      </c>
      <c r="G352" s="86" t="s">
        <v>119</v>
      </c>
    </row>
    <row r="353" spans="1:7" x14ac:dyDescent="0.45">
      <c r="A353" s="84">
        <v>144110</v>
      </c>
      <c r="B353" s="84">
        <v>225</v>
      </c>
      <c r="C353" s="84" t="s">
        <v>109</v>
      </c>
      <c r="D353" s="84">
        <v>2018</v>
      </c>
      <c r="E353" s="84" t="s">
        <v>108</v>
      </c>
      <c r="F353" s="85">
        <v>210.33624370973919</v>
      </c>
      <c r="G353" s="86"/>
    </row>
    <row r="354" spans="1:7" x14ac:dyDescent="0.45">
      <c r="A354" s="84">
        <v>144112</v>
      </c>
      <c r="B354" s="84">
        <v>75</v>
      </c>
      <c r="C354" s="84" t="s">
        <v>109</v>
      </c>
      <c r="D354" s="84">
        <v>2018</v>
      </c>
      <c r="E354" s="84" t="s">
        <v>108</v>
      </c>
      <c r="F354" s="85">
        <v>1.2556849261511269</v>
      </c>
      <c r="G354" s="86"/>
    </row>
    <row r="355" spans="1:7" x14ac:dyDescent="0.45">
      <c r="A355" s="84">
        <v>144164</v>
      </c>
      <c r="B355" s="84">
        <v>225</v>
      </c>
      <c r="C355" s="84" t="s">
        <v>109</v>
      </c>
      <c r="D355" s="84">
        <v>2018</v>
      </c>
      <c r="E355" s="84" t="s">
        <v>108</v>
      </c>
      <c r="F355" s="85">
        <v>1480.922039860882</v>
      </c>
      <c r="G355" s="86"/>
    </row>
    <row r="356" spans="1:7" x14ac:dyDescent="0.45">
      <c r="A356" s="84">
        <v>100081</v>
      </c>
      <c r="B356" s="84">
        <v>90</v>
      </c>
      <c r="C356" s="84" t="s">
        <v>111</v>
      </c>
      <c r="D356" s="84">
        <v>2001</v>
      </c>
      <c r="E356" s="84" t="s">
        <v>108</v>
      </c>
      <c r="F356" s="85">
        <v>101.87802154571681</v>
      </c>
      <c r="G356" s="86"/>
    </row>
    <row r="357" spans="1:7" x14ac:dyDescent="0.45">
      <c r="A357" s="84">
        <v>100082</v>
      </c>
      <c r="B357" s="84">
        <v>90</v>
      </c>
      <c r="C357" s="84" t="s">
        <v>111</v>
      </c>
      <c r="D357" s="84">
        <v>2001</v>
      </c>
      <c r="E357" s="84" t="s">
        <v>108</v>
      </c>
      <c r="F357" s="85">
        <v>61.633412100280488</v>
      </c>
      <c r="G357" s="86"/>
    </row>
    <row r="358" spans="1:7" x14ac:dyDescent="0.45">
      <c r="A358" s="84">
        <v>100090</v>
      </c>
      <c r="B358" s="84">
        <v>90</v>
      </c>
      <c r="C358" s="84" t="s">
        <v>111</v>
      </c>
      <c r="D358" s="84">
        <v>2001</v>
      </c>
      <c r="E358" s="84" t="s">
        <v>108</v>
      </c>
      <c r="F358" s="85">
        <v>19.556879053660811</v>
      </c>
      <c r="G358" s="86" t="s">
        <v>120</v>
      </c>
    </row>
    <row r="359" spans="1:7" x14ac:dyDescent="0.45">
      <c r="A359" s="84">
        <v>100091</v>
      </c>
      <c r="B359" s="84">
        <v>40</v>
      </c>
      <c r="C359" s="84" t="s">
        <v>111</v>
      </c>
      <c r="D359" s="84">
        <v>2001</v>
      </c>
      <c r="E359" s="84" t="s">
        <v>108</v>
      </c>
      <c r="F359" s="85">
        <v>3.6188924608901329</v>
      </c>
      <c r="G359" s="86" t="s">
        <v>121</v>
      </c>
    </row>
    <row r="360" spans="1:7" x14ac:dyDescent="0.45">
      <c r="A360" s="84">
        <v>100092</v>
      </c>
      <c r="B360" s="84">
        <v>40</v>
      </c>
      <c r="C360" s="84" t="s">
        <v>111</v>
      </c>
      <c r="D360" s="84">
        <v>2001</v>
      </c>
      <c r="E360" s="84" t="s">
        <v>108</v>
      </c>
      <c r="F360" s="85">
        <v>12.17891880399651</v>
      </c>
      <c r="G360" s="86"/>
    </row>
    <row r="361" spans="1:7" x14ac:dyDescent="0.45">
      <c r="A361" s="84">
        <v>100093</v>
      </c>
      <c r="B361" s="84">
        <v>40</v>
      </c>
      <c r="C361" s="84" t="s">
        <v>111</v>
      </c>
      <c r="D361" s="84">
        <v>2001</v>
      </c>
      <c r="E361" s="84" t="s">
        <v>108</v>
      </c>
      <c r="F361" s="85">
        <v>5.139422465899302</v>
      </c>
      <c r="G361" s="86"/>
    </row>
    <row r="362" spans="1:7" x14ac:dyDescent="0.45">
      <c r="A362" s="84">
        <v>100094</v>
      </c>
      <c r="B362" s="84">
        <v>40</v>
      </c>
      <c r="C362" s="84" t="s">
        <v>111</v>
      </c>
      <c r="D362" s="84">
        <v>2001</v>
      </c>
      <c r="E362" s="84" t="s">
        <v>108</v>
      </c>
      <c r="F362" s="85">
        <v>16.96325985655443</v>
      </c>
      <c r="G362" s="86"/>
    </row>
    <row r="363" spans="1:7" x14ac:dyDescent="0.45">
      <c r="A363" s="84">
        <v>100120</v>
      </c>
      <c r="B363" s="84">
        <v>40</v>
      </c>
      <c r="C363" s="84" t="s">
        <v>111</v>
      </c>
      <c r="D363" s="84">
        <v>2002</v>
      </c>
      <c r="E363" s="84" t="s">
        <v>108</v>
      </c>
      <c r="F363" s="85">
        <v>8.0054037483801892</v>
      </c>
      <c r="G363" s="86"/>
    </row>
    <row r="364" spans="1:7" x14ac:dyDescent="0.45">
      <c r="A364" s="84">
        <v>100170</v>
      </c>
      <c r="B364" s="84">
        <v>63</v>
      </c>
      <c r="C364" s="84" t="s">
        <v>109</v>
      </c>
      <c r="D364" s="84">
        <v>2005</v>
      </c>
      <c r="E364" s="84" t="s">
        <v>108</v>
      </c>
      <c r="F364" s="85">
        <v>32.419505228482407</v>
      </c>
      <c r="G364" s="86"/>
    </row>
    <row r="365" spans="1:7" x14ac:dyDescent="0.45">
      <c r="A365" s="84">
        <v>100189</v>
      </c>
      <c r="B365" s="84">
        <v>110</v>
      </c>
      <c r="C365" s="84" t="s">
        <v>109</v>
      </c>
      <c r="D365" s="84">
        <v>2005</v>
      </c>
      <c r="E365" s="84" t="s">
        <v>108</v>
      </c>
      <c r="F365" s="85">
        <v>4.3974650648740017</v>
      </c>
      <c r="G365" s="86"/>
    </row>
    <row r="366" spans="1:7" x14ac:dyDescent="0.45">
      <c r="A366" s="84">
        <v>113653</v>
      </c>
      <c r="B366" s="84">
        <v>63</v>
      </c>
      <c r="C366" s="84" t="s">
        <v>109</v>
      </c>
      <c r="D366" s="84">
        <v>2003</v>
      </c>
      <c r="E366" s="84" t="s">
        <v>108</v>
      </c>
      <c r="F366" s="85">
        <v>77.644650904130415</v>
      </c>
      <c r="G366" s="86"/>
    </row>
    <row r="367" spans="1:7" x14ac:dyDescent="0.45">
      <c r="A367" s="84">
        <v>113655</v>
      </c>
      <c r="B367" s="84">
        <v>160</v>
      </c>
      <c r="C367" s="84" t="s">
        <v>109</v>
      </c>
      <c r="D367" s="84">
        <v>2005</v>
      </c>
      <c r="E367" s="84" t="s">
        <v>108</v>
      </c>
      <c r="F367" s="85">
        <v>6.2475623920484296</v>
      </c>
      <c r="G367" s="86"/>
    </row>
    <row r="368" spans="1:7" ht="19.5" x14ac:dyDescent="0.45">
      <c r="A368" s="84">
        <v>113723</v>
      </c>
      <c r="B368" s="84">
        <v>100</v>
      </c>
      <c r="C368" s="84" t="s">
        <v>112</v>
      </c>
      <c r="D368" s="84">
        <v>1949</v>
      </c>
      <c r="E368" s="84" t="s">
        <v>108</v>
      </c>
      <c r="F368" s="85">
        <v>108.3234913530043</v>
      </c>
      <c r="G368" s="86" t="s">
        <v>261</v>
      </c>
    </row>
    <row r="369" spans="1:7" x14ac:dyDescent="0.45">
      <c r="A369" s="84">
        <v>113737</v>
      </c>
      <c r="B369" s="84">
        <v>90</v>
      </c>
      <c r="C369" s="84" t="s">
        <v>109</v>
      </c>
      <c r="D369" s="84">
        <v>2000</v>
      </c>
      <c r="E369" s="84" t="s">
        <v>108</v>
      </c>
      <c r="F369" s="85">
        <v>181.9964917086613</v>
      </c>
      <c r="G369" s="86"/>
    </row>
    <row r="370" spans="1:7" x14ac:dyDescent="0.45">
      <c r="A370" s="84">
        <v>113738</v>
      </c>
      <c r="B370" s="84">
        <v>90</v>
      </c>
      <c r="C370" s="84" t="s">
        <v>109</v>
      </c>
      <c r="D370" s="84">
        <v>2005</v>
      </c>
      <c r="E370" s="84" t="s">
        <v>108</v>
      </c>
      <c r="F370" s="85">
        <v>67.925690996149299</v>
      </c>
      <c r="G370" s="86"/>
    </row>
    <row r="371" spans="1:7" x14ac:dyDescent="0.45">
      <c r="A371" s="84">
        <v>117183</v>
      </c>
      <c r="B371" s="84">
        <v>63</v>
      </c>
      <c r="C371" s="84" t="s">
        <v>109</v>
      </c>
      <c r="D371" s="84">
        <v>2005</v>
      </c>
      <c r="E371" s="84" t="s">
        <v>108</v>
      </c>
      <c r="F371" s="85">
        <v>112.7932519953696</v>
      </c>
      <c r="G371" s="86" t="s">
        <v>287</v>
      </c>
    </row>
    <row r="372" spans="1:7" x14ac:dyDescent="0.45">
      <c r="A372" s="84">
        <v>117204</v>
      </c>
      <c r="B372" s="84">
        <v>63</v>
      </c>
      <c r="C372" s="84" t="s">
        <v>109</v>
      </c>
      <c r="D372" s="84">
        <v>2010</v>
      </c>
      <c r="E372" s="84" t="s">
        <v>108</v>
      </c>
      <c r="F372" s="85">
        <v>1.8495787896967879</v>
      </c>
      <c r="G372" s="86"/>
    </row>
    <row r="373" spans="1:7" x14ac:dyDescent="0.45">
      <c r="A373" s="84">
        <v>117207</v>
      </c>
      <c r="B373" s="84">
        <v>90</v>
      </c>
      <c r="C373" s="84" t="s">
        <v>109</v>
      </c>
      <c r="D373" s="84">
        <v>2005</v>
      </c>
      <c r="E373" s="84" t="s">
        <v>108</v>
      </c>
      <c r="F373" s="85">
        <v>273.83102962856339</v>
      </c>
      <c r="G373" s="86"/>
    </row>
    <row r="374" spans="1:7" x14ac:dyDescent="0.45">
      <c r="A374" s="84">
        <v>119591</v>
      </c>
      <c r="B374" s="84">
        <v>110</v>
      </c>
      <c r="C374" s="84" t="s">
        <v>109</v>
      </c>
      <c r="D374" s="84">
        <v>2005</v>
      </c>
      <c r="E374" s="84" t="s">
        <v>108</v>
      </c>
      <c r="F374" s="85">
        <v>308.76530459049468</v>
      </c>
      <c r="G374" s="86"/>
    </row>
    <row r="375" spans="1:7" x14ac:dyDescent="0.45">
      <c r="A375" s="84">
        <v>126412</v>
      </c>
      <c r="B375" s="84">
        <v>40</v>
      </c>
      <c r="C375" s="84" t="s">
        <v>111</v>
      </c>
      <c r="D375" s="84">
        <v>2002</v>
      </c>
      <c r="E375" s="84" t="s">
        <v>108</v>
      </c>
      <c r="F375" s="85">
        <v>29.670411489501252</v>
      </c>
      <c r="G375" s="86"/>
    </row>
    <row r="376" spans="1:7" x14ac:dyDescent="0.45">
      <c r="A376" s="84">
        <v>126531</v>
      </c>
      <c r="B376" s="84">
        <v>110</v>
      </c>
      <c r="C376" s="84" t="s">
        <v>109</v>
      </c>
      <c r="D376" s="84">
        <v>2013</v>
      </c>
      <c r="E376" s="84" t="s">
        <v>108</v>
      </c>
      <c r="F376" s="85">
        <v>4.3885390800838886</v>
      </c>
      <c r="G376" s="86"/>
    </row>
    <row r="377" spans="1:7" x14ac:dyDescent="0.45">
      <c r="A377" s="84">
        <v>134420</v>
      </c>
      <c r="B377" s="84">
        <v>40</v>
      </c>
      <c r="C377" s="84" t="s">
        <v>109</v>
      </c>
      <c r="D377" s="84">
        <v>2002</v>
      </c>
      <c r="E377" s="84" t="s">
        <v>108</v>
      </c>
      <c r="F377" s="85">
        <v>31.983450978365301</v>
      </c>
      <c r="G377" s="86"/>
    </row>
    <row r="378" spans="1:7" x14ac:dyDescent="0.45">
      <c r="A378" s="84">
        <v>134421</v>
      </c>
      <c r="B378" s="84">
        <v>50</v>
      </c>
      <c r="C378" s="84" t="s">
        <v>109</v>
      </c>
      <c r="D378" s="84">
        <v>2002</v>
      </c>
      <c r="E378" s="84" t="s">
        <v>108</v>
      </c>
      <c r="F378" s="85">
        <v>32.628094363307277</v>
      </c>
      <c r="G378" s="86"/>
    </row>
    <row r="379" spans="1:7" x14ac:dyDescent="0.45">
      <c r="A379" s="84">
        <v>134423</v>
      </c>
      <c r="B379" s="84">
        <v>63</v>
      </c>
      <c r="C379" s="84" t="s">
        <v>109</v>
      </c>
      <c r="D379" s="84">
        <v>2002</v>
      </c>
      <c r="E379" s="84" t="s">
        <v>108</v>
      </c>
      <c r="F379" s="85">
        <v>84.456623291357758</v>
      </c>
      <c r="G379" s="86"/>
    </row>
    <row r="380" spans="1:7" x14ac:dyDescent="0.45">
      <c r="A380" s="84">
        <v>134424</v>
      </c>
      <c r="B380" s="84">
        <v>75</v>
      </c>
      <c r="C380" s="84" t="s">
        <v>109</v>
      </c>
      <c r="D380" s="84">
        <v>2002</v>
      </c>
      <c r="E380" s="84" t="s">
        <v>108</v>
      </c>
      <c r="F380" s="85">
        <v>108.3935366161968</v>
      </c>
      <c r="G380" s="86"/>
    </row>
    <row r="381" spans="1:7" x14ac:dyDescent="0.45">
      <c r="A381" s="84">
        <v>134425</v>
      </c>
      <c r="B381" s="84">
        <v>50</v>
      </c>
      <c r="C381" s="84" t="s">
        <v>109</v>
      </c>
      <c r="D381" s="84">
        <v>2002</v>
      </c>
      <c r="E381" s="84" t="s">
        <v>108</v>
      </c>
      <c r="F381" s="85">
        <v>51.352220951916642</v>
      </c>
      <c r="G381" s="86"/>
    </row>
    <row r="382" spans="1:7" x14ac:dyDescent="0.45">
      <c r="A382" s="84">
        <v>134538</v>
      </c>
      <c r="B382" s="84">
        <v>63</v>
      </c>
      <c r="C382" s="84" t="s">
        <v>109</v>
      </c>
      <c r="D382" s="84">
        <v>2003</v>
      </c>
      <c r="E382" s="84" t="s">
        <v>108</v>
      </c>
      <c r="F382" s="85">
        <v>23.12661660074858</v>
      </c>
      <c r="G382" s="86"/>
    </row>
    <row r="383" spans="1:7" x14ac:dyDescent="0.45">
      <c r="A383" s="84">
        <v>134541</v>
      </c>
      <c r="B383" s="84">
        <v>100</v>
      </c>
      <c r="C383" s="84" t="s">
        <v>112</v>
      </c>
      <c r="D383" s="84">
        <v>1963</v>
      </c>
      <c r="E383" s="84" t="s">
        <v>108</v>
      </c>
      <c r="F383" s="85">
        <v>113.267259729454</v>
      </c>
      <c r="G383" s="86"/>
    </row>
    <row r="384" spans="1:7" x14ac:dyDescent="0.45">
      <c r="A384" s="84">
        <v>134542</v>
      </c>
      <c r="B384" s="84">
        <v>40</v>
      </c>
      <c r="C384" s="84" t="s">
        <v>111</v>
      </c>
      <c r="D384" s="84">
        <v>2001</v>
      </c>
      <c r="E384" s="84" t="s">
        <v>108</v>
      </c>
      <c r="F384" s="85">
        <v>32.574109508889862</v>
      </c>
      <c r="G384" s="86"/>
    </row>
    <row r="385" spans="1:7" x14ac:dyDescent="0.45">
      <c r="A385" s="84">
        <v>134543</v>
      </c>
      <c r="B385" s="84">
        <v>90</v>
      </c>
      <c r="C385" s="84" t="s">
        <v>111</v>
      </c>
      <c r="D385" s="84">
        <v>1999</v>
      </c>
      <c r="E385" s="84" t="s">
        <v>108</v>
      </c>
      <c r="F385" s="85">
        <v>20.19927123045661</v>
      </c>
      <c r="G385" s="86"/>
    </row>
    <row r="386" spans="1:7" x14ac:dyDescent="0.45">
      <c r="A386" s="84">
        <v>134544</v>
      </c>
      <c r="B386" s="84">
        <v>40</v>
      </c>
      <c r="C386" s="84" t="s">
        <v>109</v>
      </c>
      <c r="D386" s="84">
        <v>1999</v>
      </c>
      <c r="E386" s="84" t="s">
        <v>108</v>
      </c>
      <c r="F386" s="85">
        <v>56.478624582248841</v>
      </c>
      <c r="G386" s="86"/>
    </row>
    <row r="387" spans="1:7" x14ac:dyDescent="0.45">
      <c r="A387" s="84">
        <v>135019</v>
      </c>
      <c r="B387" s="84"/>
      <c r="C387" s="84"/>
      <c r="D387" s="84">
        <v>1901</v>
      </c>
      <c r="E387" s="84" t="s">
        <v>108</v>
      </c>
      <c r="F387" s="85">
        <v>24.92549647083387</v>
      </c>
      <c r="G387" s="86"/>
    </row>
    <row r="388" spans="1:7" x14ac:dyDescent="0.45">
      <c r="A388" s="84">
        <v>140190</v>
      </c>
      <c r="B388" s="84">
        <v>225</v>
      </c>
      <c r="C388" s="84" t="s">
        <v>109</v>
      </c>
      <c r="D388" s="84">
        <v>2017</v>
      </c>
      <c r="E388" s="84" t="s">
        <v>108</v>
      </c>
      <c r="F388" s="85">
        <v>13.497064284455099</v>
      </c>
      <c r="G388" s="86"/>
    </row>
    <row r="389" spans="1:7" x14ac:dyDescent="0.45">
      <c r="A389" s="84">
        <v>144146</v>
      </c>
      <c r="B389" s="84">
        <v>110</v>
      </c>
      <c r="C389" s="84" t="s">
        <v>109</v>
      </c>
      <c r="D389" s="84">
        <v>2010</v>
      </c>
      <c r="E389" s="84" t="s">
        <v>108</v>
      </c>
      <c r="F389" s="85">
        <v>124.1530332589236</v>
      </c>
      <c r="G389" s="86"/>
    </row>
    <row r="390" spans="1:7" x14ac:dyDescent="0.45">
      <c r="A390" s="84">
        <v>144147</v>
      </c>
      <c r="B390" s="84">
        <v>110</v>
      </c>
      <c r="C390" s="84" t="s">
        <v>109</v>
      </c>
      <c r="D390" s="84">
        <v>2018</v>
      </c>
      <c r="E390" s="84" t="s">
        <v>108</v>
      </c>
      <c r="F390" s="85">
        <v>2.8516489032389538</v>
      </c>
      <c r="G390" s="86"/>
    </row>
    <row r="391" spans="1:7" x14ac:dyDescent="0.45">
      <c r="A391" s="84">
        <v>144155</v>
      </c>
      <c r="B391" s="84">
        <v>110</v>
      </c>
      <c r="C391" s="84" t="s">
        <v>109</v>
      </c>
      <c r="D391" s="84">
        <v>2018</v>
      </c>
      <c r="E391" s="84" t="s">
        <v>108</v>
      </c>
      <c r="F391" s="85">
        <v>12.75052135948668</v>
      </c>
      <c r="G391" s="86"/>
    </row>
    <row r="392" spans="1:7" x14ac:dyDescent="0.45">
      <c r="A392" s="84">
        <v>144165</v>
      </c>
      <c r="B392" s="84">
        <v>225</v>
      </c>
      <c r="C392" s="84" t="s">
        <v>109</v>
      </c>
      <c r="D392" s="84">
        <v>2018</v>
      </c>
      <c r="E392" s="84" t="s">
        <v>108</v>
      </c>
      <c r="F392" s="85">
        <v>178.61916110604341</v>
      </c>
      <c r="G392" s="86"/>
    </row>
    <row r="393" spans="1:7" x14ac:dyDescent="0.45">
      <c r="A393" s="84">
        <v>160293</v>
      </c>
      <c r="B393" s="84">
        <v>110</v>
      </c>
      <c r="C393" s="84" t="s">
        <v>109</v>
      </c>
      <c r="D393" s="84">
        <v>2019</v>
      </c>
      <c r="E393" s="84" t="s">
        <v>108</v>
      </c>
      <c r="F393" s="85">
        <v>275.29215407232812</v>
      </c>
      <c r="G393" s="86"/>
    </row>
    <row r="394" spans="1:7" x14ac:dyDescent="0.45">
      <c r="A394" s="84">
        <v>100089</v>
      </c>
      <c r="B394" s="84">
        <v>63</v>
      </c>
      <c r="C394" s="84" t="s">
        <v>109</v>
      </c>
      <c r="D394" s="84">
        <v>2002</v>
      </c>
      <c r="E394" s="84" t="s">
        <v>108</v>
      </c>
      <c r="F394" s="85">
        <v>79.521868634562026</v>
      </c>
      <c r="G394" s="86"/>
    </row>
    <row r="395" spans="1:7" x14ac:dyDescent="0.45">
      <c r="A395" s="84">
        <v>100129</v>
      </c>
      <c r="B395" s="84">
        <v>90</v>
      </c>
      <c r="C395" s="84" t="s">
        <v>109</v>
      </c>
      <c r="D395" s="84">
        <v>2002</v>
      </c>
      <c r="E395" s="84" t="s">
        <v>108</v>
      </c>
      <c r="F395" s="85">
        <v>114.5366342602766</v>
      </c>
      <c r="G395" s="86"/>
    </row>
    <row r="396" spans="1:7" x14ac:dyDescent="0.45">
      <c r="A396" s="84">
        <v>104473</v>
      </c>
      <c r="B396" s="84"/>
      <c r="C396" s="84"/>
      <c r="D396" s="84">
        <v>1901</v>
      </c>
      <c r="E396" s="84" t="s">
        <v>108</v>
      </c>
      <c r="F396" s="85">
        <v>36.093292113022763</v>
      </c>
      <c r="G396" s="86"/>
    </row>
    <row r="397" spans="1:7" x14ac:dyDescent="0.45">
      <c r="A397" s="84">
        <v>107844</v>
      </c>
      <c r="B397" s="84">
        <v>225</v>
      </c>
      <c r="C397" s="84" t="s">
        <v>109</v>
      </c>
      <c r="D397" s="84">
        <v>2006</v>
      </c>
      <c r="E397" s="84" t="s">
        <v>108</v>
      </c>
      <c r="F397" s="85">
        <v>1.0401097400940409</v>
      </c>
      <c r="G397" s="86"/>
    </row>
    <row r="398" spans="1:7" x14ac:dyDescent="0.45">
      <c r="A398" s="84">
        <v>107845</v>
      </c>
      <c r="B398" s="84">
        <v>225</v>
      </c>
      <c r="C398" s="84" t="s">
        <v>109</v>
      </c>
      <c r="D398" s="84">
        <v>2006</v>
      </c>
      <c r="E398" s="84" t="s">
        <v>108</v>
      </c>
      <c r="F398" s="85">
        <v>3.835463542305606</v>
      </c>
      <c r="G398" s="86"/>
    </row>
    <row r="399" spans="1:7" x14ac:dyDescent="0.45">
      <c r="A399" s="84">
        <v>109336</v>
      </c>
      <c r="B399" s="84">
        <v>150</v>
      </c>
      <c r="C399" s="84" t="s">
        <v>112</v>
      </c>
      <c r="D399" s="84">
        <v>1952</v>
      </c>
      <c r="E399" s="84" t="s">
        <v>108</v>
      </c>
      <c r="F399" s="85">
        <v>10.11857558602405</v>
      </c>
      <c r="G399" s="86" t="s">
        <v>262</v>
      </c>
    </row>
    <row r="400" spans="1:7" x14ac:dyDescent="0.45">
      <c r="A400" s="84">
        <v>113822</v>
      </c>
      <c r="B400" s="84">
        <v>225</v>
      </c>
      <c r="C400" s="84" t="s">
        <v>109</v>
      </c>
      <c r="D400" s="84">
        <v>2006</v>
      </c>
      <c r="E400" s="84" t="s">
        <v>108</v>
      </c>
      <c r="F400" s="85">
        <v>346.05796263303881</v>
      </c>
      <c r="G400" s="86"/>
    </row>
    <row r="401" spans="1:7" x14ac:dyDescent="0.45">
      <c r="A401" s="84">
        <v>113823</v>
      </c>
      <c r="B401" s="84">
        <v>225</v>
      </c>
      <c r="C401" s="84" t="s">
        <v>109</v>
      </c>
      <c r="D401" s="84">
        <v>2006</v>
      </c>
      <c r="E401" s="84" t="s">
        <v>108</v>
      </c>
      <c r="F401" s="85">
        <v>6.8389852808146721</v>
      </c>
      <c r="G401" s="86"/>
    </row>
    <row r="402" spans="1:7" x14ac:dyDescent="0.45">
      <c r="A402" s="84">
        <v>113828</v>
      </c>
      <c r="B402" s="84">
        <v>225</v>
      </c>
      <c r="C402" s="84" t="s">
        <v>109</v>
      </c>
      <c r="D402" s="84">
        <v>2007</v>
      </c>
      <c r="E402" s="84" t="s">
        <v>108</v>
      </c>
      <c r="F402" s="85">
        <v>108.42572803129519</v>
      </c>
      <c r="G402" s="86"/>
    </row>
    <row r="403" spans="1:7" x14ac:dyDescent="0.45">
      <c r="A403" s="84">
        <v>113829</v>
      </c>
      <c r="B403" s="84">
        <v>225</v>
      </c>
      <c r="C403" s="84" t="s">
        <v>109</v>
      </c>
      <c r="D403" s="84">
        <v>2006</v>
      </c>
      <c r="E403" s="84" t="s">
        <v>108</v>
      </c>
      <c r="F403" s="85">
        <v>197.80255756835481</v>
      </c>
      <c r="G403" s="86"/>
    </row>
    <row r="404" spans="1:7" x14ac:dyDescent="0.45">
      <c r="A404" s="84">
        <v>113836</v>
      </c>
      <c r="B404" s="84">
        <v>160</v>
      </c>
      <c r="C404" s="84" t="s">
        <v>109</v>
      </c>
      <c r="D404" s="84">
        <v>2006</v>
      </c>
      <c r="E404" s="84" t="s">
        <v>108</v>
      </c>
      <c r="F404" s="85">
        <v>261.53077431373572</v>
      </c>
      <c r="G404" s="86"/>
    </row>
    <row r="405" spans="1:7" x14ac:dyDescent="0.45">
      <c r="A405" s="84">
        <v>114014</v>
      </c>
      <c r="B405" s="84">
        <v>160</v>
      </c>
      <c r="C405" s="84" t="s">
        <v>109</v>
      </c>
      <c r="D405" s="84">
        <v>2006</v>
      </c>
      <c r="E405" s="84" t="s">
        <v>108</v>
      </c>
      <c r="F405" s="85">
        <v>249.47875410607139</v>
      </c>
      <c r="G405" s="86"/>
    </row>
    <row r="406" spans="1:7" x14ac:dyDescent="0.45">
      <c r="A406" s="84">
        <v>114015</v>
      </c>
      <c r="B406" s="84">
        <v>225</v>
      </c>
      <c r="C406" s="84" t="s">
        <v>109</v>
      </c>
      <c r="D406" s="84">
        <v>2006</v>
      </c>
      <c r="E406" s="84" t="s">
        <v>108</v>
      </c>
      <c r="F406" s="85">
        <v>3.8002480539457628</v>
      </c>
      <c r="G406" s="86"/>
    </row>
    <row r="407" spans="1:7" x14ac:dyDescent="0.45">
      <c r="A407" s="84">
        <v>114017</v>
      </c>
      <c r="B407" s="84">
        <v>225</v>
      </c>
      <c r="C407" s="84" t="s">
        <v>109</v>
      </c>
      <c r="D407" s="84">
        <v>2006</v>
      </c>
      <c r="E407" s="84" t="s">
        <v>108</v>
      </c>
      <c r="F407" s="85">
        <v>127.3750576110951</v>
      </c>
      <c r="G407" s="86"/>
    </row>
    <row r="408" spans="1:7" x14ac:dyDescent="0.45">
      <c r="A408" s="84">
        <v>114018</v>
      </c>
      <c r="B408" s="84">
        <v>225</v>
      </c>
      <c r="C408" s="84" t="s">
        <v>109</v>
      </c>
      <c r="D408" s="84">
        <v>2006</v>
      </c>
      <c r="E408" s="84" t="s">
        <v>108</v>
      </c>
      <c r="F408" s="85">
        <v>353.61240491605071</v>
      </c>
      <c r="G408" s="86"/>
    </row>
    <row r="409" spans="1:7" ht="19.5" x14ac:dyDescent="0.45">
      <c r="A409" s="84">
        <v>114749</v>
      </c>
      <c r="B409" s="84">
        <v>63</v>
      </c>
      <c r="C409" s="84" t="s">
        <v>109</v>
      </c>
      <c r="D409" s="84">
        <v>2002</v>
      </c>
      <c r="E409" s="84" t="s">
        <v>108</v>
      </c>
      <c r="F409" s="85">
        <v>94.742903002516286</v>
      </c>
      <c r="G409" s="86" t="s">
        <v>122</v>
      </c>
    </row>
    <row r="410" spans="1:7" x14ac:dyDescent="0.45">
      <c r="A410" s="84">
        <v>114751</v>
      </c>
      <c r="B410" s="84">
        <v>225</v>
      </c>
      <c r="C410" s="84" t="s">
        <v>109</v>
      </c>
      <c r="D410" s="84">
        <v>2009</v>
      </c>
      <c r="E410" s="84" t="s">
        <v>108</v>
      </c>
      <c r="F410" s="85">
        <v>9.1950135374045292</v>
      </c>
      <c r="G410" s="86"/>
    </row>
    <row r="411" spans="1:7" x14ac:dyDescent="0.45">
      <c r="A411" s="84">
        <v>115062</v>
      </c>
      <c r="B411" s="84">
        <v>225</v>
      </c>
      <c r="C411" s="84" t="s">
        <v>109</v>
      </c>
      <c r="D411" s="84">
        <v>2009</v>
      </c>
      <c r="E411" s="84" t="s">
        <v>108</v>
      </c>
      <c r="F411" s="85">
        <v>366.6412072919353</v>
      </c>
      <c r="G411" s="86"/>
    </row>
    <row r="412" spans="1:7" x14ac:dyDescent="0.45">
      <c r="A412" s="84">
        <v>115063</v>
      </c>
      <c r="B412" s="84">
        <v>225</v>
      </c>
      <c r="C412" s="84" t="s">
        <v>109</v>
      </c>
      <c r="D412" s="84">
        <v>2008</v>
      </c>
      <c r="E412" s="84" t="s">
        <v>108</v>
      </c>
      <c r="F412" s="85">
        <v>199.53393273946841</v>
      </c>
      <c r="G412" s="86"/>
    </row>
    <row r="413" spans="1:7" x14ac:dyDescent="0.45">
      <c r="A413" s="84">
        <v>117205</v>
      </c>
      <c r="B413" s="84">
        <v>110</v>
      </c>
      <c r="C413" s="84" t="s">
        <v>109</v>
      </c>
      <c r="D413" s="84">
        <v>2010</v>
      </c>
      <c r="E413" s="84" t="s">
        <v>108</v>
      </c>
      <c r="F413" s="85">
        <v>130.71720649051801</v>
      </c>
      <c r="G413" s="86"/>
    </row>
    <row r="414" spans="1:7" x14ac:dyDescent="0.45">
      <c r="A414" s="84">
        <v>134915</v>
      </c>
      <c r="B414" s="84">
        <v>160</v>
      </c>
      <c r="C414" s="84" t="s">
        <v>109</v>
      </c>
      <c r="D414" s="84">
        <v>2007</v>
      </c>
      <c r="E414" s="84" t="s">
        <v>108</v>
      </c>
      <c r="F414" s="85">
        <v>116.7143692069548</v>
      </c>
      <c r="G414" s="86"/>
    </row>
    <row r="415" spans="1:7" x14ac:dyDescent="0.45">
      <c r="A415" s="84">
        <v>134949</v>
      </c>
      <c r="B415" s="84">
        <v>100</v>
      </c>
      <c r="C415" s="84" t="s">
        <v>112</v>
      </c>
      <c r="D415" s="84">
        <v>1901</v>
      </c>
      <c r="E415" s="84" t="s">
        <v>108</v>
      </c>
      <c r="F415" s="85">
        <v>3.4858244006986849</v>
      </c>
      <c r="G415" s="86"/>
    </row>
    <row r="416" spans="1:7" x14ac:dyDescent="0.45">
      <c r="A416" s="84">
        <v>135050</v>
      </c>
      <c r="B416" s="84">
        <v>63</v>
      </c>
      <c r="C416" s="84" t="s">
        <v>109</v>
      </c>
      <c r="D416" s="84">
        <v>2002</v>
      </c>
      <c r="E416" s="84" t="s">
        <v>108</v>
      </c>
      <c r="F416" s="85">
        <v>15.022890687337121</v>
      </c>
      <c r="G416" s="86"/>
    </row>
    <row r="417" spans="1:7" x14ac:dyDescent="0.45">
      <c r="A417" s="84">
        <v>144132</v>
      </c>
      <c r="B417" s="84">
        <v>90</v>
      </c>
      <c r="C417" s="84" t="s">
        <v>109</v>
      </c>
      <c r="D417" s="84">
        <v>2018</v>
      </c>
      <c r="E417" s="84" t="s">
        <v>108</v>
      </c>
      <c r="F417" s="85">
        <v>1.4850831836765039</v>
      </c>
      <c r="G417" s="86"/>
    </row>
    <row r="418" spans="1:7" x14ac:dyDescent="0.45">
      <c r="A418" s="84">
        <v>144136</v>
      </c>
      <c r="B418" s="84">
        <v>110</v>
      </c>
      <c r="C418" s="84" t="s">
        <v>109</v>
      </c>
      <c r="D418" s="84">
        <v>2018</v>
      </c>
      <c r="E418" s="84" t="s">
        <v>108</v>
      </c>
      <c r="F418" s="85">
        <v>14.305193937046379</v>
      </c>
      <c r="G418" s="86"/>
    </row>
    <row r="419" spans="1:7" x14ac:dyDescent="0.45">
      <c r="A419" s="84">
        <v>144169</v>
      </c>
      <c r="B419" s="84">
        <v>225</v>
      </c>
      <c r="C419" s="84" t="s">
        <v>109</v>
      </c>
      <c r="D419" s="84">
        <v>2018</v>
      </c>
      <c r="E419" s="84" t="s">
        <v>108</v>
      </c>
      <c r="F419" s="85">
        <v>86.040357762425259</v>
      </c>
      <c r="G419" s="86"/>
    </row>
    <row r="420" spans="1:7" x14ac:dyDescent="0.45">
      <c r="A420" s="84">
        <v>162979</v>
      </c>
      <c r="B420" s="84">
        <v>100</v>
      </c>
      <c r="C420" s="84" t="s">
        <v>123</v>
      </c>
      <c r="D420" s="84">
        <v>1901</v>
      </c>
      <c r="E420" s="84" t="s">
        <v>108</v>
      </c>
      <c r="F420" s="85">
        <v>3.6656498732309499</v>
      </c>
      <c r="G420" s="86"/>
    </row>
    <row r="421" spans="1:7" x14ac:dyDescent="0.45">
      <c r="A421" s="84">
        <v>162989</v>
      </c>
      <c r="B421" s="84">
        <v>110</v>
      </c>
      <c r="C421" s="84" t="s">
        <v>109</v>
      </c>
      <c r="D421" s="84">
        <v>2019</v>
      </c>
      <c r="E421" s="84" t="s">
        <v>108</v>
      </c>
      <c r="F421" s="85">
        <v>163.74499627244651</v>
      </c>
      <c r="G421" s="86"/>
    </row>
    <row r="422" spans="1:7" x14ac:dyDescent="0.45">
      <c r="A422" s="84">
        <v>2941</v>
      </c>
      <c r="B422" s="84">
        <v>110</v>
      </c>
      <c r="C422" s="84" t="s">
        <v>109</v>
      </c>
      <c r="D422" s="84">
        <v>2018</v>
      </c>
      <c r="E422" s="84"/>
      <c r="F422" s="85">
        <v>52.24208318839996</v>
      </c>
      <c r="G422" s="86"/>
    </row>
    <row r="423" spans="1:7" x14ac:dyDescent="0.45">
      <c r="A423" s="84">
        <v>2305</v>
      </c>
      <c r="B423" s="84">
        <v>250</v>
      </c>
      <c r="C423" s="84" t="s">
        <v>114</v>
      </c>
      <c r="D423" s="84">
        <v>1901</v>
      </c>
      <c r="E423" s="84"/>
      <c r="F423" s="85">
        <v>46.739003056967888</v>
      </c>
      <c r="G423" s="86"/>
    </row>
    <row r="424" spans="1:7" x14ac:dyDescent="0.45">
      <c r="A424" s="84">
        <v>2739</v>
      </c>
      <c r="B424" s="84">
        <v>160</v>
      </c>
      <c r="C424" s="84" t="s">
        <v>109</v>
      </c>
      <c r="D424" s="84">
        <v>2018</v>
      </c>
      <c r="E424" s="84"/>
      <c r="F424" s="85">
        <v>58.820490803190673</v>
      </c>
      <c r="G424" s="86"/>
    </row>
    <row r="425" spans="1:7" x14ac:dyDescent="0.45">
      <c r="A425" s="84">
        <v>2306</v>
      </c>
      <c r="B425" s="84">
        <v>250</v>
      </c>
      <c r="C425" s="84" t="s">
        <v>124</v>
      </c>
      <c r="D425" s="84">
        <v>1999</v>
      </c>
      <c r="E425" s="84"/>
      <c r="F425" s="85">
        <v>31.073554397984459</v>
      </c>
      <c r="G425" s="86"/>
    </row>
    <row r="426" spans="1:7" x14ac:dyDescent="0.45">
      <c r="A426" s="84">
        <v>100124</v>
      </c>
      <c r="B426" s="84">
        <v>50</v>
      </c>
      <c r="C426" s="84" t="s">
        <v>109</v>
      </c>
      <c r="D426" s="84">
        <v>2003</v>
      </c>
      <c r="E426" s="84" t="s">
        <v>108</v>
      </c>
      <c r="F426" s="85">
        <v>63.023986443381261</v>
      </c>
      <c r="G426" s="86"/>
    </row>
    <row r="427" spans="1:7" x14ac:dyDescent="0.45">
      <c r="A427" s="84">
        <v>107737</v>
      </c>
      <c r="B427" s="84">
        <v>90</v>
      </c>
      <c r="C427" s="84" t="s">
        <v>109</v>
      </c>
      <c r="D427" s="84">
        <v>2006</v>
      </c>
      <c r="E427" s="84" t="s">
        <v>108</v>
      </c>
      <c r="F427" s="85">
        <v>11.283443090479119</v>
      </c>
      <c r="G427" s="86"/>
    </row>
    <row r="428" spans="1:7" x14ac:dyDescent="0.45">
      <c r="A428" s="84">
        <v>107766</v>
      </c>
      <c r="B428" s="84">
        <v>63</v>
      </c>
      <c r="C428" s="84" t="s">
        <v>109</v>
      </c>
      <c r="D428" s="84">
        <v>2006</v>
      </c>
      <c r="E428" s="84" t="s">
        <v>108</v>
      </c>
      <c r="F428" s="85">
        <v>8.4007957163923592</v>
      </c>
      <c r="G428" s="86"/>
    </row>
    <row r="429" spans="1:7" x14ac:dyDescent="0.45">
      <c r="A429" s="84">
        <v>111788</v>
      </c>
      <c r="B429" s="84">
        <v>63</v>
      </c>
      <c r="C429" s="84" t="s">
        <v>109</v>
      </c>
      <c r="D429" s="84">
        <v>2006</v>
      </c>
      <c r="E429" s="84" t="s">
        <v>108</v>
      </c>
      <c r="F429" s="85">
        <v>12.057728197243771</v>
      </c>
      <c r="G429" s="86"/>
    </row>
    <row r="430" spans="1:7" x14ac:dyDescent="0.45">
      <c r="A430" s="84">
        <v>113634</v>
      </c>
      <c r="B430" s="84">
        <v>90</v>
      </c>
      <c r="C430" s="84" t="s">
        <v>109</v>
      </c>
      <c r="D430" s="84">
        <v>2005</v>
      </c>
      <c r="E430" s="84" t="s">
        <v>108</v>
      </c>
      <c r="F430" s="85">
        <v>370.2911935872873</v>
      </c>
      <c r="G430" s="86"/>
    </row>
    <row r="431" spans="1:7" x14ac:dyDescent="0.45">
      <c r="A431" s="84">
        <v>113648</v>
      </c>
      <c r="B431" s="84">
        <v>110</v>
      </c>
      <c r="C431" s="84" t="s">
        <v>109</v>
      </c>
      <c r="D431" s="84">
        <v>2005</v>
      </c>
      <c r="E431" s="84" t="s">
        <v>108</v>
      </c>
      <c r="F431" s="85">
        <v>276.48919688144372</v>
      </c>
      <c r="G431" s="86"/>
    </row>
    <row r="432" spans="1:7" x14ac:dyDescent="0.45">
      <c r="A432" s="84">
        <v>113649</v>
      </c>
      <c r="B432" s="84">
        <v>50</v>
      </c>
      <c r="C432" s="84" t="s">
        <v>109</v>
      </c>
      <c r="D432" s="84">
        <v>2003</v>
      </c>
      <c r="E432" s="84" t="s">
        <v>108</v>
      </c>
      <c r="F432" s="85">
        <v>124.60290402682649</v>
      </c>
      <c r="G432" s="86"/>
    </row>
    <row r="433" spans="1:7" x14ac:dyDescent="0.45">
      <c r="A433" s="84">
        <v>113650</v>
      </c>
      <c r="B433" s="84">
        <v>100</v>
      </c>
      <c r="C433" s="84" t="s">
        <v>112</v>
      </c>
      <c r="D433" s="84">
        <v>1901</v>
      </c>
      <c r="E433" s="84" t="s">
        <v>108</v>
      </c>
      <c r="F433" s="85">
        <v>4.4037482996339632</v>
      </c>
      <c r="G433" s="86"/>
    </row>
    <row r="434" spans="1:7" x14ac:dyDescent="0.45">
      <c r="A434" s="84">
        <v>113769</v>
      </c>
      <c r="B434" s="84">
        <v>110</v>
      </c>
      <c r="C434" s="84" t="s">
        <v>109</v>
      </c>
      <c r="D434" s="84">
        <v>1901</v>
      </c>
      <c r="E434" s="84" t="s">
        <v>108</v>
      </c>
      <c r="F434" s="85">
        <v>23.99636656108197</v>
      </c>
      <c r="G434" s="86"/>
    </row>
    <row r="435" spans="1:7" x14ac:dyDescent="0.45">
      <c r="A435" s="84">
        <v>113801</v>
      </c>
      <c r="B435" s="84">
        <v>40</v>
      </c>
      <c r="C435" s="84" t="s">
        <v>109</v>
      </c>
      <c r="D435" s="84">
        <v>2005</v>
      </c>
      <c r="E435" s="84" t="s">
        <v>108</v>
      </c>
      <c r="F435" s="85">
        <v>55.809232212045053</v>
      </c>
      <c r="G435" s="86" t="s">
        <v>288</v>
      </c>
    </row>
    <row r="436" spans="1:7" x14ac:dyDescent="0.45">
      <c r="A436" s="84">
        <v>113814</v>
      </c>
      <c r="B436" s="84">
        <v>75</v>
      </c>
      <c r="C436" s="84" t="s">
        <v>109</v>
      </c>
      <c r="D436" s="84">
        <v>2005</v>
      </c>
      <c r="E436" s="84" t="s">
        <v>108</v>
      </c>
      <c r="F436" s="85">
        <v>140.33332384258881</v>
      </c>
      <c r="G436" s="86"/>
    </row>
    <row r="437" spans="1:7" ht="19.5" x14ac:dyDescent="0.45">
      <c r="A437" s="84">
        <v>115103</v>
      </c>
      <c r="B437" s="84">
        <v>100</v>
      </c>
      <c r="C437" s="84" t="s">
        <v>112</v>
      </c>
      <c r="D437" s="84">
        <v>1960</v>
      </c>
      <c r="E437" s="84" t="s">
        <v>108</v>
      </c>
      <c r="F437" s="85">
        <v>116.3356556533074</v>
      </c>
      <c r="G437" s="86" t="s">
        <v>125</v>
      </c>
    </row>
    <row r="438" spans="1:7" x14ac:dyDescent="0.45">
      <c r="A438" s="84">
        <v>119353</v>
      </c>
      <c r="B438" s="84">
        <v>110</v>
      </c>
      <c r="C438" s="84" t="s">
        <v>109</v>
      </c>
      <c r="D438" s="84">
        <v>2001</v>
      </c>
      <c r="E438" s="84" t="s">
        <v>108</v>
      </c>
      <c r="F438" s="85">
        <v>288.94660511330608</v>
      </c>
      <c r="G438" s="86"/>
    </row>
    <row r="439" spans="1:7" x14ac:dyDescent="0.45">
      <c r="A439" s="84">
        <v>120812</v>
      </c>
      <c r="B439" s="84">
        <v>50</v>
      </c>
      <c r="C439" s="84" t="s">
        <v>109</v>
      </c>
      <c r="D439" s="84">
        <v>2012</v>
      </c>
      <c r="E439" s="84" t="s">
        <v>108</v>
      </c>
      <c r="F439" s="85">
        <v>45.23493747740303</v>
      </c>
      <c r="G439" s="86"/>
    </row>
    <row r="440" spans="1:7" x14ac:dyDescent="0.45">
      <c r="A440" s="84">
        <v>122838</v>
      </c>
      <c r="B440" s="84">
        <v>160</v>
      </c>
      <c r="C440" s="84" t="s">
        <v>109</v>
      </c>
      <c r="D440" s="84">
        <v>2005</v>
      </c>
      <c r="E440" s="84" t="s">
        <v>108</v>
      </c>
      <c r="F440" s="85">
        <v>254.2046422212382</v>
      </c>
      <c r="G440" s="86"/>
    </row>
    <row r="441" spans="1:7" x14ac:dyDescent="0.45">
      <c r="A441" s="84">
        <v>122839</v>
      </c>
      <c r="B441" s="84">
        <v>225</v>
      </c>
      <c r="C441" s="84" t="s">
        <v>109</v>
      </c>
      <c r="D441" s="84">
        <v>2013</v>
      </c>
      <c r="E441" s="84" t="s">
        <v>108</v>
      </c>
      <c r="F441" s="85">
        <v>395.74197904716902</v>
      </c>
      <c r="G441" s="86"/>
    </row>
    <row r="442" spans="1:7" x14ac:dyDescent="0.45">
      <c r="A442" s="84">
        <v>122840</v>
      </c>
      <c r="B442" s="84">
        <v>160</v>
      </c>
      <c r="C442" s="84" t="s">
        <v>109</v>
      </c>
      <c r="D442" s="84">
        <v>2005</v>
      </c>
      <c r="E442" s="84" t="s">
        <v>108</v>
      </c>
      <c r="F442" s="85">
        <v>0.96964274332931599</v>
      </c>
      <c r="G442" s="86"/>
    </row>
    <row r="443" spans="1:7" x14ac:dyDescent="0.45">
      <c r="A443" s="84">
        <v>125186</v>
      </c>
      <c r="B443" s="84">
        <v>90</v>
      </c>
      <c r="C443" s="84" t="s">
        <v>109</v>
      </c>
      <c r="D443" s="84">
        <v>2005</v>
      </c>
      <c r="E443" s="84" t="s">
        <v>108</v>
      </c>
      <c r="F443" s="85">
        <v>112.59026105466511</v>
      </c>
      <c r="G443" s="86"/>
    </row>
    <row r="444" spans="1:7" x14ac:dyDescent="0.45">
      <c r="A444" s="84">
        <v>125205</v>
      </c>
      <c r="B444" s="84">
        <v>50</v>
      </c>
      <c r="C444" s="84" t="s">
        <v>109</v>
      </c>
      <c r="D444" s="84">
        <v>2015</v>
      </c>
      <c r="E444" s="84" t="s">
        <v>108</v>
      </c>
      <c r="F444" s="85">
        <v>0.96763149441716201</v>
      </c>
      <c r="G444" s="86"/>
    </row>
    <row r="445" spans="1:7" x14ac:dyDescent="0.45">
      <c r="A445" s="84">
        <v>125220</v>
      </c>
      <c r="B445" s="84">
        <v>160</v>
      </c>
      <c r="C445" s="84" t="s">
        <v>109</v>
      </c>
      <c r="D445" s="84">
        <v>2006</v>
      </c>
      <c r="E445" s="84" t="s">
        <v>108</v>
      </c>
      <c r="F445" s="85">
        <v>198.73666420691771</v>
      </c>
      <c r="G445" s="86"/>
    </row>
    <row r="446" spans="1:7" x14ac:dyDescent="0.45">
      <c r="A446" s="84">
        <v>125263</v>
      </c>
      <c r="B446" s="84">
        <v>160</v>
      </c>
      <c r="C446" s="84" t="s">
        <v>109</v>
      </c>
      <c r="D446" s="84">
        <v>2006</v>
      </c>
      <c r="E446" s="84" t="s">
        <v>108</v>
      </c>
      <c r="F446" s="85">
        <v>496.46215001059301</v>
      </c>
      <c r="G446" s="86"/>
    </row>
    <row r="447" spans="1:7" x14ac:dyDescent="0.45">
      <c r="A447" s="84">
        <v>125731</v>
      </c>
      <c r="B447" s="84">
        <v>110</v>
      </c>
      <c r="C447" s="84" t="s">
        <v>109</v>
      </c>
      <c r="D447" s="84">
        <v>2015</v>
      </c>
      <c r="E447" s="84" t="s">
        <v>108</v>
      </c>
      <c r="F447" s="85">
        <v>14.682644336989091</v>
      </c>
      <c r="G447" s="86"/>
    </row>
    <row r="448" spans="1:7" x14ac:dyDescent="0.45">
      <c r="A448" s="84">
        <v>125734</v>
      </c>
      <c r="B448" s="84">
        <v>110</v>
      </c>
      <c r="C448" s="84" t="s">
        <v>109</v>
      </c>
      <c r="D448" s="84">
        <v>2015</v>
      </c>
      <c r="E448" s="84" t="s">
        <v>108</v>
      </c>
      <c r="F448" s="85">
        <v>75.865616977349049</v>
      </c>
      <c r="G448" s="86"/>
    </row>
    <row r="449" spans="1:7" x14ac:dyDescent="0.45">
      <c r="A449" s="84">
        <v>125899</v>
      </c>
      <c r="B449" s="84">
        <v>225</v>
      </c>
      <c r="C449" s="84" t="s">
        <v>109</v>
      </c>
      <c r="D449" s="84">
        <v>2015</v>
      </c>
      <c r="E449" s="84" t="s">
        <v>108</v>
      </c>
      <c r="F449" s="85">
        <v>635.7281624387515</v>
      </c>
      <c r="G449" s="86"/>
    </row>
    <row r="450" spans="1:7" x14ac:dyDescent="0.45">
      <c r="A450" s="84">
        <v>125986</v>
      </c>
      <c r="B450" s="84">
        <v>225</v>
      </c>
      <c r="C450" s="84" t="s">
        <v>109</v>
      </c>
      <c r="D450" s="84">
        <v>2005</v>
      </c>
      <c r="E450" s="84" t="s">
        <v>108</v>
      </c>
      <c r="F450" s="85">
        <v>3.5479182178323652</v>
      </c>
      <c r="G450" s="86"/>
    </row>
    <row r="451" spans="1:7" x14ac:dyDescent="0.45">
      <c r="A451" s="84">
        <v>125987</v>
      </c>
      <c r="B451" s="84">
        <v>225</v>
      </c>
      <c r="C451" s="84" t="s">
        <v>109</v>
      </c>
      <c r="D451" s="84">
        <v>2015</v>
      </c>
      <c r="E451" s="84" t="s">
        <v>108</v>
      </c>
      <c r="F451" s="85">
        <v>501.71432140216348</v>
      </c>
      <c r="G451" s="86"/>
    </row>
    <row r="452" spans="1:7" x14ac:dyDescent="0.45">
      <c r="A452" s="84">
        <v>126268</v>
      </c>
      <c r="B452" s="84">
        <v>50</v>
      </c>
      <c r="C452" s="84" t="s">
        <v>109</v>
      </c>
      <c r="D452" s="84">
        <v>2015</v>
      </c>
      <c r="E452" s="84" t="s">
        <v>108</v>
      </c>
      <c r="F452" s="85">
        <v>29.459753115051921</v>
      </c>
      <c r="G452" s="86"/>
    </row>
    <row r="453" spans="1:7" x14ac:dyDescent="0.45">
      <c r="A453" s="84">
        <v>126271</v>
      </c>
      <c r="B453" s="84">
        <v>160</v>
      </c>
      <c r="C453" s="84" t="s">
        <v>109</v>
      </c>
      <c r="D453" s="84">
        <v>2005</v>
      </c>
      <c r="E453" s="84" t="s">
        <v>108</v>
      </c>
      <c r="F453" s="85">
        <v>19.816232422541109</v>
      </c>
      <c r="G453" s="86"/>
    </row>
    <row r="454" spans="1:7" x14ac:dyDescent="0.45">
      <c r="A454" s="84">
        <v>126280</v>
      </c>
      <c r="B454" s="84">
        <v>90</v>
      </c>
      <c r="C454" s="84" t="s">
        <v>109</v>
      </c>
      <c r="D454" s="84">
        <v>2006</v>
      </c>
      <c r="E454" s="84" t="s">
        <v>108</v>
      </c>
      <c r="F454" s="85">
        <v>186.19685854313249</v>
      </c>
      <c r="G454" s="86"/>
    </row>
    <row r="455" spans="1:7" x14ac:dyDescent="0.45">
      <c r="A455" s="84">
        <v>126287</v>
      </c>
      <c r="B455" s="84">
        <v>50</v>
      </c>
      <c r="C455" s="84" t="s">
        <v>109</v>
      </c>
      <c r="D455" s="84">
        <v>2014</v>
      </c>
      <c r="E455" s="84" t="s">
        <v>108</v>
      </c>
      <c r="F455" s="85">
        <v>31.092187392740328</v>
      </c>
      <c r="G455" s="86"/>
    </row>
    <row r="456" spans="1:7" x14ac:dyDescent="0.45">
      <c r="A456" s="84">
        <v>126288</v>
      </c>
      <c r="B456" s="84">
        <v>50</v>
      </c>
      <c r="C456" s="84" t="s">
        <v>109</v>
      </c>
      <c r="D456" s="84">
        <v>2014</v>
      </c>
      <c r="E456" s="84" t="s">
        <v>108</v>
      </c>
      <c r="F456" s="85">
        <v>2.2065974343436952</v>
      </c>
      <c r="G456" s="86"/>
    </row>
    <row r="457" spans="1:7" x14ac:dyDescent="0.45">
      <c r="A457" s="84">
        <v>126289</v>
      </c>
      <c r="B457" s="84">
        <v>50</v>
      </c>
      <c r="C457" s="84" t="s">
        <v>109</v>
      </c>
      <c r="D457" s="84">
        <v>2015</v>
      </c>
      <c r="E457" s="84" t="s">
        <v>108</v>
      </c>
      <c r="F457" s="85">
        <v>2.1350366406415051</v>
      </c>
      <c r="G457" s="86"/>
    </row>
    <row r="458" spans="1:7" x14ac:dyDescent="0.45">
      <c r="A458" s="84">
        <v>126292</v>
      </c>
      <c r="B458" s="84">
        <v>100</v>
      </c>
      <c r="C458" s="84" t="s">
        <v>112</v>
      </c>
      <c r="D458" s="84">
        <v>1960</v>
      </c>
      <c r="E458" s="84" t="s">
        <v>108</v>
      </c>
      <c r="F458" s="85">
        <v>214.12848963982239</v>
      </c>
      <c r="G458" s="86"/>
    </row>
    <row r="459" spans="1:7" x14ac:dyDescent="0.45">
      <c r="A459" s="84">
        <v>126293</v>
      </c>
      <c r="B459" s="84">
        <v>110</v>
      </c>
      <c r="C459" s="84" t="s">
        <v>109</v>
      </c>
      <c r="D459" s="84">
        <v>2014</v>
      </c>
      <c r="E459" s="84" t="s">
        <v>108</v>
      </c>
      <c r="F459" s="85">
        <v>129.8813257753684</v>
      </c>
      <c r="G459" s="86"/>
    </row>
    <row r="460" spans="1:7" x14ac:dyDescent="0.45">
      <c r="A460" s="84">
        <v>126738</v>
      </c>
      <c r="B460" s="84">
        <v>225</v>
      </c>
      <c r="C460" s="84" t="s">
        <v>109</v>
      </c>
      <c r="D460" s="84">
        <v>2015</v>
      </c>
      <c r="E460" s="84" t="s">
        <v>108</v>
      </c>
      <c r="F460" s="85">
        <v>5.2489985178170082</v>
      </c>
      <c r="G460" s="86"/>
    </row>
    <row r="461" spans="1:7" x14ac:dyDescent="0.45">
      <c r="A461" s="84">
        <v>126739</v>
      </c>
      <c r="B461" s="84">
        <v>110</v>
      </c>
      <c r="C461" s="84" t="s">
        <v>109</v>
      </c>
      <c r="D461" s="84">
        <v>2015</v>
      </c>
      <c r="E461" s="84" t="s">
        <v>108</v>
      </c>
      <c r="F461" s="85">
        <v>2.0014951324796448</v>
      </c>
      <c r="G461" s="86"/>
    </row>
    <row r="462" spans="1:7" x14ac:dyDescent="0.45">
      <c r="A462" s="84">
        <v>134929</v>
      </c>
      <c r="B462" s="84">
        <v>100</v>
      </c>
      <c r="C462" s="84" t="s">
        <v>112</v>
      </c>
      <c r="D462" s="84">
        <v>1901</v>
      </c>
      <c r="E462" s="84" t="s">
        <v>108</v>
      </c>
      <c r="F462" s="85">
        <v>34.228236323699619</v>
      </c>
      <c r="G462" s="86"/>
    </row>
    <row r="463" spans="1:7" x14ac:dyDescent="0.45">
      <c r="A463" s="84">
        <v>134930</v>
      </c>
      <c r="B463" s="84"/>
      <c r="C463" s="84" t="s">
        <v>126</v>
      </c>
      <c r="D463" s="84">
        <v>1901</v>
      </c>
      <c r="E463" s="84" t="s">
        <v>108</v>
      </c>
      <c r="F463" s="85">
        <v>97.155385239069034</v>
      </c>
      <c r="G463" s="86"/>
    </row>
    <row r="464" spans="1:7" x14ac:dyDescent="0.45">
      <c r="A464" s="84">
        <v>134932</v>
      </c>
      <c r="B464" s="84">
        <v>50</v>
      </c>
      <c r="C464" s="84" t="s">
        <v>111</v>
      </c>
      <c r="D464" s="84">
        <v>2001</v>
      </c>
      <c r="E464" s="84" t="s">
        <v>108</v>
      </c>
      <c r="F464" s="85">
        <v>11.65214553703426</v>
      </c>
      <c r="G464" s="86"/>
    </row>
    <row r="465" spans="1:7" x14ac:dyDescent="0.45">
      <c r="A465" s="84">
        <v>135582</v>
      </c>
      <c r="B465" s="84">
        <v>160</v>
      </c>
      <c r="C465" s="84" t="s">
        <v>109</v>
      </c>
      <c r="D465" s="84">
        <v>2015</v>
      </c>
      <c r="E465" s="84" t="s">
        <v>108</v>
      </c>
      <c r="F465" s="85">
        <v>276.16769443967792</v>
      </c>
      <c r="G465" s="86"/>
    </row>
    <row r="466" spans="1:7" x14ac:dyDescent="0.45">
      <c r="A466" s="84">
        <v>146901</v>
      </c>
      <c r="B466" s="84">
        <v>110</v>
      </c>
      <c r="C466" s="84" t="s">
        <v>109</v>
      </c>
      <c r="D466" s="84">
        <v>2005</v>
      </c>
      <c r="E466" s="84" t="s">
        <v>108</v>
      </c>
      <c r="F466" s="85">
        <v>3.3314825634258738</v>
      </c>
      <c r="G466" s="86"/>
    </row>
    <row r="467" spans="1:7" x14ac:dyDescent="0.45">
      <c r="A467" s="84">
        <v>3531</v>
      </c>
      <c r="B467" s="84">
        <v>63</v>
      </c>
      <c r="C467" s="84" t="s">
        <v>109</v>
      </c>
      <c r="D467" s="84">
        <v>2011</v>
      </c>
      <c r="E467" s="84"/>
      <c r="F467" s="85">
        <v>104.0108567295738</v>
      </c>
      <c r="G467" s="86"/>
    </row>
    <row r="468" spans="1:7" x14ac:dyDescent="0.45">
      <c r="A468" s="84">
        <v>4209</v>
      </c>
      <c r="B468" s="84">
        <v>75</v>
      </c>
      <c r="C468" s="84" t="s">
        <v>109</v>
      </c>
      <c r="D468" s="84">
        <v>1901</v>
      </c>
      <c r="E468" s="84"/>
      <c r="F468" s="85">
        <v>28.201336163127429</v>
      </c>
      <c r="G468" s="86"/>
    </row>
    <row r="469" spans="1:7" x14ac:dyDescent="0.45">
      <c r="A469" s="84">
        <v>99510</v>
      </c>
      <c r="B469" s="84">
        <v>200</v>
      </c>
      <c r="C469" s="84" t="s">
        <v>112</v>
      </c>
      <c r="D469" s="84">
        <v>1989</v>
      </c>
      <c r="E469" s="84" t="s">
        <v>108</v>
      </c>
      <c r="F469" s="85">
        <v>16.540043495111409</v>
      </c>
      <c r="G469" s="86"/>
    </row>
    <row r="470" spans="1:7" x14ac:dyDescent="0.45">
      <c r="A470" s="84">
        <v>105786</v>
      </c>
      <c r="B470" s="84"/>
      <c r="C470" s="84"/>
      <c r="D470" s="84">
        <v>1901</v>
      </c>
      <c r="E470" s="84" t="s">
        <v>108</v>
      </c>
      <c r="F470" s="85">
        <v>59.699790823319653</v>
      </c>
      <c r="G470" s="86"/>
    </row>
    <row r="471" spans="1:7" x14ac:dyDescent="0.45">
      <c r="A471" s="84">
        <v>105792</v>
      </c>
      <c r="B471" s="84"/>
      <c r="C471" s="84"/>
      <c r="D471" s="84">
        <v>2021</v>
      </c>
      <c r="E471" s="84" t="s">
        <v>108</v>
      </c>
      <c r="F471" s="85">
        <v>60.14534160341131</v>
      </c>
      <c r="G471" s="86"/>
    </row>
    <row r="472" spans="1:7" x14ac:dyDescent="0.45">
      <c r="A472" s="84">
        <v>108395</v>
      </c>
      <c r="B472" s="84">
        <v>200</v>
      </c>
      <c r="C472" s="84" t="s">
        <v>112</v>
      </c>
      <c r="D472" s="84">
        <v>2006</v>
      </c>
      <c r="E472" s="84" t="s">
        <v>108</v>
      </c>
      <c r="F472" s="85">
        <v>814.22569151019161</v>
      </c>
      <c r="G472" s="86"/>
    </row>
    <row r="473" spans="1:7" x14ac:dyDescent="0.45">
      <c r="A473" s="84">
        <v>108396</v>
      </c>
      <c r="B473" s="84">
        <v>110</v>
      </c>
      <c r="C473" s="84" t="s">
        <v>109</v>
      </c>
      <c r="D473" s="84">
        <v>2007</v>
      </c>
      <c r="E473" s="84" t="s">
        <v>108</v>
      </c>
      <c r="F473" s="85">
        <v>110.9138791806038</v>
      </c>
      <c r="G473" s="86"/>
    </row>
    <row r="474" spans="1:7" x14ac:dyDescent="0.45">
      <c r="A474" s="84">
        <v>120026</v>
      </c>
      <c r="B474" s="84">
        <v>110</v>
      </c>
      <c r="C474" s="84" t="s">
        <v>109</v>
      </c>
      <c r="D474" s="84">
        <v>1999</v>
      </c>
      <c r="E474" s="84" t="s">
        <v>108</v>
      </c>
      <c r="F474" s="85">
        <v>133.63267783979029</v>
      </c>
      <c r="G474" s="86"/>
    </row>
    <row r="475" spans="1:7" x14ac:dyDescent="0.45">
      <c r="A475" s="84">
        <v>120179</v>
      </c>
      <c r="B475" s="84">
        <v>200</v>
      </c>
      <c r="C475" s="84" t="s">
        <v>112</v>
      </c>
      <c r="D475" s="84">
        <v>1972</v>
      </c>
      <c r="E475" s="84" t="s">
        <v>108</v>
      </c>
      <c r="F475" s="85">
        <v>82.581721487768647</v>
      </c>
      <c r="G475" s="86"/>
    </row>
    <row r="476" spans="1:7" x14ac:dyDescent="0.45">
      <c r="A476" s="84">
        <v>125976</v>
      </c>
      <c r="B476" s="84">
        <v>225</v>
      </c>
      <c r="C476" s="84"/>
      <c r="D476" s="84">
        <v>2015</v>
      </c>
      <c r="E476" s="84" t="s">
        <v>108</v>
      </c>
      <c r="F476" s="85">
        <v>45.181600680087968</v>
      </c>
      <c r="G476" s="86"/>
    </row>
    <row r="477" spans="1:7" x14ac:dyDescent="0.45">
      <c r="A477" s="84">
        <v>130317</v>
      </c>
      <c r="B477" s="84">
        <v>110</v>
      </c>
      <c r="C477" s="84" t="s">
        <v>109</v>
      </c>
      <c r="D477" s="84">
        <v>2016</v>
      </c>
      <c r="E477" s="84" t="s">
        <v>108</v>
      </c>
      <c r="F477" s="85">
        <v>38.12395733417975</v>
      </c>
      <c r="G477" s="86"/>
    </row>
    <row r="478" spans="1:7" x14ac:dyDescent="0.45">
      <c r="A478" s="84">
        <v>130318</v>
      </c>
      <c r="B478" s="84">
        <v>225</v>
      </c>
      <c r="C478" s="84" t="s">
        <v>109</v>
      </c>
      <c r="D478" s="84">
        <v>2016</v>
      </c>
      <c r="E478" s="84" t="s">
        <v>108</v>
      </c>
      <c r="F478" s="85">
        <v>438.9850267889471</v>
      </c>
      <c r="G478" s="86"/>
    </row>
    <row r="479" spans="1:7" x14ac:dyDescent="0.45">
      <c r="A479" s="84">
        <v>134545</v>
      </c>
      <c r="B479" s="84">
        <v>110</v>
      </c>
      <c r="C479" s="84" t="s">
        <v>109</v>
      </c>
      <c r="D479" s="84">
        <v>2007</v>
      </c>
      <c r="E479" s="84" t="s">
        <v>108</v>
      </c>
      <c r="F479" s="85">
        <v>422.01898766133371</v>
      </c>
      <c r="G479" s="86"/>
    </row>
    <row r="480" spans="1:7" x14ac:dyDescent="0.45">
      <c r="A480" s="84">
        <v>134549</v>
      </c>
      <c r="B480" s="84">
        <v>110</v>
      </c>
      <c r="C480" s="84" t="s">
        <v>109</v>
      </c>
      <c r="D480" s="84">
        <v>1999</v>
      </c>
      <c r="E480" s="84" t="s">
        <v>108</v>
      </c>
      <c r="F480" s="85">
        <v>300.64940752349031</v>
      </c>
      <c r="G480" s="86"/>
    </row>
    <row r="481" spans="1:7" x14ac:dyDescent="0.45">
      <c r="A481" s="84">
        <v>134563</v>
      </c>
      <c r="B481" s="84">
        <v>225</v>
      </c>
      <c r="C481" s="84" t="s">
        <v>109</v>
      </c>
      <c r="D481" s="84">
        <v>2007</v>
      </c>
      <c r="E481" s="84" t="s">
        <v>108</v>
      </c>
      <c r="F481" s="85">
        <v>73.392479296311109</v>
      </c>
      <c r="G481" s="86"/>
    </row>
    <row r="482" spans="1:7" x14ac:dyDescent="0.45">
      <c r="A482" s="84">
        <v>134564</v>
      </c>
      <c r="B482" s="84">
        <v>200</v>
      </c>
      <c r="C482" s="84" t="s">
        <v>112</v>
      </c>
      <c r="D482" s="84">
        <v>1989</v>
      </c>
      <c r="E482" s="84" t="s">
        <v>108</v>
      </c>
      <c r="F482" s="85">
        <v>73.223004436375959</v>
      </c>
      <c r="G482" s="86"/>
    </row>
    <row r="483" spans="1:7" x14ac:dyDescent="0.45">
      <c r="A483" s="84">
        <v>134569</v>
      </c>
      <c r="B483" s="84">
        <v>150</v>
      </c>
      <c r="C483" s="84"/>
      <c r="D483" s="84">
        <v>1901</v>
      </c>
      <c r="E483" s="84" t="s">
        <v>108</v>
      </c>
      <c r="F483" s="85">
        <v>32.590013817053681</v>
      </c>
      <c r="G483" s="86"/>
    </row>
    <row r="484" spans="1:7" x14ac:dyDescent="0.45">
      <c r="A484" s="84">
        <v>134570</v>
      </c>
      <c r="B484" s="84"/>
      <c r="C484" s="84"/>
      <c r="D484" s="84">
        <v>1901</v>
      </c>
      <c r="E484" s="84" t="s">
        <v>108</v>
      </c>
      <c r="F484" s="85">
        <v>27.134383936822349</v>
      </c>
      <c r="G484" s="86"/>
    </row>
    <row r="485" spans="1:7" x14ac:dyDescent="0.45">
      <c r="A485" s="84">
        <v>134583</v>
      </c>
      <c r="B485" s="84"/>
      <c r="C485" s="84"/>
      <c r="D485" s="84">
        <v>2021</v>
      </c>
      <c r="E485" s="84"/>
      <c r="F485" s="85">
        <v>90.904206124344583</v>
      </c>
      <c r="G485" s="86"/>
    </row>
    <row r="486" spans="1:7" x14ac:dyDescent="0.45">
      <c r="A486" s="84">
        <v>134589</v>
      </c>
      <c r="B486" s="84">
        <v>225</v>
      </c>
      <c r="C486" s="84" t="s">
        <v>109</v>
      </c>
      <c r="D486" s="84">
        <v>2006</v>
      </c>
      <c r="E486" s="84" t="s">
        <v>108</v>
      </c>
      <c r="F486" s="85">
        <v>336.39633256754729</v>
      </c>
      <c r="G486" s="86"/>
    </row>
    <row r="487" spans="1:7" x14ac:dyDescent="0.45">
      <c r="A487" s="84">
        <v>142944</v>
      </c>
      <c r="B487" s="84"/>
      <c r="C487" s="84"/>
      <c r="D487" s="84">
        <v>1901</v>
      </c>
      <c r="E487" s="84" t="s">
        <v>108</v>
      </c>
      <c r="F487" s="85">
        <v>62.761369843970677</v>
      </c>
      <c r="G487" s="86"/>
    </row>
    <row r="488" spans="1:7" x14ac:dyDescent="0.45">
      <c r="A488" s="84">
        <v>142947</v>
      </c>
      <c r="B488" s="84"/>
      <c r="C488" s="84"/>
      <c r="D488" s="84">
        <v>1901</v>
      </c>
      <c r="E488" s="84" t="s">
        <v>108</v>
      </c>
      <c r="F488" s="85">
        <v>161.5304267593493</v>
      </c>
      <c r="G488" s="86"/>
    </row>
    <row r="489" spans="1:7" x14ac:dyDescent="0.45">
      <c r="A489" s="84">
        <v>167216</v>
      </c>
      <c r="B489" s="84">
        <v>110</v>
      </c>
      <c r="C489" s="84" t="s">
        <v>109</v>
      </c>
      <c r="D489" s="84">
        <v>2019</v>
      </c>
      <c r="E489" s="84" t="s">
        <v>108</v>
      </c>
      <c r="F489" s="85">
        <v>130.88861098874941</v>
      </c>
      <c r="G489" s="86"/>
    </row>
    <row r="490" spans="1:7" x14ac:dyDescent="0.45">
      <c r="A490" s="84">
        <v>105754</v>
      </c>
      <c r="B490" s="84"/>
      <c r="C490" s="84"/>
      <c r="D490" s="84">
        <v>1901</v>
      </c>
      <c r="E490" s="84" t="s">
        <v>108</v>
      </c>
      <c r="F490" s="85">
        <v>81.971506390823478</v>
      </c>
      <c r="G490" s="86"/>
    </row>
    <row r="491" spans="1:7" x14ac:dyDescent="0.45">
      <c r="A491" s="84">
        <v>105755</v>
      </c>
      <c r="B491" s="84"/>
      <c r="C491" s="84"/>
      <c r="D491" s="84">
        <v>1901</v>
      </c>
      <c r="E491" s="84" t="s">
        <v>108</v>
      </c>
      <c r="F491" s="85">
        <v>45.666557522242357</v>
      </c>
      <c r="G491" s="86"/>
    </row>
    <row r="492" spans="1:7" x14ac:dyDescent="0.45">
      <c r="A492" s="84">
        <v>105758</v>
      </c>
      <c r="B492" s="84"/>
      <c r="C492" s="84"/>
      <c r="D492" s="84">
        <v>1901</v>
      </c>
      <c r="E492" s="84" t="s">
        <v>108</v>
      </c>
      <c r="F492" s="85">
        <v>21.179035046207741</v>
      </c>
      <c r="G492" s="86"/>
    </row>
    <row r="493" spans="1:7" x14ac:dyDescent="0.45">
      <c r="A493" s="84">
        <v>105801</v>
      </c>
      <c r="B493" s="84">
        <v>200</v>
      </c>
      <c r="C493" s="84"/>
      <c r="D493" s="84">
        <v>1901</v>
      </c>
      <c r="E493" s="84" t="s">
        <v>108</v>
      </c>
      <c r="F493" s="85">
        <v>51.150214862936032</v>
      </c>
      <c r="G493" s="86"/>
    </row>
    <row r="494" spans="1:7" x14ac:dyDescent="0.45">
      <c r="A494" s="84">
        <v>107671</v>
      </c>
      <c r="B494" s="84">
        <v>65</v>
      </c>
      <c r="C494" s="84"/>
      <c r="D494" s="84">
        <v>1901</v>
      </c>
      <c r="E494" s="84" t="s">
        <v>108</v>
      </c>
      <c r="F494" s="85">
        <v>45.428652207820882</v>
      </c>
      <c r="G494" s="86" t="s">
        <v>127</v>
      </c>
    </row>
    <row r="495" spans="1:7" x14ac:dyDescent="0.45">
      <c r="A495" s="84">
        <v>109718</v>
      </c>
      <c r="B495" s="84">
        <v>110</v>
      </c>
      <c r="C495" s="84" t="s">
        <v>109</v>
      </c>
      <c r="D495" s="84">
        <v>2006</v>
      </c>
      <c r="E495" s="84" t="s">
        <v>108</v>
      </c>
      <c r="F495" s="85">
        <v>137.43296940028469</v>
      </c>
      <c r="G495" s="86"/>
    </row>
    <row r="496" spans="1:7" x14ac:dyDescent="0.45">
      <c r="A496" s="84">
        <v>114792</v>
      </c>
      <c r="B496" s="84">
        <v>110</v>
      </c>
      <c r="C496" s="84" t="s">
        <v>109</v>
      </c>
      <c r="D496" s="84">
        <v>2006</v>
      </c>
      <c r="E496" s="84" t="s">
        <v>108</v>
      </c>
      <c r="F496" s="85">
        <v>278.25481397102959</v>
      </c>
      <c r="G496" s="86"/>
    </row>
    <row r="497" spans="1:7" x14ac:dyDescent="0.45">
      <c r="A497" s="84">
        <v>119291</v>
      </c>
      <c r="B497" s="84">
        <v>110</v>
      </c>
      <c r="C497" s="84" t="s">
        <v>109</v>
      </c>
      <c r="D497" s="84">
        <v>2011</v>
      </c>
      <c r="E497" s="84" t="s">
        <v>108</v>
      </c>
      <c r="F497" s="85">
        <v>266.01921964925242</v>
      </c>
      <c r="G497" s="86"/>
    </row>
    <row r="498" spans="1:7" x14ac:dyDescent="0.45">
      <c r="A498" s="84">
        <v>120177</v>
      </c>
      <c r="B498" s="84">
        <v>100</v>
      </c>
      <c r="C498" s="84" t="s">
        <v>112</v>
      </c>
      <c r="D498" s="84">
        <v>1987</v>
      </c>
      <c r="E498" s="84" t="s">
        <v>108</v>
      </c>
      <c r="F498" s="85">
        <v>36.705126166141604</v>
      </c>
      <c r="G498" s="86"/>
    </row>
    <row r="499" spans="1:7" x14ac:dyDescent="0.45">
      <c r="A499" s="84">
        <v>124818</v>
      </c>
      <c r="B499" s="84">
        <v>150</v>
      </c>
      <c r="C499" s="84" t="s">
        <v>112</v>
      </c>
      <c r="D499" s="84">
        <v>1972</v>
      </c>
      <c r="E499" s="84" t="s">
        <v>108</v>
      </c>
      <c r="F499" s="85">
        <v>325.51939866997628</v>
      </c>
      <c r="G499" s="86"/>
    </row>
    <row r="500" spans="1:7" x14ac:dyDescent="0.45">
      <c r="A500" s="84">
        <v>134555</v>
      </c>
      <c r="B500" s="84"/>
      <c r="C500" s="84"/>
      <c r="D500" s="84">
        <v>1901</v>
      </c>
      <c r="E500" s="84" t="s">
        <v>108</v>
      </c>
      <c r="F500" s="85">
        <v>120.8801111365302</v>
      </c>
      <c r="G500" s="86"/>
    </row>
    <row r="501" spans="1:7" ht="19.5" x14ac:dyDescent="0.45">
      <c r="A501" s="84">
        <v>134556</v>
      </c>
      <c r="B501" s="84">
        <v>150</v>
      </c>
      <c r="C501" s="84"/>
      <c r="D501" s="84">
        <v>1901</v>
      </c>
      <c r="E501" s="84" t="s">
        <v>108</v>
      </c>
      <c r="F501" s="85">
        <v>43.912459964434007</v>
      </c>
      <c r="G501" s="86" t="s">
        <v>128</v>
      </c>
    </row>
    <row r="502" spans="1:7" x14ac:dyDescent="0.45">
      <c r="A502" s="84">
        <v>134558</v>
      </c>
      <c r="B502" s="84">
        <v>200</v>
      </c>
      <c r="C502" s="84"/>
      <c r="D502" s="84">
        <v>1901</v>
      </c>
      <c r="E502" s="84" t="s">
        <v>108</v>
      </c>
      <c r="F502" s="85">
        <v>25.523868890245289</v>
      </c>
      <c r="G502" s="86"/>
    </row>
    <row r="503" spans="1:7" x14ac:dyDescent="0.45">
      <c r="A503" s="84">
        <v>134585</v>
      </c>
      <c r="B503" s="84"/>
      <c r="C503" s="84" t="s">
        <v>109</v>
      </c>
      <c r="D503" s="84">
        <v>2006</v>
      </c>
      <c r="E503" s="84" t="s">
        <v>108</v>
      </c>
      <c r="F503" s="85">
        <v>9.5789154303539092</v>
      </c>
      <c r="G503" s="86"/>
    </row>
    <row r="504" spans="1:7" x14ac:dyDescent="0.45">
      <c r="A504" s="84">
        <v>14208</v>
      </c>
      <c r="B504" s="84">
        <v>0</v>
      </c>
      <c r="C504" s="84"/>
      <c r="D504" s="84">
        <v>1901</v>
      </c>
      <c r="E504" s="84"/>
      <c r="F504" s="85">
        <v>8.4880969039904723</v>
      </c>
      <c r="G504" s="86"/>
    </row>
    <row r="505" spans="1:7" x14ac:dyDescent="0.45">
      <c r="A505" s="84">
        <v>3974</v>
      </c>
      <c r="B505" s="84">
        <v>110</v>
      </c>
      <c r="C505" s="84" t="s">
        <v>109</v>
      </c>
      <c r="D505" s="84">
        <v>2007</v>
      </c>
      <c r="E505" s="84"/>
      <c r="F505" s="85">
        <v>282.1074383393136</v>
      </c>
      <c r="G505" s="86"/>
    </row>
    <row r="506" spans="1:7" x14ac:dyDescent="0.45">
      <c r="A506" s="84">
        <v>1424</v>
      </c>
      <c r="B506" s="84">
        <v>110</v>
      </c>
      <c r="C506" s="84" t="s">
        <v>109</v>
      </c>
      <c r="D506" s="84">
        <v>2011</v>
      </c>
      <c r="E506" s="84"/>
      <c r="F506" s="85">
        <v>111.96695253621969</v>
      </c>
      <c r="G506" s="86"/>
    </row>
    <row r="507" spans="1:7" x14ac:dyDescent="0.45">
      <c r="A507" s="84">
        <v>105759</v>
      </c>
      <c r="B507" s="84">
        <v>110</v>
      </c>
      <c r="C507" s="84" t="s">
        <v>109</v>
      </c>
      <c r="D507" s="84">
        <v>2004</v>
      </c>
      <c r="E507" s="84" t="s">
        <v>108</v>
      </c>
      <c r="F507" s="85">
        <v>8.9414780419859472</v>
      </c>
      <c r="G507" s="86"/>
    </row>
    <row r="508" spans="1:7" x14ac:dyDescent="0.45">
      <c r="A508" s="84">
        <v>108768</v>
      </c>
      <c r="B508" s="84">
        <v>63</v>
      </c>
      <c r="C508" s="84" t="s">
        <v>109</v>
      </c>
      <c r="D508" s="84">
        <v>2006</v>
      </c>
      <c r="E508" s="84" t="s">
        <v>108</v>
      </c>
      <c r="F508" s="85">
        <v>7.5022817447229224</v>
      </c>
      <c r="G508" s="86"/>
    </row>
    <row r="509" spans="1:7" x14ac:dyDescent="0.45">
      <c r="A509" s="84">
        <v>108769</v>
      </c>
      <c r="B509" s="84">
        <v>63</v>
      </c>
      <c r="C509" s="84" t="s">
        <v>109</v>
      </c>
      <c r="D509" s="84">
        <v>2006</v>
      </c>
      <c r="E509" s="84" t="s">
        <v>108</v>
      </c>
      <c r="F509" s="85">
        <v>52.252364635977699</v>
      </c>
      <c r="G509" s="86" t="s">
        <v>289</v>
      </c>
    </row>
    <row r="510" spans="1:7" x14ac:dyDescent="0.45">
      <c r="A510" s="84">
        <v>114800</v>
      </c>
      <c r="B510" s="84">
        <v>315</v>
      </c>
      <c r="C510" s="84" t="s">
        <v>109</v>
      </c>
      <c r="D510" s="84">
        <v>2009</v>
      </c>
      <c r="E510" s="84" t="s">
        <v>108</v>
      </c>
      <c r="F510" s="85">
        <v>14.97607629083282</v>
      </c>
      <c r="G510" s="86"/>
    </row>
    <row r="511" spans="1:7" x14ac:dyDescent="0.45">
      <c r="A511" s="84">
        <v>119292</v>
      </c>
      <c r="B511" s="84">
        <v>110</v>
      </c>
      <c r="C511" s="84" t="s">
        <v>109</v>
      </c>
      <c r="D511" s="84">
        <v>2011</v>
      </c>
      <c r="E511" s="84" t="s">
        <v>108</v>
      </c>
      <c r="F511" s="85">
        <v>195.8026004808867</v>
      </c>
      <c r="G511" s="86"/>
    </row>
    <row r="512" spans="1:7" x14ac:dyDescent="0.45">
      <c r="A512" s="84">
        <v>120194</v>
      </c>
      <c r="B512" s="84">
        <v>300</v>
      </c>
      <c r="C512" s="84" t="s">
        <v>112</v>
      </c>
      <c r="D512" s="84">
        <v>1991</v>
      </c>
      <c r="E512" s="84" t="s">
        <v>108</v>
      </c>
      <c r="F512" s="85">
        <v>275.18710377496342</v>
      </c>
      <c r="G512" s="86"/>
    </row>
    <row r="513" spans="1:7" x14ac:dyDescent="0.45">
      <c r="A513" s="84">
        <v>120195</v>
      </c>
      <c r="B513" s="84">
        <v>90</v>
      </c>
      <c r="C513" s="84" t="s">
        <v>109</v>
      </c>
      <c r="D513" s="84">
        <v>2002</v>
      </c>
      <c r="E513" s="84" t="s">
        <v>108</v>
      </c>
      <c r="F513" s="85">
        <v>185.74674541401399</v>
      </c>
      <c r="G513" s="86"/>
    </row>
    <row r="514" spans="1:7" x14ac:dyDescent="0.45">
      <c r="A514" s="84">
        <v>120570</v>
      </c>
      <c r="B514" s="84">
        <v>160</v>
      </c>
      <c r="C514" s="84" t="s">
        <v>109</v>
      </c>
      <c r="D514" s="84">
        <v>2004</v>
      </c>
      <c r="E514" s="84" t="s">
        <v>108</v>
      </c>
      <c r="F514" s="85">
        <v>223.17493152696471</v>
      </c>
      <c r="G514" s="86"/>
    </row>
    <row r="515" spans="1:7" x14ac:dyDescent="0.45">
      <c r="A515" s="84">
        <v>120586</v>
      </c>
      <c r="B515" s="84">
        <v>110</v>
      </c>
      <c r="C515" s="84" t="s">
        <v>109</v>
      </c>
      <c r="D515" s="84">
        <v>2004</v>
      </c>
      <c r="E515" s="84" t="s">
        <v>108</v>
      </c>
      <c r="F515" s="85">
        <v>185.67134394179479</v>
      </c>
      <c r="G515" s="86"/>
    </row>
    <row r="516" spans="1:7" x14ac:dyDescent="0.45">
      <c r="A516" s="84">
        <v>123058</v>
      </c>
      <c r="B516" s="84">
        <v>110</v>
      </c>
      <c r="C516" s="84" t="s">
        <v>109</v>
      </c>
      <c r="D516" s="84">
        <v>2004</v>
      </c>
      <c r="E516" s="84" t="s">
        <v>108</v>
      </c>
      <c r="F516" s="85">
        <v>254.1953834158613</v>
      </c>
      <c r="G516" s="86"/>
    </row>
    <row r="517" spans="1:7" x14ac:dyDescent="0.45">
      <c r="A517" s="84">
        <v>123079</v>
      </c>
      <c r="B517" s="84">
        <v>225</v>
      </c>
      <c r="C517" s="84" t="s">
        <v>109</v>
      </c>
      <c r="D517" s="84">
        <v>2009</v>
      </c>
      <c r="E517" s="84" t="s">
        <v>108</v>
      </c>
      <c r="F517" s="85">
        <v>616.81052785548093</v>
      </c>
      <c r="G517" s="86"/>
    </row>
    <row r="518" spans="1:7" x14ac:dyDescent="0.45">
      <c r="A518" s="84">
        <v>124361</v>
      </c>
      <c r="B518" s="84">
        <v>110</v>
      </c>
      <c r="C518" s="84" t="s">
        <v>109</v>
      </c>
      <c r="D518" s="84">
        <v>2004</v>
      </c>
      <c r="E518" s="84" t="s">
        <v>108</v>
      </c>
      <c r="F518" s="85">
        <v>95.989047908190628</v>
      </c>
      <c r="G518" s="86"/>
    </row>
    <row r="519" spans="1:7" x14ac:dyDescent="0.45">
      <c r="A519" s="84">
        <v>134600</v>
      </c>
      <c r="B519" s="84">
        <v>50</v>
      </c>
      <c r="C519" s="84" t="s">
        <v>109</v>
      </c>
      <c r="D519" s="84">
        <v>2003</v>
      </c>
      <c r="E519" s="84" t="s">
        <v>108</v>
      </c>
      <c r="F519" s="85">
        <v>91.259651407921922</v>
      </c>
      <c r="G519" s="86"/>
    </row>
    <row r="520" spans="1:7" x14ac:dyDescent="0.45">
      <c r="A520" s="84">
        <v>99520</v>
      </c>
      <c r="B520" s="84">
        <v>110</v>
      </c>
      <c r="C520" s="84" t="s">
        <v>114</v>
      </c>
      <c r="D520" s="84">
        <v>2000</v>
      </c>
      <c r="E520" s="84" t="s">
        <v>108</v>
      </c>
      <c r="F520" s="85">
        <v>17.94603152857173</v>
      </c>
      <c r="G520" s="86"/>
    </row>
    <row r="521" spans="1:7" x14ac:dyDescent="0.45">
      <c r="A521" s="84">
        <v>100439</v>
      </c>
      <c r="B521" s="84">
        <v>50</v>
      </c>
      <c r="C521" s="84" t="s">
        <v>109</v>
      </c>
      <c r="D521" s="84">
        <v>2000</v>
      </c>
      <c r="E521" s="84" t="s">
        <v>108</v>
      </c>
      <c r="F521" s="85">
        <v>25.28868976800813</v>
      </c>
      <c r="G521" s="86"/>
    </row>
    <row r="522" spans="1:7" x14ac:dyDescent="0.45">
      <c r="A522" s="84">
        <v>107686</v>
      </c>
      <c r="B522" s="84">
        <v>110</v>
      </c>
      <c r="C522" s="84" t="s">
        <v>109</v>
      </c>
      <c r="D522" s="84">
        <v>2006</v>
      </c>
      <c r="E522" s="84" t="s">
        <v>108</v>
      </c>
      <c r="F522" s="85">
        <v>5.9144817750780021</v>
      </c>
      <c r="G522" s="86"/>
    </row>
    <row r="523" spans="1:7" x14ac:dyDescent="0.45">
      <c r="A523" s="84">
        <v>109621</v>
      </c>
      <c r="B523" s="84">
        <v>225</v>
      </c>
      <c r="C523" s="84" t="s">
        <v>109</v>
      </c>
      <c r="D523" s="84">
        <v>2007</v>
      </c>
      <c r="E523" s="84" t="s">
        <v>108</v>
      </c>
      <c r="F523" s="85">
        <v>110.7776147447337</v>
      </c>
      <c r="G523" s="86"/>
    </row>
    <row r="524" spans="1:7" x14ac:dyDescent="0.45">
      <c r="A524" s="84">
        <v>114785</v>
      </c>
      <c r="B524" s="84">
        <v>225</v>
      </c>
      <c r="C524" s="84" t="s">
        <v>109</v>
      </c>
      <c r="D524" s="84">
        <v>2009</v>
      </c>
      <c r="E524" s="84" t="s">
        <v>108</v>
      </c>
      <c r="F524" s="85">
        <v>8.9385004544542959</v>
      </c>
      <c r="G524" s="86"/>
    </row>
    <row r="525" spans="1:7" x14ac:dyDescent="0.45">
      <c r="A525" s="84">
        <v>116379</v>
      </c>
      <c r="B525" s="84">
        <v>40</v>
      </c>
      <c r="C525" s="84" t="s">
        <v>109</v>
      </c>
      <c r="D525" s="84">
        <v>2006</v>
      </c>
      <c r="E525" s="84" t="s">
        <v>108</v>
      </c>
      <c r="F525" s="85">
        <v>62.737741300807357</v>
      </c>
      <c r="G525" s="86"/>
    </row>
    <row r="526" spans="1:7" x14ac:dyDescent="0.45">
      <c r="A526" s="84">
        <v>117085</v>
      </c>
      <c r="B526" s="84">
        <v>110</v>
      </c>
      <c r="C526" s="84" t="s">
        <v>109</v>
      </c>
      <c r="D526" s="84">
        <v>2010</v>
      </c>
      <c r="E526" s="84" t="s">
        <v>108</v>
      </c>
      <c r="F526" s="85">
        <v>11.84375019169198</v>
      </c>
      <c r="G526" s="86"/>
    </row>
    <row r="527" spans="1:7" x14ac:dyDescent="0.45">
      <c r="A527" s="84">
        <v>117087</v>
      </c>
      <c r="B527" s="84">
        <v>100</v>
      </c>
      <c r="C527" s="84" t="s">
        <v>112</v>
      </c>
      <c r="D527" s="84">
        <v>1972</v>
      </c>
      <c r="E527" s="84" t="s">
        <v>108</v>
      </c>
      <c r="F527" s="85">
        <v>95.18702364154592</v>
      </c>
      <c r="G527" s="86" t="s">
        <v>263</v>
      </c>
    </row>
    <row r="528" spans="1:7" x14ac:dyDescent="0.45">
      <c r="A528" s="84">
        <v>119719</v>
      </c>
      <c r="B528" s="84">
        <v>225</v>
      </c>
      <c r="C528" s="84" t="s">
        <v>109</v>
      </c>
      <c r="D528" s="84">
        <v>2009</v>
      </c>
      <c r="E528" s="84" t="s">
        <v>108</v>
      </c>
      <c r="F528" s="85">
        <v>224.65504674895729</v>
      </c>
      <c r="G528" s="86"/>
    </row>
    <row r="529" spans="1:7" x14ac:dyDescent="0.45">
      <c r="A529" s="84">
        <v>119720</v>
      </c>
      <c r="B529" s="84">
        <v>160</v>
      </c>
      <c r="C529" s="84" t="s">
        <v>109</v>
      </c>
      <c r="D529" s="84">
        <v>2006</v>
      </c>
      <c r="E529" s="84" t="s">
        <v>108</v>
      </c>
      <c r="F529" s="85">
        <v>258.08265914861482</v>
      </c>
      <c r="G529" s="86"/>
    </row>
    <row r="530" spans="1:7" x14ac:dyDescent="0.45">
      <c r="A530" s="84">
        <v>122657</v>
      </c>
      <c r="B530" s="84">
        <v>100</v>
      </c>
      <c r="C530" s="84" t="s">
        <v>112</v>
      </c>
      <c r="D530" s="84">
        <v>1901</v>
      </c>
      <c r="E530" s="84" t="s">
        <v>108</v>
      </c>
      <c r="F530" s="85">
        <v>74.667776171078827</v>
      </c>
      <c r="G530" s="86"/>
    </row>
    <row r="531" spans="1:7" x14ac:dyDescent="0.45">
      <c r="A531" s="84">
        <v>122658</v>
      </c>
      <c r="B531" s="84">
        <v>110</v>
      </c>
      <c r="C531" s="84" t="s">
        <v>109</v>
      </c>
      <c r="D531" s="84">
        <v>2013</v>
      </c>
      <c r="E531" s="84" t="s">
        <v>108</v>
      </c>
      <c r="F531" s="85">
        <v>5.1827591319366277</v>
      </c>
      <c r="G531" s="86"/>
    </row>
    <row r="532" spans="1:7" x14ac:dyDescent="0.45">
      <c r="A532" s="84">
        <v>134567</v>
      </c>
      <c r="B532" s="84">
        <v>63</v>
      </c>
      <c r="C532" s="84" t="s">
        <v>109</v>
      </c>
      <c r="D532" s="84">
        <v>2008</v>
      </c>
      <c r="E532" s="84" t="s">
        <v>108</v>
      </c>
      <c r="F532" s="85">
        <v>22.680413888061189</v>
      </c>
      <c r="G532" s="86"/>
    </row>
    <row r="533" spans="1:7" x14ac:dyDescent="0.45">
      <c r="A533" s="84">
        <v>134568</v>
      </c>
      <c r="B533" s="84">
        <v>63</v>
      </c>
      <c r="C533" s="84" t="s">
        <v>109</v>
      </c>
      <c r="D533" s="84">
        <v>2007</v>
      </c>
      <c r="E533" s="84" t="s">
        <v>108</v>
      </c>
      <c r="F533" s="85">
        <v>116.5727770308981</v>
      </c>
      <c r="G533" s="86"/>
    </row>
    <row r="534" spans="1:7" x14ac:dyDescent="0.45">
      <c r="A534" s="84">
        <v>148859</v>
      </c>
      <c r="B534" s="84">
        <v>110</v>
      </c>
      <c r="C534" s="84" t="s">
        <v>109</v>
      </c>
      <c r="D534" s="84">
        <v>2018</v>
      </c>
      <c r="E534" s="84" t="s">
        <v>108</v>
      </c>
      <c r="F534" s="85">
        <v>7.6283812839942424</v>
      </c>
      <c r="G534" s="86"/>
    </row>
    <row r="535" spans="1:7" x14ac:dyDescent="0.45">
      <c r="A535" s="84">
        <v>148864</v>
      </c>
      <c r="B535" s="84">
        <v>110</v>
      </c>
      <c r="C535" s="84" t="s">
        <v>109</v>
      </c>
      <c r="D535" s="84">
        <v>2018</v>
      </c>
      <c r="E535" s="84" t="s">
        <v>108</v>
      </c>
      <c r="F535" s="85">
        <v>114.8067901879632</v>
      </c>
      <c r="G535" s="86"/>
    </row>
    <row r="536" spans="1:7" x14ac:dyDescent="0.45">
      <c r="A536" s="84">
        <v>148875</v>
      </c>
      <c r="B536" s="84">
        <v>110</v>
      </c>
      <c r="C536" s="84" t="s">
        <v>109</v>
      </c>
      <c r="D536" s="84">
        <v>2018</v>
      </c>
      <c r="E536" s="84" t="s">
        <v>108</v>
      </c>
      <c r="F536" s="85">
        <v>139.4135943184109</v>
      </c>
      <c r="G536" s="86"/>
    </row>
    <row r="537" spans="1:7" x14ac:dyDescent="0.45">
      <c r="A537" s="84">
        <v>149644</v>
      </c>
      <c r="B537" s="84">
        <v>110</v>
      </c>
      <c r="C537" s="84" t="s">
        <v>109</v>
      </c>
      <c r="D537" s="84">
        <v>2018</v>
      </c>
      <c r="E537" s="84" t="s">
        <v>108</v>
      </c>
      <c r="F537" s="85">
        <v>55.712922389262978</v>
      </c>
      <c r="G537" s="86"/>
    </row>
    <row r="538" spans="1:7" x14ac:dyDescent="0.45">
      <c r="A538" s="84">
        <v>149647</v>
      </c>
      <c r="B538" s="84">
        <v>110</v>
      </c>
      <c r="C538" s="84" t="s">
        <v>114</v>
      </c>
      <c r="D538" s="84">
        <v>2000</v>
      </c>
      <c r="E538" s="84" t="s">
        <v>108</v>
      </c>
      <c r="F538" s="85">
        <v>4.3077841158665899</v>
      </c>
      <c r="G538" s="86"/>
    </row>
    <row r="539" spans="1:7" x14ac:dyDescent="0.45">
      <c r="A539" s="84">
        <v>104850</v>
      </c>
      <c r="B539" s="84">
        <v>40</v>
      </c>
      <c r="C539" s="84" t="s">
        <v>111</v>
      </c>
      <c r="D539" s="84">
        <v>2000</v>
      </c>
      <c r="E539" s="84" t="s">
        <v>108</v>
      </c>
      <c r="F539" s="85">
        <v>11.07745454828946</v>
      </c>
      <c r="G539" s="86"/>
    </row>
    <row r="540" spans="1:7" x14ac:dyDescent="0.45">
      <c r="A540" s="84">
        <v>105232</v>
      </c>
      <c r="B540" s="84">
        <v>32</v>
      </c>
      <c r="C540" s="84" t="s">
        <v>109</v>
      </c>
      <c r="D540" s="84">
        <v>2003</v>
      </c>
      <c r="E540" s="84" t="s">
        <v>108</v>
      </c>
      <c r="F540" s="85">
        <v>3.6569522829477852</v>
      </c>
      <c r="G540" s="86"/>
    </row>
    <row r="541" spans="1:7" x14ac:dyDescent="0.45">
      <c r="A541" s="84">
        <v>105233</v>
      </c>
      <c r="B541" s="84">
        <v>32</v>
      </c>
      <c r="C541" s="84" t="s">
        <v>109</v>
      </c>
      <c r="D541" s="84">
        <v>2003</v>
      </c>
      <c r="E541" s="84" t="s">
        <v>108</v>
      </c>
      <c r="F541" s="85">
        <v>3.637196722515875</v>
      </c>
      <c r="G541" s="86"/>
    </row>
    <row r="542" spans="1:7" x14ac:dyDescent="0.45">
      <c r="A542" s="84">
        <v>107700</v>
      </c>
      <c r="B542" s="84">
        <v>110</v>
      </c>
      <c r="C542" s="84" t="s">
        <v>109</v>
      </c>
      <c r="D542" s="84">
        <v>1901</v>
      </c>
      <c r="E542" s="84" t="s">
        <v>108</v>
      </c>
      <c r="F542" s="85">
        <v>54.714747502905531</v>
      </c>
      <c r="G542" s="86"/>
    </row>
    <row r="543" spans="1:7" x14ac:dyDescent="0.45">
      <c r="A543" s="84">
        <v>107832</v>
      </c>
      <c r="B543" s="84">
        <v>225</v>
      </c>
      <c r="C543" s="84" t="s">
        <v>109</v>
      </c>
      <c r="D543" s="84">
        <v>2006</v>
      </c>
      <c r="E543" s="84" t="s">
        <v>108</v>
      </c>
      <c r="F543" s="85">
        <v>4.4375210367272233</v>
      </c>
      <c r="G543" s="86"/>
    </row>
    <row r="544" spans="1:7" x14ac:dyDescent="0.45">
      <c r="A544" s="84">
        <v>108731</v>
      </c>
      <c r="B544" s="84">
        <v>110</v>
      </c>
      <c r="C544" s="84" t="s">
        <v>109</v>
      </c>
      <c r="D544" s="84">
        <v>2003</v>
      </c>
      <c r="E544" s="84" t="s">
        <v>108</v>
      </c>
      <c r="F544" s="85">
        <v>312.27562382880711</v>
      </c>
      <c r="G544" s="86"/>
    </row>
    <row r="545" spans="1:7" x14ac:dyDescent="0.45">
      <c r="A545" s="84">
        <v>112539</v>
      </c>
      <c r="B545" s="84">
        <v>110</v>
      </c>
      <c r="C545" s="84" t="s">
        <v>109</v>
      </c>
      <c r="D545" s="84">
        <v>2006</v>
      </c>
      <c r="E545" s="84" t="s">
        <v>108</v>
      </c>
      <c r="F545" s="85">
        <v>12.495206333344839</v>
      </c>
      <c r="G545" s="86"/>
    </row>
    <row r="546" spans="1:7" x14ac:dyDescent="0.45">
      <c r="A546" s="84">
        <v>122646</v>
      </c>
      <c r="B546" s="84">
        <v>225</v>
      </c>
      <c r="C546" s="84" t="s">
        <v>109</v>
      </c>
      <c r="D546" s="84">
        <v>2011</v>
      </c>
      <c r="E546" s="84" t="s">
        <v>108</v>
      </c>
      <c r="F546" s="85">
        <v>36.978862059902347</v>
      </c>
      <c r="G546" s="86"/>
    </row>
    <row r="547" spans="1:7" x14ac:dyDescent="0.45">
      <c r="A547" s="84">
        <v>122667</v>
      </c>
      <c r="B547" s="84">
        <v>110</v>
      </c>
      <c r="C547" s="84" t="s">
        <v>109</v>
      </c>
      <c r="D547" s="84">
        <v>2010</v>
      </c>
      <c r="E547" s="84" t="s">
        <v>108</v>
      </c>
      <c r="F547" s="85">
        <v>116.8944240128247</v>
      </c>
      <c r="G547" s="86"/>
    </row>
    <row r="548" spans="1:7" x14ac:dyDescent="0.45">
      <c r="A548" s="84">
        <v>122668</v>
      </c>
      <c r="B548" s="84">
        <v>110</v>
      </c>
      <c r="C548" s="84" t="s">
        <v>109</v>
      </c>
      <c r="D548" s="84">
        <v>2013</v>
      </c>
      <c r="E548" s="84" t="s">
        <v>108</v>
      </c>
      <c r="F548" s="85">
        <v>2.6346412046788141</v>
      </c>
      <c r="G548" s="86"/>
    </row>
    <row r="549" spans="1:7" x14ac:dyDescent="0.45">
      <c r="A549" s="84">
        <v>122694</v>
      </c>
      <c r="B549" s="84">
        <v>40</v>
      </c>
      <c r="C549" s="84" t="s">
        <v>109</v>
      </c>
      <c r="D549" s="84">
        <v>2013</v>
      </c>
      <c r="E549" s="84" t="s">
        <v>108</v>
      </c>
      <c r="F549" s="85">
        <v>46.562344313938418</v>
      </c>
      <c r="G549" s="86"/>
    </row>
    <row r="550" spans="1:7" x14ac:dyDescent="0.45">
      <c r="A550" s="84">
        <v>122708</v>
      </c>
      <c r="B550" s="84">
        <v>225</v>
      </c>
      <c r="C550" s="84" t="s">
        <v>109</v>
      </c>
      <c r="D550" s="84">
        <v>2013</v>
      </c>
      <c r="E550" s="84" t="s">
        <v>108</v>
      </c>
      <c r="F550" s="85">
        <v>465.02921637272811</v>
      </c>
      <c r="G550" s="86"/>
    </row>
    <row r="551" spans="1:7" x14ac:dyDescent="0.45">
      <c r="A551" s="84">
        <v>122709</v>
      </c>
      <c r="B551" s="84">
        <v>50</v>
      </c>
      <c r="C551" s="84" t="s">
        <v>109</v>
      </c>
      <c r="D551" s="84">
        <v>2013</v>
      </c>
      <c r="E551" s="84" t="s">
        <v>108</v>
      </c>
      <c r="F551" s="85">
        <v>75.969416177867487</v>
      </c>
      <c r="G551" s="86"/>
    </row>
    <row r="552" spans="1:7" x14ac:dyDescent="0.45">
      <c r="A552" s="84">
        <v>125262</v>
      </c>
      <c r="B552" s="84">
        <v>110</v>
      </c>
      <c r="C552" s="84" t="s">
        <v>109</v>
      </c>
      <c r="D552" s="84">
        <v>2011</v>
      </c>
      <c r="E552" s="84" t="s">
        <v>108</v>
      </c>
      <c r="F552" s="85">
        <v>135.20782500877479</v>
      </c>
      <c r="G552" s="86"/>
    </row>
    <row r="553" spans="1:7" x14ac:dyDescent="0.45">
      <c r="A553" s="84">
        <v>125264</v>
      </c>
      <c r="B553" s="84">
        <v>160</v>
      </c>
      <c r="C553" s="84" t="s">
        <v>109</v>
      </c>
      <c r="D553" s="84">
        <v>2006</v>
      </c>
      <c r="E553" s="84" t="s">
        <v>108</v>
      </c>
      <c r="F553" s="85">
        <v>179.741699883677</v>
      </c>
      <c r="G553" s="86"/>
    </row>
    <row r="554" spans="1:7" x14ac:dyDescent="0.45">
      <c r="A554" s="84">
        <v>125265</v>
      </c>
      <c r="B554" s="84">
        <v>160</v>
      </c>
      <c r="C554" s="84" t="s">
        <v>109</v>
      </c>
      <c r="D554" s="84">
        <v>2015</v>
      </c>
      <c r="E554" s="84" t="s">
        <v>108</v>
      </c>
      <c r="F554" s="85">
        <v>2.0035879438173789</v>
      </c>
      <c r="G554" s="86"/>
    </row>
    <row r="555" spans="1:7" x14ac:dyDescent="0.45">
      <c r="A555" s="84">
        <v>125266</v>
      </c>
      <c r="B555" s="84">
        <v>110</v>
      </c>
      <c r="C555" s="84" t="s">
        <v>109</v>
      </c>
      <c r="D555" s="84">
        <v>2015</v>
      </c>
      <c r="E555" s="84" t="s">
        <v>108</v>
      </c>
      <c r="F555" s="85">
        <v>5.9415844368467283</v>
      </c>
      <c r="G555" s="86"/>
    </row>
    <row r="556" spans="1:7" x14ac:dyDescent="0.45">
      <c r="A556" s="84">
        <v>125965</v>
      </c>
      <c r="B556" s="84">
        <v>110</v>
      </c>
      <c r="C556" s="84" t="s">
        <v>109</v>
      </c>
      <c r="D556" s="84">
        <v>2006</v>
      </c>
      <c r="E556" s="84" t="s">
        <v>108</v>
      </c>
      <c r="F556" s="85">
        <v>5.6537283111779617</v>
      </c>
      <c r="G556" s="86"/>
    </row>
    <row r="557" spans="1:7" x14ac:dyDescent="0.45">
      <c r="A557" s="84">
        <v>125966</v>
      </c>
      <c r="B557" s="84">
        <v>225</v>
      </c>
      <c r="C557" s="84" t="s">
        <v>109</v>
      </c>
      <c r="D557" s="84">
        <v>2015</v>
      </c>
      <c r="E557" s="84" t="s">
        <v>108</v>
      </c>
      <c r="F557" s="85">
        <v>150.03784627241191</v>
      </c>
      <c r="G557" s="86"/>
    </row>
    <row r="558" spans="1:7" x14ac:dyDescent="0.45">
      <c r="A558" s="84">
        <v>125967</v>
      </c>
      <c r="B558" s="84">
        <v>225</v>
      </c>
      <c r="C558" s="84" t="s">
        <v>109</v>
      </c>
      <c r="D558" s="84">
        <v>2007</v>
      </c>
      <c r="E558" s="84" t="s">
        <v>108</v>
      </c>
      <c r="F558" s="85">
        <v>58.908160008811258</v>
      </c>
      <c r="G558" s="86"/>
    </row>
    <row r="559" spans="1:7" x14ac:dyDescent="0.45">
      <c r="A559" s="84">
        <v>126628</v>
      </c>
      <c r="B559" s="84">
        <v>225</v>
      </c>
      <c r="C559" s="84" t="s">
        <v>109</v>
      </c>
      <c r="D559" s="84">
        <v>2007</v>
      </c>
      <c r="E559" s="84" t="s">
        <v>108</v>
      </c>
      <c r="F559" s="85">
        <v>136.7130626633338</v>
      </c>
      <c r="G559" s="86"/>
    </row>
    <row r="560" spans="1:7" x14ac:dyDescent="0.45">
      <c r="A560" s="84">
        <v>126709</v>
      </c>
      <c r="B560" s="84">
        <v>225</v>
      </c>
      <c r="C560" s="84" t="s">
        <v>109</v>
      </c>
      <c r="D560" s="84">
        <v>2011</v>
      </c>
      <c r="E560" s="84" t="s">
        <v>108</v>
      </c>
      <c r="F560" s="85">
        <v>19.53155114790362</v>
      </c>
      <c r="G560" s="86"/>
    </row>
    <row r="561" spans="1:7" x14ac:dyDescent="0.45">
      <c r="A561" s="84">
        <v>126710</v>
      </c>
      <c r="B561" s="84">
        <v>225</v>
      </c>
      <c r="C561" s="84" t="s">
        <v>109</v>
      </c>
      <c r="D561" s="84">
        <v>2015</v>
      </c>
      <c r="E561" s="84" t="s">
        <v>108</v>
      </c>
      <c r="F561" s="85">
        <v>496.59868472914809</v>
      </c>
      <c r="G561" s="86"/>
    </row>
    <row r="562" spans="1:7" x14ac:dyDescent="0.45">
      <c r="A562" s="84">
        <v>126737</v>
      </c>
      <c r="B562" s="84">
        <v>75</v>
      </c>
      <c r="C562" s="84" t="s">
        <v>111</v>
      </c>
      <c r="D562" s="84">
        <v>2000</v>
      </c>
      <c r="E562" s="84" t="s">
        <v>108</v>
      </c>
      <c r="F562" s="85">
        <v>309.88108811619492</v>
      </c>
      <c r="G562" s="86"/>
    </row>
    <row r="563" spans="1:7" x14ac:dyDescent="0.45">
      <c r="A563" s="84">
        <v>127225</v>
      </c>
      <c r="B563" s="84">
        <v>200</v>
      </c>
      <c r="C563" s="84" t="s">
        <v>109</v>
      </c>
      <c r="D563" s="84">
        <v>2001</v>
      </c>
      <c r="E563" s="84" t="s">
        <v>108</v>
      </c>
      <c r="F563" s="85">
        <v>419.34201863140783</v>
      </c>
      <c r="G563" s="86" t="s">
        <v>129</v>
      </c>
    </row>
    <row r="564" spans="1:7" x14ac:dyDescent="0.45">
      <c r="A564" s="84">
        <v>134060</v>
      </c>
      <c r="B564" s="84">
        <v>110</v>
      </c>
      <c r="C564" s="84" t="s">
        <v>109</v>
      </c>
      <c r="D564" s="84">
        <v>2003</v>
      </c>
      <c r="E564" s="84" t="s">
        <v>108</v>
      </c>
      <c r="F564" s="85">
        <v>50.031253540126819</v>
      </c>
      <c r="G564" s="86"/>
    </row>
    <row r="565" spans="1:7" x14ac:dyDescent="0.45">
      <c r="A565" s="84">
        <v>134575</v>
      </c>
      <c r="B565" s="84">
        <v>63</v>
      </c>
      <c r="C565" s="84" t="s">
        <v>111</v>
      </c>
      <c r="D565" s="84">
        <v>2000</v>
      </c>
      <c r="E565" s="84" t="s">
        <v>108</v>
      </c>
      <c r="F565" s="85">
        <v>86.313072741641236</v>
      </c>
      <c r="G565" s="86"/>
    </row>
    <row r="566" spans="1:7" ht="19.5" x14ac:dyDescent="0.45">
      <c r="A566" s="84">
        <v>134576</v>
      </c>
      <c r="B566" s="84">
        <v>63</v>
      </c>
      <c r="C566" s="84" t="s">
        <v>109</v>
      </c>
      <c r="D566" s="84">
        <v>2003</v>
      </c>
      <c r="E566" s="84" t="s">
        <v>108</v>
      </c>
      <c r="F566" s="85">
        <v>58.190801588206973</v>
      </c>
      <c r="G566" s="86" t="s">
        <v>281</v>
      </c>
    </row>
    <row r="567" spans="1:7" x14ac:dyDescent="0.45">
      <c r="A567" s="84">
        <v>134954</v>
      </c>
      <c r="B567" s="84">
        <v>63</v>
      </c>
      <c r="C567" s="84" t="s">
        <v>111</v>
      </c>
      <c r="D567" s="84">
        <v>2000</v>
      </c>
      <c r="E567" s="84" t="s">
        <v>108</v>
      </c>
      <c r="F567" s="85">
        <v>182.13559676370329</v>
      </c>
      <c r="G567" s="86"/>
    </row>
    <row r="568" spans="1:7" x14ac:dyDescent="0.45">
      <c r="A568" s="84">
        <v>136929</v>
      </c>
      <c r="B568" s="84">
        <v>32</v>
      </c>
      <c r="C568" s="84" t="s">
        <v>109</v>
      </c>
      <c r="D568" s="84">
        <v>2003</v>
      </c>
      <c r="E568" s="84" t="s">
        <v>108</v>
      </c>
      <c r="F568" s="85">
        <v>42.982608525043993</v>
      </c>
      <c r="G568" s="86"/>
    </row>
    <row r="569" spans="1:7" x14ac:dyDescent="0.45">
      <c r="A569" s="84">
        <v>136930</v>
      </c>
      <c r="B569" s="84">
        <v>32</v>
      </c>
      <c r="C569" s="84" t="s">
        <v>109</v>
      </c>
      <c r="D569" s="84">
        <v>2003</v>
      </c>
      <c r="E569" s="84" t="s">
        <v>108</v>
      </c>
      <c r="F569" s="85">
        <v>35.80866250998271</v>
      </c>
      <c r="G569" s="86"/>
    </row>
    <row r="570" spans="1:7" x14ac:dyDescent="0.45">
      <c r="A570" s="84">
        <v>145807</v>
      </c>
      <c r="B570" s="84">
        <v>50</v>
      </c>
      <c r="C570" s="84" t="s">
        <v>109</v>
      </c>
      <c r="D570" s="84">
        <v>2018</v>
      </c>
      <c r="E570" s="84" t="s">
        <v>108</v>
      </c>
      <c r="F570" s="85">
        <v>54.763554745873087</v>
      </c>
      <c r="G570" s="86"/>
    </row>
    <row r="571" spans="1:7" x14ac:dyDescent="0.45">
      <c r="A571" s="84">
        <v>121314</v>
      </c>
      <c r="B571" s="84">
        <v>160</v>
      </c>
      <c r="C571" s="84" t="s">
        <v>109</v>
      </c>
      <c r="D571" s="84">
        <v>2002</v>
      </c>
      <c r="E571" s="84" t="s">
        <v>108</v>
      </c>
      <c r="F571" s="85">
        <v>169.01495142913831</v>
      </c>
      <c r="G571" s="86" t="s">
        <v>269</v>
      </c>
    </row>
    <row r="572" spans="1:7" x14ac:dyDescent="0.45">
      <c r="A572" s="84">
        <v>121323</v>
      </c>
      <c r="B572" s="84">
        <v>63</v>
      </c>
      <c r="C572" s="84" t="s">
        <v>109</v>
      </c>
      <c r="D572" s="84">
        <v>2000</v>
      </c>
      <c r="E572" s="84" t="s">
        <v>108</v>
      </c>
      <c r="F572" s="85">
        <v>27.062201201148209</v>
      </c>
      <c r="G572" s="86" t="s">
        <v>269</v>
      </c>
    </row>
    <row r="573" spans="1:7" x14ac:dyDescent="0.45">
      <c r="A573" s="84">
        <v>124327</v>
      </c>
      <c r="B573" s="84">
        <v>160</v>
      </c>
      <c r="C573" s="84" t="s">
        <v>109</v>
      </c>
      <c r="D573" s="84">
        <v>2002</v>
      </c>
      <c r="E573" s="84" t="s">
        <v>108</v>
      </c>
      <c r="F573" s="85">
        <v>10.112931149965339</v>
      </c>
      <c r="G573" s="86"/>
    </row>
    <row r="574" spans="1:7" x14ac:dyDescent="0.45">
      <c r="A574" s="84">
        <v>127233</v>
      </c>
      <c r="B574" s="84">
        <v>75</v>
      </c>
      <c r="C574" s="84" t="s">
        <v>111</v>
      </c>
      <c r="D574" s="84">
        <v>2000</v>
      </c>
      <c r="E574" s="84" t="s">
        <v>108</v>
      </c>
      <c r="F574" s="85">
        <v>160.62059111200821</v>
      </c>
      <c r="G574" s="86"/>
    </row>
    <row r="575" spans="1:7" x14ac:dyDescent="0.45">
      <c r="A575" s="84">
        <v>127239</v>
      </c>
      <c r="B575" s="84">
        <v>90</v>
      </c>
      <c r="C575" s="84" t="s">
        <v>111</v>
      </c>
      <c r="D575" s="84">
        <v>2000</v>
      </c>
      <c r="E575" s="84" t="s">
        <v>108</v>
      </c>
      <c r="F575" s="85">
        <v>266.80705647230849</v>
      </c>
      <c r="G575" s="86"/>
    </row>
    <row r="576" spans="1:7" x14ac:dyDescent="0.45">
      <c r="A576" s="84">
        <v>127243</v>
      </c>
      <c r="B576" s="84">
        <v>160</v>
      </c>
      <c r="C576" s="84" t="s">
        <v>109</v>
      </c>
      <c r="D576" s="84">
        <v>2014</v>
      </c>
      <c r="E576" s="84" t="s">
        <v>108</v>
      </c>
      <c r="F576" s="85">
        <v>345.44696111235908</v>
      </c>
      <c r="G576" s="86"/>
    </row>
    <row r="577" spans="1:7" x14ac:dyDescent="0.45">
      <c r="A577" s="84">
        <v>127245</v>
      </c>
      <c r="B577" s="84">
        <v>160</v>
      </c>
      <c r="C577" s="84" t="s">
        <v>109</v>
      </c>
      <c r="D577" s="84">
        <v>2016</v>
      </c>
      <c r="E577" s="84" t="s">
        <v>108</v>
      </c>
      <c r="F577" s="85">
        <v>1.67229956529932</v>
      </c>
      <c r="G577" s="86"/>
    </row>
    <row r="578" spans="1:7" x14ac:dyDescent="0.45">
      <c r="A578" s="84">
        <v>127248</v>
      </c>
      <c r="B578" s="84">
        <v>200</v>
      </c>
      <c r="C578" s="84" t="s">
        <v>112</v>
      </c>
      <c r="D578" s="84">
        <v>2016</v>
      </c>
      <c r="E578" s="84" t="s">
        <v>108</v>
      </c>
      <c r="F578" s="85">
        <v>72.324011697345483</v>
      </c>
      <c r="G578" s="86"/>
    </row>
    <row r="579" spans="1:7" x14ac:dyDescent="0.45">
      <c r="A579" s="84">
        <v>127249</v>
      </c>
      <c r="B579" s="84">
        <v>225</v>
      </c>
      <c r="C579" s="84" t="s">
        <v>109</v>
      </c>
      <c r="D579" s="84">
        <v>2016</v>
      </c>
      <c r="E579" s="84" t="s">
        <v>108</v>
      </c>
      <c r="F579" s="85">
        <v>246.22135189675001</v>
      </c>
      <c r="G579" s="86"/>
    </row>
    <row r="580" spans="1:7" x14ac:dyDescent="0.45">
      <c r="A580" s="84">
        <v>134579</v>
      </c>
      <c r="B580" s="84">
        <v>65</v>
      </c>
      <c r="C580" s="84" t="s">
        <v>112</v>
      </c>
      <c r="D580" s="84">
        <v>1901</v>
      </c>
      <c r="E580" s="84" t="s">
        <v>108</v>
      </c>
      <c r="F580" s="85">
        <v>93.483648859691812</v>
      </c>
      <c r="G580" s="86"/>
    </row>
    <row r="581" spans="1:7" x14ac:dyDescent="0.45">
      <c r="A581" s="84">
        <v>167762</v>
      </c>
      <c r="B581" s="84"/>
      <c r="C581" s="84"/>
      <c r="D581" s="84">
        <v>1901</v>
      </c>
      <c r="E581" s="84" t="s">
        <v>108</v>
      </c>
      <c r="F581" s="85">
        <v>93.269125388385177</v>
      </c>
      <c r="G581" s="86"/>
    </row>
    <row r="582" spans="1:7" x14ac:dyDescent="0.45">
      <c r="A582" s="84">
        <v>100193</v>
      </c>
      <c r="B582" s="84">
        <v>300</v>
      </c>
      <c r="C582" s="84" t="s">
        <v>112</v>
      </c>
      <c r="D582" s="84">
        <v>1968</v>
      </c>
      <c r="E582" s="84" t="s">
        <v>108</v>
      </c>
      <c r="F582" s="85">
        <v>86.697934207624954</v>
      </c>
      <c r="G582" s="86"/>
    </row>
    <row r="583" spans="1:7" x14ac:dyDescent="0.45">
      <c r="A583" s="84">
        <v>111248</v>
      </c>
      <c r="B583" s="84">
        <v>110</v>
      </c>
      <c r="C583" s="84" t="s">
        <v>109</v>
      </c>
      <c r="D583" s="84">
        <v>2006</v>
      </c>
      <c r="E583" s="84" t="s">
        <v>108</v>
      </c>
      <c r="F583" s="85">
        <v>52.921959168323838</v>
      </c>
      <c r="G583" s="86"/>
    </row>
    <row r="584" spans="1:7" x14ac:dyDescent="0.45">
      <c r="A584" s="84">
        <v>117121</v>
      </c>
      <c r="B584" s="84">
        <v>300</v>
      </c>
      <c r="C584" s="84" t="s">
        <v>112</v>
      </c>
      <c r="D584" s="84">
        <v>1969</v>
      </c>
      <c r="E584" s="84" t="s">
        <v>108</v>
      </c>
      <c r="F584" s="85">
        <v>57.068670521108047</v>
      </c>
      <c r="G584" s="86"/>
    </row>
    <row r="585" spans="1:7" x14ac:dyDescent="0.45">
      <c r="A585" s="84">
        <v>124071</v>
      </c>
      <c r="B585" s="84">
        <v>110</v>
      </c>
      <c r="C585" s="84" t="s">
        <v>109</v>
      </c>
      <c r="D585" s="84">
        <v>2014</v>
      </c>
      <c r="E585" s="84" t="s">
        <v>108</v>
      </c>
      <c r="F585" s="85">
        <v>267.86370096486053</v>
      </c>
      <c r="G585" s="86"/>
    </row>
    <row r="586" spans="1:7" x14ac:dyDescent="0.45">
      <c r="A586" s="84">
        <v>124290</v>
      </c>
      <c r="B586" s="84">
        <v>110</v>
      </c>
      <c r="C586" s="84" t="s">
        <v>109</v>
      </c>
      <c r="D586" s="84">
        <v>2010</v>
      </c>
      <c r="E586" s="84" t="s">
        <v>108</v>
      </c>
      <c r="F586" s="85">
        <v>416.84450797909562</v>
      </c>
      <c r="G586" s="86"/>
    </row>
    <row r="587" spans="1:7" x14ac:dyDescent="0.45">
      <c r="A587" s="84">
        <v>124292</v>
      </c>
      <c r="B587" s="84">
        <v>110</v>
      </c>
      <c r="C587" s="84" t="s">
        <v>109</v>
      </c>
      <c r="D587" s="84">
        <v>2011</v>
      </c>
      <c r="E587" s="84" t="s">
        <v>108</v>
      </c>
      <c r="F587" s="85">
        <v>8.5758451470629407</v>
      </c>
      <c r="G587" s="86" t="s">
        <v>290</v>
      </c>
    </row>
    <row r="588" spans="1:7" x14ac:dyDescent="0.45">
      <c r="A588" s="84">
        <v>124326</v>
      </c>
      <c r="B588" s="84">
        <v>160</v>
      </c>
      <c r="C588" s="84" t="s">
        <v>109</v>
      </c>
      <c r="D588" s="84">
        <v>2014</v>
      </c>
      <c r="E588" s="84" t="s">
        <v>108</v>
      </c>
      <c r="F588" s="85">
        <v>365.09498825647847</v>
      </c>
      <c r="G588" s="86"/>
    </row>
    <row r="589" spans="1:7" x14ac:dyDescent="0.45">
      <c r="A589" s="84">
        <v>124346</v>
      </c>
      <c r="B589" s="84">
        <v>110</v>
      </c>
      <c r="C589" s="84" t="s">
        <v>109</v>
      </c>
      <c r="D589" s="84">
        <v>2001</v>
      </c>
      <c r="E589" s="84" t="s">
        <v>108</v>
      </c>
      <c r="F589" s="85">
        <v>36.538167214303328</v>
      </c>
      <c r="G589" s="86"/>
    </row>
    <row r="590" spans="1:7" x14ac:dyDescent="0.45">
      <c r="A590" s="84">
        <v>126740</v>
      </c>
      <c r="B590" s="84">
        <v>110</v>
      </c>
      <c r="C590" s="84" t="s">
        <v>111</v>
      </c>
      <c r="D590" s="84">
        <v>2001</v>
      </c>
      <c r="E590" s="84" t="s">
        <v>108</v>
      </c>
      <c r="F590" s="85">
        <v>229.00382441301679</v>
      </c>
      <c r="G590" s="86" t="s">
        <v>269</v>
      </c>
    </row>
    <row r="591" spans="1:7" x14ac:dyDescent="0.45">
      <c r="A591" s="84">
        <v>126741</v>
      </c>
      <c r="B591" s="84">
        <v>110</v>
      </c>
      <c r="C591" s="84" t="s">
        <v>109</v>
      </c>
      <c r="D591" s="84">
        <v>2015</v>
      </c>
      <c r="E591" s="84" t="s">
        <v>108</v>
      </c>
      <c r="F591" s="85">
        <v>2.9472808176361029</v>
      </c>
      <c r="G591" s="86"/>
    </row>
    <row r="592" spans="1:7" x14ac:dyDescent="0.45">
      <c r="A592" s="84">
        <v>127222</v>
      </c>
      <c r="B592" s="84">
        <v>110</v>
      </c>
      <c r="C592" s="84" t="s">
        <v>109</v>
      </c>
      <c r="D592" s="84">
        <v>2016</v>
      </c>
      <c r="E592" s="84" t="s">
        <v>108</v>
      </c>
      <c r="F592" s="85">
        <v>47.502722121066888</v>
      </c>
      <c r="G592" s="86"/>
    </row>
    <row r="593" spans="1:7" x14ac:dyDescent="0.45">
      <c r="A593" s="84">
        <v>134573</v>
      </c>
      <c r="B593" s="84">
        <v>225</v>
      </c>
      <c r="C593" s="84" t="s">
        <v>109</v>
      </c>
      <c r="D593" s="84">
        <v>2005</v>
      </c>
      <c r="E593" s="84" t="s">
        <v>108</v>
      </c>
      <c r="F593" s="85">
        <v>57.431340584281664</v>
      </c>
      <c r="G593" s="86"/>
    </row>
    <row r="594" spans="1:7" x14ac:dyDescent="0.45">
      <c r="A594" s="84">
        <v>111284</v>
      </c>
      <c r="B594" s="84">
        <v>100</v>
      </c>
      <c r="C594" s="84" t="s">
        <v>112</v>
      </c>
      <c r="D594" s="84">
        <v>1901</v>
      </c>
      <c r="E594" s="84" t="s">
        <v>108</v>
      </c>
      <c r="F594" s="85">
        <v>32.122884983647538</v>
      </c>
      <c r="G594" s="86"/>
    </row>
    <row r="595" spans="1:7" x14ac:dyDescent="0.45">
      <c r="A595" s="84">
        <v>122107</v>
      </c>
      <c r="B595" s="84">
        <v>110</v>
      </c>
      <c r="C595" s="84" t="s">
        <v>109</v>
      </c>
      <c r="D595" s="84">
        <v>2013</v>
      </c>
      <c r="E595" s="84" t="s">
        <v>108</v>
      </c>
      <c r="F595" s="85">
        <v>101.039803072422</v>
      </c>
      <c r="G595" s="86"/>
    </row>
    <row r="596" spans="1:7" x14ac:dyDescent="0.45">
      <c r="A596" s="84">
        <v>134592</v>
      </c>
      <c r="B596" s="84">
        <v>110</v>
      </c>
      <c r="C596" s="84" t="s">
        <v>109</v>
      </c>
      <c r="D596" s="84">
        <v>2008</v>
      </c>
      <c r="E596" s="84" t="s">
        <v>108</v>
      </c>
      <c r="F596" s="85">
        <v>1.279465632781936</v>
      </c>
      <c r="G596" s="86"/>
    </row>
    <row r="597" spans="1:7" x14ac:dyDescent="0.45">
      <c r="A597" s="84">
        <v>134593</v>
      </c>
      <c r="B597" s="84">
        <v>90</v>
      </c>
      <c r="C597" s="84" t="s">
        <v>109</v>
      </c>
      <c r="D597" s="84">
        <v>2008</v>
      </c>
      <c r="E597" s="84" t="s">
        <v>108</v>
      </c>
      <c r="F597" s="85">
        <v>76.269473071083127</v>
      </c>
      <c r="G597" s="86"/>
    </row>
    <row r="598" spans="1:7" x14ac:dyDescent="0.45">
      <c r="A598" s="84">
        <v>134594</v>
      </c>
      <c r="B598" s="84">
        <v>110</v>
      </c>
      <c r="C598" s="84" t="s">
        <v>109</v>
      </c>
      <c r="D598" s="84">
        <v>2008</v>
      </c>
      <c r="E598" s="84" t="s">
        <v>108</v>
      </c>
      <c r="F598" s="85">
        <v>187.50828565499901</v>
      </c>
      <c r="G598" s="86"/>
    </row>
    <row r="599" spans="1:7" x14ac:dyDescent="0.45">
      <c r="A599" s="84">
        <v>161993</v>
      </c>
      <c r="B599" s="84">
        <v>110</v>
      </c>
      <c r="C599" s="84" t="s">
        <v>109</v>
      </c>
      <c r="D599" s="84">
        <v>2019</v>
      </c>
      <c r="E599" s="84" t="s">
        <v>108</v>
      </c>
      <c r="F599" s="85">
        <v>26.92166234254633</v>
      </c>
      <c r="G599" s="86"/>
    </row>
    <row r="600" spans="1:7" x14ac:dyDescent="0.45">
      <c r="A600" s="84">
        <v>161994</v>
      </c>
      <c r="B600" s="84">
        <v>110</v>
      </c>
      <c r="C600" s="84" t="s">
        <v>109</v>
      </c>
      <c r="D600" s="84">
        <v>2019</v>
      </c>
      <c r="E600" s="84" t="s">
        <v>108</v>
      </c>
      <c r="F600" s="85">
        <v>98.527557698297741</v>
      </c>
      <c r="G600" s="86"/>
    </row>
    <row r="601" spans="1:7" x14ac:dyDescent="0.45">
      <c r="A601" s="84">
        <v>161995</v>
      </c>
      <c r="B601" s="84">
        <v>110</v>
      </c>
      <c r="C601" s="84" t="s">
        <v>109</v>
      </c>
      <c r="D601" s="84">
        <v>2019</v>
      </c>
      <c r="E601" s="84" t="s">
        <v>108</v>
      </c>
      <c r="F601" s="85">
        <v>12.097417054301109</v>
      </c>
      <c r="G601" s="86"/>
    </row>
    <row r="602" spans="1:7" x14ac:dyDescent="0.45">
      <c r="A602" s="84">
        <v>161997</v>
      </c>
      <c r="B602" s="84">
        <v>100</v>
      </c>
      <c r="C602" s="84" t="s">
        <v>112</v>
      </c>
      <c r="D602" s="84">
        <v>1978</v>
      </c>
      <c r="E602" s="84" t="s">
        <v>108</v>
      </c>
      <c r="F602" s="85">
        <v>8.2856543958488</v>
      </c>
      <c r="G602" s="86"/>
    </row>
    <row r="603" spans="1:7" x14ac:dyDescent="0.45">
      <c r="A603" s="84">
        <v>162010</v>
      </c>
      <c r="B603" s="84">
        <v>110</v>
      </c>
      <c r="C603" s="84" t="s">
        <v>109</v>
      </c>
      <c r="D603" s="84">
        <v>2019</v>
      </c>
      <c r="E603" s="84" t="s">
        <v>108</v>
      </c>
      <c r="F603" s="85">
        <v>125.4608039270672</v>
      </c>
      <c r="G603" s="86"/>
    </row>
    <row r="604" spans="1:7" x14ac:dyDescent="0.45">
      <c r="A604" s="84">
        <v>168991</v>
      </c>
      <c r="B604" s="84">
        <v>110</v>
      </c>
      <c r="C604" s="84" t="s">
        <v>109</v>
      </c>
      <c r="D604" s="84">
        <v>2020</v>
      </c>
      <c r="E604" s="84" t="s">
        <v>108</v>
      </c>
      <c r="F604" s="85">
        <v>301.25735563470488</v>
      </c>
      <c r="G604" s="86"/>
    </row>
    <row r="605" spans="1:7" x14ac:dyDescent="0.45">
      <c r="A605" s="84">
        <v>169048</v>
      </c>
      <c r="B605" s="84">
        <v>110</v>
      </c>
      <c r="C605" s="84" t="s">
        <v>109</v>
      </c>
      <c r="D605" s="84">
        <v>2020</v>
      </c>
      <c r="E605" s="84" t="s">
        <v>108</v>
      </c>
      <c r="F605" s="85">
        <v>44.420789781322803</v>
      </c>
      <c r="G605" s="86"/>
    </row>
    <row r="606" spans="1:7" x14ac:dyDescent="0.45">
      <c r="A606" s="84">
        <v>169066</v>
      </c>
      <c r="B606" s="84">
        <v>63</v>
      </c>
      <c r="C606" s="84" t="s">
        <v>109</v>
      </c>
      <c r="D606" s="84">
        <v>2020</v>
      </c>
      <c r="E606" s="84" t="s">
        <v>108</v>
      </c>
      <c r="F606" s="85">
        <v>54.280728756367637</v>
      </c>
      <c r="G606" s="86"/>
    </row>
    <row r="607" spans="1:7" x14ac:dyDescent="0.45">
      <c r="A607" s="84">
        <v>169091</v>
      </c>
      <c r="B607" s="84">
        <v>110</v>
      </c>
      <c r="C607" s="84" t="s">
        <v>109</v>
      </c>
      <c r="D607" s="84">
        <v>2020</v>
      </c>
      <c r="E607" s="84" t="s">
        <v>108</v>
      </c>
      <c r="F607" s="85">
        <v>78.987683112104449</v>
      </c>
      <c r="G607" s="86"/>
    </row>
    <row r="608" spans="1:7" x14ac:dyDescent="0.45">
      <c r="A608" s="84">
        <v>112301</v>
      </c>
      <c r="B608" s="84">
        <v>32</v>
      </c>
      <c r="C608" s="84" t="s">
        <v>109</v>
      </c>
      <c r="D608" s="84">
        <v>2005</v>
      </c>
      <c r="E608" s="84" t="s">
        <v>108</v>
      </c>
      <c r="F608" s="85">
        <v>25.984785953429931</v>
      </c>
      <c r="G608" s="86"/>
    </row>
    <row r="609" spans="1:7" x14ac:dyDescent="0.45">
      <c r="A609" s="84">
        <v>112740</v>
      </c>
      <c r="B609" s="84">
        <v>110</v>
      </c>
      <c r="C609" s="84" t="s">
        <v>109</v>
      </c>
      <c r="D609" s="84">
        <v>2008</v>
      </c>
      <c r="E609" s="84" t="s">
        <v>108</v>
      </c>
      <c r="F609" s="85">
        <v>152.80015643121729</v>
      </c>
      <c r="G609" s="86"/>
    </row>
    <row r="610" spans="1:7" x14ac:dyDescent="0.45">
      <c r="A610" s="84">
        <v>117962</v>
      </c>
      <c r="B610" s="84">
        <v>315</v>
      </c>
      <c r="C610" s="84" t="s">
        <v>109</v>
      </c>
      <c r="D610" s="84">
        <v>2011</v>
      </c>
      <c r="E610" s="84" t="s">
        <v>108</v>
      </c>
      <c r="F610" s="85">
        <v>727.5648787604207</v>
      </c>
      <c r="G610" s="86"/>
    </row>
    <row r="611" spans="1:7" x14ac:dyDescent="0.45">
      <c r="A611" s="84">
        <v>117963</v>
      </c>
      <c r="B611" s="84">
        <v>110</v>
      </c>
      <c r="C611" s="84" t="s">
        <v>109</v>
      </c>
      <c r="D611" s="84">
        <v>2003</v>
      </c>
      <c r="E611" s="84" t="s">
        <v>108</v>
      </c>
      <c r="F611" s="85">
        <v>15.70489519817626</v>
      </c>
      <c r="G611" s="86"/>
    </row>
    <row r="612" spans="1:7" x14ac:dyDescent="0.45">
      <c r="A612" s="84">
        <v>117964</v>
      </c>
      <c r="B612" s="84">
        <v>160</v>
      </c>
      <c r="C612" s="84" t="s">
        <v>109</v>
      </c>
      <c r="D612" s="84">
        <v>2005</v>
      </c>
      <c r="E612" s="84" t="s">
        <v>108</v>
      </c>
      <c r="F612" s="85">
        <v>264.12942761824399</v>
      </c>
      <c r="G612" s="86"/>
    </row>
    <row r="613" spans="1:7" x14ac:dyDescent="0.45">
      <c r="A613" s="84">
        <v>117965</v>
      </c>
      <c r="B613" s="84">
        <v>225</v>
      </c>
      <c r="C613" s="84" t="s">
        <v>109</v>
      </c>
      <c r="D613" s="84">
        <v>2011</v>
      </c>
      <c r="E613" s="84" t="s">
        <v>108</v>
      </c>
      <c r="F613" s="85">
        <v>98.566896318747823</v>
      </c>
      <c r="G613" s="86"/>
    </row>
    <row r="614" spans="1:7" x14ac:dyDescent="0.45">
      <c r="A614" s="84">
        <v>118057</v>
      </c>
      <c r="B614" s="84">
        <v>225</v>
      </c>
      <c r="C614" s="84" t="s">
        <v>109</v>
      </c>
      <c r="D614" s="84">
        <v>2010</v>
      </c>
      <c r="E614" s="84" t="s">
        <v>108</v>
      </c>
      <c r="F614" s="85">
        <v>431.79204607623012</v>
      </c>
      <c r="G614" s="86"/>
    </row>
    <row r="615" spans="1:7" x14ac:dyDescent="0.45">
      <c r="A615" s="84">
        <v>118058</v>
      </c>
      <c r="B615" s="84">
        <v>90</v>
      </c>
      <c r="C615" s="84" t="s">
        <v>111</v>
      </c>
      <c r="D615" s="84">
        <v>1997</v>
      </c>
      <c r="E615" s="84" t="s">
        <v>108</v>
      </c>
      <c r="F615" s="85">
        <v>46.182617254077861</v>
      </c>
      <c r="G615" s="86"/>
    </row>
    <row r="616" spans="1:7" x14ac:dyDescent="0.45">
      <c r="A616" s="84">
        <v>118061</v>
      </c>
      <c r="B616" s="84">
        <v>225</v>
      </c>
      <c r="C616" s="84" t="s">
        <v>109</v>
      </c>
      <c r="D616" s="84">
        <v>2011</v>
      </c>
      <c r="E616" s="84" t="s">
        <v>108</v>
      </c>
      <c r="F616" s="85">
        <v>446.95910772937953</v>
      </c>
      <c r="G616" s="86"/>
    </row>
    <row r="617" spans="1:7" ht="19.5" x14ac:dyDescent="0.45">
      <c r="A617" s="84">
        <v>120167</v>
      </c>
      <c r="B617" s="84">
        <v>225</v>
      </c>
      <c r="C617" s="84" t="s">
        <v>109</v>
      </c>
      <c r="D617" s="84">
        <v>2011</v>
      </c>
      <c r="E617" s="84" t="s">
        <v>108</v>
      </c>
      <c r="F617" s="85">
        <v>82.375541043844891</v>
      </c>
      <c r="G617" s="86" t="s">
        <v>291</v>
      </c>
    </row>
    <row r="618" spans="1:7" x14ac:dyDescent="0.45">
      <c r="A618" s="84">
        <v>123185</v>
      </c>
      <c r="B618" s="84">
        <v>225</v>
      </c>
      <c r="C618" s="84" t="s">
        <v>109</v>
      </c>
      <c r="D618" s="84">
        <v>2012</v>
      </c>
      <c r="E618" s="84" t="s">
        <v>108</v>
      </c>
      <c r="F618" s="85">
        <v>281.20396829650628</v>
      </c>
      <c r="G618" s="86"/>
    </row>
    <row r="619" spans="1:7" x14ac:dyDescent="0.45">
      <c r="A619" s="84">
        <v>134616</v>
      </c>
      <c r="B619" s="84">
        <v>110</v>
      </c>
      <c r="C619" s="84" t="s">
        <v>109</v>
      </c>
      <c r="D619" s="84">
        <v>2005</v>
      </c>
      <c r="E619" s="84" t="s">
        <v>108</v>
      </c>
      <c r="F619" s="85">
        <v>732.51077387438568</v>
      </c>
      <c r="G619" s="86"/>
    </row>
    <row r="620" spans="1:7" x14ac:dyDescent="0.45">
      <c r="A620" s="84">
        <v>134624</v>
      </c>
      <c r="B620" s="84">
        <v>110</v>
      </c>
      <c r="C620" s="84" t="s">
        <v>109</v>
      </c>
      <c r="D620" s="84">
        <v>2005</v>
      </c>
      <c r="E620" s="84" t="s">
        <v>108</v>
      </c>
      <c r="F620" s="85">
        <v>13.817776835159171</v>
      </c>
      <c r="G620" s="86"/>
    </row>
    <row r="621" spans="1:7" x14ac:dyDescent="0.45">
      <c r="A621" s="84">
        <v>134626</v>
      </c>
      <c r="B621" s="84">
        <v>40</v>
      </c>
      <c r="C621" s="84" t="s">
        <v>109</v>
      </c>
      <c r="D621" s="84">
        <v>2005</v>
      </c>
      <c r="E621" s="84" t="s">
        <v>108</v>
      </c>
      <c r="F621" s="85">
        <v>53.062664020531109</v>
      </c>
      <c r="G621" s="86"/>
    </row>
    <row r="622" spans="1:7" x14ac:dyDescent="0.45">
      <c r="A622" s="84">
        <v>134627</v>
      </c>
      <c r="B622" s="84">
        <v>75</v>
      </c>
      <c r="C622" s="84" t="s">
        <v>109</v>
      </c>
      <c r="D622" s="84">
        <v>2005</v>
      </c>
      <c r="E622" s="84" t="s">
        <v>108</v>
      </c>
      <c r="F622" s="85">
        <v>22.643567544456818</v>
      </c>
      <c r="G622" s="86"/>
    </row>
    <row r="623" spans="1:7" x14ac:dyDescent="0.45">
      <c r="A623" s="84">
        <v>144552</v>
      </c>
      <c r="B623" s="84">
        <v>63</v>
      </c>
      <c r="C623" s="84" t="s">
        <v>109</v>
      </c>
      <c r="D623" s="84">
        <v>2005</v>
      </c>
      <c r="E623" s="84" t="s">
        <v>108</v>
      </c>
      <c r="F623" s="85">
        <v>14.425828012825351</v>
      </c>
      <c r="G623" s="86"/>
    </row>
    <row r="624" spans="1:7" x14ac:dyDescent="0.45">
      <c r="A624" s="84">
        <v>158800</v>
      </c>
      <c r="B624" s="84">
        <v>110</v>
      </c>
      <c r="C624" s="84" t="s">
        <v>109</v>
      </c>
      <c r="D624" s="84">
        <v>2019</v>
      </c>
      <c r="E624" s="84" t="s">
        <v>108</v>
      </c>
      <c r="F624" s="85">
        <v>107.1439115412759</v>
      </c>
      <c r="G624" s="86"/>
    </row>
    <row r="625" spans="1:7" x14ac:dyDescent="0.45">
      <c r="A625" s="84">
        <v>166806</v>
      </c>
      <c r="B625" s="84">
        <v>110</v>
      </c>
      <c r="C625" s="84" t="s">
        <v>109</v>
      </c>
      <c r="D625" s="84">
        <v>2005</v>
      </c>
      <c r="E625" s="84" t="s">
        <v>108</v>
      </c>
      <c r="F625" s="85">
        <v>34.102500265836163</v>
      </c>
      <c r="G625" s="86"/>
    </row>
    <row r="626" spans="1:7" x14ac:dyDescent="0.45">
      <c r="A626" s="84">
        <v>166820</v>
      </c>
      <c r="B626" s="84">
        <v>110</v>
      </c>
      <c r="C626" s="84" t="s">
        <v>109</v>
      </c>
      <c r="D626" s="84">
        <v>2019</v>
      </c>
      <c r="E626" s="84" t="s">
        <v>108</v>
      </c>
      <c r="F626" s="85">
        <v>121.6447698609547</v>
      </c>
      <c r="G626" s="86"/>
    </row>
    <row r="627" spans="1:7" ht="19.5" x14ac:dyDescent="0.45">
      <c r="A627" s="84">
        <v>99573</v>
      </c>
      <c r="B627" s="84">
        <v>90</v>
      </c>
      <c r="C627" s="84" t="s">
        <v>109</v>
      </c>
      <c r="D627" s="84">
        <v>2003</v>
      </c>
      <c r="E627" s="84" t="s">
        <v>108</v>
      </c>
      <c r="F627" s="85">
        <v>26.449963955372411</v>
      </c>
      <c r="G627" s="86" t="s">
        <v>292</v>
      </c>
    </row>
    <row r="628" spans="1:7" x14ac:dyDescent="0.45">
      <c r="A628" s="84">
        <v>105724</v>
      </c>
      <c r="B628" s="84"/>
      <c r="C628" s="84"/>
      <c r="D628" s="84">
        <v>1901</v>
      </c>
      <c r="E628" s="84" t="s">
        <v>108</v>
      </c>
      <c r="F628" s="85">
        <v>24.515718559925411</v>
      </c>
      <c r="G628" s="86"/>
    </row>
    <row r="629" spans="1:7" x14ac:dyDescent="0.45">
      <c r="A629" s="84">
        <v>109499</v>
      </c>
      <c r="B629" s="84">
        <v>110</v>
      </c>
      <c r="C629" s="84" t="s">
        <v>109</v>
      </c>
      <c r="D629" s="84">
        <v>1901</v>
      </c>
      <c r="E629" s="84" t="s">
        <v>108</v>
      </c>
      <c r="F629" s="85">
        <v>102.8280944713982</v>
      </c>
      <c r="G629" s="86"/>
    </row>
    <row r="630" spans="1:7" ht="29.25" x14ac:dyDescent="0.45">
      <c r="A630" s="84">
        <v>114036</v>
      </c>
      <c r="B630" s="84">
        <v>90</v>
      </c>
      <c r="C630" s="84" t="s">
        <v>109</v>
      </c>
      <c r="D630" s="84">
        <v>2006</v>
      </c>
      <c r="E630" s="84" t="s">
        <v>108</v>
      </c>
      <c r="F630" s="85">
        <v>142.2768579926682</v>
      </c>
      <c r="G630" s="86" t="s">
        <v>293</v>
      </c>
    </row>
    <row r="631" spans="1:7" x14ac:dyDescent="0.45">
      <c r="A631" s="84">
        <v>114037</v>
      </c>
      <c r="B631" s="84">
        <v>110</v>
      </c>
      <c r="C631" s="84" t="s">
        <v>109</v>
      </c>
      <c r="D631" s="84">
        <v>2006</v>
      </c>
      <c r="E631" s="84" t="s">
        <v>108</v>
      </c>
      <c r="F631" s="85">
        <v>5.3608147713944243</v>
      </c>
      <c r="G631" s="86"/>
    </row>
    <row r="632" spans="1:7" x14ac:dyDescent="0.45">
      <c r="A632" s="84">
        <v>114038</v>
      </c>
      <c r="B632" s="84">
        <v>110</v>
      </c>
      <c r="C632" s="84" t="s">
        <v>109</v>
      </c>
      <c r="D632" s="84">
        <v>2006</v>
      </c>
      <c r="E632" s="84" t="s">
        <v>108</v>
      </c>
      <c r="F632" s="85">
        <v>2.938215624036459</v>
      </c>
      <c r="G632" s="86"/>
    </row>
    <row r="633" spans="1:7" x14ac:dyDescent="0.45">
      <c r="A633" s="84">
        <v>114639</v>
      </c>
      <c r="B633" s="84">
        <v>50</v>
      </c>
      <c r="C633" s="84" t="s">
        <v>109</v>
      </c>
      <c r="D633" s="84">
        <v>2009</v>
      </c>
      <c r="E633" s="84" t="s">
        <v>108</v>
      </c>
      <c r="F633" s="85">
        <v>63.463435252481091</v>
      </c>
      <c r="G633" s="86"/>
    </row>
    <row r="634" spans="1:7" x14ac:dyDescent="0.45">
      <c r="A634" s="84">
        <v>114640</v>
      </c>
      <c r="B634" s="84">
        <v>300</v>
      </c>
      <c r="C634" s="84" t="s">
        <v>112</v>
      </c>
      <c r="D634" s="84">
        <v>1991</v>
      </c>
      <c r="E634" s="84" t="s">
        <v>108</v>
      </c>
      <c r="F634" s="85">
        <v>64.158096309752963</v>
      </c>
      <c r="G634" s="86"/>
    </row>
    <row r="635" spans="1:7" x14ac:dyDescent="0.45">
      <c r="A635" s="84">
        <v>114641</v>
      </c>
      <c r="B635" s="84">
        <v>90</v>
      </c>
      <c r="C635" s="84" t="s">
        <v>109</v>
      </c>
      <c r="D635" s="84">
        <v>2009</v>
      </c>
      <c r="E635" s="84" t="s">
        <v>108</v>
      </c>
      <c r="F635" s="85">
        <v>49.7803980924336</v>
      </c>
      <c r="G635" s="86"/>
    </row>
    <row r="636" spans="1:7" x14ac:dyDescent="0.45">
      <c r="A636" s="84">
        <v>116494</v>
      </c>
      <c r="B636" s="84">
        <v>110</v>
      </c>
      <c r="C636" s="84" t="s">
        <v>109</v>
      </c>
      <c r="D636" s="84">
        <v>2010</v>
      </c>
      <c r="E636" s="84" t="s">
        <v>108</v>
      </c>
      <c r="F636" s="85">
        <v>32.305493090361217</v>
      </c>
      <c r="G636" s="86"/>
    </row>
    <row r="637" spans="1:7" x14ac:dyDescent="0.45">
      <c r="A637" s="84">
        <v>116508</v>
      </c>
      <c r="B637" s="84">
        <v>160</v>
      </c>
      <c r="C637" s="84" t="s">
        <v>109</v>
      </c>
      <c r="D637" s="84">
        <v>2010</v>
      </c>
      <c r="E637" s="84" t="s">
        <v>108</v>
      </c>
      <c r="F637" s="85">
        <v>215.80128836733431</v>
      </c>
      <c r="G637" s="86"/>
    </row>
    <row r="638" spans="1:7" x14ac:dyDescent="0.45">
      <c r="A638" s="84">
        <v>116510</v>
      </c>
      <c r="B638" s="84">
        <v>110</v>
      </c>
      <c r="C638" s="84" t="s">
        <v>109</v>
      </c>
      <c r="D638" s="84">
        <v>2010</v>
      </c>
      <c r="E638" s="84" t="s">
        <v>108</v>
      </c>
      <c r="F638" s="85">
        <v>30.262580027480599</v>
      </c>
      <c r="G638" s="86"/>
    </row>
    <row r="639" spans="1:7" x14ac:dyDescent="0.45">
      <c r="A639" s="84">
        <v>116527</v>
      </c>
      <c r="B639" s="84">
        <v>160</v>
      </c>
      <c r="C639" s="84" t="s">
        <v>109</v>
      </c>
      <c r="D639" s="84">
        <v>2010</v>
      </c>
      <c r="E639" s="84" t="s">
        <v>108</v>
      </c>
      <c r="F639" s="85">
        <v>1016.828385580024</v>
      </c>
      <c r="G639" s="86"/>
    </row>
    <row r="640" spans="1:7" x14ac:dyDescent="0.45">
      <c r="A640" s="84">
        <v>116534</v>
      </c>
      <c r="B640" s="84">
        <v>110</v>
      </c>
      <c r="C640" s="84" t="s">
        <v>109</v>
      </c>
      <c r="D640" s="84">
        <v>2010</v>
      </c>
      <c r="E640" s="84" t="s">
        <v>108</v>
      </c>
      <c r="F640" s="85">
        <v>30.20489488702977</v>
      </c>
      <c r="G640" s="86"/>
    </row>
    <row r="641" spans="1:7" x14ac:dyDescent="0.45">
      <c r="A641" s="84">
        <v>116590</v>
      </c>
      <c r="B641" s="84">
        <v>90</v>
      </c>
      <c r="C641" s="84" t="s">
        <v>109</v>
      </c>
      <c r="D641" s="84">
        <v>1996</v>
      </c>
      <c r="E641" s="84" t="s">
        <v>108</v>
      </c>
      <c r="F641" s="85">
        <v>56.364206307409688</v>
      </c>
      <c r="G641" s="86"/>
    </row>
    <row r="642" spans="1:7" x14ac:dyDescent="0.45">
      <c r="A642" s="84">
        <v>116622</v>
      </c>
      <c r="B642" s="84">
        <v>100</v>
      </c>
      <c r="C642" s="84" t="s">
        <v>112</v>
      </c>
      <c r="D642" s="84">
        <v>1987</v>
      </c>
      <c r="E642" s="84" t="s">
        <v>108</v>
      </c>
      <c r="F642" s="85">
        <v>135.005594574367</v>
      </c>
      <c r="G642" s="86" t="s">
        <v>130</v>
      </c>
    </row>
    <row r="643" spans="1:7" x14ac:dyDescent="0.45">
      <c r="A643" s="84">
        <v>118069</v>
      </c>
      <c r="B643" s="84">
        <v>160</v>
      </c>
      <c r="C643" s="84" t="s">
        <v>109</v>
      </c>
      <c r="D643" s="84">
        <v>2011</v>
      </c>
      <c r="E643" s="84" t="s">
        <v>108</v>
      </c>
      <c r="F643" s="85">
        <v>253.34370903536109</v>
      </c>
      <c r="G643" s="86"/>
    </row>
    <row r="644" spans="1:7" x14ac:dyDescent="0.45">
      <c r="A644" s="84">
        <v>118071</v>
      </c>
      <c r="B644" s="84">
        <v>63</v>
      </c>
      <c r="C644" s="84" t="s">
        <v>109</v>
      </c>
      <c r="D644" s="84">
        <v>2005</v>
      </c>
      <c r="E644" s="84" t="s">
        <v>108</v>
      </c>
      <c r="F644" s="85">
        <v>38.244460300786088</v>
      </c>
      <c r="G644" s="86"/>
    </row>
    <row r="645" spans="1:7" x14ac:dyDescent="0.45">
      <c r="A645" s="84">
        <v>118077</v>
      </c>
      <c r="B645" s="84">
        <v>315</v>
      </c>
      <c r="C645" s="84" t="s">
        <v>109</v>
      </c>
      <c r="D645" s="84">
        <v>2011</v>
      </c>
      <c r="E645" s="84" t="s">
        <v>108</v>
      </c>
      <c r="F645" s="85">
        <v>372.51347983838798</v>
      </c>
      <c r="G645" s="86"/>
    </row>
    <row r="646" spans="1:7" x14ac:dyDescent="0.45">
      <c r="A646" s="84">
        <v>119625</v>
      </c>
      <c r="B646" s="84">
        <v>63</v>
      </c>
      <c r="C646" s="84" t="s">
        <v>111</v>
      </c>
      <c r="D646" s="84">
        <v>2002</v>
      </c>
      <c r="E646" s="84" t="s">
        <v>108</v>
      </c>
      <c r="F646" s="85">
        <v>120.65436056838939</v>
      </c>
      <c r="G646" s="86"/>
    </row>
    <row r="647" spans="1:7" ht="29.25" x14ac:dyDescent="0.45">
      <c r="A647" s="84">
        <v>119626</v>
      </c>
      <c r="B647" s="84"/>
      <c r="C647" s="84"/>
      <c r="D647" s="84">
        <v>1901</v>
      </c>
      <c r="E647" s="84" t="s">
        <v>108</v>
      </c>
      <c r="F647" s="85">
        <v>32.613296666654378</v>
      </c>
      <c r="G647" s="86" t="s">
        <v>264</v>
      </c>
    </row>
    <row r="648" spans="1:7" x14ac:dyDescent="0.45">
      <c r="A648" s="84">
        <v>120200</v>
      </c>
      <c r="B648" s="84">
        <v>50</v>
      </c>
      <c r="C648" s="84" t="s">
        <v>109</v>
      </c>
      <c r="D648" s="84">
        <v>2002</v>
      </c>
      <c r="E648" s="84" t="s">
        <v>108</v>
      </c>
      <c r="F648" s="85">
        <v>152.7231290159024</v>
      </c>
      <c r="G648" s="86"/>
    </row>
    <row r="649" spans="1:7" x14ac:dyDescent="0.45">
      <c r="A649" s="84">
        <v>122722</v>
      </c>
      <c r="B649" s="84"/>
      <c r="C649" s="84"/>
      <c r="D649" s="84">
        <v>1901</v>
      </c>
      <c r="E649" s="84" t="s">
        <v>108</v>
      </c>
      <c r="F649" s="85">
        <v>23.71987298727425</v>
      </c>
      <c r="G649" s="86"/>
    </row>
    <row r="650" spans="1:7" x14ac:dyDescent="0.45">
      <c r="A650" s="84">
        <v>123184</v>
      </c>
      <c r="B650" s="84">
        <v>225</v>
      </c>
      <c r="C650" s="84" t="s">
        <v>109</v>
      </c>
      <c r="D650" s="84">
        <v>2011</v>
      </c>
      <c r="E650" s="84" t="s">
        <v>108</v>
      </c>
      <c r="F650" s="85">
        <v>434.23224252927059</v>
      </c>
      <c r="G650" s="86"/>
    </row>
    <row r="651" spans="1:7" x14ac:dyDescent="0.45">
      <c r="A651" s="84">
        <v>123188</v>
      </c>
      <c r="B651" s="84">
        <v>160</v>
      </c>
      <c r="C651" s="84" t="s">
        <v>109</v>
      </c>
      <c r="D651" s="84">
        <v>2014</v>
      </c>
      <c r="E651" s="84" t="s">
        <v>108</v>
      </c>
      <c r="F651" s="85">
        <v>343.22770957490849</v>
      </c>
      <c r="G651" s="86"/>
    </row>
    <row r="652" spans="1:7" x14ac:dyDescent="0.45">
      <c r="A652" s="84">
        <v>134601</v>
      </c>
      <c r="B652" s="84">
        <v>100</v>
      </c>
      <c r="C652" s="84"/>
      <c r="D652" s="84">
        <v>1901</v>
      </c>
      <c r="E652" s="84" t="s">
        <v>108</v>
      </c>
      <c r="F652" s="85">
        <v>23.592507060770831</v>
      </c>
      <c r="G652" s="86"/>
    </row>
    <row r="653" spans="1:7" x14ac:dyDescent="0.45">
      <c r="A653" s="84">
        <v>134602</v>
      </c>
      <c r="B653" s="84">
        <v>50</v>
      </c>
      <c r="C653" s="84" t="s">
        <v>109</v>
      </c>
      <c r="D653" s="84">
        <v>2002</v>
      </c>
      <c r="E653" s="84" t="s">
        <v>108</v>
      </c>
      <c r="F653" s="85">
        <v>76.58719727380489</v>
      </c>
      <c r="G653" s="86"/>
    </row>
    <row r="654" spans="1:7" x14ac:dyDescent="0.45">
      <c r="A654" s="84">
        <v>134603</v>
      </c>
      <c r="B654" s="84">
        <v>90</v>
      </c>
      <c r="C654" s="84" t="s">
        <v>109</v>
      </c>
      <c r="D654" s="84">
        <v>2003</v>
      </c>
      <c r="E654" s="84" t="s">
        <v>108</v>
      </c>
      <c r="F654" s="85">
        <v>30.82482922149558</v>
      </c>
      <c r="G654" s="86"/>
    </row>
    <row r="655" spans="1:7" x14ac:dyDescent="0.45">
      <c r="A655" s="84">
        <v>134608</v>
      </c>
      <c r="B655" s="84"/>
      <c r="C655" s="84"/>
      <c r="D655" s="84">
        <v>1901</v>
      </c>
      <c r="E655" s="84" t="s">
        <v>108</v>
      </c>
      <c r="F655" s="85">
        <v>44.336240432015863</v>
      </c>
      <c r="G655" s="86"/>
    </row>
    <row r="656" spans="1:7" x14ac:dyDescent="0.45">
      <c r="A656" s="84">
        <v>134609</v>
      </c>
      <c r="B656" s="84">
        <v>110</v>
      </c>
      <c r="C656" s="84" t="s">
        <v>109</v>
      </c>
      <c r="D656" s="84">
        <v>2006</v>
      </c>
      <c r="E656" s="84" t="s">
        <v>108</v>
      </c>
      <c r="F656" s="85">
        <v>16.608404541282901</v>
      </c>
      <c r="G656" s="86"/>
    </row>
    <row r="657" spans="1:7" x14ac:dyDescent="0.45">
      <c r="A657" s="84">
        <v>134610</v>
      </c>
      <c r="B657" s="84">
        <v>100</v>
      </c>
      <c r="C657" s="84"/>
      <c r="D657" s="84">
        <v>1901</v>
      </c>
      <c r="E657" s="84" t="s">
        <v>108</v>
      </c>
      <c r="F657" s="85">
        <v>29.604344052050578</v>
      </c>
      <c r="G657" s="86"/>
    </row>
    <row r="658" spans="1:7" x14ac:dyDescent="0.45">
      <c r="A658" s="84">
        <v>134611</v>
      </c>
      <c r="B658" s="84">
        <v>315</v>
      </c>
      <c r="C658" s="84" t="s">
        <v>109</v>
      </c>
      <c r="D658" s="84">
        <v>2007</v>
      </c>
      <c r="E658" s="84" t="s">
        <v>108</v>
      </c>
      <c r="F658" s="85">
        <v>42.839043169377263</v>
      </c>
      <c r="G658" s="86"/>
    </row>
    <row r="659" spans="1:7" x14ac:dyDescent="0.45">
      <c r="A659" s="84">
        <v>134613</v>
      </c>
      <c r="B659" s="84">
        <v>315</v>
      </c>
      <c r="C659" s="84" t="s">
        <v>109</v>
      </c>
      <c r="D659" s="84">
        <v>2006</v>
      </c>
      <c r="E659" s="84" t="s">
        <v>108</v>
      </c>
      <c r="F659" s="85">
        <v>431.706920459863</v>
      </c>
      <c r="G659" s="86"/>
    </row>
    <row r="660" spans="1:7" x14ac:dyDescent="0.45">
      <c r="A660" s="84">
        <v>139104</v>
      </c>
      <c r="B660" s="84">
        <v>63</v>
      </c>
      <c r="C660" s="84" t="s">
        <v>109</v>
      </c>
      <c r="D660" s="84">
        <v>2017</v>
      </c>
      <c r="E660" s="84" t="s">
        <v>108</v>
      </c>
      <c r="F660" s="85">
        <v>9.6674716539902246</v>
      </c>
      <c r="G660" s="86"/>
    </row>
    <row r="661" spans="1:7" x14ac:dyDescent="0.45">
      <c r="A661" s="84">
        <v>105725</v>
      </c>
      <c r="B661" s="84">
        <v>63</v>
      </c>
      <c r="C661" s="84" t="s">
        <v>109</v>
      </c>
      <c r="D661" s="84">
        <v>2006</v>
      </c>
      <c r="E661" s="84" t="s">
        <v>108</v>
      </c>
      <c r="F661" s="85">
        <v>0.33243707090939301</v>
      </c>
      <c r="G661" s="86"/>
    </row>
    <row r="662" spans="1:7" x14ac:dyDescent="0.45">
      <c r="A662" s="84">
        <v>113903</v>
      </c>
      <c r="B662" s="84">
        <v>160</v>
      </c>
      <c r="C662" s="84" t="s">
        <v>109</v>
      </c>
      <c r="D662" s="84">
        <v>2009</v>
      </c>
      <c r="E662" s="84" t="s">
        <v>108</v>
      </c>
      <c r="F662" s="85">
        <v>625.92705136447069</v>
      </c>
      <c r="G662" s="86"/>
    </row>
    <row r="663" spans="1:7" ht="19.5" x14ac:dyDescent="0.45">
      <c r="A663" s="84">
        <v>113905</v>
      </c>
      <c r="B663" s="84">
        <v>110</v>
      </c>
      <c r="C663" s="84" t="s">
        <v>109</v>
      </c>
      <c r="D663" s="84">
        <v>2009</v>
      </c>
      <c r="E663" s="84" t="s">
        <v>108</v>
      </c>
      <c r="F663" s="85">
        <v>18.483245693250989</v>
      </c>
      <c r="G663" s="86" t="s">
        <v>294</v>
      </c>
    </row>
    <row r="664" spans="1:7" x14ac:dyDescent="0.45">
      <c r="A664" s="84">
        <v>113907</v>
      </c>
      <c r="B664" s="84">
        <v>160</v>
      </c>
      <c r="C664" s="84" t="s">
        <v>109</v>
      </c>
      <c r="D664" s="84">
        <v>2009</v>
      </c>
      <c r="E664" s="84" t="s">
        <v>108</v>
      </c>
      <c r="F664" s="85">
        <v>4.7544438223729824</v>
      </c>
      <c r="G664" s="86"/>
    </row>
    <row r="665" spans="1:7" x14ac:dyDescent="0.45">
      <c r="A665" s="84">
        <v>113921</v>
      </c>
      <c r="B665" s="84">
        <v>160</v>
      </c>
      <c r="C665" s="84" t="s">
        <v>109</v>
      </c>
      <c r="D665" s="84">
        <v>2009</v>
      </c>
      <c r="E665" s="84" t="s">
        <v>108</v>
      </c>
      <c r="F665" s="85">
        <v>395.0956662040611</v>
      </c>
      <c r="G665" s="86"/>
    </row>
    <row r="666" spans="1:7" x14ac:dyDescent="0.45">
      <c r="A666" s="84">
        <v>115769</v>
      </c>
      <c r="B666" s="84">
        <v>110</v>
      </c>
      <c r="C666" s="84" t="s">
        <v>109</v>
      </c>
      <c r="D666" s="84">
        <v>2009</v>
      </c>
      <c r="E666" s="84" t="s">
        <v>108</v>
      </c>
      <c r="F666" s="85">
        <v>31.894367175983682</v>
      </c>
      <c r="G666" s="86"/>
    </row>
    <row r="667" spans="1:7" x14ac:dyDescent="0.45">
      <c r="A667" s="84">
        <v>115773</v>
      </c>
      <c r="B667" s="84">
        <v>110</v>
      </c>
      <c r="C667" s="84" t="s">
        <v>109</v>
      </c>
      <c r="D667" s="84">
        <v>2009</v>
      </c>
      <c r="E667" s="84" t="s">
        <v>108</v>
      </c>
      <c r="F667" s="85">
        <v>57.973889964838342</v>
      </c>
      <c r="G667" s="86"/>
    </row>
    <row r="668" spans="1:7" x14ac:dyDescent="0.45">
      <c r="A668" s="84">
        <v>115786</v>
      </c>
      <c r="B668" s="84">
        <v>160</v>
      </c>
      <c r="C668" s="84" t="s">
        <v>109</v>
      </c>
      <c r="D668" s="84">
        <v>2009</v>
      </c>
      <c r="E668" s="84" t="s">
        <v>108</v>
      </c>
      <c r="F668" s="85">
        <v>442.84239200659732</v>
      </c>
      <c r="G668" s="86"/>
    </row>
    <row r="669" spans="1:7" x14ac:dyDescent="0.45">
      <c r="A669" s="84">
        <v>125572</v>
      </c>
      <c r="B669" s="84">
        <v>75</v>
      </c>
      <c r="C669" s="84" t="s">
        <v>109</v>
      </c>
      <c r="D669" s="84">
        <v>2012</v>
      </c>
      <c r="E669" s="84" t="s">
        <v>108</v>
      </c>
      <c r="F669" s="85">
        <v>1.5810412325597321</v>
      </c>
      <c r="G669" s="86"/>
    </row>
    <row r="670" spans="1:7" x14ac:dyDescent="0.45">
      <c r="A670" s="84">
        <v>125578</v>
      </c>
      <c r="B670" s="84">
        <v>75</v>
      </c>
      <c r="C670" s="84" t="s">
        <v>111</v>
      </c>
      <c r="D670" s="84">
        <v>2000</v>
      </c>
      <c r="E670" s="84" t="s">
        <v>108</v>
      </c>
      <c r="F670" s="85">
        <v>21.794196786131149</v>
      </c>
      <c r="G670" s="86"/>
    </row>
    <row r="671" spans="1:7" x14ac:dyDescent="0.45">
      <c r="A671" s="84">
        <v>125579</v>
      </c>
      <c r="B671" s="84">
        <v>75</v>
      </c>
      <c r="C671" s="84" t="s">
        <v>109</v>
      </c>
      <c r="D671" s="84">
        <v>2012</v>
      </c>
      <c r="E671" s="84" t="s">
        <v>108</v>
      </c>
      <c r="F671" s="85">
        <v>2.518647733536536</v>
      </c>
      <c r="G671" s="86"/>
    </row>
    <row r="672" spans="1:7" x14ac:dyDescent="0.45">
      <c r="A672" s="84">
        <v>125580</v>
      </c>
      <c r="B672" s="84">
        <v>110</v>
      </c>
      <c r="C672" s="84" t="s">
        <v>109</v>
      </c>
      <c r="D672" s="84">
        <v>2012</v>
      </c>
      <c r="E672" s="84" t="s">
        <v>108</v>
      </c>
      <c r="F672" s="85">
        <v>7.3406633321741781</v>
      </c>
      <c r="G672" s="86"/>
    </row>
    <row r="673" spans="1:7" x14ac:dyDescent="0.45">
      <c r="A673" s="84">
        <v>125591</v>
      </c>
      <c r="B673" s="84">
        <v>110</v>
      </c>
      <c r="C673" s="84" t="s">
        <v>109</v>
      </c>
      <c r="D673" s="84">
        <v>2012</v>
      </c>
      <c r="E673" s="84" t="s">
        <v>108</v>
      </c>
      <c r="F673" s="85">
        <v>241.62862310043371</v>
      </c>
      <c r="G673" s="86"/>
    </row>
    <row r="674" spans="1:7" x14ac:dyDescent="0.45">
      <c r="A674" s="84">
        <v>125750</v>
      </c>
      <c r="B674" s="84">
        <v>225</v>
      </c>
      <c r="C674" s="84" t="s">
        <v>109</v>
      </c>
      <c r="D674" s="84">
        <v>2011</v>
      </c>
      <c r="E674" s="84" t="s">
        <v>108</v>
      </c>
      <c r="F674" s="85">
        <v>9.3815334129690235</v>
      </c>
      <c r="G674" s="86"/>
    </row>
    <row r="675" spans="1:7" x14ac:dyDescent="0.45">
      <c r="A675" s="84">
        <v>125756</v>
      </c>
      <c r="B675" s="84">
        <v>110</v>
      </c>
      <c r="C675" s="84" t="s">
        <v>109</v>
      </c>
      <c r="D675" s="84">
        <v>2015</v>
      </c>
      <c r="E675" s="84" t="s">
        <v>108</v>
      </c>
      <c r="F675" s="85">
        <v>38.839860372589193</v>
      </c>
      <c r="G675" s="86"/>
    </row>
    <row r="676" spans="1:7" x14ac:dyDescent="0.45">
      <c r="A676" s="84">
        <v>126901</v>
      </c>
      <c r="B676" s="84">
        <v>110</v>
      </c>
      <c r="C676" s="84" t="s">
        <v>109</v>
      </c>
      <c r="D676" s="84">
        <v>2016</v>
      </c>
      <c r="E676" s="84" t="s">
        <v>108</v>
      </c>
      <c r="F676" s="85">
        <v>67.457183878099215</v>
      </c>
      <c r="G676" s="86"/>
    </row>
    <row r="677" spans="1:7" x14ac:dyDescent="0.45">
      <c r="A677" s="84">
        <v>126909</v>
      </c>
      <c r="B677" s="84">
        <v>110</v>
      </c>
      <c r="C677" s="84" t="s">
        <v>109</v>
      </c>
      <c r="D677" s="84">
        <v>2016</v>
      </c>
      <c r="E677" s="84" t="s">
        <v>108</v>
      </c>
      <c r="F677" s="85">
        <v>41.662657465327577</v>
      </c>
      <c r="G677" s="86"/>
    </row>
    <row r="678" spans="1:7" x14ac:dyDescent="0.45">
      <c r="A678" s="84">
        <v>127539</v>
      </c>
      <c r="B678" s="84">
        <v>160</v>
      </c>
      <c r="C678" s="84" t="s">
        <v>109</v>
      </c>
      <c r="D678" s="84">
        <v>2016</v>
      </c>
      <c r="E678" s="84" t="s">
        <v>108</v>
      </c>
      <c r="F678" s="85">
        <v>377.55436200978988</v>
      </c>
      <c r="G678" s="86"/>
    </row>
    <row r="679" spans="1:7" x14ac:dyDescent="0.45">
      <c r="A679" s="84">
        <v>127558</v>
      </c>
      <c r="B679" s="84">
        <v>225</v>
      </c>
      <c r="C679" s="84" t="s">
        <v>109</v>
      </c>
      <c r="D679" s="84">
        <v>2015</v>
      </c>
      <c r="E679" s="84" t="s">
        <v>108</v>
      </c>
      <c r="F679" s="85">
        <v>872.926135911899</v>
      </c>
      <c r="G679" s="86"/>
    </row>
    <row r="680" spans="1:7" x14ac:dyDescent="0.45">
      <c r="A680" s="84">
        <v>131703</v>
      </c>
      <c r="B680" s="84">
        <v>160</v>
      </c>
      <c r="C680" s="84" t="s">
        <v>109</v>
      </c>
      <c r="D680" s="84">
        <v>2016</v>
      </c>
      <c r="E680" s="84" t="s">
        <v>108</v>
      </c>
      <c r="F680" s="85">
        <v>467.61826355850991</v>
      </c>
      <c r="G680" s="86"/>
    </row>
    <row r="681" spans="1:7" x14ac:dyDescent="0.45">
      <c r="A681" s="84">
        <v>134607</v>
      </c>
      <c r="B681" s="84">
        <v>300</v>
      </c>
      <c r="C681" s="84" t="s">
        <v>112</v>
      </c>
      <c r="D681" s="84">
        <v>1901</v>
      </c>
      <c r="E681" s="84" t="s">
        <v>108</v>
      </c>
      <c r="F681" s="85">
        <v>21.925904309159549</v>
      </c>
      <c r="G681" s="86"/>
    </row>
    <row r="682" spans="1:7" x14ac:dyDescent="0.45">
      <c r="A682" s="84">
        <v>137648</v>
      </c>
      <c r="B682" s="84">
        <v>110</v>
      </c>
      <c r="C682" s="84" t="s">
        <v>109</v>
      </c>
      <c r="D682" s="84">
        <v>2017</v>
      </c>
      <c r="E682" s="84" t="s">
        <v>108</v>
      </c>
      <c r="F682" s="85">
        <v>64.51674036483324</v>
      </c>
      <c r="G682" s="86"/>
    </row>
    <row r="683" spans="1:7" x14ac:dyDescent="0.45">
      <c r="A683" s="84">
        <v>137652</v>
      </c>
      <c r="B683" s="84">
        <v>75</v>
      </c>
      <c r="C683" s="84" t="s">
        <v>109</v>
      </c>
      <c r="D683" s="84">
        <v>2017</v>
      </c>
      <c r="E683" s="84" t="s">
        <v>108</v>
      </c>
      <c r="F683" s="85">
        <v>36.121515779900072</v>
      </c>
      <c r="G683" s="86"/>
    </row>
    <row r="684" spans="1:7" x14ac:dyDescent="0.45">
      <c r="A684" s="84">
        <v>137657</v>
      </c>
      <c r="B684" s="84">
        <v>110</v>
      </c>
      <c r="C684" s="84" t="s">
        <v>109</v>
      </c>
      <c r="D684" s="84">
        <v>2017</v>
      </c>
      <c r="E684" s="84" t="s">
        <v>108</v>
      </c>
      <c r="F684" s="85">
        <v>40.57893896544676</v>
      </c>
      <c r="G684" s="86"/>
    </row>
    <row r="685" spans="1:7" x14ac:dyDescent="0.45">
      <c r="A685" s="84">
        <v>137667</v>
      </c>
      <c r="B685" s="84">
        <v>160</v>
      </c>
      <c r="C685" s="84" t="s">
        <v>109</v>
      </c>
      <c r="D685" s="84">
        <v>2017</v>
      </c>
      <c r="E685" s="84" t="s">
        <v>108</v>
      </c>
      <c r="F685" s="85">
        <v>3.9093862311233152</v>
      </c>
      <c r="G685" s="86"/>
    </row>
    <row r="686" spans="1:7" x14ac:dyDescent="0.45">
      <c r="A686" s="84">
        <v>137692</v>
      </c>
      <c r="B686" s="84">
        <v>225</v>
      </c>
      <c r="C686" s="84" t="s">
        <v>109</v>
      </c>
      <c r="D686" s="84">
        <v>2017</v>
      </c>
      <c r="E686" s="84" t="s">
        <v>108</v>
      </c>
      <c r="F686" s="85">
        <v>610.39234133966113</v>
      </c>
      <c r="G686" s="86"/>
    </row>
    <row r="687" spans="1:7" x14ac:dyDescent="0.45">
      <c r="A687" s="84">
        <v>138323</v>
      </c>
      <c r="B687" s="84">
        <v>315</v>
      </c>
      <c r="C687" s="84" t="s">
        <v>109</v>
      </c>
      <c r="D687" s="84">
        <v>2017</v>
      </c>
      <c r="E687" s="84" t="s">
        <v>108</v>
      </c>
      <c r="F687" s="85">
        <v>443.31501194356639</v>
      </c>
      <c r="G687" s="86"/>
    </row>
    <row r="688" spans="1:7" x14ac:dyDescent="0.45">
      <c r="A688" s="84">
        <v>100336</v>
      </c>
      <c r="B688" s="84">
        <v>110</v>
      </c>
      <c r="C688" s="84" t="s">
        <v>109</v>
      </c>
      <c r="D688" s="84">
        <v>1997</v>
      </c>
      <c r="E688" s="84" t="s">
        <v>108</v>
      </c>
      <c r="F688" s="85">
        <v>47.962166100838729</v>
      </c>
      <c r="G688" s="86"/>
    </row>
    <row r="689" spans="1:7" x14ac:dyDescent="0.45">
      <c r="A689" s="84">
        <v>113902</v>
      </c>
      <c r="B689" s="84">
        <v>160</v>
      </c>
      <c r="C689" s="84" t="s">
        <v>109</v>
      </c>
      <c r="D689" s="84">
        <v>2009</v>
      </c>
      <c r="E689" s="84" t="s">
        <v>108</v>
      </c>
      <c r="F689" s="85">
        <v>6.7545392973633342</v>
      </c>
      <c r="G689" s="86"/>
    </row>
    <row r="690" spans="1:7" x14ac:dyDescent="0.45">
      <c r="A690" s="84">
        <v>115946</v>
      </c>
      <c r="B690" s="84">
        <v>160</v>
      </c>
      <c r="C690" s="84" t="s">
        <v>109</v>
      </c>
      <c r="D690" s="84">
        <v>2009</v>
      </c>
      <c r="E690" s="84" t="s">
        <v>108</v>
      </c>
      <c r="F690" s="85">
        <v>144.35917732838041</v>
      </c>
      <c r="G690" s="86"/>
    </row>
    <row r="691" spans="1:7" x14ac:dyDescent="0.45">
      <c r="A691" s="84">
        <v>125883</v>
      </c>
      <c r="B691" s="84">
        <v>160</v>
      </c>
      <c r="C691" s="84" t="s">
        <v>109</v>
      </c>
      <c r="D691" s="84">
        <v>2015</v>
      </c>
      <c r="E691" s="84" t="s">
        <v>108</v>
      </c>
      <c r="F691" s="85">
        <v>367.90358694783259</v>
      </c>
      <c r="G691" s="86"/>
    </row>
    <row r="692" spans="1:7" x14ac:dyDescent="0.45">
      <c r="A692" s="84">
        <v>127540</v>
      </c>
      <c r="B692" s="84">
        <v>160</v>
      </c>
      <c r="C692" s="84" t="s">
        <v>109</v>
      </c>
      <c r="D692" s="84">
        <v>2016</v>
      </c>
      <c r="E692" s="84" t="s">
        <v>108</v>
      </c>
      <c r="F692" s="85">
        <v>1.588425899154055</v>
      </c>
      <c r="G692" s="86"/>
    </row>
    <row r="693" spans="1:7" x14ac:dyDescent="0.45">
      <c r="A693" s="84">
        <v>127559</v>
      </c>
      <c r="B693" s="84">
        <v>225</v>
      </c>
      <c r="C693" s="84" t="s">
        <v>109</v>
      </c>
      <c r="D693" s="84">
        <v>2016</v>
      </c>
      <c r="E693" s="84" t="s">
        <v>108</v>
      </c>
      <c r="F693" s="85">
        <v>755.01526938960421</v>
      </c>
      <c r="G693" s="86"/>
    </row>
    <row r="694" spans="1:7" x14ac:dyDescent="0.45">
      <c r="A694" s="84">
        <v>133777</v>
      </c>
      <c r="B694" s="84">
        <v>160</v>
      </c>
      <c r="C694" s="84" t="s">
        <v>109</v>
      </c>
      <c r="D694" s="84">
        <v>2006</v>
      </c>
      <c r="E694" s="84" t="s">
        <v>108</v>
      </c>
      <c r="F694" s="85">
        <v>175.9362965339314</v>
      </c>
      <c r="G694" s="86"/>
    </row>
    <row r="695" spans="1:7" x14ac:dyDescent="0.45">
      <c r="A695" s="84">
        <v>133778</v>
      </c>
      <c r="B695" s="84">
        <v>225</v>
      </c>
      <c r="C695" s="84" t="s">
        <v>109</v>
      </c>
      <c r="D695" s="84">
        <v>2008</v>
      </c>
      <c r="E695" s="84" t="s">
        <v>108</v>
      </c>
      <c r="F695" s="85">
        <v>841.20886672748861</v>
      </c>
      <c r="G695" s="86"/>
    </row>
    <row r="696" spans="1:7" x14ac:dyDescent="0.45">
      <c r="A696" s="84">
        <v>133784</v>
      </c>
      <c r="B696" s="84">
        <v>160</v>
      </c>
      <c r="C696" s="84" t="s">
        <v>109</v>
      </c>
      <c r="D696" s="84">
        <v>2004</v>
      </c>
      <c r="E696" s="84" t="s">
        <v>108</v>
      </c>
      <c r="F696" s="85">
        <v>145.07219784903589</v>
      </c>
      <c r="G696" s="86"/>
    </row>
    <row r="697" spans="1:7" x14ac:dyDescent="0.45">
      <c r="A697" s="84">
        <v>133785</v>
      </c>
      <c r="B697" s="84">
        <v>160</v>
      </c>
      <c r="C697" s="84" t="s">
        <v>109</v>
      </c>
      <c r="D697" s="84">
        <v>2002</v>
      </c>
      <c r="E697" s="84" t="s">
        <v>108</v>
      </c>
      <c r="F697" s="85">
        <v>89.958271714720254</v>
      </c>
      <c r="G697" s="86"/>
    </row>
    <row r="698" spans="1:7" x14ac:dyDescent="0.45">
      <c r="A698" s="84">
        <v>137693</v>
      </c>
      <c r="B698" s="84">
        <v>225</v>
      </c>
      <c r="C698" s="84" t="s">
        <v>109</v>
      </c>
      <c r="D698" s="84">
        <v>2017</v>
      </c>
      <c r="E698" s="84" t="s">
        <v>108</v>
      </c>
      <c r="F698" s="85">
        <v>1.602288058985734</v>
      </c>
      <c r="G698" s="86"/>
    </row>
    <row r="699" spans="1:7" x14ac:dyDescent="0.45">
      <c r="A699" s="84">
        <v>141419</v>
      </c>
      <c r="B699" s="84">
        <v>110</v>
      </c>
      <c r="C699" s="84" t="s">
        <v>111</v>
      </c>
      <c r="D699" s="84">
        <v>1995</v>
      </c>
      <c r="E699" s="84" t="s">
        <v>108</v>
      </c>
      <c r="F699" s="85">
        <v>119.0111903680087</v>
      </c>
      <c r="G699" s="86"/>
    </row>
    <row r="700" spans="1:7" x14ac:dyDescent="0.45">
      <c r="A700" s="84">
        <v>141425</v>
      </c>
      <c r="B700" s="84">
        <v>160</v>
      </c>
      <c r="C700" s="84" t="s">
        <v>109</v>
      </c>
      <c r="D700" s="84">
        <v>2017</v>
      </c>
      <c r="E700" s="84" t="s">
        <v>108</v>
      </c>
      <c r="F700" s="85">
        <v>189.81291332370799</v>
      </c>
      <c r="G700" s="86"/>
    </row>
    <row r="701" spans="1:7" x14ac:dyDescent="0.45">
      <c r="A701" s="84">
        <v>100635</v>
      </c>
      <c r="B701" s="84">
        <v>160</v>
      </c>
      <c r="C701" s="84" t="s">
        <v>109</v>
      </c>
      <c r="D701" s="84">
        <v>2003</v>
      </c>
      <c r="E701" s="84" t="s">
        <v>108</v>
      </c>
      <c r="F701" s="85">
        <v>120.2922272510062</v>
      </c>
      <c r="G701" s="86"/>
    </row>
    <row r="702" spans="1:7" x14ac:dyDescent="0.45">
      <c r="A702" s="84">
        <v>100636</v>
      </c>
      <c r="B702" s="84">
        <v>160</v>
      </c>
      <c r="C702" s="84" t="s">
        <v>109</v>
      </c>
      <c r="D702" s="84">
        <v>2003</v>
      </c>
      <c r="E702" s="84" t="s">
        <v>108</v>
      </c>
      <c r="F702" s="85">
        <v>120.8531504238785</v>
      </c>
      <c r="G702" s="86"/>
    </row>
    <row r="703" spans="1:7" x14ac:dyDescent="0.45">
      <c r="A703" s="84">
        <v>112443</v>
      </c>
      <c r="B703" s="84">
        <v>160</v>
      </c>
      <c r="C703" s="84" t="s">
        <v>109</v>
      </c>
      <c r="D703" s="84">
        <v>2006</v>
      </c>
      <c r="E703" s="84" t="s">
        <v>108</v>
      </c>
      <c r="F703" s="85">
        <v>151.88553753860759</v>
      </c>
      <c r="G703" s="86"/>
    </row>
    <row r="704" spans="1:7" x14ac:dyDescent="0.45">
      <c r="A704" s="84">
        <v>113892</v>
      </c>
      <c r="B704" s="84">
        <v>160</v>
      </c>
      <c r="C704" s="84" t="s">
        <v>109</v>
      </c>
      <c r="D704" s="84">
        <v>2009</v>
      </c>
      <c r="E704" s="84" t="s">
        <v>108</v>
      </c>
      <c r="F704" s="85">
        <v>4.2127430966880492</v>
      </c>
      <c r="G704" s="86"/>
    </row>
    <row r="705" spans="1:7" x14ac:dyDescent="0.45">
      <c r="A705" s="84">
        <v>114907</v>
      </c>
      <c r="B705" s="84">
        <v>110</v>
      </c>
      <c r="C705" s="84" t="s">
        <v>109</v>
      </c>
      <c r="D705" s="84">
        <v>2009</v>
      </c>
      <c r="E705" s="84" t="s">
        <v>108</v>
      </c>
      <c r="F705" s="85">
        <v>84.423410460464098</v>
      </c>
      <c r="G705" s="86"/>
    </row>
    <row r="706" spans="1:7" x14ac:dyDescent="0.45">
      <c r="A706" s="84">
        <v>114912</v>
      </c>
      <c r="B706" s="84">
        <v>160</v>
      </c>
      <c r="C706" s="84" t="s">
        <v>109</v>
      </c>
      <c r="D706" s="84">
        <v>2009</v>
      </c>
      <c r="E706" s="84" t="s">
        <v>108</v>
      </c>
      <c r="F706" s="85">
        <v>174.6414040478509</v>
      </c>
      <c r="G706" s="86"/>
    </row>
    <row r="707" spans="1:7" x14ac:dyDescent="0.45">
      <c r="A707" s="84">
        <v>114919</v>
      </c>
      <c r="B707" s="84">
        <v>110</v>
      </c>
      <c r="C707" s="84" t="s">
        <v>109</v>
      </c>
      <c r="D707" s="84">
        <v>2009</v>
      </c>
      <c r="E707" s="84" t="s">
        <v>108</v>
      </c>
      <c r="F707" s="85">
        <v>152.94546936451599</v>
      </c>
      <c r="G707" s="86"/>
    </row>
    <row r="708" spans="1:7" x14ac:dyDescent="0.45">
      <c r="A708" s="84">
        <v>126895</v>
      </c>
      <c r="B708" s="84">
        <v>50</v>
      </c>
      <c r="C708" s="84" t="s">
        <v>109</v>
      </c>
      <c r="D708" s="84">
        <v>1999</v>
      </c>
      <c r="E708" s="84" t="s">
        <v>108</v>
      </c>
      <c r="F708" s="85">
        <v>109.3347095758181</v>
      </c>
      <c r="G708" s="86"/>
    </row>
    <row r="709" spans="1:7" x14ac:dyDescent="0.45">
      <c r="A709" s="84">
        <v>133775</v>
      </c>
      <c r="B709" s="84">
        <v>200</v>
      </c>
      <c r="C709" s="84" t="s">
        <v>109</v>
      </c>
      <c r="D709" s="84">
        <v>2003</v>
      </c>
      <c r="E709" s="84" t="s">
        <v>108</v>
      </c>
      <c r="F709" s="85">
        <v>70.594395794562175</v>
      </c>
      <c r="G709" s="86"/>
    </row>
    <row r="710" spans="1:7" x14ac:dyDescent="0.45">
      <c r="A710" s="84">
        <v>133776</v>
      </c>
      <c r="B710" s="84">
        <v>110</v>
      </c>
      <c r="C710" s="84" t="s">
        <v>111</v>
      </c>
      <c r="D710" s="84">
        <v>1995</v>
      </c>
      <c r="E710" s="84" t="s">
        <v>108</v>
      </c>
      <c r="F710" s="85">
        <v>59.646003605290993</v>
      </c>
      <c r="G710" s="86"/>
    </row>
    <row r="711" spans="1:7" x14ac:dyDescent="0.45">
      <c r="A711" s="84">
        <v>133781</v>
      </c>
      <c r="B711" s="84">
        <v>140</v>
      </c>
      <c r="C711" s="84" t="s">
        <v>109</v>
      </c>
      <c r="D711" s="84">
        <v>2008</v>
      </c>
      <c r="E711" s="84" t="s">
        <v>108</v>
      </c>
      <c r="F711" s="85">
        <v>2.3885628646174499</v>
      </c>
      <c r="G711" s="86"/>
    </row>
    <row r="712" spans="1:7" x14ac:dyDescent="0.45">
      <c r="A712" s="84">
        <v>116394</v>
      </c>
      <c r="B712" s="84">
        <v>160</v>
      </c>
      <c r="C712" s="84" t="s">
        <v>109</v>
      </c>
      <c r="D712" s="84">
        <v>2009</v>
      </c>
      <c r="E712" s="84" t="s">
        <v>108</v>
      </c>
      <c r="F712" s="85">
        <v>225.62034749884211</v>
      </c>
      <c r="G712" s="86"/>
    </row>
    <row r="713" spans="1:7" x14ac:dyDescent="0.45">
      <c r="A713" s="84">
        <v>116939</v>
      </c>
      <c r="B713" s="84">
        <v>160</v>
      </c>
      <c r="C713" s="84" t="s">
        <v>109</v>
      </c>
      <c r="D713" s="84">
        <v>2010</v>
      </c>
      <c r="E713" s="84" t="s">
        <v>108</v>
      </c>
      <c r="F713" s="85">
        <v>746.7397439641959</v>
      </c>
      <c r="G713" s="86"/>
    </row>
    <row r="714" spans="1:7" x14ac:dyDescent="0.45">
      <c r="A714" s="84">
        <v>117547</v>
      </c>
      <c r="B714" s="84">
        <v>160</v>
      </c>
      <c r="C714" s="84" t="s">
        <v>109</v>
      </c>
      <c r="D714" s="84">
        <v>2009</v>
      </c>
      <c r="E714" s="84" t="s">
        <v>108</v>
      </c>
      <c r="F714" s="85">
        <v>83.721800692616057</v>
      </c>
      <c r="G714" s="86"/>
    </row>
    <row r="715" spans="1:7" x14ac:dyDescent="0.45">
      <c r="A715" s="84">
        <v>125753</v>
      </c>
      <c r="B715" s="84">
        <v>315</v>
      </c>
      <c r="C715" s="84" t="s">
        <v>109</v>
      </c>
      <c r="D715" s="84">
        <v>2014</v>
      </c>
      <c r="E715" s="84" t="s">
        <v>108</v>
      </c>
      <c r="F715" s="85">
        <v>90.069520313437806</v>
      </c>
      <c r="G715" s="86"/>
    </row>
    <row r="716" spans="1:7" x14ac:dyDescent="0.45">
      <c r="A716" s="84">
        <v>134628</v>
      </c>
      <c r="B716" s="84">
        <v>160</v>
      </c>
      <c r="C716" s="84" t="s">
        <v>109</v>
      </c>
      <c r="D716" s="84">
        <v>2008</v>
      </c>
      <c r="E716" s="84" t="s">
        <v>108</v>
      </c>
      <c r="F716" s="85">
        <v>402.54063775235102</v>
      </c>
      <c r="G716" s="86"/>
    </row>
    <row r="717" spans="1:7" x14ac:dyDescent="0.45">
      <c r="A717" s="84">
        <v>134629</v>
      </c>
      <c r="B717" s="84">
        <v>160</v>
      </c>
      <c r="C717" s="84" t="s">
        <v>109</v>
      </c>
      <c r="D717" s="84">
        <v>2008</v>
      </c>
      <c r="E717" s="84" t="s">
        <v>108</v>
      </c>
      <c r="F717" s="85">
        <v>1.900001787373925</v>
      </c>
      <c r="G717" s="86"/>
    </row>
    <row r="718" spans="1:7" x14ac:dyDescent="0.45">
      <c r="A718" s="84">
        <v>138784</v>
      </c>
      <c r="B718" s="84">
        <v>315</v>
      </c>
      <c r="C718" s="84" t="s">
        <v>109</v>
      </c>
      <c r="D718" s="84">
        <v>2017</v>
      </c>
      <c r="E718" s="84" t="s">
        <v>108</v>
      </c>
      <c r="F718" s="85">
        <v>270.70856796012708</v>
      </c>
      <c r="G718" s="86"/>
    </row>
    <row r="719" spans="1:7" x14ac:dyDescent="0.45">
      <c r="A719" s="84">
        <v>145993</v>
      </c>
      <c r="B719" s="84">
        <v>110</v>
      </c>
      <c r="C719" s="84" t="s">
        <v>109</v>
      </c>
      <c r="D719" s="84">
        <v>2018</v>
      </c>
      <c r="E719" s="84" t="s">
        <v>108</v>
      </c>
      <c r="F719" s="85">
        <v>23.745602493923379</v>
      </c>
      <c r="G719" s="86"/>
    </row>
    <row r="720" spans="1:7" x14ac:dyDescent="0.45">
      <c r="A720" s="84">
        <v>145995</v>
      </c>
      <c r="B720" s="84">
        <v>110</v>
      </c>
      <c r="C720" s="84" t="s">
        <v>109</v>
      </c>
      <c r="D720" s="84">
        <v>2018</v>
      </c>
      <c r="E720" s="84" t="s">
        <v>108</v>
      </c>
      <c r="F720" s="85">
        <v>58.226372225852828</v>
      </c>
      <c r="G720" s="86"/>
    </row>
    <row r="721" spans="1:7" x14ac:dyDescent="0.45">
      <c r="A721" s="84">
        <v>145998</v>
      </c>
      <c r="B721" s="84">
        <v>160</v>
      </c>
      <c r="C721" s="84" t="s">
        <v>109</v>
      </c>
      <c r="D721" s="84">
        <v>2018</v>
      </c>
      <c r="E721" s="84" t="s">
        <v>108</v>
      </c>
      <c r="F721" s="85">
        <v>140.76970386647281</v>
      </c>
      <c r="G721" s="86"/>
    </row>
    <row r="722" spans="1:7" x14ac:dyDescent="0.45">
      <c r="A722" s="84">
        <v>4700</v>
      </c>
      <c r="B722" s="84">
        <v>160</v>
      </c>
      <c r="C722" s="84" t="s">
        <v>109</v>
      </c>
      <c r="D722" s="84">
        <v>2010</v>
      </c>
      <c r="E722" s="84"/>
      <c r="F722" s="85">
        <v>34.506193679432407</v>
      </c>
      <c r="G722" s="86"/>
    </row>
    <row r="723" spans="1:7" x14ac:dyDescent="0.45">
      <c r="A723" s="84">
        <v>150</v>
      </c>
      <c r="B723" s="84">
        <v>110</v>
      </c>
      <c r="C723" s="84" t="s">
        <v>109</v>
      </c>
      <c r="D723" s="84">
        <v>2010</v>
      </c>
      <c r="E723" s="84"/>
      <c r="F723" s="85">
        <v>23.996614374842029</v>
      </c>
      <c r="G723" s="86"/>
    </row>
    <row r="724" spans="1:7" x14ac:dyDescent="0.45">
      <c r="A724" s="84">
        <v>115485</v>
      </c>
      <c r="B724" s="84">
        <v>355</v>
      </c>
      <c r="C724" s="84" t="s">
        <v>109</v>
      </c>
      <c r="D724" s="84">
        <v>2003</v>
      </c>
      <c r="E724" s="84" t="s">
        <v>108</v>
      </c>
      <c r="F724" s="85">
        <v>353.13784711389542</v>
      </c>
      <c r="G724" s="86" t="s">
        <v>189</v>
      </c>
    </row>
    <row r="725" spans="1:7" x14ac:dyDescent="0.45">
      <c r="A725" s="84">
        <v>115486</v>
      </c>
      <c r="B725" s="84">
        <v>355</v>
      </c>
      <c r="C725" s="84" t="s">
        <v>109</v>
      </c>
      <c r="D725" s="84">
        <v>2003</v>
      </c>
      <c r="E725" s="84" t="s">
        <v>108</v>
      </c>
      <c r="F725" s="85">
        <v>365.65912962096519</v>
      </c>
      <c r="G725" s="86" t="s">
        <v>189</v>
      </c>
    </row>
    <row r="726" spans="1:7" x14ac:dyDescent="0.45">
      <c r="A726" s="84">
        <v>115510</v>
      </c>
      <c r="B726" s="84">
        <v>90</v>
      </c>
      <c r="C726" s="84" t="s">
        <v>109</v>
      </c>
      <c r="D726" s="84">
        <v>2003</v>
      </c>
      <c r="E726" s="84" t="s">
        <v>108</v>
      </c>
      <c r="F726" s="85">
        <v>77.11680749735639</v>
      </c>
      <c r="G726" s="86" t="s">
        <v>295</v>
      </c>
    </row>
    <row r="727" spans="1:7" x14ac:dyDescent="0.45">
      <c r="A727" s="84">
        <v>115517</v>
      </c>
      <c r="B727" s="84">
        <v>160</v>
      </c>
      <c r="C727" s="84" t="s">
        <v>109</v>
      </c>
      <c r="D727" s="84">
        <v>2003</v>
      </c>
      <c r="E727" s="84" t="s">
        <v>108</v>
      </c>
      <c r="F727" s="85">
        <v>61.294808866663331</v>
      </c>
      <c r="G727" s="86"/>
    </row>
    <row r="728" spans="1:7" x14ac:dyDescent="0.45">
      <c r="A728" s="84">
        <v>115519</v>
      </c>
      <c r="B728" s="84">
        <v>355</v>
      </c>
      <c r="C728" s="84" t="s">
        <v>109</v>
      </c>
      <c r="D728" s="84">
        <v>2003</v>
      </c>
      <c r="E728" s="84" t="s">
        <v>108</v>
      </c>
      <c r="F728" s="85">
        <v>264.56054580882761</v>
      </c>
      <c r="G728" s="86" t="s">
        <v>189</v>
      </c>
    </row>
    <row r="729" spans="1:7" x14ac:dyDescent="0.45">
      <c r="A729" s="84">
        <v>115520</v>
      </c>
      <c r="B729" s="84">
        <v>250</v>
      </c>
      <c r="C729" s="84" t="s">
        <v>109</v>
      </c>
      <c r="D729" s="84">
        <v>2003</v>
      </c>
      <c r="E729" s="84" t="s">
        <v>108</v>
      </c>
      <c r="F729" s="85">
        <v>235.91850254582809</v>
      </c>
      <c r="G729" s="86"/>
    </row>
    <row r="730" spans="1:7" x14ac:dyDescent="0.45">
      <c r="A730" s="84">
        <v>115521</v>
      </c>
      <c r="B730" s="84">
        <v>200</v>
      </c>
      <c r="C730" s="84" t="s">
        <v>109</v>
      </c>
      <c r="D730" s="84">
        <v>2003</v>
      </c>
      <c r="E730" s="84" t="s">
        <v>108</v>
      </c>
      <c r="F730" s="85">
        <v>302.07390777837492</v>
      </c>
      <c r="G730" s="86"/>
    </row>
    <row r="731" spans="1:7" x14ac:dyDescent="0.45">
      <c r="A731" s="84">
        <v>116911</v>
      </c>
      <c r="B731" s="84">
        <v>90</v>
      </c>
      <c r="C731" s="84" t="s">
        <v>109</v>
      </c>
      <c r="D731" s="84">
        <v>1988</v>
      </c>
      <c r="E731" s="84" t="s">
        <v>108</v>
      </c>
      <c r="F731" s="85">
        <v>2.8349698651653168</v>
      </c>
      <c r="G731" s="86" t="s">
        <v>131</v>
      </c>
    </row>
    <row r="732" spans="1:7" x14ac:dyDescent="0.45">
      <c r="A732" s="84">
        <v>116912</v>
      </c>
      <c r="B732" s="84">
        <v>160</v>
      </c>
      <c r="C732" s="84" t="s">
        <v>109</v>
      </c>
      <c r="D732" s="84">
        <v>2010</v>
      </c>
      <c r="E732" s="84" t="s">
        <v>108</v>
      </c>
      <c r="F732" s="85">
        <v>164.98930648191649</v>
      </c>
      <c r="G732" s="86"/>
    </row>
    <row r="733" spans="1:7" x14ac:dyDescent="0.45">
      <c r="A733" s="84">
        <v>123183</v>
      </c>
      <c r="B733" s="84">
        <v>225</v>
      </c>
      <c r="C733" s="84" t="s">
        <v>109</v>
      </c>
      <c r="D733" s="84">
        <v>2003</v>
      </c>
      <c r="E733" s="84" t="s">
        <v>108</v>
      </c>
      <c r="F733" s="85">
        <v>577.83967290225826</v>
      </c>
      <c r="G733" s="86"/>
    </row>
    <row r="734" spans="1:7" x14ac:dyDescent="0.45">
      <c r="A734" s="84">
        <v>138325</v>
      </c>
      <c r="B734" s="84">
        <v>110</v>
      </c>
      <c r="C734" s="84" t="s">
        <v>109</v>
      </c>
      <c r="D734" s="84">
        <v>2017</v>
      </c>
      <c r="E734" s="84" t="s">
        <v>108</v>
      </c>
      <c r="F734" s="85">
        <v>1.4351402442092529</v>
      </c>
      <c r="G734" s="86"/>
    </row>
    <row r="735" spans="1:7" x14ac:dyDescent="0.45">
      <c r="A735" s="84">
        <v>142849</v>
      </c>
      <c r="B735" s="84">
        <v>160</v>
      </c>
      <c r="C735" s="84" t="s">
        <v>109</v>
      </c>
      <c r="D735" s="84">
        <v>2003</v>
      </c>
      <c r="E735" s="84" t="s">
        <v>108</v>
      </c>
      <c r="F735" s="85">
        <v>51.887640378979768</v>
      </c>
      <c r="G735" s="86"/>
    </row>
    <row r="736" spans="1:7" x14ac:dyDescent="0.45">
      <c r="A736" s="84">
        <v>142850</v>
      </c>
      <c r="B736" s="84">
        <v>355</v>
      </c>
      <c r="C736" s="84" t="s">
        <v>109</v>
      </c>
      <c r="D736" s="84">
        <v>2003</v>
      </c>
      <c r="E736" s="84" t="s">
        <v>108</v>
      </c>
      <c r="F736" s="85">
        <v>87.978788868442507</v>
      </c>
      <c r="G736" s="86" t="s">
        <v>189</v>
      </c>
    </row>
    <row r="737" spans="1:7" x14ac:dyDescent="0.45">
      <c r="A737" s="84">
        <v>142853</v>
      </c>
      <c r="B737" s="84">
        <v>160</v>
      </c>
      <c r="C737" s="84" t="s">
        <v>109</v>
      </c>
      <c r="D737" s="84">
        <v>2017</v>
      </c>
      <c r="E737" s="84" t="s">
        <v>108</v>
      </c>
      <c r="F737" s="85">
        <v>276.76939641652632</v>
      </c>
      <c r="G737" s="86"/>
    </row>
    <row r="738" spans="1:7" x14ac:dyDescent="0.45">
      <c r="A738" s="84">
        <v>142854</v>
      </c>
      <c r="B738" s="84">
        <v>355</v>
      </c>
      <c r="C738" s="84" t="s">
        <v>109</v>
      </c>
      <c r="D738" s="84">
        <v>2017</v>
      </c>
      <c r="E738" s="84" t="s">
        <v>108</v>
      </c>
      <c r="F738" s="85">
        <v>273.97939311283818</v>
      </c>
      <c r="G738" s="86"/>
    </row>
    <row r="739" spans="1:7" x14ac:dyDescent="0.45">
      <c r="A739" s="84">
        <v>142920</v>
      </c>
      <c r="B739" s="84">
        <v>355</v>
      </c>
      <c r="C739" s="84" t="s">
        <v>109</v>
      </c>
      <c r="D739" s="84">
        <v>2017</v>
      </c>
      <c r="E739" s="84" t="s">
        <v>108</v>
      </c>
      <c r="F739" s="85">
        <v>18.38566591421958</v>
      </c>
      <c r="G739" s="86"/>
    </row>
    <row r="740" spans="1:7" x14ac:dyDescent="0.45">
      <c r="A740" s="84">
        <v>142921</v>
      </c>
      <c r="B740" s="84">
        <v>315</v>
      </c>
      <c r="C740" s="84" t="s">
        <v>109</v>
      </c>
      <c r="D740" s="84">
        <v>2017</v>
      </c>
      <c r="E740" s="84" t="s">
        <v>108</v>
      </c>
      <c r="F740" s="85">
        <v>62.561607052472183</v>
      </c>
      <c r="G740" s="86"/>
    </row>
    <row r="741" spans="1:7" x14ac:dyDescent="0.45">
      <c r="A741" s="84">
        <v>163409</v>
      </c>
      <c r="B741" s="84">
        <v>315</v>
      </c>
      <c r="C741" s="84" t="s">
        <v>109</v>
      </c>
      <c r="D741" s="84">
        <v>2003</v>
      </c>
      <c r="E741" s="84" t="s">
        <v>108</v>
      </c>
      <c r="F741" s="85">
        <v>237.64101093431771</v>
      </c>
      <c r="G741" s="86"/>
    </row>
    <row r="742" spans="1:7" x14ac:dyDescent="0.45">
      <c r="A742" s="84">
        <v>2288</v>
      </c>
      <c r="B742" s="84">
        <v>160</v>
      </c>
      <c r="C742" s="84" t="s">
        <v>109</v>
      </c>
      <c r="D742" s="84">
        <v>2003</v>
      </c>
      <c r="E742" s="84"/>
      <c r="F742" s="85">
        <v>37.396821080965218</v>
      </c>
      <c r="G742" s="86"/>
    </row>
    <row r="743" spans="1:7" x14ac:dyDescent="0.45">
      <c r="A743" s="84">
        <v>2289</v>
      </c>
      <c r="B743" s="84">
        <v>160</v>
      </c>
      <c r="C743" s="84" t="s">
        <v>109</v>
      </c>
      <c r="D743" s="84">
        <v>2003</v>
      </c>
      <c r="E743" s="84"/>
      <c r="F743" s="85">
        <v>43.675087895679972</v>
      </c>
      <c r="G743" s="86"/>
    </row>
    <row r="744" spans="1:7" x14ac:dyDescent="0.45">
      <c r="A744" s="84">
        <v>3680</v>
      </c>
      <c r="B744" s="84">
        <v>315</v>
      </c>
      <c r="C744" s="84" t="s">
        <v>109</v>
      </c>
      <c r="D744" s="84">
        <v>2003</v>
      </c>
      <c r="E744" s="84"/>
      <c r="F744" s="85">
        <v>17.6084840840537</v>
      </c>
      <c r="G744" s="86"/>
    </row>
    <row r="745" spans="1:7" x14ac:dyDescent="0.45">
      <c r="A745" s="84">
        <v>14084</v>
      </c>
      <c r="B745" s="84">
        <v>315</v>
      </c>
      <c r="C745" s="84" t="s">
        <v>109</v>
      </c>
      <c r="D745" s="84">
        <v>2003</v>
      </c>
      <c r="E745" s="84"/>
      <c r="F745" s="85">
        <v>17.530556360269909</v>
      </c>
      <c r="G745" s="86"/>
    </row>
    <row r="746" spans="1:7" x14ac:dyDescent="0.45">
      <c r="A746" s="84">
        <v>14252</v>
      </c>
      <c r="B746" s="84">
        <v>315</v>
      </c>
      <c r="C746" s="84" t="s">
        <v>109</v>
      </c>
      <c r="D746" s="84">
        <v>2003</v>
      </c>
      <c r="E746" s="84"/>
      <c r="F746" s="85">
        <v>17.43474397905042</v>
      </c>
      <c r="G746" s="86"/>
    </row>
    <row r="747" spans="1:7" x14ac:dyDescent="0.45">
      <c r="A747" s="84">
        <v>14228</v>
      </c>
      <c r="B747" s="84">
        <v>315</v>
      </c>
      <c r="C747" s="84" t="s">
        <v>109</v>
      </c>
      <c r="D747" s="84">
        <v>2003</v>
      </c>
      <c r="E747" s="84"/>
      <c r="F747" s="85">
        <v>0.80460524269836997</v>
      </c>
      <c r="G747" s="86"/>
    </row>
    <row r="748" spans="1:7" x14ac:dyDescent="0.45">
      <c r="A748" s="84">
        <v>14179</v>
      </c>
      <c r="B748" s="84">
        <v>315</v>
      </c>
      <c r="C748" s="84" t="s">
        <v>109</v>
      </c>
      <c r="D748" s="84">
        <v>2003</v>
      </c>
      <c r="E748" s="84"/>
      <c r="F748" s="85">
        <v>0.79646075415121098</v>
      </c>
      <c r="G748" s="86"/>
    </row>
    <row r="749" spans="1:7" x14ac:dyDescent="0.45">
      <c r="A749" s="84">
        <v>2290</v>
      </c>
      <c r="B749" s="84">
        <v>160</v>
      </c>
      <c r="C749" s="84" t="s">
        <v>109</v>
      </c>
      <c r="D749" s="84">
        <v>2003</v>
      </c>
      <c r="E749" s="84"/>
      <c r="F749" s="85">
        <v>35.499642825939731</v>
      </c>
      <c r="G749" s="86"/>
    </row>
    <row r="750" spans="1:7" x14ac:dyDescent="0.45">
      <c r="A750" s="84">
        <v>124138</v>
      </c>
      <c r="B750" s="84">
        <v>63</v>
      </c>
      <c r="C750" s="84" t="s">
        <v>109</v>
      </c>
      <c r="D750" s="84">
        <v>2007</v>
      </c>
      <c r="E750" s="84" t="s">
        <v>108</v>
      </c>
      <c r="F750" s="85">
        <v>152.5241233254705</v>
      </c>
      <c r="G750" s="86"/>
    </row>
    <row r="751" spans="1:7" x14ac:dyDescent="0.45">
      <c r="A751" s="84">
        <v>124150</v>
      </c>
      <c r="B751" s="84">
        <v>63</v>
      </c>
      <c r="C751" s="84" t="s">
        <v>109</v>
      </c>
      <c r="D751" s="84">
        <v>2007</v>
      </c>
      <c r="E751" s="84" t="s">
        <v>108</v>
      </c>
      <c r="F751" s="85">
        <v>176.3924395202086</v>
      </c>
      <c r="G751" s="86"/>
    </row>
    <row r="752" spans="1:7" x14ac:dyDescent="0.45">
      <c r="A752" s="84">
        <v>124163</v>
      </c>
      <c r="B752" s="84">
        <v>32</v>
      </c>
      <c r="C752" s="84" t="s">
        <v>109</v>
      </c>
      <c r="D752" s="84">
        <v>1901</v>
      </c>
      <c r="E752" s="84" t="s">
        <v>108</v>
      </c>
      <c r="F752" s="85">
        <v>59.163131799457979</v>
      </c>
      <c r="G752" s="86"/>
    </row>
    <row r="753" spans="1:7" x14ac:dyDescent="0.45">
      <c r="A753" s="84">
        <v>124180</v>
      </c>
      <c r="B753" s="84">
        <v>110</v>
      </c>
      <c r="C753" s="84" t="s">
        <v>109</v>
      </c>
      <c r="D753" s="84">
        <v>2006</v>
      </c>
      <c r="E753" s="84" t="s">
        <v>108</v>
      </c>
      <c r="F753" s="85">
        <v>162.9577204223018</v>
      </c>
      <c r="G753" s="86"/>
    </row>
    <row r="754" spans="1:7" x14ac:dyDescent="0.45">
      <c r="A754" s="84">
        <v>126448</v>
      </c>
      <c r="B754" s="84">
        <v>110</v>
      </c>
      <c r="C754" s="84" t="s">
        <v>109</v>
      </c>
      <c r="D754" s="84">
        <v>2015</v>
      </c>
      <c r="E754" s="84" t="s">
        <v>108</v>
      </c>
      <c r="F754" s="85">
        <v>131.7276153814897</v>
      </c>
      <c r="G754" s="86"/>
    </row>
    <row r="755" spans="1:7" x14ac:dyDescent="0.45">
      <c r="A755" s="84">
        <v>126461</v>
      </c>
      <c r="B755" s="84">
        <v>110</v>
      </c>
      <c r="C755" s="84" t="s">
        <v>109</v>
      </c>
      <c r="D755" s="84">
        <v>2015</v>
      </c>
      <c r="E755" s="84" t="s">
        <v>108</v>
      </c>
      <c r="F755" s="85">
        <v>114.6974750527534</v>
      </c>
      <c r="G755" s="86"/>
    </row>
    <row r="756" spans="1:7" x14ac:dyDescent="0.45">
      <c r="A756" s="84">
        <v>126463</v>
      </c>
      <c r="B756" s="84">
        <v>110</v>
      </c>
      <c r="C756" s="84" t="s">
        <v>109</v>
      </c>
      <c r="D756" s="84">
        <v>1901</v>
      </c>
      <c r="E756" s="84" t="s">
        <v>108</v>
      </c>
      <c r="F756" s="85">
        <v>187.74531704247741</v>
      </c>
      <c r="G756" s="86"/>
    </row>
    <row r="757" spans="1:7" x14ac:dyDescent="0.45">
      <c r="A757" s="84">
        <v>126464</v>
      </c>
      <c r="B757" s="84">
        <v>110</v>
      </c>
      <c r="C757" s="84" t="s">
        <v>109</v>
      </c>
      <c r="D757" s="84">
        <v>2012</v>
      </c>
      <c r="E757" s="84" t="s">
        <v>108</v>
      </c>
      <c r="F757" s="85">
        <v>46.072103963200959</v>
      </c>
      <c r="G757" s="86"/>
    </row>
    <row r="758" spans="1:7" x14ac:dyDescent="0.45">
      <c r="A758" s="84">
        <v>126504</v>
      </c>
      <c r="B758" s="84">
        <v>110</v>
      </c>
      <c r="C758" s="84" t="s">
        <v>109</v>
      </c>
      <c r="D758" s="84">
        <v>2006</v>
      </c>
      <c r="E758" s="84" t="s">
        <v>108</v>
      </c>
      <c r="F758" s="85">
        <v>888.44378930091159</v>
      </c>
      <c r="G758" s="86"/>
    </row>
    <row r="759" spans="1:7" x14ac:dyDescent="0.45">
      <c r="A759" s="84">
        <v>126505</v>
      </c>
      <c r="B759" s="84">
        <v>110</v>
      </c>
      <c r="C759" s="84" t="s">
        <v>109</v>
      </c>
      <c r="D759" s="84">
        <v>2015</v>
      </c>
      <c r="E759" s="84" t="s">
        <v>108</v>
      </c>
      <c r="F759" s="85">
        <v>368.38382073592351</v>
      </c>
      <c r="G759" s="86"/>
    </row>
    <row r="760" spans="1:7" x14ac:dyDescent="0.45">
      <c r="A760" s="84">
        <v>126515</v>
      </c>
      <c r="B760" s="84">
        <v>63</v>
      </c>
      <c r="C760" s="84" t="s">
        <v>109</v>
      </c>
      <c r="D760" s="84">
        <v>2007</v>
      </c>
      <c r="E760" s="84" t="s">
        <v>108</v>
      </c>
      <c r="F760" s="85">
        <v>70.72825893917269</v>
      </c>
      <c r="G760" s="86"/>
    </row>
    <row r="761" spans="1:7" x14ac:dyDescent="0.45">
      <c r="A761" s="84">
        <v>126518</v>
      </c>
      <c r="B761" s="84">
        <v>110</v>
      </c>
      <c r="C761" s="84" t="s">
        <v>109</v>
      </c>
      <c r="D761" s="84">
        <v>2007</v>
      </c>
      <c r="E761" s="84" t="s">
        <v>108</v>
      </c>
      <c r="F761" s="85">
        <v>1087.309453002825</v>
      </c>
      <c r="G761" s="86"/>
    </row>
    <row r="762" spans="1:7" x14ac:dyDescent="0.45">
      <c r="A762" s="84">
        <v>134630</v>
      </c>
      <c r="B762" s="84">
        <v>63</v>
      </c>
      <c r="C762" s="84" t="s">
        <v>109</v>
      </c>
      <c r="D762" s="84">
        <v>2015</v>
      </c>
      <c r="E762" s="84" t="s">
        <v>169</v>
      </c>
      <c r="F762" s="85">
        <v>117.4149678209811</v>
      </c>
      <c r="G762" s="86"/>
    </row>
    <row r="763" spans="1:7" x14ac:dyDescent="0.45">
      <c r="A763" s="84">
        <v>134631</v>
      </c>
      <c r="B763" s="84">
        <v>110</v>
      </c>
      <c r="C763" s="84" t="s">
        <v>109</v>
      </c>
      <c r="D763" s="84">
        <v>2015</v>
      </c>
      <c r="E763" s="84" t="s">
        <v>169</v>
      </c>
      <c r="F763" s="85">
        <v>332.8437269933998</v>
      </c>
      <c r="G763" s="86"/>
    </row>
    <row r="764" spans="1:7" x14ac:dyDescent="0.45">
      <c r="A764" s="84">
        <v>145477</v>
      </c>
      <c r="B764" s="84">
        <v>63</v>
      </c>
      <c r="C764" s="84" t="s">
        <v>109</v>
      </c>
      <c r="D764" s="84">
        <v>2018</v>
      </c>
      <c r="E764" s="84" t="s">
        <v>108</v>
      </c>
      <c r="F764" s="85">
        <v>96.836323998063975</v>
      </c>
      <c r="G764" s="86"/>
    </row>
    <row r="765" spans="1:7" x14ac:dyDescent="0.45">
      <c r="A765" s="84">
        <v>157415</v>
      </c>
      <c r="B765" s="84">
        <v>110</v>
      </c>
      <c r="C765" s="84" t="s">
        <v>109</v>
      </c>
      <c r="D765" s="84">
        <v>2019</v>
      </c>
      <c r="E765" s="84" t="s">
        <v>108</v>
      </c>
      <c r="F765" s="85">
        <v>45.092826928132723</v>
      </c>
      <c r="G765" s="86"/>
    </row>
    <row r="766" spans="1:7" x14ac:dyDescent="0.45">
      <c r="A766" s="84">
        <v>157422</v>
      </c>
      <c r="B766" s="84">
        <v>50</v>
      </c>
      <c r="C766" s="84" t="s">
        <v>109</v>
      </c>
      <c r="D766" s="84">
        <v>2019</v>
      </c>
      <c r="E766" s="84" t="s">
        <v>108</v>
      </c>
      <c r="F766" s="85">
        <v>103.71596868653511</v>
      </c>
      <c r="G766" s="86"/>
    </row>
    <row r="767" spans="1:7" x14ac:dyDescent="0.45">
      <c r="A767" s="84">
        <v>19</v>
      </c>
      <c r="B767" s="84">
        <v>63</v>
      </c>
      <c r="C767" s="84" t="s">
        <v>109</v>
      </c>
      <c r="D767" s="84">
        <v>2007</v>
      </c>
      <c r="E767" s="84"/>
      <c r="F767" s="85">
        <v>171.98825832637439</v>
      </c>
      <c r="G767" s="86"/>
    </row>
    <row r="768" spans="1:7" x14ac:dyDescent="0.45">
      <c r="A768" s="84">
        <v>169762</v>
      </c>
      <c r="B768" s="84">
        <v>110</v>
      </c>
      <c r="C768" s="84" t="s">
        <v>109</v>
      </c>
      <c r="D768" s="84">
        <v>2020</v>
      </c>
      <c r="E768" s="84" t="s">
        <v>169</v>
      </c>
      <c r="F768" s="85">
        <v>45.438894206147701</v>
      </c>
      <c r="G768" s="86"/>
    </row>
    <row r="769" spans="1:7" x14ac:dyDescent="0.45">
      <c r="A769" s="84">
        <v>169795</v>
      </c>
      <c r="B769" s="84">
        <v>63</v>
      </c>
      <c r="C769" s="84" t="s">
        <v>109</v>
      </c>
      <c r="D769" s="84">
        <v>2020</v>
      </c>
      <c r="E769" s="84" t="s">
        <v>169</v>
      </c>
      <c r="F769" s="85">
        <v>303.32150105073117</v>
      </c>
      <c r="G769" s="86"/>
    </row>
    <row r="770" spans="1:7" x14ac:dyDescent="0.45">
      <c r="A770" s="84">
        <v>169839</v>
      </c>
      <c r="B770" s="84">
        <v>110</v>
      </c>
      <c r="C770" s="84" t="s">
        <v>109</v>
      </c>
      <c r="D770" s="84">
        <v>2020</v>
      </c>
      <c r="E770" s="84" t="s">
        <v>169</v>
      </c>
      <c r="F770" s="85">
        <v>445.48160309786368</v>
      </c>
      <c r="G770" s="86"/>
    </row>
    <row r="771" spans="1:7" x14ac:dyDescent="0.45">
      <c r="A771" s="84">
        <v>169851</v>
      </c>
      <c r="B771" s="84">
        <v>63</v>
      </c>
      <c r="C771" s="84" t="s">
        <v>109</v>
      </c>
      <c r="D771" s="84">
        <v>2020</v>
      </c>
      <c r="E771" s="84" t="s">
        <v>169</v>
      </c>
      <c r="F771" s="85">
        <v>92.729717219370201</v>
      </c>
      <c r="G771" s="86"/>
    </row>
    <row r="772" spans="1:7" x14ac:dyDescent="0.45">
      <c r="A772" s="84">
        <v>169852</v>
      </c>
      <c r="B772" s="84">
        <v>32</v>
      </c>
      <c r="C772" s="84" t="s">
        <v>109</v>
      </c>
      <c r="D772" s="84">
        <v>2020</v>
      </c>
      <c r="E772" s="84" t="s">
        <v>169</v>
      </c>
      <c r="F772" s="85">
        <v>20.120860877931289</v>
      </c>
      <c r="G772" s="86"/>
    </row>
    <row r="773" spans="1:7" x14ac:dyDescent="0.45">
      <c r="A773" s="84">
        <v>169863</v>
      </c>
      <c r="B773" s="84">
        <v>63</v>
      </c>
      <c r="C773" s="84" t="s">
        <v>109</v>
      </c>
      <c r="D773" s="84">
        <v>2020</v>
      </c>
      <c r="E773" s="84" t="s">
        <v>169</v>
      </c>
      <c r="F773" s="85">
        <v>45.926024394435501</v>
      </c>
      <c r="G773" s="86"/>
    </row>
    <row r="774" spans="1:7" x14ac:dyDescent="0.45">
      <c r="A774" s="84">
        <v>169890</v>
      </c>
      <c r="B774" s="84">
        <v>110</v>
      </c>
      <c r="C774" s="84" t="s">
        <v>109</v>
      </c>
      <c r="D774" s="84">
        <v>2020</v>
      </c>
      <c r="E774" s="84" t="s">
        <v>169</v>
      </c>
      <c r="F774" s="85">
        <v>89.598242739232418</v>
      </c>
      <c r="G774" s="86"/>
    </row>
    <row r="775" spans="1:7" x14ac:dyDescent="0.45">
      <c r="A775" s="84">
        <v>169952</v>
      </c>
      <c r="B775" s="84">
        <v>110</v>
      </c>
      <c r="C775" s="84" t="s">
        <v>109</v>
      </c>
      <c r="D775" s="84">
        <v>2020</v>
      </c>
      <c r="E775" s="84" t="s">
        <v>169</v>
      </c>
      <c r="F775" s="85">
        <v>777.70684768068804</v>
      </c>
      <c r="G775" s="86"/>
    </row>
    <row r="776" spans="1:7" x14ac:dyDescent="0.45">
      <c r="A776" s="84">
        <v>169953</v>
      </c>
      <c r="B776" s="84">
        <v>110</v>
      </c>
      <c r="C776" s="84" t="s">
        <v>109</v>
      </c>
      <c r="D776" s="84">
        <v>2020</v>
      </c>
      <c r="E776" s="84" t="s">
        <v>169</v>
      </c>
      <c r="F776" s="85">
        <v>268.14557920691442</v>
      </c>
      <c r="G776" s="86"/>
    </row>
    <row r="777" spans="1:7" x14ac:dyDescent="0.45">
      <c r="A777" s="84">
        <v>169954</v>
      </c>
      <c r="B777" s="84">
        <v>110</v>
      </c>
      <c r="C777" s="84" t="s">
        <v>109</v>
      </c>
      <c r="D777" s="84">
        <v>2020</v>
      </c>
      <c r="E777" s="84" t="s">
        <v>169</v>
      </c>
      <c r="F777" s="85">
        <v>382.34354645955989</v>
      </c>
      <c r="G777" s="86"/>
    </row>
    <row r="778" spans="1:7" x14ac:dyDescent="0.45">
      <c r="A778" s="84">
        <v>169955</v>
      </c>
      <c r="B778" s="84">
        <v>63</v>
      </c>
      <c r="C778" s="84" t="s">
        <v>109</v>
      </c>
      <c r="D778" s="84">
        <v>2020</v>
      </c>
      <c r="E778" s="84" t="s">
        <v>169</v>
      </c>
      <c r="F778" s="85">
        <v>219.37364726678501</v>
      </c>
      <c r="G778" s="86"/>
    </row>
    <row r="779" spans="1:7" x14ac:dyDescent="0.45">
      <c r="A779" s="84">
        <v>115513</v>
      </c>
      <c r="B779" s="84">
        <v>110</v>
      </c>
      <c r="C779" s="84" t="s">
        <v>109</v>
      </c>
      <c r="D779" s="84">
        <v>2003</v>
      </c>
      <c r="E779" s="84" t="s">
        <v>108</v>
      </c>
      <c r="F779" s="85">
        <v>2.7805781590965322</v>
      </c>
      <c r="G779" s="86"/>
    </row>
    <row r="780" spans="1:7" x14ac:dyDescent="0.45">
      <c r="A780" s="84">
        <v>124250</v>
      </c>
      <c r="B780" s="84">
        <v>200</v>
      </c>
      <c r="C780" s="84" t="s">
        <v>109</v>
      </c>
      <c r="D780" s="84">
        <v>1901</v>
      </c>
      <c r="E780" s="84" t="s">
        <v>108</v>
      </c>
      <c r="F780" s="85">
        <v>391.08877768690672</v>
      </c>
      <c r="G780" s="86"/>
    </row>
    <row r="781" spans="1:7" x14ac:dyDescent="0.45">
      <c r="A781" s="84">
        <v>124268</v>
      </c>
      <c r="B781" s="84">
        <v>65</v>
      </c>
      <c r="C781" s="84" t="s">
        <v>112</v>
      </c>
      <c r="D781" s="84">
        <v>1901</v>
      </c>
      <c r="E781" s="84" t="s">
        <v>108</v>
      </c>
      <c r="F781" s="85">
        <v>62.804496011518211</v>
      </c>
      <c r="G781" s="86"/>
    </row>
    <row r="782" spans="1:7" x14ac:dyDescent="0.45">
      <c r="A782" s="84">
        <v>124270</v>
      </c>
      <c r="B782" s="84"/>
      <c r="C782" s="84"/>
      <c r="D782" s="84">
        <v>1901</v>
      </c>
      <c r="E782" s="84" t="s">
        <v>108</v>
      </c>
      <c r="F782" s="85">
        <v>118.5551948053959</v>
      </c>
      <c r="G782" s="86"/>
    </row>
    <row r="783" spans="1:7" x14ac:dyDescent="0.45">
      <c r="A783" s="84">
        <v>124271</v>
      </c>
      <c r="B783" s="84"/>
      <c r="C783" s="84"/>
      <c r="D783" s="84">
        <v>1901</v>
      </c>
      <c r="E783" s="84" t="s">
        <v>108</v>
      </c>
      <c r="F783" s="85">
        <v>69.371397931889319</v>
      </c>
      <c r="G783" s="86"/>
    </row>
    <row r="784" spans="1:7" x14ac:dyDescent="0.45">
      <c r="A784" s="84">
        <v>126471</v>
      </c>
      <c r="B784" s="84">
        <v>200</v>
      </c>
      <c r="C784" s="84" t="s">
        <v>109</v>
      </c>
      <c r="D784" s="84">
        <v>1901</v>
      </c>
      <c r="E784" s="84" t="s">
        <v>108</v>
      </c>
      <c r="F784" s="85">
        <v>84.001983130232759</v>
      </c>
      <c r="G784" s="86"/>
    </row>
    <row r="785" spans="1:7" x14ac:dyDescent="0.45">
      <c r="A785" s="84">
        <v>126521</v>
      </c>
      <c r="B785" s="84">
        <v>63</v>
      </c>
      <c r="C785" s="84" t="s">
        <v>109</v>
      </c>
      <c r="D785" s="84">
        <v>1901</v>
      </c>
      <c r="E785" s="84" t="s">
        <v>108</v>
      </c>
      <c r="F785" s="85">
        <v>202.86096349213011</v>
      </c>
      <c r="G785" s="86"/>
    </row>
    <row r="786" spans="1:7" x14ac:dyDescent="0.45">
      <c r="A786" s="84">
        <v>126522</v>
      </c>
      <c r="B786" s="84">
        <v>50</v>
      </c>
      <c r="C786" s="84" t="s">
        <v>109</v>
      </c>
      <c r="D786" s="84">
        <v>1901</v>
      </c>
      <c r="E786" s="84" t="s">
        <v>108</v>
      </c>
      <c r="F786" s="85">
        <v>158.00080387942739</v>
      </c>
      <c r="G786" s="86"/>
    </row>
    <row r="787" spans="1:7" x14ac:dyDescent="0.45">
      <c r="A787" s="84">
        <v>126573</v>
      </c>
      <c r="B787" s="84">
        <v>110</v>
      </c>
      <c r="C787" s="84" t="s">
        <v>109</v>
      </c>
      <c r="D787" s="84">
        <v>1901</v>
      </c>
      <c r="E787" s="84" t="s">
        <v>108</v>
      </c>
      <c r="F787" s="85">
        <v>52.514868563997879</v>
      </c>
      <c r="G787" s="86"/>
    </row>
    <row r="788" spans="1:7" x14ac:dyDescent="0.45">
      <c r="A788" s="84">
        <v>126574</v>
      </c>
      <c r="B788" s="84">
        <v>110</v>
      </c>
      <c r="C788" s="84" t="s">
        <v>109</v>
      </c>
      <c r="D788" s="84">
        <v>1901</v>
      </c>
      <c r="E788" s="84" t="s">
        <v>108</v>
      </c>
      <c r="F788" s="85">
        <v>32.584746693361133</v>
      </c>
      <c r="G788" s="86"/>
    </row>
    <row r="789" spans="1:7" x14ac:dyDescent="0.45">
      <c r="A789" s="84">
        <v>157123</v>
      </c>
      <c r="B789" s="84">
        <v>63</v>
      </c>
      <c r="C789" s="84" t="s">
        <v>109</v>
      </c>
      <c r="D789" s="84">
        <v>2019</v>
      </c>
      <c r="E789" s="84" t="s">
        <v>108</v>
      </c>
      <c r="F789" s="85">
        <v>1.4995017760836129</v>
      </c>
      <c r="G789" s="86"/>
    </row>
    <row r="790" spans="1:7" x14ac:dyDescent="0.45">
      <c r="A790" s="84">
        <v>157124</v>
      </c>
      <c r="B790" s="84">
        <v>110</v>
      </c>
      <c r="C790" s="84" t="s">
        <v>109</v>
      </c>
      <c r="D790" s="84">
        <v>2019</v>
      </c>
      <c r="E790" s="84" t="s">
        <v>108</v>
      </c>
      <c r="F790" s="85">
        <v>134.24491046616171</v>
      </c>
      <c r="G790" s="86"/>
    </row>
    <row r="791" spans="1:7" x14ac:dyDescent="0.45">
      <c r="A791" s="84">
        <v>126530</v>
      </c>
      <c r="B791" s="84">
        <v>110</v>
      </c>
      <c r="C791" s="84" t="s">
        <v>109</v>
      </c>
      <c r="D791" s="84">
        <v>2006</v>
      </c>
      <c r="E791" s="84" t="s">
        <v>108</v>
      </c>
      <c r="F791" s="85">
        <v>55.881328556291628</v>
      </c>
      <c r="G791" s="86"/>
    </row>
    <row r="792" spans="1:7" x14ac:dyDescent="0.45">
      <c r="A792" s="84">
        <v>14080</v>
      </c>
      <c r="B792" s="84">
        <v>0</v>
      </c>
      <c r="C792" s="84"/>
      <c r="D792" s="84">
        <v>1901</v>
      </c>
      <c r="E792" s="84"/>
      <c r="F792" s="85">
        <v>158.087428120765</v>
      </c>
      <c r="G792" s="86"/>
    </row>
    <row r="793" spans="1:7" x14ac:dyDescent="0.45">
      <c r="A793" s="84">
        <v>124209</v>
      </c>
      <c r="B793" s="84">
        <v>110</v>
      </c>
      <c r="C793" s="84" t="s">
        <v>109</v>
      </c>
      <c r="D793" s="84">
        <v>1901</v>
      </c>
      <c r="E793" s="84" t="s">
        <v>108</v>
      </c>
      <c r="F793" s="85">
        <v>373.85430519697832</v>
      </c>
      <c r="G793" s="86"/>
    </row>
    <row r="794" spans="1:7" x14ac:dyDescent="0.45">
      <c r="A794" s="84">
        <v>124210</v>
      </c>
      <c r="B794" s="84">
        <v>110</v>
      </c>
      <c r="C794" s="84" t="s">
        <v>109</v>
      </c>
      <c r="D794" s="84">
        <v>1901</v>
      </c>
      <c r="E794" s="84" t="s">
        <v>108</v>
      </c>
      <c r="F794" s="85">
        <v>381.41911086334977</v>
      </c>
      <c r="G794" s="86"/>
    </row>
    <row r="795" spans="1:7" x14ac:dyDescent="0.45">
      <c r="A795" s="84">
        <v>124216</v>
      </c>
      <c r="B795" s="84">
        <v>110</v>
      </c>
      <c r="C795" s="84" t="s">
        <v>109</v>
      </c>
      <c r="D795" s="84">
        <v>1901</v>
      </c>
      <c r="E795" s="84" t="s">
        <v>108</v>
      </c>
      <c r="F795" s="85">
        <v>504.09068027009363</v>
      </c>
      <c r="G795" s="86"/>
    </row>
    <row r="796" spans="1:7" x14ac:dyDescent="0.45">
      <c r="A796" s="84">
        <v>124217</v>
      </c>
      <c r="B796" s="84"/>
      <c r="C796" s="84"/>
      <c r="D796" s="84">
        <v>1901</v>
      </c>
      <c r="E796" s="84" t="s">
        <v>108</v>
      </c>
      <c r="F796" s="85">
        <v>60.960339634079062</v>
      </c>
      <c r="G796" s="86"/>
    </row>
    <row r="797" spans="1:7" x14ac:dyDescent="0.45">
      <c r="A797" s="84">
        <v>124218</v>
      </c>
      <c r="B797" s="84"/>
      <c r="C797" s="84"/>
      <c r="D797" s="84">
        <v>1901</v>
      </c>
      <c r="E797" s="84" t="s">
        <v>108</v>
      </c>
      <c r="F797" s="85">
        <v>83.431485490760508</v>
      </c>
      <c r="G797" s="86"/>
    </row>
    <row r="798" spans="1:7" x14ac:dyDescent="0.45">
      <c r="A798" s="84">
        <v>124225</v>
      </c>
      <c r="B798" s="84">
        <v>110</v>
      </c>
      <c r="C798" s="84" t="s">
        <v>109</v>
      </c>
      <c r="D798" s="84">
        <v>1901</v>
      </c>
      <c r="E798" s="84" t="s">
        <v>108</v>
      </c>
      <c r="F798" s="85">
        <v>108.1024601103057</v>
      </c>
      <c r="G798" s="86"/>
    </row>
    <row r="799" spans="1:7" x14ac:dyDescent="0.45">
      <c r="A799" s="84">
        <v>124231</v>
      </c>
      <c r="B799" s="84"/>
      <c r="C799" s="84"/>
      <c r="D799" s="84">
        <v>1901</v>
      </c>
      <c r="E799" s="84" t="s">
        <v>108</v>
      </c>
      <c r="F799" s="85">
        <v>103.9638926063092</v>
      </c>
      <c r="G799" s="86"/>
    </row>
    <row r="800" spans="1:7" x14ac:dyDescent="0.45">
      <c r="A800" s="84">
        <v>124234</v>
      </c>
      <c r="B800" s="84">
        <v>100</v>
      </c>
      <c r="C800" s="84" t="s">
        <v>112</v>
      </c>
      <c r="D800" s="84">
        <v>1901</v>
      </c>
      <c r="E800" s="84" t="s">
        <v>108</v>
      </c>
      <c r="F800" s="85">
        <v>23.683277265324179</v>
      </c>
      <c r="G800" s="86"/>
    </row>
    <row r="801" spans="1:7" x14ac:dyDescent="0.45">
      <c r="A801" s="84">
        <v>124237</v>
      </c>
      <c r="B801" s="84"/>
      <c r="C801" s="84"/>
      <c r="D801" s="84">
        <v>1901</v>
      </c>
      <c r="E801" s="84" t="s">
        <v>108</v>
      </c>
      <c r="F801" s="85">
        <v>36.217024710143299</v>
      </c>
      <c r="G801" s="86"/>
    </row>
    <row r="802" spans="1:7" x14ac:dyDescent="0.45">
      <c r="A802" s="84">
        <v>124241</v>
      </c>
      <c r="B802" s="84">
        <v>40</v>
      </c>
      <c r="C802" s="84" t="s">
        <v>109</v>
      </c>
      <c r="D802" s="84">
        <v>1901</v>
      </c>
      <c r="E802" s="84" t="s">
        <v>108</v>
      </c>
      <c r="F802" s="85">
        <v>196.72767651168249</v>
      </c>
      <c r="G802" s="86"/>
    </row>
    <row r="803" spans="1:7" x14ac:dyDescent="0.45">
      <c r="A803" s="84">
        <v>124242</v>
      </c>
      <c r="B803" s="84"/>
      <c r="C803" s="84"/>
      <c r="D803" s="84">
        <v>1901</v>
      </c>
      <c r="E803" s="84" t="s">
        <v>108</v>
      </c>
      <c r="F803" s="85">
        <v>302.11658839931221</v>
      </c>
      <c r="G803" s="86"/>
    </row>
    <row r="804" spans="1:7" x14ac:dyDescent="0.45">
      <c r="A804" s="84">
        <v>126468</v>
      </c>
      <c r="B804" s="84">
        <v>110</v>
      </c>
      <c r="C804" s="84" t="s">
        <v>109</v>
      </c>
      <c r="D804" s="84">
        <v>1901</v>
      </c>
      <c r="E804" s="84" t="s">
        <v>108</v>
      </c>
      <c r="F804" s="85">
        <v>360.70487154079058</v>
      </c>
      <c r="G804" s="86"/>
    </row>
    <row r="805" spans="1:7" x14ac:dyDescent="0.45">
      <c r="A805" s="84">
        <v>126472</v>
      </c>
      <c r="B805" s="84">
        <v>110</v>
      </c>
      <c r="C805" s="84" t="s">
        <v>109</v>
      </c>
      <c r="D805" s="84">
        <v>2005</v>
      </c>
      <c r="E805" s="84" t="s">
        <v>108</v>
      </c>
      <c r="F805" s="85">
        <v>106.34870993188611</v>
      </c>
      <c r="G805" s="86"/>
    </row>
    <row r="806" spans="1:7" x14ac:dyDescent="0.45">
      <c r="A806" s="84">
        <v>126473</v>
      </c>
      <c r="B806" s="84">
        <v>110</v>
      </c>
      <c r="C806" s="84" t="s">
        <v>109</v>
      </c>
      <c r="D806" s="84">
        <v>2005</v>
      </c>
      <c r="E806" s="84" t="s">
        <v>108</v>
      </c>
      <c r="F806" s="85">
        <v>38.829480902130427</v>
      </c>
      <c r="G806" s="86"/>
    </row>
    <row r="807" spans="1:7" x14ac:dyDescent="0.45">
      <c r="A807" s="84">
        <v>126474</v>
      </c>
      <c r="B807" s="84"/>
      <c r="C807" s="84"/>
      <c r="D807" s="84">
        <v>1901</v>
      </c>
      <c r="E807" s="84" t="s">
        <v>108</v>
      </c>
      <c r="F807" s="85">
        <v>27.467913286944231</v>
      </c>
      <c r="G807" s="86"/>
    </row>
    <row r="808" spans="1:7" x14ac:dyDescent="0.45">
      <c r="A808" s="84">
        <v>126500</v>
      </c>
      <c r="B808" s="84">
        <v>110</v>
      </c>
      <c r="C808" s="84" t="s">
        <v>109</v>
      </c>
      <c r="D808" s="84">
        <v>2005</v>
      </c>
      <c r="E808" s="84" t="s">
        <v>108</v>
      </c>
      <c r="F808" s="85">
        <v>87.36281933548895</v>
      </c>
      <c r="G808" s="86"/>
    </row>
    <row r="809" spans="1:7" x14ac:dyDescent="0.45">
      <c r="A809" s="84">
        <v>126501</v>
      </c>
      <c r="B809" s="84"/>
      <c r="C809" s="84"/>
      <c r="D809" s="84">
        <v>1901</v>
      </c>
      <c r="E809" s="84" t="s">
        <v>108</v>
      </c>
      <c r="F809" s="85">
        <v>36.583273697593029</v>
      </c>
      <c r="G809" s="86"/>
    </row>
    <row r="810" spans="1:7" x14ac:dyDescent="0.45">
      <c r="A810" s="84">
        <v>126560</v>
      </c>
      <c r="B810" s="84">
        <v>100</v>
      </c>
      <c r="C810" s="84" t="s">
        <v>112</v>
      </c>
      <c r="D810" s="84">
        <v>1901</v>
      </c>
      <c r="E810" s="84" t="s">
        <v>108</v>
      </c>
      <c r="F810" s="85">
        <v>76.813230452057724</v>
      </c>
      <c r="G810" s="86"/>
    </row>
    <row r="811" spans="1:7" x14ac:dyDescent="0.45">
      <c r="A811" s="84">
        <v>126571</v>
      </c>
      <c r="B811" s="84">
        <v>110</v>
      </c>
      <c r="C811" s="84" t="s">
        <v>109</v>
      </c>
      <c r="D811" s="84">
        <v>1901</v>
      </c>
      <c r="E811" s="84" t="s">
        <v>108</v>
      </c>
      <c r="F811" s="85">
        <v>371.84321323918812</v>
      </c>
      <c r="G811" s="86"/>
    </row>
    <row r="812" spans="1:7" x14ac:dyDescent="0.45">
      <c r="A812" s="84">
        <v>126572</v>
      </c>
      <c r="B812" s="84">
        <v>110</v>
      </c>
      <c r="C812" s="84" t="s">
        <v>109</v>
      </c>
      <c r="D812" s="84">
        <v>1901</v>
      </c>
      <c r="E812" s="84" t="s">
        <v>108</v>
      </c>
      <c r="F812" s="85">
        <v>326.9585812972586</v>
      </c>
      <c r="G812" s="86"/>
    </row>
    <row r="813" spans="1:7" x14ac:dyDescent="0.45">
      <c r="A813" s="84">
        <v>134632</v>
      </c>
      <c r="B813" s="84">
        <v>110</v>
      </c>
      <c r="C813" s="84" t="s">
        <v>109</v>
      </c>
      <c r="D813" s="84">
        <v>1901</v>
      </c>
      <c r="E813" s="84" t="s">
        <v>169</v>
      </c>
      <c r="F813" s="85">
        <v>40.943202642317758</v>
      </c>
      <c r="G813" s="86"/>
    </row>
    <row r="814" spans="1:7" x14ac:dyDescent="0.45">
      <c r="A814" s="84">
        <v>148021</v>
      </c>
      <c r="B814" s="84">
        <v>100</v>
      </c>
      <c r="C814" s="84" t="s">
        <v>112</v>
      </c>
      <c r="D814" s="84">
        <v>1901</v>
      </c>
      <c r="E814" s="84" t="s">
        <v>108</v>
      </c>
      <c r="F814" s="85">
        <v>116.8057371092756</v>
      </c>
      <c r="G814" s="86"/>
    </row>
    <row r="815" spans="1:7" x14ac:dyDescent="0.45">
      <c r="A815" s="84">
        <v>165552</v>
      </c>
      <c r="B815" s="84">
        <v>65</v>
      </c>
      <c r="C815" s="84" t="s">
        <v>112</v>
      </c>
      <c r="D815" s="84">
        <v>1901</v>
      </c>
      <c r="E815" s="84" t="s">
        <v>108</v>
      </c>
      <c r="F815" s="85">
        <v>57.766506385764472</v>
      </c>
      <c r="G815" s="86"/>
    </row>
    <row r="816" spans="1:7" x14ac:dyDescent="0.45">
      <c r="A816" s="84">
        <v>148022</v>
      </c>
      <c r="B816" s="84">
        <v>110</v>
      </c>
      <c r="C816" s="84" t="s">
        <v>109</v>
      </c>
      <c r="D816" s="84">
        <v>2015</v>
      </c>
      <c r="E816" s="84" t="s">
        <v>108</v>
      </c>
      <c r="F816" s="85">
        <v>0.56525569427024602</v>
      </c>
      <c r="G816" s="86"/>
    </row>
    <row r="817" spans="1:7" x14ac:dyDescent="0.45">
      <c r="A817" s="84">
        <v>131462</v>
      </c>
      <c r="B817" s="84"/>
      <c r="C817" s="84"/>
      <c r="D817" s="84">
        <v>1901</v>
      </c>
      <c r="E817" s="84" t="s">
        <v>108</v>
      </c>
      <c r="F817" s="85">
        <v>68.305199084896273</v>
      </c>
      <c r="G817" s="86"/>
    </row>
    <row r="818" spans="1:7" x14ac:dyDescent="0.45">
      <c r="A818" s="84">
        <v>131484</v>
      </c>
      <c r="B818" s="84">
        <v>200</v>
      </c>
      <c r="C818" s="84" t="s">
        <v>112</v>
      </c>
      <c r="D818" s="84">
        <v>1901</v>
      </c>
      <c r="E818" s="84" t="s">
        <v>108</v>
      </c>
      <c r="F818" s="85">
        <v>109.3329541652836</v>
      </c>
      <c r="G818" s="86"/>
    </row>
    <row r="819" spans="1:7" x14ac:dyDescent="0.45">
      <c r="A819" s="84">
        <v>131456</v>
      </c>
      <c r="B819" s="84">
        <v>200</v>
      </c>
      <c r="C819" s="84" t="s">
        <v>112</v>
      </c>
      <c r="D819" s="84">
        <v>1901</v>
      </c>
      <c r="E819" s="84" t="s">
        <v>108</v>
      </c>
      <c r="F819" s="85">
        <v>13.80763539635584</v>
      </c>
      <c r="G819" s="86"/>
    </row>
    <row r="820" spans="1:7" x14ac:dyDescent="0.45">
      <c r="A820" s="84">
        <v>131460</v>
      </c>
      <c r="B820" s="84"/>
      <c r="C820" s="84"/>
      <c r="D820" s="84">
        <v>1901</v>
      </c>
      <c r="E820" s="84" t="s">
        <v>108</v>
      </c>
      <c r="F820" s="85">
        <v>111.59873634758</v>
      </c>
      <c r="G820" s="86"/>
    </row>
    <row r="821" spans="1:7" x14ac:dyDescent="0.45">
      <c r="A821" s="84">
        <v>165554</v>
      </c>
      <c r="B821" s="84">
        <v>200</v>
      </c>
      <c r="C821" s="84" t="s">
        <v>111</v>
      </c>
      <c r="D821" s="84">
        <v>1901</v>
      </c>
      <c r="E821" s="84" t="s">
        <v>108</v>
      </c>
      <c r="F821" s="85">
        <v>109.9952162860901</v>
      </c>
      <c r="G821" s="86" t="s">
        <v>296</v>
      </c>
    </row>
    <row r="822" spans="1:7" x14ac:dyDescent="0.45">
      <c r="A822" s="84">
        <v>14090</v>
      </c>
      <c r="B822" s="84">
        <v>0</v>
      </c>
      <c r="C822" s="84"/>
      <c r="D822" s="84">
        <v>1989</v>
      </c>
      <c r="E822" s="84"/>
      <c r="F822" s="85">
        <v>270.14570776791891</v>
      </c>
      <c r="G822" s="86"/>
    </row>
    <row r="823" spans="1:7" x14ac:dyDescent="0.45">
      <c r="A823" s="84">
        <v>4498</v>
      </c>
      <c r="B823" s="84">
        <v>200</v>
      </c>
      <c r="C823" s="84" t="s">
        <v>124</v>
      </c>
      <c r="D823" s="84">
        <v>1901</v>
      </c>
      <c r="E823" s="84"/>
      <c r="F823" s="85">
        <v>1.701708187586789</v>
      </c>
      <c r="G823" s="86"/>
    </row>
    <row r="824" spans="1:7" x14ac:dyDescent="0.45">
      <c r="A824" s="84">
        <v>4514</v>
      </c>
      <c r="B824" s="84">
        <v>200</v>
      </c>
      <c r="C824" s="84" t="s">
        <v>133</v>
      </c>
      <c r="D824" s="84">
        <v>1901</v>
      </c>
      <c r="E824" s="84"/>
      <c r="F824" s="85">
        <v>1.6171418128641439</v>
      </c>
      <c r="G824" s="86"/>
    </row>
    <row r="825" spans="1:7" x14ac:dyDescent="0.45">
      <c r="A825" s="84">
        <v>4513</v>
      </c>
      <c r="B825" s="84">
        <v>200</v>
      </c>
      <c r="C825" s="84" t="s">
        <v>133</v>
      </c>
      <c r="D825" s="84">
        <v>1901</v>
      </c>
      <c r="E825" s="84"/>
      <c r="F825" s="85">
        <v>4.2963545072847973</v>
      </c>
      <c r="G825" s="86"/>
    </row>
    <row r="826" spans="1:7" x14ac:dyDescent="0.45">
      <c r="A826" s="84">
        <v>976</v>
      </c>
      <c r="B826" s="84">
        <v>200</v>
      </c>
      <c r="C826" s="84" t="s">
        <v>124</v>
      </c>
      <c r="D826" s="84">
        <v>1901</v>
      </c>
      <c r="E826" s="84"/>
      <c r="F826" s="85">
        <v>1.8604363528045189</v>
      </c>
      <c r="G826" s="86"/>
    </row>
    <row r="827" spans="1:7" x14ac:dyDescent="0.45">
      <c r="A827" s="84">
        <v>3113</v>
      </c>
      <c r="B827" s="84">
        <v>200</v>
      </c>
      <c r="C827" s="84" t="s">
        <v>124</v>
      </c>
      <c r="D827" s="84">
        <v>1901</v>
      </c>
      <c r="E827" s="84"/>
      <c r="F827" s="85">
        <v>117.0375547251039</v>
      </c>
      <c r="G827" s="86"/>
    </row>
    <row r="828" spans="1:7" x14ac:dyDescent="0.45">
      <c r="A828" s="84">
        <v>14176</v>
      </c>
      <c r="B828" s="84">
        <v>0</v>
      </c>
      <c r="C828" s="84"/>
      <c r="D828" s="84">
        <v>1989</v>
      </c>
      <c r="E828" s="84"/>
      <c r="F828" s="85">
        <v>270.13828274008262</v>
      </c>
      <c r="G828" s="86"/>
    </row>
    <row r="829" spans="1:7" x14ac:dyDescent="0.45">
      <c r="A829" s="84">
        <v>14089</v>
      </c>
      <c r="B829" s="84">
        <v>0</v>
      </c>
      <c r="C829" s="84"/>
      <c r="D829" s="84">
        <v>1989</v>
      </c>
      <c r="E829" s="84"/>
      <c r="F829" s="85">
        <v>270.68537896914478</v>
      </c>
      <c r="G829" s="86"/>
    </row>
    <row r="830" spans="1:7" x14ac:dyDescent="0.45">
      <c r="A830" s="84">
        <v>14160</v>
      </c>
      <c r="B830" s="84">
        <v>0</v>
      </c>
      <c r="C830" s="84"/>
      <c r="D830" s="84">
        <v>1901</v>
      </c>
      <c r="E830" s="84"/>
      <c r="F830" s="85">
        <v>121.18865392622411</v>
      </c>
      <c r="G830" s="86"/>
    </row>
    <row r="831" spans="1:7" x14ac:dyDescent="0.45">
      <c r="A831" s="84">
        <v>14097</v>
      </c>
      <c r="B831" s="84">
        <v>0</v>
      </c>
      <c r="C831" s="84"/>
      <c r="D831" s="84">
        <v>1901</v>
      </c>
      <c r="E831" s="84"/>
      <c r="F831" s="85">
        <v>157.33697102760081</v>
      </c>
      <c r="G831" s="86"/>
    </row>
    <row r="832" spans="1:7" x14ac:dyDescent="0.45">
      <c r="A832" s="84">
        <v>14257</v>
      </c>
      <c r="B832" s="84">
        <v>0</v>
      </c>
      <c r="C832" s="84"/>
      <c r="D832" s="84">
        <v>1901</v>
      </c>
      <c r="E832" s="84"/>
      <c r="F832" s="85">
        <v>1.240950296701685</v>
      </c>
      <c r="G832" s="86"/>
    </row>
    <row r="833" spans="1:7" x14ac:dyDescent="0.45">
      <c r="A833" s="84">
        <v>14258</v>
      </c>
      <c r="B833" s="84">
        <v>0</v>
      </c>
      <c r="C833" s="84"/>
      <c r="D833" s="84">
        <v>1989</v>
      </c>
      <c r="E833" s="84"/>
      <c r="F833" s="85">
        <v>0.85742241039443801</v>
      </c>
      <c r="G833" s="86"/>
    </row>
    <row r="834" spans="1:7" x14ac:dyDescent="0.45">
      <c r="A834" s="84">
        <v>14174</v>
      </c>
      <c r="B834" s="84">
        <v>0</v>
      </c>
      <c r="C834" s="84"/>
      <c r="D834" s="84">
        <v>1989</v>
      </c>
      <c r="E834" s="84"/>
      <c r="F834" s="85">
        <v>43.783236066831627</v>
      </c>
      <c r="G834" s="86"/>
    </row>
    <row r="835" spans="1:7" x14ac:dyDescent="0.45">
      <c r="A835" s="84">
        <v>14175</v>
      </c>
      <c r="B835" s="84">
        <v>0</v>
      </c>
      <c r="C835" s="84"/>
      <c r="D835" s="84">
        <v>1989</v>
      </c>
      <c r="E835" s="84"/>
      <c r="F835" s="85">
        <v>40.935073462124791</v>
      </c>
      <c r="G835" s="86"/>
    </row>
    <row r="836" spans="1:7" x14ac:dyDescent="0.45">
      <c r="A836" s="84">
        <v>14088</v>
      </c>
      <c r="B836" s="84">
        <v>0</v>
      </c>
      <c r="C836" s="84"/>
      <c r="D836" s="84">
        <v>1989</v>
      </c>
      <c r="E836" s="84"/>
      <c r="F836" s="85">
        <v>44.995753102759359</v>
      </c>
      <c r="G836" s="86"/>
    </row>
    <row r="837" spans="1:7" x14ac:dyDescent="0.45">
      <c r="A837" s="84">
        <v>109994</v>
      </c>
      <c r="B837" s="84">
        <v>100</v>
      </c>
      <c r="C837" s="84"/>
      <c r="D837" s="84">
        <v>1901</v>
      </c>
      <c r="E837" s="84" t="s">
        <v>108</v>
      </c>
      <c r="F837" s="85">
        <v>26.095173312777732</v>
      </c>
      <c r="G837" s="86"/>
    </row>
    <row r="838" spans="1:7" x14ac:dyDescent="0.45">
      <c r="A838" s="84">
        <v>109996</v>
      </c>
      <c r="B838" s="84">
        <v>100</v>
      </c>
      <c r="C838" s="84"/>
      <c r="D838" s="84">
        <v>1901</v>
      </c>
      <c r="E838" s="84" t="s">
        <v>108</v>
      </c>
      <c r="F838" s="85">
        <v>7.792959468998558</v>
      </c>
      <c r="G838" s="86"/>
    </row>
    <row r="839" spans="1:7" x14ac:dyDescent="0.45">
      <c r="A839" s="84">
        <v>109998</v>
      </c>
      <c r="B839" s="84">
        <v>100</v>
      </c>
      <c r="C839" s="84"/>
      <c r="D839" s="84">
        <v>1901</v>
      </c>
      <c r="E839" s="84" t="s">
        <v>108</v>
      </c>
      <c r="F839" s="85">
        <v>12.45132326998951</v>
      </c>
      <c r="G839" s="86"/>
    </row>
    <row r="840" spans="1:7" x14ac:dyDescent="0.45">
      <c r="A840" s="84">
        <v>109999</v>
      </c>
      <c r="B840" s="84">
        <v>100</v>
      </c>
      <c r="C840" s="84"/>
      <c r="D840" s="84">
        <v>1901</v>
      </c>
      <c r="E840" s="84" t="s">
        <v>108</v>
      </c>
      <c r="F840" s="85">
        <v>24.380347922874659</v>
      </c>
      <c r="G840" s="86"/>
    </row>
    <row r="841" spans="1:7" x14ac:dyDescent="0.45">
      <c r="A841" s="84">
        <v>110738</v>
      </c>
      <c r="B841" s="84">
        <v>32</v>
      </c>
      <c r="C841" s="84" t="s">
        <v>109</v>
      </c>
      <c r="D841" s="84">
        <v>2006</v>
      </c>
      <c r="E841" s="84" t="s">
        <v>108</v>
      </c>
      <c r="F841" s="85">
        <v>45.048718905252542</v>
      </c>
      <c r="G841" s="86"/>
    </row>
    <row r="842" spans="1:7" x14ac:dyDescent="0.45">
      <c r="A842" s="84">
        <v>110739</v>
      </c>
      <c r="B842" s="84">
        <v>63</v>
      </c>
      <c r="C842" s="84" t="s">
        <v>109</v>
      </c>
      <c r="D842" s="84">
        <v>2006</v>
      </c>
      <c r="E842" s="84" t="s">
        <v>108</v>
      </c>
      <c r="F842" s="85">
        <v>2.8467279825972192</v>
      </c>
      <c r="G842" s="86"/>
    </row>
    <row r="843" spans="1:7" x14ac:dyDescent="0.45">
      <c r="A843" s="84">
        <v>121261</v>
      </c>
      <c r="B843" s="84">
        <v>63</v>
      </c>
      <c r="C843" s="84" t="s">
        <v>109</v>
      </c>
      <c r="D843" s="84">
        <v>2004</v>
      </c>
      <c r="E843" s="84" t="s">
        <v>108</v>
      </c>
      <c r="F843" s="85">
        <v>11.851530121774809</v>
      </c>
      <c r="G843" s="86"/>
    </row>
    <row r="844" spans="1:7" x14ac:dyDescent="0.45">
      <c r="A844" s="84">
        <v>121276</v>
      </c>
      <c r="B844" s="84">
        <v>225</v>
      </c>
      <c r="C844" s="84" t="s">
        <v>109</v>
      </c>
      <c r="D844" s="84">
        <v>2002</v>
      </c>
      <c r="E844" s="84" t="s">
        <v>108</v>
      </c>
      <c r="F844" s="85">
        <v>19.283175631988069</v>
      </c>
      <c r="G844" s="86"/>
    </row>
    <row r="845" spans="1:7" x14ac:dyDescent="0.45">
      <c r="A845" s="84">
        <v>121277</v>
      </c>
      <c r="B845" s="84">
        <v>110</v>
      </c>
      <c r="C845" s="84" t="s">
        <v>109</v>
      </c>
      <c r="D845" s="84">
        <v>2002</v>
      </c>
      <c r="E845" s="84" t="s">
        <v>108</v>
      </c>
      <c r="F845" s="85">
        <v>4.044435573785135</v>
      </c>
      <c r="G845" s="86"/>
    </row>
    <row r="846" spans="1:7" x14ac:dyDescent="0.45">
      <c r="A846" s="84">
        <v>121302</v>
      </c>
      <c r="B846" s="84">
        <v>225</v>
      </c>
      <c r="C846" s="84" t="s">
        <v>109</v>
      </c>
      <c r="D846" s="84">
        <v>2002</v>
      </c>
      <c r="E846" s="84" t="s">
        <v>108</v>
      </c>
      <c r="F846" s="85">
        <v>381.05353827664311</v>
      </c>
      <c r="G846" s="86"/>
    </row>
    <row r="847" spans="1:7" x14ac:dyDescent="0.45">
      <c r="A847" s="84">
        <v>121981</v>
      </c>
      <c r="B847" s="84">
        <v>225</v>
      </c>
      <c r="C847" s="84" t="s">
        <v>109</v>
      </c>
      <c r="D847" s="84">
        <v>2004</v>
      </c>
      <c r="E847" s="84" t="s">
        <v>108</v>
      </c>
      <c r="F847" s="85">
        <v>180.6043011653102</v>
      </c>
      <c r="G847" s="86"/>
    </row>
    <row r="848" spans="1:7" x14ac:dyDescent="0.45">
      <c r="A848" s="84">
        <v>121982</v>
      </c>
      <c r="B848" s="84">
        <v>110</v>
      </c>
      <c r="C848" s="84" t="s">
        <v>109</v>
      </c>
      <c r="D848" s="84">
        <v>2004</v>
      </c>
      <c r="E848" s="84" t="s">
        <v>108</v>
      </c>
      <c r="F848" s="85">
        <v>19.709057005695101</v>
      </c>
      <c r="G848" s="86"/>
    </row>
    <row r="849" spans="1:7" x14ac:dyDescent="0.45">
      <c r="A849" s="84">
        <v>121994</v>
      </c>
      <c r="B849" s="84">
        <v>225</v>
      </c>
      <c r="C849" s="84" t="s">
        <v>109</v>
      </c>
      <c r="D849" s="84">
        <v>2013</v>
      </c>
      <c r="E849" s="84" t="s">
        <v>108</v>
      </c>
      <c r="F849" s="85">
        <v>638.58186974886064</v>
      </c>
      <c r="G849" s="86"/>
    </row>
    <row r="850" spans="1:7" x14ac:dyDescent="0.45">
      <c r="A850" s="84">
        <v>123095</v>
      </c>
      <c r="B850" s="84">
        <v>100</v>
      </c>
      <c r="C850" s="84"/>
      <c r="D850" s="84">
        <v>1901</v>
      </c>
      <c r="E850" s="84" t="s">
        <v>108</v>
      </c>
      <c r="F850" s="85">
        <v>49.584588918062288</v>
      </c>
      <c r="G850" s="86"/>
    </row>
    <row r="851" spans="1:7" x14ac:dyDescent="0.45">
      <c r="A851" s="84">
        <v>123488</v>
      </c>
      <c r="B851" s="84">
        <v>40</v>
      </c>
      <c r="C851" s="84" t="s">
        <v>109</v>
      </c>
      <c r="D851" s="84">
        <v>1901</v>
      </c>
      <c r="E851" s="84" t="s">
        <v>108</v>
      </c>
      <c r="F851" s="85">
        <v>36.102903282289986</v>
      </c>
      <c r="G851" s="86"/>
    </row>
    <row r="852" spans="1:7" x14ac:dyDescent="0.45">
      <c r="A852" s="84">
        <v>124077</v>
      </c>
      <c r="B852" s="84">
        <v>100</v>
      </c>
      <c r="C852" s="84" t="s">
        <v>112</v>
      </c>
      <c r="D852" s="84">
        <v>1901</v>
      </c>
      <c r="E852" s="84" t="s">
        <v>108</v>
      </c>
      <c r="F852" s="85">
        <v>8.8811447679928133</v>
      </c>
      <c r="G852" s="86"/>
    </row>
    <row r="853" spans="1:7" x14ac:dyDescent="0.45">
      <c r="A853" s="84">
        <v>124078</v>
      </c>
      <c r="B853" s="84">
        <v>110</v>
      </c>
      <c r="C853" s="84" t="s">
        <v>109</v>
      </c>
      <c r="D853" s="84">
        <v>2014</v>
      </c>
      <c r="E853" s="84" t="s">
        <v>108</v>
      </c>
      <c r="F853" s="85">
        <v>11.027817035572451</v>
      </c>
      <c r="G853" s="86"/>
    </row>
    <row r="854" spans="1:7" x14ac:dyDescent="0.45">
      <c r="A854" s="84">
        <v>124617</v>
      </c>
      <c r="B854" s="84">
        <v>110</v>
      </c>
      <c r="C854" s="84" t="s">
        <v>109</v>
      </c>
      <c r="D854" s="84">
        <v>2014</v>
      </c>
      <c r="E854" s="84" t="s">
        <v>108</v>
      </c>
      <c r="F854" s="85">
        <v>4.3612499328583976</v>
      </c>
      <c r="G854" s="86"/>
    </row>
    <row r="855" spans="1:7" x14ac:dyDescent="0.45">
      <c r="A855" s="84">
        <v>126050</v>
      </c>
      <c r="B855" s="84">
        <v>110</v>
      </c>
      <c r="C855" s="84" t="s">
        <v>109</v>
      </c>
      <c r="D855" s="84">
        <v>1901</v>
      </c>
      <c r="E855" s="84" t="s">
        <v>108</v>
      </c>
      <c r="F855" s="85">
        <v>202.9641328744386</v>
      </c>
      <c r="G855" s="86"/>
    </row>
    <row r="856" spans="1:7" x14ac:dyDescent="0.45">
      <c r="A856" s="84">
        <v>126054</v>
      </c>
      <c r="B856" s="84">
        <v>225</v>
      </c>
      <c r="C856" s="84" t="s">
        <v>109</v>
      </c>
      <c r="D856" s="84">
        <v>2007</v>
      </c>
      <c r="E856" s="84" t="s">
        <v>108</v>
      </c>
      <c r="F856" s="85">
        <v>263.70191413184619</v>
      </c>
      <c r="G856" s="86"/>
    </row>
    <row r="857" spans="1:7" x14ac:dyDescent="0.45">
      <c r="A857" s="84">
        <v>126055</v>
      </c>
      <c r="B857" s="84">
        <v>225</v>
      </c>
      <c r="C857" s="84" t="s">
        <v>109</v>
      </c>
      <c r="D857" s="84">
        <v>2015</v>
      </c>
      <c r="E857" s="84" t="s">
        <v>108</v>
      </c>
      <c r="F857" s="85">
        <v>5.9268418006026478</v>
      </c>
      <c r="G857" s="86"/>
    </row>
    <row r="858" spans="1:7" x14ac:dyDescent="0.45">
      <c r="A858" s="84">
        <v>126056</v>
      </c>
      <c r="B858" s="84">
        <v>225</v>
      </c>
      <c r="C858" s="84" t="s">
        <v>109</v>
      </c>
      <c r="D858" s="84">
        <v>2007</v>
      </c>
      <c r="E858" s="84" t="s">
        <v>108</v>
      </c>
      <c r="F858" s="85">
        <v>141.5812815836243</v>
      </c>
      <c r="G858" s="86"/>
    </row>
    <row r="859" spans="1:7" x14ac:dyDescent="0.45">
      <c r="A859" s="84">
        <v>127244</v>
      </c>
      <c r="B859" s="84">
        <v>200</v>
      </c>
      <c r="C859" s="84" t="s">
        <v>112</v>
      </c>
      <c r="D859" s="84">
        <v>1952</v>
      </c>
      <c r="E859" s="84" t="s">
        <v>108</v>
      </c>
      <c r="F859" s="85">
        <v>129.90399627948659</v>
      </c>
      <c r="G859" s="86"/>
    </row>
    <row r="860" spans="1:7" x14ac:dyDescent="0.45">
      <c r="A860" s="84">
        <v>127247</v>
      </c>
      <c r="B860" s="84">
        <v>225</v>
      </c>
      <c r="C860" s="84" t="s">
        <v>109</v>
      </c>
      <c r="D860" s="84">
        <v>2016</v>
      </c>
      <c r="E860" s="84" t="s">
        <v>108</v>
      </c>
      <c r="F860" s="85">
        <v>14.404604541149199</v>
      </c>
      <c r="G860" s="86"/>
    </row>
    <row r="861" spans="1:7" x14ac:dyDescent="0.45">
      <c r="A861" s="84">
        <v>134680</v>
      </c>
      <c r="B861" s="84">
        <v>100</v>
      </c>
      <c r="C861" s="84" t="s">
        <v>112</v>
      </c>
      <c r="D861" s="84">
        <v>1901</v>
      </c>
      <c r="E861" s="84" t="s">
        <v>108</v>
      </c>
      <c r="F861" s="85">
        <v>35.97670189156301</v>
      </c>
      <c r="G861" s="86"/>
    </row>
    <row r="862" spans="1:7" x14ac:dyDescent="0.45">
      <c r="A862" s="84">
        <v>134891</v>
      </c>
      <c r="B862" s="84">
        <v>200</v>
      </c>
      <c r="C862" s="84" t="s">
        <v>112</v>
      </c>
      <c r="D862" s="84">
        <v>1968</v>
      </c>
      <c r="E862" s="84" t="s">
        <v>108</v>
      </c>
      <c r="F862" s="85">
        <v>82.113775146983926</v>
      </c>
      <c r="G862" s="86"/>
    </row>
    <row r="863" spans="1:7" x14ac:dyDescent="0.45">
      <c r="A863" s="84">
        <v>144529</v>
      </c>
      <c r="B863" s="84">
        <v>110</v>
      </c>
      <c r="C863" s="84" t="s">
        <v>109</v>
      </c>
      <c r="D863" s="84">
        <v>2014</v>
      </c>
      <c r="E863" s="84" t="s">
        <v>108</v>
      </c>
      <c r="F863" s="85">
        <v>1.4183321453248241</v>
      </c>
      <c r="G863" s="86"/>
    </row>
    <row r="864" spans="1:7" x14ac:dyDescent="0.45">
      <c r="A864" s="84">
        <v>144532</v>
      </c>
      <c r="B864" s="84">
        <v>225</v>
      </c>
      <c r="C864" s="84" t="s">
        <v>109</v>
      </c>
      <c r="D864" s="84">
        <v>2018</v>
      </c>
      <c r="E864" s="84" t="s">
        <v>108</v>
      </c>
      <c r="F864" s="85">
        <v>46.63754616167067</v>
      </c>
      <c r="G864" s="86"/>
    </row>
    <row r="865" spans="1:7" x14ac:dyDescent="0.45">
      <c r="A865" s="84">
        <v>144533</v>
      </c>
      <c r="B865" s="84">
        <v>225</v>
      </c>
      <c r="C865" s="84" t="s">
        <v>109</v>
      </c>
      <c r="D865" s="84">
        <v>2018</v>
      </c>
      <c r="E865" s="84" t="s">
        <v>108</v>
      </c>
      <c r="F865" s="85">
        <v>183.47939930512931</v>
      </c>
      <c r="G865" s="86"/>
    </row>
    <row r="866" spans="1:7" x14ac:dyDescent="0.45">
      <c r="A866" s="84">
        <v>160360</v>
      </c>
      <c r="B866" s="84">
        <v>110</v>
      </c>
      <c r="C866" s="84" t="s">
        <v>109</v>
      </c>
      <c r="D866" s="84">
        <v>2019</v>
      </c>
      <c r="E866" s="84" t="s">
        <v>108</v>
      </c>
      <c r="F866" s="85">
        <v>121.343202648112</v>
      </c>
      <c r="G866" s="86"/>
    </row>
    <row r="867" spans="1:7" x14ac:dyDescent="0.45">
      <c r="A867" s="84">
        <v>170671</v>
      </c>
      <c r="B867" s="84">
        <v>125</v>
      </c>
      <c r="C867" s="84" t="s">
        <v>109</v>
      </c>
      <c r="D867" s="84">
        <v>2020</v>
      </c>
      <c r="E867" s="84" t="s">
        <v>108</v>
      </c>
      <c r="F867" s="85">
        <v>88.217841214927475</v>
      </c>
      <c r="G867" s="86"/>
    </row>
    <row r="868" spans="1:7" x14ac:dyDescent="0.45">
      <c r="A868" s="84">
        <v>170672</v>
      </c>
      <c r="B868" s="84">
        <v>125</v>
      </c>
      <c r="C868" s="84" t="s">
        <v>109</v>
      </c>
      <c r="D868" s="84">
        <v>2020</v>
      </c>
      <c r="E868" s="84" t="s">
        <v>108</v>
      </c>
      <c r="F868" s="85">
        <v>86.513249257199675</v>
      </c>
      <c r="G868" s="86"/>
    </row>
    <row r="869" spans="1:7" x14ac:dyDescent="0.45">
      <c r="A869" s="84">
        <v>99513</v>
      </c>
      <c r="B869" s="84">
        <v>63</v>
      </c>
      <c r="C869" s="84" t="s">
        <v>111</v>
      </c>
      <c r="D869" s="84">
        <v>1999</v>
      </c>
      <c r="E869" s="84" t="s">
        <v>108</v>
      </c>
      <c r="F869" s="85">
        <v>105.9069771473726</v>
      </c>
      <c r="G869" s="86" t="s">
        <v>132</v>
      </c>
    </row>
    <row r="870" spans="1:7" x14ac:dyDescent="0.45">
      <c r="A870" s="84">
        <v>99548</v>
      </c>
      <c r="B870" s="84">
        <v>63</v>
      </c>
      <c r="C870" s="84" t="s">
        <v>109</v>
      </c>
      <c r="D870" s="84">
        <v>2001</v>
      </c>
      <c r="E870" s="84" t="s">
        <v>108</v>
      </c>
      <c r="F870" s="85">
        <v>19.74623812222373</v>
      </c>
      <c r="G870" s="86"/>
    </row>
    <row r="871" spans="1:7" x14ac:dyDescent="0.45">
      <c r="A871" s="84">
        <v>114768</v>
      </c>
      <c r="B871" s="84">
        <v>225</v>
      </c>
      <c r="C871" s="84" t="s">
        <v>114</v>
      </c>
      <c r="D871" s="84">
        <v>2001</v>
      </c>
      <c r="E871" s="84" t="s">
        <v>108</v>
      </c>
      <c r="F871" s="85">
        <v>98.555316987559294</v>
      </c>
      <c r="G871" s="86"/>
    </row>
    <row r="872" spans="1:7" x14ac:dyDescent="0.45">
      <c r="A872" s="84">
        <v>115917</v>
      </c>
      <c r="B872" s="84">
        <v>50</v>
      </c>
      <c r="C872" s="84" t="s">
        <v>111</v>
      </c>
      <c r="D872" s="84">
        <v>1997</v>
      </c>
      <c r="E872" s="84" t="s">
        <v>108</v>
      </c>
      <c r="F872" s="85">
        <v>37.274644532953339</v>
      </c>
      <c r="G872" s="86"/>
    </row>
    <row r="873" spans="1:7" x14ac:dyDescent="0.45">
      <c r="A873" s="84">
        <v>115921</v>
      </c>
      <c r="B873" s="84">
        <v>40</v>
      </c>
      <c r="C873" s="84" t="s">
        <v>109</v>
      </c>
      <c r="D873" s="84">
        <v>2010</v>
      </c>
      <c r="E873" s="84" t="s">
        <v>108</v>
      </c>
      <c r="F873" s="85">
        <v>22.007194177008291</v>
      </c>
      <c r="G873" s="86"/>
    </row>
    <row r="874" spans="1:7" x14ac:dyDescent="0.45">
      <c r="A874" s="84">
        <v>115922</v>
      </c>
      <c r="B874" s="84">
        <v>32</v>
      </c>
      <c r="C874" s="84" t="s">
        <v>109</v>
      </c>
      <c r="D874" s="84">
        <v>2010</v>
      </c>
      <c r="E874" s="84" t="s">
        <v>108</v>
      </c>
      <c r="F874" s="85">
        <v>12.67795939547724</v>
      </c>
      <c r="G874" s="86"/>
    </row>
    <row r="875" spans="1:7" x14ac:dyDescent="0.45">
      <c r="A875" s="84">
        <v>118981</v>
      </c>
      <c r="B875" s="84">
        <v>225</v>
      </c>
      <c r="C875" s="84" t="s">
        <v>109</v>
      </c>
      <c r="D875" s="84">
        <v>2006</v>
      </c>
      <c r="E875" s="84" t="s">
        <v>108</v>
      </c>
      <c r="F875" s="85">
        <v>118.29875456507681</v>
      </c>
      <c r="G875" s="86"/>
    </row>
    <row r="876" spans="1:7" x14ac:dyDescent="0.45">
      <c r="A876" s="84">
        <v>122655</v>
      </c>
      <c r="B876" s="84">
        <v>90</v>
      </c>
      <c r="C876" s="84" t="s">
        <v>111</v>
      </c>
      <c r="D876" s="84">
        <v>1997</v>
      </c>
      <c r="E876" s="84" t="s">
        <v>108</v>
      </c>
      <c r="F876" s="85">
        <v>67.811052982273281</v>
      </c>
      <c r="G876" s="86"/>
    </row>
    <row r="877" spans="1:7" x14ac:dyDescent="0.45">
      <c r="A877" s="84">
        <v>122656</v>
      </c>
      <c r="B877" s="84">
        <v>110</v>
      </c>
      <c r="C877" s="84" t="s">
        <v>109</v>
      </c>
      <c r="D877" s="84">
        <v>2013</v>
      </c>
      <c r="E877" s="84" t="s">
        <v>108</v>
      </c>
      <c r="F877" s="85">
        <v>1.000927635561369</v>
      </c>
      <c r="G877" s="86"/>
    </row>
    <row r="878" spans="1:7" x14ac:dyDescent="0.45">
      <c r="A878" s="84">
        <v>125163</v>
      </c>
      <c r="B878" s="84">
        <v>225</v>
      </c>
      <c r="C878" s="84" t="s">
        <v>109</v>
      </c>
      <c r="D878" s="84">
        <v>2008</v>
      </c>
      <c r="E878" s="84" t="s">
        <v>108</v>
      </c>
      <c r="F878" s="85">
        <v>265.9316622548501</v>
      </c>
      <c r="G878" s="86" t="s">
        <v>297</v>
      </c>
    </row>
    <row r="879" spans="1:7" x14ac:dyDescent="0.45">
      <c r="A879" s="84">
        <v>111443</v>
      </c>
      <c r="B879" s="84">
        <v>40</v>
      </c>
      <c r="C879" s="84" t="s">
        <v>109</v>
      </c>
      <c r="D879" s="84">
        <v>2008</v>
      </c>
      <c r="E879" s="84" t="s">
        <v>108</v>
      </c>
      <c r="F879" s="85">
        <v>0.61280803585906696</v>
      </c>
      <c r="G879" s="86"/>
    </row>
    <row r="880" spans="1:7" x14ac:dyDescent="0.45">
      <c r="A880" s="84">
        <v>111428</v>
      </c>
      <c r="B880" s="84">
        <v>40</v>
      </c>
      <c r="C880" s="84" t="s">
        <v>109</v>
      </c>
      <c r="D880" s="84">
        <v>1999</v>
      </c>
      <c r="E880" s="84" t="s">
        <v>108</v>
      </c>
      <c r="F880" s="85">
        <v>8.2316741153508417</v>
      </c>
      <c r="G880" s="86"/>
    </row>
    <row r="881" spans="1:7" x14ac:dyDescent="0.45">
      <c r="A881" s="84">
        <v>111429</v>
      </c>
      <c r="B881" s="84">
        <v>32</v>
      </c>
      <c r="C881" s="84" t="s">
        <v>111</v>
      </c>
      <c r="D881" s="84">
        <v>1999</v>
      </c>
      <c r="E881" s="84" t="s">
        <v>108</v>
      </c>
      <c r="F881" s="85">
        <v>48.585413954135461</v>
      </c>
      <c r="G881" s="86"/>
    </row>
    <row r="882" spans="1:7" x14ac:dyDescent="0.45">
      <c r="A882" s="84">
        <v>109647</v>
      </c>
      <c r="B882" s="84">
        <v>225</v>
      </c>
      <c r="C882" s="84" t="s">
        <v>109</v>
      </c>
      <c r="D882" s="84">
        <v>2006</v>
      </c>
      <c r="E882" s="84" t="s">
        <v>108</v>
      </c>
      <c r="F882" s="85">
        <v>30.713491582585721</v>
      </c>
      <c r="G882" s="86"/>
    </row>
    <row r="883" spans="1:7" x14ac:dyDescent="0.45">
      <c r="A883" s="84">
        <v>109648</v>
      </c>
      <c r="B883" s="84">
        <v>225</v>
      </c>
      <c r="C883" s="84" t="s">
        <v>109</v>
      </c>
      <c r="D883" s="84">
        <v>2006</v>
      </c>
      <c r="E883" s="84" t="s">
        <v>108</v>
      </c>
      <c r="F883" s="85">
        <v>16.10997241854372</v>
      </c>
      <c r="G883" s="86"/>
    </row>
    <row r="884" spans="1:7" x14ac:dyDescent="0.45">
      <c r="A884" s="84">
        <v>109649</v>
      </c>
      <c r="B884" s="84">
        <v>225</v>
      </c>
      <c r="C884" s="84" t="s">
        <v>109</v>
      </c>
      <c r="D884" s="84">
        <v>2006</v>
      </c>
      <c r="E884" s="84" t="s">
        <v>108</v>
      </c>
      <c r="F884" s="85">
        <v>38.347845384944769</v>
      </c>
      <c r="G884" s="86"/>
    </row>
    <row r="885" spans="1:7" x14ac:dyDescent="0.45">
      <c r="A885" s="84">
        <v>109650</v>
      </c>
      <c r="B885" s="84">
        <v>225</v>
      </c>
      <c r="C885" s="84" t="s">
        <v>109</v>
      </c>
      <c r="D885" s="84">
        <v>2006</v>
      </c>
      <c r="E885" s="84" t="s">
        <v>108</v>
      </c>
      <c r="F885" s="85">
        <v>14.578694349319891</v>
      </c>
      <c r="G885" s="86"/>
    </row>
    <row r="886" spans="1:7" x14ac:dyDescent="0.45">
      <c r="A886" s="84">
        <v>109651</v>
      </c>
      <c r="B886" s="84">
        <v>225</v>
      </c>
      <c r="C886" s="84" t="s">
        <v>109</v>
      </c>
      <c r="D886" s="84">
        <v>2006</v>
      </c>
      <c r="E886" s="84" t="s">
        <v>108</v>
      </c>
      <c r="F886" s="85">
        <v>17.202770074120281</v>
      </c>
      <c r="G886" s="86"/>
    </row>
    <row r="887" spans="1:7" x14ac:dyDescent="0.45">
      <c r="A887" s="84">
        <v>109652</v>
      </c>
      <c r="B887" s="84">
        <v>225</v>
      </c>
      <c r="C887" s="84" t="s">
        <v>109</v>
      </c>
      <c r="D887" s="84">
        <v>2006</v>
      </c>
      <c r="E887" s="84" t="s">
        <v>108</v>
      </c>
      <c r="F887" s="85">
        <v>8.697027481360168</v>
      </c>
      <c r="G887" s="86"/>
    </row>
    <row r="888" spans="1:7" x14ac:dyDescent="0.45">
      <c r="A888" s="84">
        <v>109653</v>
      </c>
      <c r="B888" s="84">
        <v>225</v>
      </c>
      <c r="C888" s="84" t="s">
        <v>109</v>
      </c>
      <c r="D888" s="84">
        <v>2006</v>
      </c>
      <c r="E888" s="84" t="s">
        <v>108</v>
      </c>
      <c r="F888" s="85">
        <v>13.46603568791021</v>
      </c>
      <c r="G888" s="86"/>
    </row>
    <row r="889" spans="1:7" x14ac:dyDescent="0.45">
      <c r="A889" s="84">
        <v>109654</v>
      </c>
      <c r="B889" s="84">
        <v>225</v>
      </c>
      <c r="C889" s="84" t="s">
        <v>109</v>
      </c>
      <c r="D889" s="84">
        <v>2006</v>
      </c>
      <c r="E889" s="84" t="s">
        <v>108</v>
      </c>
      <c r="F889" s="85">
        <v>23.3324924697413</v>
      </c>
      <c r="G889" s="86"/>
    </row>
    <row r="890" spans="1:7" x14ac:dyDescent="0.45">
      <c r="A890" s="84">
        <v>111431</v>
      </c>
      <c r="B890" s="84">
        <v>225</v>
      </c>
      <c r="C890" s="84" t="s">
        <v>109</v>
      </c>
      <c r="D890" s="84">
        <v>2006</v>
      </c>
      <c r="E890" s="84" t="s">
        <v>108</v>
      </c>
      <c r="F890" s="85">
        <v>15.99771359979092</v>
      </c>
      <c r="G890" s="86"/>
    </row>
    <row r="891" spans="1:7" x14ac:dyDescent="0.45">
      <c r="A891" s="84">
        <v>111480</v>
      </c>
      <c r="B891" s="84">
        <v>90</v>
      </c>
      <c r="C891" s="84" t="s">
        <v>109</v>
      </c>
      <c r="D891" s="84">
        <v>1901</v>
      </c>
      <c r="E891" s="84" t="s">
        <v>108</v>
      </c>
      <c r="F891" s="85">
        <v>27.71323385553865</v>
      </c>
      <c r="G891" s="86"/>
    </row>
    <row r="892" spans="1:7" x14ac:dyDescent="0.45">
      <c r="A892" s="84">
        <v>111481</v>
      </c>
      <c r="B892" s="84">
        <v>90</v>
      </c>
      <c r="C892" s="84" t="s">
        <v>109</v>
      </c>
      <c r="D892" s="84">
        <v>2008</v>
      </c>
      <c r="E892" s="84" t="s">
        <v>108</v>
      </c>
      <c r="F892" s="85">
        <v>0.418769941993826</v>
      </c>
      <c r="G892" s="86"/>
    </row>
    <row r="893" spans="1:7" x14ac:dyDescent="0.45">
      <c r="A893" s="84">
        <v>111482</v>
      </c>
      <c r="B893" s="84">
        <v>90</v>
      </c>
      <c r="C893" s="84" t="s">
        <v>109</v>
      </c>
      <c r="D893" s="84">
        <v>2008</v>
      </c>
      <c r="E893" s="84" t="s">
        <v>108</v>
      </c>
      <c r="F893" s="85">
        <v>0.27501325927543901</v>
      </c>
      <c r="G893" s="86"/>
    </row>
    <row r="894" spans="1:7" x14ac:dyDescent="0.45">
      <c r="A894" s="84">
        <v>111497</v>
      </c>
      <c r="B894" s="84">
        <v>225</v>
      </c>
      <c r="C894" s="84" t="s">
        <v>109</v>
      </c>
      <c r="D894" s="84">
        <v>2006</v>
      </c>
      <c r="E894" s="84" t="s">
        <v>108</v>
      </c>
      <c r="F894" s="85">
        <v>35.354611563301823</v>
      </c>
      <c r="G894" s="86"/>
    </row>
    <row r="895" spans="1:7" x14ac:dyDescent="0.45">
      <c r="A895" s="84">
        <v>111698</v>
      </c>
      <c r="B895" s="84">
        <v>110</v>
      </c>
      <c r="C895" s="84" t="s">
        <v>109</v>
      </c>
      <c r="D895" s="84">
        <v>2008</v>
      </c>
      <c r="E895" s="84" t="s">
        <v>108</v>
      </c>
      <c r="F895" s="85">
        <v>9.2083830319956217</v>
      </c>
      <c r="G895" s="86"/>
    </row>
    <row r="896" spans="1:7" x14ac:dyDescent="0.45">
      <c r="A896" s="84">
        <v>113834</v>
      </c>
      <c r="B896" s="84">
        <v>40</v>
      </c>
      <c r="C896" s="84" t="s">
        <v>109</v>
      </c>
      <c r="D896" s="84">
        <v>2006</v>
      </c>
      <c r="E896" s="84" t="s">
        <v>108</v>
      </c>
      <c r="F896" s="85">
        <v>48.675878193796322</v>
      </c>
      <c r="G896" s="86"/>
    </row>
    <row r="897" spans="1:7" x14ac:dyDescent="0.45">
      <c r="A897" s="84">
        <v>120788</v>
      </c>
      <c r="B897" s="84">
        <v>63</v>
      </c>
      <c r="C897" s="84" t="s">
        <v>109</v>
      </c>
      <c r="D897" s="84">
        <v>2006</v>
      </c>
      <c r="E897" s="84" t="s">
        <v>108</v>
      </c>
      <c r="F897" s="85">
        <v>103.87888410560581</v>
      </c>
      <c r="G897" s="86"/>
    </row>
    <row r="898" spans="1:7" x14ac:dyDescent="0.45">
      <c r="A898" s="84">
        <v>120789</v>
      </c>
      <c r="B898" s="84">
        <v>63</v>
      </c>
      <c r="C898" s="84" t="s">
        <v>109</v>
      </c>
      <c r="D898" s="84">
        <v>2012</v>
      </c>
      <c r="E898" s="84" t="s">
        <v>108</v>
      </c>
      <c r="F898" s="85">
        <v>1.759899860131581</v>
      </c>
      <c r="G898" s="86"/>
    </row>
    <row r="899" spans="1:7" x14ac:dyDescent="0.45">
      <c r="A899" s="84">
        <v>120793</v>
      </c>
      <c r="B899" s="84">
        <v>225</v>
      </c>
      <c r="C899" s="84" t="s">
        <v>109</v>
      </c>
      <c r="D899" s="84">
        <v>2012</v>
      </c>
      <c r="E899" s="84" t="s">
        <v>108</v>
      </c>
      <c r="F899" s="85">
        <v>388.7740589851374</v>
      </c>
      <c r="G899" s="86"/>
    </row>
    <row r="900" spans="1:7" x14ac:dyDescent="0.45">
      <c r="A900" s="84">
        <v>120794</v>
      </c>
      <c r="B900" s="84">
        <v>225</v>
      </c>
      <c r="C900" s="84" t="s">
        <v>109</v>
      </c>
      <c r="D900" s="84">
        <v>2009</v>
      </c>
      <c r="E900" s="84" t="s">
        <v>108</v>
      </c>
      <c r="F900" s="85">
        <v>11.110577259604151</v>
      </c>
      <c r="G900" s="86"/>
    </row>
    <row r="901" spans="1:7" x14ac:dyDescent="0.45">
      <c r="A901" s="84">
        <v>123584</v>
      </c>
      <c r="B901" s="84">
        <v>315</v>
      </c>
      <c r="C901" s="84" t="s">
        <v>109</v>
      </c>
      <c r="D901" s="84">
        <v>2008</v>
      </c>
      <c r="E901" s="84" t="s">
        <v>108</v>
      </c>
      <c r="F901" s="85">
        <v>42.570226508484488</v>
      </c>
      <c r="G901" s="86"/>
    </row>
    <row r="902" spans="1:7" x14ac:dyDescent="0.45">
      <c r="A902" s="84">
        <v>123587</v>
      </c>
      <c r="B902" s="84">
        <v>225</v>
      </c>
      <c r="C902" s="84" t="s">
        <v>109</v>
      </c>
      <c r="D902" s="84">
        <v>2008</v>
      </c>
      <c r="E902" s="84" t="s">
        <v>108</v>
      </c>
      <c r="F902" s="85">
        <v>7.2239996641730517</v>
      </c>
      <c r="G902" s="86"/>
    </row>
    <row r="903" spans="1:7" x14ac:dyDescent="0.45">
      <c r="A903" s="84">
        <v>123597</v>
      </c>
      <c r="B903" s="84">
        <v>315</v>
      </c>
      <c r="C903" s="84" t="s">
        <v>109</v>
      </c>
      <c r="D903" s="84">
        <v>2014</v>
      </c>
      <c r="E903" s="84" t="s">
        <v>108</v>
      </c>
      <c r="F903" s="85">
        <v>197.62139382942721</v>
      </c>
      <c r="G903" s="86"/>
    </row>
    <row r="904" spans="1:7" x14ac:dyDescent="0.45">
      <c r="A904" s="84">
        <v>125248</v>
      </c>
      <c r="B904" s="84">
        <v>315</v>
      </c>
      <c r="C904" s="84" t="s">
        <v>109</v>
      </c>
      <c r="D904" s="84">
        <v>2008</v>
      </c>
      <c r="E904" s="84" t="s">
        <v>108</v>
      </c>
      <c r="F904" s="85">
        <v>106.2842727277767</v>
      </c>
      <c r="G904" s="86"/>
    </row>
    <row r="905" spans="1:7" x14ac:dyDescent="0.45">
      <c r="A905" s="84">
        <v>127348</v>
      </c>
      <c r="B905" s="84">
        <v>225</v>
      </c>
      <c r="C905" s="84" t="s">
        <v>109</v>
      </c>
      <c r="D905" s="84">
        <v>2008</v>
      </c>
      <c r="E905" s="84" t="s">
        <v>108</v>
      </c>
      <c r="F905" s="85">
        <v>293.76415146044383</v>
      </c>
      <c r="G905" s="86" t="s">
        <v>297</v>
      </c>
    </row>
    <row r="906" spans="1:7" x14ac:dyDescent="0.45">
      <c r="A906" s="84">
        <v>134590</v>
      </c>
      <c r="B906" s="84">
        <v>40</v>
      </c>
      <c r="C906" s="84" t="s">
        <v>109</v>
      </c>
      <c r="D906" s="84">
        <v>2003</v>
      </c>
      <c r="E906" s="84" t="s">
        <v>108</v>
      </c>
      <c r="F906" s="85">
        <v>43.079534217204547</v>
      </c>
      <c r="G906" s="86"/>
    </row>
    <row r="907" spans="1:7" x14ac:dyDescent="0.45">
      <c r="A907" s="84">
        <v>134604</v>
      </c>
      <c r="B907" s="84">
        <v>315</v>
      </c>
      <c r="C907" s="84" t="s">
        <v>109</v>
      </c>
      <c r="D907" s="84">
        <v>2008</v>
      </c>
      <c r="E907" s="84" t="s">
        <v>108</v>
      </c>
      <c r="F907" s="85">
        <v>145.69023787867559</v>
      </c>
      <c r="G907" s="86"/>
    </row>
    <row r="908" spans="1:7" x14ac:dyDescent="0.45">
      <c r="A908" s="84">
        <v>141752</v>
      </c>
      <c r="B908" s="84"/>
      <c r="C908" s="84"/>
      <c r="D908" s="84">
        <v>0</v>
      </c>
      <c r="E908" s="84" t="s">
        <v>108</v>
      </c>
      <c r="F908" s="85">
        <v>0.561813418935588</v>
      </c>
      <c r="G908" s="86"/>
    </row>
    <row r="909" spans="1:7" x14ac:dyDescent="0.45">
      <c r="A909" s="84">
        <v>145787</v>
      </c>
      <c r="B909" s="84">
        <v>40</v>
      </c>
      <c r="C909" s="84" t="s">
        <v>111</v>
      </c>
      <c r="D909" s="84">
        <v>1999</v>
      </c>
      <c r="E909" s="84" t="s">
        <v>108</v>
      </c>
      <c r="F909" s="85">
        <v>45.135677911952683</v>
      </c>
      <c r="G909" s="86" t="s">
        <v>270</v>
      </c>
    </row>
    <row r="910" spans="1:7" x14ac:dyDescent="0.45">
      <c r="A910" s="84">
        <v>145789</v>
      </c>
      <c r="B910" s="84">
        <v>40</v>
      </c>
      <c r="C910" s="84" t="s">
        <v>109</v>
      </c>
      <c r="D910" s="84">
        <v>2018</v>
      </c>
      <c r="E910" s="84" t="s">
        <v>108</v>
      </c>
      <c r="F910" s="85">
        <v>7.3700385483842084</v>
      </c>
      <c r="G910" s="86"/>
    </row>
    <row r="911" spans="1:7" x14ac:dyDescent="0.45">
      <c r="A911" s="84">
        <v>145794</v>
      </c>
      <c r="B911" s="84">
        <v>110</v>
      </c>
      <c r="C911" s="84" t="s">
        <v>109</v>
      </c>
      <c r="D911" s="84">
        <v>2018</v>
      </c>
      <c r="E911" s="84" t="s">
        <v>108</v>
      </c>
      <c r="F911" s="85">
        <v>325.26031784193071</v>
      </c>
      <c r="G911" s="86"/>
    </row>
    <row r="912" spans="1:7" x14ac:dyDescent="0.45">
      <c r="A912" s="84">
        <v>145797</v>
      </c>
      <c r="B912" s="84"/>
      <c r="C912" s="84"/>
      <c r="D912" s="84">
        <v>2018</v>
      </c>
      <c r="E912" s="84" t="s">
        <v>108</v>
      </c>
      <c r="F912" s="85">
        <v>0.46793105115787598</v>
      </c>
      <c r="G912" s="86"/>
    </row>
    <row r="913" spans="1:7" x14ac:dyDescent="0.45">
      <c r="A913" s="84">
        <v>145805</v>
      </c>
      <c r="B913" s="84">
        <v>160</v>
      </c>
      <c r="C913" s="84" t="s">
        <v>109</v>
      </c>
      <c r="D913" s="84">
        <v>2018</v>
      </c>
      <c r="E913" s="84" t="s">
        <v>108</v>
      </c>
      <c r="F913" s="85">
        <v>197.1436965629803</v>
      </c>
      <c r="G913" s="86"/>
    </row>
    <row r="914" spans="1:7" x14ac:dyDescent="0.45">
      <c r="A914" s="84">
        <v>141753</v>
      </c>
      <c r="B914" s="84">
        <v>225</v>
      </c>
      <c r="C914" s="84" t="s">
        <v>109</v>
      </c>
      <c r="D914" s="84">
        <v>2008</v>
      </c>
      <c r="E914" s="84" t="s">
        <v>108</v>
      </c>
      <c r="F914" s="85">
        <v>0.62301612945560003</v>
      </c>
      <c r="G914" s="86"/>
    </row>
    <row r="915" spans="1:7" x14ac:dyDescent="0.45">
      <c r="A915" s="84">
        <v>3469</v>
      </c>
      <c r="B915" s="84">
        <v>90</v>
      </c>
      <c r="C915" s="84" t="s">
        <v>109</v>
      </c>
      <c r="D915" s="84">
        <v>2008</v>
      </c>
      <c r="E915" s="84"/>
      <c r="F915" s="85">
        <v>40.127044353739549</v>
      </c>
      <c r="G915" s="86"/>
    </row>
    <row r="916" spans="1:7" x14ac:dyDescent="0.45">
      <c r="A916" s="84">
        <v>3605</v>
      </c>
      <c r="B916" s="84">
        <v>315</v>
      </c>
      <c r="C916" s="84" t="s">
        <v>176</v>
      </c>
      <c r="D916" s="84">
        <v>2010</v>
      </c>
      <c r="E916" s="84"/>
      <c r="F916" s="85">
        <v>9.1022195256157588</v>
      </c>
      <c r="G916" s="86"/>
    </row>
    <row r="917" spans="1:7" x14ac:dyDescent="0.45">
      <c r="A917" s="84">
        <v>3324</v>
      </c>
      <c r="B917" s="84">
        <v>160</v>
      </c>
      <c r="C917" s="84" t="s">
        <v>109</v>
      </c>
      <c r="D917" s="84">
        <v>2012</v>
      </c>
      <c r="E917" s="84"/>
      <c r="F917" s="85">
        <v>45.777581444415198</v>
      </c>
      <c r="G917" s="86"/>
    </row>
    <row r="918" spans="1:7" x14ac:dyDescent="0.45">
      <c r="A918" s="84">
        <v>3468</v>
      </c>
      <c r="B918" s="84">
        <v>110</v>
      </c>
      <c r="C918" s="84" t="s">
        <v>109</v>
      </c>
      <c r="D918" s="84">
        <v>2012</v>
      </c>
      <c r="E918" s="84"/>
      <c r="F918" s="85">
        <v>45.377653150072987</v>
      </c>
      <c r="G918" s="86"/>
    </row>
    <row r="919" spans="1:7" x14ac:dyDescent="0.45">
      <c r="A919" s="84">
        <v>3797</v>
      </c>
      <c r="B919" s="84">
        <v>100</v>
      </c>
      <c r="C919" s="84" t="s">
        <v>133</v>
      </c>
      <c r="D919" s="84">
        <v>1901</v>
      </c>
      <c r="E919" s="84"/>
      <c r="F919" s="85">
        <v>42.995846268427748</v>
      </c>
      <c r="G919" s="86"/>
    </row>
    <row r="920" spans="1:7" x14ac:dyDescent="0.45">
      <c r="A920" s="84">
        <v>3796</v>
      </c>
      <c r="B920" s="84">
        <v>63</v>
      </c>
      <c r="C920" s="84" t="s">
        <v>124</v>
      </c>
      <c r="D920" s="84">
        <v>2001</v>
      </c>
      <c r="E920" s="84"/>
      <c r="F920" s="85">
        <v>100.3322237190303</v>
      </c>
      <c r="G920" s="86"/>
    </row>
    <row r="921" spans="1:7" x14ac:dyDescent="0.45">
      <c r="A921" s="84">
        <v>105458</v>
      </c>
      <c r="B921" s="84">
        <v>32</v>
      </c>
      <c r="C921" s="84" t="s">
        <v>109</v>
      </c>
      <c r="D921" s="84">
        <v>2004</v>
      </c>
      <c r="E921" s="84" t="s">
        <v>108</v>
      </c>
      <c r="F921" s="85">
        <v>48.54131297127563</v>
      </c>
      <c r="G921" s="86"/>
    </row>
    <row r="922" spans="1:7" x14ac:dyDescent="0.45">
      <c r="A922" s="84">
        <v>111682</v>
      </c>
      <c r="B922" s="84">
        <v>110</v>
      </c>
      <c r="C922" s="84" t="s">
        <v>109</v>
      </c>
      <c r="D922" s="84">
        <v>2008</v>
      </c>
      <c r="E922" s="84" t="s">
        <v>108</v>
      </c>
      <c r="F922" s="85">
        <v>1.7101162078006971</v>
      </c>
      <c r="G922" s="86"/>
    </row>
    <row r="923" spans="1:7" x14ac:dyDescent="0.45">
      <c r="A923" s="84">
        <v>111686</v>
      </c>
      <c r="B923" s="84">
        <v>225</v>
      </c>
      <c r="C923" s="84" t="s">
        <v>109</v>
      </c>
      <c r="D923" s="84">
        <v>2008</v>
      </c>
      <c r="E923" s="84" t="s">
        <v>108</v>
      </c>
      <c r="F923" s="85">
        <v>0.34592242208908203</v>
      </c>
      <c r="G923" s="86"/>
    </row>
    <row r="924" spans="1:7" x14ac:dyDescent="0.45">
      <c r="A924" s="84">
        <v>111817</v>
      </c>
      <c r="B924" s="84">
        <v>50</v>
      </c>
      <c r="C924" s="84" t="s">
        <v>109</v>
      </c>
      <c r="D924" s="84">
        <v>2005</v>
      </c>
      <c r="E924" s="84" t="s">
        <v>108</v>
      </c>
      <c r="F924" s="85">
        <v>50.062419439512638</v>
      </c>
      <c r="G924" s="86"/>
    </row>
    <row r="925" spans="1:7" x14ac:dyDescent="0.45">
      <c r="A925" s="84">
        <v>111818</v>
      </c>
      <c r="B925" s="84">
        <v>32</v>
      </c>
      <c r="C925" s="84" t="s">
        <v>109</v>
      </c>
      <c r="D925" s="84">
        <v>2005</v>
      </c>
      <c r="E925" s="84" t="s">
        <v>108</v>
      </c>
      <c r="F925" s="85">
        <v>22.10227981529038</v>
      </c>
      <c r="G925" s="86"/>
    </row>
    <row r="926" spans="1:7" x14ac:dyDescent="0.45">
      <c r="A926" s="84">
        <v>116405</v>
      </c>
      <c r="B926" s="84">
        <v>110</v>
      </c>
      <c r="C926" s="84" t="s">
        <v>109</v>
      </c>
      <c r="D926" s="84">
        <v>2010</v>
      </c>
      <c r="E926" s="84" t="s">
        <v>108</v>
      </c>
      <c r="F926" s="85">
        <v>70.551595748049365</v>
      </c>
      <c r="G926" s="86"/>
    </row>
    <row r="927" spans="1:7" x14ac:dyDescent="0.45">
      <c r="A927" s="84">
        <v>117109</v>
      </c>
      <c r="B927" s="84">
        <v>100</v>
      </c>
      <c r="C927" s="84" t="s">
        <v>112</v>
      </c>
      <c r="D927" s="84">
        <v>1901</v>
      </c>
      <c r="E927" s="84" t="s">
        <v>108</v>
      </c>
      <c r="F927" s="85">
        <v>17.302187565885031</v>
      </c>
      <c r="G927" s="86"/>
    </row>
    <row r="928" spans="1:7" x14ac:dyDescent="0.45">
      <c r="A928" s="84">
        <v>121447</v>
      </c>
      <c r="B928" s="84">
        <v>100</v>
      </c>
      <c r="C928" s="84" t="s">
        <v>112</v>
      </c>
      <c r="D928" s="84">
        <v>1901</v>
      </c>
      <c r="E928" s="84" t="s">
        <v>108</v>
      </c>
      <c r="F928" s="85">
        <v>38.621537380797342</v>
      </c>
      <c r="G928" s="86"/>
    </row>
    <row r="929" spans="1:7" x14ac:dyDescent="0.45">
      <c r="A929" s="84">
        <v>125168</v>
      </c>
      <c r="B929" s="84">
        <v>100</v>
      </c>
      <c r="C929" s="84" t="s">
        <v>112</v>
      </c>
      <c r="D929" s="84">
        <v>1901</v>
      </c>
      <c r="E929" s="84" t="s">
        <v>108</v>
      </c>
      <c r="F929" s="85">
        <v>42.372002420484698</v>
      </c>
      <c r="G929" s="86"/>
    </row>
    <row r="930" spans="1:7" x14ac:dyDescent="0.45">
      <c r="A930" s="84">
        <v>125599</v>
      </c>
      <c r="B930" s="84">
        <v>225</v>
      </c>
      <c r="C930" s="84" t="s">
        <v>109</v>
      </c>
      <c r="D930" s="84">
        <v>2008</v>
      </c>
      <c r="E930" s="84" t="s">
        <v>108</v>
      </c>
      <c r="F930" s="85">
        <v>566.48501816758846</v>
      </c>
      <c r="G930" s="86"/>
    </row>
    <row r="931" spans="1:7" x14ac:dyDescent="0.45">
      <c r="A931" s="84">
        <v>134676</v>
      </c>
      <c r="B931" s="84">
        <v>100</v>
      </c>
      <c r="C931" s="84" t="s">
        <v>112</v>
      </c>
      <c r="D931" s="84">
        <v>1901</v>
      </c>
      <c r="E931" s="84" t="s">
        <v>108</v>
      </c>
      <c r="F931" s="85">
        <v>76.922209444736708</v>
      </c>
      <c r="G931" s="86"/>
    </row>
    <row r="932" spans="1:7" x14ac:dyDescent="0.45">
      <c r="A932" s="84">
        <v>134677</v>
      </c>
      <c r="B932" s="84">
        <v>100</v>
      </c>
      <c r="C932" s="84" t="s">
        <v>112</v>
      </c>
      <c r="D932" s="84">
        <v>1901</v>
      </c>
      <c r="E932" s="84" t="s">
        <v>108</v>
      </c>
      <c r="F932" s="85">
        <v>113.39423402601111</v>
      </c>
      <c r="G932" s="86"/>
    </row>
    <row r="933" spans="1:7" x14ac:dyDescent="0.45">
      <c r="A933" s="84">
        <v>135020</v>
      </c>
      <c r="B933" s="84">
        <v>50</v>
      </c>
      <c r="C933" s="84" t="s">
        <v>109</v>
      </c>
      <c r="D933" s="84">
        <v>2006</v>
      </c>
      <c r="E933" s="84" t="s">
        <v>108</v>
      </c>
      <c r="F933" s="85">
        <v>2.2932014099979732</v>
      </c>
      <c r="G933" s="86"/>
    </row>
    <row r="934" spans="1:7" x14ac:dyDescent="0.45">
      <c r="A934" s="84">
        <v>135021</v>
      </c>
      <c r="B934" s="84">
        <v>200</v>
      </c>
      <c r="C934" s="84" t="s">
        <v>112</v>
      </c>
      <c r="D934" s="84">
        <v>1901</v>
      </c>
      <c r="E934" s="84" t="s">
        <v>108</v>
      </c>
      <c r="F934" s="85">
        <v>25.542993238611739</v>
      </c>
      <c r="G934" s="86"/>
    </row>
    <row r="935" spans="1:7" x14ac:dyDescent="0.45">
      <c r="A935" s="84">
        <v>145457</v>
      </c>
      <c r="B935" s="84">
        <v>200</v>
      </c>
      <c r="C935" s="84" t="s">
        <v>112</v>
      </c>
      <c r="D935" s="84">
        <v>1901</v>
      </c>
      <c r="E935" s="84" t="s">
        <v>108</v>
      </c>
      <c r="F935" s="85">
        <v>124.2344387368541</v>
      </c>
      <c r="G935" s="86"/>
    </row>
    <row r="936" spans="1:7" x14ac:dyDescent="0.45">
      <c r="A936" s="84">
        <v>145458</v>
      </c>
      <c r="B936" s="84">
        <v>225</v>
      </c>
      <c r="C936" s="84" t="s">
        <v>109</v>
      </c>
      <c r="D936" s="84">
        <v>2018</v>
      </c>
      <c r="E936" s="84" t="s">
        <v>108</v>
      </c>
      <c r="F936" s="85">
        <v>2.0042197992708899</v>
      </c>
      <c r="G936" s="86"/>
    </row>
    <row r="937" spans="1:7" x14ac:dyDescent="0.45">
      <c r="A937" s="84">
        <v>3425</v>
      </c>
      <c r="B937" s="84">
        <v>225</v>
      </c>
      <c r="C937" s="84" t="s">
        <v>109</v>
      </c>
      <c r="D937" s="84">
        <v>2013</v>
      </c>
      <c r="E937" s="84"/>
      <c r="F937" s="85">
        <v>194.97184881846189</v>
      </c>
      <c r="G937" s="86"/>
    </row>
    <row r="938" spans="1:7" x14ac:dyDescent="0.45">
      <c r="A938" s="84">
        <v>3794</v>
      </c>
      <c r="B938" s="84">
        <v>100</v>
      </c>
      <c r="C938" s="84" t="s">
        <v>133</v>
      </c>
      <c r="D938" s="84">
        <v>1901</v>
      </c>
      <c r="E938" s="84"/>
      <c r="F938" s="85">
        <v>51.075082345206503</v>
      </c>
      <c r="G938" s="86"/>
    </row>
    <row r="939" spans="1:7" x14ac:dyDescent="0.45">
      <c r="A939" s="84">
        <v>125623</v>
      </c>
      <c r="B939" s="84">
        <v>160</v>
      </c>
      <c r="C939" s="84" t="s">
        <v>109</v>
      </c>
      <c r="D939" s="84">
        <v>2015</v>
      </c>
      <c r="E939" s="84" t="s">
        <v>108</v>
      </c>
      <c r="F939" s="85">
        <v>164.756986491465</v>
      </c>
      <c r="G939" s="86"/>
    </row>
    <row r="940" spans="1:7" x14ac:dyDescent="0.45">
      <c r="A940" s="84">
        <v>125614</v>
      </c>
      <c r="B940" s="84">
        <v>160</v>
      </c>
      <c r="C940" s="84" t="s">
        <v>109</v>
      </c>
      <c r="D940" s="84">
        <v>2013</v>
      </c>
      <c r="E940" s="84" t="s">
        <v>108</v>
      </c>
      <c r="F940" s="85">
        <v>18.288571298582379</v>
      </c>
      <c r="G940" s="86"/>
    </row>
    <row r="941" spans="1:7" x14ac:dyDescent="0.45">
      <c r="A941" s="84">
        <v>800</v>
      </c>
      <c r="B941" s="84">
        <v>160</v>
      </c>
      <c r="C941" s="84" t="s">
        <v>109</v>
      </c>
      <c r="D941" s="84">
        <v>2015</v>
      </c>
      <c r="E941" s="84"/>
      <c r="F941" s="85">
        <v>253.2081516615643</v>
      </c>
      <c r="G941" s="86"/>
    </row>
    <row r="942" spans="1:7" x14ac:dyDescent="0.45">
      <c r="A942" s="84">
        <v>123585</v>
      </c>
      <c r="B942" s="84">
        <v>315</v>
      </c>
      <c r="C942" s="84" t="s">
        <v>109</v>
      </c>
      <c r="D942" s="84">
        <v>2014</v>
      </c>
      <c r="E942" s="84" t="s">
        <v>108</v>
      </c>
      <c r="F942" s="85">
        <v>137.4076188873467</v>
      </c>
      <c r="G942" s="86"/>
    </row>
    <row r="943" spans="1:7" x14ac:dyDescent="0.45">
      <c r="A943" s="84">
        <v>133982</v>
      </c>
      <c r="B943" s="84">
        <v>225</v>
      </c>
      <c r="C943" s="84" t="s">
        <v>109</v>
      </c>
      <c r="D943" s="84">
        <v>1979</v>
      </c>
      <c r="E943" s="84" t="s">
        <v>108</v>
      </c>
      <c r="F943" s="85">
        <v>483.93381213304309</v>
      </c>
      <c r="G943" s="86"/>
    </row>
    <row r="944" spans="1:7" x14ac:dyDescent="0.45">
      <c r="A944" s="84">
        <v>114262</v>
      </c>
      <c r="B944" s="84">
        <v>315</v>
      </c>
      <c r="C944" s="84" t="s">
        <v>114</v>
      </c>
      <c r="D944" s="84">
        <v>2001</v>
      </c>
      <c r="E944" s="84" t="s">
        <v>108</v>
      </c>
      <c r="F944" s="85">
        <v>353.86524221360662</v>
      </c>
      <c r="G944" s="86"/>
    </row>
    <row r="945" spans="1:7" x14ac:dyDescent="0.45">
      <c r="A945" s="84">
        <v>121995</v>
      </c>
      <c r="B945" s="84">
        <v>300</v>
      </c>
      <c r="C945" s="84" t="s">
        <v>114</v>
      </c>
      <c r="D945" s="84">
        <v>1999</v>
      </c>
      <c r="E945" s="84" t="s">
        <v>108</v>
      </c>
      <c r="F945" s="85">
        <v>156.6294062158573</v>
      </c>
      <c r="G945" s="86"/>
    </row>
    <row r="946" spans="1:7" x14ac:dyDescent="0.45">
      <c r="A946" s="84">
        <v>100076</v>
      </c>
      <c r="B946" s="84">
        <v>200</v>
      </c>
      <c r="C946" s="84" t="s">
        <v>112</v>
      </c>
      <c r="D946" s="84">
        <v>1963</v>
      </c>
      <c r="E946" s="84" t="s">
        <v>108</v>
      </c>
      <c r="F946" s="85">
        <v>38.403465284121033</v>
      </c>
      <c r="G946" s="86"/>
    </row>
    <row r="947" spans="1:7" x14ac:dyDescent="0.45">
      <c r="A947" s="84">
        <v>102787</v>
      </c>
      <c r="B947" s="84"/>
      <c r="C947" s="84"/>
      <c r="D947" s="84">
        <v>1901</v>
      </c>
      <c r="E947" s="84" t="s">
        <v>108</v>
      </c>
      <c r="F947" s="85">
        <v>31.76152381767324</v>
      </c>
      <c r="G947" s="86"/>
    </row>
    <row r="948" spans="1:7" x14ac:dyDescent="0.45">
      <c r="A948" s="84">
        <v>112893</v>
      </c>
      <c r="B948" s="84">
        <v>200</v>
      </c>
      <c r="C948" s="84" t="s">
        <v>109</v>
      </c>
      <c r="D948" s="84">
        <v>2005</v>
      </c>
      <c r="E948" s="84" t="s">
        <v>108</v>
      </c>
      <c r="F948" s="85">
        <v>16.221321018467599</v>
      </c>
      <c r="G948" s="86"/>
    </row>
    <row r="949" spans="1:7" x14ac:dyDescent="0.45">
      <c r="A949" s="84">
        <v>112910</v>
      </c>
      <c r="B949" s="84">
        <v>110</v>
      </c>
      <c r="C949" s="84" t="s">
        <v>109</v>
      </c>
      <c r="D949" s="84">
        <v>2005</v>
      </c>
      <c r="E949" s="84" t="s">
        <v>108</v>
      </c>
      <c r="F949" s="85">
        <v>545.6412046751351</v>
      </c>
      <c r="G949" s="86"/>
    </row>
    <row r="950" spans="1:7" x14ac:dyDescent="0.45">
      <c r="A950" s="84">
        <v>113715</v>
      </c>
      <c r="B950" s="84">
        <v>110</v>
      </c>
      <c r="C950" s="84" t="s">
        <v>109</v>
      </c>
      <c r="D950" s="84">
        <v>2009</v>
      </c>
      <c r="E950" s="84" t="s">
        <v>108</v>
      </c>
      <c r="F950" s="85">
        <v>188.4385112583723</v>
      </c>
      <c r="G950" s="86"/>
    </row>
    <row r="951" spans="1:7" x14ac:dyDescent="0.45">
      <c r="A951" s="84">
        <v>123042</v>
      </c>
      <c r="B951" s="84">
        <v>160</v>
      </c>
      <c r="C951" s="84" t="s">
        <v>109</v>
      </c>
      <c r="D951" s="84">
        <v>2013</v>
      </c>
      <c r="E951" s="84" t="s">
        <v>108</v>
      </c>
      <c r="F951" s="85">
        <v>555.81231224285307</v>
      </c>
      <c r="G951" s="86"/>
    </row>
    <row r="952" spans="1:7" x14ac:dyDescent="0.45">
      <c r="A952" s="84">
        <v>123606</v>
      </c>
      <c r="B952" s="84">
        <v>200</v>
      </c>
      <c r="C952" s="84" t="s">
        <v>109</v>
      </c>
      <c r="D952" s="84">
        <v>2005</v>
      </c>
      <c r="E952" s="84" t="s">
        <v>108</v>
      </c>
      <c r="F952" s="85">
        <v>302.54922087853782</v>
      </c>
      <c r="G952" s="86"/>
    </row>
    <row r="953" spans="1:7" x14ac:dyDescent="0.45">
      <c r="A953" s="84">
        <v>126390</v>
      </c>
      <c r="B953" s="84">
        <v>225</v>
      </c>
      <c r="C953" s="84" t="s">
        <v>109</v>
      </c>
      <c r="D953" s="84">
        <v>2005</v>
      </c>
      <c r="E953" s="84" t="s">
        <v>108</v>
      </c>
      <c r="F953" s="85">
        <v>228.46872185832689</v>
      </c>
      <c r="G953" s="86"/>
    </row>
    <row r="954" spans="1:7" x14ac:dyDescent="0.45">
      <c r="A954" s="84">
        <v>126392</v>
      </c>
      <c r="B954" s="84">
        <v>225</v>
      </c>
      <c r="C954" s="84" t="s">
        <v>109</v>
      </c>
      <c r="D954" s="84">
        <v>2005</v>
      </c>
      <c r="E954" s="84" t="s">
        <v>108</v>
      </c>
      <c r="F954" s="85">
        <v>467.38017801159077</v>
      </c>
      <c r="G954" s="86"/>
    </row>
    <row r="955" spans="1:7" x14ac:dyDescent="0.45">
      <c r="A955" s="84">
        <v>133997</v>
      </c>
      <c r="B955" s="84">
        <v>110</v>
      </c>
      <c r="C955" s="84" t="s">
        <v>109</v>
      </c>
      <c r="D955" s="84">
        <v>2005</v>
      </c>
      <c r="E955" s="84" t="s">
        <v>108</v>
      </c>
      <c r="F955" s="85">
        <v>119.3877727799954</v>
      </c>
      <c r="G955" s="86"/>
    </row>
    <row r="956" spans="1:7" x14ac:dyDescent="0.45">
      <c r="A956" s="84">
        <v>133998</v>
      </c>
      <c r="B956" s="84">
        <v>160</v>
      </c>
      <c r="C956" s="84" t="s">
        <v>109</v>
      </c>
      <c r="D956" s="84">
        <v>2005</v>
      </c>
      <c r="E956" s="84" t="s">
        <v>108</v>
      </c>
      <c r="F956" s="85">
        <v>97.996750592226178</v>
      </c>
      <c r="G956" s="86"/>
    </row>
    <row r="957" spans="1:7" x14ac:dyDescent="0.45">
      <c r="A957" s="84">
        <v>134002</v>
      </c>
      <c r="B957" s="84">
        <v>225</v>
      </c>
      <c r="C957" s="84" t="s">
        <v>109</v>
      </c>
      <c r="D957" s="84">
        <v>2005</v>
      </c>
      <c r="E957" s="84" t="s">
        <v>108</v>
      </c>
      <c r="F957" s="85">
        <v>51.368875753327778</v>
      </c>
      <c r="G957" s="86"/>
    </row>
    <row r="958" spans="1:7" x14ac:dyDescent="0.45">
      <c r="A958" s="84">
        <v>134004</v>
      </c>
      <c r="B958" s="84">
        <v>63</v>
      </c>
      <c r="C958" s="84" t="s">
        <v>109</v>
      </c>
      <c r="D958" s="84">
        <v>2005</v>
      </c>
      <c r="E958" s="84" t="s">
        <v>108</v>
      </c>
      <c r="F958" s="85">
        <v>31.586871571273601</v>
      </c>
      <c r="G958" s="86"/>
    </row>
    <row r="959" spans="1:7" x14ac:dyDescent="0.45">
      <c r="A959" s="84">
        <v>134005</v>
      </c>
      <c r="B959" s="84">
        <v>225</v>
      </c>
      <c r="C959" s="84" t="s">
        <v>111</v>
      </c>
      <c r="D959" s="84">
        <v>2000</v>
      </c>
      <c r="E959" s="84" t="s">
        <v>108</v>
      </c>
      <c r="F959" s="85">
        <v>106.0168908127106</v>
      </c>
      <c r="G959" s="86"/>
    </row>
    <row r="960" spans="1:7" x14ac:dyDescent="0.45">
      <c r="A960" s="84">
        <v>137195</v>
      </c>
      <c r="B960" s="84">
        <v>160</v>
      </c>
      <c r="C960" s="84" t="s">
        <v>109</v>
      </c>
      <c r="D960" s="84">
        <v>2005</v>
      </c>
      <c r="E960" s="84" t="s">
        <v>108</v>
      </c>
      <c r="F960" s="85">
        <v>1.734844097351351</v>
      </c>
      <c r="G960" s="86"/>
    </row>
    <row r="961" spans="1:7" x14ac:dyDescent="0.45">
      <c r="A961" s="84">
        <v>139500</v>
      </c>
      <c r="B961" s="84">
        <v>315</v>
      </c>
      <c r="C961" s="84" t="s">
        <v>109</v>
      </c>
      <c r="D961" s="84">
        <v>2017</v>
      </c>
      <c r="E961" s="84" t="s">
        <v>108</v>
      </c>
      <c r="F961" s="85">
        <v>92.239745015577398</v>
      </c>
      <c r="G961" s="86"/>
    </row>
    <row r="962" spans="1:7" x14ac:dyDescent="0.45">
      <c r="A962" s="84">
        <v>146257</v>
      </c>
      <c r="B962" s="84">
        <v>100</v>
      </c>
      <c r="C962" s="84" t="s">
        <v>112</v>
      </c>
      <c r="D962" s="84">
        <v>1901</v>
      </c>
      <c r="E962" s="84" t="s">
        <v>108</v>
      </c>
      <c r="F962" s="85">
        <v>6.7078572520575683</v>
      </c>
      <c r="G962" s="86"/>
    </row>
    <row r="963" spans="1:7" x14ac:dyDescent="0.45">
      <c r="A963" s="84">
        <v>161253</v>
      </c>
      <c r="B963" s="84">
        <v>110</v>
      </c>
      <c r="C963" s="84" t="s">
        <v>109</v>
      </c>
      <c r="D963" s="84">
        <v>2019</v>
      </c>
      <c r="E963" s="84" t="s">
        <v>108</v>
      </c>
      <c r="F963" s="85">
        <v>61.656843831927979</v>
      </c>
      <c r="G963" s="86"/>
    </row>
    <row r="964" spans="1:7" x14ac:dyDescent="0.45">
      <c r="A964" s="84">
        <v>100142</v>
      </c>
      <c r="B964" s="84">
        <v>225</v>
      </c>
      <c r="C964" s="84" t="s">
        <v>109</v>
      </c>
      <c r="D964" s="84">
        <v>2003</v>
      </c>
      <c r="E964" s="84" t="s">
        <v>108</v>
      </c>
      <c r="F964" s="85">
        <v>89.065602004859116</v>
      </c>
      <c r="G964" s="86"/>
    </row>
    <row r="965" spans="1:7" x14ac:dyDescent="0.45">
      <c r="A965" s="84">
        <v>100149</v>
      </c>
      <c r="B965" s="84">
        <v>225</v>
      </c>
      <c r="C965" s="84" t="s">
        <v>109</v>
      </c>
      <c r="D965" s="84">
        <v>2003</v>
      </c>
      <c r="E965" s="84" t="s">
        <v>108</v>
      </c>
      <c r="F965" s="85">
        <v>171.0582568014201</v>
      </c>
      <c r="G965" s="86"/>
    </row>
    <row r="966" spans="1:7" x14ac:dyDescent="0.45">
      <c r="A966" s="84">
        <v>108633</v>
      </c>
      <c r="B966" s="84">
        <v>110</v>
      </c>
      <c r="C966" s="84" t="s">
        <v>109</v>
      </c>
      <c r="D966" s="84">
        <v>2008</v>
      </c>
      <c r="E966" s="84" t="s">
        <v>108</v>
      </c>
      <c r="F966" s="85">
        <v>64.125283650948361</v>
      </c>
      <c r="G966" s="86"/>
    </row>
    <row r="967" spans="1:7" x14ac:dyDescent="0.45">
      <c r="A967" s="84">
        <v>113939</v>
      </c>
      <c r="B967" s="84">
        <v>63</v>
      </c>
      <c r="C967" s="84" t="s">
        <v>109</v>
      </c>
      <c r="D967" s="84">
        <v>2006</v>
      </c>
      <c r="E967" s="84" t="s">
        <v>108</v>
      </c>
      <c r="F967" s="85">
        <v>9.7805610134596108</v>
      </c>
      <c r="G967" s="86"/>
    </row>
    <row r="968" spans="1:7" x14ac:dyDescent="0.45">
      <c r="A968" s="84">
        <v>114714</v>
      </c>
      <c r="B968" s="84">
        <v>50</v>
      </c>
      <c r="C968" s="84" t="s">
        <v>109</v>
      </c>
      <c r="D968" s="84">
        <v>2004</v>
      </c>
      <c r="E968" s="84" t="s">
        <v>108</v>
      </c>
      <c r="F968" s="85">
        <v>33.678244841581972</v>
      </c>
      <c r="G968" s="86"/>
    </row>
    <row r="969" spans="1:7" x14ac:dyDescent="0.45">
      <c r="A969" s="84">
        <v>115100</v>
      </c>
      <c r="B969" s="84">
        <v>63</v>
      </c>
      <c r="C969" s="84" t="s">
        <v>109</v>
      </c>
      <c r="D969" s="84">
        <v>2008</v>
      </c>
      <c r="E969" s="84" t="s">
        <v>108</v>
      </c>
      <c r="F969" s="85">
        <v>54.461554579785897</v>
      </c>
      <c r="G969" s="86"/>
    </row>
    <row r="970" spans="1:7" x14ac:dyDescent="0.45">
      <c r="A970" s="84">
        <v>117421</v>
      </c>
      <c r="B970" s="84">
        <v>110</v>
      </c>
      <c r="C970" s="84" t="s">
        <v>109</v>
      </c>
      <c r="D970" s="84">
        <v>2003</v>
      </c>
      <c r="E970" s="84" t="s">
        <v>108</v>
      </c>
      <c r="F970" s="85">
        <v>93.145634168480413</v>
      </c>
      <c r="G970" s="86"/>
    </row>
    <row r="971" spans="1:7" x14ac:dyDescent="0.45">
      <c r="A971" s="84">
        <v>117516</v>
      </c>
      <c r="B971" s="84">
        <v>225</v>
      </c>
      <c r="C971" s="84" t="s">
        <v>109</v>
      </c>
      <c r="D971" s="84">
        <v>2004</v>
      </c>
      <c r="E971" s="84" t="s">
        <v>108</v>
      </c>
      <c r="F971" s="85">
        <v>179.6475655668138</v>
      </c>
      <c r="G971" s="86"/>
    </row>
    <row r="972" spans="1:7" x14ac:dyDescent="0.45">
      <c r="A972" s="84">
        <v>117518</v>
      </c>
      <c r="B972" s="84">
        <v>225</v>
      </c>
      <c r="C972" s="84" t="s">
        <v>111</v>
      </c>
      <c r="D972" s="84">
        <v>1999</v>
      </c>
      <c r="E972" s="84" t="s">
        <v>108</v>
      </c>
      <c r="F972" s="85">
        <v>107.02043948099571</v>
      </c>
      <c r="G972" s="86"/>
    </row>
    <row r="973" spans="1:7" x14ac:dyDescent="0.45">
      <c r="A973" s="84">
        <v>119712</v>
      </c>
      <c r="B973" s="84">
        <v>110</v>
      </c>
      <c r="C973" s="84" t="s">
        <v>109</v>
      </c>
      <c r="D973" s="84">
        <v>2006</v>
      </c>
      <c r="E973" s="84" t="s">
        <v>108</v>
      </c>
      <c r="F973" s="85">
        <v>433.23754195037583</v>
      </c>
      <c r="G973" s="86"/>
    </row>
    <row r="974" spans="1:7" x14ac:dyDescent="0.45">
      <c r="A974" s="84">
        <v>126842</v>
      </c>
      <c r="B974" s="84">
        <v>110</v>
      </c>
      <c r="C974" s="84" t="s">
        <v>109</v>
      </c>
      <c r="D974" s="84">
        <v>2004</v>
      </c>
      <c r="E974" s="84" t="s">
        <v>108</v>
      </c>
      <c r="F974" s="85">
        <v>309.3462775708565</v>
      </c>
      <c r="G974" s="86"/>
    </row>
    <row r="975" spans="1:7" x14ac:dyDescent="0.45">
      <c r="A975" s="84">
        <v>126892</v>
      </c>
      <c r="B975" s="84">
        <v>110</v>
      </c>
      <c r="C975" s="84" t="s">
        <v>109</v>
      </c>
      <c r="D975" s="84">
        <v>2006</v>
      </c>
      <c r="E975" s="84" t="s">
        <v>108</v>
      </c>
      <c r="F975" s="85">
        <v>99.775865984476297</v>
      </c>
      <c r="G975" s="86"/>
    </row>
    <row r="976" spans="1:7" x14ac:dyDescent="0.45">
      <c r="A976" s="84">
        <v>126929</v>
      </c>
      <c r="B976" s="84">
        <v>110</v>
      </c>
      <c r="C976" s="84" t="s">
        <v>109</v>
      </c>
      <c r="D976" s="84">
        <v>2004</v>
      </c>
      <c r="E976" s="84" t="s">
        <v>108</v>
      </c>
      <c r="F976" s="85">
        <v>151.95630544100081</v>
      </c>
      <c r="G976" s="86"/>
    </row>
    <row r="977" spans="1:7" x14ac:dyDescent="0.45">
      <c r="A977" s="84">
        <v>126939</v>
      </c>
      <c r="B977" s="84">
        <v>110</v>
      </c>
      <c r="C977" s="84" t="s">
        <v>109</v>
      </c>
      <c r="D977" s="84">
        <v>2004</v>
      </c>
      <c r="E977" s="84" t="s">
        <v>108</v>
      </c>
      <c r="F977" s="85">
        <v>199.92807166470899</v>
      </c>
      <c r="G977" s="86"/>
    </row>
    <row r="978" spans="1:7" x14ac:dyDescent="0.45">
      <c r="A978" s="84">
        <v>126986</v>
      </c>
      <c r="B978" s="84">
        <v>225</v>
      </c>
      <c r="C978" s="84" t="s">
        <v>109</v>
      </c>
      <c r="D978" s="84">
        <v>2003</v>
      </c>
      <c r="E978" s="84" t="s">
        <v>108</v>
      </c>
      <c r="F978" s="85">
        <v>663.85144146553353</v>
      </c>
      <c r="G978" s="86"/>
    </row>
    <row r="979" spans="1:7" x14ac:dyDescent="0.45">
      <c r="A979" s="84">
        <v>146322</v>
      </c>
      <c r="B979" s="84">
        <v>63</v>
      </c>
      <c r="C979" s="84" t="s">
        <v>109</v>
      </c>
      <c r="D979" s="84">
        <v>2018</v>
      </c>
      <c r="E979" s="84" t="s">
        <v>108</v>
      </c>
      <c r="F979" s="85">
        <v>46.973603756487122</v>
      </c>
      <c r="G979" s="86"/>
    </row>
    <row r="980" spans="1:7" x14ac:dyDescent="0.45">
      <c r="A980" s="84">
        <v>148138</v>
      </c>
      <c r="B980" s="84">
        <v>63</v>
      </c>
      <c r="C980" s="84" t="s">
        <v>109</v>
      </c>
      <c r="D980" s="84">
        <v>2018</v>
      </c>
      <c r="E980" s="84" t="s">
        <v>108</v>
      </c>
      <c r="F980" s="85">
        <v>44.348101279631123</v>
      </c>
      <c r="G980" s="86"/>
    </row>
    <row r="981" spans="1:7" x14ac:dyDescent="0.45">
      <c r="A981" s="84">
        <v>162084</v>
      </c>
      <c r="B981" s="84">
        <v>63</v>
      </c>
      <c r="C981" s="84" t="s">
        <v>109</v>
      </c>
      <c r="D981" s="84">
        <v>2019</v>
      </c>
      <c r="E981" s="84" t="s">
        <v>108</v>
      </c>
      <c r="F981" s="85">
        <v>45.130360843853254</v>
      </c>
      <c r="G981" s="86"/>
    </row>
    <row r="982" spans="1:7" x14ac:dyDescent="0.45">
      <c r="A982" s="84">
        <v>162089</v>
      </c>
      <c r="B982" s="84">
        <v>75</v>
      </c>
      <c r="C982" s="84" t="s">
        <v>109</v>
      </c>
      <c r="D982" s="84">
        <v>2019</v>
      </c>
      <c r="E982" s="84" t="s">
        <v>108</v>
      </c>
      <c r="F982" s="85">
        <v>26.000315352846851</v>
      </c>
      <c r="G982" s="86"/>
    </row>
    <row r="983" spans="1:7" x14ac:dyDescent="0.45">
      <c r="A983" s="84">
        <v>162090</v>
      </c>
      <c r="B983" s="84">
        <v>90</v>
      </c>
      <c r="C983" s="84" t="s">
        <v>109</v>
      </c>
      <c r="D983" s="84">
        <v>2019</v>
      </c>
      <c r="E983" s="84" t="s">
        <v>108</v>
      </c>
      <c r="F983" s="85">
        <v>5.7732481737685779</v>
      </c>
      <c r="G983" s="86"/>
    </row>
    <row r="984" spans="1:7" x14ac:dyDescent="0.45">
      <c r="A984" s="84">
        <v>162092</v>
      </c>
      <c r="B984" s="84">
        <v>110</v>
      </c>
      <c r="C984" s="84" t="s">
        <v>109</v>
      </c>
      <c r="D984" s="84">
        <v>2019</v>
      </c>
      <c r="E984" s="84" t="s">
        <v>108</v>
      </c>
      <c r="F984" s="85">
        <v>9.897465085668804</v>
      </c>
      <c r="G984" s="86"/>
    </row>
    <row r="985" spans="1:7" x14ac:dyDescent="0.45">
      <c r="A985" s="84">
        <v>117431</v>
      </c>
      <c r="B985" s="84">
        <v>110</v>
      </c>
      <c r="C985" s="84" t="s">
        <v>109</v>
      </c>
      <c r="D985" s="84">
        <v>2003</v>
      </c>
      <c r="E985" s="84" t="s">
        <v>108</v>
      </c>
      <c r="F985" s="85">
        <v>136.68608750777719</v>
      </c>
      <c r="G985" s="86"/>
    </row>
    <row r="986" spans="1:7" x14ac:dyDescent="0.45">
      <c r="A986" s="84">
        <v>117453</v>
      </c>
      <c r="B986" s="84">
        <v>110</v>
      </c>
      <c r="C986" s="84" t="s">
        <v>109</v>
      </c>
      <c r="D986" s="84">
        <v>2003</v>
      </c>
      <c r="E986" s="84" t="s">
        <v>108</v>
      </c>
      <c r="F986" s="85">
        <v>306.02916217024671</v>
      </c>
      <c r="G986" s="86"/>
    </row>
    <row r="987" spans="1:7" x14ac:dyDescent="0.45">
      <c r="A987" s="84">
        <v>124664</v>
      </c>
      <c r="B987" s="84">
        <v>110</v>
      </c>
      <c r="C987" s="84" t="s">
        <v>109</v>
      </c>
      <c r="D987" s="84">
        <v>2004</v>
      </c>
      <c r="E987" s="84" t="s">
        <v>108</v>
      </c>
      <c r="F987" s="85">
        <v>202.47122977230171</v>
      </c>
      <c r="G987" s="86"/>
    </row>
    <row r="988" spans="1:7" x14ac:dyDescent="0.45">
      <c r="A988" s="84">
        <v>126844</v>
      </c>
      <c r="B988" s="84">
        <v>63</v>
      </c>
      <c r="C988" s="84" t="s">
        <v>109</v>
      </c>
      <c r="D988" s="84">
        <v>2013</v>
      </c>
      <c r="E988" s="84" t="s">
        <v>108</v>
      </c>
      <c r="F988" s="85">
        <v>52.889165130496167</v>
      </c>
      <c r="G988" s="86"/>
    </row>
    <row r="989" spans="1:7" x14ac:dyDescent="0.45">
      <c r="A989" s="84">
        <v>117442</v>
      </c>
      <c r="B989" s="84">
        <v>32</v>
      </c>
      <c r="C989" s="84" t="s">
        <v>109</v>
      </c>
      <c r="D989" s="84">
        <v>2003</v>
      </c>
      <c r="E989" s="84" t="s">
        <v>108</v>
      </c>
      <c r="F989" s="85">
        <v>31.948212468802041</v>
      </c>
      <c r="G989" s="86"/>
    </row>
    <row r="990" spans="1:7" x14ac:dyDescent="0.45">
      <c r="A990" s="84">
        <v>126843</v>
      </c>
      <c r="B990" s="84">
        <v>110</v>
      </c>
      <c r="C990" s="84" t="s">
        <v>109</v>
      </c>
      <c r="D990" s="84">
        <v>2003</v>
      </c>
      <c r="E990" s="84" t="s">
        <v>108</v>
      </c>
      <c r="F990" s="85">
        <v>400.35874411046512</v>
      </c>
      <c r="G990" s="86"/>
    </row>
    <row r="991" spans="1:7" x14ac:dyDescent="0.45">
      <c r="A991" s="84">
        <v>114941</v>
      </c>
      <c r="B991" s="84">
        <v>63</v>
      </c>
      <c r="C991" s="84" t="s">
        <v>109</v>
      </c>
      <c r="D991" s="84">
        <v>2005</v>
      </c>
      <c r="E991" s="84" t="s">
        <v>108</v>
      </c>
      <c r="F991" s="85">
        <v>129.77253423057809</v>
      </c>
      <c r="G991" s="86"/>
    </row>
    <row r="992" spans="1:7" x14ac:dyDescent="0.45">
      <c r="A992" s="84">
        <v>100177</v>
      </c>
      <c r="B992" s="84">
        <v>110</v>
      </c>
      <c r="C992" s="84" t="s">
        <v>109</v>
      </c>
      <c r="D992" s="84">
        <v>2005</v>
      </c>
      <c r="E992" s="84" t="s">
        <v>108</v>
      </c>
      <c r="F992" s="85">
        <v>6.74682044151736</v>
      </c>
      <c r="G992" s="86"/>
    </row>
    <row r="993" spans="1:7" x14ac:dyDescent="0.45">
      <c r="A993" s="84">
        <v>3807</v>
      </c>
      <c r="B993" s="84">
        <v>63</v>
      </c>
      <c r="C993" s="84" t="s">
        <v>109</v>
      </c>
      <c r="D993" s="84">
        <v>2006</v>
      </c>
      <c r="E993" s="84"/>
      <c r="F993" s="85">
        <v>52.071598706938353</v>
      </c>
      <c r="G993" s="86"/>
    </row>
    <row r="994" spans="1:7" x14ac:dyDescent="0.45">
      <c r="A994" s="84">
        <v>100147</v>
      </c>
      <c r="B994" s="84">
        <v>50</v>
      </c>
      <c r="C994" s="84" t="s">
        <v>109</v>
      </c>
      <c r="D994" s="84">
        <v>2003</v>
      </c>
      <c r="E994" s="84" t="s">
        <v>108</v>
      </c>
      <c r="F994" s="85">
        <v>65.204341541168148</v>
      </c>
      <c r="G994" s="86"/>
    </row>
    <row r="995" spans="1:7" x14ac:dyDescent="0.45">
      <c r="A995" s="84">
        <v>117372</v>
      </c>
      <c r="B995" s="84">
        <v>32</v>
      </c>
      <c r="C995" s="84" t="s">
        <v>109</v>
      </c>
      <c r="D995" s="84">
        <v>2003</v>
      </c>
      <c r="E995" s="84" t="s">
        <v>108</v>
      </c>
      <c r="F995" s="85">
        <v>13.903910539192619</v>
      </c>
      <c r="G995" s="86"/>
    </row>
    <row r="996" spans="1:7" x14ac:dyDescent="0.45">
      <c r="A996" s="84">
        <v>117373</v>
      </c>
      <c r="B996" s="84">
        <v>32</v>
      </c>
      <c r="C996" s="84" t="s">
        <v>109</v>
      </c>
      <c r="D996" s="84">
        <v>2003</v>
      </c>
      <c r="E996" s="84" t="s">
        <v>108</v>
      </c>
      <c r="F996" s="85">
        <v>14.02641427551959</v>
      </c>
      <c r="G996" s="86"/>
    </row>
    <row r="997" spans="1:7" x14ac:dyDescent="0.45">
      <c r="A997" s="84">
        <v>117378</v>
      </c>
      <c r="B997" s="84">
        <v>50</v>
      </c>
      <c r="C997" s="84" t="s">
        <v>109</v>
      </c>
      <c r="D997" s="84">
        <v>2003</v>
      </c>
      <c r="E997" s="84" t="s">
        <v>108</v>
      </c>
      <c r="F997" s="85">
        <v>62.529094951814798</v>
      </c>
      <c r="G997" s="86"/>
    </row>
    <row r="998" spans="1:7" x14ac:dyDescent="0.45">
      <c r="A998" s="84">
        <v>117468</v>
      </c>
      <c r="B998" s="84">
        <v>110</v>
      </c>
      <c r="C998" s="84" t="s">
        <v>109</v>
      </c>
      <c r="D998" s="84">
        <v>2003</v>
      </c>
      <c r="E998" s="84" t="s">
        <v>108</v>
      </c>
      <c r="F998" s="85">
        <v>407.08816726780037</v>
      </c>
      <c r="G998" s="86"/>
    </row>
    <row r="999" spans="1:7" x14ac:dyDescent="0.45">
      <c r="A999" s="84">
        <v>117505</v>
      </c>
      <c r="B999" s="84">
        <v>50</v>
      </c>
      <c r="C999" s="84" t="s">
        <v>109</v>
      </c>
      <c r="D999" s="84">
        <v>2003</v>
      </c>
      <c r="E999" s="84" t="s">
        <v>108</v>
      </c>
      <c r="F999" s="85">
        <v>38.198185954933429</v>
      </c>
      <c r="G999" s="86"/>
    </row>
    <row r="1000" spans="1:7" x14ac:dyDescent="0.45">
      <c r="A1000" s="84">
        <v>117508</v>
      </c>
      <c r="B1000" s="84">
        <v>32</v>
      </c>
      <c r="C1000" s="84" t="s">
        <v>109</v>
      </c>
      <c r="D1000" s="84">
        <v>2003</v>
      </c>
      <c r="E1000" s="84" t="s">
        <v>108</v>
      </c>
      <c r="F1000" s="85">
        <v>40.092246401734023</v>
      </c>
      <c r="G1000" s="86"/>
    </row>
    <row r="1001" spans="1:7" x14ac:dyDescent="0.45">
      <c r="A1001" s="84">
        <v>122713</v>
      </c>
      <c r="B1001" s="84">
        <v>110</v>
      </c>
      <c r="C1001" s="84" t="s">
        <v>109</v>
      </c>
      <c r="D1001" s="84">
        <v>2004</v>
      </c>
      <c r="E1001" s="84" t="s">
        <v>108</v>
      </c>
      <c r="F1001" s="85">
        <v>428.67827176200348</v>
      </c>
      <c r="G1001" s="86"/>
    </row>
    <row r="1002" spans="1:7" x14ac:dyDescent="0.45">
      <c r="A1002" s="84">
        <v>122714</v>
      </c>
      <c r="B1002" s="84">
        <v>50</v>
      </c>
      <c r="C1002" s="84" t="s">
        <v>109</v>
      </c>
      <c r="D1002" s="84">
        <v>2013</v>
      </c>
      <c r="E1002" s="84" t="s">
        <v>108</v>
      </c>
      <c r="F1002" s="85">
        <v>44.515859683710588</v>
      </c>
      <c r="G1002" s="86"/>
    </row>
    <row r="1003" spans="1:7" x14ac:dyDescent="0.45">
      <c r="A1003" s="84">
        <v>125422</v>
      </c>
      <c r="B1003" s="84">
        <v>110</v>
      </c>
      <c r="C1003" s="84" t="s">
        <v>109</v>
      </c>
      <c r="D1003" s="84">
        <v>2003</v>
      </c>
      <c r="E1003" s="84" t="s">
        <v>108</v>
      </c>
      <c r="F1003" s="85">
        <v>180.80273994262399</v>
      </c>
      <c r="G1003" s="86"/>
    </row>
    <row r="1004" spans="1:7" x14ac:dyDescent="0.45">
      <c r="A1004" s="84">
        <v>126935</v>
      </c>
      <c r="B1004" s="84">
        <v>110</v>
      </c>
      <c r="C1004" s="84" t="s">
        <v>109</v>
      </c>
      <c r="D1004" s="84">
        <v>2004</v>
      </c>
      <c r="E1004" s="84" t="s">
        <v>108</v>
      </c>
      <c r="F1004" s="85">
        <v>181.8696300770705</v>
      </c>
      <c r="G1004" s="86"/>
    </row>
    <row r="1005" spans="1:7" x14ac:dyDescent="0.45">
      <c r="A1005" s="84">
        <v>126938</v>
      </c>
      <c r="B1005" s="84">
        <v>63</v>
      </c>
      <c r="C1005" s="84" t="s">
        <v>109</v>
      </c>
      <c r="D1005" s="84">
        <v>2015</v>
      </c>
      <c r="E1005" s="84" t="s">
        <v>108</v>
      </c>
      <c r="F1005" s="85">
        <v>71.938851727843854</v>
      </c>
      <c r="G1005" s="86"/>
    </row>
    <row r="1006" spans="1:7" x14ac:dyDescent="0.45">
      <c r="A1006" s="84">
        <v>126963</v>
      </c>
      <c r="B1006" s="84">
        <v>90</v>
      </c>
      <c r="C1006" s="84" t="s">
        <v>109</v>
      </c>
      <c r="D1006" s="84">
        <v>2015</v>
      </c>
      <c r="E1006" s="84" t="s">
        <v>108</v>
      </c>
      <c r="F1006" s="85">
        <v>6.4349600479190858</v>
      </c>
      <c r="G1006" s="86"/>
    </row>
    <row r="1007" spans="1:7" x14ac:dyDescent="0.45">
      <c r="A1007" s="84">
        <v>134053</v>
      </c>
      <c r="B1007" s="84">
        <v>110</v>
      </c>
      <c r="C1007" s="84" t="s">
        <v>109</v>
      </c>
      <c r="D1007" s="84">
        <v>2005</v>
      </c>
      <c r="E1007" s="84" t="s">
        <v>108</v>
      </c>
      <c r="F1007" s="85">
        <v>6.3743865508707858</v>
      </c>
      <c r="G1007" s="86"/>
    </row>
    <row r="1008" spans="1:7" x14ac:dyDescent="0.45">
      <c r="A1008" s="84">
        <v>162244</v>
      </c>
      <c r="B1008" s="84">
        <v>63</v>
      </c>
      <c r="C1008" s="84" t="s">
        <v>109</v>
      </c>
      <c r="D1008" s="84">
        <v>2019</v>
      </c>
      <c r="E1008" s="84" t="s">
        <v>108</v>
      </c>
      <c r="F1008" s="85">
        <v>20.826622617082201</v>
      </c>
      <c r="G1008" s="86"/>
    </row>
    <row r="1009" spans="1:7" x14ac:dyDescent="0.45">
      <c r="A1009" s="84">
        <v>116617</v>
      </c>
      <c r="B1009" s="84">
        <v>63</v>
      </c>
      <c r="C1009" s="84" t="s">
        <v>109</v>
      </c>
      <c r="D1009" s="84">
        <v>2010</v>
      </c>
      <c r="E1009" s="84" t="s">
        <v>108</v>
      </c>
      <c r="F1009" s="85">
        <v>55.009192117492248</v>
      </c>
      <c r="G1009" s="86"/>
    </row>
    <row r="1010" spans="1:7" x14ac:dyDescent="0.45">
      <c r="A1010" s="84">
        <v>117386</v>
      </c>
      <c r="B1010" s="84">
        <v>110</v>
      </c>
      <c r="C1010" s="84" t="s">
        <v>109</v>
      </c>
      <c r="D1010" s="84">
        <v>2003</v>
      </c>
      <c r="E1010" s="84" t="s">
        <v>108</v>
      </c>
      <c r="F1010" s="85">
        <v>114.91902540554339</v>
      </c>
      <c r="G1010" s="86"/>
    </row>
    <row r="1011" spans="1:7" x14ac:dyDescent="0.45">
      <c r="A1011" s="84">
        <v>116619</v>
      </c>
      <c r="B1011" s="84">
        <v>160</v>
      </c>
      <c r="C1011" s="84" t="s">
        <v>109</v>
      </c>
      <c r="D1011" s="84">
        <v>2006</v>
      </c>
      <c r="E1011" s="84" t="s">
        <v>108</v>
      </c>
      <c r="F1011" s="85">
        <v>190.1746014745097</v>
      </c>
      <c r="G1011" s="86"/>
    </row>
    <row r="1012" spans="1:7" x14ac:dyDescent="0.45">
      <c r="A1012" s="84">
        <v>125171</v>
      </c>
      <c r="B1012" s="84">
        <v>160</v>
      </c>
      <c r="C1012" s="84" t="s">
        <v>109</v>
      </c>
      <c r="D1012" s="84">
        <v>2006</v>
      </c>
      <c r="E1012" s="84" t="s">
        <v>108</v>
      </c>
      <c r="F1012" s="85">
        <v>376.4185497051979</v>
      </c>
      <c r="G1012" s="86"/>
    </row>
    <row r="1013" spans="1:7" x14ac:dyDescent="0.45">
      <c r="A1013" s="84">
        <v>112007</v>
      </c>
      <c r="B1013" s="84">
        <v>110</v>
      </c>
      <c r="C1013" s="84" t="s">
        <v>109</v>
      </c>
      <c r="D1013" s="84">
        <v>2003</v>
      </c>
      <c r="E1013" s="84" t="s">
        <v>108</v>
      </c>
      <c r="F1013" s="85">
        <v>140.76089165160559</v>
      </c>
      <c r="G1013" s="86"/>
    </row>
    <row r="1014" spans="1:7" x14ac:dyDescent="0.45">
      <c r="A1014" s="84">
        <v>117415</v>
      </c>
      <c r="B1014" s="84">
        <v>110</v>
      </c>
      <c r="C1014" s="84" t="s">
        <v>109</v>
      </c>
      <c r="D1014" s="84">
        <v>2004</v>
      </c>
      <c r="E1014" s="84" t="s">
        <v>108</v>
      </c>
      <c r="F1014" s="85">
        <v>239.47932320597889</v>
      </c>
      <c r="G1014" s="86"/>
    </row>
    <row r="1015" spans="1:7" x14ac:dyDescent="0.45">
      <c r="A1015" s="84">
        <v>134068</v>
      </c>
      <c r="B1015" s="84">
        <v>160</v>
      </c>
      <c r="C1015" s="84" t="s">
        <v>109</v>
      </c>
      <c r="D1015" s="84">
        <v>2005</v>
      </c>
      <c r="E1015" s="84" t="s">
        <v>108</v>
      </c>
      <c r="F1015" s="85">
        <v>300.31152908717689</v>
      </c>
      <c r="G1015" s="86"/>
    </row>
    <row r="1016" spans="1:7" x14ac:dyDescent="0.45">
      <c r="A1016" s="84"/>
      <c r="B1016" s="84">
        <v>160</v>
      </c>
      <c r="C1016" s="84" t="s">
        <v>109</v>
      </c>
      <c r="D1016" s="84">
        <v>2005</v>
      </c>
      <c r="E1016" s="84"/>
      <c r="F1016" s="85">
        <v>0.44009781593143099</v>
      </c>
      <c r="G1016" s="86"/>
    </row>
    <row r="1017" spans="1:7" x14ac:dyDescent="0.45">
      <c r="A1017" s="84">
        <v>117424</v>
      </c>
      <c r="B1017" s="84">
        <v>63</v>
      </c>
      <c r="C1017" s="84" t="s">
        <v>109</v>
      </c>
      <c r="D1017" s="84">
        <v>2006</v>
      </c>
      <c r="E1017" s="84" t="s">
        <v>108</v>
      </c>
      <c r="F1017" s="85">
        <v>3.7517887404143759</v>
      </c>
      <c r="G1017" s="86"/>
    </row>
    <row r="1018" spans="1:7" x14ac:dyDescent="0.45">
      <c r="A1018" s="84">
        <v>120094</v>
      </c>
      <c r="B1018" s="84">
        <v>32</v>
      </c>
      <c r="C1018" s="84" t="s">
        <v>109</v>
      </c>
      <c r="D1018" s="84">
        <v>2012</v>
      </c>
      <c r="E1018" s="84" t="s">
        <v>108</v>
      </c>
      <c r="F1018" s="85">
        <v>14.31641728224524</v>
      </c>
      <c r="G1018" s="86"/>
    </row>
    <row r="1019" spans="1:7" x14ac:dyDescent="0.45">
      <c r="A1019" s="84">
        <v>126507</v>
      </c>
      <c r="B1019" s="84">
        <v>63</v>
      </c>
      <c r="C1019" s="84" t="s">
        <v>109</v>
      </c>
      <c r="D1019" s="84">
        <v>2006</v>
      </c>
      <c r="E1019" s="84" t="s">
        <v>108</v>
      </c>
      <c r="F1019" s="85">
        <v>21.362212907159801</v>
      </c>
      <c r="G1019" s="86"/>
    </row>
    <row r="1020" spans="1:7" x14ac:dyDescent="0.45">
      <c r="A1020" s="84">
        <v>126509</v>
      </c>
      <c r="B1020" s="84">
        <v>63</v>
      </c>
      <c r="C1020" s="84" t="s">
        <v>109</v>
      </c>
      <c r="D1020" s="84">
        <v>2015</v>
      </c>
      <c r="E1020" s="84" t="s">
        <v>108</v>
      </c>
      <c r="F1020" s="85">
        <v>45.222251017771171</v>
      </c>
      <c r="G1020" s="86"/>
    </row>
    <row r="1021" spans="1:7" x14ac:dyDescent="0.45">
      <c r="A1021" s="84">
        <v>134071</v>
      </c>
      <c r="B1021" s="84">
        <v>110</v>
      </c>
      <c r="C1021" s="84" t="s">
        <v>109</v>
      </c>
      <c r="D1021" s="84">
        <v>2005</v>
      </c>
      <c r="E1021" s="84" t="s">
        <v>108</v>
      </c>
      <c r="F1021" s="85">
        <v>7.0075554760760603</v>
      </c>
      <c r="G1021" s="86"/>
    </row>
    <row r="1022" spans="1:7" x14ac:dyDescent="0.45">
      <c r="A1022" s="84">
        <v>142188</v>
      </c>
      <c r="B1022" s="84">
        <v>110</v>
      </c>
      <c r="C1022" s="84" t="s">
        <v>109</v>
      </c>
      <c r="D1022" s="84">
        <v>2017</v>
      </c>
      <c r="E1022" s="84" t="s">
        <v>108</v>
      </c>
      <c r="F1022" s="85">
        <v>2.0039572078188281</v>
      </c>
      <c r="G1022" s="86"/>
    </row>
    <row r="1023" spans="1:7" x14ac:dyDescent="0.45">
      <c r="A1023" s="84">
        <v>142189</v>
      </c>
      <c r="B1023" s="84">
        <v>110</v>
      </c>
      <c r="C1023" s="84" t="s">
        <v>109</v>
      </c>
      <c r="D1023" s="84">
        <v>2017</v>
      </c>
      <c r="E1023" s="84" t="s">
        <v>108</v>
      </c>
      <c r="F1023" s="85">
        <v>110.5960947837346</v>
      </c>
      <c r="G1023" s="86"/>
    </row>
    <row r="1024" spans="1:7" x14ac:dyDescent="0.45">
      <c r="A1024" s="84">
        <v>161190</v>
      </c>
      <c r="B1024" s="84">
        <v>110</v>
      </c>
      <c r="C1024" s="84" t="s">
        <v>109</v>
      </c>
      <c r="D1024" s="84">
        <v>2019</v>
      </c>
      <c r="E1024" s="84" t="s">
        <v>108</v>
      </c>
      <c r="F1024" s="85">
        <v>245.97035156525931</v>
      </c>
      <c r="G1024" s="86"/>
    </row>
    <row r="1025" spans="1:7" x14ac:dyDescent="0.45">
      <c r="A1025" s="84">
        <v>161191</v>
      </c>
      <c r="B1025" s="84">
        <v>110</v>
      </c>
      <c r="C1025" s="84" t="s">
        <v>109</v>
      </c>
      <c r="D1025" s="84">
        <v>2019</v>
      </c>
      <c r="E1025" s="84" t="s">
        <v>108</v>
      </c>
      <c r="F1025" s="85">
        <v>18.682753132886731</v>
      </c>
      <c r="G1025" s="86"/>
    </row>
    <row r="1026" spans="1:7" x14ac:dyDescent="0.45">
      <c r="A1026" s="84"/>
      <c r="B1026" s="84">
        <v>110</v>
      </c>
      <c r="C1026" s="84" t="s">
        <v>109</v>
      </c>
      <c r="D1026" s="84">
        <v>2005</v>
      </c>
      <c r="E1026" s="84"/>
      <c r="F1026" s="85">
        <v>7.8035878514930001E-3</v>
      </c>
      <c r="G1026" s="86"/>
    </row>
    <row r="1027" spans="1:7" x14ac:dyDescent="0.45">
      <c r="A1027" s="84">
        <v>100103</v>
      </c>
      <c r="B1027" s="84">
        <v>40</v>
      </c>
      <c r="C1027" s="84" t="s">
        <v>109</v>
      </c>
      <c r="D1027" s="84">
        <v>2004</v>
      </c>
      <c r="E1027" s="84" t="s">
        <v>108</v>
      </c>
      <c r="F1027" s="85">
        <v>52.576491115527361</v>
      </c>
      <c r="G1027" s="86" t="s">
        <v>298</v>
      </c>
    </row>
    <row r="1028" spans="1:7" x14ac:dyDescent="0.45">
      <c r="A1028" s="84">
        <v>110453</v>
      </c>
      <c r="B1028" s="84">
        <v>63</v>
      </c>
      <c r="C1028" s="84" t="s">
        <v>109</v>
      </c>
      <c r="D1028" s="84">
        <v>2008</v>
      </c>
      <c r="E1028" s="84" t="s">
        <v>108</v>
      </c>
      <c r="F1028" s="85">
        <v>45.255988230988343</v>
      </c>
      <c r="G1028" s="86"/>
    </row>
    <row r="1029" spans="1:7" x14ac:dyDescent="0.45">
      <c r="A1029" s="84">
        <v>116443</v>
      </c>
      <c r="B1029" s="84">
        <v>160</v>
      </c>
      <c r="C1029" s="84" t="s">
        <v>109</v>
      </c>
      <c r="D1029" s="84">
        <v>2005</v>
      </c>
      <c r="E1029" s="84" t="s">
        <v>108</v>
      </c>
      <c r="F1029" s="85">
        <v>58.729459525942062</v>
      </c>
      <c r="G1029" s="86"/>
    </row>
    <row r="1030" spans="1:7" x14ac:dyDescent="0.45">
      <c r="A1030" s="84">
        <v>116487</v>
      </c>
      <c r="B1030" s="84">
        <v>110</v>
      </c>
      <c r="C1030" s="84" t="s">
        <v>109</v>
      </c>
      <c r="D1030" s="84">
        <v>2004</v>
      </c>
      <c r="E1030" s="84" t="s">
        <v>108</v>
      </c>
      <c r="F1030" s="85">
        <v>361.41003465684622</v>
      </c>
      <c r="G1030" s="86"/>
    </row>
    <row r="1031" spans="1:7" x14ac:dyDescent="0.45">
      <c r="A1031" s="84">
        <v>117514</v>
      </c>
      <c r="B1031" s="84">
        <v>110</v>
      </c>
      <c r="C1031" s="84" t="s">
        <v>109</v>
      </c>
      <c r="D1031" s="84">
        <v>2003</v>
      </c>
      <c r="E1031" s="84" t="s">
        <v>108</v>
      </c>
      <c r="F1031" s="85">
        <v>75.969212085486618</v>
      </c>
      <c r="G1031" s="86"/>
    </row>
    <row r="1032" spans="1:7" x14ac:dyDescent="0.45">
      <c r="A1032" s="84">
        <v>134048</v>
      </c>
      <c r="B1032" s="84">
        <v>40</v>
      </c>
      <c r="C1032" s="84" t="s">
        <v>109</v>
      </c>
      <c r="D1032" s="84">
        <v>2004</v>
      </c>
      <c r="E1032" s="84" t="s">
        <v>108</v>
      </c>
      <c r="F1032" s="85">
        <v>9.1300165854469206</v>
      </c>
      <c r="G1032" s="86"/>
    </row>
    <row r="1033" spans="1:7" x14ac:dyDescent="0.45">
      <c r="A1033" s="84">
        <v>134050</v>
      </c>
      <c r="B1033" s="84">
        <v>225</v>
      </c>
      <c r="C1033" s="84" t="s">
        <v>109</v>
      </c>
      <c r="D1033" s="84">
        <v>2005</v>
      </c>
      <c r="E1033" s="84" t="s">
        <v>108</v>
      </c>
      <c r="F1033" s="85">
        <v>124.42860315649089</v>
      </c>
      <c r="G1033" s="86"/>
    </row>
    <row r="1034" spans="1:7" x14ac:dyDescent="0.45">
      <c r="A1034" s="84">
        <v>134051</v>
      </c>
      <c r="B1034" s="84">
        <v>160</v>
      </c>
      <c r="C1034" s="84" t="s">
        <v>109</v>
      </c>
      <c r="D1034" s="84">
        <v>2005</v>
      </c>
      <c r="E1034" s="84" t="s">
        <v>108</v>
      </c>
      <c r="F1034" s="85">
        <v>102.21290693087261</v>
      </c>
      <c r="G1034" s="86"/>
    </row>
    <row r="1035" spans="1:7" x14ac:dyDescent="0.45">
      <c r="A1035" s="84">
        <v>134052</v>
      </c>
      <c r="B1035" s="84">
        <v>160</v>
      </c>
      <c r="C1035" s="84" t="s">
        <v>109</v>
      </c>
      <c r="D1035" s="84">
        <v>2005</v>
      </c>
      <c r="E1035" s="84" t="s">
        <v>108</v>
      </c>
      <c r="F1035" s="85">
        <v>203.74342625318289</v>
      </c>
      <c r="G1035" s="86"/>
    </row>
    <row r="1036" spans="1:7" x14ac:dyDescent="0.45">
      <c r="A1036" s="84">
        <v>134054</v>
      </c>
      <c r="B1036" s="84">
        <v>110</v>
      </c>
      <c r="C1036" s="84" t="s">
        <v>109</v>
      </c>
      <c r="D1036" s="84">
        <v>2005</v>
      </c>
      <c r="E1036" s="84" t="s">
        <v>108</v>
      </c>
      <c r="F1036" s="85">
        <v>3.9755895863667621</v>
      </c>
      <c r="G1036" s="86"/>
    </row>
    <row r="1037" spans="1:7" x14ac:dyDescent="0.45">
      <c r="A1037" s="84">
        <v>134055</v>
      </c>
      <c r="B1037" s="84">
        <v>225</v>
      </c>
      <c r="C1037" s="84" t="s">
        <v>109</v>
      </c>
      <c r="D1037" s="84">
        <v>2006</v>
      </c>
      <c r="E1037" s="84" t="s">
        <v>108</v>
      </c>
      <c r="F1037" s="85">
        <v>103.7028452536557</v>
      </c>
      <c r="G1037" s="86"/>
    </row>
    <row r="1038" spans="1:7" x14ac:dyDescent="0.45">
      <c r="A1038" s="84">
        <v>134887</v>
      </c>
      <c r="B1038" s="84">
        <v>160</v>
      </c>
      <c r="C1038" s="84" t="s">
        <v>109</v>
      </c>
      <c r="D1038" s="84">
        <v>2006</v>
      </c>
      <c r="E1038" s="84" t="s">
        <v>108</v>
      </c>
      <c r="F1038" s="85">
        <v>16.163532439422511</v>
      </c>
      <c r="G1038" s="86"/>
    </row>
    <row r="1039" spans="1:7" x14ac:dyDescent="0.45">
      <c r="A1039" s="84">
        <v>134690</v>
      </c>
      <c r="B1039" s="84">
        <v>63</v>
      </c>
      <c r="C1039" s="84" t="s">
        <v>109</v>
      </c>
      <c r="D1039" s="84">
        <v>2005</v>
      </c>
      <c r="E1039" s="84" t="s">
        <v>108</v>
      </c>
      <c r="F1039" s="85">
        <v>6.0346222675849743</v>
      </c>
      <c r="G1039" s="86"/>
    </row>
    <row r="1040" spans="1:7" x14ac:dyDescent="0.45">
      <c r="A1040" s="84">
        <v>134045</v>
      </c>
      <c r="B1040" s="84">
        <v>225</v>
      </c>
      <c r="C1040" s="84" t="s">
        <v>109</v>
      </c>
      <c r="D1040" s="84">
        <v>2005</v>
      </c>
      <c r="E1040" s="84" t="s">
        <v>108</v>
      </c>
      <c r="F1040" s="85">
        <v>177.8940598011182</v>
      </c>
      <c r="G1040" s="86"/>
    </row>
    <row r="1041" spans="1:7" x14ac:dyDescent="0.45">
      <c r="A1041" s="84">
        <v>134044</v>
      </c>
      <c r="B1041" s="84">
        <v>110</v>
      </c>
      <c r="C1041" s="84" t="s">
        <v>109</v>
      </c>
      <c r="D1041" s="84">
        <v>2005</v>
      </c>
      <c r="E1041" s="84" t="s">
        <v>108</v>
      </c>
      <c r="F1041" s="85">
        <v>294.42227604329679</v>
      </c>
      <c r="G1041" s="86"/>
    </row>
    <row r="1042" spans="1:7" x14ac:dyDescent="0.45">
      <c r="A1042" s="84">
        <v>134049</v>
      </c>
      <c r="B1042" s="84">
        <v>63</v>
      </c>
      <c r="C1042" s="84" t="s">
        <v>109</v>
      </c>
      <c r="D1042" s="84">
        <v>2004</v>
      </c>
      <c r="E1042" s="84" t="s">
        <v>108</v>
      </c>
      <c r="F1042" s="85">
        <v>0.12733341202117099</v>
      </c>
      <c r="G1042" s="86"/>
    </row>
    <row r="1043" spans="1:7" x14ac:dyDescent="0.45">
      <c r="A1043" s="84">
        <v>134689</v>
      </c>
      <c r="B1043" s="84">
        <v>63</v>
      </c>
      <c r="C1043" s="84" t="s">
        <v>109</v>
      </c>
      <c r="D1043" s="84">
        <v>2004</v>
      </c>
      <c r="E1043" s="84" t="s">
        <v>108</v>
      </c>
      <c r="F1043" s="85">
        <v>75.164271963207668</v>
      </c>
      <c r="G1043" s="86"/>
    </row>
    <row r="1044" spans="1:7" x14ac:dyDescent="0.45">
      <c r="A1044" s="84">
        <v>134691</v>
      </c>
      <c r="B1044" s="84">
        <v>63</v>
      </c>
      <c r="C1044" s="84" t="s">
        <v>109</v>
      </c>
      <c r="D1044" s="84">
        <v>1901</v>
      </c>
      <c r="E1044" s="84" t="s">
        <v>108</v>
      </c>
      <c r="F1044" s="85">
        <v>47.825427299985158</v>
      </c>
      <c r="G1044" s="86"/>
    </row>
    <row r="1045" spans="1:7" x14ac:dyDescent="0.45">
      <c r="A1045" s="84"/>
      <c r="B1045" s="84">
        <v>63</v>
      </c>
      <c r="C1045" s="84" t="s">
        <v>109</v>
      </c>
      <c r="D1045" s="84">
        <v>2004</v>
      </c>
      <c r="E1045" s="84"/>
      <c r="F1045" s="85">
        <v>2.9745670436829999E-3</v>
      </c>
      <c r="G1045" s="86"/>
    </row>
    <row r="1046" spans="1:7" x14ac:dyDescent="0.45">
      <c r="A1046" s="84">
        <v>117529</v>
      </c>
      <c r="B1046" s="84">
        <v>90</v>
      </c>
      <c r="C1046" s="84"/>
      <c r="D1046" s="84">
        <v>1901</v>
      </c>
      <c r="E1046" s="84" t="s">
        <v>108</v>
      </c>
      <c r="F1046" s="85">
        <v>22.033130471013521</v>
      </c>
      <c r="G1046" s="86"/>
    </row>
    <row r="1047" spans="1:7" x14ac:dyDescent="0.45">
      <c r="A1047" s="84">
        <v>117530</v>
      </c>
      <c r="B1047" s="84">
        <v>90</v>
      </c>
      <c r="C1047" s="84" t="s">
        <v>109</v>
      </c>
      <c r="D1047" s="84">
        <v>2004</v>
      </c>
      <c r="E1047" s="84" t="s">
        <v>108</v>
      </c>
      <c r="F1047" s="85">
        <v>7.6212671126743219</v>
      </c>
      <c r="G1047" s="86"/>
    </row>
    <row r="1048" spans="1:7" x14ac:dyDescent="0.45">
      <c r="A1048" s="84">
        <v>117531</v>
      </c>
      <c r="B1048" s="84">
        <v>90</v>
      </c>
      <c r="C1048" s="84" t="s">
        <v>109</v>
      </c>
      <c r="D1048" s="84">
        <v>2006</v>
      </c>
      <c r="E1048" s="84" t="s">
        <v>108</v>
      </c>
      <c r="F1048" s="85">
        <v>24.616085320426141</v>
      </c>
      <c r="G1048" s="86"/>
    </row>
    <row r="1049" spans="1:7" x14ac:dyDescent="0.45">
      <c r="A1049" s="84">
        <v>127396</v>
      </c>
      <c r="B1049" s="84">
        <v>63</v>
      </c>
      <c r="C1049" s="84" t="s">
        <v>109</v>
      </c>
      <c r="D1049" s="84">
        <v>2016</v>
      </c>
      <c r="E1049" s="84" t="s">
        <v>108</v>
      </c>
      <c r="F1049" s="85">
        <v>70.866097701116473</v>
      </c>
      <c r="G1049" s="86"/>
    </row>
    <row r="1050" spans="1:7" x14ac:dyDescent="0.45">
      <c r="A1050" s="84">
        <v>127398</v>
      </c>
      <c r="B1050" s="84">
        <v>100</v>
      </c>
      <c r="C1050" s="84" t="s">
        <v>112</v>
      </c>
      <c r="D1050" s="84">
        <v>1929</v>
      </c>
      <c r="E1050" s="84" t="s">
        <v>108</v>
      </c>
      <c r="F1050" s="85">
        <v>49.895178822708623</v>
      </c>
      <c r="G1050" s="86"/>
    </row>
    <row r="1051" spans="1:7" x14ac:dyDescent="0.45">
      <c r="A1051" s="84">
        <v>134017</v>
      </c>
      <c r="B1051" s="84">
        <v>90</v>
      </c>
      <c r="C1051" s="84" t="s">
        <v>109</v>
      </c>
      <c r="D1051" s="84">
        <v>2005</v>
      </c>
      <c r="E1051" s="84" t="s">
        <v>108</v>
      </c>
      <c r="F1051" s="85">
        <v>151.34693734177799</v>
      </c>
      <c r="G1051" s="86"/>
    </row>
    <row r="1052" spans="1:7" x14ac:dyDescent="0.45">
      <c r="A1052" s="84">
        <v>134023</v>
      </c>
      <c r="B1052" s="84">
        <v>160</v>
      </c>
      <c r="C1052" s="84" t="s">
        <v>109</v>
      </c>
      <c r="D1052" s="84">
        <v>2004</v>
      </c>
      <c r="E1052" s="84" t="s">
        <v>108</v>
      </c>
      <c r="F1052" s="85">
        <v>238.85977245281069</v>
      </c>
      <c r="G1052" s="86"/>
    </row>
    <row r="1053" spans="1:7" x14ac:dyDescent="0.45">
      <c r="A1053" s="84">
        <v>134031</v>
      </c>
      <c r="B1053" s="84">
        <v>110</v>
      </c>
      <c r="C1053" s="84" t="s">
        <v>109</v>
      </c>
      <c r="D1053" s="84">
        <v>2005</v>
      </c>
      <c r="E1053" s="84" t="s">
        <v>108</v>
      </c>
      <c r="F1053" s="85">
        <v>224.7973209121748</v>
      </c>
      <c r="G1053" s="86"/>
    </row>
    <row r="1054" spans="1:7" x14ac:dyDescent="0.45">
      <c r="A1054" s="84">
        <v>134033</v>
      </c>
      <c r="B1054" s="84">
        <v>100</v>
      </c>
      <c r="C1054" s="84" t="s">
        <v>112</v>
      </c>
      <c r="D1054" s="84">
        <v>2004</v>
      </c>
      <c r="E1054" s="84" t="s">
        <v>108</v>
      </c>
      <c r="F1054" s="85">
        <v>85.026861230026171</v>
      </c>
      <c r="G1054" s="86"/>
    </row>
    <row r="1055" spans="1:7" x14ac:dyDescent="0.45">
      <c r="A1055" s="84">
        <v>134034</v>
      </c>
      <c r="B1055" s="84">
        <v>110</v>
      </c>
      <c r="C1055" s="84" t="s">
        <v>109</v>
      </c>
      <c r="D1055" s="84">
        <v>2004</v>
      </c>
      <c r="E1055" s="84" t="s">
        <v>108</v>
      </c>
      <c r="F1055" s="85">
        <v>0.49681229876153299</v>
      </c>
      <c r="G1055" s="86"/>
    </row>
    <row r="1056" spans="1:7" x14ac:dyDescent="0.45">
      <c r="A1056" s="84">
        <v>134035</v>
      </c>
      <c r="B1056" s="84">
        <v>90</v>
      </c>
      <c r="C1056" s="84" t="s">
        <v>109</v>
      </c>
      <c r="D1056" s="84">
        <v>2005</v>
      </c>
      <c r="E1056" s="84" t="s">
        <v>108</v>
      </c>
      <c r="F1056" s="85">
        <v>183.96148237481449</v>
      </c>
      <c r="G1056" s="86"/>
    </row>
    <row r="1057" spans="1:7" x14ac:dyDescent="0.45">
      <c r="A1057" s="84">
        <v>134036</v>
      </c>
      <c r="B1057" s="84">
        <v>160</v>
      </c>
      <c r="C1057" s="84" t="s">
        <v>109</v>
      </c>
      <c r="D1057" s="84">
        <v>2004</v>
      </c>
      <c r="E1057" s="84" t="s">
        <v>108</v>
      </c>
      <c r="F1057" s="85">
        <v>153.64055745147681</v>
      </c>
      <c r="G1057" s="86"/>
    </row>
    <row r="1058" spans="1:7" x14ac:dyDescent="0.45">
      <c r="A1058" s="84">
        <v>134038</v>
      </c>
      <c r="B1058" s="84">
        <v>160</v>
      </c>
      <c r="C1058" s="84" t="s">
        <v>109</v>
      </c>
      <c r="D1058" s="84">
        <v>2005</v>
      </c>
      <c r="E1058" s="84" t="s">
        <v>108</v>
      </c>
      <c r="F1058" s="85">
        <v>8.3813677628609042</v>
      </c>
      <c r="G1058" s="86"/>
    </row>
    <row r="1059" spans="1:7" x14ac:dyDescent="0.45">
      <c r="A1059" s="84"/>
      <c r="B1059" s="84">
        <v>160</v>
      </c>
      <c r="C1059" s="84" t="s">
        <v>109</v>
      </c>
      <c r="D1059" s="84">
        <v>2005</v>
      </c>
      <c r="E1059" s="84"/>
      <c r="F1059" s="85">
        <v>2.5273710099999999E-7</v>
      </c>
      <c r="G1059" s="86"/>
    </row>
    <row r="1060" spans="1:7" x14ac:dyDescent="0.45">
      <c r="A1060" s="84">
        <v>134022</v>
      </c>
      <c r="B1060" s="84">
        <v>110</v>
      </c>
      <c r="C1060" s="84" t="s">
        <v>109</v>
      </c>
      <c r="D1060" s="84">
        <v>2005</v>
      </c>
      <c r="E1060" s="84" t="s">
        <v>108</v>
      </c>
      <c r="F1060" s="85">
        <v>39.991442635451072</v>
      </c>
      <c r="G1060" s="86"/>
    </row>
    <row r="1061" spans="1:7" x14ac:dyDescent="0.45">
      <c r="A1061" s="84">
        <v>134900</v>
      </c>
      <c r="B1061" s="84"/>
      <c r="C1061" s="84"/>
      <c r="D1061" s="84">
        <v>1901</v>
      </c>
      <c r="E1061" s="84" t="s">
        <v>108</v>
      </c>
      <c r="F1061" s="85">
        <v>4.9961702987678276</v>
      </c>
      <c r="G1061" s="86"/>
    </row>
    <row r="1062" spans="1:7" x14ac:dyDescent="0.45">
      <c r="A1062" s="84">
        <v>126304</v>
      </c>
      <c r="B1062" s="84">
        <v>63</v>
      </c>
      <c r="C1062" s="84" t="s">
        <v>109</v>
      </c>
      <c r="D1062" s="84">
        <v>2015</v>
      </c>
      <c r="E1062" s="84" t="s">
        <v>108</v>
      </c>
      <c r="F1062" s="85">
        <v>34.231867243220798</v>
      </c>
      <c r="G1062" s="86"/>
    </row>
    <row r="1063" spans="1:7" x14ac:dyDescent="0.45">
      <c r="A1063" s="84">
        <v>134901</v>
      </c>
      <c r="B1063" s="84"/>
      <c r="C1063" s="84"/>
      <c r="D1063" s="84">
        <v>1901</v>
      </c>
      <c r="E1063" s="84" t="s">
        <v>108</v>
      </c>
      <c r="F1063" s="85">
        <v>56.364937388343833</v>
      </c>
      <c r="G1063" s="86"/>
    </row>
    <row r="1064" spans="1:7" x14ac:dyDescent="0.45">
      <c r="A1064" s="84">
        <v>134904</v>
      </c>
      <c r="B1064" s="84"/>
      <c r="C1064" s="84"/>
      <c r="D1064" s="84">
        <v>1901</v>
      </c>
      <c r="E1064" s="84" t="s">
        <v>108</v>
      </c>
      <c r="F1064" s="85">
        <v>14.751579007856529</v>
      </c>
      <c r="G1064" s="86"/>
    </row>
    <row r="1065" spans="1:7" x14ac:dyDescent="0.45">
      <c r="A1065" s="84">
        <v>134903</v>
      </c>
      <c r="B1065" s="84">
        <v>65</v>
      </c>
      <c r="C1065" s="84" t="s">
        <v>112</v>
      </c>
      <c r="D1065" s="84">
        <v>1901</v>
      </c>
      <c r="E1065" s="84" t="s">
        <v>108</v>
      </c>
      <c r="F1065" s="85">
        <v>23.52480857606426</v>
      </c>
      <c r="G1065" s="86"/>
    </row>
    <row r="1066" spans="1:7" x14ac:dyDescent="0.45">
      <c r="A1066" s="84">
        <v>134020</v>
      </c>
      <c r="B1066" s="84">
        <v>110</v>
      </c>
      <c r="C1066" s="84" t="s">
        <v>109</v>
      </c>
      <c r="D1066" s="84">
        <v>2005</v>
      </c>
      <c r="E1066" s="84" t="s">
        <v>108</v>
      </c>
      <c r="F1066" s="85">
        <v>108.1323175669379</v>
      </c>
      <c r="G1066" s="86"/>
    </row>
    <row r="1067" spans="1:7" x14ac:dyDescent="0.45">
      <c r="A1067" s="84"/>
      <c r="B1067" s="84">
        <v>63</v>
      </c>
      <c r="C1067" s="84" t="s">
        <v>109</v>
      </c>
      <c r="D1067" s="84">
        <v>2015</v>
      </c>
      <c r="E1067" s="84"/>
      <c r="F1067" s="85">
        <v>8.4468024592581479</v>
      </c>
      <c r="G1067" s="86"/>
    </row>
    <row r="1068" spans="1:7" x14ac:dyDescent="0.45">
      <c r="A1068" s="84">
        <v>134902</v>
      </c>
      <c r="B1068" s="84">
        <v>90</v>
      </c>
      <c r="C1068" s="84" t="s">
        <v>109</v>
      </c>
      <c r="D1068" s="84">
        <v>2005</v>
      </c>
      <c r="E1068" s="84" t="s">
        <v>108</v>
      </c>
      <c r="F1068" s="85">
        <v>2.0814663682872041</v>
      </c>
      <c r="G1068" s="86"/>
    </row>
    <row r="1069" spans="1:7" x14ac:dyDescent="0.45">
      <c r="A1069" s="84">
        <v>99857</v>
      </c>
      <c r="B1069" s="84">
        <v>200</v>
      </c>
      <c r="C1069" s="84" t="s">
        <v>109</v>
      </c>
      <c r="D1069" s="84">
        <v>1995</v>
      </c>
      <c r="E1069" s="84" t="s">
        <v>108</v>
      </c>
      <c r="F1069" s="85">
        <v>50.272935753938008</v>
      </c>
      <c r="G1069" s="86" t="s">
        <v>134</v>
      </c>
    </row>
    <row r="1070" spans="1:7" x14ac:dyDescent="0.45">
      <c r="A1070" s="84">
        <v>99858</v>
      </c>
      <c r="B1070" s="84">
        <v>200</v>
      </c>
      <c r="C1070" s="84" t="s">
        <v>109</v>
      </c>
      <c r="D1070" s="84">
        <v>1995</v>
      </c>
      <c r="E1070" s="84" t="s">
        <v>108</v>
      </c>
      <c r="F1070" s="85">
        <v>47.411873765196979</v>
      </c>
      <c r="G1070" s="86"/>
    </row>
    <row r="1071" spans="1:7" x14ac:dyDescent="0.45">
      <c r="A1071" s="84">
        <v>99905</v>
      </c>
      <c r="B1071" s="84">
        <v>200</v>
      </c>
      <c r="C1071" s="84" t="s">
        <v>109</v>
      </c>
      <c r="D1071" s="84">
        <v>2000</v>
      </c>
      <c r="E1071" s="84" t="s">
        <v>108</v>
      </c>
      <c r="F1071" s="85">
        <v>9.8985824348060127</v>
      </c>
      <c r="G1071" s="86"/>
    </row>
    <row r="1072" spans="1:7" x14ac:dyDescent="0.45">
      <c r="A1072" s="84">
        <v>99906</v>
      </c>
      <c r="B1072" s="84">
        <v>110</v>
      </c>
      <c r="C1072" s="84" t="s">
        <v>111</v>
      </c>
      <c r="D1072" s="84">
        <v>1901</v>
      </c>
      <c r="E1072" s="84" t="s">
        <v>108</v>
      </c>
      <c r="F1072" s="85">
        <v>77.626123558752397</v>
      </c>
      <c r="G1072" s="86"/>
    </row>
    <row r="1073" spans="1:7" x14ac:dyDescent="0.45">
      <c r="A1073" s="84">
        <v>99907</v>
      </c>
      <c r="B1073" s="84">
        <v>110</v>
      </c>
      <c r="C1073" s="84" t="s">
        <v>114</v>
      </c>
      <c r="D1073" s="84">
        <v>2000</v>
      </c>
      <c r="E1073" s="84" t="s">
        <v>108</v>
      </c>
      <c r="F1073" s="85">
        <v>14.98815294174384</v>
      </c>
      <c r="G1073" s="86"/>
    </row>
    <row r="1074" spans="1:7" x14ac:dyDescent="0.45">
      <c r="A1074" s="84">
        <v>106612</v>
      </c>
      <c r="B1074" s="84">
        <v>110</v>
      </c>
      <c r="C1074" s="84" t="s">
        <v>109</v>
      </c>
      <c r="D1074" s="84">
        <v>1901</v>
      </c>
      <c r="E1074" s="84" t="s">
        <v>108</v>
      </c>
      <c r="F1074" s="85">
        <v>85.496815608999327</v>
      </c>
      <c r="G1074" s="86"/>
    </row>
    <row r="1075" spans="1:7" x14ac:dyDescent="0.45">
      <c r="A1075" s="84">
        <v>108419</v>
      </c>
      <c r="B1075" s="84">
        <v>225</v>
      </c>
      <c r="C1075" s="84" t="s">
        <v>109</v>
      </c>
      <c r="D1075" s="84">
        <v>2007</v>
      </c>
      <c r="E1075" s="84" t="s">
        <v>108</v>
      </c>
      <c r="F1075" s="85">
        <v>321.79886608769539</v>
      </c>
      <c r="G1075" s="86"/>
    </row>
    <row r="1076" spans="1:7" x14ac:dyDescent="0.45">
      <c r="A1076" s="84">
        <v>108421</v>
      </c>
      <c r="B1076" s="84">
        <v>110</v>
      </c>
      <c r="C1076" s="84" t="s">
        <v>111</v>
      </c>
      <c r="D1076" s="84">
        <v>2001</v>
      </c>
      <c r="E1076" s="84" t="s">
        <v>108</v>
      </c>
      <c r="F1076" s="85">
        <v>152.62714921247539</v>
      </c>
      <c r="G1076" s="86"/>
    </row>
    <row r="1077" spans="1:7" x14ac:dyDescent="0.45">
      <c r="A1077" s="84">
        <v>108422</v>
      </c>
      <c r="B1077" s="84">
        <v>50</v>
      </c>
      <c r="C1077" s="84" t="s">
        <v>111</v>
      </c>
      <c r="D1077" s="84">
        <v>2006</v>
      </c>
      <c r="E1077" s="84" t="s">
        <v>108</v>
      </c>
      <c r="F1077" s="85">
        <v>78.867344774902961</v>
      </c>
      <c r="G1077" s="86"/>
    </row>
    <row r="1078" spans="1:7" x14ac:dyDescent="0.45">
      <c r="A1078" s="84">
        <v>116543</v>
      </c>
      <c r="B1078" s="84">
        <v>160</v>
      </c>
      <c r="C1078" s="84" t="s">
        <v>109</v>
      </c>
      <c r="D1078" s="84">
        <v>2008</v>
      </c>
      <c r="E1078" s="84" t="s">
        <v>108</v>
      </c>
      <c r="F1078" s="85">
        <v>55.567010889651002</v>
      </c>
      <c r="G1078" s="86"/>
    </row>
    <row r="1079" spans="1:7" x14ac:dyDescent="0.45">
      <c r="A1079" s="84">
        <v>117646</v>
      </c>
      <c r="B1079" s="84">
        <v>110</v>
      </c>
      <c r="C1079" s="84" t="s">
        <v>114</v>
      </c>
      <c r="D1079" s="84">
        <v>2000</v>
      </c>
      <c r="E1079" s="84" t="s">
        <v>108</v>
      </c>
      <c r="F1079" s="85">
        <v>17.38773813738926</v>
      </c>
      <c r="G1079" s="86"/>
    </row>
    <row r="1080" spans="1:7" x14ac:dyDescent="0.45">
      <c r="A1080" s="84">
        <v>117650</v>
      </c>
      <c r="B1080" s="84">
        <v>110</v>
      </c>
      <c r="C1080" s="84" t="s">
        <v>114</v>
      </c>
      <c r="D1080" s="84">
        <v>2000</v>
      </c>
      <c r="E1080" s="84" t="s">
        <v>108</v>
      </c>
      <c r="F1080" s="85">
        <v>9.1571158314338366</v>
      </c>
      <c r="G1080" s="86"/>
    </row>
    <row r="1081" spans="1:7" x14ac:dyDescent="0.45">
      <c r="A1081" s="84">
        <v>117651</v>
      </c>
      <c r="B1081" s="84">
        <v>315</v>
      </c>
      <c r="C1081" s="84" t="s">
        <v>114</v>
      </c>
      <c r="D1081" s="84">
        <v>2000</v>
      </c>
      <c r="E1081" s="84" t="s">
        <v>108</v>
      </c>
      <c r="F1081" s="85">
        <v>174.87304437318511</v>
      </c>
      <c r="G1081" s="86"/>
    </row>
    <row r="1082" spans="1:7" x14ac:dyDescent="0.45">
      <c r="A1082" s="84">
        <v>118668</v>
      </c>
      <c r="B1082" s="84">
        <v>110</v>
      </c>
      <c r="C1082" s="84" t="s">
        <v>109</v>
      </c>
      <c r="D1082" s="84">
        <v>2011</v>
      </c>
      <c r="E1082" s="84" t="s">
        <v>108</v>
      </c>
      <c r="F1082" s="85">
        <v>89.501770264958481</v>
      </c>
      <c r="G1082" s="86"/>
    </row>
    <row r="1083" spans="1:7" ht="29.25" x14ac:dyDescent="0.45">
      <c r="A1083" s="84">
        <v>121453</v>
      </c>
      <c r="B1083" s="84">
        <v>63</v>
      </c>
      <c r="C1083" s="84" t="s">
        <v>109</v>
      </c>
      <c r="D1083" s="84">
        <v>1901</v>
      </c>
      <c r="E1083" s="84" t="s">
        <v>108</v>
      </c>
      <c r="F1083" s="85">
        <v>6.1925895935654838</v>
      </c>
      <c r="G1083" s="86" t="s">
        <v>135</v>
      </c>
    </row>
    <row r="1084" spans="1:7" x14ac:dyDescent="0.45">
      <c r="A1084" s="84">
        <v>121454</v>
      </c>
      <c r="B1084" s="84">
        <v>50</v>
      </c>
      <c r="C1084" s="84" t="s">
        <v>112</v>
      </c>
      <c r="D1084" s="84">
        <v>1901</v>
      </c>
      <c r="E1084" s="84" t="s">
        <v>108</v>
      </c>
      <c r="F1084" s="85">
        <v>12.855275387673201</v>
      </c>
      <c r="G1084" s="86"/>
    </row>
    <row r="1085" spans="1:7" x14ac:dyDescent="0.45">
      <c r="A1085" s="84">
        <v>122455</v>
      </c>
      <c r="B1085" s="84">
        <v>315</v>
      </c>
      <c r="C1085" s="84" t="s">
        <v>114</v>
      </c>
      <c r="D1085" s="84">
        <v>2000</v>
      </c>
      <c r="E1085" s="84" t="s">
        <v>108</v>
      </c>
      <c r="F1085" s="85">
        <v>258.93188033509182</v>
      </c>
      <c r="G1085" s="86"/>
    </row>
    <row r="1086" spans="1:7" x14ac:dyDescent="0.45">
      <c r="A1086" s="84">
        <v>122456</v>
      </c>
      <c r="B1086" s="84">
        <v>315</v>
      </c>
      <c r="C1086" s="84" t="s">
        <v>109</v>
      </c>
      <c r="D1086" s="84">
        <v>2013</v>
      </c>
      <c r="E1086" s="84" t="s">
        <v>108</v>
      </c>
      <c r="F1086" s="85">
        <v>8.0305209320859241</v>
      </c>
      <c r="G1086" s="86"/>
    </row>
    <row r="1087" spans="1:7" x14ac:dyDescent="0.45">
      <c r="A1087" s="84">
        <v>122464</v>
      </c>
      <c r="B1087" s="84">
        <v>110</v>
      </c>
      <c r="C1087" s="84" t="s">
        <v>109</v>
      </c>
      <c r="D1087" s="84">
        <v>2013</v>
      </c>
      <c r="E1087" s="84" t="s">
        <v>108</v>
      </c>
      <c r="F1087" s="85">
        <v>3.4680915956208378</v>
      </c>
      <c r="G1087" s="86"/>
    </row>
    <row r="1088" spans="1:7" x14ac:dyDescent="0.45">
      <c r="A1088" s="84">
        <v>122476</v>
      </c>
      <c r="B1088" s="84">
        <v>110</v>
      </c>
      <c r="C1088" s="84" t="s">
        <v>109</v>
      </c>
      <c r="D1088" s="84">
        <v>2013</v>
      </c>
      <c r="E1088" s="84" t="s">
        <v>108</v>
      </c>
      <c r="F1088" s="85">
        <v>273.21102770767459</v>
      </c>
      <c r="G1088" s="86"/>
    </row>
    <row r="1089" spans="1:7" x14ac:dyDescent="0.45">
      <c r="A1089" s="84">
        <v>123170</v>
      </c>
      <c r="B1089" s="84">
        <v>110</v>
      </c>
      <c r="C1089" s="84" t="s">
        <v>109</v>
      </c>
      <c r="D1089" s="84">
        <v>2005</v>
      </c>
      <c r="E1089" s="84" t="s">
        <v>108</v>
      </c>
      <c r="F1089" s="85">
        <v>6.2630869500386623</v>
      </c>
      <c r="G1089" s="86"/>
    </row>
    <row r="1090" spans="1:7" x14ac:dyDescent="0.45">
      <c r="A1090" s="84">
        <v>126727</v>
      </c>
      <c r="B1090" s="84">
        <v>90</v>
      </c>
      <c r="C1090" s="84" t="s">
        <v>114</v>
      </c>
      <c r="D1090" s="84">
        <v>1995</v>
      </c>
      <c r="E1090" s="84" t="s">
        <v>108</v>
      </c>
      <c r="F1090" s="85">
        <v>46.681998480237269</v>
      </c>
      <c r="G1090" s="86"/>
    </row>
    <row r="1091" spans="1:7" x14ac:dyDescent="0.45">
      <c r="A1091" s="84">
        <v>126773</v>
      </c>
      <c r="B1091" s="84">
        <v>315</v>
      </c>
      <c r="C1091" s="84" t="s">
        <v>114</v>
      </c>
      <c r="D1091" s="84">
        <v>2000</v>
      </c>
      <c r="E1091" s="84" t="s">
        <v>108</v>
      </c>
      <c r="F1091" s="85">
        <v>177.3645621770811</v>
      </c>
      <c r="G1091" s="86"/>
    </row>
    <row r="1092" spans="1:7" x14ac:dyDescent="0.45">
      <c r="A1092" s="84">
        <v>126878</v>
      </c>
      <c r="B1092" s="84">
        <v>90</v>
      </c>
      <c r="C1092" s="84" t="s">
        <v>109</v>
      </c>
      <c r="D1092" s="84">
        <v>2015</v>
      </c>
      <c r="E1092" s="84" t="s">
        <v>108</v>
      </c>
      <c r="F1092" s="85">
        <v>17.676630364107631</v>
      </c>
      <c r="G1092" s="86"/>
    </row>
    <row r="1093" spans="1:7" x14ac:dyDescent="0.45">
      <c r="A1093" s="84">
        <v>126880</v>
      </c>
      <c r="B1093" s="84">
        <v>110</v>
      </c>
      <c r="C1093" s="84" t="s">
        <v>109</v>
      </c>
      <c r="D1093" s="84">
        <v>2015</v>
      </c>
      <c r="E1093" s="84" t="s">
        <v>108</v>
      </c>
      <c r="F1093" s="85">
        <v>108.711704783147</v>
      </c>
      <c r="G1093" s="86"/>
    </row>
    <row r="1094" spans="1:7" x14ac:dyDescent="0.45">
      <c r="A1094" s="84">
        <v>126881</v>
      </c>
      <c r="B1094" s="84">
        <v>110</v>
      </c>
      <c r="C1094" s="84" t="s">
        <v>109</v>
      </c>
      <c r="D1094" s="84">
        <v>2005</v>
      </c>
      <c r="E1094" s="84" t="s">
        <v>108</v>
      </c>
      <c r="F1094" s="85">
        <v>8.3755663321765788</v>
      </c>
      <c r="G1094" s="86"/>
    </row>
    <row r="1095" spans="1:7" x14ac:dyDescent="0.45">
      <c r="A1095" s="84">
        <v>133986</v>
      </c>
      <c r="B1095" s="84">
        <v>110</v>
      </c>
      <c r="C1095" s="84" t="s">
        <v>109</v>
      </c>
      <c r="D1095" s="84">
        <v>2005</v>
      </c>
      <c r="E1095" s="84" t="s">
        <v>108</v>
      </c>
      <c r="F1095" s="85">
        <v>433.33474448571872</v>
      </c>
      <c r="G1095" s="86"/>
    </row>
    <row r="1096" spans="1:7" x14ac:dyDescent="0.45">
      <c r="A1096" s="84">
        <v>133990</v>
      </c>
      <c r="B1096" s="84">
        <v>110</v>
      </c>
      <c r="C1096" s="84" t="s">
        <v>109</v>
      </c>
      <c r="D1096" s="84">
        <v>2015</v>
      </c>
      <c r="E1096" s="84" t="s">
        <v>108</v>
      </c>
      <c r="F1096" s="85">
        <v>5.6103497646931864</v>
      </c>
      <c r="G1096" s="86"/>
    </row>
    <row r="1097" spans="1:7" x14ac:dyDescent="0.45">
      <c r="A1097" s="84">
        <v>133991</v>
      </c>
      <c r="B1097" s="84">
        <v>90</v>
      </c>
      <c r="C1097" s="84" t="s">
        <v>109</v>
      </c>
      <c r="D1097" s="84">
        <v>1995</v>
      </c>
      <c r="E1097" s="84" t="s">
        <v>108</v>
      </c>
      <c r="F1097" s="85">
        <v>67.110317976299058</v>
      </c>
      <c r="G1097" s="86"/>
    </row>
    <row r="1098" spans="1:7" x14ac:dyDescent="0.45">
      <c r="A1098" s="84">
        <v>133992</v>
      </c>
      <c r="B1098" s="84">
        <v>90</v>
      </c>
      <c r="C1098" s="84" t="s">
        <v>109</v>
      </c>
      <c r="D1098" s="84">
        <v>2005</v>
      </c>
      <c r="E1098" s="84" t="s">
        <v>108</v>
      </c>
      <c r="F1098" s="85">
        <v>3.7528510512171049</v>
      </c>
      <c r="G1098" s="86"/>
    </row>
    <row r="1099" spans="1:7" x14ac:dyDescent="0.45">
      <c r="A1099" s="84">
        <v>133993</v>
      </c>
      <c r="B1099" s="84">
        <v>200</v>
      </c>
      <c r="C1099" s="84" t="s">
        <v>109</v>
      </c>
      <c r="D1099" s="84">
        <v>2015</v>
      </c>
      <c r="E1099" s="84" t="s">
        <v>108</v>
      </c>
      <c r="F1099" s="85">
        <v>7.1755002728491704</v>
      </c>
      <c r="G1099" s="86"/>
    </row>
    <row r="1100" spans="1:7" x14ac:dyDescent="0.45">
      <c r="A1100" s="84">
        <v>133994</v>
      </c>
      <c r="B1100" s="84">
        <v>315</v>
      </c>
      <c r="C1100" s="84" t="s">
        <v>109</v>
      </c>
      <c r="D1100" s="84">
        <v>2005</v>
      </c>
      <c r="E1100" s="84" t="s">
        <v>108</v>
      </c>
      <c r="F1100" s="85">
        <v>168.14169899059081</v>
      </c>
      <c r="G1100" s="86"/>
    </row>
    <row r="1101" spans="1:7" x14ac:dyDescent="0.45">
      <c r="A1101" s="84">
        <v>133995</v>
      </c>
      <c r="B1101" s="84">
        <v>110</v>
      </c>
      <c r="C1101" s="84" t="s">
        <v>109</v>
      </c>
      <c r="D1101" s="84">
        <v>2005</v>
      </c>
      <c r="E1101" s="84" t="s">
        <v>108</v>
      </c>
      <c r="F1101" s="85">
        <v>210.10402197479431</v>
      </c>
      <c r="G1101" s="86"/>
    </row>
    <row r="1102" spans="1:7" x14ac:dyDescent="0.45">
      <c r="A1102" s="84">
        <v>133999</v>
      </c>
      <c r="B1102" s="84">
        <v>315</v>
      </c>
      <c r="C1102" s="84" t="s">
        <v>109</v>
      </c>
      <c r="D1102" s="84">
        <v>2005</v>
      </c>
      <c r="E1102" s="84" t="s">
        <v>108</v>
      </c>
      <c r="F1102" s="85">
        <v>19.309982659318798</v>
      </c>
      <c r="G1102" s="86"/>
    </row>
    <row r="1103" spans="1:7" x14ac:dyDescent="0.45">
      <c r="A1103" s="84">
        <v>134008</v>
      </c>
      <c r="B1103" s="84">
        <v>160</v>
      </c>
      <c r="C1103" s="84" t="s">
        <v>109</v>
      </c>
      <c r="D1103" s="84">
        <v>1997</v>
      </c>
      <c r="E1103" s="84" t="s">
        <v>108</v>
      </c>
      <c r="F1103" s="85">
        <v>17.904353247048629</v>
      </c>
      <c r="G1103" s="86"/>
    </row>
    <row r="1104" spans="1:7" x14ac:dyDescent="0.45">
      <c r="A1104" s="84">
        <v>134010</v>
      </c>
      <c r="B1104" s="84">
        <v>150</v>
      </c>
      <c r="C1104" s="84" t="s">
        <v>112</v>
      </c>
      <c r="D1104" s="84">
        <v>1997</v>
      </c>
      <c r="E1104" s="84" t="s">
        <v>108</v>
      </c>
      <c r="F1104" s="85">
        <v>151.85922654332029</v>
      </c>
      <c r="G1104" s="86"/>
    </row>
    <row r="1105" spans="1:7" x14ac:dyDescent="0.45">
      <c r="A1105" s="84">
        <v>134011</v>
      </c>
      <c r="B1105" s="84">
        <v>200</v>
      </c>
      <c r="C1105" s="84" t="s">
        <v>109</v>
      </c>
      <c r="D1105" s="84">
        <v>1995</v>
      </c>
      <c r="E1105" s="84" t="s">
        <v>108</v>
      </c>
      <c r="F1105" s="85">
        <v>69.989223812569236</v>
      </c>
      <c r="G1105" s="86"/>
    </row>
    <row r="1106" spans="1:7" x14ac:dyDescent="0.45">
      <c r="A1106" s="84">
        <v>134012</v>
      </c>
      <c r="B1106" s="84">
        <v>110</v>
      </c>
      <c r="C1106" s="84" t="s">
        <v>111</v>
      </c>
      <c r="D1106" s="84">
        <v>1995</v>
      </c>
      <c r="E1106" s="84" t="s">
        <v>108</v>
      </c>
      <c r="F1106" s="85">
        <v>77.543774119348271</v>
      </c>
      <c r="G1106" s="86"/>
    </row>
    <row r="1107" spans="1:7" x14ac:dyDescent="0.45">
      <c r="A1107" s="84">
        <v>134013</v>
      </c>
      <c r="B1107" s="84"/>
      <c r="C1107" s="84"/>
      <c r="D1107" s="84">
        <v>1901</v>
      </c>
      <c r="E1107" s="84" t="s">
        <v>108</v>
      </c>
      <c r="F1107" s="85">
        <v>74.692896606243394</v>
      </c>
      <c r="G1107" s="86"/>
    </row>
    <row r="1108" spans="1:7" x14ac:dyDescent="0.45">
      <c r="A1108" s="84">
        <v>134014</v>
      </c>
      <c r="B1108" s="84">
        <v>200</v>
      </c>
      <c r="C1108" s="84" t="s">
        <v>109</v>
      </c>
      <c r="D1108" s="84">
        <v>1995</v>
      </c>
      <c r="E1108" s="84" t="s">
        <v>108</v>
      </c>
      <c r="F1108" s="85">
        <v>91.669898923670218</v>
      </c>
      <c r="G1108" s="86"/>
    </row>
    <row r="1109" spans="1:7" x14ac:dyDescent="0.45">
      <c r="A1109" s="84">
        <v>134895</v>
      </c>
      <c r="B1109" s="84">
        <v>100</v>
      </c>
      <c r="C1109" s="84" t="s">
        <v>112</v>
      </c>
      <c r="D1109" s="84">
        <v>1901</v>
      </c>
      <c r="E1109" s="84" t="s">
        <v>108</v>
      </c>
      <c r="F1109" s="85">
        <v>25.28275553942694</v>
      </c>
      <c r="G1109" s="86"/>
    </row>
    <row r="1110" spans="1:7" x14ac:dyDescent="0.45">
      <c r="A1110" s="84">
        <v>134896</v>
      </c>
      <c r="B1110" s="84">
        <v>110</v>
      </c>
      <c r="C1110" s="84" t="s">
        <v>109</v>
      </c>
      <c r="D1110" s="84">
        <v>2005</v>
      </c>
      <c r="E1110" s="84" t="s">
        <v>108</v>
      </c>
      <c r="F1110" s="85">
        <v>4.6608425236399258</v>
      </c>
      <c r="G1110" s="86"/>
    </row>
    <row r="1111" spans="1:7" x14ac:dyDescent="0.45">
      <c r="A1111" s="84">
        <v>134897</v>
      </c>
      <c r="B1111" s="84">
        <v>110</v>
      </c>
      <c r="C1111" s="84" t="s">
        <v>109</v>
      </c>
      <c r="D1111" s="84">
        <v>2005</v>
      </c>
      <c r="E1111" s="84" t="s">
        <v>108</v>
      </c>
      <c r="F1111" s="85">
        <v>12.19789551955698</v>
      </c>
      <c r="G1111" s="86"/>
    </row>
    <row r="1112" spans="1:7" x14ac:dyDescent="0.45">
      <c r="A1112" s="84">
        <v>141723</v>
      </c>
      <c r="B1112" s="84">
        <v>160</v>
      </c>
      <c r="C1112" s="84" t="s">
        <v>109</v>
      </c>
      <c r="D1112" s="84">
        <v>2007</v>
      </c>
      <c r="E1112" s="84" t="s">
        <v>108</v>
      </c>
      <c r="F1112" s="85">
        <v>109.8753555890526</v>
      </c>
      <c r="G1112" s="86"/>
    </row>
    <row r="1113" spans="1:7" x14ac:dyDescent="0.45">
      <c r="A1113" s="84">
        <v>112090</v>
      </c>
      <c r="B1113" s="84">
        <v>40</v>
      </c>
      <c r="C1113" s="84" t="s">
        <v>109</v>
      </c>
      <c r="D1113" s="84">
        <v>2005</v>
      </c>
      <c r="E1113" s="84" t="s">
        <v>108</v>
      </c>
      <c r="F1113" s="85">
        <v>42.046560041400859</v>
      </c>
      <c r="G1113" s="86"/>
    </row>
    <row r="1114" spans="1:7" x14ac:dyDescent="0.45">
      <c r="A1114" s="84">
        <v>112953</v>
      </c>
      <c r="B1114" s="84">
        <v>110</v>
      </c>
      <c r="C1114" s="84" t="s">
        <v>109</v>
      </c>
      <c r="D1114" s="84">
        <v>2005</v>
      </c>
      <c r="E1114" s="84" t="s">
        <v>108</v>
      </c>
      <c r="F1114" s="85">
        <v>150.5315613302466</v>
      </c>
      <c r="G1114" s="86"/>
    </row>
    <row r="1115" spans="1:7" x14ac:dyDescent="0.45">
      <c r="A1115" s="84">
        <v>126355</v>
      </c>
      <c r="B1115" s="84">
        <v>160</v>
      </c>
      <c r="C1115" s="84" t="s">
        <v>109</v>
      </c>
      <c r="D1115" s="84">
        <v>2004</v>
      </c>
      <c r="E1115" s="84" t="s">
        <v>108</v>
      </c>
      <c r="F1115" s="85">
        <v>71.936691727882234</v>
      </c>
      <c r="G1115" s="86"/>
    </row>
    <row r="1116" spans="1:7" x14ac:dyDescent="0.45">
      <c r="A1116" s="84">
        <v>126369</v>
      </c>
      <c r="B1116" s="84">
        <v>100</v>
      </c>
      <c r="C1116" s="84" t="s">
        <v>112</v>
      </c>
      <c r="D1116" s="84">
        <v>1901</v>
      </c>
      <c r="E1116" s="84" t="s">
        <v>108</v>
      </c>
      <c r="F1116" s="85">
        <v>4.6169126246455443</v>
      </c>
      <c r="G1116" s="86" t="s">
        <v>127</v>
      </c>
    </row>
    <row r="1117" spans="1:7" ht="19.5" x14ac:dyDescent="0.45">
      <c r="A1117" s="84">
        <v>126370</v>
      </c>
      <c r="B1117" s="84">
        <v>80</v>
      </c>
      <c r="C1117" s="84" t="s">
        <v>112</v>
      </c>
      <c r="D1117" s="84">
        <v>1948</v>
      </c>
      <c r="E1117" s="84" t="s">
        <v>108</v>
      </c>
      <c r="F1117" s="85">
        <v>45.552175911873128</v>
      </c>
      <c r="G1117" s="86" t="s">
        <v>136</v>
      </c>
    </row>
    <row r="1118" spans="1:7" x14ac:dyDescent="0.45">
      <c r="A1118" s="84">
        <v>126371</v>
      </c>
      <c r="B1118" s="84">
        <v>63</v>
      </c>
      <c r="C1118" s="84" t="s">
        <v>109</v>
      </c>
      <c r="D1118" s="84">
        <v>2015</v>
      </c>
      <c r="E1118" s="84" t="s">
        <v>108</v>
      </c>
      <c r="F1118" s="85">
        <v>3.9092270337042971</v>
      </c>
      <c r="G1118" s="86"/>
    </row>
    <row r="1119" spans="1:7" x14ac:dyDescent="0.45">
      <c r="A1119" s="84">
        <v>126374</v>
      </c>
      <c r="B1119" s="84">
        <v>160</v>
      </c>
      <c r="C1119" s="84" t="s">
        <v>109</v>
      </c>
      <c r="D1119" s="84">
        <v>2015</v>
      </c>
      <c r="E1119" s="84" t="s">
        <v>108</v>
      </c>
      <c r="F1119" s="85">
        <v>59.076588058611406</v>
      </c>
      <c r="G1119" s="86"/>
    </row>
    <row r="1120" spans="1:7" x14ac:dyDescent="0.45">
      <c r="A1120" s="84">
        <v>126391</v>
      </c>
      <c r="B1120" s="84">
        <v>160</v>
      </c>
      <c r="C1120" s="84" t="s">
        <v>109</v>
      </c>
      <c r="D1120" s="84">
        <v>2015</v>
      </c>
      <c r="E1120" s="84" t="s">
        <v>108</v>
      </c>
      <c r="F1120" s="85">
        <v>477.8099712890201</v>
      </c>
      <c r="G1120" s="86"/>
    </row>
    <row r="1121" spans="1:7" x14ac:dyDescent="0.45">
      <c r="A1121" s="84">
        <v>126890</v>
      </c>
      <c r="B1121" s="84">
        <v>63</v>
      </c>
      <c r="C1121" s="84" t="s">
        <v>109</v>
      </c>
      <c r="D1121" s="84">
        <v>2015</v>
      </c>
      <c r="E1121" s="84" t="s">
        <v>108</v>
      </c>
      <c r="F1121" s="85">
        <v>209.86423819286881</v>
      </c>
      <c r="G1121" s="86"/>
    </row>
    <row r="1122" spans="1:7" x14ac:dyDescent="0.45">
      <c r="A1122" s="84">
        <v>134016</v>
      </c>
      <c r="B1122" s="84">
        <v>90</v>
      </c>
      <c r="C1122" s="84" t="s">
        <v>109</v>
      </c>
      <c r="D1122" s="84">
        <v>2006</v>
      </c>
      <c r="E1122" s="84" t="s">
        <v>108</v>
      </c>
      <c r="F1122" s="85">
        <v>136.98000680259821</v>
      </c>
      <c r="G1122" s="86"/>
    </row>
    <row r="1123" spans="1:7" ht="19.5" x14ac:dyDescent="0.45">
      <c r="A1123" s="84">
        <v>134898</v>
      </c>
      <c r="B1123" s="84">
        <v>90</v>
      </c>
      <c r="C1123" s="84" t="s">
        <v>109</v>
      </c>
      <c r="D1123" s="84">
        <v>2005</v>
      </c>
      <c r="E1123" s="84" t="s">
        <v>108</v>
      </c>
      <c r="F1123" s="85">
        <v>10.560775923147091</v>
      </c>
      <c r="G1123" s="86" t="s">
        <v>299</v>
      </c>
    </row>
    <row r="1124" spans="1:7" x14ac:dyDescent="0.45">
      <c r="A1124" s="84"/>
      <c r="B1124" s="84">
        <v>63</v>
      </c>
      <c r="C1124" s="84" t="s">
        <v>109</v>
      </c>
      <c r="D1124" s="84">
        <v>2015</v>
      </c>
      <c r="E1124" s="84"/>
      <c r="F1124" s="85">
        <v>0.124588822617461</v>
      </c>
      <c r="G1124" s="86"/>
    </row>
    <row r="1125" spans="1:7" x14ac:dyDescent="0.45">
      <c r="A1125" s="84">
        <v>100077</v>
      </c>
      <c r="B1125" s="84">
        <v>90</v>
      </c>
      <c r="C1125" s="84" t="s">
        <v>109</v>
      </c>
      <c r="D1125" s="84">
        <v>1998</v>
      </c>
      <c r="E1125" s="84" t="s">
        <v>108</v>
      </c>
      <c r="F1125" s="85">
        <v>24.17012364997391</v>
      </c>
      <c r="G1125" s="86" t="s">
        <v>269</v>
      </c>
    </row>
    <row r="1126" spans="1:7" x14ac:dyDescent="0.45">
      <c r="A1126" s="84">
        <v>100078</v>
      </c>
      <c r="B1126" s="84">
        <v>100</v>
      </c>
      <c r="C1126" s="84" t="s">
        <v>112</v>
      </c>
      <c r="D1126" s="84">
        <v>1948</v>
      </c>
      <c r="E1126" s="84" t="s">
        <v>108</v>
      </c>
      <c r="F1126" s="85">
        <v>52.977352700970137</v>
      </c>
      <c r="G1126" s="86" t="s">
        <v>265</v>
      </c>
    </row>
    <row r="1127" spans="1:7" x14ac:dyDescent="0.45">
      <c r="A1127" s="84">
        <v>117538</v>
      </c>
      <c r="B1127" s="84">
        <v>90</v>
      </c>
      <c r="C1127" s="84" t="s">
        <v>111</v>
      </c>
      <c r="D1127" s="84">
        <v>1998</v>
      </c>
      <c r="E1127" s="84" t="s">
        <v>108</v>
      </c>
      <c r="F1127" s="85">
        <v>88.938976834125427</v>
      </c>
      <c r="G1127" s="86"/>
    </row>
    <row r="1128" spans="1:7" x14ac:dyDescent="0.45">
      <c r="A1128" s="84">
        <v>124704</v>
      </c>
      <c r="B1128" s="84"/>
      <c r="C1128" s="84"/>
      <c r="D1128" s="84">
        <v>1901</v>
      </c>
      <c r="E1128" s="84" t="s">
        <v>108</v>
      </c>
      <c r="F1128" s="85">
        <v>25.55717825409997</v>
      </c>
      <c r="G1128" s="86"/>
    </row>
    <row r="1129" spans="1:7" x14ac:dyDescent="0.45">
      <c r="A1129" s="84">
        <v>124705</v>
      </c>
      <c r="B1129" s="84"/>
      <c r="C1129" s="84"/>
      <c r="D1129" s="84">
        <v>1901</v>
      </c>
      <c r="E1129" s="84" t="s">
        <v>108</v>
      </c>
      <c r="F1129" s="85">
        <v>42.683270896876657</v>
      </c>
      <c r="G1129" s="86"/>
    </row>
    <row r="1130" spans="1:7" x14ac:dyDescent="0.45">
      <c r="A1130" s="84">
        <v>126395</v>
      </c>
      <c r="B1130" s="84">
        <v>110</v>
      </c>
      <c r="C1130" s="84" t="s">
        <v>109</v>
      </c>
      <c r="D1130" s="84">
        <v>2011</v>
      </c>
      <c r="E1130" s="84" t="s">
        <v>108</v>
      </c>
      <c r="F1130" s="85">
        <v>214.03864426000649</v>
      </c>
      <c r="G1130" s="86"/>
    </row>
    <row r="1131" spans="1:7" x14ac:dyDescent="0.45">
      <c r="A1131" s="84">
        <v>126401</v>
      </c>
      <c r="B1131" s="84">
        <v>90</v>
      </c>
      <c r="C1131" s="84" t="s">
        <v>111</v>
      </c>
      <c r="D1131" s="84">
        <v>1996</v>
      </c>
      <c r="E1131" s="84" t="s">
        <v>108</v>
      </c>
      <c r="F1131" s="85">
        <v>101.73803646376351</v>
      </c>
      <c r="G1131" s="86"/>
    </row>
    <row r="1132" spans="1:7" x14ac:dyDescent="0.45">
      <c r="A1132" s="84">
        <v>126403</v>
      </c>
      <c r="B1132" s="84">
        <v>110</v>
      </c>
      <c r="C1132" s="84" t="s">
        <v>109</v>
      </c>
      <c r="D1132" s="84">
        <v>2015</v>
      </c>
      <c r="E1132" s="84" t="s">
        <v>108</v>
      </c>
      <c r="F1132" s="85">
        <v>106.34929422082379</v>
      </c>
      <c r="G1132" s="86"/>
    </row>
    <row r="1133" spans="1:7" x14ac:dyDescent="0.45">
      <c r="A1133" s="84">
        <v>134025</v>
      </c>
      <c r="B1133" s="84">
        <v>110</v>
      </c>
      <c r="C1133" s="84" t="s">
        <v>109</v>
      </c>
      <c r="D1133" s="84">
        <v>2005</v>
      </c>
      <c r="E1133" s="84" t="s">
        <v>108</v>
      </c>
      <c r="F1133" s="85">
        <v>91.731426927569629</v>
      </c>
      <c r="G1133" s="86"/>
    </row>
    <row r="1134" spans="1:7" x14ac:dyDescent="0.45">
      <c r="A1134" s="84">
        <v>134027</v>
      </c>
      <c r="B1134" s="84">
        <v>110</v>
      </c>
      <c r="C1134" s="84" t="s">
        <v>109</v>
      </c>
      <c r="D1134" s="84">
        <v>2004</v>
      </c>
      <c r="E1134" s="84" t="s">
        <v>108</v>
      </c>
      <c r="F1134" s="85">
        <v>8.4839965330422284</v>
      </c>
      <c r="G1134" s="86"/>
    </row>
    <row r="1135" spans="1:7" x14ac:dyDescent="0.45">
      <c r="A1135" s="84">
        <v>134030</v>
      </c>
      <c r="B1135" s="84">
        <v>90</v>
      </c>
      <c r="C1135" s="84" t="s">
        <v>109</v>
      </c>
      <c r="D1135" s="84">
        <v>2005</v>
      </c>
      <c r="E1135" s="84" t="s">
        <v>108</v>
      </c>
      <c r="F1135" s="85">
        <v>50.800554561935797</v>
      </c>
      <c r="G1135" s="86"/>
    </row>
    <row r="1136" spans="1:7" x14ac:dyDescent="0.45">
      <c r="A1136" s="84">
        <v>134039</v>
      </c>
      <c r="B1136" s="84">
        <v>100</v>
      </c>
      <c r="C1136" s="84" t="s">
        <v>112</v>
      </c>
      <c r="D1136" s="84">
        <v>1901</v>
      </c>
      <c r="E1136" s="84" t="s">
        <v>108</v>
      </c>
      <c r="F1136" s="85">
        <v>10.56113560137878</v>
      </c>
      <c r="G1136" s="86"/>
    </row>
    <row r="1137" spans="1:7" x14ac:dyDescent="0.45">
      <c r="A1137" s="84">
        <v>134040</v>
      </c>
      <c r="B1137" s="84">
        <v>110</v>
      </c>
      <c r="C1137" s="84" t="s">
        <v>109</v>
      </c>
      <c r="D1137" s="84">
        <v>2005</v>
      </c>
      <c r="E1137" s="84" t="s">
        <v>108</v>
      </c>
      <c r="F1137" s="85">
        <v>6.9962704921866319</v>
      </c>
      <c r="G1137" s="86"/>
    </row>
    <row r="1138" spans="1:7" x14ac:dyDescent="0.45">
      <c r="A1138" s="84">
        <v>134041</v>
      </c>
      <c r="B1138" s="84">
        <v>110</v>
      </c>
      <c r="C1138" s="84" t="s">
        <v>109</v>
      </c>
      <c r="D1138" s="84">
        <v>2008</v>
      </c>
      <c r="E1138" s="84" t="s">
        <v>108</v>
      </c>
      <c r="F1138" s="85">
        <v>21.540383851220192</v>
      </c>
      <c r="G1138" s="86"/>
    </row>
    <row r="1139" spans="1:7" x14ac:dyDescent="0.45">
      <c r="A1139" s="84">
        <v>134043</v>
      </c>
      <c r="B1139" s="84">
        <v>100</v>
      </c>
      <c r="C1139" s="84" t="s">
        <v>112</v>
      </c>
      <c r="D1139" s="84">
        <v>1932</v>
      </c>
      <c r="E1139" s="84" t="s">
        <v>108</v>
      </c>
      <c r="F1139" s="85">
        <v>143.81023310767071</v>
      </c>
      <c r="G1139" s="86"/>
    </row>
    <row r="1140" spans="1:7" x14ac:dyDescent="0.45">
      <c r="A1140" s="84">
        <v>134064</v>
      </c>
      <c r="B1140" s="84">
        <v>110</v>
      </c>
      <c r="C1140" s="84" t="s">
        <v>109</v>
      </c>
      <c r="D1140" s="84">
        <v>2005</v>
      </c>
      <c r="E1140" s="84" t="s">
        <v>108</v>
      </c>
      <c r="F1140" s="85">
        <v>18.029429158686451</v>
      </c>
      <c r="G1140" s="86"/>
    </row>
    <row r="1141" spans="1:7" x14ac:dyDescent="0.45">
      <c r="A1141" s="84">
        <v>147501</v>
      </c>
      <c r="B1141" s="84">
        <v>110</v>
      </c>
      <c r="C1141" s="84" t="s">
        <v>109</v>
      </c>
      <c r="D1141" s="84">
        <v>2018</v>
      </c>
      <c r="E1141" s="84" t="s">
        <v>108</v>
      </c>
      <c r="F1141" s="85">
        <v>43.966039490718629</v>
      </c>
      <c r="G1141" s="86"/>
    </row>
    <row r="1142" spans="1:7" x14ac:dyDescent="0.45">
      <c r="A1142" s="84">
        <v>3029</v>
      </c>
      <c r="B1142" s="84">
        <v>100</v>
      </c>
      <c r="C1142" s="84" t="s">
        <v>112</v>
      </c>
      <c r="D1142" s="84">
        <v>1948</v>
      </c>
      <c r="E1142" s="84"/>
      <c r="F1142" s="85">
        <v>27.00729004463966</v>
      </c>
      <c r="G1142" s="86"/>
    </row>
    <row r="1143" spans="1:7" x14ac:dyDescent="0.45">
      <c r="A1143" s="84">
        <v>99849</v>
      </c>
      <c r="B1143" s="84">
        <v>100</v>
      </c>
      <c r="C1143" s="84" t="s">
        <v>112</v>
      </c>
      <c r="D1143" s="84">
        <v>1900</v>
      </c>
      <c r="E1143" s="84" t="s">
        <v>108</v>
      </c>
      <c r="F1143" s="85">
        <v>30.18403449940612</v>
      </c>
      <c r="G1143" s="86"/>
    </row>
    <row r="1144" spans="1:7" x14ac:dyDescent="0.45">
      <c r="A1144" s="84">
        <v>99919</v>
      </c>
      <c r="B1144" s="84">
        <v>100</v>
      </c>
      <c r="C1144" s="84" t="s">
        <v>112</v>
      </c>
      <c r="D1144" s="84">
        <v>1968</v>
      </c>
      <c r="E1144" s="84" t="s">
        <v>108</v>
      </c>
      <c r="F1144" s="85">
        <v>32.897159984003693</v>
      </c>
      <c r="G1144" s="86" t="s">
        <v>266</v>
      </c>
    </row>
    <row r="1145" spans="1:7" x14ac:dyDescent="0.45">
      <c r="A1145" s="84">
        <v>99920</v>
      </c>
      <c r="B1145" s="84">
        <v>100</v>
      </c>
      <c r="C1145" s="84" t="s">
        <v>112</v>
      </c>
      <c r="D1145" s="84">
        <v>1968</v>
      </c>
      <c r="E1145" s="84" t="s">
        <v>108</v>
      </c>
      <c r="F1145" s="85">
        <v>0.764210428162578</v>
      </c>
      <c r="G1145" s="86"/>
    </row>
    <row r="1146" spans="1:7" x14ac:dyDescent="0.45">
      <c r="A1146" s="84">
        <v>100026</v>
      </c>
      <c r="B1146" s="84">
        <v>90</v>
      </c>
      <c r="C1146" s="84" t="s">
        <v>109</v>
      </c>
      <c r="D1146" s="84">
        <v>2001</v>
      </c>
      <c r="E1146" s="84" t="s">
        <v>108</v>
      </c>
      <c r="F1146" s="85">
        <v>13.76427670384893</v>
      </c>
      <c r="G1146" s="86"/>
    </row>
    <row r="1147" spans="1:7" x14ac:dyDescent="0.45">
      <c r="A1147" s="84">
        <v>100027</v>
      </c>
      <c r="B1147" s="84">
        <v>90</v>
      </c>
      <c r="C1147" s="84" t="s">
        <v>109</v>
      </c>
      <c r="D1147" s="84">
        <v>2001</v>
      </c>
      <c r="E1147" s="84" t="s">
        <v>108</v>
      </c>
      <c r="F1147" s="85">
        <v>52.830086247109257</v>
      </c>
      <c r="G1147" s="86"/>
    </row>
    <row r="1148" spans="1:7" x14ac:dyDescent="0.45">
      <c r="A1148" s="84">
        <v>100028</v>
      </c>
      <c r="B1148" s="84">
        <v>63</v>
      </c>
      <c r="C1148" s="84" t="s">
        <v>109</v>
      </c>
      <c r="D1148" s="84">
        <v>2001</v>
      </c>
      <c r="E1148" s="84" t="s">
        <v>108</v>
      </c>
      <c r="F1148" s="85">
        <v>41.89809668900547</v>
      </c>
      <c r="G1148" s="86"/>
    </row>
    <row r="1149" spans="1:7" x14ac:dyDescent="0.45">
      <c r="A1149" s="84">
        <v>108707</v>
      </c>
      <c r="B1149" s="84">
        <v>50</v>
      </c>
      <c r="C1149" s="84" t="s">
        <v>109</v>
      </c>
      <c r="D1149" s="84">
        <v>2007</v>
      </c>
      <c r="E1149" s="84" t="s">
        <v>108</v>
      </c>
      <c r="F1149" s="85">
        <v>0.600660220258736</v>
      </c>
      <c r="G1149" s="86"/>
    </row>
    <row r="1150" spans="1:7" x14ac:dyDescent="0.45">
      <c r="A1150" s="84">
        <v>108709</v>
      </c>
      <c r="B1150" s="84">
        <v>50</v>
      </c>
      <c r="C1150" s="84" t="s">
        <v>109</v>
      </c>
      <c r="D1150" s="84">
        <v>2007</v>
      </c>
      <c r="E1150" s="84" t="s">
        <v>108</v>
      </c>
      <c r="F1150" s="85">
        <v>82.019154359580199</v>
      </c>
      <c r="G1150" s="86"/>
    </row>
    <row r="1151" spans="1:7" x14ac:dyDescent="0.45">
      <c r="A1151" s="84">
        <v>112492</v>
      </c>
      <c r="B1151" s="84">
        <v>100</v>
      </c>
      <c r="C1151" s="84" t="s">
        <v>112</v>
      </c>
      <c r="D1151" s="84">
        <v>1935</v>
      </c>
      <c r="E1151" s="84" t="s">
        <v>108</v>
      </c>
      <c r="F1151" s="85">
        <v>145.01249097192149</v>
      </c>
      <c r="G1151" s="86"/>
    </row>
    <row r="1152" spans="1:7" x14ac:dyDescent="0.45">
      <c r="A1152" s="84">
        <v>112494</v>
      </c>
      <c r="B1152" s="84">
        <v>110</v>
      </c>
      <c r="C1152" s="84" t="s">
        <v>109</v>
      </c>
      <c r="D1152" s="84">
        <v>2006</v>
      </c>
      <c r="E1152" s="84" t="s">
        <v>108</v>
      </c>
      <c r="F1152" s="85">
        <v>10.246665264662489</v>
      </c>
      <c r="G1152" s="86"/>
    </row>
    <row r="1153" spans="1:7" x14ac:dyDescent="0.45">
      <c r="A1153" s="84">
        <v>112500</v>
      </c>
      <c r="B1153" s="84">
        <v>50</v>
      </c>
      <c r="C1153" s="84" t="s">
        <v>109</v>
      </c>
      <c r="D1153" s="84">
        <v>2006</v>
      </c>
      <c r="E1153" s="84" t="s">
        <v>108</v>
      </c>
      <c r="F1153" s="85">
        <v>39.63633839534905</v>
      </c>
      <c r="G1153" s="86"/>
    </row>
    <row r="1154" spans="1:7" x14ac:dyDescent="0.45">
      <c r="A1154" s="84">
        <v>112528</v>
      </c>
      <c r="B1154" s="84">
        <v>110</v>
      </c>
      <c r="C1154" s="84" t="s">
        <v>109</v>
      </c>
      <c r="D1154" s="84">
        <v>2006</v>
      </c>
      <c r="E1154" s="84" t="s">
        <v>108</v>
      </c>
      <c r="F1154" s="85">
        <v>8.0748212902785195</v>
      </c>
      <c r="G1154" s="86"/>
    </row>
    <row r="1155" spans="1:7" x14ac:dyDescent="0.45">
      <c r="A1155" s="84">
        <v>112560</v>
      </c>
      <c r="B1155" s="84">
        <v>225</v>
      </c>
      <c r="C1155" s="84" t="s">
        <v>109</v>
      </c>
      <c r="D1155" s="84">
        <v>2006</v>
      </c>
      <c r="E1155" s="84" t="s">
        <v>108</v>
      </c>
      <c r="F1155" s="85">
        <v>161.8645477518389</v>
      </c>
      <c r="G1155" s="86"/>
    </row>
    <row r="1156" spans="1:7" x14ac:dyDescent="0.45">
      <c r="A1156" s="84">
        <v>114481</v>
      </c>
      <c r="B1156" s="84">
        <v>225</v>
      </c>
      <c r="C1156" s="84" t="s">
        <v>109</v>
      </c>
      <c r="D1156" s="84">
        <v>2006</v>
      </c>
      <c r="E1156" s="84" t="s">
        <v>108</v>
      </c>
      <c r="F1156" s="85">
        <v>134.79352991679451</v>
      </c>
      <c r="G1156" s="86"/>
    </row>
    <row r="1157" spans="1:7" x14ac:dyDescent="0.45">
      <c r="A1157" s="84">
        <v>114509</v>
      </c>
      <c r="B1157" s="84">
        <v>110</v>
      </c>
      <c r="C1157" s="84" t="s">
        <v>109</v>
      </c>
      <c r="D1157" s="84">
        <v>2006</v>
      </c>
      <c r="E1157" s="84" t="s">
        <v>108</v>
      </c>
      <c r="F1157" s="85">
        <v>13.94662467677737</v>
      </c>
      <c r="G1157" s="86"/>
    </row>
    <row r="1158" spans="1:7" x14ac:dyDescent="0.45">
      <c r="A1158" s="84">
        <v>116147</v>
      </c>
      <c r="B1158" s="84">
        <v>160</v>
      </c>
      <c r="C1158" s="84" t="s">
        <v>109</v>
      </c>
      <c r="D1158" s="84">
        <v>2006</v>
      </c>
      <c r="E1158" s="84" t="s">
        <v>108</v>
      </c>
      <c r="F1158" s="85">
        <v>7.7030541297716457</v>
      </c>
      <c r="G1158" s="86"/>
    </row>
    <row r="1159" spans="1:7" x14ac:dyDescent="0.45">
      <c r="A1159" s="84">
        <v>116153</v>
      </c>
      <c r="B1159" s="84">
        <v>160</v>
      </c>
      <c r="C1159" s="84" t="s">
        <v>109</v>
      </c>
      <c r="D1159" s="84">
        <v>2010</v>
      </c>
      <c r="E1159" s="84" t="s">
        <v>108</v>
      </c>
      <c r="F1159" s="85">
        <v>78.595044423392963</v>
      </c>
      <c r="G1159" s="86"/>
    </row>
    <row r="1160" spans="1:7" x14ac:dyDescent="0.45">
      <c r="A1160" s="84">
        <v>117644</v>
      </c>
      <c r="B1160" s="84">
        <v>315</v>
      </c>
      <c r="C1160" s="84" t="s">
        <v>114</v>
      </c>
      <c r="D1160" s="84">
        <v>2000</v>
      </c>
      <c r="E1160" s="84" t="s">
        <v>108</v>
      </c>
      <c r="F1160" s="85">
        <v>20.768061931352541</v>
      </c>
      <c r="G1160" s="86"/>
    </row>
    <row r="1161" spans="1:7" x14ac:dyDescent="0.45">
      <c r="A1161" s="84">
        <v>117898</v>
      </c>
      <c r="B1161" s="84">
        <v>75</v>
      </c>
      <c r="C1161" s="84" t="s">
        <v>111</v>
      </c>
      <c r="D1161" s="84">
        <v>2002</v>
      </c>
      <c r="E1161" s="84" t="s">
        <v>108</v>
      </c>
      <c r="F1161" s="85">
        <v>45.799826564150393</v>
      </c>
      <c r="G1161" s="86"/>
    </row>
    <row r="1162" spans="1:7" x14ac:dyDescent="0.45">
      <c r="A1162" s="84">
        <v>117901</v>
      </c>
      <c r="B1162" s="84">
        <v>315</v>
      </c>
      <c r="C1162" s="84" t="s">
        <v>109</v>
      </c>
      <c r="D1162" s="84">
        <v>2010</v>
      </c>
      <c r="E1162" s="84" t="s">
        <v>108</v>
      </c>
      <c r="F1162" s="85">
        <v>33.239096668466807</v>
      </c>
      <c r="G1162" s="86"/>
    </row>
    <row r="1163" spans="1:7" x14ac:dyDescent="0.45">
      <c r="A1163" s="84">
        <v>119047</v>
      </c>
      <c r="B1163" s="84">
        <v>315</v>
      </c>
      <c r="C1163" s="84" t="s">
        <v>109</v>
      </c>
      <c r="D1163" s="84">
        <v>2011</v>
      </c>
      <c r="E1163" s="84" t="s">
        <v>108</v>
      </c>
      <c r="F1163" s="85">
        <v>143.46112677699909</v>
      </c>
      <c r="G1163" s="86"/>
    </row>
    <row r="1164" spans="1:7" x14ac:dyDescent="0.45">
      <c r="A1164" s="84">
        <v>122472</v>
      </c>
      <c r="B1164" s="84">
        <v>25</v>
      </c>
      <c r="C1164" s="84" t="s">
        <v>109</v>
      </c>
      <c r="D1164" s="84">
        <v>1901</v>
      </c>
      <c r="E1164" s="84" t="s">
        <v>108</v>
      </c>
      <c r="F1164" s="85">
        <v>65.164797022650603</v>
      </c>
      <c r="G1164" s="86"/>
    </row>
    <row r="1165" spans="1:7" x14ac:dyDescent="0.45">
      <c r="A1165" s="84">
        <v>122473</v>
      </c>
      <c r="B1165" s="84">
        <v>63</v>
      </c>
      <c r="C1165" s="84" t="s">
        <v>109</v>
      </c>
      <c r="D1165" s="84">
        <v>2013</v>
      </c>
      <c r="E1165" s="84" t="s">
        <v>108</v>
      </c>
      <c r="F1165" s="85">
        <v>4.2262902383671443</v>
      </c>
      <c r="G1165" s="86"/>
    </row>
    <row r="1166" spans="1:7" x14ac:dyDescent="0.45">
      <c r="A1166" s="84">
        <v>122477</v>
      </c>
      <c r="B1166" s="84">
        <v>160</v>
      </c>
      <c r="C1166" s="84" t="s">
        <v>109</v>
      </c>
      <c r="D1166" s="84">
        <v>2006</v>
      </c>
      <c r="E1166" s="84" t="s">
        <v>108</v>
      </c>
      <c r="F1166" s="85">
        <v>393.35555401928212</v>
      </c>
      <c r="G1166" s="86"/>
    </row>
    <row r="1167" spans="1:7" x14ac:dyDescent="0.45">
      <c r="A1167" s="84">
        <v>123171</v>
      </c>
      <c r="B1167" s="84">
        <v>160</v>
      </c>
      <c r="C1167" s="84" t="s">
        <v>109</v>
      </c>
      <c r="D1167" s="84">
        <v>2005</v>
      </c>
      <c r="E1167" s="84" t="s">
        <v>108</v>
      </c>
      <c r="F1167" s="85">
        <v>242.03090497218199</v>
      </c>
      <c r="G1167" s="86" t="s">
        <v>300</v>
      </c>
    </row>
    <row r="1168" spans="1:7" ht="29.25" x14ac:dyDescent="0.45">
      <c r="A1168" s="84">
        <v>124464</v>
      </c>
      <c r="B1168" s="84">
        <v>90</v>
      </c>
      <c r="C1168" s="84" t="s">
        <v>109</v>
      </c>
      <c r="D1168" s="84">
        <v>1995</v>
      </c>
      <c r="E1168" s="84" t="s">
        <v>108</v>
      </c>
      <c r="F1168" s="85">
        <v>80.853966536782679</v>
      </c>
      <c r="G1168" s="86" t="s">
        <v>137</v>
      </c>
    </row>
    <row r="1169" spans="1:7" x14ac:dyDescent="0.45">
      <c r="A1169" s="84">
        <v>125682</v>
      </c>
      <c r="B1169" s="84">
        <v>110</v>
      </c>
      <c r="C1169" s="84" t="s">
        <v>109</v>
      </c>
      <c r="D1169" s="84">
        <v>2006</v>
      </c>
      <c r="E1169" s="84" t="s">
        <v>108</v>
      </c>
      <c r="F1169" s="85">
        <v>347.0467518485861</v>
      </c>
      <c r="G1169" s="86"/>
    </row>
    <row r="1170" spans="1:7" x14ac:dyDescent="0.45">
      <c r="A1170" s="84">
        <v>130251</v>
      </c>
      <c r="B1170" s="84">
        <v>75</v>
      </c>
      <c r="C1170" s="84" t="s">
        <v>109</v>
      </c>
      <c r="D1170" s="84">
        <v>2016</v>
      </c>
      <c r="E1170" s="84" t="s">
        <v>108</v>
      </c>
      <c r="F1170" s="85">
        <v>22.617896650782608</v>
      </c>
      <c r="G1170" s="86" t="s">
        <v>301</v>
      </c>
    </row>
    <row r="1171" spans="1:7" x14ac:dyDescent="0.45">
      <c r="A1171" s="84">
        <v>133969</v>
      </c>
      <c r="B1171" s="84">
        <v>90</v>
      </c>
      <c r="C1171" s="84" t="s">
        <v>109</v>
      </c>
      <c r="D1171" s="84">
        <v>1999</v>
      </c>
      <c r="E1171" s="84" t="s">
        <v>108</v>
      </c>
      <c r="F1171" s="85">
        <v>171.846837756338</v>
      </c>
      <c r="G1171" s="86"/>
    </row>
    <row r="1172" spans="1:7" x14ac:dyDescent="0.45">
      <c r="A1172" s="84">
        <v>133972</v>
      </c>
      <c r="B1172" s="84">
        <v>100</v>
      </c>
      <c r="C1172" s="84" t="s">
        <v>112</v>
      </c>
      <c r="D1172" s="84">
        <v>1901</v>
      </c>
      <c r="E1172" s="84" t="s">
        <v>108</v>
      </c>
      <c r="F1172" s="85">
        <v>81.705855430531201</v>
      </c>
      <c r="G1172" s="86"/>
    </row>
    <row r="1173" spans="1:7" x14ac:dyDescent="0.45">
      <c r="A1173" s="84">
        <v>133981</v>
      </c>
      <c r="B1173" s="84">
        <v>90</v>
      </c>
      <c r="C1173" s="84" t="s">
        <v>109</v>
      </c>
      <c r="D1173" s="84">
        <v>2005</v>
      </c>
      <c r="E1173" s="84" t="s">
        <v>108</v>
      </c>
      <c r="F1173" s="85">
        <v>283.06211429468112</v>
      </c>
      <c r="G1173" s="86"/>
    </row>
    <row r="1174" spans="1:7" x14ac:dyDescent="0.45">
      <c r="A1174" s="84">
        <v>133984</v>
      </c>
      <c r="B1174" s="84">
        <v>110</v>
      </c>
      <c r="C1174" s="84" t="s">
        <v>109</v>
      </c>
      <c r="D1174" s="84">
        <v>2006</v>
      </c>
      <c r="E1174" s="84" t="s">
        <v>108</v>
      </c>
      <c r="F1174" s="85">
        <v>434.18125440944931</v>
      </c>
      <c r="G1174" s="86"/>
    </row>
    <row r="1175" spans="1:7" x14ac:dyDescent="0.45">
      <c r="A1175" s="84">
        <v>134350</v>
      </c>
      <c r="B1175" s="84">
        <v>160</v>
      </c>
      <c r="C1175" s="84" t="s">
        <v>109</v>
      </c>
      <c r="D1175" s="84">
        <v>2007</v>
      </c>
      <c r="E1175" s="84" t="s">
        <v>108</v>
      </c>
      <c r="F1175" s="85">
        <v>37.019735079517453</v>
      </c>
      <c r="G1175" s="86"/>
    </row>
    <row r="1176" spans="1:7" x14ac:dyDescent="0.45">
      <c r="A1176" s="84">
        <v>134355</v>
      </c>
      <c r="B1176" s="84">
        <v>90</v>
      </c>
      <c r="C1176" s="84" t="s">
        <v>109</v>
      </c>
      <c r="D1176" s="84">
        <v>1995</v>
      </c>
      <c r="E1176" s="84" t="s">
        <v>108</v>
      </c>
      <c r="F1176" s="85">
        <v>147.46235233673119</v>
      </c>
      <c r="G1176" s="86"/>
    </row>
    <row r="1177" spans="1:7" x14ac:dyDescent="0.45">
      <c r="A1177" s="84">
        <v>134960</v>
      </c>
      <c r="B1177" s="84">
        <v>100</v>
      </c>
      <c r="C1177" s="84" t="s">
        <v>112</v>
      </c>
      <c r="D1177" s="84">
        <v>1960</v>
      </c>
      <c r="E1177" s="84" t="s">
        <v>108</v>
      </c>
      <c r="F1177" s="85">
        <v>115.0366958962191</v>
      </c>
      <c r="G1177" s="86" t="s">
        <v>138</v>
      </c>
    </row>
    <row r="1178" spans="1:7" x14ac:dyDescent="0.45">
      <c r="A1178" s="84">
        <v>134961</v>
      </c>
      <c r="B1178" s="84">
        <v>100</v>
      </c>
      <c r="C1178" s="84" t="s">
        <v>112</v>
      </c>
      <c r="D1178" s="84">
        <v>1935</v>
      </c>
      <c r="E1178" s="84" t="s">
        <v>108</v>
      </c>
      <c r="F1178" s="85">
        <v>14.383598599590441</v>
      </c>
      <c r="G1178" s="86"/>
    </row>
    <row r="1179" spans="1:7" x14ac:dyDescent="0.45">
      <c r="A1179" s="84">
        <v>134962</v>
      </c>
      <c r="B1179" s="84">
        <v>315</v>
      </c>
      <c r="C1179" s="84" t="s">
        <v>114</v>
      </c>
      <c r="D1179" s="84">
        <v>2000</v>
      </c>
      <c r="E1179" s="84" t="s">
        <v>108</v>
      </c>
      <c r="F1179" s="85">
        <v>74.705950536131127</v>
      </c>
      <c r="G1179" s="86"/>
    </row>
    <row r="1180" spans="1:7" x14ac:dyDescent="0.45">
      <c r="A1180" s="84">
        <v>144332</v>
      </c>
      <c r="B1180" s="84">
        <v>110</v>
      </c>
      <c r="C1180" s="84" t="s">
        <v>109</v>
      </c>
      <c r="D1180" s="84">
        <v>2018</v>
      </c>
      <c r="E1180" s="84" t="s">
        <v>108</v>
      </c>
      <c r="F1180" s="85">
        <v>4.2283072992407646</v>
      </c>
      <c r="G1180" s="86"/>
    </row>
    <row r="1181" spans="1:7" x14ac:dyDescent="0.45">
      <c r="A1181" s="84">
        <v>144333</v>
      </c>
      <c r="B1181" s="84">
        <v>110</v>
      </c>
      <c r="C1181" s="84" t="s">
        <v>109</v>
      </c>
      <c r="D1181" s="84">
        <v>2018</v>
      </c>
      <c r="E1181" s="84" t="s">
        <v>108</v>
      </c>
      <c r="F1181" s="85">
        <v>141.87689047992129</v>
      </c>
      <c r="G1181" s="86"/>
    </row>
    <row r="1182" spans="1:7" x14ac:dyDescent="0.45">
      <c r="A1182" s="84">
        <v>144747</v>
      </c>
      <c r="B1182" s="84">
        <v>90</v>
      </c>
      <c r="C1182" s="84" t="s">
        <v>109</v>
      </c>
      <c r="D1182" s="84">
        <v>2018</v>
      </c>
      <c r="E1182" s="84" t="s">
        <v>108</v>
      </c>
      <c r="F1182" s="85">
        <v>81.695002102141856</v>
      </c>
      <c r="G1182" s="86"/>
    </row>
    <row r="1183" spans="1:7" x14ac:dyDescent="0.45">
      <c r="A1183" s="84">
        <v>2769</v>
      </c>
      <c r="B1183" s="84">
        <v>40</v>
      </c>
      <c r="C1183" s="84" t="s">
        <v>109</v>
      </c>
      <c r="D1183" s="84">
        <v>2017</v>
      </c>
      <c r="E1183" s="84"/>
      <c r="F1183" s="85">
        <v>109.8669002008467</v>
      </c>
      <c r="G1183" s="86"/>
    </row>
    <row r="1184" spans="1:7" x14ac:dyDescent="0.45">
      <c r="A1184" s="84">
        <v>135151</v>
      </c>
      <c r="B1184" s="84">
        <v>110</v>
      </c>
      <c r="C1184" s="84" t="s">
        <v>109</v>
      </c>
      <c r="D1184" s="84">
        <v>2006</v>
      </c>
      <c r="E1184" s="84" t="s">
        <v>108</v>
      </c>
      <c r="F1184" s="85">
        <v>9.1808014120863213</v>
      </c>
      <c r="G1184" s="86"/>
    </row>
    <row r="1185" spans="1:7" x14ac:dyDescent="0.45">
      <c r="A1185" s="84">
        <v>124574</v>
      </c>
      <c r="B1185" s="84">
        <v>110</v>
      </c>
      <c r="C1185" s="84" t="s">
        <v>109</v>
      </c>
      <c r="D1185" s="84">
        <v>2014</v>
      </c>
      <c r="E1185" s="84" t="s">
        <v>108</v>
      </c>
      <c r="F1185" s="85">
        <v>355.67903543347791</v>
      </c>
      <c r="G1185" s="86"/>
    </row>
    <row r="1186" spans="1:7" x14ac:dyDescent="0.45">
      <c r="A1186" s="84"/>
      <c r="B1186" s="84">
        <v>110</v>
      </c>
      <c r="C1186" s="84" t="s">
        <v>109</v>
      </c>
      <c r="D1186" s="84">
        <v>2006</v>
      </c>
      <c r="E1186" s="84"/>
      <c r="F1186" s="85">
        <v>0.28227400463472002</v>
      </c>
      <c r="G1186" s="86"/>
    </row>
    <row r="1187" spans="1:7" x14ac:dyDescent="0.45">
      <c r="A1187" s="84">
        <v>121553</v>
      </c>
      <c r="B1187" s="84">
        <v>75</v>
      </c>
      <c r="C1187" s="84" t="s">
        <v>109</v>
      </c>
      <c r="D1187" s="84">
        <v>2002</v>
      </c>
      <c r="E1187" s="84" t="s">
        <v>108</v>
      </c>
      <c r="F1187" s="85">
        <v>84.708014780076709</v>
      </c>
      <c r="G1187" s="86"/>
    </row>
    <row r="1188" spans="1:7" x14ac:dyDescent="0.45">
      <c r="A1188" s="84">
        <v>145741</v>
      </c>
      <c r="B1188" s="84">
        <v>75</v>
      </c>
      <c r="C1188" s="84" t="s">
        <v>109</v>
      </c>
      <c r="D1188" s="84">
        <v>2002</v>
      </c>
      <c r="E1188" s="84" t="s">
        <v>108</v>
      </c>
      <c r="F1188" s="85">
        <v>21.138603863724931</v>
      </c>
      <c r="G1188" s="86"/>
    </row>
    <row r="1189" spans="1:7" x14ac:dyDescent="0.45">
      <c r="A1189" s="84">
        <v>125737</v>
      </c>
      <c r="B1189" s="84">
        <v>110</v>
      </c>
      <c r="C1189" s="84" t="s">
        <v>109</v>
      </c>
      <c r="D1189" s="84">
        <v>2015</v>
      </c>
      <c r="E1189" s="84" t="s">
        <v>108</v>
      </c>
      <c r="F1189" s="85">
        <v>538.00899826084935</v>
      </c>
      <c r="G1189" s="86"/>
    </row>
    <row r="1190" spans="1:7" x14ac:dyDescent="0.45">
      <c r="A1190" s="84">
        <v>125688</v>
      </c>
      <c r="B1190" s="84">
        <v>90</v>
      </c>
      <c r="C1190" s="84" t="s">
        <v>109</v>
      </c>
      <c r="D1190" s="84">
        <v>1901</v>
      </c>
      <c r="E1190" s="84" t="s">
        <v>108</v>
      </c>
      <c r="F1190" s="85">
        <v>55.867023336559143</v>
      </c>
      <c r="G1190" s="86"/>
    </row>
    <row r="1191" spans="1:7" x14ac:dyDescent="0.45">
      <c r="A1191" s="84">
        <v>125739</v>
      </c>
      <c r="B1191" s="84">
        <v>110</v>
      </c>
      <c r="C1191" s="84" t="s">
        <v>109</v>
      </c>
      <c r="D1191" s="84">
        <v>2015</v>
      </c>
      <c r="E1191" s="84" t="s">
        <v>108</v>
      </c>
      <c r="F1191" s="85">
        <v>81.4509620495147</v>
      </c>
      <c r="G1191" s="86"/>
    </row>
    <row r="1192" spans="1:7" x14ac:dyDescent="0.45">
      <c r="A1192" s="84">
        <v>125693</v>
      </c>
      <c r="B1192" s="84">
        <v>100</v>
      </c>
      <c r="C1192" s="84" t="s">
        <v>112</v>
      </c>
      <c r="D1192" s="84">
        <v>1960</v>
      </c>
      <c r="E1192" s="84" t="s">
        <v>108</v>
      </c>
      <c r="F1192" s="85">
        <v>249.4989176003273</v>
      </c>
      <c r="G1192" s="86" t="s">
        <v>116</v>
      </c>
    </row>
    <row r="1193" spans="1:7" x14ac:dyDescent="0.45">
      <c r="A1193" s="84">
        <v>112425</v>
      </c>
      <c r="B1193" s="84">
        <v>110</v>
      </c>
      <c r="C1193" s="84" t="s">
        <v>109</v>
      </c>
      <c r="D1193" s="84">
        <v>2005</v>
      </c>
      <c r="E1193" s="84" t="s">
        <v>108</v>
      </c>
      <c r="F1193" s="85">
        <v>8.6039887588966248</v>
      </c>
      <c r="G1193" s="86"/>
    </row>
    <row r="1194" spans="1:7" x14ac:dyDescent="0.45">
      <c r="A1194" s="84">
        <v>124570</v>
      </c>
      <c r="B1194" s="84">
        <v>110</v>
      </c>
      <c r="C1194" s="84" t="s">
        <v>109</v>
      </c>
      <c r="D1194" s="84">
        <v>2014</v>
      </c>
      <c r="E1194" s="84" t="s">
        <v>108</v>
      </c>
      <c r="F1194" s="85">
        <v>9.2606477367334783</v>
      </c>
      <c r="G1194" s="86"/>
    </row>
    <row r="1195" spans="1:7" x14ac:dyDescent="0.45">
      <c r="A1195" s="84">
        <v>125711</v>
      </c>
      <c r="B1195" s="84">
        <v>110</v>
      </c>
      <c r="C1195" s="84" t="s">
        <v>109</v>
      </c>
      <c r="D1195" s="84">
        <v>2015</v>
      </c>
      <c r="E1195" s="84" t="s">
        <v>108</v>
      </c>
      <c r="F1195" s="85">
        <v>6.6691681141382277</v>
      </c>
      <c r="G1195" s="86"/>
    </row>
    <row r="1196" spans="1:7" x14ac:dyDescent="0.45">
      <c r="A1196" s="84">
        <v>125723</v>
      </c>
      <c r="B1196" s="84">
        <v>110</v>
      </c>
      <c r="C1196" s="84" t="s">
        <v>109</v>
      </c>
      <c r="D1196" s="84">
        <v>2015</v>
      </c>
      <c r="E1196" s="84" t="s">
        <v>108</v>
      </c>
      <c r="F1196" s="85">
        <v>32.352090656549088</v>
      </c>
      <c r="G1196" s="86"/>
    </row>
    <row r="1197" spans="1:7" x14ac:dyDescent="0.45">
      <c r="A1197" s="84">
        <v>125729</v>
      </c>
      <c r="B1197" s="84">
        <v>110</v>
      </c>
      <c r="C1197" s="84" t="s">
        <v>109</v>
      </c>
      <c r="D1197" s="84">
        <v>2015</v>
      </c>
      <c r="E1197" s="84" t="s">
        <v>108</v>
      </c>
      <c r="F1197" s="85">
        <v>298.96437484095748</v>
      </c>
      <c r="G1197" s="86"/>
    </row>
    <row r="1198" spans="1:7" x14ac:dyDescent="0.45">
      <c r="A1198" s="84">
        <v>135150</v>
      </c>
      <c r="B1198" s="84">
        <v>110</v>
      </c>
      <c r="C1198" s="84" t="s">
        <v>109</v>
      </c>
      <c r="D1198" s="84">
        <v>2018</v>
      </c>
      <c r="E1198" s="84" t="s">
        <v>108</v>
      </c>
      <c r="F1198" s="85">
        <v>77.080301167162659</v>
      </c>
      <c r="G1198" s="86"/>
    </row>
    <row r="1199" spans="1:7" x14ac:dyDescent="0.45">
      <c r="A1199" s="84">
        <v>135325</v>
      </c>
      <c r="B1199" s="84">
        <v>110</v>
      </c>
      <c r="C1199" s="84" t="s">
        <v>109</v>
      </c>
      <c r="D1199" s="84">
        <v>2005</v>
      </c>
      <c r="E1199" s="84" t="s">
        <v>108</v>
      </c>
      <c r="F1199" s="85">
        <v>69.741138223558949</v>
      </c>
      <c r="G1199" s="86"/>
    </row>
    <row r="1200" spans="1:7" x14ac:dyDescent="0.45">
      <c r="A1200" s="84">
        <v>150255</v>
      </c>
      <c r="B1200" s="84">
        <v>110</v>
      </c>
      <c r="C1200" s="84" t="s">
        <v>109</v>
      </c>
      <c r="D1200" s="84">
        <v>2018</v>
      </c>
      <c r="E1200" s="84" t="s">
        <v>108</v>
      </c>
      <c r="F1200" s="85">
        <v>122.66609539812831</v>
      </c>
      <c r="G1200" s="86"/>
    </row>
    <row r="1201" spans="1:7" x14ac:dyDescent="0.45">
      <c r="A1201" s="84">
        <v>150257</v>
      </c>
      <c r="B1201" s="84">
        <v>110</v>
      </c>
      <c r="C1201" s="84" t="s">
        <v>109</v>
      </c>
      <c r="D1201" s="84">
        <v>2018</v>
      </c>
      <c r="E1201" s="84" t="s">
        <v>108</v>
      </c>
      <c r="F1201" s="85">
        <v>98.290352733261358</v>
      </c>
      <c r="G1201" s="86"/>
    </row>
    <row r="1202" spans="1:7" x14ac:dyDescent="0.45">
      <c r="A1202" s="84">
        <v>162812</v>
      </c>
      <c r="B1202" s="84">
        <v>110</v>
      </c>
      <c r="C1202" s="84" t="s">
        <v>109</v>
      </c>
      <c r="D1202" s="84">
        <v>2019</v>
      </c>
      <c r="E1202" s="84" t="s">
        <v>108</v>
      </c>
      <c r="F1202" s="85">
        <v>76.098221503458902</v>
      </c>
      <c r="G1202" s="86"/>
    </row>
    <row r="1203" spans="1:7" x14ac:dyDescent="0.45">
      <c r="A1203" s="84">
        <v>162827</v>
      </c>
      <c r="B1203" s="84">
        <v>110</v>
      </c>
      <c r="C1203" s="84" t="s">
        <v>109</v>
      </c>
      <c r="D1203" s="84">
        <v>2019</v>
      </c>
      <c r="E1203" s="84" t="s">
        <v>108</v>
      </c>
      <c r="F1203" s="85">
        <v>229.04323239453561</v>
      </c>
      <c r="G1203" s="86"/>
    </row>
    <row r="1204" spans="1:7" x14ac:dyDescent="0.45">
      <c r="A1204" s="84">
        <v>103759</v>
      </c>
      <c r="B1204" s="84"/>
      <c r="C1204" s="84"/>
      <c r="D1204" s="84">
        <v>1901</v>
      </c>
      <c r="E1204" s="84" t="s">
        <v>108</v>
      </c>
      <c r="F1204" s="85">
        <v>49.029495474532567</v>
      </c>
      <c r="G1204" s="86"/>
    </row>
    <row r="1205" spans="1:7" x14ac:dyDescent="0.45">
      <c r="A1205" s="84">
        <v>103760</v>
      </c>
      <c r="B1205" s="84"/>
      <c r="C1205" s="84"/>
      <c r="D1205" s="84">
        <v>1901</v>
      </c>
      <c r="E1205" s="84" t="s">
        <v>108</v>
      </c>
      <c r="F1205" s="85">
        <v>11.55139019257258</v>
      </c>
      <c r="G1205" s="86"/>
    </row>
    <row r="1206" spans="1:7" x14ac:dyDescent="0.45">
      <c r="A1206" s="84">
        <v>106666</v>
      </c>
      <c r="B1206" s="84">
        <v>100</v>
      </c>
      <c r="C1206" s="84" t="s">
        <v>112</v>
      </c>
      <c r="D1206" s="84">
        <v>1901</v>
      </c>
      <c r="E1206" s="84" t="s">
        <v>108</v>
      </c>
      <c r="F1206" s="85">
        <v>23.334147453981188</v>
      </c>
      <c r="G1206" s="86"/>
    </row>
    <row r="1207" spans="1:7" x14ac:dyDescent="0.45">
      <c r="A1207" s="84">
        <v>111266</v>
      </c>
      <c r="B1207" s="84">
        <v>32</v>
      </c>
      <c r="C1207" s="84" t="s">
        <v>109</v>
      </c>
      <c r="D1207" s="84">
        <v>2007</v>
      </c>
      <c r="E1207" s="84" t="s">
        <v>108</v>
      </c>
      <c r="F1207" s="85">
        <v>35.461981588292048</v>
      </c>
      <c r="G1207" s="86"/>
    </row>
    <row r="1208" spans="1:7" x14ac:dyDescent="0.45">
      <c r="A1208" s="84">
        <v>114300</v>
      </c>
      <c r="B1208" s="84">
        <v>32</v>
      </c>
      <c r="C1208" s="84" t="s">
        <v>109</v>
      </c>
      <c r="D1208" s="84">
        <v>2005</v>
      </c>
      <c r="E1208" s="84" t="s">
        <v>108</v>
      </c>
      <c r="F1208" s="85">
        <v>31.8320378466695</v>
      </c>
      <c r="G1208" s="86"/>
    </row>
    <row r="1209" spans="1:7" x14ac:dyDescent="0.45">
      <c r="A1209" s="84">
        <v>114301</v>
      </c>
      <c r="B1209" s="84">
        <v>40</v>
      </c>
      <c r="C1209" s="84" t="s">
        <v>109</v>
      </c>
      <c r="D1209" s="84">
        <v>2005</v>
      </c>
      <c r="E1209" s="84" t="s">
        <v>108</v>
      </c>
      <c r="F1209" s="85">
        <v>8.8496929205081347</v>
      </c>
      <c r="G1209" s="86"/>
    </row>
    <row r="1210" spans="1:7" x14ac:dyDescent="0.45">
      <c r="A1210" s="84">
        <v>114324</v>
      </c>
      <c r="B1210" s="84">
        <v>110</v>
      </c>
      <c r="C1210" s="84" t="s">
        <v>109</v>
      </c>
      <c r="D1210" s="84">
        <v>2005</v>
      </c>
      <c r="E1210" s="84" t="s">
        <v>108</v>
      </c>
      <c r="F1210" s="85">
        <v>25.168348858390988</v>
      </c>
      <c r="G1210" s="86"/>
    </row>
    <row r="1211" spans="1:7" x14ac:dyDescent="0.45">
      <c r="A1211" s="84">
        <v>114331</v>
      </c>
      <c r="B1211" s="84">
        <v>110</v>
      </c>
      <c r="C1211" s="84" t="s">
        <v>109</v>
      </c>
      <c r="D1211" s="84">
        <v>2005</v>
      </c>
      <c r="E1211" s="84" t="s">
        <v>108</v>
      </c>
      <c r="F1211" s="85">
        <v>469.9960595084076</v>
      </c>
      <c r="G1211" s="86"/>
    </row>
    <row r="1212" spans="1:7" x14ac:dyDescent="0.45">
      <c r="A1212" s="84">
        <v>123007</v>
      </c>
      <c r="B1212" s="84">
        <v>40</v>
      </c>
      <c r="C1212" s="84" t="s">
        <v>109</v>
      </c>
      <c r="D1212" s="84">
        <v>2013</v>
      </c>
      <c r="E1212" s="84" t="s">
        <v>108</v>
      </c>
      <c r="F1212" s="85">
        <v>1.2529856921291089</v>
      </c>
      <c r="G1212" s="86"/>
    </row>
    <row r="1213" spans="1:7" x14ac:dyDescent="0.45">
      <c r="A1213" s="84">
        <v>123026</v>
      </c>
      <c r="B1213" s="84">
        <v>110</v>
      </c>
      <c r="C1213" s="84" t="s">
        <v>109</v>
      </c>
      <c r="D1213" s="84">
        <v>2005</v>
      </c>
      <c r="E1213" s="84" t="s">
        <v>108</v>
      </c>
      <c r="F1213" s="85">
        <v>227.62047419735029</v>
      </c>
      <c r="G1213" s="86"/>
    </row>
    <row r="1214" spans="1:7" x14ac:dyDescent="0.45">
      <c r="A1214" s="84">
        <v>123801</v>
      </c>
      <c r="B1214" s="84">
        <v>63</v>
      </c>
      <c r="C1214" s="84" t="s">
        <v>109</v>
      </c>
      <c r="D1214" s="84">
        <v>2014</v>
      </c>
      <c r="E1214" s="84" t="s">
        <v>108</v>
      </c>
      <c r="F1214" s="85">
        <v>37.265477645205792</v>
      </c>
      <c r="G1214" s="86"/>
    </row>
    <row r="1215" spans="1:7" x14ac:dyDescent="0.45">
      <c r="A1215" s="84">
        <v>123957</v>
      </c>
      <c r="B1215" s="84">
        <v>110</v>
      </c>
      <c r="C1215" s="84" t="s">
        <v>109</v>
      </c>
      <c r="D1215" s="84">
        <v>2005</v>
      </c>
      <c r="E1215" s="84" t="s">
        <v>108</v>
      </c>
      <c r="F1215" s="85">
        <v>12.09863483474375</v>
      </c>
      <c r="G1215" s="86"/>
    </row>
    <row r="1216" spans="1:7" x14ac:dyDescent="0.45">
      <c r="A1216" s="84">
        <v>124573</v>
      </c>
      <c r="B1216" s="84">
        <v>110</v>
      </c>
      <c r="C1216" s="84" t="s">
        <v>109</v>
      </c>
      <c r="D1216" s="84">
        <v>2014</v>
      </c>
      <c r="E1216" s="84" t="s">
        <v>108</v>
      </c>
      <c r="F1216" s="85">
        <v>137.03186275263729</v>
      </c>
      <c r="G1216" s="86"/>
    </row>
    <row r="1217" spans="1:7" x14ac:dyDescent="0.45">
      <c r="A1217" s="84">
        <v>125041</v>
      </c>
      <c r="B1217" s="84">
        <v>100</v>
      </c>
      <c r="C1217" s="84" t="s">
        <v>112</v>
      </c>
      <c r="D1217" s="84">
        <v>1901</v>
      </c>
      <c r="E1217" s="84" t="s">
        <v>108</v>
      </c>
      <c r="F1217" s="85">
        <v>221.0640751905525</v>
      </c>
      <c r="G1217" s="86"/>
    </row>
    <row r="1218" spans="1:7" x14ac:dyDescent="0.45">
      <c r="A1218" s="84">
        <v>125694</v>
      </c>
      <c r="B1218" s="84">
        <v>100</v>
      </c>
      <c r="C1218" s="84" t="s">
        <v>112</v>
      </c>
      <c r="D1218" s="84">
        <v>1901</v>
      </c>
      <c r="E1218" s="84" t="s">
        <v>108</v>
      </c>
      <c r="F1218" s="85">
        <v>47.266406559446139</v>
      </c>
      <c r="G1218" s="86"/>
    </row>
    <row r="1219" spans="1:7" x14ac:dyDescent="0.45">
      <c r="A1219" s="84">
        <v>135145</v>
      </c>
      <c r="B1219" s="84"/>
      <c r="C1219" s="84"/>
      <c r="D1219" s="84">
        <v>1901</v>
      </c>
      <c r="E1219" s="84" t="s">
        <v>108</v>
      </c>
      <c r="F1219" s="85">
        <v>38.5533163514012</v>
      </c>
      <c r="G1219" s="86"/>
    </row>
    <row r="1220" spans="1:7" x14ac:dyDescent="0.45">
      <c r="A1220" s="84">
        <v>135148</v>
      </c>
      <c r="B1220" s="84"/>
      <c r="C1220" s="84"/>
      <c r="D1220" s="84">
        <v>1901</v>
      </c>
      <c r="E1220" s="84" t="s">
        <v>108</v>
      </c>
      <c r="F1220" s="85">
        <v>91.760817036051634</v>
      </c>
      <c r="G1220" s="86"/>
    </row>
    <row r="1221" spans="1:7" x14ac:dyDescent="0.45">
      <c r="A1221" s="84">
        <v>160788</v>
      </c>
      <c r="B1221" s="84">
        <v>40</v>
      </c>
      <c r="C1221" s="84" t="s">
        <v>109</v>
      </c>
      <c r="D1221" s="84">
        <v>2005</v>
      </c>
      <c r="E1221" s="84" t="s">
        <v>108</v>
      </c>
      <c r="F1221" s="85">
        <v>48.432322403347747</v>
      </c>
      <c r="G1221" s="86"/>
    </row>
    <row r="1222" spans="1:7" x14ac:dyDescent="0.45">
      <c r="A1222" s="84">
        <v>164745</v>
      </c>
      <c r="B1222" s="84">
        <v>25</v>
      </c>
      <c r="C1222" s="84" t="s">
        <v>109</v>
      </c>
      <c r="D1222" s="84">
        <v>1901</v>
      </c>
      <c r="E1222" s="84" t="s">
        <v>108</v>
      </c>
      <c r="F1222" s="85">
        <v>41.037970847934069</v>
      </c>
      <c r="G1222" s="86"/>
    </row>
    <row r="1223" spans="1:7" x14ac:dyDescent="0.45">
      <c r="A1223" s="84">
        <v>107665</v>
      </c>
      <c r="B1223" s="84">
        <v>110</v>
      </c>
      <c r="C1223" s="84" t="s">
        <v>109</v>
      </c>
      <c r="D1223" s="84">
        <v>2006</v>
      </c>
      <c r="E1223" s="84" t="s">
        <v>108</v>
      </c>
      <c r="F1223" s="85">
        <v>6.4718902408505103</v>
      </c>
      <c r="G1223" s="86"/>
    </row>
    <row r="1224" spans="1:7" x14ac:dyDescent="0.45">
      <c r="A1224" s="84">
        <v>120852</v>
      </c>
      <c r="B1224" s="84">
        <v>110</v>
      </c>
      <c r="C1224" s="84" t="s">
        <v>109</v>
      </c>
      <c r="D1224" s="84">
        <v>2012</v>
      </c>
      <c r="E1224" s="84" t="s">
        <v>108</v>
      </c>
      <c r="F1224" s="85">
        <v>4.0514429081609089</v>
      </c>
      <c r="G1224" s="86"/>
    </row>
    <row r="1225" spans="1:7" x14ac:dyDescent="0.45">
      <c r="A1225" s="84">
        <v>122983</v>
      </c>
      <c r="B1225" s="84">
        <v>110</v>
      </c>
      <c r="C1225" s="84" t="s">
        <v>109</v>
      </c>
      <c r="D1225" s="84">
        <v>2013</v>
      </c>
      <c r="E1225" s="84" t="s">
        <v>108</v>
      </c>
      <c r="F1225" s="85">
        <v>7.5001116857898316</v>
      </c>
      <c r="G1225" s="86"/>
    </row>
    <row r="1226" spans="1:7" x14ac:dyDescent="0.45">
      <c r="A1226" s="84">
        <v>120840</v>
      </c>
      <c r="B1226" s="84">
        <v>110</v>
      </c>
      <c r="C1226" s="84" t="s">
        <v>109</v>
      </c>
      <c r="D1226" s="84">
        <v>2012</v>
      </c>
      <c r="E1226" s="84" t="s">
        <v>108</v>
      </c>
      <c r="F1226" s="85">
        <v>134.45855823027719</v>
      </c>
      <c r="G1226" s="86"/>
    </row>
    <row r="1227" spans="1:7" x14ac:dyDescent="0.45">
      <c r="A1227" s="84">
        <v>124018</v>
      </c>
      <c r="B1227" s="84">
        <v>110</v>
      </c>
      <c r="C1227" s="84" t="s">
        <v>109</v>
      </c>
      <c r="D1227" s="84">
        <v>2014</v>
      </c>
      <c r="E1227" s="84" t="s">
        <v>108</v>
      </c>
      <c r="F1227" s="85">
        <v>208.98984589245319</v>
      </c>
      <c r="G1227" s="86"/>
    </row>
    <row r="1228" spans="1:7" x14ac:dyDescent="0.45">
      <c r="A1228" s="84">
        <v>99965</v>
      </c>
      <c r="B1228" s="84">
        <v>110</v>
      </c>
      <c r="C1228" s="84" t="s">
        <v>109</v>
      </c>
      <c r="D1228" s="84">
        <v>2005</v>
      </c>
      <c r="E1228" s="84" t="s">
        <v>108</v>
      </c>
      <c r="F1228" s="85">
        <v>129.89720682431701</v>
      </c>
      <c r="G1228" s="86"/>
    </row>
    <row r="1229" spans="1:7" x14ac:dyDescent="0.45">
      <c r="A1229" s="84">
        <v>125668</v>
      </c>
      <c r="B1229" s="84">
        <v>50</v>
      </c>
      <c r="C1229" s="84" t="s">
        <v>109</v>
      </c>
      <c r="D1229" s="84">
        <v>2015</v>
      </c>
      <c r="E1229" s="84" t="s">
        <v>108</v>
      </c>
      <c r="F1229" s="85">
        <v>38.505651854396021</v>
      </c>
      <c r="G1229" s="86"/>
    </row>
    <row r="1230" spans="1:7" x14ac:dyDescent="0.45">
      <c r="A1230" s="84">
        <v>124887</v>
      </c>
      <c r="B1230" s="84">
        <v>110</v>
      </c>
      <c r="C1230" s="84" t="s">
        <v>109</v>
      </c>
      <c r="D1230" s="84">
        <v>2015</v>
      </c>
      <c r="E1230" s="84" t="s">
        <v>108</v>
      </c>
      <c r="F1230" s="85">
        <v>191.00243553820019</v>
      </c>
      <c r="G1230" s="86"/>
    </row>
    <row r="1231" spans="1:7" x14ac:dyDescent="0.45">
      <c r="A1231" s="84">
        <v>125674</v>
      </c>
      <c r="B1231" s="84">
        <v>110</v>
      </c>
      <c r="C1231" s="84" t="s">
        <v>109</v>
      </c>
      <c r="D1231" s="84">
        <v>2008</v>
      </c>
      <c r="E1231" s="84" t="s">
        <v>108</v>
      </c>
      <c r="F1231" s="85">
        <v>10.625987515184191</v>
      </c>
      <c r="G1231" s="86"/>
    </row>
    <row r="1232" spans="1:7" x14ac:dyDescent="0.45">
      <c r="A1232" s="84">
        <v>125676</v>
      </c>
      <c r="B1232" s="84">
        <v>90</v>
      </c>
      <c r="C1232" s="84" t="s">
        <v>111</v>
      </c>
      <c r="D1232" s="84">
        <v>1999</v>
      </c>
      <c r="E1232" s="84" t="s">
        <v>108</v>
      </c>
      <c r="F1232" s="85">
        <v>135.97055912427169</v>
      </c>
      <c r="G1232" s="86" t="s">
        <v>271</v>
      </c>
    </row>
    <row r="1233" spans="1:7" x14ac:dyDescent="0.45">
      <c r="A1233" s="84">
        <v>133975</v>
      </c>
      <c r="B1233" s="84">
        <v>100</v>
      </c>
      <c r="C1233" s="84"/>
      <c r="D1233" s="84">
        <v>1901</v>
      </c>
      <c r="E1233" s="84" t="s">
        <v>108</v>
      </c>
      <c r="F1233" s="85">
        <v>83.781720266448957</v>
      </c>
      <c r="G1233" s="86"/>
    </row>
    <row r="1234" spans="1:7" x14ac:dyDescent="0.45">
      <c r="A1234" s="84">
        <v>107038</v>
      </c>
      <c r="B1234" s="84">
        <v>90</v>
      </c>
      <c r="C1234" s="84" t="s">
        <v>109</v>
      </c>
      <c r="D1234" s="84">
        <v>2006</v>
      </c>
      <c r="E1234" s="84" t="s">
        <v>108</v>
      </c>
      <c r="F1234" s="85">
        <v>7.9787118616905559</v>
      </c>
      <c r="G1234" s="86"/>
    </row>
    <row r="1235" spans="1:7" x14ac:dyDescent="0.45">
      <c r="A1235" s="84">
        <v>125656</v>
      </c>
      <c r="B1235" s="84">
        <v>110</v>
      </c>
      <c r="C1235" s="84" t="s">
        <v>109</v>
      </c>
      <c r="D1235" s="84">
        <v>2015</v>
      </c>
      <c r="E1235" s="84" t="s">
        <v>108</v>
      </c>
      <c r="F1235" s="85">
        <v>51.120491808299931</v>
      </c>
      <c r="G1235" s="86"/>
    </row>
    <row r="1236" spans="1:7" ht="29.25" x14ac:dyDescent="0.45">
      <c r="A1236" s="84">
        <v>124986</v>
      </c>
      <c r="B1236" s="84">
        <v>110</v>
      </c>
      <c r="C1236" s="84" t="s">
        <v>109</v>
      </c>
      <c r="D1236" s="84">
        <v>2005</v>
      </c>
      <c r="E1236" s="84" t="s">
        <v>108</v>
      </c>
      <c r="F1236" s="85">
        <v>23.03267960163409</v>
      </c>
      <c r="G1236" s="86" t="s">
        <v>302</v>
      </c>
    </row>
    <row r="1237" spans="1:7" x14ac:dyDescent="0.45">
      <c r="A1237" s="84">
        <v>112524</v>
      </c>
      <c r="B1237" s="84">
        <v>63</v>
      </c>
      <c r="C1237" s="84" t="s">
        <v>109</v>
      </c>
      <c r="D1237" s="84">
        <v>2006</v>
      </c>
      <c r="E1237" s="84" t="s">
        <v>108</v>
      </c>
      <c r="F1237" s="85">
        <v>6.084058659165704</v>
      </c>
      <c r="G1237" s="86"/>
    </row>
    <row r="1238" spans="1:7" x14ac:dyDescent="0.45">
      <c r="A1238" s="84">
        <v>133976</v>
      </c>
      <c r="B1238" s="84"/>
      <c r="C1238" s="84"/>
      <c r="D1238" s="84">
        <v>1901</v>
      </c>
      <c r="E1238" s="84" t="s">
        <v>108</v>
      </c>
      <c r="F1238" s="85">
        <v>55.334605945859622</v>
      </c>
      <c r="G1238" s="86"/>
    </row>
    <row r="1239" spans="1:7" x14ac:dyDescent="0.45">
      <c r="A1239" s="84">
        <v>133978</v>
      </c>
      <c r="B1239" s="84">
        <v>40</v>
      </c>
      <c r="C1239" s="84"/>
      <c r="D1239" s="84">
        <v>1901</v>
      </c>
      <c r="E1239" s="84" t="s">
        <v>108</v>
      </c>
      <c r="F1239" s="85">
        <v>65.662186570207524</v>
      </c>
      <c r="G1239" s="86"/>
    </row>
    <row r="1240" spans="1:7" x14ac:dyDescent="0.45">
      <c r="A1240" s="84"/>
      <c r="B1240" s="84">
        <v>63</v>
      </c>
      <c r="C1240" s="84" t="s">
        <v>109</v>
      </c>
      <c r="D1240" s="84">
        <v>2006</v>
      </c>
      <c r="E1240" s="84"/>
      <c r="F1240" s="85">
        <v>1.1243339143493E-2</v>
      </c>
      <c r="G1240" s="86"/>
    </row>
    <row r="1241" spans="1:7" x14ac:dyDescent="0.45">
      <c r="A1241" s="84">
        <v>99835</v>
      </c>
      <c r="B1241" s="84">
        <v>160</v>
      </c>
      <c r="C1241" s="84" t="s">
        <v>114</v>
      </c>
      <c r="D1241" s="84">
        <v>1999</v>
      </c>
      <c r="E1241" s="84" t="s">
        <v>108</v>
      </c>
      <c r="F1241" s="85">
        <v>67.871168016076226</v>
      </c>
      <c r="G1241" s="86" t="s">
        <v>272</v>
      </c>
    </row>
    <row r="1242" spans="1:7" x14ac:dyDescent="0.45">
      <c r="A1242" s="84">
        <v>99836</v>
      </c>
      <c r="B1242" s="84">
        <v>160</v>
      </c>
      <c r="C1242" s="84" t="s">
        <v>114</v>
      </c>
      <c r="D1242" s="84">
        <v>1999</v>
      </c>
      <c r="E1242" s="84" t="s">
        <v>108</v>
      </c>
      <c r="F1242" s="85">
        <v>100.4184468509789</v>
      </c>
      <c r="G1242" s="86" t="s">
        <v>272</v>
      </c>
    </row>
    <row r="1243" spans="1:7" x14ac:dyDescent="0.45">
      <c r="A1243" s="84">
        <v>104207</v>
      </c>
      <c r="B1243" s="84">
        <v>110</v>
      </c>
      <c r="C1243" s="84" t="s">
        <v>109</v>
      </c>
      <c r="D1243" s="84">
        <v>2005</v>
      </c>
      <c r="E1243" s="84" t="s">
        <v>108</v>
      </c>
      <c r="F1243" s="85">
        <v>7.6117778177934543</v>
      </c>
      <c r="G1243" s="86"/>
    </row>
    <row r="1244" spans="1:7" x14ac:dyDescent="0.45">
      <c r="A1244" s="84">
        <v>113025</v>
      </c>
      <c r="B1244" s="84">
        <v>110</v>
      </c>
      <c r="C1244" s="84" t="s">
        <v>109</v>
      </c>
      <c r="D1244" s="84">
        <v>2005</v>
      </c>
      <c r="E1244" s="84" t="s">
        <v>108</v>
      </c>
      <c r="F1244" s="85">
        <v>31.2827690119511</v>
      </c>
      <c r="G1244" s="86"/>
    </row>
    <row r="1245" spans="1:7" x14ac:dyDescent="0.45">
      <c r="A1245" s="84">
        <v>113035</v>
      </c>
      <c r="B1245" s="84">
        <v>110</v>
      </c>
      <c r="C1245" s="84" t="s">
        <v>109</v>
      </c>
      <c r="D1245" s="84">
        <v>2005</v>
      </c>
      <c r="E1245" s="84" t="s">
        <v>108</v>
      </c>
      <c r="F1245" s="85">
        <v>267.12607945944552</v>
      </c>
      <c r="G1245" s="86"/>
    </row>
    <row r="1246" spans="1:7" x14ac:dyDescent="0.45">
      <c r="A1246" s="84">
        <v>117959</v>
      </c>
      <c r="B1246" s="84">
        <v>200</v>
      </c>
      <c r="C1246" s="84" t="s">
        <v>112</v>
      </c>
      <c r="D1246" s="84">
        <v>1964</v>
      </c>
      <c r="E1246" s="84" t="s">
        <v>108</v>
      </c>
      <c r="F1246" s="85">
        <v>212.11742987375871</v>
      </c>
      <c r="G1246" s="86"/>
    </row>
    <row r="1247" spans="1:7" ht="19.5" x14ac:dyDescent="0.45">
      <c r="A1247" s="84">
        <v>120953</v>
      </c>
      <c r="B1247" s="84">
        <v>75</v>
      </c>
      <c r="C1247" s="84" t="s">
        <v>109</v>
      </c>
      <c r="D1247" s="84">
        <v>2005</v>
      </c>
      <c r="E1247" s="84" t="s">
        <v>108</v>
      </c>
      <c r="F1247" s="85">
        <v>3.8775455324924768</v>
      </c>
      <c r="G1247" s="86" t="s">
        <v>303</v>
      </c>
    </row>
    <row r="1248" spans="1:7" x14ac:dyDescent="0.45">
      <c r="A1248" s="84">
        <v>120954</v>
      </c>
      <c r="B1248" s="84">
        <v>90</v>
      </c>
      <c r="C1248" s="84" t="s">
        <v>109</v>
      </c>
      <c r="D1248" s="84">
        <v>2012</v>
      </c>
      <c r="E1248" s="84" t="s">
        <v>108</v>
      </c>
      <c r="F1248" s="85">
        <v>46.168189264588761</v>
      </c>
      <c r="G1248" s="86"/>
    </row>
    <row r="1249" spans="1:7" x14ac:dyDescent="0.45">
      <c r="A1249" s="84">
        <v>121162</v>
      </c>
      <c r="B1249" s="84">
        <v>160</v>
      </c>
      <c r="C1249" s="84" t="s">
        <v>114</v>
      </c>
      <c r="D1249" s="84">
        <v>2001</v>
      </c>
      <c r="E1249" s="84" t="s">
        <v>108</v>
      </c>
      <c r="F1249" s="85">
        <v>69.577385335861763</v>
      </c>
      <c r="G1249" s="86"/>
    </row>
    <row r="1250" spans="1:7" x14ac:dyDescent="0.45">
      <c r="A1250" s="84">
        <v>125139</v>
      </c>
      <c r="B1250" s="84">
        <v>110</v>
      </c>
      <c r="C1250" s="84" t="s">
        <v>109</v>
      </c>
      <c r="D1250" s="84">
        <v>2005</v>
      </c>
      <c r="E1250" s="84" t="s">
        <v>108</v>
      </c>
      <c r="F1250" s="85">
        <v>1.240291811897146</v>
      </c>
      <c r="G1250" s="86"/>
    </row>
    <row r="1251" spans="1:7" x14ac:dyDescent="0.45">
      <c r="A1251" s="84">
        <v>125155</v>
      </c>
      <c r="B1251" s="84">
        <v>110</v>
      </c>
      <c r="C1251" s="84" t="s">
        <v>109</v>
      </c>
      <c r="D1251" s="84">
        <v>2005</v>
      </c>
      <c r="E1251" s="84" t="s">
        <v>108</v>
      </c>
      <c r="F1251" s="85">
        <v>4.3164772270483631</v>
      </c>
      <c r="G1251" s="86"/>
    </row>
    <row r="1252" spans="1:7" x14ac:dyDescent="0.45">
      <c r="A1252" s="84">
        <v>126632</v>
      </c>
      <c r="B1252" s="84">
        <v>90</v>
      </c>
      <c r="C1252" s="84" t="s">
        <v>109</v>
      </c>
      <c r="D1252" s="84">
        <v>2000</v>
      </c>
      <c r="E1252" s="84" t="s">
        <v>108</v>
      </c>
      <c r="F1252" s="85">
        <v>12.9998684823848</v>
      </c>
      <c r="G1252" s="86"/>
    </row>
    <row r="1253" spans="1:7" x14ac:dyDescent="0.45">
      <c r="A1253" s="84">
        <v>126769</v>
      </c>
      <c r="B1253" s="84">
        <v>110</v>
      </c>
      <c r="C1253" s="84" t="s">
        <v>109</v>
      </c>
      <c r="D1253" s="84">
        <v>2015</v>
      </c>
      <c r="E1253" s="84" t="s">
        <v>108</v>
      </c>
      <c r="F1253" s="85">
        <v>172.88589509083721</v>
      </c>
      <c r="G1253" s="86"/>
    </row>
    <row r="1254" spans="1:7" x14ac:dyDescent="0.45">
      <c r="A1254" s="84">
        <v>126980</v>
      </c>
      <c r="B1254" s="84">
        <v>90</v>
      </c>
      <c r="C1254" s="84" t="s">
        <v>109</v>
      </c>
      <c r="D1254" s="84">
        <v>2001</v>
      </c>
      <c r="E1254" s="84" t="s">
        <v>108</v>
      </c>
      <c r="F1254" s="85">
        <v>95.330237863147573</v>
      </c>
      <c r="G1254" s="86"/>
    </row>
    <row r="1255" spans="1:7" x14ac:dyDescent="0.45">
      <c r="A1255" s="84">
        <v>126983</v>
      </c>
      <c r="B1255" s="84">
        <v>90</v>
      </c>
      <c r="C1255" s="84" t="s">
        <v>114</v>
      </c>
      <c r="D1255" s="84">
        <v>2000</v>
      </c>
      <c r="E1255" s="84" t="s">
        <v>108</v>
      </c>
      <c r="F1255" s="85">
        <v>82.03349023027414</v>
      </c>
      <c r="G1255" s="86"/>
    </row>
    <row r="1256" spans="1:7" x14ac:dyDescent="0.45">
      <c r="A1256" s="84">
        <v>127569</v>
      </c>
      <c r="B1256" s="84">
        <v>110</v>
      </c>
      <c r="C1256" s="84" t="s">
        <v>111</v>
      </c>
      <c r="D1256" s="84">
        <v>1901</v>
      </c>
      <c r="E1256" s="84" t="s">
        <v>108</v>
      </c>
      <c r="F1256" s="85">
        <v>2.8455510301427949</v>
      </c>
      <c r="G1256" s="86"/>
    </row>
    <row r="1257" spans="1:7" x14ac:dyDescent="0.45">
      <c r="A1257" s="84">
        <v>134362</v>
      </c>
      <c r="B1257" s="84">
        <v>225</v>
      </c>
      <c r="C1257" s="84" t="s">
        <v>109</v>
      </c>
      <c r="D1257" s="84">
        <v>2005</v>
      </c>
      <c r="E1257" s="84" t="s">
        <v>108</v>
      </c>
      <c r="F1257" s="85">
        <v>332.52182296771321</v>
      </c>
      <c r="G1257" s="86"/>
    </row>
    <row r="1258" spans="1:7" x14ac:dyDescent="0.45">
      <c r="A1258" s="84">
        <v>135281</v>
      </c>
      <c r="B1258" s="84">
        <v>100</v>
      </c>
      <c r="C1258" s="84" t="s">
        <v>112</v>
      </c>
      <c r="D1258" s="84">
        <v>1964</v>
      </c>
      <c r="E1258" s="84" t="s">
        <v>108</v>
      </c>
      <c r="F1258" s="85">
        <v>6.0264297098837636</v>
      </c>
      <c r="G1258" s="86"/>
    </row>
    <row r="1259" spans="1:7" x14ac:dyDescent="0.45">
      <c r="A1259" s="84">
        <v>137701</v>
      </c>
      <c r="B1259" s="84">
        <v>110</v>
      </c>
      <c r="C1259" s="84" t="s">
        <v>109</v>
      </c>
      <c r="D1259" s="84">
        <v>2016</v>
      </c>
      <c r="E1259" s="84" t="s">
        <v>108</v>
      </c>
      <c r="F1259" s="85">
        <v>110.6977557098171</v>
      </c>
      <c r="G1259" s="86"/>
    </row>
    <row r="1260" spans="1:7" x14ac:dyDescent="0.45">
      <c r="A1260" s="84">
        <v>117246</v>
      </c>
      <c r="B1260" s="84"/>
      <c r="C1260" s="84"/>
      <c r="D1260" s="84">
        <v>1901</v>
      </c>
      <c r="E1260" s="84" t="s">
        <v>108</v>
      </c>
      <c r="F1260" s="85">
        <v>129.114446792465</v>
      </c>
      <c r="G1260" s="86"/>
    </row>
    <row r="1261" spans="1:7" x14ac:dyDescent="0.45">
      <c r="A1261" s="84">
        <v>117678</v>
      </c>
      <c r="B1261" s="84">
        <v>90</v>
      </c>
      <c r="C1261" s="84" t="s">
        <v>111</v>
      </c>
      <c r="D1261" s="84">
        <v>2002</v>
      </c>
      <c r="E1261" s="84" t="s">
        <v>108</v>
      </c>
      <c r="F1261" s="85">
        <v>57.002824061804198</v>
      </c>
      <c r="G1261" s="86"/>
    </row>
    <row r="1262" spans="1:7" x14ac:dyDescent="0.45">
      <c r="A1262" s="84">
        <v>117955</v>
      </c>
      <c r="B1262" s="84">
        <v>110</v>
      </c>
      <c r="C1262" s="84" t="s">
        <v>109</v>
      </c>
      <c r="D1262" s="84">
        <v>2001</v>
      </c>
      <c r="E1262" s="84" t="s">
        <v>108</v>
      </c>
      <c r="F1262" s="85">
        <v>17.125143379250481</v>
      </c>
      <c r="G1262" s="86"/>
    </row>
    <row r="1263" spans="1:7" x14ac:dyDescent="0.45">
      <c r="A1263" s="84">
        <v>117957</v>
      </c>
      <c r="B1263" s="84">
        <v>200</v>
      </c>
      <c r="C1263" s="84" t="s">
        <v>109</v>
      </c>
      <c r="D1263" s="84">
        <v>2001</v>
      </c>
      <c r="E1263" s="84" t="s">
        <v>108</v>
      </c>
      <c r="F1263" s="85">
        <v>11.157817021446659</v>
      </c>
      <c r="G1263" s="86"/>
    </row>
    <row r="1264" spans="1:7" x14ac:dyDescent="0.45">
      <c r="A1264" s="84">
        <v>117958</v>
      </c>
      <c r="B1264" s="84">
        <v>200</v>
      </c>
      <c r="C1264" s="84" t="s">
        <v>109</v>
      </c>
      <c r="D1264" s="84">
        <v>2001</v>
      </c>
      <c r="E1264" s="84" t="s">
        <v>108</v>
      </c>
      <c r="F1264" s="85">
        <v>6.7613867362628737</v>
      </c>
      <c r="G1264" s="86"/>
    </row>
    <row r="1265" spans="1:7" x14ac:dyDescent="0.45">
      <c r="A1265" s="84">
        <v>117987</v>
      </c>
      <c r="B1265" s="84">
        <v>50</v>
      </c>
      <c r="C1265" s="84" t="s">
        <v>109</v>
      </c>
      <c r="D1265" s="84">
        <v>2011</v>
      </c>
      <c r="E1265" s="84" t="s">
        <v>108</v>
      </c>
      <c r="F1265" s="85">
        <v>69.884418249249464</v>
      </c>
      <c r="G1265" s="86"/>
    </row>
    <row r="1266" spans="1:7" x14ac:dyDescent="0.45">
      <c r="A1266" s="84">
        <v>117988</v>
      </c>
      <c r="B1266" s="84">
        <v>90</v>
      </c>
      <c r="C1266" s="84" t="s">
        <v>109</v>
      </c>
      <c r="D1266" s="84">
        <v>2011</v>
      </c>
      <c r="E1266" s="84" t="s">
        <v>108</v>
      </c>
      <c r="F1266" s="85">
        <v>46.984101613950678</v>
      </c>
      <c r="G1266" s="86"/>
    </row>
    <row r="1267" spans="1:7" x14ac:dyDescent="0.45">
      <c r="A1267" s="84">
        <v>126354</v>
      </c>
      <c r="B1267" s="84">
        <v>160</v>
      </c>
      <c r="C1267" s="84" t="s">
        <v>109</v>
      </c>
      <c r="D1267" s="84">
        <v>2001</v>
      </c>
      <c r="E1267" s="84" t="s">
        <v>108</v>
      </c>
      <c r="F1267" s="85">
        <v>377.58658702830638</v>
      </c>
      <c r="G1267" s="86"/>
    </row>
    <row r="1268" spans="1:7" x14ac:dyDescent="0.45">
      <c r="A1268" s="84">
        <v>127566</v>
      </c>
      <c r="B1268" s="84">
        <v>63</v>
      </c>
      <c r="C1268" s="84" t="s">
        <v>123</v>
      </c>
      <c r="D1268" s="84">
        <v>1901</v>
      </c>
      <c r="E1268" s="84" t="s">
        <v>108</v>
      </c>
      <c r="F1268" s="85">
        <v>72.11653261418607</v>
      </c>
      <c r="G1268" s="86"/>
    </row>
    <row r="1269" spans="1:7" x14ac:dyDescent="0.45">
      <c r="A1269" s="84">
        <v>127567</v>
      </c>
      <c r="B1269" s="84">
        <v>90</v>
      </c>
      <c r="C1269" s="84" t="s">
        <v>109</v>
      </c>
      <c r="D1269" s="84">
        <v>2016</v>
      </c>
      <c r="E1269" s="84" t="s">
        <v>108</v>
      </c>
      <c r="F1269" s="85">
        <v>16.659535541909531</v>
      </c>
      <c r="G1269" s="86"/>
    </row>
    <row r="1270" spans="1:7" x14ac:dyDescent="0.45">
      <c r="A1270" s="84">
        <v>134085</v>
      </c>
      <c r="B1270" s="84"/>
      <c r="C1270" s="84"/>
      <c r="D1270" s="84">
        <v>1901</v>
      </c>
      <c r="E1270" s="84" t="s">
        <v>108</v>
      </c>
      <c r="F1270" s="85">
        <v>14.57878302382383</v>
      </c>
      <c r="G1270" s="86"/>
    </row>
    <row r="1271" spans="1:7" x14ac:dyDescent="0.45">
      <c r="A1271" s="84">
        <v>135040</v>
      </c>
      <c r="B1271" s="84"/>
      <c r="C1271" s="84"/>
      <c r="D1271" s="84">
        <v>1901</v>
      </c>
      <c r="E1271" s="84" t="s">
        <v>108</v>
      </c>
      <c r="F1271" s="85">
        <v>14.50686494521994</v>
      </c>
      <c r="G1271" s="86"/>
    </row>
    <row r="1272" spans="1:7" x14ac:dyDescent="0.45">
      <c r="A1272" s="84">
        <v>148440</v>
      </c>
      <c r="B1272" s="84">
        <v>90</v>
      </c>
      <c r="C1272" s="84" t="s">
        <v>109</v>
      </c>
      <c r="D1272" s="84">
        <v>2005</v>
      </c>
      <c r="E1272" s="84" t="s">
        <v>108</v>
      </c>
      <c r="F1272" s="85">
        <v>22.567752119109141</v>
      </c>
      <c r="G1272" s="86"/>
    </row>
    <row r="1273" spans="1:7" x14ac:dyDescent="0.45">
      <c r="A1273" s="84">
        <v>148447</v>
      </c>
      <c r="B1273" s="84">
        <v>110</v>
      </c>
      <c r="C1273" s="84" t="s">
        <v>109</v>
      </c>
      <c r="D1273" s="84">
        <v>2018</v>
      </c>
      <c r="E1273" s="84" t="s">
        <v>108</v>
      </c>
      <c r="F1273" s="85">
        <v>67.76224742953795</v>
      </c>
      <c r="G1273" s="86"/>
    </row>
    <row r="1274" spans="1:7" x14ac:dyDescent="0.45">
      <c r="A1274" s="84">
        <v>4113</v>
      </c>
      <c r="B1274" s="84">
        <v>50</v>
      </c>
      <c r="C1274" s="84" t="s">
        <v>109</v>
      </c>
      <c r="D1274" s="84">
        <v>2001</v>
      </c>
      <c r="E1274" s="84"/>
      <c r="F1274" s="85">
        <v>6.883377826841178</v>
      </c>
      <c r="G1274" s="86"/>
    </row>
    <row r="1275" spans="1:7" x14ac:dyDescent="0.45">
      <c r="A1275" s="84">
        <v>112137</v>
      </c>
      <c r="B1275" s="84">
        <v>40</v>
      </c>
      <c r="C1275" s="84" t="s">
        <v>109</v>
      </c>
      <c r="D1275" s="84">
        <v>2006</v>
      </c>
      <c r="E1275" s="84" t="s">
        <v>108</v>
      </c>
      <c r="F1275" s="85">
        <v>6.7757845077102177</v>
      </c>
      <c r="G1275" s="86"/>
    </row>
    <row r="1276" spans="1:7" x14ac:dyDescent="0.45">
      <c r="A1276" s="84">
        <v>112147</v>
      </c>
      <c r="B1276" s="84">
        <v>32</v>
      </c>
      <c r="C1276" s="84" t="s">
        <v>109</v>
      </c>
      <c r="D1276" s="84">
        <v>2000</v>
      </c>
      <c r="E1276" s="84" t="s">
        <v>108</v>
      </c>
      <c r="F1276" s="85">
        <v>31.435620425600721</v>
      </c>
      <c r="G1276" s="86"/>
    </row>
    <row r="1277" spans="1:7" x14ac:dyDescent="0.45">
      <c r="A1277" s="84">
        <v>118802</v>
      </c>
      <c r="B1277" s="84">
        <v>110</v>
      </c>
      <c r="C1277" s="84" t="s">
        <v>109</v>
      </c>
      <c r="D1277" s="84">
        <v>2011</v>
      </c>
      <c r="E1277" s="84" t="s">
        <v>108</v>
      </c>
      <c r="F1277" s="85">
        <v>184.24573528940769</v>
      </c>
      <c r="G1277" s="86"/>
    </row>
    <row r="1278" spans="1:7" x14ac:dyDescent="0.45">
      <c r="A1278" s="84">
        <v>122753</v>
      </c>
      <c r="B1278" s="84">
        <v>110</v>
      </c>
      <c r="C1278" s="84" t="s">
        <v>109</v>
      </c>
      <c r="D1278" s="84">
        <v>2013</v>
      </c>
      <c r="E1278" s="84" t="s">
        <v>108</v>
      </c>
      <c r="F1278" s="85">
        <v>56.79512694499779</v>
      </c>
      <c r="G1278" s="86"/>
    </row>
    <row r="1279" spans="1:7" x14ac:dyDescent="0.45">
      <c r="A1279" s="84">
        <v>124523</v>
      </c>
      <c r="B1279" s="84">
        <v>225</v>
      </c>
      <c r="C1279" s="84" t="s">
        <v>109</v>
      </c>
      <c r="D1279" s="84">
        <v>2005</v>
      </c>
      <c r="E1279" s="84" t="s">
        <v>108</v>
      </c>
      <c r="F1279" s="85">
        <v>256.20357115057152</v>
      </c>
      <c r="G1279" s="86"/>
    </row>
    <row r="1280" spans="1:7" x14ac:dyDescent="0.45">
      <c r="A1280" s="84">
        <v>134061</v>
      </c>
      <c r="B1280" s="84">
        <v>63</v>
      </c>
      <c r="C1280" s="84" t="s">
        <v>109</v>
      </c>
      <c r="D1280" s="84">
        <v>2008</v>
      </c>
      <c r="E1280" s="84" t="s">
        <v>108</v>
      </c>
      <c r="F1280" s="85">
        <v>65.425447906423628</v>
      </c>
      <c r="G1280" s="86"/>
    </row>
    <row r="1281" spans="1:7" x14ac:dyDescent="0.45">
      <c r="A1281" s="84">
        <v>134062</v>
      </c>
      <c r="B1281" s="84">
        <v>90</v>
      </c>
      <c r="C1281" s="84" t="s">
        <v>109</v>
      </c>
      <c r="D1281" s="84">
        <v>2008</v>
      </c>
      <c r="E1281" s="84" t="s">
        <v>108</v>
      </c>
      <c r="F1281" s="85">
        <v>67.578297030605142</v>
      </c>
      <c r="G1281" s="86"/>
    </row>
    <row r="1282" spans="1:7" x14ac:dyDescent="0.45">
      <c r="A1282" s="84">
        <v>134063</v>
      </c>
      <c r="B1282" s="84">
        <v>110</v>
      </c>
      <c r="C1282" s="84" t="s">
        <v>109</v>
      </c>
      <c r="D1282" s="84">
        <v>2005</v>
      </c>
      <c r="E1282" s="84" t="s">
        <v>108</v>
      </c>
      <c r="F1282" s="85">
        <v>15.86698837009455</v>
      </c>
      <c r="G1282" s="86"/>
    </row>
    <row r="1283" spans="1:7" x14ac:dyDescent="0.45">
      <c r="A1283" s="84">
        <v>134065</v>
      </c>
      <c r="B1283" s="84">
        <v>160</v>
      </c>
      <c r="C1283" s="84" t="s">
        <v>109</v>
      </c>
      <c r="D1283" s="84">
        <v>2006</v>
      </c>
      <c r="E1283" s="84" t="s">
        <v>108</v>
      </c>
      <c r="F1283" s="85">
        <v>114.09937630180301</v>
      </c>
      <c r="G1283" s="86"/>
    </row>
    <row r="1284" spans="1:7" x14ac:dyDescent="0.45">
      <c r="A1284" s="84">
        <v>134066</v>
      </c>
      <c r="B1284" s="84">
        <v>160</v>
      </c>
      <c r="C1284" s="84" t="s">
        <v>109</v>
      </c>
      <c r="D1284" s="84">
        <v>2006</v>
      </c>
      <c r="E1284" s="84" t="s">
        <v>108</v>
      </c>
      <c r="F1284" s="85">
        <v>13.63120662745597</v>
      </c>
      <c r="G1284" s="86"/>
    </row>
    <row r="1285" spans="1:7" x14ac:dyDescent="0.45">
      <c r="A1285" s="84">
        <v>134073</v>
      </c>
      <c r="B1285" s="84">
        <v>160</v>
      </c>
      <c r="C1285" s="84" t="s">
        <v>109</v>
      </c>
      <c r="D1285" s="84">
        <v>2006</v>
      </c>
      <c r="E1285" s="84" t="s">
        <v>108</v>
      </c>
      <c r="F1285" s="85">
        <v>222.01089441280919</v>
      </c>
      <c r="G1285" s="86"/>
    </row>
    <row r="1286" spans="1:7" x14ac:dyDescent="0.45">
      <c r="A1286" s="84">
        <v>134074</v>
      </c>
      <c r="B1286" s="84">
        <v>225</v>
      </c>
      <c r="C1286" s="84" t="s">
        <v>109</v>
      </c>
      <c r="D1286" s="84">
        <v>2006</v>
      </c>
      <c r="E1286" s="84" t="s">
        <v>108</v>
      </c>
      <c r="F1286" s="85">
        <v>15.509800937046061</v>
      </c>
      <c r="G1286" s="86"/>
    </row>
    <row r="1287" spans="1:7" x14ac:dyDescent="0.45">
      <c r="A1287" s="84">
        <v>134075</v>
      </c>
      <c r="B1287" s="84">
        <v>225</v>
      </c>
      <c r="C1287" s="84" t="s">
        <v>109</v>
      </c>
      <c r="D1287" s="84">
        <v>2005</v>
      </c>
      <c r="E1287" s="84" t="s">
        <v>108</v>
      </c>
      <c r="F1287" s="85">
        <v>445.5387842732186</v>
      </c>
      <c r="G1287" s="86"/>
    </row>
    <row r="1288" spans="1:7" x14ac:dyDescent="0.45">
      <c r="A1288" s="84">
        <v>134083</v>
      </c>
      <c r="B1288" s="84">
        <v>160</v>
      </c>
      <c r="C1288" s="84" t="s">
        <v>109</v>
      </c>
      <c r="D1288" s="84">
        <v>2006</v>
      </c>
      <c r="E1288" s="84" t="s">
        <v>108</v>
      </c>
      <c r="F1288" s="85">
        <v>177.88944230131341</v>
      </c>
      <c r="G1288" s="86"/>
    </row>
    <row r="1289" spans="1:7" x14ac:dyDescent="0.45">
      <c r="A1289" s="84">
        <v>134088</v>
      </c>
      <c r="B1289" s="84">
        <v>110</v>
      </c>
      <c r="C1289" s="84" t="s">
        <v>109</v>
      </c>
      <c r="D1289" s="84">
        <v>2005</v>
      </c>
      <c r="E1289" s="84" t="s">
        <v>108</v>
      </c>
      <c r="F1289" s="85">
        <v>176.98971633313201</v>
      </c>
      <c r="G1289" s="86"/>
    </row>
    <row r="1290" spans="1:7" x14ac:dyDescent="0.45">
      <c r="A1290" s="84">
        <v>134364</v>
      </c>
      <c r="B1290" s="84">
        <v>160</v>
      </c>
      <c r="C1290" s="84" t="s">
        <v>109</v>
      </c>
      <c r="D1290" s="84">
        <v>2006</v>
      </c>
      <c r="E1290" s="84" t="s">
        <v>108</v>
      </c>
      <c r="F1290" s="85">
        <v>604.71468618001757</v>
      </c>
      <c r="G1290" s="86"/>
    </row>
    <row r="1291" spans="1:7" x14ac:dyDescent="0.45">
      <c r="A1291" s="84">
        <v>134369</v>
      </c>
      <c r="B1291" s="84">
        <v>160</v>
      </c>
      <c r="C1291" s="84" t="s">
        <v>109</v>
      </c>
      <c r="D1291" s="84">
        <v>2005</v>
      </c>
      <c r="E1291" s="84" t="s">
        <v>108</v>
      </c>
      <c r="F1291" s="85">
        <v>89.922353774653203</v>
      </c>
      <c r="G1291" s="86"/>
    </row>
    <row r="1292" spans="1:7" x14ac:dyDescent="0.45">
      <c r="A1292" s="84">
        <v>135045</v>
      </c>
      <c r="B1292" s="84">
        <v>110</v>
      </c>
      <c r="C1292" s="84" t="s">
        <v>109</v>
      </c>
      <c r="D1292" s="84">
        <v>2006</v>
      </c>
      <c r="E1292" s="84" t="s">
        <v>108</v>
      </c>
      <c r="F1292" s="85">
        <v>10.20022294753346</v>
      </c>
      <c r="G1292" s="86"/>
    </row>
    <row r="1293" spans="1:7" x14ac:dyDescent="0.45">
      <c r="A1293" s="84">
        <v>113064</v>
      </c>
      <c r="B1293" s="84">
        <v>75</v>
      </c>
      <c r="C1293" s="84" t="s">
        <v>109</v>
      </c>
      <c r="D1293" s="84">
        <v>2005</v>
      </c>
      <c r="E1293" s="84" t="s">
        <v>108</v>
      </c>
      <c r="F1293" s="85">
        <v>7.7256437633878461</v>
      </c>
      <c r="G1293" s="86"/>
    </row>
    <row r="1294" spans="1:7" x14ac:dyDescent="0.45">
      <c r="A1294" s="84">
        <v>130053</v>
      </c>
      <c r="B1294" s="84">
        <v>110</v>
      </c>
      <c r="C1294" s="84" t="s">
        <v>109</v>
      </c>
      <c r="D1294" s="84">
        <v>2016</v>
      </c>
      <c r="E1294" s="84" t="s">
        <v>108</v>
      </c>
      <c r="F1294" s="85">
        <v>428.38703119575769</v>
      </c>
      <c r="G1294" s="86"/>
    </row>
    <row r="1295" spans="1:7" x14ac:dyDescent="0.45">
      <c r="A1295" s="84">
        <v>131127</v>
      </c>
      <c r="B1295" s="84">
        <v>110</v>
      </c>
      <c r="C1295" s="84" t="s">
        <v>109</v>
      </c>
      <c r="D1295" s="84">
        <v>2016</v>
      </c>
      <c r="E1295" s="84" t="s">
        <v>108</v>
      </c>
      <c r="F1295" s="85">
        <v>122.5460714103298</v>
      </c>
      <c r="G1295" s="86"/>
    </row>
    <row r="1296" spans="1:7" x14ac:dyDescent="0.45">
      <c r="A1296" s="84">
        <v>134126</v>
      </c>
      <c r="B1296" s="84">
        <v>110</v>
      </c>
      <c r="C1296" s="84" t="s">
        <v>109</v>
      </c>
      <c r="D1296" s="84">
        <v>2005</v>
      </c>
      <c r="E1296" s="84" t="s">
        <v>108</v>
      </c>
      <c r="F1296" s="85">
        <v>614.77952258863854</v>
      </c>
      <c r="G1296" s="86"/>
    </row>
    <row r="1297" spans="1:7" x14ac:dyDescent="0.45">
      <c r="A1297" s="84">
        <v>134836</v>
      </c>
      <c r="B1297" s="84">
        <v>75</v>
      </c>
      <c r="C1297" s="84" t="s">
        <v>109</v>
      </c>
      <c r="D1297" s="84">
        <v>2007</v>
      </c>
      <c r="E1297" s="84" t="s">
        <v>108</v>
      </c>
      <c r="F1297" s="85">
        <v>101.9406103100067</v>
      </c>
      <c r="G1297" s="86"/>
    </row>
    <row r="1298" spans="1:7" x14ac:dyDescent="0.45">
      <c r="A1298" s="84">
        <v>135023</v>
      </c>
      <c r="B1298" s="84">
        <v>110</v>
      </c>
      <c r="C1298" s="84" t="s">
        <v>109</v>
      </c>
      <c r="D1298" s="84">
        <v>2006</v>
      </c>
      <c r="E1298" s="84" t="s">
        <v>108</v>
      </c>
      <c r="F1298" s="85">
        <v>166.08328217918319</v>
      </c>
      <c r="G1298" s="86"/>
    </row>
    <row r="1299" spans="1:7" x14ac:dyDescent="0.45">
      <c r="A1299" s="84">
        <v>135025</v>
      </c>
      <c r="B1299" s="84">
        <v>225</v>
      </c>
      <c r="C1299" s="84" t="s">
        <v>109</v>
      </c>
      <c r="D1299" s="84">
        <v>2006</v>
      </c>
      <c r="E1299" s="84" t="s">
        <v>108</v>
      </c>
      <c r="F1299" s="85">
        <v>102.84677701733121</v>
      </c>
      <c r="G1299" s="86"/>
    </row>
    <row r="1300" spans="1:7" x14ac:dyDescent="0.45">
      <c r="A1300" s="84">
        <v>135026</v>
      </c>
      <c r="B1300" s="84">
        <v>110</v>
      </c>
      <c r="C1300" s="84" t="s">
        <v>109</v>
      </c>
      <c r="D1300" s="84">
        <v>2005</v>
      </c>
      <c r="E1300" s="84" t="s">
        <v>108</v>
      </c>
      <c r="F1300" s="85">
        <v>35.160658704248142</v>
      </c>
      <c r="G1300" s="86"/>
    </row>
    <row r="1301" spans="1:7" x14ac:dyDescent="0.45">
      <c r="A1301" s="84">
        <v>135031</v>
      </c>
      <c r="B1301" s="84">
        <v>110</v>
      </c>
      <c r="C1301" s="84" t="s">
        <v>109</v>
      </c>
      <c r="D1301" s="84">
        <v>2005</v>
      </c>
      <c r="E1301" s="84" t="s">
        <v>108</v>
      </c>
      <c r="F1301" s="85">
        <v>15.663524322987881</v>
      </c>
      <c r="G1301" s="86"/>
    </row>
    <row r="1302" spans="1:7" x14ac:dyDescent="0.45">
      <c r="A1302" s="84">
        <v>147011</v>
      </c>
      <c r="B1302" s="84">
        <v>110</v>
      </c>
      <c r="C1302" s="84" t="s">
        <v>109</v>
      </c>
      <c r="D1302" s="84">
        <v>2006</v>
      </c>
      <c r="E1302" s="84" t="s">
        <v>108</v>
      </c>
      <c r="F1302" s="85">
        <v>0.25120593581461398</v>
      </c>
      <c r="G1302" s="86"/>
    </row>
    <row r="1303" spans="1:7" x14ac:dyDescent="0.45">
      <c r="A1303" s="84">
        <v>159285</v>
      </c>
      <c r="B1303" s="84">
        <v>110</v>
      </c>
      <c r="C1303" s="84" t="s">
        <v>109</v>
      </c>
      <c r="D1303" s="84">
        <v>2019</v>
      </c>
      <c r="E1303" s="84" t="s">
        <v>108</v>
      </c>
      <c r="F1303" s="85">
        <v>217.8504173914495</v>
      </c>
      <c r="G1303" s="86"/>
    </row>
    <row r="1304" spans="1:7" x14ac:dyDescent="0.45">
      <c r="A1304" s="84">
        <v>2823</v>
      </c>
      <c r="B1304" s="84">
        <v>110</v>
      </c>
      <c r="C1304" s="84" t="s">
        <v>109</v>
      </c>
      <c r="D1304" s="84">
        <v>1901</v>
      </c>
      <c r="E1304" s="84"/>
      <c r="F1304" s="85">
        <v>40.679027231743447</v>
      </c>
      <c r="G1304" s="86"/>
    </row>
    <row r="1305" spans="1:7" x14ac:dyDescent="0.45">
      <c r="A1305" s="84">
        <v>112907</v>
      </c>
      <c r="B1305" s="84">
        <v>225</v>
      </c>
      <c r="C1305" s="84" t="s">
        <v>109</v>
      </c>
      <c r="D1305" s="84">
        <v>2005</v>
      </c>
      <c r="E1305" s="84" t="s">
        <v>108</v>
      </c>
      <c r="F1305" s="85">
        <v>12.62449183110904</v>
      </c>
      <c r="G1305" s="86"/>
    </row>
    <row r="1306" spans="1:7" x14ac:dyDescent="0.45">
      <c r="A1306" s="84">
        <v>113118</v>
      </c>
      <c r="B1306" s="84">
        <v>225</v>
      </c>
      <c r="C1306" s="84" t="s">
        <v>109</v>
      </c>
      <c r="D1306" s="84">
        <v>2005</v>
      </c>
      <c r="E1306" s="84" t="s">
        <v>108</v>
      </c>
      <c r="F1306" s="85">
        <v>196.9345054438476</v>
      </c>
      <c r="G1306" s="86"/>
    </row>
    <row r="1307" spans="1:7" x14ac:dyDescent="0.45">
      <c r="A1307" s="84">
        <v>114531</v>
      </c>
      <c r="B1307" s="84">
        <v>160</v>
      </c>
      <c r="C1307" s="84" t="s">
        <v>109</v>
      </c>
      <c r="D1307" s="84">
        <v>2006</v>
      </c>
      <c r="E1307" s="84" t="s">
        <v>108</v>
      </c>
      <c r="F1307" s="85">
        <v>405.06189297580153</v>
      </c>
      <c r="G1307" s="86"/>
    </row>
    <row r="1308" spans="1:7" x14ac:dyDescent="0.45">
      <c r="A1308" s="84">
        <v>114562</v>
      </c>
      <c r="B1308" s="84">
        <v>160</v>
      </c>
      <c r="C1308" s="84" t="s">
        <v>109</v>
      </c>
      <c r="D1308" s="84">
        <v>2006</v>
      </c>
      <c r="E1308" s="84" t="s">
        <v>108</v>
      </c>
      <c r="F1308" s="85">
        <v>6.2153759773689456</v>
      </c>
      <c r="G1308" s="86"/>
    </row>
    <row r="1309" spans="1:7" x14ac:dyDescent="0.45">
      <c r="A1309" s="84">
        <v>119532</v>
      </c>
      <c r="B1309" s="84">
        <v>225</v>
      </c>
      <c r="C1309" s="84" t="s">
        <v>109</v>
      </c>
      <c r="D1309" s="84">
        <v>2006</v>
      </c>
      <c r="E1309" s="84" t="s">
        <v>108</v>
      </c>
      <c r="F1309" s="85">
        <v>222.2900183437053</v>
      </c>
      <c r="G1309" s="86"/>
    </row>
    <row r="1310" spans="1:7" x14ac:dyDescent="0.45">
      <c r="A1310" s="84">
        <v>120480</v>
      </c>
      <c r="B1310" s="84">
        <v>110</v>
      </c>
      <c r="C1310" s="84" t="s">
        <v>109</v>
      </c>
      <c r="D1310" s="84">
        <v>2006</v>
      </c>
      <c r="E1310" s="84" t="s">
        <v>108</v>
      </c>
      <c r="F1310" s="85">
        <v>569.2968477076123</v>
      </c>
      <c r="G1310" s="86"/>
    </row>
    <row r="1311" spans="1:7" x14ac:dyDescent="0.45">
      <c r="A1311" s="84">
        <v>122978</v>
      </c>
      <c r="B1311" s="84">
        <v>225</v>
      </c>
      <c r="C1311" s="84" t="s">
        <v>109</v>
      </c>
      <c r="D1311" s="84">
        <v>2006</v>
      </c>
      <c r="E1311" s="84" t="s">
        <v>108</v>
      </c>
      <c r="F1311" s="85">
        <v>396.37108759902378</v>
      </c>
      <c r="G1311" s="86"/>
    </row>
    <row r="1312" spans="1:7" x14ac:dyDescent="0.45">
      <c r="A1312" s="84">
        <v>123013</v>
      </c>
      <c r="B1312" s="84">
        <v>110</v>
      </c>
      <c r="C1312" s="84" t="s">
        <v>109</v>
      </c>
      <c r="D1312" s="84">
        <v>2013</v>
      </c>
      <c r="E1312" s="84" t="s">
        <v>108</v>
      </c>
      <c r="F1312" s="85">
        <v>0.53452869971879802</v>
      </c>
      <c r="G1312" s="86"/>
    </row>
    <row r="1313" spans="1:7" x14ac:dyDescent="0.45">
      <c r="A1313" s="84">
        <v>123024</v>
      </c>
      <c r="B1313" s="84">
        <v>110</v>
      </c>
      <c r="C1313" s="84" t="s">
        <v>109</v>
      </c>
      <c r="D1313" s="84">
        <v>1999</v>
      </c>
      <c r="E1313" s="84" t="s">
        <v>108</v>
      </c>
      <c r="F1313" s="85">
        <v>30.52536230734604</v>
      </c>
      <c r="G1313" s="86"/>
    </row>
    <row r="1314" spans="1:7" x14ac:dyDescent="0.45">
      <c r="A1314" s="84">
        <v>123025</v>
      </c>
      <c r="B1314" s="84">
        <v>110</v>
      </c>
      <c r="C1314" s="84" t="s">
        <v>109</v>
      </c>
      <c r="D1314" s="84">
        <v>2013</v>
      </c>
      <c r="E1314" s="84" t="s">
        <v>108</v>
      </c>
      <c r="F1314" s="85">
        <v>1.2150823600522569</v>
      </c>
      <c r="G1314" s="86"/>
    </row>
    <row r="1315" spans="1:7" x14ac:dyDescent="0.45">
      <c r="A1315" s="84">
        <v>123563</v>
      </c>
      <c r="B1315" s="84">
        <v>40</v>
      </c>
      <c r="C1315" s="84" t="s">
        <v>109</v>
      </c>
      <c r="D1315" s="84">
        <v>2013</v>
      </c>
      <c r="E1315" s="84" t="s">
        <v>108</v>
      </c>
      <c r="F1315" s="85">
        <v>52.84297444876352</v>
      </c>
      <c r="G1315" s="86"/>
    </row>
    <row r="1316" spans="1:7" x14ac:dyDescent="0.45">
      <c r="A1316" s="84">
        <v>123565</v>
      </c>
      <c r="B1316" s="84">
        <v>63</v>
      </c>
      <c r="C1316" s="84" t="s">
        <v>109</v>
      </c>
      <c r="D1316" s="84">
        <v>2013</v>
      </c>
      <c r="E1316" s="84" t="s">
        <v>108</v>
      </c>
      <c r="F1316" s="85">
        <v>32.286472211560643</v>
      </c>
      <c r="G1316" s="86"/>
    </row>
    <row r="1317" spans="1:7" x14ac:dyDescent="0.45">
      <c r="A1317" s="84">
        <v>123570</v>
      </c>
      <c r="B1317" s="84">
        <v>25</v>
      </c>
      <c r="C1317" s="84" t="s">
        <v>111</v>
      </c>
      <c r="D1317" s="84">
        <v>1999</v>
      </c>
      <c r="E1317" s="84" t="s">
        <v>108</v>
      </c>
      <c r="F1317" s="85">
        <v>8.2646205227306204</v>
      </c>
      <c r="G1317" s="86"/>
    </row>
    <row r="1318" spans="1:7" x14ac:dyDescent="0.45">
      <c r="A1318" s="84">
        <v>124468</v>
      </c>
      <c r="B1318" s="84">
        <v>160</v>
      </c>
      <c r="C1318" s="84" t="s">
        <v>109</v>
      </c>
      <c r="D1318" s="84">
        <v>2012</v>
      </c>
      <c r="E1318" s="84" t="s">
        <v>108</v>
      </c>
      <c r="F1318" s="85">
        <v>54.937314089322712</v>
      </c>
      <c r="G1318" s="86"/>
    </row>
    <row r="1319" spans="1:7" x14ac:dyDescent="0.45">
      <c r="A1319" s="84">
        <v>130015</v>
      </c>
      <c r="B1319" s="84">
        <v>40</v>
      </c>
      <c r="C1319" s="84"/>
      <c r="D1319" s="84">
        <v>2016</v>
      </c>
      <c r="E1319" s="84" t="s">
        <v>108</v>
      </c>
      <c r="F1319" s="85">
        <v>50.901284361620263</v>
      </c>
      <c r="G1319" s="86"/>
    </row>
    <row r="1320" spans="1:7" x14ac:dyDescent="0.45">
      <c r="A1320" s="84">
        <v>134356</v>
      </c>
      <c r="B1320" s="84">
        <v>110</v>
      </c>
      <c r="C1320" s="84" t="s">
        <v>109</v>
      </c>
      <c r="D1320" s="84">
        <v>1999</v>
      </c>
      <c r="E1320" s="84" t="s">
        <v>108</v>
      </c>
      <c r="F1320" s="85">
        <v>75.343018911509702</v>
      </c>
      <c r="G1320" s="86"/>
    </row>
    <row r="1321" spans="1:7" x14ac:dyDescent="0.45">
      <c r="A1321" s="84">
        <v>134358</v>
      </c>
      <c r="B1321" s="84">
        <v>100</v>
      </c>
      <c r="C1321" s="84"/>
      <c r="D1321" s="84">
        <v>1901</v>
      </c>
      <c r="E1321" s="84" t="s">
        <v>108</v>
      </c>
      <c r="F1321" s="85">
        <v>9.9365260035768301</v>
      </c>
      <c r="G1321" s="86"/>
    </row>
    <row r="1322" spans="1:7" x14ac:dyDescent="0.45">
      <c r="A1322" s="84">
        <v>134359</v>
      </c>
      <c r="B1322" s="84"/>
      <c r="C1322" s="84"/>
      <c r="D1322" s="84">
        <v>1901</v>
      </c>
      <c r="E1322" s="84" t="s">
        <v>108</v>
      </c>
      <c r="F1322" s="85">
        <v>42.168524033865033</v>
      </c>
      <c r="G1322" s="86"/>
    </row>
    <row r="1323" spans="1:7" x14ac:dyDescent="0.45">
      <c r="A1323" s="84">
        <v>134360</v>
      </c>
      <c r="B1323" s="84">
        <v>110</v>
      </c>
      <c r="C1323" s="84" t="s">
        <v>109</v>
      </c>
      <c r="D1323" s="84">
        <v>2005</v>
      </c>
      <c r="E1323" s="84" t="s">
        <v>108</v>
      </c>
      <c r="F1323" s="85">
        <v>9.2239449712613428</v>
      </c>
      <c r="G1323" s="86"/>
    </row>
    <row r="1324" spans="1:7" x14ac:dyDescent="0.45">
      <c r="A1324" s="84">
        <v>134361</v>
      </c>
      <c r="B1324" s="84">
        <v>90</v>
      </c>
      <c r="C1324" s="84" t="s">
        <v>109</v>
      </c>
      <c r="D1324" s="84">
        <v>2006</v>
      </c>
      <c r="E1324" s="84" t="s">
        <v>108</v>
      </c>
      <c r="F1324" s="85">
        <v>227.441151428312</v>
      </c>
      <c r="G1324" s="86"/>
    </row>
    <row r="1325" spans="1:7" x14ac:dyDescent="0.45">
      <c r="A1325" s="84">
        <v>135190</v>
      </c>
      <c r="B1325" s="84">
        <v>110</v>
      </c>
      <c r="C1325" s="84" t="s">
        <v>109</v>
      </c>
      <c r="D1325" s="84">
        <v>2005</v>
      </c>
      <c r="E1325" s="84" t="s">
        <v>108</v>
      </c>
      <c r="F1325" s="85">
        <v>4.2687687407996933</v>
      </c>
      <c r="G1325" s="86"/>
    </row>
    <row r="1326" spans="1:7" x14ac:dyDescent="0.45">
      <c r="A1326" s="84">
        <v>135191</v>
      </c>
      <c r="B1326" s="84">
        <v>90</v>
      </c>
      <c r="C1326" s="84" t="s">
        <v>109</v>
      </c>
      <c r="D1326" s="84">
        <v>2008</v>
      </c>
      <c r="E1326" s="84" t="s">
        <v>108</v>
      </c>
      <c r="F1326" s="85">
        <v>83.886165937360204</v>
      </c>
      <c r="G1326" s="86"/>
    </row>
    <row r="1327" spans="1:7" x14ac:dyDescent="0.45">
      <c r="A1327" s="84">
        <v>138913</v>
      </c>
      <c r="B1327" s="84">
        <v>63</v>
      </c>
      <c r="C1327" s="84" t="s">
        <v>109</v>
      </c>
      <c r="D1327" s="84">
        <v>2016</v>
      </c>
      <c r="E1327" s="84" t="s">
        <v>108</v>
      </c>
      <c r="F1327" s="85">
        <v>3.0670725574171418</v>
      </c>
      <c r="G1327" s="86"/>
    </row>
    <row r="1328" spans="1:7" x14ac:dyDescent="0.45">
      <c r="A1328" s="84">
        <v>141243</v>
      </c>
      <c r="B1328" s="84">
        <v>63</v>
      </c>
      <c r="C1328" s="84" t="s">
        <v>109</v>
      </c>
      <c r="D1328" s="84">
        <v>2017</v>
      </c>
      <c r="E1328" s="84" t="s">
        <v>108</v>
      </c>
      <c r="F1328" s="85">
        <v>54.419636750805289</v>
      </c>
      <c r="G1328" s="86"/>
    </row>
    <row r="1329" spans="1:7" x14ac:dyDescent="0.45">
      <c r="A1329" s="84"/>
      <c r="B1329" s="84">
        <v>225</v>
      </c>
      <c r="C1329" s="84" t="s">
        <v>109</v>
      </c>
      <c r="D1329" s="84">
        <v>2006</v>
      </c>
      <c r="E1329" s="84"/>
      <c r="F1329" s="85">
        <v>0.55310432400826304</v>
      </c>
      <c r="G1329" s="86"/>
    </row>
    <row r="1330" spans="1:7" x14ac:dyDescent="0.45">
      <c r="A1330" s="84">
        <v>99852</v>
      </c>
      <c r="B1330" s="84">
        <v>90</v>
      </c>
      <c r="C1330" s="84" t="s">
        <v>111</v>
      </c>
      <c r="D1330" s="84">
        <v>1997</v>
      </c>
      <c r="E1330" s="84" t="s">
        <v>108</v>
      </c>
      <c r="F1330" s="85">
        <v>10.436282956742049</v>
      </c>
      <c r="G1330" s="86"/>
    </row>
    <row r="1331" spans="1:7" x14ac:dyDescent="0.45">
      <c r="A1331" s="84">
        <v>99862</v>
      </c>
      <c r="B1331" s="84">
        <v>100</v>
      </c>
      <c r="C1331" s="84" t="s">
        <v>112</v>
      </c>
      <c r="D1331" s="84">
        <v>1971</v>
      </c>
      <c r="E1331" s="84" t="s">
        <v>108</v>
      </c>
      <c r="F1331" s="85">
        <v>111.82946281927531</v>
      </c>
      <c r="G1331" s="86"/>
    </row>
    <row r="1332" spans="1:7" x14ac:dyDescent="0.45">
      <c r="A1332" s="84">
        <v>99863</v>
      </c>
      <c r="B1332" s="84">
        <v>90</v>
      </c>
      <c r="C1332" s="84" t="s">
        <v>109</v>
      </c>
      <c r="D1332" s="84">
        <v>1998</v>
      </c>
      <c r="E1332" s="84" t="s">
        <v>108</v>
      </c>
      <c r="F1332" s="85">
        <v>138.07734530199281</v>
      </c>
      <c r="G1332" s="86"/>
    </row>
    <row r="1333" spans="1:7" x14ac:dyDescent="0.45">
      <c r="A1333" s="84">
        <v>99925</v>
      </c>
      <c r="B1333" s="84">
        <v>90</v>
      </c>
      <c r="C1333" s="84" t="s">
        <v>111</v>
      </c>
      <c r="D1333" s="84">
        <v>1997</v>
      </c>
      <c r="E1333" s="84" t="s">
        <v>108</v>
      </c>
      <c r="F1333" s="85">
        <v>204.17591102197659</v>
      </c>
      <c r="G1333" s="86"/>
    </row>
    <row r="1334" spans="1:7" x14ac:dyDescent="0.45">
      <c r="A1334" s="84">
        <v>99926</v>
      </c>
      <c r="B1334" s="84">
        <v>90</v>
      </c>
      <c r="C1334" s="84" t="s">
        <v>111</v>
      </c>
      <c r="D1334" s="84">
        <v>1997</v>
      </c>
      <c r="E1334" s="84" t="s">
        <v>108</v>
      </c>
      <c r="F1334" s="85">
        <v>76.757657778416416</v>
      </c>
      <c r="G1334" s="86"/>
    </row>
    <row r="1335" spans="1:7" x14ac:dyDescent="0.45">
      <c r="A1335" s="84">
        <v>100056</v>
      </c>
      <c r="B1335" s="84">
        <v>90</v>
      </c>
      <c r="C1335" s="84" t="s">
        <v>111</v>
      </c>
      <c r="D1335" s="84">
        <v>1996</v>
      </c>
      <c r="E1335" s="84" t="s">
        <v>108</v>
      </c>
      <c r="F1335" s="85">
        <v>3.416989027706145</v>
      </c>
      <c r="G1335" s="86"/>
    </row>
    <row r="1336" spans="1:7" x14ac:dyDescent="0.45">
      <c r="A1336" s="84">
        <v>104068</v>
      </c>
      <c r="B1336" s="84">
        <v>75</v>
      </c>
      <c r="C1336" s="84" t="s">
        <v>109</v>
      </c>
      <c r="D1336" s="84">
        <v>1998</v>
      </c>
      <c r="E1336" s="84" t="s">
        <v>108</v>
      </c>
      <c r="F1336" s="85">
        <v>71.174577127586531</v>
      </c>
      <c r="G1336" s="86"/>
    </row>
    <row r="1337" spans="1:7" x14ac:dyDescent="0.45">
      <c r="A1337" s="84">
        <v>109456</v>
      </c>
      <c r="B1337" s="84">
        <v>90</v>
      </c>
      <c r="C1337" s="84" t="s">
        <v>111</v>
      </c>
      <c r="D1337" s="84">
        <v>1996</v>
      </c>
      <c r="E1337" s="84" t="s">
        <v>108</v>
      </c>
      <c r="F1337" s="85">
        <v>216.09424291732509</v>
      </c>
      <c r="G1337" s="86"/>
    </row>
    <row r="1338" spans="1:7" x14ac:dyDescent="0.45">
      <c r="A1338" s="84">
        <v>113652</v>
      </c>
      <c r="B1338" s="84">
        <v>32</v>
      </c>
      <c r="C1338" s="84" t="s">
        <v>109</v>
      </c>
      <c r="D1338" s="84">
        <v>1901</v>
      </c>
      <c r="E1338" s="84" t="s">
        <v>108</v>
      </c>
      <c r="F1338" s="85">
        <v>72.576509018509086</v>
      </c>
      <c r="G1338" s="86"/>
    </row>
    <row r="1339" spans="1:7" x14ac:dyDescent="0.45">
      <c r="A1339" s="84">
        <v>113856</v>
      </c>
      <c r="B1339" s="84">
        <v>63</v>
      </c>
      <c r="C1339" s="84" t="s">
        <v>109</v>
      </c>
      <c r="D1339" s="84">
        <v>2004</v>
      </c>
      <c r="E1339" s="84" t="s">
        <v>108</v>
      </c>
      <c r="F1339" s="85">
        <v>38.737901337062652</v>
      </c>
      <c r="G1339" s="86"/>
    </row>
    <row r="1340" spans="1:7" x14ac:dyDescent="0.45">
      <c r="A1340" s="84">
        <v>113857</v>
      </c>
      <c r="B1340" s="84">
        <v>63</v>
      </c>
      <c r="C1340" s="84" t="s">
        <v>109</v>
      </c>
      <c r="D1340" s="84">
        <v>1901</v>
      </c>
      <c r="E1340" s="84" t="s">
        <v>108</v>
      </c>
      <c r="F1340" s="85">
        <v>11.95213815006213</v>
      </c>
      <c r="G1340" s="86"/>
    </row>
    <row r="1341" spans="1:7" x14ac:dyDescent="0.45">
      <c r="A1341" s="84">
        <v>119009</v>
      </c>
      <c r="B1341" s="84">
        <v>100</v>
      </c>
      <c r="C1341" s="84" t="s">
        <v>112</v>
      </c>
      <c r="D1341" s="84">
        <v>1959</v>
      </c>
      <c r="E1341" s="84" t="s">
        <v>108</v>
      </c>
      <c r="F1341" s="85">
        <v>261.28897178992429</v>
      </c>
      <c r="G1341" s="86"/>
    </row>
    <row r="1342" spans="1:7" x14ac:dyDescent="0.45">
      <c r="A1342" s="84">
        <v>119026</v>
      </c>
      <c r="B1342" s="84">
        <v>50</v>
      </c>
      <c r="C1342" s="84" t="s">
        <v>109</v>
      </c>
      <c r="D1342" s="84">
        <v>1999</v>
      </c>
      <c r="E1342" s="84" t="s">
        <v>108</v>
      </c>
      <c r="F1342" s="85">
        <v>57.800340659872781</v>
      </c>
      <c r="G1342" s="86"/>
    </row>
    <row r="1343" spans="1:7" x14ac:dyDescent="0.45">
      <c r="A1343" s="84">
        <v>119027</v>
      </c>
      <c r="B1343" s="84">
        <v>63</v>
      </c>
      <c r="C1343" s="84" t="s">
        <v>109</v>
      </c>
      <c r="D1343" s="84">
        <v>1999</v>
      </c>
      <c r="E1343" s="84" t="s">
        <v>108</v>
      </c>
      <c r="F1343" s="85">
        <v>77.105772627817998</v>
      </c>
      <c r="G1343" s="86"/>
    </row>
    <row r="1344" spans="1:7" x14ac:dyDescent="0.45">
      <c r="A1344" s="84">
        <v>120164</v>
      </c>
      <c r="B1344" s="84">
        <v>100</v>
      </c>
      <c r="C1344" s="84" t="s">
        <v>112</v>
      </c>
      <c r="D1344" s="84">
        <v>1955</v>
      </c>
      <c r="E1344" s="84" t="s">
        <v>108</v>
      </c>
      <c r="F1344" s="85">
        <v>54.717096158287482</v>
      </c>
      <c r="G1344" s="86"/>
    </row>
    <row r="1345" spans="1:7" x14ac:dyDescent="0.45">
      <c r="A1345" s="84">
        <v>120828</v>
      </c>
      <c r="B1345" s="84">
        <v>32</v>
      </c>
      <c r="C1345" s="84" t="s">
        <v>109</v>
      </c>
      <c r="D1345" s="84">
        <v>2012</v>
      </c>
      <c r="E1345" s="84" t="s">
        <v>108</v>
      </c>
      <c r="F1345" s="85">
        <v>9.7413972302232104</v>
      </c>
      <c r="G1345" s="86" t="s">
        <v>304</v>
      </c>
    </row>
    <row r="1346" spans="1:7" x14ac:dyDescent="0.45">
      <c r="A1346" s="84">
        <v>124575</v>
      </c>
      <c r="B1346" s="84">
        <v>100</v>
      </c>
      <c r="C1346" s="84" t="s">
        <v>112</v>
      </c>
      <c r="D1346" s="84">
        <v>1971</v>
      </c>
      <c r="E1346" s="84" t="s">
        <v>108</v>
      </c>
      <c r="F1346" s="85">
        <v>128.4592316624304</v>
      </c>
      <c r="G1346" s="86"/>
    </row>
    <row r="1347" spans="1:7" x14ac:dyDescent="0.45">
      <c r="A1347" s="84">
        <v>134082</v>
      </c>
      <c r="B1347" s="84">
        <v>160</v>
      </c>
      <c r="C1347" s="84" t="s">
        <v>109</v>
      </c>
      <c r="D1347" s="84">
        <v>2006</v>
      </c>
      <c r="E1347" s="84" t="s">
        <v>108</v>
      </c>
      <c r="F1347" s="85">
        <v>516.56186971432544</v>
      </c>
      <c r="G1347" s="86"/>
    </row>
    <row r="1348" spans="1:7" x14ac:dyDescent="0.45">
      <c r="A1348" s="84">
        <v>134090</v>
      </c>
      <c r="B1348" s="84">
        <v>110</v>
      </c>
      <c r="C1348" s="84" t="s">
        <v>109</v>
      </c>
      <c r="D1348" s="84">
        <v>1901</v>
      </c>
      <c r="E1348" s="84" t="s">
        <v>108</v>
      </c>
      <c r="F1348" s="85">
        <v>7.1958927160636863</v>
      </c>
      <c r="G1348" s="86"/>
    </row>
    <row r="1349" spans="1:7" x14ac:dyDescent="0.45">
      <c r="A1349" s="84">
        <v>134094</v>
      </c>
      <c r="B1349" s="84">
        <v>90</v>
      </c>
      <c r="C1349" s="84" t="s">
        <v>111</v>
      </c>
      <c r="D1349" s="84">
        <v>1997</v>
      </c>
      <c r="E1349" s="84" t="s">
        <v>108</v>
      </c>
      <c r="F1349" s="85">
        <v>142.30428867628581</v>
      </c>
      <c r="G1349" s="86"/>
    </row>
    <row r="1350" spans="1:7" x14ac:dyDescent="0.45">
      <c r="A1350" s="84">
        <v>134095</v>
      </c>
      <c r="B1350" s="84">
        <v>110</v>
      </c>
      <c r="C1350" s="84" t="s">
        <v>109</v>
      </c>
      <c r="D1350" s="84">
        <v>2006</v>
      </c>
      <c r="E1350" s="84" t="s">
        <v>108</v>
      </c>
      <c r="F1350" s="85">
        <v>10.027023454597501</v>
      </c>
      <c r="G1350" s="86"/>
    </row>
    <row r="1351" spans="1:7" x14ac:dyDescent="0.45">
      <c r="A1351" s="84">
        <v>134097</v>
      </c>
      <c r="B1351" s="84">
        <v>110</v>
      </c>
      <c r="C1351" s="84" t="s">
        <v>109</v>
      </c>
      <c r="D1351" s="84">
        <v>2017</v>
      </c>
      <c r="E1351" s="84" t="s">
        <v>108</v>
      </c>
      <c r="F1351" s="85">
        <v>14.284638540874081</v>
      </c>
      <c r="G1351" s="86"/>
    </row>
    <row r="1352" spans="1:7" x14ac:dyDescent="0.45">
      <c r="A1352" s="84">
        <v>134098</v>
      </c>
      <c r="B1352" s="84">
        <v>110</v>
      </c>
      <c r="C1352" s="84" t="s">
        <v>109</v>
      </c>
      <c r="D1352" s="84">
        <v>2006</v>
      </c>
      <c r="E1352" s="84" t="s">
        <v>108</v>
      </c>
      <c r="F1352" s="85">
        <v>4.7660312145913917</v>
      </c>
      <c r="G1352" s="86"/>
    </row>
    <row r="1353" spans="1:7" x14ac:dyDescent="0.45">
      <c r="A1353" s="84">
        <v>134099</v>
      </c>
      <c r="B1353" s="84">
        <v>90</v>
      </c>
      <c r="C1353" s="84" t="s">
        <v>111</v>
      </c>
      <c r="D1353" s="84">
        <v>1996</v>
      </c>
      <c r="E1353" s="84" t="s">
        <v>108</v>
      </c>
      <c r="F1353" s="85">
        <v>146.5460032260294</v>
      </c>
      <c r="G1353" s="86"/>
    </row>
    <row r="1354" spans="1:7" x14ac:dyDescent="0.45">
      <c r="A1354" s="84">
        <v>134100</v>
      </c>
      <c r="B1354" s="84">
        <v>100</v>
      </c>
      <c r="C1354" s="84" t="s">
        <v>112</v>
      </c>
      <c r="D1354" s="84">
        <v>1948</v>
      </c>
      <c r="E1354" s="84" t="s">
        <v>108</v>
      </c>
      <c r="F1354" s="85">
        <v>6.9243333960328659</v>
      </c>
      <c r="G1354" s="86"/>
    </row>
    <row r="1355" spans="1:7" x14ac:dyDescent="0.45">
      <c r="A1355" s="84">
        <v>134101</v>
      </c>
      <c r="B1355" s="84">
        <v>100</v>
      </c>
      <c r="C1355" s="84" t="s">
        <v>112</v>
      </c>
      <c r="D1355" s="84">
        <v>1948</v>
      </c>
      <c r="E1355" s="84" t="s">
        <v>108</v>
      </c>
      <c r="F1355" s="85">
        <v>20.904301096902831</v>
      </c>
      <c r="G1355" s="86"/>
    </row>
    <row r="1356" spans="1:7" x14ac:dyDescent="0.45">
      <c r="A1356" s="84">
        <v>134104</v>
      </c>
      <c r="B1356" s="84">
        <v>110</v>
      </c>
      <c r="C1356" s="84" t="s">
        <v>109</v>
      </c>
      <c r="D1356" s="84">
        <v>2006</v>
      </c>
      <c r="E1356" s="84" t="s">
        <v>108</v>
      </c>
      <c r="F1356" s="85">
        <v>56.155421423351306</v>
      </c>
      <c r="G1356" s="86"/>
    </row>
    <row r="1357" spans="1:7" x14ac:dyDescent="0.45">
      <c r="A1357" s="84">
        <v>134116</v>
      </c>
      <c r="B1357" s="84">
        <v>160</v>
      </c>
      <c r="C1357" s="84" t="s">
        <v>109</v>
      </c>
      <c r="D1357" s="84">
        <v>2006</v>
      </c>
      <c r="E1357" s="84" t="s">
        <v>108</v>
      </c>
      <c r="F1357" s="85">
        <v>7.4337689680938981</v>
      </c>
      <c r="G1357" s="86"/>
    </row>
    <row r="1358" spans="1:7" x14ac:dyDescent="0.45">
      <c r="A1358" s="84">
        <v>134118</v>
      </c>
      <c r="B1358" s="84">
        <v>110</v>
      </c>
      <c r="C1358" s="84" t="s">
        <v>109</v>
      </c>
      <c r="D1358" s="84">
        <v>2006</v>
      </c>
      <c r="E1358" s="84" t="s">
        <v>108</v>
      </c>
      <c r="F1358" s="85">
        <v>354.1498354786147</v>
      </c>
      <c r="G1358" s="86"/>
    </row>
    <row r="1359" spans="1:7" x14ac:dyDescent="0.45">
      <c r="A1359" s="84">
        <v>134119</v>
      </c>
      <c r="B1359" s="84">
        <v>110</v>
      </c>
      <c r="C1359" s="84" t="s">
        <v>109</v>
      </c>
      <c r="D1359" s="84">
        <v>2006</v>
      </c>
      <c r="E1359" s="84" t="s">
        <v>108</v>
      </c>
      <c r="F1359" s="85">
        <v>16.810536666843159</v>
      </c>
      <c r="G1359" s="86"/>
    </row>
    <row r="1360" spans="1:7" x14ac:dyDescent="0.45">
      <c r="A1360" s="84">
        <v>134120</v>
      </c>
      <c r="B1360" s="84">
        <v>110</v>
      </c>
      <c r="C1360" s="84" t="s">
        <v>109</v>
      </c>
      <c r="D1360" s="84">
        <v>2006</v>
      </c>
      <c r="E1360" s="84" t="s">
        <v>108</v>
      </c>
      <c r="F1360" s="85">
        <v>283.17801931900999</v>
      </c>
      <c r="G1360" s="86"/>
    </row>
    <row r="1361" spans="1:7" x14ac:dyDescent="0.45">
      <c r="A1361" s="84">
        <v>134121</v>
      </c>
      <c r="B1361" s="84">
        <v>110</v>
      </c>
      <c r="C1361" s="84" t="s">
        <v>109</v>
      </c>
      <c r="D1361" s="84">
        <v>2006</v>
      </c>
      <c r="E1361" s="84" t="s">
        <v>108</v>
      </c>
      <c r="F1361" s="85">
        <v>122.8846520871182</v>
      </c>
      <c r="G1361" s="86"/>
    </row>
    <row r="1362" spans="1:7" x14ac:dyDescent="0.45">
      <c r="A1362" s="84">
        <v>134122</v>
      </c>
      <c r="B1362" s="84">
        <v>110</v>
      </c>
      <c r="C1362" s="84" t="s">
        <v>109</v>
      </c>
      <c r="D1362" s="84">
        <v>1998</v>
      </c>
      <c r="E1362" s="84" t="s">
        <v>108</v>
      </c>
      <c r="F1362" s="85">
        <v>181.06178072852481</v>
      </c>
      <c r="G1362" s="86"/>
    </row>
    <row r="1363" spans="1:7" x14ac:dyDescent="0.45">
      <c r="A1363" s="84">
        <v>134123</v>
      </c>
      <c r="B1363" s="84">
        <v>110</v>
      </c>
      <c r="C1363" s="84" t="s">
        <v>109</v>
      </c>
      <c r="D1363" s="84">
        <v>2006</v>
      </c>
      <c r="E1363" s="84" t="s">
        <v>108</v>
      </c>
      <c r="F1363" s="85">
        <v>106.9248754649135</v>
      </c>
      <c r="G1363" s="86"/>
    </row>
    <row r="1364" spans="1:7" x14ac:dyDescent="0.45">
      <c r="A1364" s="84">
        <v>134124</v>
      </c>
      <c r="B1364" s="84">
        <v>110</v>
      </c>
      <c r="C1364" s="84" t="s">
        <v>109</v>
      </c>
      <c r="D1364" s="84">
        <v>1998</v>
      </c>
      <c r="E1364" s="84" t="s">
        <v>108</v>
      </c>
      <c r="F1364" s="85">
        <v>31.7765473156437</v>
      </c>
      <c r="G1364" s="86"/>
    </row>
    <row r="1365" spans="1:7" x14ac:dyDescent="0.45">
      <c r="A1365" s="84">
        <v>134125</v>
      </c>
      <c r="B1365" s="84">
        <v>110</v>
      </c>
      <c r="C1365" s="84" t="s">
        <v>109</v>
      </c>
      <c r="D1365" s="84">
        <v>2006</v>
      </c>
      <c r="E1365" s="84" t="s">
        <v>108</v>
      </c>
      <c r="F1365" s="85">
        <v>19.719186726605429</v>
      </c>
      <c r="G1365" s="86"/>
    </row>
    <row r="1366" spans="1:7" x14ac:dyDescent="0.45">
      <c r="A1366" s="84">
        <v>134367</v>
      </c>
      <c r="B1366" s="84">
        <v>110</v>
      </c>
      <c r="C1366" s="84" t="s">
        <v>109</v>
      </c>
      <c r="D1366" s="84">
        <v>2006</v>
      </c>
      <c r="E1366" s="84" t="s">
        <v>108</v>
      </c>
      <c r="F1366" s="85">
        <v>3.1803259707531071</v>
      </c>
      <c r="G1366" s="86"/>
    </row>
    <row r="1367" spans="1:7" x14ac:dyDescent="0.45">
      <c r="A1367" s="84">
        <v>134368</v>
      </c>
      <c r="B1367" s="84">
        <v>100</v>
      </c>
      <c r="C1367" s="84" t="s">
        <v>112</v>
      </c>
      <c r="D1367" s="84">
        <v>1962</v>
      </c>
      <c r="E1367" s="84" t="s">
        <v>108</v>
      </c>
      <c r="F1367" s="85">
        <v>122.7885637933409</v>
      </c>
      <c r="G1367" s="86"/>
    </row>
    <row r="1368" spans="1:7" x14ac:dyDescent="0.45">
      <c r="A1368" s="84">
        <v>134372</v>
      </c>
      <c r="B1368" s="84">
        <v>150</v>
      </c>
      <c r="C1368" s="84" t="s">
        <v>112</v>
      </c>
      <c r="D1368" s="84">
        <v>1901</v>
      </c>
      <c r="E1368" s="84" t="s">
        <v>108</v>
      </c>
      <c r="F1368" s="85">
        <v>64.172183500494782</v>
      </c>
      <c r="G1368" s="86"/>
    </row>
    <row r="1369" spans="1:7" x14ac:dyDescent="0.45">
      <c r="A1369" s="84">
        <v>134886</v>
      </c>
      <c r="B1369" s="84">
        <v>110</v>
      </c>
      <c r="C1369" s="84" t="s">
        <v>109</v>
      </c>
      <c r="D1369" s="84">
        <v>2006</v>
      </c>
      <c r="E1369" s="84" t="s">
        <v>108</v>
      </c>
      <c r="F1369" s="85">
        <v>8.3749036136912558</v>
      </c>
      <c r="G1369" s="86"/>
    </row>
    <row r="1370" spans="1:7" x14ac:dyDescent="0.45">
      <c r="A1370" s="84">
        <v>160909</v>
      </c>
      <c r="B1370" s="84">
        <v>110</v>
      </c>
      <c r="C1370" s="84" t="s">
        <v>109</v>
      </c>
      <c r="D1370" s="84">
        <v>2006</v>
      </c>
      <c r="E1370" s="84" t="s">
        <v>108</v>
      </c>
      <c r="F1370" s="85">
        <v>0.57443638113138196</v>
      </c>
      <c r="G1370" s="86"/>
    </row>
    <row r="1371" spans="1:7" x14ac:dyDescent="0.45">
      <c r="A1371" s="84">
        <v>160917</v>
      </c>
      <c r="B1371" s="84">
        <v>110</v>
      </c>
      <c r="C1371" s="84" t="s">
        <v>109</v>
      </c>
      <c r="D1371" s="84">
        <v>2019</v>
      </c>
      <c r="E1371" s="84" t="s">
        <v>108</v>
      </c>
      <c r="F1371" s="85">
        <v>321.7181086216624</v>
      </c>
      <c r="G1371" s="86"/>
    </row>
    <row r="1372" spans="1:7" x14ac:dyDescent="0.45">
      <c r="A1372" s="84">
        <v>162076</v>
      </c>
      <c r="B1372" s="84">
        <v>110</v>
      </c>
      <c r="C1372" s="84" t="s">
        <v>109</v>
      </c>
      <c r="D1372" s="84">
        <v>2019</v>
      </c>
      <c r="E1372" s="84" t="s">
        <v>108</v>
      </c>
      <c r="F1372" s="85">
        <v>63.476440086025477</v>
      </c>
      <c r="G1372" s="86"/>
    </row>
    <row r="1373" spans="1:7" x14ac:dyDescent="0.45">
      <c r="A1373" s="84">
        <v>163506</v>
      </c>
      <c r="B1373" s="84">
        <v>110</v>
      </c>
      <c r="C1373" s="84" t="s">
        <v>109</v>
      </c>
      <c r="D1373" s="84">
        <v>2006</v>
      </c>
      <c r="E1373" s="84" t="s">
        <v>108</v>
      </c>
      <c r="F1373" s="85">
        <v>164.022588055244</v>
      </c>
      <c r="G1373" s="86"/>
    </row>
    <row r="1374" spans="1:7" x14ac:dyDescent="0.45">
      <c r="A1374" s="84">
        <v>167441</v>
      </c>
      <c r="B1374" s="84">
        <v>110</v>
      </c>
      <c r="C1374" s="84" t="s">
        <v>109</v>
      </c>
      <c r="D1374" s="84">
        <v>2019</v>
      </c>
      <c r="E1374" s="84" t="s">
        <v>108</v>
      </c>
      <c r="F1374" s="85">
        <v>185.53083546045329</v>
      </c>
      <c r="G1374" s="86"/>
    </row>
    <row r="1375" spans="1:7" x14ac:dyDescent="0.45">
      <c r="A1375" s="84">
        <v>4372</v>
      </c>
      <c r="B1375" s="84">
        <v>150</v>
      </c>
      <c r="C1375" s="84" t="s">
        <v>133</v>
      </c>
      <c r="D1375" s="84">
        <v>1901</v>
      </c>
      <c r="E1375" s="84"/>
      <c r="F1375" s="85">
        <v>19.92377057894257</v>
      </c>
      <c r="G1375" s="86"/>
    </row>
    <row r="1376" spans="1:7" ht="39" x14ac:dyDescent="0.45">
      <c r="A1376" s="84">
        <v>114146</v>
      </c>
      <c r="B1376" s="84">
        <v>160</v>
      </c>
      <c r="C1376" s="84" t="s">
        <v>109</v>
      </c>
      <c r="D1376" s="84">
        <v>2006</v>
      </c>
      <c r="E1376" s="84" t="s">
        <v>108</v>
      </c>
      <c r="F1376" s="85">
        <v>844.79665089408945</v>
      </c>
      <c r="G1376" s="86" t="s">
        <v>305</v>
      </c>
    </row>
    <row r="1377" spans="1:7" x14ac:dyDescent="0.45">
      <c r="A1377" s="84"/>
      <c r="B1377" s="84">
        <v>160</v>
      </c>
      <c r="C1377" s="84" t="s">
        <v>109</v>
      </c>
      <c r="D1377" s="84">
        <v>2006</v>
      </c>
      <c r="E1377" s="84"/>
      <c r="F1377" s="85">
        <v>0.28924939927739601</v>
      </c>
      <c r="G1377" s="86"/>
    </row>
    <row r="1378" spans="1:7" x14ac:dyDescent="0.45">
      <c r="A1378" s="84">
        <v>100058</v>
      </c>
      <c r="B1378" s="84">
        <v>100</v>
      </c>
      <c r="C1378" s="84" t="s">
        <v>112</v>
      </c>
      <c r="D1378" s="84">
        <v>1974</v>
      </c>
      <c r="E1378" s="84" t="s">
        <v>108</v>
      </c>
      <c r="F1378" s="85">
        <v>53.546115095739587</v>
      </c>
      <c r="G1378" s="86"/>
    </row>
    <row r="1379" spans="1:7" x14ac:dyDescent="0.45">
      <c r="A1379" s="84">
        <v>100155</v>
      </c>
      <c r="B1379" s="84">
        <v>40</v>
      </c>
      <c r="C1379" s="84" t="s">
        <v>109</v>
      </c>
      <c r="D1379" s="84">
        <v>2004</v>
      </c>
      <c r="E1379" s="84" t="s">
        <v>108</v>
      </c>
      <c r="F1379" s="85">
        <v>56.279067372964128</v>
      </c>
      <c r="G1379" s="86"/>
    </row>
    <row r="1380" spans="1:7" x14ac:dyDescent="0.45">
      <c r="A1380" s="84">
        <v>107142</v>
      </c>
      <c r="B1380" s="84">
        <v>100</v>
      </c>
      <c r="C1380" s="84" t="s">
        <v>112</v>
      </c>
      <c r="D1380" s="84">
        <v>1901</v>
      </c>
      <c r="E1380" s="84" t="s">
        <v>108</v>
      </c>
      <c r="F1380" s="85">
        <v>22.861104491720809</v>
      </c>
      <c r="G1380" s="86"/>
    </row>
    <row r="1381" spans="1:7" x14ac:dyDescent="0.45">
      <c r="A1381" s="84">
        <v>109629</v>
      </c>
      <c r="B1381" s="84">
        <v>100</v>
      </c>
      <c r="C1381" s="84"/>
      <c r="D1381" s="84">
        <v>1901</v>
      </c>
      <c r="E1381" s="84" t="s">
        <v>108</v>
      </c>
      <c r="F1381" s="85">
        <v>73.18667193068687</v>
      </c>
      <c r="G1381" s="86"/>
    </row>
    <row r="1382" spans="1:7" x14ac:dyDescent="0.45">
      <c r="A1382" s="84">
        <v>109630</v>
      </c>
      <c r="B1382" s="84">
        <v>100</v>
      </c>
      <c r="C1382" s="84"/>
      <c r="D1382" s="84">
        <v>1901</v>
      </c>
      <c r="E1382" s="84" t="s">
        <v>108</v>
      </c>
      <c r="F1382" s="85">
        <v>35.321033633325428</v>
      </c>
      <c r="G1382" s="86"/>
    </row>
    <row r="1383" spans="1:7" x14ac:dyDescent="0.45">
      <c r="A1383" s="84">
        <v>109632</v>
      </c>
      <c r="B1383" s="84">
        <v>100</v>
      </c>
      <c r="C1383" s="84" t="s">
        <v>112</v>
      </c>
      <c r="D1383" s="84">
        <v>1901</v>
      </c>
      <c r="E1383" s="84" t="s">
        <v>108</v>
      </c>
      <c r="F1383" s="85">
        <v>52.926958017308721</v>
      </c>
      <c r="G1383" s="86"/>
    </row>
    <row r="1384" spans="1:7" x14ac:dyDescent="0.45">
      <c r="A1384" s="84">
        <v>114049</v>
      </c>
      <c r="B1384" s="84">
        <v>110</v>
      </c>
      <c r="C1384" s="84" t="s">
        <v>109</v>
      </c>
      <c r="D1384" s="84">
        <v>2006</v>
      </c>
      <c r="E1384" s="84" t="s">
        <v>108</v>
      </c>
      <c r="F1384" s="85">
        <v>93.257553346441881</v>
      </c>
      <c r="G1384" s="86"/>
    </row>
    <row r="1385" spans="1:7" x14ac:dyDescent="0.45">
      <c r="A1385" s="84">
        <v>117323</v>
      </c>
      <c r="B1385" s="84">
        <v>50</v>
      </c>
      <c r="C1385" s="84" t="s">
        <v>109</v>
      </c>
      <c r="D1385" s="84">
        <v>2003</v>
      </c>
      <c r="E1385" s="84" t="s">
        <v>108</v>
      </c>
      <c r="F1385" s="85">
        <v>86.967292016993852</v>
      </c>
      <c r="G1385" s="86"/>
    </row>
    <row r="1386" spans="1:7" x14ac:dyDescent="0.45">
      <c r="A1386" s="84">
        <v>117327</v>
      </c>
      <c r="B1386" s="84">
        <v>100</v>
      </c>
      <c r="C1386" s="84" t="s">
        <v>112</v>
      </c>
      <c r="D1386" s="84">
        <v>1901</v>
      </c>
      <c r="E1386" s="84" t="s">
        <v>108</v>
      </c>
      <c r="F1386" s="85">
        <v>20.082825462812998</v>
      </c>
      <c r="G1386" s="86"/>
    </row>
    <row r="1387" spans="1:7" x14ac:dyDescent="0.45">
      <c r="A1387" s="84">
        <v>123873</v>
      </c>
      <c r="B1387" s="84">
        <v>90</v>
      </c>
      <c r="C1387" s="84" t="s">
        <v>111</v>
      </c>
      <c r="D1387" s="84">
        <v>1995</v>
      </c>
      <c r="E1387" s="84" t="s">
        <v>108</v>
      </c>
      <c r="F1387" s="85">
        <v>91.589642599922314</v>
      </c>
      <c r="G1387" s="86"/>
    </row>
    <row r="1388" spans="1:7" x14ac:dyDescent="0.45">
      <c r="A1388" s="84">
        <v>124511</v>
      </c>
      <c r="B1388" s="84">
        <v>100</v>
      </c>
      <c r="C1388" s="84" t="s">
        <v>112</v>
      </c>
      <c r="D1388" s="84">
        <v>1974</v>
      </c>
      <c r="E1388" s="84" t="s">
        <v>108</v>
      </c>
      <c r="F1388" s="85">
        <v>50.31862641634973</v>
      </c>
      <c r="G1388" s="86"/>
    </row>
    <row r="1389" spans="1:7" x14ac:dyDescent="0.45">
      <c r="A1389" s="84">
        <v>124512</v>
      </c>
      <c r="B1389" s="84">
        <v>100</v>
      </c>
      <c r="C1389" s="84" t="s">
        <v>112</v>
      </c>
      <c r="D1389" s="84">
        <v>1974</v>
      </c>
      <c r="E1389" s="84" t="s">
        <v>108</v>
      </c>
      <c r="F1389" s="85">
        <v>85.613374945145623</v>
      </c>
      <c r="G1389" s="86"/>
    </row>
    <row r="1390" spans="1:7" x14ac:dyDescent="0.45">
      <c r="A1390" s="84">
        <v>124513</v>
      </c>
      <c r="B1390" s="84">
        <v>32</v>
      </c>
      <c r="C1390" s="84" t="s">
        <v>115</v>
      </c>
      <c r="D1390" s="84">
        <v>1901</v>
      </c>
      <c r="E1390" s="84" t="s">
        <v>108</v>
      </c>
      <c r="F1390" s="85">
        <v>50.600267492566097</v>
      </c>
      <c r="G1390" s="86"/>
    </row>
    <row r="1391" spans="1:7" x14ac:dyDescent="0.45">
      <c r="A1391" s="84">
        <v>124941</v>
      </c>
      <c r="B1391" s="84">
        <v>100</v>
      </c>
      <c r="C1391" s="84" t="s">
        <v>112</v>
      </c>
      <c r="D1391" s="84">
        <v>1901</v>
      </c>
      <c r="E1391" s="84" t="s">
        <v>108</v>
      </c>
      <c r="F1391" s="85">
        <v>35.673106587090153</v>
      </c>
      <c r="G1391" s="86"/>
    </row>
    <row r="1392" spans="1:7" x14ac:dyDescent="0.45">
      <c r="A1392" s="84">
        <v>134077</v>
      </c>
      <c r="B1392" s="84">
        <v>100</v>
      </c>
      <c r="C1392" s="84" t="s">
        <v>112</v>
      </c>
      <c r="D1392" s="84">
        <v>1901</v>
      </c>
      <c r="E1392" s="84" t="s">
        <v>108</v>
      </c>
      <c r="F1392" s="85">
        <v>29.209402100375879</v>
      </c>
      <c r="G1392" s="86"/>
    </row>
    <row r="1393" spans="1:7" x14ac:dyDescent="0.45">
      <c r="A1393" s="84">
        <v>134078</v>
      </c>
      <c r="B1393" s="84"/>
      <c r="C1393" s="84"/>
      <c r="D1393" s="84">
        <v>1901</v>
      </c>
      <c r="E1393" s="84" t="s">
        <v>108</v>
      </c>
      <c r="F1393" s="85">
        <v>61.928640634031787</v>
      </c>
      <c r="G1393" s="86"/>
    </row>
    <row r="1394" spans="1:7" x14ac:dyDescent="0.45">
      <c r="A1394" s="84">
        <v>134079</v>
      </c>
      <c r="B1394" s="84"/>
      <c r="C1394" s="84"/>
      <c r="D1394" s="84">
        <v>1901</v>
      </c>
      <c r="E1394" s="84" t="s">
        <v>108</v>
      </c>
      <c r="F1394" s="85">
        <v>18.11128260009243</v>
      </c>
      <c r="G1394" s="86"/>
    </row>
    <row r="1395" spans="1:7" x14ac:dyDescent="0.45">
      <c r="A1395" s="84">
        <v>134080</v>
      </c>
      <c r="B1395" s="84">
        <v>100</v>
      </c>
      <c r="C1395" s="84"/>
      <c r="D1395" s="84">
        <v>1901</v>
      </c>
      <c r="E1395" s="84" t="s">
        <v>108</v>
      </c>
      <c r="F1395" s="85">
        <v>112.3993825439191</v>
      </c>
      <c r="G1395" s="86"/>
    </row>
    <row r="1396" spans="1:7" x14ac:dyDescent="0.45">
      <c r="A1396" s="84">
        <v>166831</v>
      </c>
      <c r="B1396" s="84">
        <v>110</v>
      </c>
      <c r="C1396" s="84" t="s">
        <v>109</v>
      </c>
      <c r="D1396" s="84">
        <v>2019</v>
      </c>
      <c r="E1396" s="84" t="s">
        <v>108</v>
      </c>
      <c r="F1396" s="85">
        <v>8.6897324509769192</v>
      </c>
      <c r="G1396" s="86"/>
    </row>
    <row r="1397" spans="1:7" x14ac:dyDescent="0.45">
      <c r="A1397" s="84">
        <v>99927</v>
      </c>
      <c r="B1397" s="84">
        <v>100</v>
      </c>
      <c r="C1397" s="84" t="s">
        <v>112</v>
      </c>
      <c r="D1397" s="84">
        <v>2001</v>
      </c>
      <c r="E1397" s="84" t="s">
        <v>108</v>
      </c>
      <c r="F1397" s="85">
        <v>1.2547043851521851</v>
      </c>
      <c r="G1397" s="86"/>
    </row>
    <row r="1398" spans="1:7" x14ac:dyDescent="0.45">
      <c r="A1398" s="84">
        <v>100054</v>
      </c>
      <c r="B1398" s="84">
        <v>100</v>
      </c>
      <c r="C1398" s="84" t="s">
        <v>112</v>
      </c>
      <c r="D1398" s="84">
        <v>1947</v>
      </c>
      <c r="E1398" s="84" t="s">
        <v>108</v>
      </c>
      <c r="F1398" s="85">
        <v>1.947338051211843</v>
      </c>
      <c r="G1398" s="86"/>
    </row>
    <row r="1399" spans="1:7" x14ac:dyDescent="0.45">
      <c r="A1399" s="84">
        <v>100057</v>
      </c>
      <c r="B1399" s="84">
        <v>90</v>
      </c>
      <c r="C1399" s="84" t="s">
        <v>111</v>
      </c>
      <c r="D1399" s="84">
        <v>1995</v>
      </c>
      <c r="E1399" s="84" t="s">
        <v>108</v>
      </c>
      <c r="F1399" s="85">
        <v>123.5601388840366</v>
      </c>
      <c r="G1399" s="86"/>
    </row>
    <row r="1400" spans="1:7" x14ac:dyDescent="0.45">
      <c r="A1400" s="84">
        <v>100059</v>
      </c>
      <c r="B1400" s="84">
        <v>63</v>
      </c>
      <c r="C1400" s="84" t="s">
        <v>111</v>
      </c>
      <c r="D1400" s="84">
        <v>2001</v>
      </c>
      <c r="E1400" s="84" t="s">
        <v>108</v>
      </c>
      <c r="F1400" s="85">
        <v>110.2543926575465</v>
      </c>
      <c r="G1400" s="86"/>
    </row>
    <row r="1401" spans="1:7" x14ac:dyDescent="0.45">
      <c r="A1401" s="84">
        <v>100060</v>
      </c>
      <c r="B1401" s="84">
        <v>40</v>
      </c>
      <c r="C1401" s="84" t="s">
        <v>111</v>
      </c>
      <c r="D1401" s="84">
        <v>2001</v>
      </c>
      <c r="E1401" s="84" t="s">
        <v>108</v>
      </c>
      <c r="F1401" s="85">
        <v>31.136017007298701</v>
      </c>
      <c r="G1401" s="86"/>
    </row>
    <row r="1402" spans="1:7" x14ac:dyDescent="0.45">
      <c r="A1402" s="84">
        <v>109532</v>
      </c>
      <c r="B1402" s="84">
        <v>100</v>
      </c>
      <c r="C1402" s="84" t="s">
        <v>112</v>
      </c>
      <c r="D1402" s="84">
        <v>1962</v>
      </c>
      <c r="E1402" s="84" t="s">
        <v>108</v>
      </c>
      <c r="F1402" s="85">
        <v>47.836642460259966</v>
      </c>
      <c r="G1402" s="86"/>
    </row>
    <row r="1403" spans="1:7" x14ac:dyDescent="0.45">
      <c r="A1403" s="84">
        <v>114048</v>
      </c>
      <c r="B1403" s="84">
        <v>110</v>
      </c>
      <c r="C1403" s="84" t="s">
        <v>109</v>
      </c>
      <c r="D1403" s="84">
        <v>2006</v>
      </c>
      <c r="E1403" s="84" t="s">
        <v>108</v>
      </c>
      <c r="F1403" s="85">
        <v>223.69111030234021</v>
      </c>
      <c r="G1403" s="86"/>
    </row>
    <row r="1404" spans="1:7" x14ac:dyDescent="0.45">
      <c r="A1404" s="84">
        <v>119517</v>
      </c>
      <c r="B1404" s="84">
        <v>100</v>
      </c>
      <c r="C1404" s="84" t="s">
        <v>112</v>
      </c>
      <c r="D1404" s="84">
        <v>1970</v>
      </c>
      <c r="E1404" s="84" t="s">
        <v>108</v>
      </c>
      <c r="F1404" s="85">
        <v>225.00306938420829</v>
      </c>
      <c r="G1404" s="86"/>
    </row>
    <row r="1405" spans="1:7" ht="19.5" x14ac:dyDescent="0.45">
      <c r="A1405" s="84">
        <v>124520</v>
      </c>
      <c r="B1405" s="84">
        <v>32</v>
      </c>
      <c r="C1405" s="84" t="s">
        <v>115</v>
      </c>
      <c r="D1405" s="84">
        <v>1901</v>
      </c>
      <c r="E1405" s="84" t="s">
        <v>108</v>
      </c>
      <c r="F1405" s="85">
        <v>61.370294789224253</v>
      </c>
      <c r="G1405" s="86" t="s">
        <v>139</v>
      </c>
    </row>
    <row r="1406" spans="1:7" x14ac:dyDescent="0.45">
      <c r="A1406" s="84">
        <v>124529</v>
      </c>
      <c r="B1406" s="84">
        <v>100</v>
      </c>
      <c r="C1406" s="84" t="s">
        <v>112</v>
      </c>
      <c r="D1406" s="84">
        <v>1974</v>
      </c>
      <c r="E1406" s="84" t="s">
        <v>108</v>
      </c>
      <c r="F1406" s="85">
        <v>223.63777555976071</v>
      </c>
      <c r="G1406" s="86"/>
    </row>
    <row r="1407" spans="1:7" x14ac:dyDescent="0.45">
      <c r="A1407" s="84">
        <v>125301</v>
      </c>
      <c r="B1407" s="84">
        <v>40</v>
      </c>
      <c r="C1407" s="84" t="s">
        <v>109</v>
      </c>
      <c r="D1407" s="84">
        <v>2015</v>
      </c>
      <c r="E1407" s="84" t="s">
        <v>108</v>
      </c>
      <c r="F1407" s="85">
        <v>46.357568591590592</v>
      </c>
      <c r="G1407" s="86"/>
    </row>
    <row r="1408" spans="1:7" x14ac:dyDescent="0.45">
      <c r="A1408" s="84">
        <v>125303</v>
      </c>
      <c r="B1408" s="84">
        <v>100</v>
      </c>
      <c r="C1408" s="84" t="s">
        <v>112</v>
      </c>
      <c r="D1408" s="84">
        <v>1974</v>
      </c>
      <c r="E1408" s="84" t="s">
        <v>108</v>
      </c>
      <c r="F1408" s="85">
        <v>179.7964539399737</v>
      </c>
      <c r="G1408" s="86"/>
    </row>
    <row r="1409" spans="1:7" x14ac:dyDescent="0.45">
      <c r="A1409" s="84">
        <v>125318</v>
      </c>
      <c r="B1409" s="84">
        <v>110</v>
      </c>
      <c r="C1409" s="84" t="s">
        <v>109</v>
      </c>
      <c r="D1409" s="84">
        <v>2006</v>
      </c>
      <c r="E1409" s="84" t="s">
        <v>108</v>
      </c>
      <c r="F1409" s="85">
        <v>236.40337498425359</v>
      </c>
      <c r="G1409" s="86"/>
    </row>
    <row r="1410" spans="1:7" x14ac:dyDescent="0.45">
      <c r="A1410" s="84">
        <v>125320</v>
      </c>
      <c r="B1410" s="84">
        <v>110</v>
      </c>
      <c r="C1410" s="84" t="s">
        <v>109</v>
      </c>
      <c r="D1410" s="84">
        <v>2015</v>
      </c>
      <c r="E1410" s="84" t="s">
        <v>108</v>
      </c>
      <c r="F1410" s="85">
        <v>115.1176132288156</v>
      </c>
      <c r="G1410" s="86"/>
    </row>
    <row r="1411" spans="1:7" x14ac:dyDescent="0.45">
      <c r="A1411" s="84">
        <v>131648</v>
      </c>
      <c r="B1411" s="84">
        <v>110</v>
      </c>
      <c r="C1411" s="84" t="s">
        <v>109</v>
      </c>
      <c r="D1411" s="84">
        <v>2016</v>
      </c>
      <c r="E1411" s="84" t="s">
        <v>108</v>
      </c>
      <c r="F1411" s="85">
        <v>9.6296849857194733</v>
      </c>
      <c r="G1411" s="86"/>
    </row>
    <row r="1412" spans="1:7" x14ac:dyDescent="0.45">
      <c r="A1412" s="84">
        <v>134105</v>
      </c>
      <c r="B1412" s="84">
        <v>110</v>
      </c>
      <c r="C1412" s="84" t="s">
        <v>114</v>
      </c>
      <c r="D1412" s="84">
        <v>2000</v>
      </c>
      <c r="E1412" s="84" t="s">
        <v>108</v>
      </c>
      <c r="F1412" s="85">
        <v>436.71291845164922</v>
      </c>
      <c r="G1412" s="86"/>
    </row>
    <row r="1413" spans="1:7" x14ac:dyDescent="0.45">
      <c r="A1413" s="84">
        <v>134106</v>
      </c>
      <c r="B1413" s="84">
        <v>110</v>
      </c>
      <c r="C1413" s="84" t="s">
        <v>109</v>
      </c>
      <c r="D1413" s="84">
        <v>2006</v>
      </c>
      <c r="E1413" s="84" t="s">
        <v>108</v>
      </c>
      <c r="F1413" s="85">
        <v>422.02081171406348</v>
      </c>
      <c r="G1413" s="86"/>
    </row>
    <row r="1414" spans="1:7" x14ac:dyDescent="0.45">
      <c r="A1414" s="84">
        <v>134109</v>
      </c>
      <c r="B1414" s="84">
        <v>50</v>
      </c>
      <c r="C1414" s="84" t="s">
        <v>109</v>
      </c>
      <c r="D1414" s="84">
        <v>2007</v>
      </c>
      <c r="E1414" s="84" t="s">
        <v>108</v>
      </c>
      <c r="F1414" s="85">
        <v>94.588623816090475</v>
      </c>
      <c r="G1414" s="86"/>
    </row>
    <row r="1415" spans="1:7" x14ac:dyDescent="0.45">
      <c r="A1415" s="84">
        <v>134110</v>
      </c>
      <c r="B1415" s="84">
        <v>110</v>
      </c>
      <c r="C1415" s="84" t="s">
        <v>109</v>
      </c>
      <c r="D1415" s="84">
        <v>2006</v>
      </c>
      <c r="E1415" s="84" t="s">
        <v>108</v>
      </c>
      <c r="F1415" s="85">
        <v>2.5234782000267</v>
      </c>
      <c r="G1415" s="86"/>
    </row>
    <row r="1416" spans="1:7" x14ac:dyDescent="0.45">
      <c r="A1416" s="84">
        <v>134111</v>
      </c>
      <c r="B1416" s="84">
        <v>110</v>
      </c>
      <c r="C1416" s="84" t="s">
        <v>111</v>
      </c>
      <c r="D1416" s="84">
        <v>2001</v>
      </c>
      <c r="E1416" s="84" t="s">
        <v>108</v>
      </c>
      <c r="F1416" s="85">
        <v>71.476997242455752</v>
      </c>
      <c r="G1416" s="86"/>
    </row>
    <row r="1417" spans="1:7" x14ac:dyDescent="0.45">
      <c r="A1417" s="84">
        <v>134374</v>
      </c>
      <c r="B1417" s="84">
        <v>90</v>
      </c>
      <c r="C1417" s="84" t="s">
        <v>111</v>
      </c>
      <c r="D1417" s="84">
        <v>1995</v>
      </c>
      <c r="E1417" s="84" t="s">
        <v>108</v>
      </c>
      <c r="F1417" s="85">
        <v>99.432658143307137</v>
      </c>
      <c r="G1417" s="86"/>
    </row>
    <row r="1418" spans="1:7" x14ac:dyDescent="0.45">
      <c r="A1418" s="84">
        <v>141256</v>
      </c>
      <c r="B1418" s="84">
        <v>40</v>
      </c>
      <c r="C1418" s="84" t="s">
        <v>109</v>
      </c>
      <c r="D1418" s="84">
        <v>2017</v>
      </c>
      <c r="E1418" s="84" t="s">
        <v>108</v>
      </c>
      <c r="F1418" s="85">
        <v>56.034917032855702</v>
      </c>
      <c r="G1418" s="86"/>
    </row>
    <row r="1419" spans="1:7" x14ac:dyDescent="0.45">
      <c r="A1419" s="84">
        <v>166827</v>
      </c>
      <c r="B1419" s="84">
        <v>50</v>
      </c>
      <c r="C1419" s="84" t="s">
        <v>109</v>
      </c>
      <c r="D1419" s="84">
        <v>2019</v>
      </c>
      <c r="E1419" s="84" t="s">
        <v>108</v>
      </c>
      <c r="F1419" s="85">
        <v>1.1086606889391919</v>
      </c>
      <c r="G1419" s="86"/>
    </row>
    <row r="1420" spans="1:7" x14ac:dyDescent="0.45">
      <c r="A1420" s="84">
        <v>166830</v>
      </c>
      <c r="B1420" s="84">
        <v>110</v>
      </c>
      <c r="C1420" s="84" t="s">
        <v>109</v>
      </c>
      <c r="D1420" s="84">
        <v>2019</v>
      </c>
      <c r="E1420" s="84" t="s">
        <v>108</v>
      </c>
      <c r="F1420" s="85">
        <v>4.6149973436225977</v>
      </c>
      <c r="G1420" s="86"/>
    </row>
    <row r="1421" spans="1:7" x14ac:dyDescent="0.45">
      <c r="A1421" s="84">
        <v>166832</v>
      </c>
      <c r="B1421" s="84">
        <v>110</v>
      </c>
      <c r="C1421" s="84" t="s">
        <v>109</v>
      </c>
      <c r="D1421" s="84">
        <v>2019</v>
      </c>
      <c r="E1421" s="84" t="s">
        <v>108</v>
      </c>
      <c r="F1421" s="85">
        <v>212.72718160620471</v>
      </c>
      <c r="G1421" s="86"/>
    </row>
    <row r="1422" spans="1:7" x14ac:dyDescent="0.45">
      <c r="A1422" s="84">
        <v>167458</v>
      </c>
      <c r="B1422" s="84">
        <v>50</v>
      </c>
      <c r="C1422" s="84" t="s">
        <v>109</v>
      </c>
      <c r="D1422" s="84">
        <v>2019</v>
      </c>
      <c r="E1422" s="84" t="s">
        <v>108</v>
      </c>
      <c r="F1422" s="85">
        <v>0.85081745122734398</v>
      </c>
      <c r="G1422" s="86"/>
    </row>
    <row r="1423" spans="1:7" x14ac:dyDescent="0.45">
      <c r="A1423" s="84">
        <v>167460</v>
      </c>
      <c r="B1423" s="84">
        <v>63</v>
      </c>
      <c r="C1423" s="84" t="s">
        <v>109</v>
      </c>
      <c r="D1423" s="84">
        <v>2019</v>
      </c>
      <c r="E1423" s="84" t="s">
        <v>108</v>
      </c>
      <c r="F1423" s="85">
        <v>5.4877373246363836</v>
      </c>
      <c r="G1423" s="86"/>
    </row>
    <row r="1424" spans="1:7" x14ac:dyDescent="0.45">
      <c r="A1424" s="84">
        <v>167503</v>
      </c>
      <c r="B1424" s="84">
        <v>110</v>
      </c>
      <c r="C1424" s="84" t="s">
        <v>109</v>
      </c>
      <c r="D1424" s="84">
        <v>2019</v>
      </c>
      <c r="E1424" s="84" t="s">
        <v>108</v>
      </c>
      <c r="F1424" s="85">
        <v>187.0218855253147</v>
      </c>
      <c r="G1424" s="86"/>
    </row>
    <row r="1425" spans="1:7" x14ac:dyDescent="0.45">
      <c r="A1425" s="84">
        <v>167504</v>
      </c>
      <c r="B1425" s="84">
        <v>110</v>
      </c>
      <c r="C1425" s="84" t="s">
        <v>109</v>
      </c>
      <c r="D1425" s="84">
        <v>2019</v>
      </c>
      <c r="E1425" s="84" t="s">
        <v>108</v>
      </c>
      <c r="F1425" s="85">
        <v>192.0049634009969</v>
      </c>
      <c r="G1425" s="86"/>
    </row>
    <row r="1426" spans="1:7" x14ac:dyDescent="0.45">
      <c r="A1426" s="84">
        <v>168469</v>
      </c>
      <c r="B1426" s="84">
        <v>110</v>
      </c>
      <c r="C1426" s="84" t="s">
        <v>109</v>
      </c>
      <c r="D1426" s="84">
        <v>2019</v>
      </c>
      <c r="E1426" s="84" t="s">
        <v>108</v>
      </c>
      <c r="F1426" s="85">
        <v>1.6657271659446571</v>
      </c>
      <c r="G1426" s="86"/>
    </row>
    <row r="1427" spans="1:7" x14ac:dyDescent="0.45">
      <c r="A1427" s="84"/>
      <c r="B1427" s="84">
        <v>110</v>
      </c>
      <c r="C1427" s="84" t="s">
        <v>109</v>
      </c>
      <c r="D1427" s="84">
        <v>2019</v>
      </c>
      <c r="E1427" s="84"/>
      <c r="F1427" s="85">
        <v>7.36797697026E-3</v>
      </c>
      <c r="G1427" s="86"/>
    </row>
    <row r="1428" spans="1:7" x14ac:dyDescent="0.45">
      <c r="A1428" s="84">
        <v>100052</v>
      </c>
      <c r="B1428" s="84">
        <v>90</v>
      </c>
      <c r="C1428" s="84" t="s">
        <v>109</v>
      </c>
      <c r="D1428" s="84">
        <v>1999</v>
      </c>
      <c r="E1428" s="84" t="s">
        <v>108</v>
      </c>
      <c r="F1428" s="85">
        <v>132.4477068005279</v>
      </c>
      <c r="G1428" s="86" t="s">
        <v>273</v>
      </c>
    </row>
    <row r="1429" spans="1:7" x14ac:dyDescent="0.45">
      <c r="A1429" s="84">
        <v>104815</v>
      </c>
      <c r="B1429" s="84">
        <v>40</v>
      </c>
      <c r="C1429" s="84" t="s">
        <v>109</v>
      </c>
      <c r="D1429" s="84">
        <v>2006</v>
      </c>
      <c r="E1429" s="84" t="s">
        <v>108</v>
      </c>
      <c r="F1429" s="85">
        <v>15.75181740207462</v>
      </c>
      <c r="G1429" s="86"/>
    </row>
    <row r="1430" spans="1:7" x14ac:dyDescent="0.45">
      <c r="A1430" s="84">
        <v>104816</v>
      </c>
      <c r="B1430" s="84">
        <v>40</v>
      </c>
      <c r="C1430" s="84" t="s">
        <v>109</v>
      </c>
      <c r="D1430" s="84">
        <v>2006</v>
      </c>
      <c r="E1430" s="84" t="s">
        <v>108</v>
      </c>
      <c r="F1430" s="85">
        <v>24.069800412604891</v>
      </c>
      <c r="G1430" s="86"/>
    </row>
    <row r="1431" spans="1:7" x14ac:dyDescent="0.45">
      <c r="A1431" s="84">
        <v>107276</v>
      </c>
      <c r="B1431" s="84">
        <v>90</v>
      </c>
      <c r="C1431" s="84" t="s">
        <v>109</v>
      </c>
      <c r="D1431" s="84">
        <v>2006</v>
      </c>
      <c r="E1431" s="84" t="s">
        <v>108</v>
      </c>
      <c r="F1431" s="85">
        <v>16.26392644198387</v>
      </c>
      <c r="G1431" s="86"/>
    </row>
    <row r="1432" spans="1:7" x14ac:dyDescent="0.45">
      <c r="A1432" s="84">
        <v>114153</v>
      </c>
      <c r="B1432" s="84">
        <v>110</v>
      </c>
      <c r="C1432" s="84" t="s">
        <v>109</v>
      </c>
      <c r="D1432" s="84">
        <v>2006</v>
      </c>
      <c r="E1432" s="84" t="s">
        <v>108</v>
      </c>
      <c r="F1432" s="85">
        <v>254.70697280150671</v>
      </c>
      <c r="G1432" s="86"/>
    </row>
    <row r="1433" spans="1:7" x14ac:dyDescent="0.45">
      <c r="A1433" s="84">
        <v>114212</v>
      </c>
      <c r="B1433" s="84">
        <v>90</v>
      </c>
      <c r="C1433" s="84" t="s">
        <v>109</v>
      </c>
      <c r="D1433" s="84">
        <v>2006</v>
      </c>
      <c r="E1433" s="84" t="s">
        <v>108</v>
      </c>
      <c r="F1433" s="85">
        <v>171.7985527603517</v>
      </c>
      <c r="G1433" s="86"/>
    </row>
    <row r="1434" spans="1:7" x14ac:dyDescent="0.45">
      <c r="A1434" s="84">
        <v>117723</v>
      </c>
      <c r="B1434" s="84">
        <v>90</v>
      </c>
      <c r="C1434" s="84" t="s">
        <v>109</v>
      </c>
      <c r="D1434" s="84">
        <v>2006</v>
      </c>
      <c r="E1434" s="84" t="s">
        <v>108</v>
      </c>
      <c r="F1434" s="85">
        <v>136.48833760250329</v>
      </c>
      <c r="G1434" s="86"/>
    </row>
    <row r="1435" spans="1:7" x14ac:dyDescent="0.45">
      <c r="A1435" s="84">
        <v>117727</v>
      </c>
      <c r="B1435" s="84">
        <v>25</v>
      </c>
      <c r="C1435" s="84" t="s">
        <v>109</v>
      </c>
      <c r="D1435" s="84">
        <v>1901</v>
      </c>
      <c r="E1435" s="84" t="s">
        <v>108</v>
      </c>
      <c r="F1435" s="85">
        <v>38.454509407799783</v>
      </c>
      <c r="G1435" s="86" t="s">
        <v>140</v>
      </c>
    </row>
    <row r="1436" spans="1:7" x14ac:dyDescent="0.45">
      <c r="A1436" s="84">
        <v>131623</v>
      </c>
      <c r="B1436" s="84">
        <v>40</v>
      </c>
      <c r="C1436" s="84" t="s">
        <v>109</v>
      </c>
      <c r="D1436" s="84">
        <v>2016</v>
      </c>
      <c r="E1436" s="84" t="s">
        <v>108</v>
      </c>
      <c r="F1436" s="85">
        <v>5.1405091500066398</v>
      </c>
      <c r="G1436" s="86"/>
    </row>
    <row r="1437" spans="1:7" x14ac:dyDescent="0.45">
      <c r="A1437" s="84">
        <v>131649</v>
      </c>
      <c r="B1437" s="84">
        <v>160</v>
      </c>
      <c r="C1437" s="84" t="s">
        <v>109</v>
      </c>
      <c r="D1437" s="84">
        <v>2016</v>
      </c>
      <c r="E1437" s="84" t="s">
        <v>108</v>
      </c>
      <c r="F1437" s="85">
        <v>551.5776718945516</v>
      </c>
      <c r="G1437" s="86"/>
    </row>
    <row r="1438" spans="1:7" x14ac:dyDescent="0.45">
      <c r="A1438" s="84">
        <v>134376</v>
      </c>
      <c r="B1438" s="84">
        <v>90</v>
      </c>
      <c r="C1438" s="84" t="s">
        <v>109</v>
      </c>
      <c r="D1438" s="84">
        <v>2002</v>
      </c>
      <c r="E1438" s="84" t="s">
        <v>108</v>
      </c>
      <c r="F1438" s="85">
        <v>148.48488985067559</v>
      </c>
      <c r="G1438" s="86"/>
    </row>
    <row r="1439" spans="1:7" x14ac:dyDescent="0.45">
      <c r="A1439" s="84">
        <v>166836</v>
      </c>
      <c r="B1439" s="84">
        <v>110</v>
      </c>
      <c r="C1439" s="84" t="s">
        <v>109</v>
      </c>
      <c r="D1439" s="84">
        <v>2019</v>
      </c>
      <c r="E1439" s="84" t="s">
        <v>108</v>
      </c>
      <c r="F1439" s="85">
        <v>1.422300129763479</v>
      </c>
      <c r="G1439" s="86"/>
    </row>
    <row r="1440" spans="1:7" x14ac:dyDescent="0.45">
      <c r="A1440" s="84">
        <v>166838</v>
      </c>
      <c r="B1440" s="84">
        <v>110</v>
      </c>
      <c r="C1440" s="84" t="s">
        <v>109</v>
      </c>
      <c r="D1440" s="84">
        <v>2016</v>
      </c>
      <c r="E1440" s="84" t="s">
        <v>108</v>
      </c>
      <c r="F1440" s="85">
        <v>50.492948559612323</v>
      </c>
      <c r="G1440" s="86"/>
    </row>
    <row r="1441" spans="1:7" x14ac:dyDescent="0.45">
      <c r="A1441" s="84">
        <v>166839</v>
      </c>
      <c r="B1441" s="84">
        <v>90</v>
      </c>
      <c r="C1441" s="84" t="s">
        <v>109</v>
      </c>
      <c r="D1441" s="84">
        <v>2019</v>
      </c>
      <c r="E1441" s="84" t="s">
        <v>108</v>
      </c>
      <c r="F1441" s="85">
        <v>1.6790726542492169</v>
      </c>
      <c r="G1441" s="86"/>
    </row>
    <row r="1442" spans="1:7" x14ac:dyDescent="0.45">
      <c r="A1442" s="84">
        <v>166841</v>
      </c>
      <c r="B1442" s="84">
        <v>110</v>
      </c>
      <c r="C1442" s="84" t="s">
        <v>109</v>
      </c>
      <c r="D1442" s="84">
        <v>2019</v>
      </c>
      <c r="E1442" s="84" t="s">
        <v>108</v>
      </c>
      <c r="F1442" s="85">
        <v>1.324121530416343</v>
      </c>
      <c r="G1442" s="86"/>
    </row>
    <row r="1443" spans="1:7" x14ac:dyDescent="0.45">
      <c r="A1443" s="84">
        <v>166842</v>
      </c>
      <c r="B1443" s="84">
        <v>225</v>
      </c>
      <c r="C1443" s="84" t="s">
        <v>109</v>
      </c>
      <c r="D1443" s="84">
        <v>2019</v>
      </c>
      <c r="E1443" s="84" t="s">
        <v>108</v>
      </c>
      <c r="F1443" s="85">
        <v>262.74340426890632</v>
      </c>
      <c r="G1443" s="86"/>
    </row>
    <row r="1444" spans="1:7" x14ac:dyDescent="0.45">
      <c r="A1444" s="84">
        <v>3418</v>
      </c>
      <c r="B1444" s="84">
        <v>32</v>
      </c>
      <c r="C1444" s="84" t="s">
        <v>109</v>
      </c>
      <c r="D1444" s="84">
        <v>2013</v>
      </c>
      <c r="E1444" s="84"/>
      <c r="F1444" s="85">
        <v>16.35784474044701</v>
      </c>
      <c r="G1444" s="86"/>
    </row>
    <row r="1445" spans="1:7" x14ac:dyDescent="0.45">
      <c r="A1445" s="84">
        <v>14192</v>
      </c>
      <c r="B1445" s="84">
        <v>0</v>
      </c>
      <c r="C1445" s="84"/>
      <c r="D1445" s="84">
        <v>1901</v>
      </c>
      <c r="E1445" s="84"/>
      <c r="F1445" s="85">
        <v>23.06652975517525</v>
      </c>
      <c r="G1445" s="86"/>
    </row>
    <row r="1446" spans="1:7" x14ac:dyDescent="0.45">
      <c r="A1446" s="84">
        <v>104404</v>
      </c>
      <c r="B1446" s="84">
        <v>100</v>
      </c>
      <c r="C1446" s="84"/>
      <c r="D1446" s="84">
        <v>1901</v>
      </c>
      <c r="E1446" s="84" t="s">
        <v>108</v>
      </c>
      <c r="F1446" s="85">
        <v>63.753532408721142</v>
      </c>
      <c r="G1446" s="86"/>
    </row>
    <row r="1447" spans="1:7" x14ac:dyDescent="0.45">
      <c r="A1447" s="84">
        <v>104405</v>
      </c>
      <c r="B1447" s="84">
        <v>100</v>
      </c>
      <c r="C1447" s="84"/>
      <c r="D1447" s="84">
        <v>1901</v>
      </c>
      <c r="E1447" s="84" t="s">
        <v>108</v>
      </c>
      <c r="F1447" s="85">
        <v>64.130593027153708</v>
      </c>
      <c r="G1447" s="86"/>
    </row>
    <row r="1448" spans="1:7" x14ac:dyDescent="0.45">
      <c r="A1448" s="84">
        <v>105064</v>
      </c>
      <c r="B1448" s="84">
        <v>32</v>
      </c>
      <c r="C1448" s="84" t="s">
        <v>111</v>
      </c>
      <c r="D1448" s="84">
        <v>2001</v>
      </c>
      <c r="E1448" s="84" t="s">
        <v>108</v>
      </c>
      <c r="F1448" s="85">
        <v>31.578799065169971</v>
      </c>
      <c r="G1448" s="86"/>
    </row>
    <row r="1449" spans="1:7" x14ac:dyDescent="0.45">
      <c r="A1449" s="84">
        <v>107140</v>
      </c>
      <c r="B1449" s="84">
        <v>90</v>
      </c>
      <c r="C1449" s="84" t="s">
        <v>111</v>
      </c>
      <c r="D1449" s="84">
        <v>1901</v>
      </c>
      <c r="E1449" s="84" t="s">
        <v>108</v>
      </c>
      <c r="F1449" s="85">
        <v>50.024572729581728</v>
      </c>
      <c r="G1449" s="86"/>
    </row>
    <row r="1450" spans="1:7" x14ac:dyDescent="0.45">
      <c r="A1450" s="84">
        <v>107338</v>
      </c>
      <c r="B1450" s="84">
        <v>150</v>
      </c>
      <c r="C1450" s="84" t="s">
        <v>112</v>
      </c>
      <c r="D1450" s="84">
        <v>1901</v>
      </c>
      <c r="E1450" s="84" t="s">
        <v>108</v>
      </c>
      <c r="F1450" s="85">
        <v>67.763281338874179</v>
      </c>
      <c r="G1450" s="86"/>
    </row>
    <row r="1451" spans="1:7" x14ac:dyDescent="0.45">
      <c r="A1451" s="84">
        <v>114042</v>
      </c>
      <c r="B1451" s="84">
        <v>225</v>
      </c>
      <c r="C1451" s="84" t="s">
        <v>109</v>
      </c>
      <c r="D1451" s="84">
        <v>2006</v>
      </c>
      <c r="E1451" s="84" t="s">
        <v>108</v>
      </c>
      <c r="F1451" s="85">
        <v>264.11078179541772</v>
      </c>
      <c r="G1451" s="86"/>
    </row>
    <row r="1452" spans="1:7" ht="19.5" x14ac:dyDescent="0.45">
      <c r="A1452" s="84">
        <v>114043</v>
      </c>
      <c r="B1452" s="84">
        <v>110</v>
      </c>
      <c r="C1452" s="84" t="s">
        <v>109</v>
      </c>
      <c r="D1452" s="84">
        <v>2004</v>
      </c>
      <c r="E1452" s="84" t="s">
        <v>108</v>
      </c>
      <c r="F1452" s="85">
        <v>239.90574423084391</v>
      </c>
      <c r="G1452" s="86" t="s">
        <v>306</v>
      </c>
    </row>
    <row r="1453" spans="1:7" x14ac:dyDescent="0.45">
      <c r="A1453" s="84">
        <v>117846</v>
      </c>
      <c r="B1453" s="84">
        <v>75</v>
      </c>
      <c r="C1453" s="84" t="s">
        <v>109</v>
      </c>
      <c r="D1453" s="84">
        <v>2002</v>
      </c>
      <c r="E1453" s="84" t="s">
        <v>108</v>
      </c>
      <c r="F1453" s="85">
        <v>141.78010515570369</v>
      </c>
      <c r="G1453" s="86"/>
    </row>
    <row r="1454" spans="1:7" x14ac:dyDescent="0.45">
      <c r="A1454" s="84">
        <v>117847</v>
      </c>
      <c r="B1454" s="84">
        <v>160</v>
      </c>
      <c r="C1454" s="84" t="s">
        <v>109</v>
      </c>
      <c r="D1454" s="84">
        <v>2011</v>
      </c>
      <c r="E1454" s="84" t="s">
        <v>108</v>
      </c>
      <c r="F1454" s="85">
        <v>12.38625765581855</v>
      </c>
      <c r="G1454" s="86"/>
    </row>
    <row r="1455" spans="1:7" x14ac:dyDescent="0.45">
      <c r="A1455" s="84">
        <v>117850</v>
      </c>
      <c r="B1455" s="84">
        <v>160</v>
      </c>
      <c r="C1455" s="84" t="s">
        <v>109</v>
      </c>
      <c r="D1455" s="84">
        <v>2011</v>
      </c>
      <c r="E1455" s="84" t="s">
        <v>108</v>
      </c>
      <c r="F1455" s="85">
        <v>178.96835032119881</v>
      </c>
      <c r="G1455" s="86"/>
    </row>
    <row r="1456" spans="1:7" x14ac:dyDescent="0.45">
      <c r="A1456" s="84">
        <v>117870</v>
      </c>
      <c r="B1456" s="84">
        <v>200</v>
      </c>
      <c r="C1456" s="84" t="s">
        <v>112</v>
      </c>
      <c r="D1456" s="84">
        <v>1901</v>
      </c>
      <c r="E1456" s="84" t="s">
        <v>108</v>
      </c>
      <c r="F1456" s="85">
        <v>34.527796386947252</v>
      </c>
      <c r="G1456" s="86" t="s">
        <v>141</v>
      </c>
    </row>
    <row r="1457" spans="1:7" x14ac:dyDescent="0.45">
      <c r="A1457" s="84">
        <v>117873</v>
      </c>
      <c r="B1457" s="84">
        <v>150</v>
      </c>
      <c r="C1457" s="84" t="s">
        <v>112</v>
      </c>
      <c r="D1457" s="84">
        <v>1967</v>
      </c>
      <c r="E1457" s="84" t="s">
        <v>108</v>
      </c>
      <c r="F1457" s="85">
        <v>72.458775585985066</v>
      </c>
      <c r="G1457" s="86"/>
    </row>
    <row r="1458" spans="1:7" x14ac:dyDescent="0.45">
      <c r="A1458" s="84">
        <v>117882</v>
      </c>
      <c r="B1458" s="84">
        <v>225</v>
      </c>
      <c r="C1458" s="84" t="s">
        <v>109</v>
      </c>
      <c r="D1458" s="84">
        <v>2011</v>
      </c>
      <c r="E1458" s="84" t="s">
        <v>108</v>
      </c>
      <c r="F1458" s="85">
        <v>381.22905881254252</v>
      </c>
      <c r="G1458" s="86"/>
    </row>
    <row r="1459" spans="1:7" x14ac:dyDescent="0.45">
      <c r="A1459" s="84">
        <v>117883</v>
      </c>
      <c r="B1459" s="84">
        <v>160</v>
      </c>
      <c r="C1459" s="84" t="s">
        <v>109</v>
      </c>
      <c r="D1459" s="84">
        <v>2011</v>
      </c>
      <c r="E1459" s="84" t="s">
        <v>108</v>
      </c>
      <c r="F1459" s="85">
        <v>135.6349699443096</v>
      </c>
      <c r="G1459" s="86"/>
    </row>
    <row r="1460" spans="1:7" x14ac:dyDescent="0.45">
      <c r="A1460" s="84">
        <v>119724</v>
      </c>
      <c r="B1460" s="84">
        <v>150</v>
      </c>
      <c r="C1460" s="84" t="s">
        <v>112</v>
      </c>
      <c r="D1460" s="84">
        <v>1967</v>
      </c>
      <c r="E1460" s="84" t="s">
        <v>108</v>
      </c>
      <c r="F1460" s="85">
        <v>93.190034319662246</v>
      </c>
      <c r="G1460" s="86"/>
    </row>
    <row r="1461" spans="1:7" x14ac:dyDescent="0.45">
      <c r="A1461" s="84">
        <v>121136</v>
      </c>
      <c r="B1461" s="84">
        <v>225</v>
      </c>
      <c r="C1461" s="84" t="s">
        <v>111</v>
      </c>
      <c r="D1461" s="84">
        <v>2001</v>
      </c>
      <c r="E1461" s="84" t="s">
        <v>108</v>
      </c>
      <c r="F1461" s="85">
        <v>18.727883002093051</v>
      </c>
      <c r="G1461" s="86"/>
    </row>
    <row r="1462" spans="1:7" ht="19.5" x14ac:dyDescent="0.45">
      <c r="A1462" s="84">
        <v>124619</v>
      </c>
      <c r="B1462" s="84">
        <v>90</v>
      </c>
      <c r="C1462" s="84" t="s">
        <v>111</v>
      </c>
      <c r="D1462" s="84">
        <v>1901</v>
      </c>
      <c r="E1462" s="84" t="s">
        <v>108</v>
      </c>
      <c r="F1462" s="85">
        <v>30.62975286084874</v>
      </c>
      <c r="G1462" s="86" t="s">
        <v>142</v>
      </c>
    </row>
    <row r="1463" spans="1:7" x14ac:dyDescent="0.45">
      <c r="A1463" s="84">
        <v>126760</v>
      </c>
      <c r="B1463" s="84">
        <v>150</v>
      </c>
      <c r="C1463" s="84" t="s">
        <v>112</v>
      </c>
      <c r="D1463" s="84">
        <v>1901</v>
      </c>
      <c r="E1463" s="84" t="s">
        <v>108</v>
      </c>
      <c r="F1463" s="85">
        <v>10.307616424206049</v>
      </c>
      <c r="G1463" s="86"/>
    </row>
    <row r="1464" spans="1:7" x14ac:dyDescent="0.45">
      <c r="A1464" s="84">
        <v>134377</v>
      </c>
      <c r="B1464" s="84">
        <v>225</v>
      </c>
      <c r="C1464" s="84" t="s">
        <v>109</v>
      </c>
      <c r="D1464" s="84">
        <v>2001</v>
      </c>
      <c r="E1464" s="84" t="s">
        <v>108</v>
      </c>
      <c r="F1464" s="85">
        <v>351.05833488549371</v>
      </c>
      <c r="G1464" s="86"/>
    </row>
    <row r="1465" spans="1:7" x14ac:dyDescent="0.45">
      <c r="A1465" s="84">
        <v>134379</v>
      </c>
      <c r="B1465" s="84">
        <v>225</v>
      </c>
      <c r="C1465" s="84" t="s">
        <v>109</v>
      </c>
      <c r="D1465" s="84">
        <v>2001</v>
      </c>
      <c r="E1465" s="84" t="s">
        <v>108</v>
      </c>
      <c r="F1465" s="85">
        <v>65.749592179589584</v>
      </c>
      <c r="G1465" s="86"/>
    </row>
    <row r="1466" spans="1:7" x14ac:dyDescent="0.45">
      <c r="A1466" s="84">
        <v>134381</v>
      </c>
      <c r="B1466" s="84">
        <v>225</v>
      </c>
      <c r="C1466" s="84" t="s">
        <v>109</v>
      </c>
      <c r="D1466" s="84">
        <v>2001</v>
      </c>
      <c r="E1466" s="84" t="s">
        <v>108</v>
      </c>
      <c r="F1466" s="85">
        <v>557.98107246681388</v>
      </c>
      <c r="G1466" s="86"/>
    </row>
    <row r="1467" spans="1:7" x14ac:dyDescent="0.45">
      <c r="A1467" s="84">
        <v>135363</v>
      </c>
      <c r="B1467" s="84">
        <v>160</v>
      </c>
      <c r="C1467" s="84" t="s">
        <v>109</v>
      </c>
      <c r="D1467" s="84">
        <v>2002</v>
      </c>
      <c r="E1467" s="84" t="s">
        <v>108</v>
      </c>
      <c r="F1467" s="85">
        <v>104.1021122591318</v>
      </c>
      <c r="G1467" s="86"/>
    </row>
    <row r="1468" spans="1:7" x14ac:dyDescent="0.45">
      <c r="A1468" s="84">
        <v>2307</v>
      </c>
      <c r="B1468" s="84">
        <v>110</v>
      </c>
      <c r="C1468" s="84" t="s">
        <v>109</v>
      </c>
      <c r="D1468" s="84">
        <v>2009</v>
      </c>
      <c r="E1468" s="84"/>
      <c r="F1468" s="85">
        <v>33.291009913413987</v>
      </c>
      <c r="G1468" s="86"/>
    </row>
    <row r="1469" spans="1:7" x14ac:dyDescent="0.45">
      <c r="A1469" s="84">
        <v>100098</v>
      </c>
      <c r="B1469" s="84">
        <v>225</v>
      </c>
      <c r="C1469" s="84" t="s">
        <v>109</v>
      </c>
      <c r="D1469" s="84">
        <v>2001</v>
      </c>
      <c r="E1469" s="84" t="s">
        <v>108</v>
      </c>
      <c r="F1469" s="85">
        <v>11.31086741075433</v>
      </c>
      <c r="G1469" s="86"/>
    </row>
    <row r="1470" spans="1:7" x14ac:dyDescent="0.45">
      <c r="A1470" s="84">
        <v>117681</v>
      </c>
      <c r="B1470" s="84"/>
      <c r="C1470" s="84"/>
      <c r="D1470" s="84">
        <v>1901</v>
      </c>
      <c r="E1470" s="84" t="s">
        <v>108</v>
      </c>
      <c r="F1470" s="85">
        <v>65.295128459307051</v>
      </c>
      <c r="G1470" s="86"/>
    </row>
    <row r="1471" spans="1:7" x14ac:dyDescent="0.45">
      <c r="A1471" s="84">
        <v>134391</v>
      </c>
      <c r="B1471" s="84">
        <v>225</v>
      </c>
      <c r="C1471" s="84" t="s">
        <v>109</v>
      </c>
      <c r="D1471" s="84">
        <v>2006</v>
      </c>
      <c r="E1471" s="84" t="s">
        <v>108</v>
      </c>
      <c r="F1471" s="85">
        <v>659.38168190773524</v>
      </c>
      <c r="G1471" s="86"/>
    </row>
    <row r="1472" spans="1:7" x14ac:dyDescent="0.45">
      <c r="A1472" s="84">
        <v>112208</v>
      </c>
      <c r="B1472" s="84"/>
      <c r="C1472" s="84"/>
      <c r="D1472" s="84">
        <v>1901</v>
      </c>
      <c r="E1472" s="84" t="s">
        <v>108</v>
      </c>
      <c r="F1472" s="85">
        <v>64.918280836168634</v>
      </c>
      <c r="G1472" s="86"/>
    </row>
    <row r="1473" spans="1:7" x14ac:dyDescent="0.45">
      <c r="A1473" s="84">
        <v>149730</v>
      </c>
      <c r="B1473" s="84">
        <v>315</v>
      </c>
      <c r="C1473" s="84" t="s">
        <v>109</v>
      </c>
      <c r="D1473" s="84">
        <v>2018</v>
      </c>
      <c r="E1473" s="84" t="s">
        <v>108</v>
      </c>
      <c r="F1473" s="85">
        <v>322.31031532408753</v>
      </c>
      <c r="G1473" s="86"/>
    </row>
    <row r="1474" spans="1:7" x14ac:dyDescent="0.45">
      <c r="A1474" s="84">
        <v>126976</v>
      </c>
      <c r="B1474" s="84">
        <v>225</v>
      </c>
      <c r="C1474" s="84" t="s">
        <v>109</v>
      </c>
      <c r="D1474" s="84">
        <v>2001</v>
      </c>
      <c r="E1474" s="84" t="s">
        <v>108</v>
      </c>
      <c r="F1474" s="85">
        <v>261.67270911022359</v>
      </c>
      <c r="G1474" s="86"/>
    </row>
    <row r="1475" spans="1:7" x14ac:dyDescent="0.45">
      <c r="A1475" s="84">
        <v>134392</v>
      </c>
      <c r="B1475" s="84">
        <v>110</v>
      </c>
      <c r="C1475" s="84" t="s">
        <v>109</v>
      </c>
      <c r="D1475" s="84">
        <v>2006</v>
      </c>
      <c r="E1475" s="84" t="s">
        <v>108</v>
      </c>
      <c r="F1475" s="85">
        <v>1.9313628149259221</v>
      </c>
      <c r="G1475" s="86"/>
    </row>
    <row r="1476" spans="1:7" x14ac:dyDescent="0.45">
      <c r="A1476" s="84">
        <v>149721</v>
      </c>
      <c r="B1476" s="84">
        <v>315</v>
      </c>
      <c r="C1476" s="84" t="s">
        <v>109</v>
      </c>
      <c r="D1476" s="84">
        <v>2018</v>
      </c>
      <c r="E1476" s="84" t="s">
        <v>108</v>
      </c>
      <c r="F1476" s="85">
        <v>600.82146130440742</v>
      </c>
      <c r="G1476" s="86" t="s">
        <v>307</v>
      </c>
    </row>
    <row r="1477" spans="1:7" x14ac:dyDescent="0.45">
      <c r="A1477" s="84">
        <v>2571</v>
      </c>
      <c r="B1477" s="84">
        <v>32</v>
      </c>
      <c r="C1477" s="84" t="s">
        <v>109</v>
      </c>
      <c r="D1477" s="84">
        <v>2019</v>
      </c>
      <c r="E1477" s="84"/>
      <c r="F1477" s="85">
        <v>48.532248522468343</v>
      </c>
      <c r="G1477" s="86"/>
    </row>
    <row r="1478" spans="1:7" x14ac:dyDescent="0.45">
      <c r="A1478" s="84">
        <v>2322</v>
      </c>
      <c r="B1478" s="84">
        <v>225</v>
      </c>
      <c r="C1478" s="84" t="s">
        <v>109</v>
      </c>
      <c r="D1478" s="84">
        <v>2006</v>
      </c>
      <c r="E1478" s="84"/>
      <c r="F1478" s="85">
        <v>85.596500968126549</v>
      </c>
      <c r="G1478" s="86"/>
    </row>
    <row r="1479" spans="1:7" x14ac:dyDescent="0.45">
      <c r="A1479" s="84">
        <v>2776</v>
      </c>
      <c r="B1479" s="84">
        <v>160</v>
      </c>
      <c r="C1479" s="84" t="s">
        <v>109</v>
      </c>
      <c r="D1479" s="84">
        <v>2017</v>
      </c>
      <c r="E1479" s="84"/>
      <c r="F1479" s="85">
        <v>297.0970375787191</v>
      </c>
      <c r="G1479" s="86"/>
    </row>
    <row r="1480" spans="1:7" x14ac:dyDescent="0.45">
      <c r="A1480" s="84">
        <v>2777</v>
      </c>
      <c r="B1480" s="84">
        <v>110</v>
      </c>
      <c r="C1480" s="84" t="s">
        <v>109</v>
      </c>
      <c r="D1480" s="84">
        <v>2017</v>
      </c>
      <c r="E1480" s="84"/>
      <c r="F1480" s="85">
        <v>74.669949990653222</v>
      </c>
      <c r="G1480" s="86"/>
    </row>
    <row r="1481" spans="1:7" x14ac:dyDescent="0.45">
      <c r="A1481" s="84">
        <v>1614</v>
      </c>
      <c r="B1481" s="84">
        <v>160</v>
      </c>
      <c r="C1481" s="84" t="s">
        <v>109</v>
      </c>
      <c r="D1481" s="84">
        <v>2017</v>
      </c>
      <c r="E1481" s="84"/>
      <c r="F1481" s="85">
        <v>176.76768174624291</v>
      </c>
      <c r="G1481" s="86"/>
    </row>
    <row r="1482" spans="1:7" x14ac:dyDescent="0.45">
      <c r="A1482" s="84">
        <v>76</v>
      </c>
      <c r="B1482" s="84">
        <v>160</v>
      </c>
      <c r="C1482" s="84" t="s">
        <v>109</v>
      </c>
      <c r="D1482" s="84">
        <v>2017</v>
      </c>
      <c r="E1482" s="84"/>
      <c r="F1482" s="85">
        <v>74.072152214702825</v>
      </c>
      <c r="G1482" s="86"/>
    </row>
    <row r="1483" spans="1:7" x14ac:dyDescent="0.45">
      <c r="A1483" s="84">
        <v>2778</v>
      </c>
      <c r="B1483" s="84">
        <v>110</v>
      </c>
      <c r="C1483" s="84" t="s">
        <v>109</v>
      </c>
      <c r="D1483" s="84">
        <v>2017</v>
      </c>
      <c r="E1483" s="84"/>
      <c r="F1483" s="85">
        <v>57.50309699134359</v>
      </c>
      <c r="G1483" s="86"/>
    </row>
    <row r="1484" spans="1:7" x14ac:dyDescent="0.45">
      <c r="A1484" s="84">
        <v>104797</v>
      </c>
      <c r="B1484" s="84"/>
      <c r="C1484" s="84"/>
      <c r="D1484" s="84">
        <v>1901</v>
      </c>
      <c r="E1484" s="84" t="s">
        <v>108</v>
      </c>
      <c r="F1484" s="85">
        <v>12.552023414479351</v>
      </c>
      <c r="G1484" s="86"/>
    </row>
    <row r="1485" spans="1:7" x14ac:dyDescent="0.45">
      <c r="A1485" s="84">
        <v>104965</v>
      </c>
      <c r="B1485" s="84">
        <v>110</v>
      </c>
      <c r="C1485" s="84" t="s">
        <v>111</v>
      </c>
      <c r="D1485" s="84">
        <v>1998</v>
      </c>
      <c r="E1485" s="84" t="s">
        <v>108</v>
      </c>
      <c r="F1485" s="85">
        <v>129.8768204685766</v>
      </c>
      <c r="G1485" s="86" t="s">
        <v>269</v>
      </c>
    </row>
    <row r="1486" spans="1:7" x14ac:dyDescent="0.45">
      <c r="A1486" s="84">
        <v>108973</v>
      </c>
      <c r="B1486" s="84">
        <v>100</v>
      </c>
      <c r="C1486" s="84" t="s">
        <v>112</v>
      </c>
      <c r="D1486" s="84">
        <v>1901</v>
      </c>
      <c r="E1486" s="84" t="s">
        <v>108</v>
      </c>
      <c r="F1486" s="85">
        <v>62.157426379203557</v>
      </c>
      <c r="G1486" s="86"/>
    </row>
    <row r="1487" spans="1:7" x14ac:dyDescent="0.45">
      <c r="A1487" s="84">
        <v>108974</v>
      </c>
      <c r="B1487" s="84">
        <v>100</v>
      </c>
      <c r="C1487" s="84" t="s">
        <v>112</v>
      </c>
      <c r="D1487" s="84">
        <v>1901</v>
      </c>
      <c r="E1487" s="84" t="s">
        <v>108</v>
      </c>
      <c r="F1487" s="85">
        <v>72.805924571324411</v>
      </c>
      <c r="G1487" s="86"/>
    </row>
    <row r="1488" spans="1:7" x14ac:dyDescent="0.45">
      <c r="A1488" s="84">
        <v>109705</v>
      </c>
      <c r="B1488" s="84">
        <v>50</v>
      </c>
      <c r="C1488" s="84" t="s">
        <v>109</v>
      </c>
      <c r="D1488" s="84">
        <v>1901</v>
      </c>
      <c r="E1488" s="84" t="s">
        <v>108</v>
      </c>
      <c r="F1488" s="85">
        <v>33.512462829568967</v>
      </c>
      <c r="G1488" s="86"/>
    </row>
    <row r="1489" spans="1:7" x14ac:dyDescent="0.45">
      <c r="A1489" s="84">
        <v>109713</v>
      </c>
      <c r="B1489" s="84">
        <v>225</v>
      </c>
      <c r="C1489" s="84" t="s">
        <v>109</v>
      </c>
      <c r="D1489" s="84">
        <v>2006</v>
      </c>
      <c r="E1489" s="84" t="s">
        <v>108</v>
      </c>
      <c r="F1489" s="85">
        <v>20.53822592678388</v>
      </c>
      <c r="G1489" s="86"/>
    </row>
    <row r="1490" spans="1:7" x14ac:dyDescent="0.45">
      <c r="A1490" s="84">
        <v>109715</v>
      </c>
      <c r="B1490" s="84">
        <v>150</v>
      </c>
      <c r="C1490" s="84" t="s">
        <v>123</v>
      </c>
      <c r="D1490" s="84">
        <v>1901</v>
      </c>
      <c r="E1490" s="84" t="s">
        <v>108</v>
      </c>
      <c r="F1490" s="85">
        <v>28.25015562673082</v>
      </c>
      <c r="G1490" s="86"/>
    </row>
    <row r="1491" spans="1:7" x14ac:dyDescent="0.45">
      <c r="A1491" s="84">
        <v>115048</v>
      </c>
      <c r="B1491" s="84">
        <v>225</v>
      </c>
      <c r="C1491" s="84" t="s">
        <v>109</v>
      </c>
      <c r="D1491" s="84">
        <v>2006</v>
      </c>
      <c r="E1491" s="84" t="s">
        <v>108</v>
      </c>
      <c r="F1491" s="85">
        <v>105.353591922072</v>
      </c>
      <c r="G1491" s="86"/>
    </row>
    <row r="1492" spans="1:7" x14ac:dyDescent="0.45">
      <c r="A1492" s="84">
        <v>115051</v>
      </c>
      <c r="B1492" s="84">
        <v>225</v>
      </c>
      <c r="C1492" s="84" t="s">
        <v>109</v>
      </c>
      <c r="D1492" s="84">
        <v>2006</v>
      </c>
      <c r="E1492" s="84" t="s">
        <v>108</v>
      </c>
      <c r="F1492" s="85">
        <v>94.713031289758874</v>
      </c>
      <c r="G1492" s="86"/>
    </row>
    <row r="1493" spans="1:7" x14ac:dyDescent="0.45">
      <c r="A1493" s="84">
        <v>117857</v>
      </c>
      <c r="B1493" s="84">
        <v>225</v>
      </c>
      <c r="C1493" s="84" t="s">
        <v>109</v>
      </c>
      <c r="D1493" s="84">
        <v>2011</v>
      </c>
      <c r="E1493" s="84" t="s">
        <v>108</v>
      </c>
      <c r="F1493" s="85">
        <v>186.29149025540281</v>
      </c>
      <c r="G1493" s="86"/>
    </row>
    <row r="1494" spans="1:7" x14ac:dyDescent="0.45">
      <c r="A1494" s="84">
        <v>120701</v>
      </c>
      <c r="B1494" s="84">
        <v>90</v>
      </c>
      <c r="C1494" s="84" t="s">
        <v>111</v>
      </c>
      <c r="D1494" s="84">
        <v>2003</v>
      </c>
      <c r="E1494" s="84" t="s">
        <v>108</v>
      </c>
      <c r="F1494" s="85">
        <v>71.464980876393554</v>
      </c>
      <c r="G1494" s="86"/>
    </row>
    <row r="1495" spans="1:7" x14ac:dyDescent="0.45">
      <c r="A1495" s="84">
        <v>121434</v>
      </c>
      <c r="B1495" s="84">
        <v>32</v>
      </c>
      <c r="C1495" s="84" t="s">
        <v>109</v>
      </c>
      <c r="D1495" s="84">
        <v>1996</v>
      </c>
      <c r="E1495" s="84" t="s">
        <v>108</v>
      </c>
      <c r="F1495" s="85">
        <v>61.835299827512003</v>
      </c>
      <c r="G1495" s="86"/>
    </row>
    <row r="1496" spans="1:7" x14ac:dyDescent="0.45">
      <c r="A1496" s="84">
        <v>121977</v>
      </c>
      <c r="B1496" s="84">
        <v>225</v>
      </c>
      <c r="C1496" s="84" t="s">
        <v>109</v>
      </c>
      <c r="D1496" s="84">
        <v>2006</v>
      </c>
      <c r="E1496" s="84" t="s">
        <v>108</v>
      </c>
      <c r="F1496" s="85">
        <v>92.020058698345622</v>
      </c>
      <c r="G1496" s="86"/>
    </row>
    <row r="1497" spans="1:7" x14ac:dyDescent="0.45">
      <c r="A1497" s="84">
        <v>124533</v>
      </c>
      <c r="B1497" s="84">
        <v>225</v>
      </c>
      <c r="C1497" s="84" t="s">
        <v>109</v>
      </c>
      <c r="D1497" s="84">
        <v>2012</v>
      </c>
      <c r="E1497" s="84" t="s">
        <v>108</v>
      </c>
      <c r="F1497" s="85">
        <v>1173.3911243783609</v>
      </c>
      <c r="G1497" s="86"/>
    </row>
    <row r="1498" spans="1:7" x14ac:dyDescent="0.45">
      <c r="A1498" s="84">
        <v>124542</v>
      </c>
      <c r="B1498" s="84">
        <v>225</v>
      </c>
      <c r="C1498" s="84" t="s">
        <v>109</v>
      </c>
      <c r="D1498" s="84">
        <v>2014</v>
      </c>
      <c r="E1498" s="84" t="s">
        <v>108</v>
      </c>
      <c r="F1498" s="85">
        <v>625.77837862702472</v>
      </c>
      <c r="G1498" s="86"/>
    </row>
    <row r="1499" spans="1:7" x14ac:dyDescent="0.45">
      <c r="A1499" s="84">
        <v>125535</v>
      </c>
      <c r="B1499" s="84">
        <v>225</v>
      </c>
      <c r="C1499" s="84" t="s">
        <v>109</v>
      </c>
      <c r="D1499" s="84">
        <v>2010</v>
      </c>
      <c r="E1499" s="84" t="s">
        <v>108</v>
      </c>
      <c r="F1499" s="85">
        <v>135.50679918455251</v>
      </c>
      <c r="G1499" s="86"/>
    </row>
    <row r="1500" spans="1:7" x14ac:dyDescent="0.45">
      <c r="A1500" s="84">
        <v>127288</v>
      </c>
      <c r="B1500" s="84"/>
      <c r="C1500" s="84"/>
      <c r="D1500" s="84">
        <v>1901</v>
      </c>
      <c r="E1500" s="84" t="s">
        <v>108</v>
      </c>
      <c r="F1500" s="85">
        <v>299.50537808969369</v>
      </c>
      <c r="G1500" s="86"/>
    </row>
    <row r="1501" spans="1:7" x14ac:dyDescent="0.45">
      <c r="A1501" s="84">
        <v>134112</v>
      </c>
      <c r="B1501" s="84">
        <v>225</v>
      </c>
      <c r="C1501" s="84" t="s">
        <v>109</v>
      </c>
      <c r="D1501" s="84">
        <v>2007</v>
      </c>
      <c r="E1501" s="84" t="s">
        <v>108</v>
      </c>
      <c r="F1501" s="85">
        <v>210.12948405321521</v>
      </c>
      <c r="G1501" s="86"/>
    </row>
    <row r="1502" spans="1:7" x14ac:dyDescent="0.45">
      <c r="A1502" s="84">
        <v>134113</v>
      </c>
      <c r="B1502" s="84">
        <v>225</v>
      </c>
      <c r="C1502" s="84" t="s">
        <v>109</v>
      </c>
      <c r="D1502" s="84">
        <v>2007</v>
      </c>
      <c r="E1502" s="84" t="s">
        <v>108</v>
      </c>
      <c r="F1502" s="85">
        <v>13.402929394328879</v>
      </c>
      <c r="G1502" s="86"/>
    </row>
    <row r="1503" spans="1:7" x14ac:dyDescent="0.45">
      <c r="A1503" s="84">
        <v>134114</v>
      </c>
      <c r="B1503" s="84">
        <v>225</v>
      </c>
      <c r="C1503" s="84" t="s">
        <v>109</v>
      </c>
      <c r="D1503" s="84">
        <v>2007</v>
      </c>
      <c r="E1503" s="84" t="s">
        <v>108</v>
      </c>
      <c r="F1503" s="85">
        <v>587.40046342051346</v>
      </c>
      <c r="G1503" s="86"/>
    </row>
    <row r="1504" spans="1:7" x14ac:dyDescent="0.45">
      <c r="A1504" s="84">
        <v>134115</v>
      </c>
      <c r="B1504" s="84">
        <v>225</v>
      </c>
      <c r="C1504" s="84" t="s">
        <v>109</v>
      </c>
      <c r="D1504" s="84">
        <v>2006</v>
      </c>
      <c r="E1504" s="84" t="s">
        <v>108</v>
      </c>
      <c r="F1504" s="85">
        <v>324.98525552063961</v>
      </c>
      <c r="G1504" s="86"/>
    </row>
    <row r="1505" spans="1:7" x14ac:dyDescent="0.45">
      <c r="A1505" s="84">
        <v>134400</v>
      </c>
      <c r="B1505" s="84">
        <v>225</v>
      </c>
      <c r="C1505" s="84" t="s">
        <v>109</v>
      </c>
      <c r="D1505" s="84">
        <v>2001</v>
      </c>
      <c r="E1505" s="84" t="s">
        <v>108</v>
      </c>
      <c r="F1505" s="85">
        <v>532.04613856356161</v>
      </c>
      <c r="G1505" s="86"/>
    </row>
    <row r="1506" spans="1:7" x14ac:dyDescent="0.45">
      <c r="A1506" s="84">
        <v>134406</v>
      </c>
      <c r="B1506" s="84">
        <v>225</v>
      </c>
      <c r="C1506" s="84" t="s">
        <v>111</v>
      </c>
      <c r="D1506" s="84">
        <v>2001</v>
      </c>
      <c r="E1506" s="84" t="s">
        <v>108</v>
      </c>
      <c r="F1506" s="85">
        <v>29.200844037996688</v>
      </c>
      <c r="G1506" s="86"/>
    </row>
    <row r="1507" spans="1:7" x14ac:dyDescent="0.45">
      <c r="A1507" s="84">
        <v>134410</v>
      </c>
      <c r="B1507" s="84">
        <v>225</v>
      </c>
      <c r="C1507" s="84" t="s">
        <v>109</v>
      </c>
      <c r="D1507" s="84">
        <v>2007</v>
      </c>
      <c r="E1507" s="84" t="s">
        <v>108</v>
      </c>
      <c r="F1507" s="85">
        <v>356.98789233779598</v>
      </c>
      <c r="G1507" s="86"/>
    </row>
    <row r="1508" spans="1:7" x14ac:dyDescent="0.45">
      <c r="A1508" s="84">
        <v>134411</v>
      </c>
      <c r="B1508" s="84">
        <v>225</v>
      </c>
      <c r="C1508" s="84" t="s">
        <v>111</v>
      </c>
      <c r="D1508" s="84">
        <v>2001</v>
      </c>
      <c r="E1508" s="84" t="s">
        <v>108</v>
      </c>
      <c r="F1508" s="85">
        <v>163.28930500722549</v>
      </c>
      <c r="G1508" s="86"/>
    </row>
    <row r="1509" spans="1:7" x14ac:dyDescent="0.45">
      <c r="A1509" s="84">
        <v>134704</v>
      </c>
      <c r="B1509" s="84">
        <v>225</v>
      </c>
      <c r="C1509" s="84" t="s">
        <v>109</v>
      </c>
      <c r="D1509" s="84">
        <v>2006</v>
      </c>
      <c r="E1509" s="84" t="s">
        <v>108</v>
      </c>
      <c r="F1509" s="85">
        <v>201.25731362698579</v>
      </c>
      <c r="G1509" s="86"/>
    </row>
    <row r="1510" spans="1:7" x14ac:dyDescent="0.45">
      <c r="A1510" s="84">
        <v>134839</v>
      </c>
      <c r="B1510" s="84">
        <v>225</v>
      </c>
      <c r="C1510" s="84" t="s">
        <v>109</v>
      </c>
      <c r="D1510" s="84">
        <v>2006</v>
      </c>
      <c r="E1510" s="84" t="s">
        <v>108</v>
      </c>
      <c r="F1510" s="85">
        <v>199.07395506593079</v>
      </c>
      <c r="G1510" s="86"/>
    </row>
    <row r="1511" spans="1:7" x14ac:dyDescent="0.45">
      <c r="A1511" s="84">
        <v>134854</v>
      </c>
      <c r="B1511" s="84">
        <v>225</v>
      </c>
      <c r="C1511" s="84" t="s">
        <v>109</v>
      </c>
      <c r="D1511" s="84">
        <v>2006</v>
      </c>
      <c r="E1511" s="84" t="s">
        <v>108</v>
      </c>
      <c r="F1511" s="85">
        <v>149.74270544120699</v>
      </c>
      <c r="G1511" s="86"/>
    </row>
    <row r="1512" spans="1:7" x14ac:dyDescent="0.45">
      <c r="A1512" s="84">
        <v>134855</v>
      </c>
      <c r="B1512" s="84">
        <v>225</v>
      </c>
      <c r="C1512" s="84" t="s">
        <v>109</v>
      </c>
      <c r="D1512" s="84">
        <v>2007</v>
      </c>
      <c r="E1512" s="84" t="s">
        <v>108</v>
      </c>
      <c r="F1512" s="85">
        <v>275.06843016997573</v>
      </c>
      <c r="G1512" s="86"/>
    </row>
    <row r="1513" spans="1:7" x14ac:dyDescent="0.45">
      <c r="A1513" s="84">
        <v>135061</v>
      </c>
      <c r="B1513" s="84">
        <v>110</v>
      </c>
      <c r="C1513" s="84" t="s">
        <v>109</v>
      </c>
      <c r="D1513" s="84">
        <v>2007</v>
      </c>
      <c r="E1513" s="84" t="s">
        <v>108</v>
      </c>
      <c r="F1513" s="85">
        <v>1.3212748448561471</v>
      </c>
      <c r="G1513" s="86"/>
    </row>
    <row r="1514" spans="1:7" x14ac:dyDescent="0.45">
      <c r="A1514" s="84"/>
      <c r="B1514" s="84">
        <v>50</v>
      </c>
      <c r="C1514" s="84" t="s">
        <v>109</v>
      </c>
      <c r="D1514" s="84">
        <v>1901</v>
      </c>
      <c r="E1514" s="84"/>
      <c r="F1514" s="85">
        <v>39.921429266272312</v>
      </c>
      <c r="G1514" s="86"/>
    </row>
    <row r="1515" spans="1:7" x14ac:dyDescent="0.45">
      <c r="A1515" s="84">
        <v>1374</v>
      </c>
      <c r="B1515" s="84">
        <v>160</v>
      </c>
      <c r="C1515" s="84" t="s">
        <v>109</v>
      </c>
      <c r="D1515" s="84">
        <v>2007</v>
      </c>
      <c r="E1515" s="84"/>
      <c r="F1515" s="85">
        <v>40.018173311096341</v>
      </c>
      <c r="G1515" s="86"/>
    </row>
    <row r="1516" spans="1:7" x14ac:dyDescent="0.45">
      <c r="A1516" s="84">
        <v>1375</v>
      </c>
      <c r="B1516" s="84">
        <v>160</v>
      </c>
      <c r="C1516" s="84" t="s">
        <v>109</v>
      </c>
      <c r="D1516" s="84">
        <v>2007</v>
      </c>
      <c r="E1516" s="84"/>
      <c r="F1516" s="85">
        <v>213.0106266787096</v>
      </c>
      <c r="G1516" s="86"/>
    </row>
    <row r="1517" spans="1:7" x14ac:dyDescent="0.45">
      <c r="A1517" s="84">
        <v>1372</v>
      </c>
      <c r="B1517" s="84">
        <v>160</v>
      </c>
      <c r="C1517" s="84" t="s">
        <v>109</v>
      </c>
      <c r="D1517" s="84">
        <v>2007</v>
      </c>
      <c r="E1517" s="84"/>
      <c r="F1517" s="85">
        <v>380.45651586952602</v>
      </c>
      <c r="G1517" s="86"/>
    </row>
    <row r="1518" spans="1:7" x14ac:dyDescent="0.45">
      <c r="A1518" s="84">
        <v>1373</v>
      </c>
      <c r="B1518" s="84">
        <v>160</v>
      </c>
      <c r="C1518" s="84" t="s">
        <v>109</v>
      </c>
      <c r="D1518" s="84">
        <v>2007</v>
      </c>
      <c r="E1518" s="84"/>
      <c r="F1518" s="85">
        <v>119.4881160201236</v>
      </c>
      <c r="G1518" s="86"/>
    </row>
    <row r="1519" spans="1:7" x14ac:dyDescent="0.45">
      <c r="A1519" s="84">
        <v>4607</v>
      </c>
      <c r="B1519" s="84">
        <v>160</v>
      </c>
      <c r="C1519" s="84" t="s">
        <v>109</v>
      </c>
      <c r="D1519" s="84">
        <v>2007</v>
      </c>
      <c r="E1519" s="84"/>
      <c r="F1519" s="85">
        <v>44.655891768219121</v>
      </c>
      <c r="G1519" s="86"/>
    </row>
    <row r="1520" spans="1:7" x14ac:dyDescent="0.45">
      <c r="A1520" s="84">
        <v>126796</v>
      </c>
      <c r="B1520" s="84"/>
      <c r="C1520" s="84"/>
      <c r="D1520" s="84">
        <v>1901</v>
      </c>
      <c r="E1520" s="84" t="s">
        <v>108</v>
      </c>
      <c r="F1520" s="85">
        <v>145.72324991842041</v>
      </c>
      <c r="G1520" s="86"/>
    </row>
    <row r="1521" spans="1:7" x14ac:dyDescent="0.45">
      <c r="A1521" s="84">
        <v>124531</v>
      </c>
      <c r="B1521" s="84">
        <v>63</v>
      </c>
      <c r="C1521" s="84" t="s">
        <v>111</v>
      </c>
      <c r="D1521" s="84">
        <v>1900</v>
      </c>
      <c r="E1521" s="84" t="s">
        <v>108</v>
      </c>
      <c r="F1521" s="85">
        <v>56.682099249541707</v>
      </c>
      <c r="G1521" s="86" t="s">
        <v>143</v>
      </c>
    </row>
    <row r="1522" spans="1:7" x14ac:dyDescent="0.45">
      <c r="A1522" s="84">
        <v>121441</v>
      </c>
      <c r="B1522" s="84">
        <v>200</v>
      </c>
      <c r="C1522" s="84" t="s">
        <v>112</v>
      </c>
      <c r="D1522" s="84">
        <v>1901</v>
      </c>
      <c r="E1522" s="84" t="s">
        <v>108</v>
      </c>
      <c r="F1522" s="85">
        <v>90.773607521323072</v>
      </c>
      <c r="G1522" s="86"/>
    </row>
    <row r="1523" spans="1:7" x14ac:dyDescent="0.45">
      <c r="A1523" s="84">
        <v>134700</v>
      </c>
      <c r="B1523" s="84">
        <v>160</v>
      </c>
      <c r="C1523" s="84" t="s">
        <v>109</v>
      </c>
      <c r="D1523" s="84">
        <v>2007</v>
      </c>
      <c r="E1523" s="84" t="s">
        <v>108</v>
      </c>
      <c r="F1523" s="85">
        <v>374.79705821034543</v>
      </c>
      <c r="G1523" s="86"/>
    </row>
    <row r="1524" spans="1:7" x14ac:dyDescent="0.45">
      <c r="A1524" s="84">
        <v>111106</v>
      </c>
      <c r="B1524" s="84">
        <v>90</v>
      </c>
      <c r="C1524" s="84" t="s">
        <v>109</v>
      </c>
      <c r="D1524" s="84">
        <v>2008</v>
      </c>
      <c r="E1524" s="84" t="s">
        <v>108</v>
      </c>
      <c r="F1524" s="85">
        <v>40.697064637401233</v>
      </c>
      <c r="G1524" s="86"/>
    </row>
    <row r="1525" spans="1:7" x14ac:dyDescent="0.45">
      <c r="A1525" s="84">
        <v>111108</v>
      </c>
      <c r="B1525" s="84">
        <v>90</v>
      </c>
      <c r="C1525" s="84" t="s">
        <v>109</v>
      </c>
      <c r="D1525" s="84">
        <v>2008</v>
      </c>
      <c r="E1525" s="84" t="s">
        <v>108</v>
      </c>
      <c r="F1525" s="85">
        <v>50.951409789341191</v>
      </c>
      <c r="G1525" s="86"/>
    </row>
    <row r="1526" spans="1:7" x14ac:dyDescent="0.45">
      <c r="A1526" s="84">
        <v>108788</v>
      </c>
      <c r="B1526" s="84">
        <v>110</v>
      </c>
      <c r="C1526" s="84" t="s">
        <v>109</v>
      </c>
      <c r="D1526" s="84">
        <v>2006</v>
      </c>
      <c r="E1526" s="84" t="s">
        <v>108</v>
      </c>
      <c r="F1526" s="85">
        <v>6.3436744320178544</v>
      </c>
      <c r="G1526" s="86"/>
    </row>
    <row r="1527" spans="1:7" x14ac:dyDescent="0.45">
      <c r="A1527" s="84">
        <v>99824</v>
      </c>
      <c r="B1527" s="84">
        <v>100</v>
      </c>
      <c r="C1527" s="84" t="s">
        <v>112</v>
      </c>
      <c r="D1527" s="84">
        <v>1979</v>
      </c>
      <c r="E1527" s="84" t="s">
        <v>108</v>
      </c>
      <c r="F1527" s="85">
        <v>15.51028719717581</v>
      </c>
      <c r="G1527" s="86"/>
    </row>
    <row r="1528" spans="1:7" x14ac:dyDescent="0.45">
      <c r="A1528" s="84">
        <v>99828</v>
      </c>
      <c r="B1528" s="84">
        <v>100</v>
      </c>
      <c r="C1528" s="84" t="s">
        <v>112</v>
      </c>
      <c r="D1528" s="84">
        <v>1970</v>
      </c>
      <c r="E1528" s="84" t="s">
        <v>108</v>
      </c>
      <c r="F1528" s="85">
        <v>37.233546734700809</v>
      </c>
      <c r="G1528" s="86" t="s">
        <v>144</v>
      </c>
    </row>
    <row r="1529" spans="1:7" x14ac:dyDescent="0.45">
      <c r="A1529" s="84">
        <v>99830</v>
      </c>
      <c r="B1529" s="84">
        <v>90</v>
      </c>
      <c r="C1529" s="84" t="s">
        <v>111</v>
      </c>
      <c r="D1529" s="84">
        <v>1997</v>
      </c>
      <c r="E1529" s="84" t="s">
        <v>108</v>
      </c>
      <c r="F1529" s="85">
        <v>259.22331307356882</v>
      </c>
      <c r="G1529" s="86"/>
    </row>
    <row r="1530" spans="1:7" x14ac:dyDescent="0.45">
      <c r="A1530" s="84">
        <v>99831</v>
      </c>
      <c r="B1530" s="84">
        <v>90</v>
      </c>
      <c r="C1530" s="84" t="s">
        <v>111</v>
      </c>
      <c r="D1530" s="84">
        <v>1999</v>
      </c>
      <c r="E1530" s="84" t="s">
        <v>108</v>
      </c>
      <c r="F1530" s="85">
        <v>12.78213823865943</v>
      </c>
      <c r="G1530" s="86"/>
    </row>
    <row r="1531" spans="1:7" x14ac:dyDescent="0.45">
      <c r="A1531" s="84">
        <v>99832</v>
      </c>
      <c r="B1531" s="84">
        <v>90</v>
      </c>
      <c r="C1531" s="84" t="s">
        <v>111</v>
      </c>
      <c r="D1531" s="84">
        <v>1997</v>
      </c>
      <c r="E1531" s="84" t="s">
        <v>108</v>
      </c>
      <c r="F1531" s="85">
        <v>30.984744392536491</v>
      </c>
      <c r="G1531" s="86"/>
    </row>
    <row r="1532" spans="1:7" x14ac:dyDescent="0.45">
      <c r="A1532" s="84">
        <v>103001</v>
      </c>
      <c r="B1532" s="84">
        <v>50</v>
      </c>
      <c r="C1532" s="84" t="s">
        <v>111</v>
      </c>
      <c r="D1532" s="84">
        <v>1999</v>
      </c>
      <c r="E1532" s="84" t="s">
        <v>108</v>
      </c>
      <c r="F1532" s="85">
        <v>37.789190246170357</v>
      </c>
      <c r="G1532" s="86"/>
    </row>
    <row r="1533" spans="1:7" x14ac:dyDescent="0.45">
      <c r="A1533" s="84">
        <v>108820</v>
      </c>
      <c r="B1533" s="84">
        <v>90</v>
      </c>
      <c r="C1533" s="84" t="s">
        <v>111</v>
      </c>
      <c r="D1533" s="84">
        <v>1994</v>
      </c>
      <c r="E1533" s="84" t="s">
        <v>108</v>
      </c>
      <c r="F1533" s="85">
        <v>154.51494017768209</v>
      </c>
      <c r="G1533" s="86"/>
    </row>
    <row r="1534" spans="1:7" x14ac:dyDescent="0.45">
      <c r="A1534" s="84">
        <v>108873</v>
      </c>
      <c r="B1534" s="84">
        <v>40</v>
      </c>
      <c r="C1534" s="84" t="s">
        <v>109</v>
      </c>
      <c r="D1534" s="84">
        <v>2003</v>
      </c>
      <c r="E1534" s="84" t="s">
        <v>108</v>
      </c>
      <c r="F1534" s="85">
        <v>39.936824428215402</v>
      </c>
      <c r="G1534" s="86" t="s">
        <v>269</v>
      </c>
    </row>
    <row r="1535" spans="1:7" x14ac:dyDescent="0.45">
      <c r="A1535" s="84">
        <v>110756</v>
      </c>
      <c r="B1535" s="84">
        <v>180</v>
      </c>
      <c r="C1535" s="84" t="s">
        <v>109</v>
      </c>
      <c r="D1535" s="84">
        <v>2007</v>
      </c>
      <c r="E1535" s="84" t="s">
        <v>108</v>
      </c>
      <c r="F1535" s="85">
        <v>58.193717130280533</v>
      </c>
      <c r="G1535" s="86"/>
    </row>
    <row r="1536" spans="1:7" x14ac:dyDescent="0.45">
      <c r="A1536" s="84">
        <v>110757</v>
      </c>
      <c r="B1536" s="84">
        <v>180</v>
      </c>
      <c r="C1536" s="84" t="s">
        <v>109</v>
      </c>
      <c r="D1536" s="84">
        <v>2007</v>
      </c>
      <c r="E1536" s="84" t="s">
        <v>108</v>
      </c>
      <c r="F1536" s="85">
        <v>14.73271245782372</v>
      </c>
      <c r="G1536" s="86"/>
    </row>
    <row r="1537" spans="1:7" x14ac:dyDescent="0.45">
      <c r="A1537" s="84">
        <v>113437</v>
      </c>
      <c r="B1537" s="84">
        <v>90</v>
      </c>
      <c r="C1537" s="84" t="s">
        <v>109</v>
      </c>
      <c r="D1537" s="84">
        <v>1997</v>
      </c>
      <c r="E1537" s="84" t="s">
        <v>108</v>
      </c>
      <c r="F1537" s="85">
        <v>69.063522267948684</v>
      </c>
      <c r="G1537" s="86"/>
    </row>
    <row r="1538" spans="1:7" x14ac:dyDescent="0.45">
      <c r="A1538" s="84">
        <v>113438</v>
      </c>
      <c r="B1538" s="84">
        <v>90</v>
      </c>
      <c r="C1538" s="84" t="s">
        <v>109</v>
      </c>
      <c r="D1538" s="84">
        <v>1999</v>
      </c>
      <c r="E1538" s="84" t="s">
        <v>108</v>
      </c>
      <c r="F1538" s="85">
        <v>5.8687197472449704</v>
      </c>
      <c r="G1538" s="86"/>
    </row>
    <row r="1539" spans="1:7" x14ac:dyDescent="0.45">
      <c r="A1539" s="84">
        <v>113440</v>
      </c>
      <c r="B1539" s="84">
        <v>90</v>
      </c>
      <c r="C1539" s="84" t="s">
        <v>111</v>
      </c>
      <c r="D1539" s="84">
        <v>1997</v>
      </c>
      <c r="E1539" s="84" t="s">
        <v>108</v>
      </c>
      <c r="F1539" s="85">
        <v>102.6016914734501</v>
      </c>
      <c r="G1539" s="86"/>
    </row>
    <row r="1540" spans="1:7" x14ac:dyDescent="0.45">
      <c r="A1540" s="84">
        <v>113445</v>
      </c>
      <c r="B1540" s="84">
        <v>90</v>
      </c>
      <c r="C1540" s="84" t="s">
        <v>109</v>
      </c>
      <c r="D1540" s="84">
        <v>2006</v>
      </c>
      <c r="E1540" s="84" t="s">
        <v>108</v>
      </c>
      <c r="F1540" s="85">
        <v>279.48910486309251</v>
      </c>
      <c r="G1540" s="86"/>
    </row>
    <row r="1541" spans="1:7" x14ac:dyDescent="0.45">
      <c r="A1541" s="84">
        <v>113527</v>
      </c>
      <c r="B1541" s="84">
        <v>160</v>
      </c>
      <c r="C1541" s="84" t="s">
        <v>109</v>
      </c>
      <c r="D1541" s="84">
        <v>2006</v>
      </c>
      <c r="E1541" s="84" t="s">
        <v>108</v>
      </c>
      <c r="F1541" s="85">
        <v>21.95399372021155</v>
      </c>
      <c r="G1541" s="86"/>
    </row>
    <row r="1542" spans="1:7" x14ac:dyDescent="0.45">
      <c r="A1542" s="84">
        <v>113528</v>
      </c>
      <c r="B1542" s="84">
        <v>180</v>
      </c>
      <c r="C1542" s="84" t="s">
        <v>109</v>
      </c>
      <c r="D1542" s="84">
        <v>2007</v>
      </c>
      <c r="E1542" s="84" t="s">
        <v>108</v>
      </c>
      <c r="F1542" s="85">
        <v>29.795728061600631</v>
      </c>
      <c r="G1542" s="86"/>
    </row>
    <row r="1543" spans="1:7" x14ac:dyDescent="0.45">
      <c r="A1543" s="84">
        <v>113529</v>
      </c>
      <c r="B1543" s="84">
        <v>160</v>
      </c>
      <c r="C1543" s="84" t="s">
        <v>109</v>
      </c>
      <c r="D1543" s="84">
        <v>2007</v>
      </c>
      <c r="E1543" s="84" t="s">
        <v>108</v>
      </c>
      <c r="F1543" s="85">
        <v>2.4225296435508352</v>
      </c>
      <c r="G1543" s="86"/>
    </row>
    <row r="1544" spans="1:7" x14ac:dyDescent="0.45">
      <c r="A1544" s="84">
        <v>114162</v>
      </c>
      <c r="B1544" s="84">
        <v>63</v>
      </c>
      <c r="C1544" s="84" t="s">
        <v>109</v>
      </c>
      <c r="D1544" s="84">
        <v>2006</v>
      </c>
      <c r="E1544" s="84" t="s">
        <v>108</v>
      </c>
      <c r="F1544" s="85">
        <v>85.394481364999663</v>
      </c>
      <c r="G1544" s="86" t="s">
        <v>187</v>
      </c>
    </row>
    <row r="1545" spans="1:7" x14ac:dyDescent="0.45">
      <c r="A1545" s="84">
        <v>117779</v>
      </c>
      <c r="B1545" s="84">
        <v>160</v>
      </c>
      <c r="C1545" s="84" t="s">
        <v>109</v>
      </c>
      <c r="D1545" s="84">
        <v>2006</v>
      </c>
      <c r="E1545" s="84" t="s">
        <v>108</v>
      </c>
      <c r="F1545" s="85">
        <v>363.6992543576668</v>
      </c>
      <c r="G1545" s="86"/>
    </row>
    <row r="1546" spans="1:7" x14ac:dyDescent="0.45">
      <c r="A1546" s="84">
        <v>119214</v>
      </c>
      <c r="B1546" s="84">
        <v>110</v>
      </c>
      <c r="C1546" s="84" t="s">
        <v>109</v>
      </c>
      <c r="D1546" s="84">
        <v>2011</v>
      </c>
      <c r="E1546" s="84" t="s">
        <v>108</v>
      </c>
      <c r="F1546" s="85">
        <v>151.3711467175107</v>
      </c>
      <c r="G1546" s="86"/>
    </row>
    <row r="1547" spans="1:7" x14ac:dyDescent="0.45">
      <c r="A1547" s="84">
        <v>120724</v>
      </c>
      <c r="B1547" s="84">
        <v>90</v>
      </c>
      <c r="C1547" s="84" t="s">
        <v>111</v>
      </c>
      <c r="D1547" s="84">
        <v>1996</v>
      </c>
      <c r="E1547" s="84" t="s">
        <v>108</v>
      </c>
      <c r="F1547" s="85">
        <v>128.6457693889775</v>
      </c>
      <c r="G1547" s="86"/>
    </row>
    <row r="1548" spans="1:7" x14ac:dyDescent="0.45">
      <c r="A1548" s="84">
        <v>121870</v>
      </c>
      <c r="B1548" s="84">
        <v>110</v>
      </c>
      <c r="C1548" s="84" t="s">
        <v>109</v>
      </c>
      <c r="D1548" s="84">
        <v>2011</v>
      </c>
      <c r="E1548" s="84" t="s">
        <v>108</v>
      </c>
      <c r="F1548" s="85">
        <v>224.07723639475961</v>
      </c>
      <c r="G1548" s="86"/>
    </row>
    <row r="1549" spans="1:7" x14ac:dyDescent="0.45">
      <c r="A1549" s="84">
        <v>122715</v>
      </c>
      <c r="B1549" s="84">
        <v>32</v>
      </c>
      <c r="C1549" s="84" t="s">
        <v>109</v>
      </c>
      <c r="D1549" s="84">
        <v>2005</v>
      </c>
      <c r="E1549" s="84" t="s">
        <v>108</v>
      </c>
      <c r="F1549" s="85">
        <v>30.721717917921961</v>
      </c>
      <c r="G1549" s="86"/>
    </row>
    <row r="1550" spans="1:7" x14ac:dyDescent="0.45">
      <c r="A1550" s="84">
        <v>123453</v>
      </c>
      <c r="B1550" s="84">
        <v>90</v>
      </c>
      <c r="C1550" s="84" t="s">
        <v>111</v>
      </c>
      <c r="D1550" s="84">
        <v>1999</v>
      </c>
      <c r="E1550" s="84" t="s">
        <v>108</v>
      </c>
      <c r="F1550" s="85">
        <v>131.35410562339311</v>
      </c>
      <c r="G1550" s="86"/>
    </row>
    <row r="1551" spans="1:7" x14ac:dyDescent="0.45">
      <c r="A1551" s="84">
        <v>123455</v>
      </c>
      <c r="B1551" s="84">
        <v>110</v>
      </c>
      <c r="C1551" s="84" t="s">
        <v>109</v>
      </c>
      <c r="D1551" s="84">
        <v>2014</v>
      </c>
      <c r="E1551" s="84" t="s">
        <v>108</v>
      </c>
      <c r="F1551" s="85">
        <v>183.2195143411526</v>
      </c>
      <c r="G1551" s="86"/>
    </row>
    <row r="1552" spans="1:7" x14ac:dyDescent="0.45">
      <c r="A1552" s="84">
        <v>124981</v>
      </c>
      <c r="B1552" s="84">
        <v>180</v>
      </c>
      <c r="C1552" s="84" t="s">
        <v>109</v>
      </c>
      <c r="D1552" s="84">
        <v>2007</v>
      </c>
      <c r="E1552" s="84" t="s">
        <v>108</v>
      </c>
      <c r="F1552" s="85">
        <v>57.692667939352177</v>
      </c>
      <c r="G1552" s="86"/>
    </row>
    <row r="1553" spans="1:7" x14ac:dyDescent="0.45">
      <c r="A1553" s="84">
        <v>124982</v>
      </c>
      <c r="B1553" s="84">
        <v>180</v>
      </c>
      <c r="C1553" s="84" t="s">
        <v>109</v>
      </c>
      <c r="D1553" s="84">
        <v>2007</v>
      </c>
      <c r="E1553" s="84" t="s">
        <v>108</v>
      </c>
      <c r="F1553" s="85">
        <v>27.756107459403431</v>
      </c>
      <c r="G1553" s="86"/>
    </row>
    <row r="1554" spans="1:7" x14ac:dyDescent="0.45">
      <c r="A1554" s="84">
        <v>124984</v>
      </c>
      <c r="B1554" s="84">
        <v>200</v>
      </c>
      <c r="C1554" s="84" t="s">
        <v>109</v>
      </c>
      <c r="D1554" s="84">
        <v>2015</v>
      </c>
      <c r="E1554" s="84" t="s">
        <v>108</v>
      </c>
      <c r="F1554" s="85">
        <v>4.6770386945759403</v>
      </c>
      <c r="G1554" s="86"/>
    </row>
    <row r="1555" spans="1:7" x14ac:dyDescent="0.45">
      <c r="A1555" s="84">
        <v>127517</v>
      </c>
      <c r="B1555" s="84">
        <v>110</v>
      </c>
      <c r="C1555" s="84" t="s">
        <v>109</v>
      </c>
      <c r="D1555" s="84">
        <v>2006</v>
      </c>
      <c r="E1555" s="84" t="s">
        <v>108</v>
      </c>
      <c r="F1555" s="85">
        <v>212.7101064275175</v>
      </c>
      <c r="G1555" s="86"/>
    </row>
    <row r="1556" spans="1:7" x14ac:dyDescent="0.45">
      <c r="A1556" s="84">
        <v>127518</v>
      </c>
      <c r="B1556" s="84">
        <v>160</v>
      </c>
      <c r="C1556" s="84" t="s">
        <v>109</v>
      </c>
      <c r="D1556" s="84">
        <v>2006</v>
      </c>
      <c r="E1556" s="84" t="s">
        <v>108</v>
      </c>
      <c r="F1556" s="85">
        <v>118.933685127205</v>
      </c>
      <c r="G1556" s="86"/>
    </row>
    <row r="1557" spans="1:7" x14ac:dyDescent="0.45">
      <c r="A1557" s="84">
        <v>127519</v>
      </c>
      <c r="B1557" s="84">
        <v>160</v>
      </c>
      <c r="C1557" s="84" t="s">
        <v>109</v>
      </c>
      <c r="D1557" s="84">
        <v>2016</v>
      </c>
      <c r="E1557" s="84" t="s">
        <v>108</v>
      </c>
      <c r="F1557" s="85">
        <v>67.695342736073798</v>
      </c>
      <c r="G1557" s="86"/>
    </row>
    <row r="1558" spans="1:7" x14ac:dyDescent="0.45">
      <c r="A1558" s="84">
        <v>134117</v>
      </c>
      <c r="B1558" s="84">
        <v>110</v>
      </c>
      <c r="C1558" s="84" t="s">
        <v>109</v>
      </c>
      <c r="D1558" s="84">
        <v>2006</v>
      </c>
      <c r="E1558" s="84" t="s">
        <v>108</v>
      </c>
      <c r="F1558" s="85">
        <v>10.043196982656371</v>
      </c>
      <c r="G1558" s="86"/>
    </row>
    <row r="1559" spans="1:7" x14ac:dyDescent="0.45">
      <c r="A1559" s="84">
        <v>134718</v>
      </c>
      <c r="B1559" s="84">
        <v>110</v>
      </c>
      <c r="C1559" s="84" t="s">
        <v>109</v>
      </c>
      <c r="D1559" s="84">
        <v>2006</v>
      </c>
      <c r="E1559" s="84" t="s">
        <v>108</v>
      </c>
      <c r="F1559" s="85">
        <v>21.75784232112407</v>
      </c>
      <c r="G1559" s="86"/>
    </row>
    <row r="1560" spans="1:7" x14ac:dyDescent="0.45">
      <c r="A1560" s="84">
        <v>134719</v>
      </c>
      <c r="B1560" s="84">
        <v>110</v>
      </c>
      <c r="C1560" s="84" t="s">
        <v>109</v>
      </c>
      <c r="D1560" s="84">
        <v>2006</v>
      </c>
      <c r="E1560" s="84" t="s">
        <v>108</v>
      </c>
      <c r="F1560" s="85">
        <v>20.74414874306683</v>
      </c>
      <c r="G1560" s="86"/>
    </row>
    <row r="1561" spans="1:7" x14ac:dyDescent="0.45">
      <c r="A1561" s="84">
        <v>134842</v>
      </c>
      <c r="B1561" s="84">
        <v>100</v>
      </c>
      <c r="C1561" s="84" t="s">
        <v>112</v>
      </c>
      <c r="D1561" s="84">
        <v>1979</v>
      </c>
      <c r="E1561" s="84" t="s">
        <v>108</v>
      </c>
      <c r="F1561" s="85">
        <v>5.4051516383195324</v>
      </c>
      <c r="G1561" s="86"/>
    </row>
    <row r="1562" spans="1:7" x14ac:dyDescent="0.45">
      <c r="A1562" s="84">
        <v>134844</v>
      </c>
      <c r="B1562" s="84">
        <v>90</v>
      </c>
      <c r="C1562" s="84" t="s">
        <v>109</v>
      </c>
      <c r="D1562" s="84">
        <v>1994</v>
      </c>
      <c r="E1562" s="84" t="s">
        <v>108</v>
      </c>
      <c r="F1562" s="85">
        <v>115.17768372890031</v>
      </c>
      <c r="G1562" s="86"/>
    </row>
    <row r="1563" spans="1:7" x14ac:dyDescent="0.45">
      <c r="A1563" s="84">
        <v>134845</v>
      </c>
      <c r="B1563" s="84">
        <v>100</v>
      </c>
      <c r="C1563" s="84" t="s">
        <v>112</v>
      </c>
      <c r="D1563" s="84">
        <v>1970</v>
      </c>
      <c r="E1563" s="84" t="s">
        <v>108</v>
      </c>
      <c r="F1563" s="85">
        <v>69.637937754043151</v>
      </c>
      <c r="G1563" s="86" t="s">
        <v>144</v>
      </c>
    </row>
    <row r="1564" spans="1:7" x14ac:dyDescent="0.45">
      <c r="A1564" s="84">
        <v>134846</v>
      </c>
      <c r="B1564" s="84"/>
      <c r="C1564" s="84"/>
      <c r="D1564" s="84">
        <v>1970</v>
      </c>
      <c r="E1564" s="84" t="s">
        <v>108</v>
      </c>
      <c r="F1564" s="85">
        <v>38.295898330494197</v>
      </c>
      <c r="G1564" s="86"/>
    </row>
    <row r="1565" spans="1:7" x14ac:dyDescent="0.45">
      <c r="A1565" s="84">
        <v>134867</v>
      </c>
      <c r="B1565" s="84">
        <v>110</v>
      </c>
      <c r="C1565" s="84" t="s">
        <v>109</v>
      </c>
      <c r="D1565" s="84">
        <v>2007</v>
      </c>
      <c r="E1565" s="84" t="s">
        <v>108</v>
      </c>
      <c r="F1565" s="85">
        <v>8.8288104270587375</v>
      </c>
      <c r="G1565" s="86"/>
    </row>
    <row r="1566" spans="1:7" x14ac:dyDescent="0.45">
      <c r="A1566" s="84">
        <v>134868</v>
      </c>
      <c r="B1566" s="84">
        <v>160</v>
      </c>
      <c r="C1566" s="84" t="s">
        <v>109</v>
      </c>
      <c r="D1566" s="84">
        <v>2007</v>
      </c>
      <c r="E1566" s="84" t="s">
        <v>108</v>
      </c>
      <c r="F1566" s="85">
        <v>248.74165335088949</v>
      </c>
      <c r="G1566" s="86"/>
    </row>
    <row r="1567" spans="1:7" x14ac:dyDescent="0.45">
      <c r="A1567" s="84">
        <v>135134</v>
      </c>
      <c r="B1567" s="84">
        <v>180</v>
      </c>
      <c r="C1567" s="84" t="s">
        <v>109</v>
      </c>
      <c r="D1567" s="84">
        <v>2007</v>
      </c>
      <c r="E1567" s="84" t="s">
        <v>108</v>
      </c>
      <c r="F1567" s="85">
        <v>94.634465369209721</v>
      </c>
      <c r="G1567" s="86"/>
    </row>
    <row r="1568" spans="1:7" x14ac:dyDescent="0.45">
      <c r="A1568" s="84">
        <v>135135</v>
      </c>
      <c r="B1568" s="84">
        <v>110</v>
      </c>
      <c r="C1568" s="84" t="s">
        <v>109</v>
      </c>
      <c r="D1568" s="84">
        <v>2007</v>
      </c>
      <c r="E1568" s="84" t="s">
        <v>108</v>
      </c>
      <c r="F1568" s="85">
        <v>1.9012154331002471</v>
      </c>
      <c r="G1568" s="86"/>
    </row>
    <row r="1569" spans="1:7" x14ac:dyDescent="0.45">
      <c r="A1569" s="84">
        <v>135143</v>
      </c>
      <c r="B1569" s="84">
        <v>63</v>
      </c>
      <c r="C1569" s="84" t="s">
        <v>109</v>
      </c>
      <c r="D1569" s="84">
        <v>2006</v>
      </c>
      <c r="E1569" s="84" t="s">
        <v>108</v>
      </c>
      <c r="F1569" s="85">
        <v>7.494718373278042</v>
      </c>
      <c r="G1569" s="86"/>
    </row>
    <row r="1570" spans="1:7" x14ac:dyDescent="0.45">
      <c r="A1570" s="84">
        <v>140269</v>
      </c>
      <c r="B1570" s="84">
        <v>110</v>
      </c>
      <c r="C1570" s="84" t="s">
        <v>109</v>
      </c>
      <c r="D1570" s="84">
        <v>2017</v>
      </c>
      <c r="E1570" s="84" t="s">
        <v>108</v>
      </c>
      <c r="F1570" s="85">
        <v>149.05413459470699</v>
      </c>
      <c r="G1570" s="86"/>
    </row>
    <row r="1571" spans="1:7" x14ac:dyDescent="0.45">
      <c r="A1571" s="84">
        <v>140806</v>
      </c>
      <c r="B1571" s="84">
        <v>160</v>
      </c>
      <c r="C1571" s="84" t="s">
        <v>109</v>
      </c>
      <c r="D1571" s="84">
        <v>2017</v>
      </c>
      <c r="E1571" s="84" t="s">
        <v>108</v>
      </c>
      <c r="F1571" s="85">
        <v>291.0818388894707</v>
      </c>
      <c r="G1571" s="86"/>
    </row>
    <row r="1572" spans="1:7" x14ac:dyDescent="0.45">
      <c r="A1572" s="84">
        <v>167752</v>
      </c>
      <c r="B1572" s="84">
        <v>110</v>
      </c>
      <c r="C1572" s="84" t="s">
        <v>109</v>
      </c>
      <c r="D1572" s="84">
        <v>2011</v>
      </c>
      <c r="E1572" s="84" t="s">
        <v>108</v>
      </c>
      <c r="F1572" s="85">
        <v>2.2747215398298142</v>
      </c>
      <c r="G1572" s="86"/>
    </row>
    <row r="1573" spans="1:7" x14ac:dyDescent="0.45">
      <c r="A1573" s="84">
        <v>167848</v>
      </c>
      <c r="B1573" s="84">
        <v>110</v>
      </c>
      <c r="C1573" s="84" t="s">
        <v>109</v>
      </c>
      <c r="D1573" s="84">
        <v>2019</v>
      </c>
      <c r="E1573" s="84" t="s">
        <v>108</v>
      </c>
      <c r="F1573" s="85">
        <v>257.96935474627281</v>
      </c>
      <c r="G1573" s="86"/>
    </row>
    <row r="1574" spans="1:7" x14ac:dyDescent="0.45">
      <c r="A1574" s="84">
        <v>167853</v>
      </c>
      <c r="B1574" s="84"/>
      <c r="C1574" s="84"/>
      <c r="D1574" s="84">
        <v>0</v>
      </c>
      <c r="E1574" s="84" t="s">
        <v>108</v>
      </c>
      <c r="F1574" s="85">
        <v>126.9645677283184</v>
      </c>
      <c r="G1574" s="86"/>
    </row>
    <row r="1575" spans="1:7" x14ac:dyDescent="0.45">
      <c r="A1575" s="84">
        <v>120691</v>
      </c>
      <c r="B1575" s="84">
        <v>63</v>
      </c>
      <c r="C1575" s="84" t="s">
        <v>111</v>
      </c>
      <c r="D1575" s="84">
        <v>2001</v>
      </c>
      <c r="E1575" s="84" t="s">
        <v>108</v>
      </c>
      <c r="F1575" s="85">
        <v>33.746736097290061</v>
      </c>
      <c r="G1575" s="86"/>
    </row>
    <row r="1576" spans="1:7" x14ac:dyDescent="0.45">
      <c r="A1576" s="84">
        <v>120695</v>
      </c>
      <c r="B1576" s="84">
        <v>25</v>
      </c>
      <c r="C1576" s="84" t="s">
        <v>111</v>
      </c>
      <c r="D1576" s="84">
        <v>2001</v>
      </c>
      <c r="E1576" s="84" t="s">
        <v>108</v>
      </c>
      <c r="F1576" s="85">
        <v>10.16861672807469</v>
      </c>
      <c r="G1576" s="86"/>
    </row>
    <row r="1577" spans="1:7" x14ac:dyDescent="0.45">
      <c r="A1577" s="84">
        <v>99924</v>
      </c>
      <c r="B1577" s="84">
        <v>63</v>
      </c>
      <c r="C1577" s="84" t="s">
        <v>111</v>
      </c>
      <c r="D1577" s="84">
        <v>1997</v>
      </c>
      <c r="E1577" s="84" t="s">
        <v>108</v>
      </c>
      <c r="F1577" s="85">
        <v>18.253552032881259</v>
      </c>
      <c r="G1577" s="86" t="s">
        <v>138</v>
      </c>
    </row>
    <row r="1578" spans="1:7" x14ac:dyDescent="0.45">
      <c r="A1578" s="84">
        <v>120683</v>
      </c>
      <c r="B1578" s="84">
        <v>63</v>
      </c>
      <c r="C1578" s="84" t="s">
        <v>109</v>
      </c>
      <c r="D1578" s="84">
        <v>2001</v>
      </c>
      <c r="E1578" s="84" t="s">
        <v>108</v>
      </c>
      <c r="F1578" s="85">
        <v>96.365740682440787</v>
      </c>
      <c r="G1578" s="86"/>
    </row>
    <row r="1579" spans="1:7" x14ac:dyDescent="0.45">
      <c r="A1579" s="84"/>
      <c r="B1579" s="84">
        <v>63</v>
      </c>
      <c r="C1579" s="84" t="s">
        <v>124</v>
      </c>
      <c r="D1579" s="84">
        <v>1997</v>
      </c>
      <c r="E1579" s="84"/>
      <c r="F1579" s="85">
        <v>1.7581213396947001E-2</v>
      </c>
      <c r="G1579" s="86"/>
    </row>
    <row r="1580" spans="1:7" x14ac:dyDescent="0.45">
      <c r="A1580" s="84">
        <v>4145</v>
      </c>
      <c r="B1580" s="84">
        <v>40</v>
      </c>
      <c r="C1580" s="84" t="s">
        <v>109</v>
      </c>
      <c r="D1580" s="84">
        <v>2009</v>
      </c>
      <c r="E1580" s="84"/>
      <c r="F1580" s="85">
        <v>39.75688382442415</v>
      </c>
      <c r="G1580" s="86"/>
    </row>
    <row r="1581" spans="1:7" x14ac:dyDescent="0.45">
      <c r="A1581" s="84">
        <v>99940</v>
      </c>
      <c r="B1581" s="84">
        <v>100</v>
      </c>
      <c r="C1581" s="84" t="s">
        <v>112</v>
      </c>
      <c r="D1581" s="84">
        <v>1974</v>
      </c>
      <c r="E1581" s="84" t="s">
        <v>108</v>
      </c>
      <c r="F1581" s="85">
        <v>26.318528729684921</v>
      </c>
      <c r="G1581" s="86"/>
    </row>
    <row r="1582" spans="1:7" x14ac:dyDescent="0.45">
      <c r="A1582" s="84">
        <v>99941</v>
      </c>
      <c r="B1582" s="84">
        <v>63</v>
      </c>
      <c r="C1582" s="84" t="s">
        <v>109</v>
      </c>
      <c r="D1582" s="84">
        <v>2002</v>
      </c>
      <c r="E1582" s="84" t="s">
        <v>108</v>
      </c>
      <c r="F1582" s="85">
        <v>84.0793426859872</v>
      </c>
      <c r="G1582" s="86"/>
    </row>
    <row r="1583" spans="1:7" x14ac:dyDescent="0.45">
      <c r="A1583" s="84">
        <v>115049</v>
      </c>
      <c r="B1583" s="84">
        <v>110</v>
      </c>
      <c r="C1583" s="84" t="s">
        <v>109</v>
      </c>
      <c r="D1583" s="84">
        <v>2005</v>
      </c>
      <c r="E1583" s="84" t="s">
        <v>108</v>
      </c>
      <c r="F1583" s="85">
        <v>63.442567525439138</v>
      </c>
      <c r="G1583" s="86"/>
    </row>
    <row r="1584" spans="1:7" x14ac:dyDescent="0.45">
      <c r="A1584" s="84">
        <v>115050</v>
      </c>
      <c r="B1584" s="84">
        <v>110</v>
      </c>
      <c r="C1584" s="84" t="s">
        <v>109</v>
      </c>
      <c r="D1584" s="84">
        <v>2005</v>
      </c>
      <c r="E1584" s="84" t="s">
        <v>108</v>
      </c>
      <c r="F1584" s="85">
        <v>22.719489221619071</v>
      </c>
      <c r="G1584" s="86"/>
    </row>
    <row r="1585" spans="1:7" x14ac:dyDescent="0.45">
      <c r="A1585" s="84">
        <v>120914</v>
      </c>
      <c r="B1585" s="84">
        <v>100</v>
      </c>
      <c r="C1585" s="84" t="s">
        <v>112</v>
      </c>
      <c r="D1585" s="84">
        <v>1988</v>
      </c>
      <c r="E1585" s="84" t="s">
        <v>108</v>
      </c>
      <c r="F1585" s="85">
        <v>255.63750520163379</v>
      </c>
      <c r="G1585" s="86" t="s">
        <v>145</v>
      </c>
    </row>
    <row r="1586" spans="1:7" x14ac:dyDescent="0.45">
      <c r="A1586" s="84">
        <v>120915</v>
      </c>
      <c r="B1586" s="84">
        <v>100</v>
      </c>
      <c r="C1586" s="84" t="s">
        <v>112</v>
      </c>
      <c r="D1586" s="84">
        <v>1974</v>
      </c>
      <c r="E1586" s="84" t="s">
        <v>108</v>
      </c>
      <c r="F1586" s="85">
        <v>94.911871482774274</v>
      </c>
      <c r="G1586" s="86"/>
    </row>
    <row r="1587" spans="1:7" x14ac:dyDescent="0.45">
      <c r="A1587" s="84">
        <v>120939</v>
      </c>
      <c r="B1587" s="84">
        <v>110</v>
      </c>
      <c r="C1587" s="84" t="s">
        <v>109</v>
      </c>
      <c r="D1587" s="84">
        <v>2008</v>
      </c>
      <c r="E1587" s="84" t="s">
        <v>108</v>
      </c>
      <c r="F1587" s="85">
        <v>6.2121365078833337</v>
      </c>
      <c r="G1587" s="86"/>
    </row>
    <row r="1588" spans="1:7" x14ac:dyDescent="0.45">
      <c r="A1588" s="84">
        <v>120973</v>
      </c>
      <c r="B1588" s="84">
        <v>110</v>
      </c>
      <c r="C1588" s="84" t="s">
        <v>109</v>
      </c>
      <c r="D1588" s="84">
        <v>2012</v>
      </c>
      <c r="E1588" s="84" t="s">
        <v>108</v>
      </c>
      <c r="F1588" s="85">
        <v>507.08636355846443</v>
      </c>
      <c r="G1588" s="86"/>
    </row>
    <row r="1589" spans="1:7" x14ac:dyDescent="0.45">
      <c r="A1589" s="84">
        <v>121847</v>
      </c>
      <c r="B1589" s="84">
        <v>50</v>
      </c>
      <c r="C1589" s="84" t="s">
        <v>109</v>
      </c>
      <c r="D1589" s="84">
        <v>2003</v>
      </c>
      <c r="E1589" s="84" t="s">
        <v>108</v>
      </c>
      <c r="F1589" s="85">
        <v>93.391771793673342</v>
      </c>
      <c r="G1589" s="86"/>
    </row>
    <row r="1590" spans="1:7" x14ac:dyDescent="0.45">
      <c r="A1590" s="84">
        <v>121857</v>
      </c>
      <c r="B1590" s="84">
        <v>100</v>
      </c>
      <c r="C1590" s="84" t="s">
        <v>112</v>
      </c>
      <c r="D1590" s="84">
        <v>1974</v>
      </c>
      <c r="E1590" s="84" t="s">
        <v>108</v>
      </c>
      <c r="F1590" s="85">
        <v>72.510195153902046</v>
      </c>
      <c r="G1590" s="86"/>
    </row>
    <row r="1591" spans="1:7" x14ac:dyDescent="0.45">
      <c r="A1591" s="84">
        <v>121863</v>
      </c>
      <c r="B1591" s="84">
        <v>100</v>
      </c>
      <c r="C1591" s="84" t="s">
        <v>112</v>
      </c>
      <c r="D1591" s="84">
        <v>1973</v>
      </c>
      <c r="E1591" s="84" t="s">
        <v>108</v>
      </c>
      <c r="F1591" s="85">
        <v>96.642575702639121</v>
      </c>
      <c r="G1591" s="86" t="s">
        <v>263</v>
      </c>
    </row>
    <row r="1592" spans="1:7" x14ac:dyDescent="0.45">
      <c r="A1592" s="84">
        <v>122260</v>
      </c>
      <c r="B1592" s="84">
        <v>63</v>
      </c>
      <c r="C1592" s="84" t="s">
        <v>109</v>
      </c>
      <c r="D1592" s="84">
        <v>2002</v>
      </c>
      <c r="E1592" s="84" t="s">
        <v>108</v>
      </c>
      <c r="F1592" s="85">
        <v>210.23966504823159</v>
      </c>
      <c r="G1592" s="86"/>
    </row>
    <row r="1593" spans="1:7" x14ac:dyDescent="0.45">
      <c r="A1593" s="84">
        <v>122261</v>
      </c>
      <c r="B1593" s="84">
        <v>100</v>
      </c>
      <c r="C1593" s="84" t="s">
        <v>112</v>
      </c>
      <c r="D1593" s="84">
        <v>1974</v>
      </c>
      <c r="E1593" s="84" t="s">
        <v>108</v>
      </c>
      <c r="F1593" s="85">
        <v>68.068216320748675</v>
      </c>
      <c r="G1593" s="86"/>
    </row>
    <row r="1594" spans="1:7" x14ac:dyDescent="0.45">
      <c r="A1594" s="84">
        <v>122265</v>
      </c>
      <c r="B1594" s="84">
        <v>100</v>
      </c>
      <c r="C1594" s="84" t="s">
        <v>112</v>
      </c>
      <c r="D1594" s="84">
        <v>1974</v>
      </c>
      <c r="E1594" s="84" t="s">
        <v>108</v>
      </c>
      <c r="F1594" s="85">
        <v>112.62044703321661</v>
      </c>
      <c r="G1594" s="86"/>
    </row>
    <row r="1595" spans="1:7" x14ac:dyDescent="0.45">
      <c r="A1595" s="84">
        <v>123052</v>
      </c>
      <c r="B1595" s="84">
        <v>100</v>
      </c>
      <c r="C1595" s="84" t="s">
        <v>112</v>
      </c>
      <c r="D1595" s="84">
        <v>1974</v>
      </c>
      <c r="E1595" s="84" t="s">
        <v>108</v>
      </c>
      <c r="F1595" s="85">
        <v>22.611594015521639</v>
      </c>
      <c r="G1595" s="86"/>
    </row>
    <row r="1596" spans="1:7" x14ac:dyDescent="0.45">
      <c r="A1596" s="84">
        <v>123053</v>
      </c>
      <c r="B1596" s="84">
        <v>100</v>
      </c>
      <c r="C1596" s="84" t="s">
        <v>112</v>
      </c>
      <c r="D1596" s="84">
        <v>1974</v>
      </c>
      <c r="E1596" s="84" t="s">
        <v>108</v>
      </c>
      <c r="F1596" s="85">
        <v>65.335337756984586</v>
      </c>
      <c r="G1596" s="86"/>
    </row>
    <row r="1597" spans="1:7" x14ac:dyDescent="0.45">
      <c r="A1597" s="84">
        <v>123925</v>
      </c>
      <c r="B1597" s="84">
        <v>110</v>
      </c>
      <c r="C1597" s="84" t="s">
        <v>111</v>
      </c>
      <c r="D1597" s="84">
        <v>1995</v>
      </c>
      <c r="E1597" s="84" t="s">
        <v>108</v>
      </c>
      <c r="F1597" s="85">
        <v>129.0896580832765</v>
      </c>
      <c r="G1597" s="86" t="s">
        <v>146</v>
      </c>
    </row>
    <row r="1598" spans="1:7" x14ac:dyDescent="0.45">
      <c r="A1598" s="84">
        <v>125998</v>
      </c>
      <c r="B1598" s="84">
        <v>100</v>
      </c>
      <c r="C1598" s="84" t="s">
        <v>112</v>
      </c>
      <c r="D1598" s="84">
        <v>1974</v>
      </c>
      <c r="E1598" s="84" t="s">
        <v>108</v>
      </c>
      <c r="F1598" s="85">
        <v>247.09040225484961</v>
      </c>
      <c r="G1598" s="86"/>
    </row>
    <row r="1599" spans="1:7" x14ac:dyDescent="0.45">
      <c r="A1599" s="84">
        <v>134272</v>
      </c>
      <c r="B1599" s="84">
        <v>110</v>
      </c>
      <c r="C1599" s="84" t="s">
        <v>109</v>
      </c>
      <c r="D1599" s="84">
        <v>2007</v>
      </c>
      <c r="E1599" s="84" t="s">
        <v>108</v>
      </c>
      <c r="F1599" s="85">
        <v>489.35641190549183</v>
      </c>
      <c r="G1599" s="86"/>
    </row>
    <row r="1600" spans="1:7" x14ac:dyDescent="0.45">
      <c r="A1600" s="84">
        <v>134840</v>
      </c>
      <c r="B1600" s="84">
        <v>100</v>
      </c>
      <c r="C1600" s="84" t="s">
        <v>112</v>
      </c>
      <c r="D1600" s="84">
        <v>1976</v>
      </c>
      <c r="E1600" s="84" t="s">
        <v>108</v>
      </c>
      <c r="F1600" s="85">
        <v>167.14915332454089</v>
      </c>
      <c r="G1600" s="86"/>
    </row>
    <row r="1601" spans="1:7" x14ac:dyDescent="0.45">
      <c r="A1601" s="84">
        <v>134847</v>
      </c>
      <c r="B1601" s="84">
        <v>110</v>
      </c>
      <c r="C1601" s="84" t="s">
        <v>111</v>
      </c>
      <c r="D1601" s="84">
        <v>1995</v>
      </c>
      <c r="E1601" s="84" t="s">
        <v>108</v>
      </c>
      <c r="F1601" s="85">
        <v>77.586101384037818</v>
      </c>
      <c r="G1601" s="86"/>
    </row>
    <row r="1602" spans="1:7" x14ac:dyDescent="0.45">
      <c r="A1602" s="84">
        <v>134849</v>
      </c>
      <c r="B1602" s="84">
        <v>110</v>
      </c>
      <c r="C1602" s="84" t="s">
        <v>109</v>
      </c>
      <c r="D1602" s="84">
        <v>2008</v>
      </c>
      <c r="E1602" s="84" t="s">
        <v>108</v>
      </c>
      <c r="F1602" s="85">
        <v>429.8249408554654</v>
      </c>
      <c r="G1602" s="86"/>
    </row>
    <row r="1603" spans="1:7" x14ac:dyDescent="0.45">
      <c r="A1603" s="84">
        <v>134851</v>
      </c>
      <c r="B1603" s="84">
        <v>63</v>
      </c>
      <c r="C1603" s="84" t="s">
        <v>109</v>
      </c>
      <c r="D1603" s="84">
        <v>2008</v>
      </c>
      <c r="E1603" s="84" t="s">
        <v>108</v>
      </c>
      <c r="F1603" s="85">
        <v>8.688271522996752</v>
      </c>
      <c r="G1603" s="86"/>
    </row>
    <row r="1604" spans="1:7" x14ac:dyDescent="0.45">
      <c r="A1604" s="84">
        <v>134852</v>
      </c>
      <c r="B1604" s="84">
        <v>90</v>
      </c>
      <c r="C1604" s="84" t="s">
        <v>111</v>
      </c>
      <c r="D1604" s="84">
        <v>1997</v>
      </c>
      <c r="E1604" s="84" t="s">
        <v>108</v>
      </c>
      <c r="F1604" s="85">
        <v>9.0869556190160683</v>
      </c>
      <c r="G1604" s="86" t="s">
        <v>116</v>
      </c>
    </row>
    <row r="1605" spans="1:7" x14ac:dyDescent="0.45">
      <c r="A1605" s="84">
        <v>108827</v>
      </c>
      <c r="B1605" s="84">
        <v>40</v>
      </c>
      <c r="C1605" s="84" t="s">
        <v>109</v>
      </c>
      <c r="D1605" s="84">
        <v>2003</v>
      </c>
      <c r="E1605" s="84" t="s">
        <v>108</v>
      </c>
      <c r="F1605" s="85">
        <v>44.956545171077487</v>
      </c>
      <c r="G1605" s="86"/>
    </row>
    <row r="1606" spans="1:7" x14ac:dyDescent="0.45">
      <c r="A1606" s="84">
        <v>108828</v>
      </c>
      <c r="B1606" s="84">
        <v>63</v>
      </c>
      <c r="C1606" s="84" t="s">
        <v>109</v>
      </c>
      <c r="D1606" s="84">
        <v>2006</v>
      </c>
      <c r="E1606" s="84" t="s">
        <v>108</v>
      </c>
      <c r="F1606" s="85">
        <v>6.1455566474626684</v>
      </c>
      <c r="G1606" s="86"/>
    </row>
    <row r="1607" spans="1:7" x14ac:dyDescent="0.45">
      <c r="A1607" s="84">
        <v>120719</v>
      </c>
      <c r="B1607" s="84">
        <v>32</v>
      </c>
      <c r="C1607" s="84" t="s">
        <v>109</v>
      </c>
      <c r="D1607" s="84">
        <v>2003</v>
      </c>
      <c r="E1607" s="84" t="s">
        <v>108</v>
      </c>
      <c r="F1607" s="85">
        <v>11.46231823823913</v>
      </c>
      <c r="G1607" s="86"/>
    </row>
    <row r="1608" spans="1:7" x14ac:dyDescent="0.45">
      <c r="A1608" s="84"/>
      <c r="B1608" s="84">
        <v>63</v>
      </c>
      <c r="C1608" s="84" t="s">
        <v>109</v>
      </c>
      <c r="D1608" s="84">
        <v>2006</v>
      </c>
      <c r="E1608" s="84"/>
      <c r="F1608" s="85">
        <v>1.3883907839854E-2</v>
      </c>
      <c r="G1608" s="86"/>
    </row>
    <row r="1609" spans="1:7" x14ac:dyDescent="0.45">
      <c r="A1609" s="84">
        <v>111969</v>
      </c>
      <c r="B1609" s="84">
        <v>110</v>
      </c>
      <c r="C1609" s="84" t="s">
        <v>109</v>
      </c>
      <c r="D1609" s="84">
        <v>2005</v>
      </c>
      <c r="E1609" s="84" t="s">
        <v>108</v>
      </c>
      <c r="F1609" s="85">
        <v>66.791772700798759</v>
      </c>
      <c r="G1609" s="86"/>
    </row>
    <row r="1610" spans="1:7" x14ac:dyDescent="0.45">
      <c r="A1610" s="84">
        <v>134277</v>
      </c>
      <c r="B1610" s="84">
        <v>110</v>
      </c>
      <c r="C1610" s="84" t="s">
        <v>109</v>
      </c>
      <c r="D1610" s="84">
        <v>2006</v>
      </c>
      <c r="E1610" s="84" t="s">
        <v>108</v>
      </c>
      <c r="F1610" s="85">
        <v>79.439280994521738</v>
      </c>
      <c r="G1610" s="86"/>
    </row>
    <row r="1611" spans="1:7" x14ac:dyDescent="0.45">
      <c r="A1611" s="84">
        <v>110531</v>
      </c>
      <c r="B1611" s="84">
        <v>110</v>
      </c>
      <c r="C1611" s="84" t="s">
        <v>109</v>
      </c>
      <c r="D1611" s="84">
        <v>2007</v>
      </c>
      <c r="E1611" s="84" t="s">
        <v>108</v>
      </c>
      <c r="F1611" s="85">
        <v>0.56288271705848902</v>
      </c>
      <c r="G1611" s="86"/>
    </row>
    <row r="1612" spans="1:7" x14ac:dyDescent="0.45">
      <c r="A1612" s="84"/>
      <c r="B1612" s="84">
        <v>110</v>
      </c>
      <c r="C1612" s="84" t="s">
        <v>109</v>
      </c>
      <c r="D1612" s="84">
        <v>2004</v>
      </c>
      <c r="E1612" s="84"/>
      <c r="F1612" s="85">
        <v>1.195334288976E-3</v>
      </c>
      <c r="G1612" s="86"/>
    </row>
    <row r="1613" spans="1:7" x14ac:dyDescent="0.45">
      <c r="A1613" s="84">
        <v>99864</v>
      </c>
      <c r="B1613" s="84">
        <v>110</v>
      </c>
      <c r="C1613" s="84" t="s">
        <v>111</v>
      </c>
      <c r="D1613" s="84">
        <v>1995</v>
      </c>
      <c r="E1613" s="84" t="s">
        <v>108</v>
      </c>
      <c r="F1613" s="85">
        <v>0.56085871950826705</v>
      </c>
      <c r="G1613" s="86"/>
    </row>
    <row r="1614" spans="1:7" x14ac:dyDescent="0.45">
      <c r="A1614" s="84">
        <v>113452</v>
      </c>
      <c r="B1614" s="84">
        <v>90</v>
      </c>
      <c r="C1614" s="84" t="s">
        <v>109</v>
      </c>
      <c r="D1614" s="84">
        <v>2006</v>
      </c>
      <c r="E1614" s="84" t="s">
        <v>108</v>
      </c>
      <c r="F1614" s="85">
        <v>135.37503185173031</v>
      </c>
      <c r="G1614" s="86"/>
    </row>
    <row r="1615" spans="1:7" x14ac:dyDescent="0.45">
      <c r="A1615" s="84">
        <v>113453</v>
      </c>
      <c r="B1615" s="84">
        <v>110</v>
      </c>
      <c r="C1615" s="84" t="s">
        <v>109</v>
      </c>
      <c r="D1615" s="84">
        <v>2007</v>
      </c>
      <c r="E1615" s="84" t="s">
        <v>108</v>
      </c>
      <c r="F1615" s="85">
        <v>31.650373087676101</v>
      </c>
      <c r="G1615" s="86"/>
    </row>
    <row r="1616" spans="1:7" x14ac:dyDescent="0.45">
      <c r="A1616" s="84">
        <v>113454</v>
      </c>
      <c r="B1616" s="84">
        <v>100</v>
      </c>
      <c r="C1616" s="84" t="s">
        <v>112</v>
      </c>
      <c r="D1616" s="84">
        <v>1987</v>
      </c>
      <c r="E1616" s="84" t="s">
        <v>108</v>
      </c>
      <c r="F1616" s="85">
        <v>53.092953516351642</v>
      </c>
      <c r="G1616" s="86"/>
    </row>
    <row r="1617" spans="1:7" x14ac:dyDescent="0.45">
      <c r="A1617" s="84">
        <v>116446</v>
      </c>
      <c r="B1617" s="84">
        <v>110</v>
      </c>
      <c r="C1617" s="84" t="s">
        <v>111</v>
      </c>
      <c r="D1617" s="84">
        <v>1995</v>
      </c>
      <c r="E1617" s="84" t="s">
        <v>108</v>
      </c>
      <c r="F1617" s="85">
        <v>292.80702570147889</v>
      </c>
      <c r="G1617" s="86"/>
    </row>
    <row r="1618" spans="1:7" x14ac:dyDescent="0.45">
      <c r="A1618" s="84">
        <v>120926</v>
      </c>
      <c r="B1618" s="84">
        <v>110</v>
      </c>
      <c r="C1618" s="84" t="s">
        <v>109</v>
      </c>
      <c r="D1618" s="84">
        <v>2004</v>
      </c>
      <c r="E1618" s="84" t="s">
        <v>108</v>
      </c>
      <c r="F1618" s="85">
        <v>140.20109596220109</v>
      </c>
      <c r="G1618" s="86"/>
    </row>
    <row r="1619" spans="1:7" x14ac:dyDescent="0.45">
      <c r="A1619" s="84">
        <v>120931</v>
      </c>
      <c r="B1619" s="84">
        <v>100</v>
      </c>
      <c r="C1619" s="84" t="s">
        <v>112</v>
      </c>
      <c r="D1619" s="84">
        <v>1981</v>
      </c>
      <c r="E1619" s="84" t="s">
        <v>108</v>
      </c>
      <c r="F1619" s="85">
        <v>22.83317524398495</v>
      </c>
      <c r="G1619" s="86"/>
    </row>
    <row r="1620" spans="1:7" x14ac:dyDescent="0.45">
      <c r="A1620" s="84">
        <v>121484</v>
      </c>
      <c r="B1620" s="84">
        <v>110</v>
      </c>
      <c r="C1620" s="84" t="s">
        <v>111</v>
      </c>
      <c r="D1620" s="84">
        <v>1995</v>
      </c>
      <c r="E1620" s="84" t="s">
        <v>108</v>
      </c>
      <c r="F1620" s="85">
        <v>67.676050402968968</v>
      </c>
      <c r="G1620" s="86"/>
    </row>
    <row r="1621" spans="1:7" x14ac:dyDescent="0.45">
      <c r="A1621" s="84">
        <v>121485</v>
      </c>
      <c r="B1621" s="84">
        <v>110</v>
      </c>
      <c r="C1621" s="84" t="s">
        <v>111</v>
      </c>
      <c r="D1621" s="84">
        <v>1995</v>
      </c>
      <c r="E1621" s="84" t="s">
        <v>108</v>
      </c>
      <c r="F1621" s="85">
        <v>68.86995808339752</v>
      </c>
      <c r="G1621" s="86"/>
    </row>
    <row r="1622" spans="1:7" x14ac:dyDescent="0.45">
      <c r="A1622" s="84">
        <v>121585</v>
      </c>
      <c r="B1622" s="84">
        <v>100</v>
      </c>
      <c r="C1622" s="84" t="s">
        <v>112</v>
      </c>
      <c r="D1622" s="84">
        <v>1974</v>
      </c>
      <c r="E1622" s="84" t="s">
        <v>108</v>
      </c>
      <c r="F1622" s="85">
        <v>237.16720137784199</v>
      </c>
      <c r="G1622" s="86"/>
    </row>
    <row r="1623" spans="1:7" x14ac:dyDescent="0.45">
      <c r="A1623" s="84">
        <v>122421</v>
      </c>
      <c r="B1623" s="84">
        <v>90</v>
      </c>
      <c r="C1623" s="84" t="s">
        <v>109</v>
      </c>
      <c r="D1623" s="84">
        <v>2002</v>
      </c>
      <c r="E1623" s="84" t="s">
        <v>108</v>
      </c>
      <c r="F1623" s="85">
        <v>258.63576063734013</v>
      </c>
      <c r="G1623" s="86" t="s">
        <v>147</v>
      </c>
    </row>
    <row r="1624" spans="1:7" x14ac:dyDescent="0.45">
      <c r="A1624" s="84">
        <v>123929</v>
      </c>
      <c r="B1624" s="84">
        <v>90</v>
      </c>
      <c r="C1624" s="84" t="s">
        <v>109</v>
      </c>
      <c r="D1624" s="84">
        <v>2014</v>
      </c>
      <c r="E1624" s="84" t="s">
        <v>108</v>
      </c>
      <c r="F1624" s="85">
        <v>17.786955419794179</v>
      </c>
      <c r="G1624" s="86" t="s">
        <v>308</v>
      </c>
    </row>
    <row r="1625" spans="1:7" x14ac:dyDescent="0.45">
      <c r="A1625" s="84">
        <v>123930</v>
      </c>
      <c r="B1625" s="84">
        <v>110</v>
      </c>
      <c r="C1625" s="84" t="s">
        <v>111</v>
      </c>
      <c r="D1625" s="84">
        <v>1995</v>
      </c>
      <c r="E1625" s="84" t="s">
        <v>108</v>
      </c>
      <c r="F1625" s="85">
        <v>73.914110784887797</v>
      </c>
      <c r="G1625" s="86" t="s">
        <v>112</v>
      </c>
    </row>
    <row r="1626" spans="1:7" x14ac:dyDescent="0.45">
      <c r="A1626" s="84">
        <v>123947</v>
      </c>
      <c r="B1626" s="84">
        <v>90</v>
      </c>
      <c r="C1626" s="84" t="s">
        <v>109</v>
      </c>
      <c r="D1626" s="84">
        <v>1999</v>
      </c>
      <c r="E1626" s="84" t="s">
        <v>108</v>
      </c>
      <c r="F1626" s="85">
        <v>102.63126380877731</v>
      </c>
      <c r="G1626" s="86"/>
    </row>
    <row r="1627" spans="1:7" x14ac:dyDescent="0.45">
      <c r="A1627" s="84">
        <v>123948</v>
      </c>
      <c r="B1627" s="84">
        <v>110</v>
      </c>
      <c r="C1627" s="84" t="s">
        <v>109</v>
      </c>
      <c r="D1627" s="84">
        <v>2014</v>
      </c>
      <c r="E1627" s="84" t="s">
        <v>108</v>
      </c>
      <c r="F1627" s="85">
        <v>165.11296486432951</v>
      </c>
      <c r="G1627" s="86"/>
    </row>
    <row r="1628" spans="1:7" x14ac:dyDescent="0.45">
      <c r="A1628" s="84">
        <v>160261</v>
      </c>
      <c r="B1628" s="84">
        <v>110</v>
      </c>
      <c r="C1628" s="84" t="s">
        <v>109</v>
      </c>
      <c r="D1628" s="84">
        <v>2019</v>
      </c>
      <c r="E1628" s="84" t="s">
        <v>108</v>
      </c>
      <c r="F1628" s="85">
        <v>258.00312492051512</v>
      </c>
      <c r="G1628" s="86"/>
    </row>
    <row r="1629" spans="1:7" x14ac:dyDescent="0.45">
      <c r="A1629" s="84">
        <v>160275</v>
      </c>
      <c r="B1629" s="84">
        <v>110</v>
      </c>
      <c r="C1629" s="84" t="s">
        <v>109</v>
      </c>
      <c r="D1629" s="84">
        <v>2019</v>
      </c>
      <c r="E1629" s="84" t="s">
        <v>108</v>
      </c>
      <c r="F1629" s="85">
        <v>150.619167468163</v>
      </c>
      <c r="G1629" s="86"/>
    </row>
    <row r="1630" spans="1:7" x14ac:dyDescent="0.45">
      <c r="A1630" s="84"/>
      <c r="B1630" s="84">
        <v>110</v>
      </c>
      <c r="C1630" s="84" t="s">
        <v>109</v>
      </c>
      <c r="D1630" s="84">
        <v>2019</v>
      </c>
      <c r="E1630" s="84"/>
      <c r="F1630" s="85">
        <v>2.4352975910000001E-6</v>
      </c>
      <c r="G1630" s="86"/>
    </row>
    <row r="1631" spans="1:7" x14ac:dyDescent="0.45">
      <c r="A1631" s="84">
        <v>135071</v>
      </c>
      <c r="B1631" s="84"/>
      <c r="C1631" s="84"/>
      <c r="D1631" s="84">
        <v>1901</v>
      </c>
      <c r="E1631" s="84" t="s">
        <v>108</v>
      </c>
      <c r="F1631" s="85">
        <v>51.137707968215032</v>
      </c>
      <c r="G1631" s="86"/>
    </row>
    <row r="1632" spans="1:7" x14ac:dyDescent="0.45">
      <c r="A1632" s="84">
        <v>113487</v>
      </c>
      <c r="B1632" s="84">
        <v>160</v>
      </c>
      <c r="C1632" s="84" t="s">
        <v>109</v>
      </c>
      <c r="D1632" s="84">
        <v>2006</v>
      </c>
      <c r="E1632" s="84" t="s">
        <v>108</v>
      </c>
      <c r="F1632" s="85">
        <v>646.13407131740985</v>
      </c>
      <c r="G1632" s="86"/>
    </row>
    <row r="1633" spans="1:7" x14ac:dyDescent="0.45">
      <c r="A1633" s="84">
        <v>119426</v>
      </c>
      <c r="B1633" s="84">
        <v>110</v>
      </c>
      <c r="C1633" s="84" t="s">
        <v>109</v>
      </c>
      <c r="D1633" s="84">
        <v>2006</v>
      </c>
      <c r="E1633" s="84" t="s">
        <v>108</v>
      </c>
      <c r="F1633" s="85">
        <v>28.66184446924191</v>
      </c>
      <c r="G1633" s="86"/>
    </row>
    <row r="1634" spans="1:7" x14ac:dyDescent="0.45">
      <c r="A1634" s="84">
        <v>119439</v>
      </c>
      <c r="B1634" s="84">
        <v>100</v>
      </c>
      <c r="C1634" s="84" t="s">
        <v>112</v>
      </c>
      <c r="D1634" s="84">
        <v>1975</v>
      </c>
      <c r="E1634" s="84" t="s">
        <v>108</v>
      </c>
      <c r="F1634" s="85">
        <v>23.463285721387042</v>
      </c>
      <c r="G1634" s="86"/>
    </row>
    <row r="1635" spans="1:7" x14ac:dyDescent="0.45">
      <c r="A1635" s="84">
        <v>119442</v>
      </c>
      <c r="B1635" s="84">
        <v>100</v>
      </c>
      <c r="C1635" s="84" t="s">
        <v>112</v>
      </c>
      <c r="D1635" s="84">
        <v>1975</v>
      </c>
      <c r="E1635" s="84" t="s">
        <v>108</v>
      </c>
      <c r="F1635" s="85">
        <v>14.69008227862188</v>
      </c>
      <c r="G1635" s="86" t="s">
        <v>116</v>
      </c>
    </row>
    <row r="1636" spans="1:7" x14ac:dyDescent="0.45">
      <c r="A1636" s="84">
        <v>119443</v>
      </c>
      <c r="B1636" s="84">
        <v>110</v>
      </c>
      <c r="C1636" s="84" t="s">
        <v>109</v>
      </c>
      <c r="D1636" s="84">
        <v>2011</v>
      </c>
      <c r="E1636" s="84" t="s">
        <v>108</v>
      </c>
      <c r="F1636" s="85">
        <v>262.16967183358747</v>
      </c>
      <c r="G1636" s="86"/>
    </row>
    <row r="1637" spans="1:7" x14ac:dyDescent="0.45">
      <c r="A1637" s="84">
        <v>119445</v>
      </c>
      <c r="B1637" s="84">
        <v>110</v>
      </c>
      <c r="C1637" s="84" t="s">
        <v>109</v>
      </c>
      <c r="D1637" s="84">
        <v>2011</v>
      </c>
      <c r="E1637" s="84" t="s">
        <v>108</v>
      </c>
      <c r="F1637" s="85">
        <v>28.478304220127871</v>
      </c>
      <c r="G1637" s="86"/>
    </row>
    <row r="1638" spans="1:7" x14ac:dyDescent="0.45">
      <c r="A1638" s="84">
        <v>119450</v>
      </c>
      <c r="B1638" s="84">
        <v>110</v>
      </c>
      <c r="C1638" s="84" t="s">
        <v>109</v>
      </c>
      <c r="D1638" s="84">
        <v>2011</v>
      </c>
      <c r="E1638" s="84" t="s">
        <v>108</v>
      </c>
      <c r="F1638" s="85">
        <v>68.418787625716263</v>
      </c>
      <c r="G1638" s="86"/>
    </row>
    <row r="1639" spans="1:7" x14ac:dyDescent="0.45">
      <c r="A1639" s="84">
        <v>119455</v>
      </c>
      <c r="B1639" s="84">
        <v>100</v>
      </c>
      <c r="C1639" s="84" t="s">
        <v>112</v>
      </c>
      <c r="D1639" s="84">
        <v>1985</v>
      </c>
      <c r="E1639" s="84" t="s">
        <v>108</v>
      </c>
      <c r="F1639" s="85">
        <v>83.162691359085244</v>
      </c>
      <c r="G1639" s="86" t="s">
        <v>148</v>
      </c>
    </row>
    <row r="1640" spans="1:7" x14ac:dyDescent="0.45">
      <c r="A1640" s="84">
        <v>120343</v>
      </c>
      <c r="B1640" s="84">
        <v>110</v>
      </c>
      <c r="C1640" s="84" t="s">
        <v>109</v>
      </c>
      <c r="D1640" s="84">
        <v>2011</v>
      </c>
      <c r="E1640" s="84" t="s">
        <v>108</v>
      </c>
      <c r="F1640" s="85">
        <v>455.85631201596482</v>
      </c>
      <c r="G1640" s="86"/>
    </row>
    <row r="1641" spans="1:7" x14ac:dyDescent="0.45">
      <c r="A1641" s="84">
        <v>121582</v>
      </c>
      <c r="B1641" s="84">
        <v>100</v>
      </c>
      <c r="C1641" s="84" t="s">
        <v>112</v>
      </c>
      <c r="D1641" s="84">
        <v>1972</v>
      </c>
      <c r="E1641" s="84" t="s">
        <v>108</v>
      </c>
      <c r="F1641" s="85">
        <v>198.25798333743009</v>
      </c>
      <c r="G1641" s="86"/>
    </row>
    <row r="1642" spans="1:7" x14ac:dyDescent="0.45">
      <c r="A1642" s="84">
        <v>121688</v>
      </c>
      <c r="B1642" s="84">
        <v>100</v>
      </c>
      <c r="C1642" s="84" t="s">
        <v>112</v>
      </c>
      <c r="D1642" s="84">
        <v>1972</v>
      </c>
      <c r="E1642" s="84" t="s">
        <v>108</v>
      </c>
      <c r="F1642" s="85">
        <v>190.5747518574658</v>
      </c>
      <c r="G1642" s="86"/>
    </row>
    <row r="1643" spans="1:7" x14ac:dyDescent="0.45">
      <c r="A1643" s="84">
        <v>121773</v>
      </c>
      <c r="B1643" s="84">
        <v>100</v>
      </c>
      <c r="C1643" s="84" t="s">
        <v>112</v>
      </c>
      <c r="D1643" s="84">
        <v>1972</v>
      </c>
      <c r="E1643" s="84" t="s">
        <v>108</v>
      </c>
      <c r="F1643" s="85">
        <v>215.48328427349759</v>
      </c>
      <c r="G1643" s="86"/>
    </row>
    <row r="1644" spans="1:7" x14ac:dyDescent="0.45">
      <c r="A1644" s="84">
        <v>123513</v>
      </c>
      <c r="B1644" s="84">
        <v>90</v>
      </c>
      <c r="C1644" s="84" t="s">
        <v>109</v>
      </c>
      <c r="D1644" s="84">
        <v>1998</v>
      </c>
      <c r="E1644" s="84" t="s">
        <v>108</v>
      </c>
      <c r="F1644" s="85">
        <v>76.224090067153924</v>
      </c>
      <c r="G1644" s="86"/>
    </row>
    <row r="1645" spans="1:7" x14ac:dyDescent="0.45">
      <c r="A1645" s="84">
        <v>126033</v>
      </c>
      <c r="B1645" s="84">
        <v>110</v>
      </c>
      <c r="C1645" s="84" t="s">
        <v>109</v>
      </c>
      <c r="D1645" s="84">
        <v>2014</v>
      </c>
      <c r="E1645" s="84" t="s">
        <v>108</v>
      </c>
      <c r="F1645" s="85">
        <v>215.45537542209249</v>
      </c>
      <c r="G1645" s="86"/>
    </row>
    <row r="1646" spans="1:7" x14ac:dyDescent="0.45">
      <c r="A1646" s="84">
        <v>135071</v>
      </c>
      <c r="B1646" s="84"/>
      <c r="C1646" s="84"/>
      <c r="D1646" s="84">
        <v>1901</v>
      </c>
      <c r="E1646" s="84" t="s">
        <v>108</v>
      </c>
      <c r="F1646" s="85">
        <v>51.58287263736127</v>
      </c>
      <c r="G1646" s="86"/>
    </row>
    <row r="1647" spans="1:7" x14ac:dyDescent="0.45">
      <c r="A1647" s="84"/>
      <c r="B1647" s="84">
        <v>110</v>
      </c>
      <c r="C1647" s="84" t="s">
        <v>109</v>
      </c>
      <c r="D1647" s="84">
        <v>2011</v>
      </c>
      <c r="E1647" s="84"/>
      <c r="F1647" s="85">
        <v>7.0779731515259996E-3</v>
      </c>
      <c r="G1647" s="86"/>
    </row>
    <row r="1648" spans="1:7" x14ac:dyDescent="0.45">
      <c r="A1648" s="84">
        <v>100019</v>
      </c>
      <c r="B1648" s="84">
        <v>100</v>
      </c>
      <c r="C1648" s="84" t="s">
        <v>112</v>
      </c>
      <c r="D1648" s="84">
        <v>1985</v>
      </c>
      <c r="E1648" s="84" t="s">
        <v>108</v>
      </c>
      <c r="F1648" s="85">
        <v>96.937954943939076</v>
      </c>
      <c r="G1648" s="86"/>
    </row>
    <row r="1649" spans="1:7" x14ac:dyDescent="0.45">
      <c r="A1649" s="84">
        <v>100020</v>
      </c>
      <c r="B1649" s="84">
        <v>100</v>
      </c>
      <c r="C1649" s="84" t="s">
        <v>112</v>
      </c>
      <c r="D1649" s="84">
        <v>1985</v>
      </c>
      <c r="E1649" s="84" t="s">
        <v>108</v>
      </c>
      <c r="F1649" s="85">
        <v>40.342093549454709</v>
      </c>
      <c r="G1649" s="86"/>
    </row>
    <row r="1650" spans="1:7" x14ac:dyDescent="0.45">
      <c r="A1650" s="84">
        <v>100021</v>
      </c>
      <c r="B1650" s="84">
        <v>100</v>
      </c>
      <c r="C1650" s="84" t="s">
        <v>112</v>
      </c>
      <c r="D1650" s="84">
        <v>1985</v>
      </c>
      <c r="E1650" s="84" t="s">
        <v>108</v>
      </c>
      <c r="F1650" s="85">
        <v>73.011663292008095</v>
      </c>
      <c r="G1650" s="86"/>
    </row>
    <row r="1651" spans="1:7" x14ac:dyDescent="0.45">
      <c r="A1651" s="84">
        <v>100022</v>
      </c>
      <c r="B1651" s="84">
        <v>100</v>
      </c>
      <c r="C1651" s="84" t="s">
        <v>112</v>
      </c>
      <c r="D1651" s="84">
        <v>1985</v>
      </c>
      <c r="E1651" s="84" t="s">
        <v>108</v>
      </c>
      <c r="F1651" s="85">
        <v>19.81839895078577</v>
      </c>
      <c r="G1651" s="86"/>
    </row>
    <row r="1652" spans="1:7" x14ac:dyDescent="0.45">
      <c r="A1652" s="84">
        <v>100023</v>
      </c>
      <c r="B1652" s="84">
        <v>100</v>
      </c>
      <c r="C1652" s="84" t="s">
        <v>112</v>
      </c>
      <c r="D1652" s="84">
        <v>1985</v>
      </c>
      <c r="E1652" s="84" t="s">
        <v>108</v>
      </c>
      <c r="F1652" s="85">
        <v>33.26293300413861</v>
      </c>
      <c r="G1652" s="86"/>
    </row>
    <row r="1653" spans="1:7" x14ac:dyDescent="0.45">
      <c r="A1653" s="84">
        <v>110141</v>
      </c>
      <c r="B1653" s="84"/>
      <c r="C1653" s="84" t="s">
        <v>109</v>
      </c>
      <c r="D1653" s="84">
        <v>1901</v>
      </c>
      <c r="E1653" s="84" t="s">
        <v>108</v>
      </c>
      <c r="F1653" s="85">
        <v>67.109950318622438</v>
      </c>
      <c r="G1653" s="86"/>
    </row>
    <row r="1654" spans="1:7" x14ac:dyDescent="0.45">
      <c r="A1654" s="84">
        <v>113481</v>
      </c>
      <c r="B1654" s="84">
        <v>110</v>
      </c>
      <c r="C1654" s="84" t="s">
        <v>109</v>
      </c>
      <c r="D1654" s="84">
        <v>2006</v>
      </c>
      <c r="E1654" s="84" t="s">
        <v>108</v>
      </c>
      <c r="F1654" s="85">
        <v>23.118087007587121</v>
      </c>
      <c r="G1654" s="86"/>
    </row>
    <row r="1655" spans="1:7" x14ac:dyDescent="0.45">
      <c r="A1655" s="84">
        <v>113482</v>
      </c>
      <c r="B1655" s="84">
        <v>110</v>
      </c>
      <c r="C1655" s="84" t="s">
        <v>109</v>
      </c>
      <c r="D1655" s="84">
        <v>2006</v>
      </c>
      <c r="E1655" s="84" t="s">
        <v>108</v>
      </c>
      <c r="F1655" s="85">
        <v>18.91982172196078</v>
      </c>
      <c r="G1655" s="86"/>
    </row>
    <row r="1656" spans="1:7" x14ac:dyDescent="0.45">
      <c r="A1656" s="84">
        <v>113483</v>
      </c>
      <c r="B1656" s="84">
        <v>100</v>
      </c>
      <c r="C1656" s="84" t="s">
        <v>112</v>
      </c>
      <c r="D1656" s="84">
        <v>1985</v>
      </c>
      <c r="E1656" s="84" t="s">
        <v>108</v>
      </c>
      <c r="F1656" s="85">
        <v>46.013434139078271</v>
      </c>
      <c r="G1656" s="86"/>
    </row>
    <row r="1657" spans="1:7" x14ac:dyDescent="0.45">
      <c r="A1657" s="84">
        <v>162197</v>
      </c>
      <c r="B1657" s="84">
        <v>20</v>
      </c>
      <c r="C1657" s="84" t="s">
        <v>111</v>
      </c>
      <c r="D1657" s="84">
        <v>2001</v>
      </c>
      <c r="E1657" s="84" t="s">
        <v>108</v>
      </c>
      <c r="F1657" s="85">
        <v>37.165505790665051</v>
      </c>
      <c r="G1657" s="86"/>
    </row>
    <row r="1658" spans="1:7" x14ac:dyDescent="0.45">
      <c r="A1658" s="84"/>
      <c r="B1658" s="84">
        <v>100</v>
      </c>
      <c r="C1658" s="84" t="s">
        <v>133</v>
      </c>
      <c r="D1658" s="84">
        <v>1985</v>
      </c>
      <c r="E1658" s="84"/>
      <c r="F1658" s="85">
        <v>2.2382516376341002E-2</v>
      </c>
      <c r="G1658" s="86"/>
    </row>
    <row r="1659" spans="1:7" x14ac:dyDescent="0.45">
      <c r="A1659" s="84"/>
      <c r="B1659" s="84"/>
      <c r="C1659" s="84" t="s">
        <v>109</v>
      </c>
      <c r="D1659" s="84">
        <v>1901</v>
      </c>
      <c r="E1659" s="84"/>
      <c r="F1659" s="85">
        <v>7.1873218058183003E-2</v>
      </c>
      <c r="G1659" s="86"/>
    </row>
    <row r="1660" spans="1:7" x14ac:dyDescent="0.45">
      <c r="A1660" s="84">
        <v>99885</v>
      </c>
      <c r="B1660" s="84">
        <v>63</v>
      </c>
      <c r="C1660" s="84" t="s">
        <v>109</v>
      </c>
      <c r="D1660" s="84">
        <v>2005</v>
      </c>
      <c r="E1660" s="84" t="s">
        <v>108</v>
      </c>
      <c r="F1660" s="85">
        <v>12.7675101729346</v>
      </c>
      <c r="G1660" s="86"/>
    </row>
    <row r="1661" spans="1:7" x14ac:dyDescent="0.45">
      <c r="A1661" s="84">
        <v>99975</v>
      </c>
      <c r="B1661" s="84">
        <v>40</v>
      </c>
      <c r="C1661" s="84" t="s">
        <v>109</v>
      </c>
      <c r="D1661" s="84">
        <v>2005</v>
      </c>
      <c r="E1661" s="84" t="s">
        <v>108</v>
      </c>
      <c r="F1661" s="85">
        <v>24.090871449898419</v>
      </c>
      <c r="G1661" s="86"/>
    </row>
    <row r="1662" spans="1:7" x14ac:dyDescent="0.45">
      <c r="A1662" s="84">
        <v>104228</v>
      </c>
      <c r="B1662" s="84">
        <v>32</v>
      </c>
      <c r="C1662" s="84" t="s">
        <v>109</v>
      </c>
      <c r="D1662" s="84">
        <v>2005</v>
      </c>
      <c r="E1662" s="84" t="s">
        <v>108</v>
      </c>
      <c r="F1662" s="85">
        <v>6.3573408932529043</v>
      </c>
      <c r="G1662" s="86"/>
    </row>
    <row r="1663" spans="1:7" x14ac:dyDescent="0.45">
      <c r="A1663" s="84">
        <v>106636</v>
      </c>
      <c r="B1663" s="84">
        <v>50</v>
      </c>
      <c r="C1663" s="84" t="s">
        <v>109</v>
      </c>
      <c r="D1663" s="84">
        <v>2006</v>
      </c>
      <c r="E1663" s="84" t="s">
        <v>108</v>
      </c>
      <c r="F1663" s="85">
        <v>2.6847720530041852</v>
      </c>
      <c r="G1663" s="86" t="s">
        <v>309</v>
      </c>
    </row>
    <row r="1664" spans="1:7" x14ac:dyDescent="0.45">
      <c r="A1664" s="84">
        <v>113479</v>
      </c>
      <c r="B1664" s="84">
        <v>110</v>
      </c>
      <c r="C1664" s="84" t="s">
        <v>114</v>
      </c>
      <c r="D1664" s="84">
        <v>1998</v>
      </c>
      <c r="E1664" s="84" t="s">
        <v>108</v>
      </c>
      <c r="F1664" s="85">
        <v>29.337365614955491</v>
      </c>
      <c r="G1664" s="86"/>
    </row>
    <row r="1665" spans="1:7" x14ac:dyDescent="0.45">
      <c r="A1665" s="84">
        <v>113492</v>
      </c>
      <c r="B1665" s="84">
        <v>160</v>
      </c>
      <c r="C1665" s="84" t="s">
        <v>109</v>
      </c>
      <c r="D1665" s="84">
        <v>2006</v>
      </c>
      <c r="E1665" s="84" t="s">
        <v>108</v>
      </c>
      <c r="F1665" s="85">
        <v>99.411479735862855</v>
      </c>
      <c r="G1665" s="86"/>
    </row>
    <row r="1666" spans="1:7" x14ac:dyDescent="0.45">
      <c r="A1666" s="84">
        <v>113493</v>
      </c>
      <c r="B1666" s="84">
        <v>160</v>
      </c>
      <c r="C1666" s="84" t="s">
        <v>109</v>
      </c>
      <c r="D1666" s="84">
        <v>2006</v>
      </c>
      <c r="E1666" s="84" t="s">
        <v>108</v>
      </c>
      <c r="F1666" s="85">
        <v>268.97980811039588</v>
      </c>
      <c r="G1666" s="86"/>
    </row>
    <row r="1667" spans="1:7" x14ac:dyDescent="0.45">
      <c r="A1667" s="84">
        <v>115148</v>
      </c>
      <c r="B1667" s="84">
        <v>160</v>
      </c>
      <c r="C1667" s="84" t="s">
        <v>109</v>
      </c>
      <c r="D1667" s="84">
        <v>2006</v>
      </c>
      <c r="E1667" s="84" t="s">
        <v>108</v>
      </c>
      <c r="F1667" s="85">
        <v>128.88349968306079</v>
      </c>
      <c r="G1667" s="86" t="s">
        <v>310</v>
      </c>
    </row>
    <row r="1668" spans="1:7" x14ac:dyDescent="0.45">
      <c r="A1668" s="84">
        <v>115674</v>
      </c>
      <c r="B1668" s="84">
        <v>50</v>
      </c>
      <c r="C1668" s="84" t="s">
        <v>109</v>
      </c>
      <c r="D1668" s="84">
        <v>2004</v>
      </c>
      <c r="E1668" s="84" t="s">
        <v>108</v>
      </c>
      <c r="F1668" s="85">
        <v>22.633907239856359</v>
      </c>
      <c r="G1668" s="86"/>
    </row>
    <row r="1669" spans="1:7" x14ac:dyDescent="0.45">
      <c r="A1669" s="84">
        <v>115943</v>
      </c>
      <c r="B1669" s="84">
        <v>160</v>
      </c>
      <c r="C1669" s="84" t="s">
        <v>109</v>
      </c>
      <c r="D1669" s="84">
        <v>2006</v>
      </c>
      <c r="E1669" s="84" t="s">
        <v>108</v>
      </c>
      <c r="F1669" s="85">
        <v>5.0970459163438742</v>
      </c>
      <c r="G1669" s="86"/>
    </row>
    <row r="1670" spans="1:7" x14ac:dyDescent="0.45">
      <c r="A1670" s="84">
        <v>115944</v>
      </c>
      <c r="B1670" s="84">
        <v>110</v>
      </c>
      <c r="C1670" s="84" t="s">
        <v>109</v>
      </c>
      <c r="D1670" s="84">
        <v>2010</v>
      </c>
      <c r="E1670" s="84" t="s">
        <v>108</v>
      </c>
      <c r="F1670" s="85">
        <v>288.06148996928221</v>
      </c>
      <c r="G1670" s="86"/>
    </row>
    <row r="1671" spans="1:7" x14ac:dyDescent="0.45">
      <c r="A1671" s="84">
        <v>115945</v>
      </c>
      <c r="B1671" s="84">
        <v>63</v>
      </c>
      <c r="C1671" s="84" t="s">
        <v>109</v>
      </c>
      <c r="D1671" s="84">
        <v>2010</v>
      </c>
      <c r="E1671" s="84" t="s">
        <v>108</v>
      </c>
      <c r="F1671" s="85">
        <v>160.96623048995249</v>
      </c>
      <c r="G1671" s="86"/>
    </row>
    <row r="1672" spans="1:7" x14ac:dyDescent="0.45">
      <c r="A1672" s="84">
        <v>115957</v>
      </c>
      <c r="B1672" s="84">
        <v>90</v>
      </c>
      <c r="C1672" s="84" t="s">
        <v>109</v>
      </c>
      <c r="D1672" s="84">
        <v>2005</v>
      </c>
      <c r="E1672" s="84" t="s">
        <v>108</v>
      </c>
      <c r="F1672" s="85">
        <v>13.039766551761931</v>
      </c>
      <c r="G1672" s="86"/>
    </row>
    <row r="1673" spans="1:7" x14ac:dyDescent="0.45">
      <c r="A1673" s="84">
        <v>115967</v>
      </c>
      <c r="B1673" s="84">
        <v>63</v>
      </c>
      <c r="C1673" s="84" t="s">
        <v>109</v>
      </c>
      <c r="D1673" s="84">
        <v>2010</v>
      </c>
      <c r="E1673" s="84" t="s">
        <v>108</v>
      </c>
      <c r="F1673" s="85">
        <v>139.56462565214269</v>
      </c>
      <c r="G1673" s="86"/>
    </row>
    <row r="1674" spans="1:7" x14ac:dyDescent="0.45">
      <c r="A1674" s="84">
        <v>115969</v>
      </c>
      <c r="B1674" s="84">
        <v>63</v>
      </c>
      <c r="C1674" s="84" t="s">
        <v>109</v>
      </c>
      <c r="D1674" s="84">
        <v>2005</v>
      </c>
      <c r="E1674" s="84" t="s">
        <v>108</v>
      </c>
      <c r="F1674" s="85">
        <v>11.2075596403684</v>
      </c>
      <c r="G1674" s="86"/>
    </row>
    <row r="1675" spans="1:7" x14ac:dyDescent="0.45">
      <c r="A1675" s="84">
        <v>115972</v>
      </c>
      <c r="B1675" s="84">
        <v>63</v>
      </c>
      <c r="C1675" s="84" t="s">
        <v>109</v>
      </c>
      <c r="D1675" s="84">
        <v>2010</v>
      </c>
      <c r="E1675" s="84" t="s">
        <v>108</v>
      </c>
      <c r="F1675" s="85">
        <v>135.80932301539221</v>
      </c>
      <c r="G1675" s="86"/>
    </row>
    <row r="1676" spans="1:7" x14ac:dyDescent="0.45">
      <c r="A1676" s="84">
        <v>117074</v>
      </c>
      <c r="B1676" s="84">
        <v>160</v>
      </c>
      <c r="C1676" s="84" t="s">
        <v>109</v>
      </c>
      <c r="D1676" s="84">
        <v>2010</v>
      </c>
      <c r="E1676" s="84" t="s">
        <v>108</v>
      </c>
      <c r="F1676" s="85">
        <v>11.07542343069537</v>
      </c>
      <c r="G1676" s="86"/>
    </row>
    <row r="1677" spans="1:7" x14ac:dyDescent="0.45">
      <c r="A1677" s="84">
        <v>119435</v>
      </c>
      <c r="B1677" s="84">
        <v>50</v>
      </c>
      <c r="C1677" s="84" t="s">
        <v>109</v>
      </c>
      <c r="D1677" s="84">
        <v>2005</v>
      </c>
      <c r="E1677" s="84" t="s">
        <v>108</v>
      </c>
      <c r="F1677" s="85">
        <v>80.329123128775777</v>
      </c>
      <c r="G1677" s="86"/>
    </row>
    <row r="1678" spans="1:7" x14ac:dyDescent="0.45">
      <c r="A1678" s="84">
        <v>121788</v>
      </c>
      <c r="B1678" s="84">
        <v>100</v>
      </c>
      <c r="C1678" s="84" t="s">
        <v>112</v>
      </c>
      <c r="D1678" s="84">
        <v>1901</v>
      </c>
      <c r="E1678" s="84" t="s">
        <v>108</v>
      </c>
      <c r="F1678" s="85">
        <v>279.03933382964328</v>
      </c>
      <c r="G1678" s="86"/>
    </row>
    <row r="1679" spans="1:7" x14ac:dyDescent="0.45">
      <c r="A1679" s="84">
        <v>121816</v>
      </c>
      <c r="B1679" s="84">
        <v>100</v>
      </c>
      <c r="C1679" s="84" t="s">
        <v>112</v>
      </c>
      <c r="D1679" s="84">
        <v>1972</v>
      </c>
      <c r="E1679" s="84" t="s">
        <v>108</v>
      </c>
      <c r="F1679" s="85">
        <v>194.9037180310489</v>
      </c>
      <c r="G1679" s="86"/>
    </row>
    <row r="1680" spans="1:7" x14ac:dyDescent="0.45">
      <c r="A1680" s="84">
        <v>122219</v>
      </c>
      <c r="B1680" s="84">
        <v>160</v>
      </c>
      <c r="C1680" s="84" t="s">
        <v>109</v>
      </c>
      <c r="D1680" s="84">
        <v>2006</v>
      </c>
      <c r="E1680" s="84" t="s">
        <v>108</v>
      </c>
      <c r="F1680" s="85">
        <v>468.04949889220762</v>
      </c>
      <c r="G1680" s="86"/>
    </row>
    <row r="1681" spans="1:7" x14ac:dyDescent="0.45">
      <c r="A1681" s="84">
        <v>125060</v>
      </c>
      <c r="B1681" s="84">
        <v>160</v>
      </c>
      <c r="C1681" s="84" t="s">
        <v>109</v>
      </c>
      <c r="D1681" s="84">
        <v>2005</v>
      </c>
      <c r="E1681" s="84" t="s">
        <v>108</v>
      </c>
      <c r="F1681" s="85">
        <v>190.64329402367019</v>
      </c>
      <c r="G1681" s="86"/>
    </row>
    <row r="1682" spans="1:7" x14ac:dyDescent="0.45">
      <c r="A1682" s="84">
        <v>125174</v>
      </c>
      <c r="B1682" s="84">
        <v>225</v>
      </c>
      <c r="C1682" s="84" t="s">
        <v>109</v>
      </c>
      <c r="D1682" s="84">
        <v>2015</v>
      </c>
      <c r="E1682" s="84" t="s">
        <v>108</v>
      </c>
      <c r="F1682" s="85">
        <v>3.6135801193024921</v>
      </c>
      <c r="G1682" s="86"/>
    </row>
    <row r="1683" spans="1:7" x14ac:dyDescent="0.45">
      <c r="A1683" s="84">
        <v>125175</v>
      </c>
      <c r="B1683" s="84">
        <v>160</v>
      </c>
      <c r="C1683" s="84" t="s">
        <v>109</v>
      </c>
      <c r="D1683" s="84">
        <v>2015</v>
      </c>
      <c r="E1683" s="84" t="s">
        <v>108</v>
      </c>
      <c r="F1683" s="85">
        <v>117.49095779841321</v>
      </c>
      <c r="G1683" s="86"/>
    </row>
    <row r="1684" spans="1:7" x14ac:dyDescent="0.45">
      <c r="A1684" s="84">
        <v>125176</v>
      </c>
      <c r="B1684" s="84">
        <v>160</v>
      </c>
      <c r="C1684" s="84" t="s">
        <v>109</v>
      </c>
      <c r="D1684" s="84">
        <v>2010</v>
      </c>
      <c r="E1684" s="84" t="s">
        <v>108</v>
      </c>
      <c r="F1684" s="85">
        <v>11.687336463153819</v>
      </c>
      <c r="G1684" s="86"/>
    </row>
    <row r="1685" spans="1:7" x14ac:dyDescent="0.45">
      <c r="A1685" s="84">
        <v>125180</v>
      </c>
      <c r="B1685" s="84">
        <v>150</v>
      </c>
      <c r="C1685" s="84" t="s">
        <v>112</v>
      </c>
      <c r="D1685" s="84">
        <v>1901</v>
      </c>
      <c r="E1685" s="84" t="s">
        <v>108</v>
      </c>
      <c r="F1685" s="85">
        <v>135.59080062454149</v>
      </c>
      <c r="G1685" s="86"/>
    </row>
    <row r="1686" spans="1:7" x14ac:dyDescent="0.45">
      <c r="A1686" s="84">
        <v>125182</v>
      </c>
      <c r="B1686" s="84">
        <v>160</v>
      </c>
      <c r="C1686" s="84" t="s">
        <v>109</v>
      </c>
      <c r="D1686" s="84">
        <v>2015</v>
      </c>
      <c r="E1686" s="84" t="s">
        <v>108</v>
      </c>
      <c r="F1686" s="85">
        <v>18.308341156742379</v>
      </c>
      <c r="G1686" s="86"/>
    </row>
    <row r="1687" spans="1:7" x14ac:dyDescent="0.45">
      <c r="A1687" s="84">
        <v>125183</v>
      </c>
      <c r="B1687" s="84">
        <v>225</v>
      </c>
      <c r="C1687" s="84" t="s">
        <v>109</v>
      </c>
      <c r="D1687" s="84">
        <v>2010</v>
      </c>
      <c r="E1687" s="84" t="s">
        <v>108</v>
      </c>
      <c r="F1687" s="85">
        <v>787.62253267691551</v>
      </c>
      <c r="G1687" s="86"/>
    </row>
    <row r="1688" spans="1:7" x14ac:dyDescent="0.45">
      <c r="A1688" s="84">
        <v>125545</v>
      </c>
      <c r="B1688" s="84">
        <v>110</v>
      </c>
      <c r="C1688" s="84" t="s">
        <v>111</v>
      </c>
      <c r="D1688" s="84">
        <v>1995</v>
      </c>
      <c r="E1688" s="84" t="s">
        <v>108</v>
      </c>
      <c r="F1688" s="85">
        <v>17.17392092385084</v>
      </c>
      <c r="G1688" s="86"/>
    </row>
    <row r="1689" spans="1:7" x14ac:dyDescent="0.45">
      <c r="A1689" s="84">
        <v>125546</v>
      </c>
      <c r="B1689" s="84">
        <v>160</v>
      </c>
      <c r="C1689" s="84" t="s">
        <v>109</v>
      </c>
      <c r="D1689" s="84">
        <v>2015</v>
      </c>
      <c r="E1689" s="84" t="s">
        <v>108</v>
      </c>
      <c r="F1689" s="85">
        <v>61.026074467519599</v>
      </c>
      <c r="G1689" s="86"/>
    </row>
    <row r="1690" spans="1:7" x14ac:dyDescent="0.45">
      <c r="A1690" s="84">
        <v>125560</v>
      </c>
      <c r="B1690" s="84">
        <v>125</v>
      </c>
      <c r="C1690" s="84" t="s">
        <v>109</v>
      </c>
      <c r="D1690" s="84">
        <v>2013</v>
      </c>
      <c r="E1690" s="84" t="s">
        <v>108</v>
      </c>
      <c r="F1690" s="85">
        <v>508.37297159815392</v>
      </c>
      <c r="G1690" s="86"/>
    </row>
    <row r="1691" spans="1:7" x14ac:dyDescent="0.45">
      <c r="A1691" s="84">
        <v>125562</v>
      </c>
      <c r="B1691" s="84">
        <v>225</v>
      </c>
      <c r="C1691" s="84" t="s">
        <v>109</v>
      </c>
      <c r="D1691" s="84">
        <v>2015</v>
      </c>
      <c r="E1691" s="84" t="s">
        <v>108</v>
      </c>
      <c r="F1691" s="85">
        <v>474.69053980418403</v>
      </c>
      <c r="G1691" s="86"/>
    </row>
    <row r="1692" spans="1:7" x14ac:dyDescent="0.45">
      <c r="A1692" s="84">
        <v>135075</v>
      </c>
      <c r="B1692" s="84">
        <v>50</v>
      </c>
      <c r="C1692" s="84" t="s">
        <v>111</v>
      </c>
      <c r="D1692" s="84">
        <v>2001</v>
      </c>
      <c r="E1692" s="84" t="s">
        <v>108</v>
      </c>
      <c r="F1692" s="85">
        <v>146.1799925706112</v>
      </c>
      <c r="G1692" s="86"/>
    </row>
    <row r="1693" spans="1:7" x14ac:dyDescent="0.45">
      <c r="A1693" s="84">
        <v>3896</v>
      </c>
      <c r="B1693" s="84">
        <v>32</v>
      </c>
      <c r="C1693" s="84" t="s">
        <v>109</v>
      </c>
      <c r="D1693" s="84">
        <v>2003</v>
      </c>
      <c r="E1693" s="84"/>
      <c r="F1693" s="85">
        <v>33.3035185951003</v>
      </c>
      <c r="G1693" s="86"/>
    </row>
    <row r="1694" spans="1:7" x14ac:dyDescent="0.45">
      <c r="A1694" s="84">
        <v>143</v>
      </c>
      <c r="B1694" s="84">
        <v>110</v>
      </c>
      <c r="C1694" s="84" t="s">
        <v>109</v>
      </c>
      <c r="D1694" s="84">
        <v>2001</v>
      </c>
      <c r="E1694" s="84"/>
      <c r="F1694" s="85">
        <v>58.249461914246552</v>
      </c>
      <c r="G1694" s="86"/>
    </row>
    <row r="1695" spans="1:7" x14ac:dyDescent="0.45">
      <c r="A1695" s="84">
        <v>114812</v>
      </c>
      <c r="B1695" s="84">
        <v>100</v>
      </c>
      <c r="C1695" s="84" t="s">
        <v>112</v>
      </c>
      <c r="D1695" s="84">
        <v>1974</v>
      </c>
      <c r="E1695" s="84" t="s">
        <v>108</v>
      </c>
      <c r="F1695" s="85">
        <v>379.50757190154093</v>
      </c>
      <c r="G1695" s="86"/>
    </row>
    <row r="1696" spans="1:7" x14ac:dyDescent="0.45">
      <c r="A1696" s="84">
        <v>2308</v>
      </c>
      <c r="B1696" s="84">
        <v>110</v>
      </c>
      <c r="C1696" s="84" t="s">
        <v>109</v>
      </c>
      <c r="D1696" s="84">
        <v>2011</v>
      </c>
      <c r="E1696" s="84"/>
      <c r="F1696" s="85">
        <v>20.108243154886221</v>
      </c>
      <c r="G1696" s="86"/>
    </row>
    <row r="1697" spans="1:7" ht="19.5" x14ac:dyDescent="0.45">
      <c r="A1697" s="84">
        <v>99891</v>
      </c>
      <c r="B1697" s="84">
        <v>150</v>
      </c>
      <c r="C1697" s="84" t="s">
        <v>112</v>
      </c>
      <c r="D1697" s="84">
        <v>1973</v>
      </c>
      <c r="E1697" s="84" t="s">
        <v>108</v>
      </c>
      <c r="F1697" s="85">
        <v>19.377706376062051</v>
      </c>
      <c r="G1697" s="86" t="s">
        <v>149</v>
      </c>
    </row>
    <row r="1698" spans="1:7" x14ac:dyDescent="0.45">
      <c r="A1698" s="84">
        <v>108166</v>
      </c>
      <c r="B1698" s="84">
        <v>90</v>
      </c>
      <c r="C1698" s="84" t="s">
        <v>109</v>
      </c>
      <c r="D1698" s="84">
        <v>2006</v>
      </c>
      <c r="E1698" s="84" t="s">
        <v>108</v>
      </c>
      <c r="F1698" s="85">
        <v>39.048118234040757</v>
      </c>
      <c r="G1698" s="86"/>
    </row>
    <row r="1699" spans="1:7" x14ac:dyDescent="0.45">
      <c r="A1699" s="84">
        <v>114808</v>
      </c>
      <c r="B1699" s="84">
        <v>90</v>
      </c>
      <c r="C1699" s="84" t="s">
        <v>109</v>
      </c>
      <c r="D1699" s="84">
        <v>2005</v>
      </c>
      <c r="E1699" s="84" t="s">
        <v>108</v>
      </c>
      <c r="F1699" s="85">
        <v>356.62692612472199</v>
      </c>
      <c r="G1699" s="86"/>
    </row>
    <row r="1700" spans="1:7" x14ac:dyDescent="0.45">
      <c r="A1700" s="84">
        <v>114831</v>
      </c>
      <c r="B1700" s="84">
        <v>75</v>
      </c>
      <c r="C1700" s="84" t="s">
        <v>109</v>
      </c>
      <c r="D1700" s="84">
        <v>2009</v>
      </c>
      <c r="E1700" s="84" t="s">
        <v>108</v>
      </c>
      <c r="F1700" s="85">
        <v>33.191400948296398</v>
      </c>
      <c r="G1700" s="86"/>
    </row>
    <row r="1701" spans="1:7" x14ac:dyDescent="0.45">
      <c r="A1701" s="84">
        <v>116445</v>
      </c>
      <c r="B1701" s="84">
        <v>110</v>
      </c>
      <c r="C1701" s="84" t="s">
        <v>109</v>
      </c>
      <c r="D1701" s="84">
        <v>2009</v>
      </c>
      <c r="E1701" s="84" t="s">
        <v>108</v>
      </c>
      <c r="F1701" s="85">
        <v>177.68614457804301</v>
      </c>
      <c r="G1701" s="86"/>
    </row>
    <row r="1702" spans="1:7" x14ac:dyDescent="0.45">
      <c r="A1702" s="84">
        <v>116447</v>
      </c>
      <c r="B1702" s="84">
        <v>110</v>
      </c>
      <c r="C1702" s="84" t="s">
        <v>109</v>
      </c>
      <c r="D1702" s="84">
        <v>2009</v>
      </c>
      <c r="E1702" s="84" t="s">
        <v>108</v>
      </c>
      <c r="F1702" s="85">
        <v>172.66889518043689</v>
      </c>
      <c r="G1702" s="86"/>
    </row>
    <row r="1703" spans="1:7" x14ac:dyDescent="0.45">
      <c r="A1703" s="84">
        <v>116448</v>
      </c>
      <c r="B1703" s="84">
        <v>110</v>
      </c>
      <c r="C1703" s="84" t="s">
        <v>109</v>
      </c>
      <c r="D1703" s="84">
        <v>2010</v>
      </c>
      <c r="E1703" s="84" t="s">
        <v>108</v>
      </c>
      <c r="F1703" s="85">
        <v>1.2461819906000151</v>
      </c>
      <c r="G1703" s="86"/>
    </row>
    <row r="1704" spans="1:7" x14ac:dyDescent="0.45">
      <c r="A1704" s="84">
        <v>116452</v>
      </c>
      <c r="B1704" s="84">
        <v>160</v>
      </c>
      <c r="C1704" s="84" t="s">
        <v>109</v>
      </c>
      <c r="D1704" s="84">
        <v>2010</v>
      </c>
      <c r="E1704" s="84" t="s">
        <v>108</v>
      </c>
      <c r="F1704" s="85">
        <v>308.19054592752241</v>
      </c>
      <c r="G1704" s="86"/>
    </row>
    <row r="1705" spans="1:7" ht="19.5" x14ac:dyDescent="0.45">
      <c r="A1705" s="84">
        <v>116458</v>
      </c>
      <c r="B1705" s="84">
        <v>75</v>
      </c>
      <c r="C1705" s="84" t="s">
        <v>109</v>
      </c>
      <c r="D1705" s="84">
        <v>1999</v>
      </c>
      <c r="E1705" s="84" t="s">
        <v>108</v>
      </c>
      <c r="F1705" s="85">
        <v>38.549563264214463</v>
      </c>
      <c r="G1705" s="86" t="s">
        <v>150</v>
      </c>
    </row>
    <row r="1706" spans="1:7" x14ac:dyDescent="0.45">
      <c r="A1706" s="84">
        <v>116870</v>
      </c>
      <c r="B1706" s="84">
        <v>160</v>
      </c>
      <c r="C1706" s="84" t="s">
        <v>109</v>
      </c>
      <c r="D1706" s="84">
        <v>2009</v>
      </c>
      <c r="E1706" s="84" t="s">
        <v>108</v>
      </c>
      <c r="F1706" s="85">
        <v>264.40051375803978</v>
      </c>
      <c r="G1706" s="86"/>
    </row>
    <row r="1707" spans="1:7" x14ac:dyDescent="0.45">
      <c r="A1707" s="84">
        <v>116871</v>
      </c>
      <c r="B1707" s="84">
        <v>225</v>
      </c>
      <c r="C1707" s="84" t="s">
        <v>114</v>
      </c>
      <c r="D1707" s="84">
        <v>1999</v>
      </c>
      <c r="E1707" s="84" t="s">
        <v>108</v>
      </c>
      <c r="F1707" s="85">
        <v>137.01508382238569</v>
      </c>
      <c r="G1707" s="86"/>
    </row>
    <row r="1708" spans="1:7" x14ac:dyDescent="0.45">
      <c r="A1708" s="84">
        <v>116890</v>
      </c>
      <c r="B1708" s="84">
        <v>160</v>
      </c>
      <c r="C1708" s="84" t="s">
        <v>109</v>
      </c>
      <c r="D1708" s="84">
        <v>2009</v>
      </c>
      <c r="E1708" s="84" t="s">
        <v>108</v>
      </c>
      <c r="F1708" s="85">
        <v>673.02275901806456</v>
      </c>
      <c r="G1708" s="86"/>
    </row>
    <row r="1709" spans="1:7" x14ac:dyDescent="0.45">
      <c r="A1709" s="84">
        <v>117062</v>
      </c>
      <c r="B1709" s="84">
        <v>160</v>
      </c>
      <c r="C1709" s="84" t="s">
        <v>109</v>
      </c>
      <c r="D1709" s="84">
        <v>2009</v>
      </c>
      <c r="E1709" s="84" t="s">
        <v>108</v>
      </c>
      <c r="F1709" s="85">
        <v>21.907835335785439</v>
      </c>
      <c r="G1709" s="86"/>
    </row>
    <row r="1710" spans="1:7" x14ac:dyDescent="0.45">
      <c r="A1710" s="84">
        <v>120699</v>
      </c>
      <c r="B1710" s="84">
        <v>225</v>
      </c>
      <c r="C1710" s="84" t="s">
        <v>109</v>
      </c>
      <c r="D1710" s="84">
        <v>2009</v>
      </c>
      <c r="E1710" s="84" t="s">
        <v>108</v>
      </c>
      <c r="F1710" s="85">
        <v>16.128491696490091</v>
      </c>
      <c r="G1710" s="86"/>
    </row>
    <row r="1711" spans="1:7" x14ac:dyDescent="0.45">
      <c r="A1711" s="84">
        <v>127296</v>
      </c>
      <c r="B1711" s="84">
        <v>110</v>
      </c>
      <c r="C1711" s="84" t="s">
        <v>109</v>
      </c>
      <c r="D1711" s="84">
        <v>2009</v>
      </c>
      <c r="E1711" s="84" t="s">
        <v>108</v>
      </c>
      <c r="F1711" s="85">
        <v>378.75820356816712</v>
      </c>
      <c r="G1711" s="86"/>
    </row>
    <row r="1712" spans="1:7" x14ac:dyDescent="0.45">
      <c r="A1712" s="84">
        <v>135140</v>
      </c>
      <c r="B1712" s="84">
        <v>40</v>
      </c>
      <c r="C1712" s="84" t="s">
        <v>109</v>
      </c>
      <c r="D1712" s="84">
        <v>2003</v>
      </c>
      <c r="E1712" s="84" t="s">
        <v>108</v>
      </c>
      <c r="F1712" s="85">
        <v>40.049177537968141</v>
      </c>
      <c r="G1712" s="86"/>
    </row>
    <row r="1713" spans="1:7" x14ac:dyDescent="0.45">
      <c r="A1713" s="84"/>
      <c r="B1713" s="84">
        <v>40</v>
      </c>
      <c r="C1713" s="84" t="s">
        <v>109</v>
      </c>
      <c r="D1713" s="84">
        <v>2003</v>
      </c>
      <c r="E1713" s="84"/>
      <c r="F1713" s="85">
        <v>13.35018355672741</v>
      </c>
      <c r="G1713" s="86"/>
    </row>
    <row r="1714" spans="1:7" x14ac:dyDescent="0.45">
      <c r="A1714" s="84">
        <v>163928</v>
      </c>
      <c r="B1714" s="84">
        <v>32</v>
      </c>
      <c r="C1714" s="84" t="s">
        <v>109</v>
      </c>
      <c r="D1714" s="84">
        <v>2001</v>
      </c>
      <c r="E1714" s="84" t="s">
        <v>108</v>
      </c>
      <c r="F1714" s="85">
        <v>52.071458803295009</v>
      </c>
      <c r="G1714" s="86"/>
    </row>
    <row r="1715" spans="1:7" x14ac:dyDescent="0.45">
      <c r="A1715" s="84">
        <v>134276</v>
      </c>
      <c r="B1715" s="84">
        <v>32</v>
      </c>
      <c r="C1715" s="84" t="s">
        <v>109</v>
      </c>
      <c r="D1715" s="84">
        <v>2001</v>
      </c>
      <c r="E1715" s="84" t="s">
        <v>108</v>
      </c>
      <c r="F1715" s="85">
        <v>6.5856221524959624</v>
      </c>
      <c r="G1715" s="86"/>
    </row>
    <row r="1716" spans="1:7" x14ac:dyDescent="0.45">
      <c r="A1716" s="84">
        <v>139017</v>
      </c>
      <c r="B1716" s="84">
        <v>110</v>
      </c>
      <c r="C1716" s="84" t="s">
        <v>109</v>
      </c>
      <c r="D1716" s="84">
        <v>2017</v>
      </c>
      <c r="E1716" s="84" t="s">
        <v>108</v>
      </c>
      <c r="F1716" s="85">
        <v>104.3192441106782</v>
      </c>
      <c r="G1716" s="86"/>
    </row>
    <row r="1717" spans="1:7" x14ac:dyDescent="0.45">
      <c r="A1717" s="84">
        <v>115663</v>
      </c>
      <c r="B1717" s="84">
        <v>50</v>
      </c>
      <c r="C1717" s="84" t="s">
        <v>109</v>
      </c>
      <c r="D1717" s="84">
        <v>2004</v>
      </c>
      <c r="E1717" s="84" t="s">
        <v>108</v>
      </c>
      <c r="F1717" s="85">
        <v>92.420807036500847</v>
      </c>
      <c r="G1717" s="86"/>
    </row>
    <row r="1718" spans="1:7" x14ac:dyDescent="0.45">
      <c r="A1718" s="84">
        <v>110534</v>
      </c>
      <c r="B1718" s="84">
        <v>50</v>
      </c>
      <c r="C1718" s="84" t="s">
        <v>109</v>
      </c>
      <c r="D1718" s="84">
        <v>2007</v>
      </c>
      <c r="E1718" s="84" t="s">
        <v>108</v>
      </c>
      <c r="F1718" s="85">
        <v>0.63121299753231197</v>
      </c>
      <c r="G1718" s="86"/>
    </row>
    <row r="1719" spans="1:7" x14ac:dyDescent="0.45">
      <c r="A1719" s="84">
        <v>116869</v>
      </c>
      <c r="B1719" s="84">
        <v>160</v>
      </c>
      <c r="C1719" s="84" t="s">
        <v>109</v>
      </c>
      <c r="D1719" s="84">
        <v>2006</v>
      </c>
      <c r="E1719" s="84" t="s">
        <v>108</v>
      </c>
      <c r="F1719" s="85">
        <v>106.89432148269729</v>
      </c>
      <c r="G1719" s="86"/>
    </row>
    <row r="1720" spans="1:7" x14ac:dyDescent="0.45">
      <c r="A1720" s="84"/>
      <c r="B1720" s="84">
        <v>160</v>
      </c>
      <c r="C1720" s="84" t="s">
        <v>109</v>
      </c>
      <c r="D1720" s="84">
        <v>2006</v>
      </c>
      <c r="E1720" s="84"/>
      <c r="F1720" s="85">
        <v>8.23974609375E-3</v>
      </c>
      <c r="G1720" s="86"/>
    </row>
    <row r="1721" spans="1:7" x14ac:dyDescent="0.45">
      <c r="A1721" s="84">
        <v>116450</v>
      </c>
      <c r="B1721" s="84">
        <v>160</v>
      </c>
      <c r="C1721" s="84" t="s">
        <v>109</v>
      </c>
      <c r="D1721" s="84">
        <v>2007</v>
      </c>
      <c r="E1721" s="84" t="s">
        <v>108</v>
      </c>
      <c r="F1721" s="85">
        <v>194.8999218612513</v>
      </c>
      <c r="G1721" s="86"/>
    </row>
    <row r="1722" spans="1:7" x14ac:dyDescent="0.45">
      <c r="A1722" s="84">
        <v>116873</v>
      </c>
      <c r="B1722" s="84">
        <v>160</v>
      </c>
      <c r="C1722" s="84" t="s">
        <v>109</v>
      </c>
      <c r="D1722" s="84">
        <v>2009</v>
      </c>
      <c r="E1722" s="84" t="s">
        <v>108</v>
      </c>
      <c r="F1722" s="85">
        <v>3.4916758979639488</v>
      </c>
      <c r="G1722" s="86"/>
    </row>
    <row r="1723" spans="1:7" x14ac:dyDescent="0.45">
      <c r="A1723" s="84">
        <v>4214</v>
      </c>
      <c r="B1723" s="84">
        <v>90</v>
      </c>
      <c r="C1723" s="84" t="s">
        <v>109</v>
      </c>
      <c r="D1723" s="84">
        <v>2007</v>
      </c>
      <c r="E1723" s="84"/>
      <c r="F1723" s="85">
        <v>14.27197166228029</v>
      </c>
      <c r="G1723" s="86"/>
    </row>
    <row r="1724" spans="1:7" x14ac:dyDescent="0.45">
      <c r="A1724" s="84">
        <v>2395</v>
      </c>
      <c r="B1724" s="84">
        <v>110</v>
      </c>
      <c r="C1724" s="84" t="s">
        <v>109</v>
      </c>
      <c r="D1724" s="84">
        <v>2009</v>
      </c>
      <c r="E1724" s="84"/>
      <c r="F1724" s="85">
        <v>188.36929741469339</v>
      </c>
      <c r="G1724" s="86"/>
    </row>
    <row r="1725" spans="1:7" x14ac:dyDescent="0.45">
      <c r="A1725" s="84">
        <v>2416</v>
      </c>
      <c r="B1725" s="84">
        <v>180</v>
      </c>
      <c r="C1725" s="84" t="s">
        <v>109</v>
      </c>
      <c r="D1725" s="84">
        <v>2007</v>
      </c>
      <c r="E1725" s="84"/>
      <c r="F1725" s="85">
        <v>204.63211849084249</v>
      </c>
      <c r="G1725" s="86"/>
    </row>
    <row r="1726" spans="1:7" x14ac:dyDescent="0.45">
      <c r="A1726" s="84">
        <v>108879</v>
      </c>
      <c r="B1726" s="84">
        <v>63</v>
      </c>
      <c r="C1726" s="84" t="s">
        <v>109</v>
      </c>
      <c r="D1726" s="84">
        <v>2003</v>
      </c>
      <c r="E1726" s="84" t="s">
        <v>108</v>
      </c>
      <c r="F1726" s="85">
        <v>75.345927958025342</v>
      </c>
      <c r="G1726" s="86"/>
    </row>
    <row r="1727" spans="1:7" x14ac:dyDescent="0.45">
      <c r="A1727" s="84">
        <v>108880</v>
      </c>
      <c r="B1727" s="84">
        <v>63</v>
      </c>
      <c r="C1727" s="84" t="s">
        <v>109</v>
      </c>
      <c r="D1727" s="84">
        <v>2007</v>
      </c>
      <c r="E1727" s="84" t="s">
        <v>108</v>
      </c>
      <c r="F1727" s="85">
        <v>0.72551886401259502</v>
      </c>
      <c r="G1727" s="86"/>
    </row>
    <row r="1728" spans="1:7" x14ac:dyDescent="0.45">
      <c r="A1728" s="84">
        <v>120940</v>
      </c>
      <c r="B1728" s="84">
        <v>110</v>
      </c>
      <c r="C1728" s="84" t="s">
        <v>109</v>
      </c>
      <c r="D1728" s="84">
        <v>2008</v>
      </c>
      <c r="E1728" s="84" t="s">
        <v>108</v>
      </c>
      <c r="F1728" s="85">
        <v>9.788282320864818</v>
      </c>
      <c r="G1728" s="86"/>
    </row>
    <row r="1729" spans="1:7" x14ac:dyDescent="0.45">
      <c r="A1729" s="84">
        <v>120941</v>
      </c>
      <c r="B1729" s="84">
        <v>150</v>
      </c>
      <c r="C1729" s="84" t="s">
        <v>112</v>
      </c>
      <c r="D1729" s="84">
        <v>1991</v>
      </c>
      <c r="E1729" s="84" t="s">
        <v>108</v>
      </c>
      <c r="F1729" s="85">
        <v>32.785637965336079</v>
      </c>
      <c r="G1729" s="86"/>
    </row>
    <row r="1730" spans="1:7" x14ac:dyDescent="0.45">
      <c r="A1730" s="84">
        <v>125547</v>
      </c>
      <c r="B1730" s="84">
        <v>90</v>
      </c>
      <c r="C1730" s="84" t="s">
        <v>111</v>
      </c>
      <c r="D1730" s="84">
        <v>1999</v>
      </c>
      <c r="E1730" s="84" t="s">
        <v>108</v>
      </c>
      <c r="F1730" s="85">
        <v>271.22762287754148</v>
      </c>
      <c r="G1730" s="86"/>
    </row>
    <row r="1731" spans="1:7" x14ac:dyDescent="0.45">
      <c r="A1731" s="84">
        <v>125548</v>
      </c>
      <c r="B1731" s="84">
        <v>90</v>
      </c>
      <c r="C1731" s="84" t="s">
        <v>109</v>
      </c>
      <c r="D1731" s="84">
        <v>2015</v>
      </c>
      <c r="E1731" s="84" t="s">
        <v>108</v>
      </c>
      <c r="F1731" s="85">
        <v>0.57903021104303398</v>
      </c>
      <c r="G1731" s="86"/>
    </row>
    <row r="1732" spans="1:7" x14ac:dyDescent="0.45">
      <c r="A1732" s="84">
        <v>125550</v>
      </c>
      <c r="B1732" s="84">
        <v>90</v>
      </c>
      <c r="C1732" s="84" t="s">
        <v>109</v>
      </c>
      <c r="D1732" s="84">
        <v>2006</v>
      </c>
      <c r="E1732" s="84" t="s">
        <v>108</v>
      </c>
      <c r="F1732" s="85">
        <v>309.70070475796553</v>
      </c>
      <c r="G1732" s="86"/>
    </row>
    <row r="1733" spans="1:7" ht="19.5" x14ac:dyDescent="0.45">
      <c r="A1733" s="84">
        <v>127410</v>
      </c>
      <c r="B1733" s="84">
        <v>110</v>
      </c>
      <c r="C1733" s="84" t="s">
        <v>109</v>
      </c>
      <c r="D1733" s="84">
        <v>2015</v>
      </c>
      <c r="E1733" s="84" t="s">
        <v>108</v>
      </c>
      <c r="F1733" s="85">
        <v>13.581657824988071</v>
      </c>
      <c r="G1733" s="86" t="s">
        <v>311</v>
      </c>
    </row>
    <row r="1734" spans="1:7" x14ac:dyDescent="0.45">
      <c r="A1734" s="84">
        <v>127436</v>
      </c>
      <c r="B1734" s="84">
        <v>110</v>
      </c>
      <c r="C1734" s="84" t="s">
        <v>109</v>
      </c>
      <c r="D1734" s="84">
        <v>2016</v>
      </c>
      <c r="E1734" s="84" t="s">
        <v>108</v>
      </c>
      <c r="F1734" s="85">
        <v>243.06006715108219</v>
      </c>
      <c r="G1734" s="86"/>
    </row>
    <row r="1735" spans="1:7" x14ac:dyDescent="0.45">
      <c r="A1735" s="84">
        <v>127496</v>
      </c>
      <c r="B1735" s="84">
        <v>110</v>
      </c>
      <c r="C1735" s="84" t="s">
        <v>109</v>
      </c>
      <c r="D1735" s="84">
        <v>2012</v>
      </c>
      <c r="E1735" s="84" t="s">
        <v>108</v>
      </c>
      <c r="F1735" s="85">
        <v>142.1913706595451</v>
      </c>
      <c r="G1735" s="86"/>
    </row>
    <row r="1736" spans="1:7" x14ac:dyDescent="0.45">
      <c r="A1736" s="84">
        <v>127497</v>
      </c>
      <c r="B1736" s="84">
        <v>63</v>
      </c>
      <c r="C1736" s="84" t="s">
        <v>109</v>
      </c>
      <c r="D1736" s="84">
        <v>2004</v>
      </c>
      <c r="E1736" s="84" t="s">
        <v>108</v>
      </c>
      <c r="F1736" s="85">
        <v>22.191978079442912</v>
      </c>
      <c r="G1736" s="86"/>
    </row>
    <row r="1737" spans="1:7" x14ac:dyDescent="0.45">
      <c r="A1737" s="84">
        <v>127498</v>
      </c>
      <c r="B1737" s="84">
        <v>63</v>
      </c>
      <c r="C1737" s="84" t="s">
        <v>109</v>
      </c>
      <c r="D1737" s="84">
        <v>2016</v>
      </c>
      <c r="E1737" s="84" t="s">
        <v>108</v>
      </c>
      <c r="F1737" s="85">
        <v>59.160937746703887</v>
      </c>
      <c r="G1737" s="86"/>
    </row>
    <row r="1738" spans="1:7" x14ac:dyDescent="0.45">
      <c r="A1738" s="84">
        <v>134857</v>
      </c>
      <c r="B1738" s="84">
        <v>110</v>
      </c>
      <c r="C1738" s="84" t="s">
        <v>109</v>
      </c>
      <c r="D1738" s="84">
        <v>2007</v>
      </c>
      <c r="E1738" s="84" t="s">
        <v>108</v>
      </c>
      <c r="F1738" s="85">
        <v>4.0209731805512758</v>
      </c>
      <c r="G1738" s="86"/>
    </row>
    <row r="1739" spans="1:7" ht="19.5" x14ac:dyDescent="0.45">
      <c r="A1739" s="84">
        <v>134858</v>
      </c>
      <c r="B1739" s="84">
        <v>100</v>
      </c>
      <c r="C1739" s="84" t="s">
        <v>112</v>
      </c>
      <c r="D1739" s="84">
        <v>1975</v>
      </c>
      <c r="E1739" s="84" t="s">
        <v>108</v>
      </c>
      <c r="F1739" s="85">
        <v>107.409670219612</v>
      </c>
      <c r="G1739" s="86" t="s">
        <v>151</v>
      </c>
    </row>
    <row r="1740" spans="1:7" x14ac:dyDescent="0.45">
      <c r="A1740" s="84">
        <v>159501</v>
      </c>
      <c r="B1740" s="84">
        <v>90</v>
      </c>
      <c r="C1740" s="84" t="s">
        <v>109</v>
      </c>
      <c r="D1740" s="84">
        <v>2019</v>
      </c>
      <c r="E1740" s="84" t="s">
        <v>108</v>
      </c>
      <c r="F1740" s="85">
        <v>87.217055177791593</v>
      </c>
      <c r="G1740" s="86"/>
    </row>
    <row r="1741" spans="1:7" x14ac:dyDescent="0.45">
      <c r="A1741" s="84">
        <v>114822</v>
      </c>
      <c r="B1741" s="84">
        <v>110</v>
      </c>
      <c r="C1741" s="84" t="s">
        <v>109</v>
      </c>
      <c r="D1741" s="84">
        <v>2009</v>
      </c>
      <c r="E1741" s="84" t="s">
        <v>108</v>
      </c>
      <c r="F1741" s="85">
        <v>92.28982282449293</v>
      </c>
      <c r="G1741" s="86"/>
    </row>
    <row r="1742" spans="1:7" x14ac:dyDescent="0.45">
      <c r="A1742" s="84">
        <v>114825</v>
      </c>
      <c r="B1742" s="84">
        <v>110</v>
      </c>
      <c r="C1742" s="84" t="s">
        <v>109</v>
      </c>
      <c r="D1742" s="84">
        <v>2009</v>
      </c>
      <c r="E1742" s="84" t="s">
        <v>108</v>
      </c>
      <c r="F1742" s="85">
        <v>106.9350924258022</v>
      </c>
      <c r="G1742" s="86"/>
    </row>
    <row r="1743" spans="1:7" x14ac:dyDescent="0.45">
      <c r="A1743" s="84">
        <v>127298</v>
      </c>
      <c r="B1743" s="84">
        <v>90</v>
      </c>
      <c r="C1743" s="84" t="s">
        <v>111</v>
      </c>
      <c r="D1743" s="84">
        <v>2000</v>
      </c>
      <c r="E1743" s="84" t="s">
        <v>108</v>
      </c>
      <c r="F1743" s="85">
        <v>63.971105177638258</v>
      </c>
      <c r="G1743" s="86"/>
    </row>
    <row r="1744" spans="1:7" x14ac:dyDescent="0.45">
      <c r="A1744" s="84">
        <v>127301</v>
      </c>
      <c r="B1744" s="84">
        <v>90</v>
      </c>
      <c r="C1744" s="84" t="s">
        <v>114</v>
      </c>
      <c r="D1744" s="84">
        <v>1901</v>
      </c>
      <c r="E1744" s="84" t="s">
        <v>108</v>
      </c>
      <c r="F1744" s="85">
        <v>234.9117836463783</v>
      </c>
      <c r="G1744" s="86" t="s">
        <v>152</v>
      </c>
    </row>
    <row r="1745" spans="1:7" x14ac:dyDescent="0.45">
      <c r="A1745" s="84">
        <v>127302</v>
      </c>
      <c r="B1745" s="84">
        <v>110</v>
      </c>
      <c r="C1745" s="84" t="s">
        <v>109</v>
      </c>
      <c r="D1745" s="84">
        <v>2016</v>
      </c>
      <c r="E1745" s="84" t="s">
        <v>108</v>
      </c>
      <c r="F1745" s="85">
        <v>41.271286857951267</v>
      </c>
      <c r="G1745" s="86"/>
    </row>
    <row r="1746" spans="1:7" x14ac:dyDescent="0.45">
      <c r="A1746" s="84">
        <v>99816</v>
      </c>
      <c r="B1746" s="84">
        <v>90</v>
      </c>
      <c r="C1746" s="84" t="s">
        <v>111</v>
      </c>
      <c r="D1746" s="84">
        <v>2000</v>
      </c>
      <c r="E1746" s="84" t="s">
        <v>108</v>
      </c>
      <c r="F1746" s="85">
        <v>49.259491942058233</v>
      </c>
      <c r="G1746" s="86" t="s">
        <v>153</v>
      </c>
    </row>
    <row r="1747" spans="1:7" x14ac:dyDescent="0.45">
      <c r="A1747" s="84">
        <v>127304</v>
      </c>
      <c r="B1747" s="84">
        <v>110</v>
      </c>
      <c r="C1747" s="84" t="s">
        <v>109</v>
      </c>
      <c r="D1747" s="84">
        <v>2016</v>
      </c>
      <c r="E1747" s="84" t="s">
        <v>108</v>
      </c>
      <c r="F1747" s="85">
        <v>103.9943990380993</v>
      </c>
      <c r="G1747" s="86"/>
    </row>
    <row r="1748" spans="1:7" x14ac:dyDescent="0.45">
      <c r="A1748" s="84">
        <v>2283</v>
      </c>
      <c r="B1748" s="84">
        <v>100</v>
      </c>
      <c r="C1748" s="84" t="s">
        <v>133</v>
      </c>
      <c r="D1748" s="84">
        <v>1972</v>
      </c>
      <c r="E1748" s="84"/>
      <c r="F1748" s="85">
        <v>31.794116917616481</v>
      </c>
      <c r="G1748" s="86"/>
    </row>
    <row r="1749" spans="1:7" x14ac:dyDescent="0.45">
      <c r="A1749" s="84">
        <v>125178</v>
      </c>
      <c r="B1749" s="84">
        <v>110</v>
      </c>
      <c r="C1749" s="84" t="s">
        <v>109</v>
      </c>
      <c r="D1749" s="84">
        <v>2015</v>
      </c>
      <c r="E1749" s="84" t="s">
        <v>108</v>
      </c>
      <c r="F1749" s="85">
        <v>2.9058982529868138</v>
      </c>
      <c r="G1749" s="86"/>
    </row>
    <row r="1750" spans="1:7" x14ac:dyDescent="0.45">
      <c r="A1750" s="84">
        <v>2309</v>
      </c>
      <c r="B1750" s="84">
        <v>160</v>
      </c>
      <c r="C1750" s="84" t="s">
        <v>109</v>
      </c>
      <c r="D1750" s="84">
        <v>2010</v>
      </c>
      <c r="E1750" s="84"/>
      <c r="F1750" s="85">
        <v>27.157611983947099</v>
      </c>
      <c r="G1750" s="86"/>
    </row>
    <row r="1751" spans="1:7" x14ac:dyDescent="0.45">
      <c r="A1751" s="84">
        <v>99662</v>
      </c>
      <c r="B1751" s="84">
        <v>40</v>
      </c>
      <c r="C1751" s="84" t="s">
        <v>109</v>
      </c>
      <c r="D1751" s="84">
        <v>2002</v>
      </c>
      <c r="E1751" s="84" t="s">
        <v>108</v>
      </c>
      <c r="F1751" s="85">
        <v>9.3709549372824341</v>
      </c>
      <c r="G1751" s="86"/>
    </row>
    <row r="1752" spans="1:7" x14ac:dyDescent="0.45">
      <c r="A1752" s="84">
        <v>103492</v>
      </c>
      <c r="B1752" s="84">
        <v>32</v>
      </c>
      <c r="C1752" s="84" t="s">
        <v>109</v>
      </c>
      <c r="D1752" s="84">
        <v>2006</v>
      </c>
      <c r="E1752" s="84" t="s">
        <v>108</v>
      </c>
      <c r="F1752" s="85">
        <v>15.21083302809757</v>
      </c>
      <c r="G1752" s="86"/>
    </row>
    <row r="1753" spans="1:7" x14ac:dyDescent="0.45">
      <c r="A1753" s="84">
        <v>108322</v>
      </c>
      <c r="B1753" s="84">
        <v>63</v>
      </c>
      <c r="C1753" s="84" t="s">
        <v>109</v>
      </c>
      <c r="D1753" s="84">
        <v>2006</v>
      </c>
      <c r="E1753" s="84" t="s">
        <v>108</v>
      </c>
      <c r="F1753" s="85">
        <v>36.859429426844557</v>
      </c>
      <c r="G1753" s="86"/>
    </row>
    <row r="1754" spans="1:7" x14ac:dyDescent="0.45">
      <c r="A1754" s="84">
        <v>113450</v>
      </c>
      <c r="B1754" s="84">
        <v>63</v>
      </c>
      <c r="C1754" s="84" t="s">
        <v>109</v>
      </c>
      <c r="D1754" s="84">
        <v>2006</v>
      </c>
      <c r="E1754" s="84" t="s">
        <v>108</v>
      </c>
      <c r="F1754" s="85">
        <v>130.22934754334841</v>
      </c>
      <c r="G1754" s="86"/>
    </row>
    <row r="1755" spans="1:7" x14ac:dyDescent="0.45">
      <c r="A1755" s="84">
        <v>115027</v>
      </c>
      <c r="B1755" s="84">
        <v>160</v>
      </c>
      <c r="C1755" s="84" t="s">
        <v>109</v>
      </c>
      <c r="D1755" s="84">
        <v>2006</v>
      </c>
      <c r="E1755" s="84" t="s">
        <v>108</v>
      </c>
      <c r="F1755" s="85">
        <v>107.0212253812676</v>
      </c>
      <c r="G1755" s="86"/>
    </row>
    <row r="1756" spans="1:7" x14ac:dyDescent="0.45">
      <c r="A1756" s="84">
        <v>115515</v>
      </c>
      <c r="B1756" s="84">
        <v>160</v>
      </c>
      <c r="C1756" s="84" t="s">
        <v>109</v>
      </c>
      <c r="D1756" s="84">
        <v>2002</v>
      </c>
      <c r="E1756" s="84" t="s">
        <v>108</v>
      </c>
      <c r="F1756" s="85">
        <v>155.96801612686721</v>
      </c>
      <c r="G1756" s="86" t="s">
        <v>269</v>
      </c>
    </row>
    <row r="1757" spans="1:7" x14ac:dyDescent="0.45">
      <c r="A1757" s="84">
        <v>116065</v>
      </c>
      <c r="B1757" s="84">
        <v>90</v>
      </c>
      <c r="C1757" s="84" t="s">
        <v>109</v>
      </c>
      <c r="D1757" s="84">
        <v>2002</v>
      </c>
      <c r="E1757" s="84" t="s">
        <v>108</v>
      </c>
      <c r="F1757" s="85">
        <v>212.75006214810259</v>
      </c>
      <c r="G1757" s="86"/>
    </row>
    <row r="1758" spans="1:7" ht="19.5" x14ac:dyDescent="0.45">
      <c r="A1758" s="84">
        <v>117855</v>
      </c>
      <c r="B1758" s="84">
        <v>20</v>
      </c>
      <c r="C1758" s="84" t="s">
        <v>109</v>
      </c>
      <c r="D1758" s="84">
        <v>2000</v>
      </c>
      <c r="E1758" s="84" t="s">
        <v>108</v>
      </c>
      <c r="F1758" s="85">
        <v>103.69030572307609</v>
      </c>
      <c r="G1758" s="86" t="s">
        <v>154</v>
      </c>
    </row>
    <row r="1759" spans="1:7" x14ac:dyDescent="0.45">
      <c r="A1759" s="84">
        <v>125051</v>
      </c>
      <c r="B1759" s="84">
        <v>160</v>
      </c>
      <c r="C1759" s="84" t="s">
        <v>109</v>
      </c>
      <c r="D1759" s="84">
        <v>2002</v>
      </c>
      <c r="E1759" s="84" t="s">
        <v>108</v>
      </c>
      <c r="F1759" s="85">
        <v>72.07857688769279</v>
      </c>
      <c r="G1759" s="86"/>
    </row>
    <row r="1760" spans="1:7" x14ac:dyDescent="0.45">
      <c r="A1760" s="84">
        <v>125054</v>
      </c>
      <c r="B1760" s="84">
        <v>90</v>
      </c>
      <c r="C1760" s="84" t="s">
        <v>109</v>
      </c>
      <c r="D1760" s="84">
        <v>2006</v>
      </c>
      <c r="E1760" s="84" t="s">
        <v>108</v>
      </c>
      <c r="F1760" s="85">
        <v>668.25419410987081</v>
      </c>
      <c r="G1760" s="86"/>
    </row>
    <row r="1761" spans="1:7" x14ac:dyDescent="0.45">
      <c r="A1761" s="84">
        <v>125062</v>
      </c>
      <c r="B1761" s="84">
        <v>160</v>
      </c>
      <c r="C1761" s="84" t="s">
        <v>109</v>
      </c>
      <c r="D1761" s="84">
        <v>2015</v>
      </c>
      <c r="E1761" s="84" t="s">
        <v>108</v>
      </c>
      <c r="F1761" s="85">
        <v>343.06815834422792</v>
      </c>
      <c r="G1761" s="86"/>
    </row>
    <row r="1762" spans="1:7" x14ac:dyDescent="0.45">
      <c r="A1762" s="84">
        <v>126974</v>
      </c>
      <c r="B1762" s="84">
        <v>160</v>
      </c>
      <c r="C1762" s="84" t="s">
        <v>109</v>
      </c>
      <c r="D1762" s="84">
        <v>2002</v>
      </c>
      <c r="E1762" s="84" t="s">
        <v>108</v>
      </c>
      <c r="F1762" s="85">
        <v>342.78784454584542</v>
      </c>
      <c r="G1762" s="86"/>
    </row>
    <row r="1763" spans="1:7" x14ac:dyDescent="0.45">
      <c r="A1763" s="84">
        <v>134777</v>
      </c>
      <c r="B1763" s="84">
        <v>160</v>
      </c>
      <c r="C1763" s="84" t="s">
        <v>109</v>
      </c>
      <c r="D1763" s="84">
        <v>2002</v>
      </c>
      <c r="E1763" s="84" t="s">
        <v>108</v>
      </c>
      <c r="F1763" s="85">
        <v>20.083308470640741</v>
      </c>
      <c r="G1763" s="86"/>
    </row>
    <row r="1764" spans="1:7" x14ac:dyDescent="0.45">
      <c r="A1764" s="84">
        <v>166122</v>
      </c>
      <c r="B1764" s="84">
        <v>110</v>
      </c>
      <c r="C1764" s="84" t="s">
        <v>109</v>
      </c>
      <c r="D1764" s="84">
        <v>2019</v>
      </c>
      <c r="E1764" s="84" t="s">
        <v>108</v>
      </c>
      <c r="F1764" s="85">
        <v>90.57030778774552</v>
      </c>
      <c r="G1764" s="86"/>
    </row>
    <row r="1765" spans="1:7" x14ac:dyDescent="0.45">
      <c r="A1765" s="84">
        <v>99875</v>
      </c>
      <c r="B1765" s="84">
        <v>63</v>
      </c>
      <c r="C1765" s="84" t="s">
        <v>109</v>
      </c>
      <c r="D1765" s="84">
        <v>2006</v>
      </c>
      <c r="E1765" s="84" t="s">
        <v>108</v>
      </c>
      <c r="F1765" s="85">
        <v>9.1303902958869632</v>
      </c>
      <c r="G1765" s="86"/>
    </row>
    <row r="1766" spans="1:7" x14ac:dyDescent="0.45">
      <c r="A1766" s="84">
        <v>103301</v>
      </c>
      <c r="B1766" s="84">
        <v>32</v>
      </c>
      <c r="C1766" s="84" t="s">
        <v>111</v>
      </c>
      <c r="D1766" s="84">
        <v>1999</v>
      </c>
      <c r="E1766" s="84" t="s">
        <v>108</v>
      </c>
      <c r="F1766" s="85">
        <v>16.53814040421485</v>
      </c>
      <c r="G1766" s="86" t="s">
        <v>273</v>
      </c>
    </row>
    <row r="1767" spans="1:7" x14ac:dyDescent="0.45">
      <c r="A1767" s="84">
        <v>103305</v>
      </c>
      <c r="B1767" s="84">
        <v>32</v>
      </c>
      <c r="C1767" s="84" t="s">
        <v>111</v>
      </c>
      <c r="D1767" s="84">
        <v>1999</v>
      </c>
      <c r="E1767" s="84" t="s">
        <v>108</v>
      </c>
      <c r="F1767" s="85">
        <v>12.06200027584369</v>
      </c>
      <c r="G1767" s="86" t="s">
        <v>273</v>
      </c>
    </row>
    <row r="1768" spans="1:7" x14ac:dyDescent="0.45">
      <c r="A1768" s="84">
        <v>108372</v>
      </c>
      <c r="B1768" s="84">
        <v>63</v>
      </c>
      <c r="C1768" s="84" t="s">
        <v>109</v>
      </c>
      <c r="D1768" s="84">
        <v>2007</v>
      </c>
      <c r="E1768" s="84" t="s">
        <v>108</v>
      </c>
      <c r="F1768" s="85">
        <v>160.3486979715681</v>
      </c>
      <c r="G1768" s="86"/>
    </row>
    <row r="1769" spans="1:7" x14ac:dyDescent="0.45">
      <c r="A1769" s="84">
        <v>113569</v>
      </c>
      <c r="B1769" s="84">
        <v>200</v>
      </c>
      <c r="C1769" s="84" t="s">
        <v>109</v>
      </c>
      <c r="D1769" s="84">
        <v>2006</v>
      </c>
      <c r="E1769" s="84" t="s">
        <v>108</v>
      </c>
      <c r="F1769" s="85">
        <v>16.53094272816428</v>
      </c>
      <c r="G1769" s="86"/>
    </row>
    <row r="1770" spans="1:7" x14ac:dyDescent="0.45">
      <c r="A1770" s="84">
        <v>113576</v>
      </c>
      <c r="B1770" s="84">
        <v>50</v>
      </c>
      <c r="C1770" s="84" t="s">
        <v>111</v>
      </c>
      <c r="D1770" s="84">
        <v>1999</v>
      </c>
      <c r="E1770" s="84" t="s">
        <v>108</v>
      </c>
      <c r="F1770" s="85">
        <v>79.573088264097194</v>
      </c>
      <c r="G1770" s="86" t="s">
        <v>273</v>
      </c>
    </row>
    <row r="1771" spans="1:7" x14ac:dyDescent="0.45">
      <c r="A1771" s="84">
        <v>113588</v>
      </c>
      <c r="B1771" s="84">
        <v>110</v>
      </c>
      <c r="C1771" s="84" t="s">
        <v>109</v>
      </c>
      <c r="D1771" s="84">
        <v>2006</v>
      </c>
      <c r="E1771" s="84" t="s">
        <v>108</v>
      </c>
      <c r="F1771" s="85">
        <v>13.96338968150301</v>
      </c>
      <c r="G1771" s="86"/>
    </row>
    <row r="1772" spans="1:7" x14ac:dyDescent="0.45">
      <c r="A1772" s="84">
        <v>113605</v>
      </c>
      <c r="B1772" s="84">
        <v>160</v>
      </c>
      <c r="C1772" s="84" t="s">
        <v>109</v>
      </c>
      <c r="D1772" s="84">
        <v>2006</v>
      </c>
      <c r="E1772" s="84" t="s">
        <v>108</v>
      </c>
      <c r="F1772" s="85">
        <v>1160.2635388377671</v>
      </c>
      <c r="G1772" s="86"/>
    </row>
    <row r="1773" spans="1:7" x14ac:dyDescent="0.45">
      <c r="A1773" s="84">
        <v>115046</v>
      </c>
      <c r="B1773" s="84">
        <v>160</v>
      </c>
      <c r="C1773" s="84" t="s">
        <v>109</v>
      </c>
      <c r="D1773" s="84">
        <v>2006</v>
      </c>
      <c r="E1773" s="84" t="s">
        <v>108</v>
      </c>
      <c r="F1773" s="85">
        <v>563.18074081805503</v>
      </c>
      <c r="G1773" s="86"/>
    </row>
    <row r="1774" spans="1:7" x14ac:dyDescent="0.45">
      <c r="A1774" s="84">
        <v>116719</v>
      </c>
      <c r="B1774" s="84">
        <v>160</v>
      </c>
      <c r="C1774" s="84" t="s">
        <v>109</v>
      </c>
      <c r="D1774" s="84">
        <v>2006</v>
      </c>
      <c r="E1774" s="84" t="s">
        <v>108</v>
      </c>
      <c r="F1774" s="85">
        <v>14.237288520640041</v>
      </c>
      <c r="G1774" s="86"/>
    </row>
    <row r="1775" spans="1:7" x14ac:dyDescent="0.45">
      <c r="A1775" s="84">
        <v>116852</v>
      </c>
      <c r="B1775" s="84">
        <v>160</v>
      </c>
      <c r="C1775" s="84" t="s">
        <v>109</v>
      </c>
      <c r="D1775" s="84">
        <v>2010</v>
      </c>
      <c r="E1775" s="84" t="s">
        <v>108</v>
      </c>
      <c r="F1775" s="85">
        <v>1181.6291940675021</v>
      </c>
      <c r="G1775" s="86"/>
    </row>
    <row r="1776" spans="1:7" x14ac:dyDescent="0.45">
      <c r="A1776" s="84">
        <v>117754</v>
      </c>
      <c r="B1776" s="84">
        <v>225</v>
      </c>
      <c r="C1776" s="84" t="s">
        <v>109</v>
      </c>
      <c r="D1776" s="84">
        <v>2010</v>
      </c>
      <c r="E1776" s="84" t="s">
        <v>108</v>
      </c>
      <c r="F1776" s="85">
        <v>3.6031638312294478</v>
      </c>
      <c r="G1776" s="86"/>
    </row>
    <row r="1777" spans="1:7" x14ac:dyDescent="0.45">
      <c r="A1777" s="84">
        <v>117755</v>
      </c>
      <c r="B1777" s="84">
        <v>160</v>
      </c>
      <c r="C1777" s="84" t="s">
        <v>109</v>
      </c>
      <c r="D1777" s="84">
        <v>2006</v>
      </c>
      <c r="E1777" s="84" t="s">
        <v>108</v>
      </c>
      <c r="F1777" s="85">
        <v>9.7454337615168498</v>
      </c>
      <c r="G1777" s="86"/>
    </row>
    <row r="1778" spans="1:7" x14ac:dyDescent="0.45">
      <c r="A1778" s="84">
        <v>117770</v>
      </c>
      <c r="B1778" s="84">
        <v>160</v>
      </c>
      <c r="C1778" s="84" t="s">
        <v>109</v>
      </c>
      <c r="D1778" s="84">
        <v>2010</v>
      </c>
      <c r="E1778" s="84" t="s">
        <v>108</v>
      </c>
      <c r="F1778" s="85">
        <v>170.77609123238739</v>
      </c>
      <c r="G1778" s="86"/>
    </row>
    <row r="1779" spans="1:7" x14ac:dyDescent="0.45">
      <c r="A1779" s="84">
        <v>117771</v>
      </c>
      <c r="B1779" s="84">
        <v>225</v>
      </c>
      <c r="C1779" s="84" t="s">
        <v>109</v>
      </c>
      <c r="D1779" s="84">
        <v>2010</v>
      </c>
      <c r="E1779" s="84" t="s">
        <v>108</v>
      </c>
      <c r="F1779" s="85">
        <v>90.059356182916531</v>
      </c>
      <c r="G1779" s="86"/>
    </row>
    <row r="1780" spans="1:7" x14ac:dyDescent="0.45">
      <c r="A1780" s="84">
        <v>117773</v>
      </c>
      <c r="B1780" s="84">
        <v>90</v>
      </c>
      <c r="C1780" s="84" t="s">
        <v>109</v>
      </c>
      <c r="D1780" s="84">
        <v>2010</v>
      </c>
      <c r="E1780" s="84" t="s">
        <v>108</v>
      </c>
      <c r="F1780" s="85">
        <v>3.6770587927705138</v>
      </c>
      <c r="G1780" s="86"/>
    </row>
    <row r="1781" spans="1:7" x14ac:dyDescent="0.45">
      <c r="A1781" s="84">
        <v>121037</v>
      </c>
      <c r="B1781" s="84">
        <v>90</v>
      </c>
      <c r="C1781" s="84" t="s">
        <v>111</v>
      </c>
      <c r="D1781" s="84">
        <v>1996</v>
      </c>
      <c r="E1781" s="84" t="s">
        <v>108</v>
      </c>
      <c r="F1781" s="85">
        <v>19.916919468753331</v>
      </c>
      <c r="G1781" s="86"/>
    </row>
    <row r="1782" spans="1:7" x14ac:dyDescent="0.45">
      <c r="A1782" s="84">
        <v>122066</v>
      </c>
      <c r="B1782" s="84">
        <v>63</v>
      </c>
      <c r="C1782" s="84" t="s">
        <v>111</v>
      </c>
      <c r="D1782" s="84">
        <v>2000</v>
      </c>
      <c r="E1782" s="84" t="s">
        <v>108</v>
      </c>
      <c r="F1782" s="85">
        <v>21.97264252758394</v>
      </c>
      <c r="G1782" s="86"/>
    </row>
    <row r="1783" spans="1:7" x14ac:dyDescent="0.45">
      <c r="A1783" s="84">
        <v>122067</v>
      </c>
      <c r="B1783" s="84">
        <v>40</v>
      </c>
      <c r="C1783" s="84" t="s">
        <v>111</v>
      </c>
      <c r="D1783" s="84">
        <v>2000</v>
      </c>
      <c r="E1783" s="84" t="s">
        <v>108</v>
      </c>
      <c r="F1783" s="85">
        <v>16.036274558827309</v>
      </c>
      <c r="G1783" s="86"/>
    </row>
    <row r="1784" spans="1:7" x14ac:dyDescent="0.45">
      <c r="A1784" s="84">
        <v>123746</v>
      </c>
      <c r="B1784" s="84">
        <v>63</v>
      </c>
      <c r="C1784" s="84" t="s">
        <v>109</v>
      </c>
      <c r="D1784" s="84">
        <v>2014</v>
      </c>
      <c r="E1784" s="84" t="s">
        <v>108</v>
      </c>
      <c r="F1784" s="85">
        <v>78.33887478394027</v>
      </c>
      <c r="G1784" s="86"/>
    </row>
    <row r="1785" spans="1:7" x14ac:dyDescent="0.45">
      <c r="A1785" s="84">
        <v>123752</v>
      </c>
      <c r="B1785" s="84">
        <v>32</v>
      </c>
      <c r="C1785" s="84" t="s">
        <v>109</v>
      </c>
      <c r="D1785" s="84">
        <v>2014</v>
      </c>
      <c r="E1785" s="84" t="s">
        <v>108</v>
      </c>
      <c r="F1785" s="85">
        <v>12.978411744598951</v>
      </c>
      <c r="G1785" s="86"/>
    </row>
    <row r="1786" spans="1:7" x14ac:dyDescent="0.45">
      <c r="A1786" s="84">
        <v>123758</v>
      </c>
      <c r="B1786" s="84">
        <v>63</v>
      </c>
      <c r="C1786" s="84" t="s">
        <v>109</v>
      </c>
      <c r="D1786" s="84">
        <v>2014</v>
      </c>
      <c r="E1786" s="84" t="s">
        <v>108</v>
      </c>
      <c r="F1786" s="85">
        <v>95.809727732022708</v>
      </c>
      <c r="G1786" s="86"/>
    </row>
    <row r="1787" spans="1:7" x14ac:dyDescent="0.45">
      <c r="A1787" s="84">
        <v>123767</v>
      </c>
      <c r="B1787" s="84">
        <v>50</v>
      </c>
      <c r="C1787" s="84" t="s">
        <v>109</v>
      </c>
      <c r="D1787" s="84">
        <v>2014</v>
      </c>
      <c r="E1787" s="84" t="s">
        <v>108</v>
      </c>
      <c r="F1787" s="85">
        <v>29.306908103316179</v>
      </c>
      <c r="G1787" s="86"/>
    </row>
    <row r="1788" spans="1:7" x14ac:dyDescent="0.45">
      <c r="A1788" s="84">
        <v>125484</v>
      </c>
      <c r="B1788" s="84">
        <v>160</v>
      </c>
      <c r="C1788" s="84" t="s">
        <v>109</v>
      </c>
      <c r="D1788" s="84">
        <v>2006</v>
      </c>
      <c r="E1788" s="84" t="s">
        <v>108</v>
      </c>
      <c r="F1788" s="85">
        <v>16.849048988222709</v>
      </c>
      <c r="G1788" s="86"/>
    </row>
    <row r="1789" spans="1:7" x14ac:dyDescent="0.45">
      <c r="A1789" s="84">
        <v>125518</v>
      </c>
      <c r="B1789" s="84">
        <v>90</v>
      </c>
      <c r="C1789" s="84" t="s">
        <v>111</v>
      </c>
      <c r="D1789" s="84">
        <v>2000</v>
      </c>
      <c r="E1789" s="84" t="s">
        <v>108</v>
      </c>
      <c r="F1789" s="85">
        <v>230.36468250885429</v>
      </c>
      <c r="G1789" s="86"/>
    </row>
    <row r="1790" spans="1:7" x14ac:dyDescent="0.45">
      <c r="A1790" s="84">
        <v>125519</v>
      </c>
      <c r="B1790" s="84">
        <v>90</v>
      </c>
      <c r="C1790" s="84" t="s">
        <v>109</v>
      </c>
      <c r="D1790" s="84">
        <v>2015</v>
      </c>
      <c r="E1790" s="84" t="s">
        <v>108</v>
      </c>
      <c r="F1790" s="85">
        <v>3.3398288203230999</v>
      </c>
      <c r="G1790" s="86"/>
    </row>
    <row r="1791" spans="1:7" x14ac:dyDescent="0.45">
      <c r="A1791" s="84">
        <v>125528</v>
      </c>
      <c r="B1791" s="84">
        <v>110</v>
      </c>
      <c r="C1791" s="84" t="s">
        <v>109</v>
      </c>
      <c r="D1791" s="84">
        <v>2012</v>
      </c>
      <c r="E1791" s="84" t="s">
        <v>108</v>
      </c>
      <c r="F1791" s="85">
        <v>247.36894429986219</v>
      </c>
      <c r="G1791" s="86"/>
    </row>
    <row r="1792" spans="1:7" x14ac:dyDescent="0.45">
      <c r="A1792" s="84">
        <v>125529</v>
      </c>
      <c r="B1792" s="84">
        <v>110</v>
      </c>
      <c r="C1792" s="84" t="s">
        <v>109</v>
      </c>
      <c r="D1792" s="84">
        <v>2015</v>
      </c>
      <c r="E1792" s="84" t="s">
        <v>108</v>
      </c>
      <c r="F1792" s="85">
        <v>2.8903731861491142</v>
      </c>
      <c r="G1792" s="86"/>
    </row>
    <row r="1793" spans="1:7" x14ac:dyDescent="0.45">
      <c r="A1793" s="84">
        <v>125534</v>
      </c>
      <c r="B1793" s="84">
        <v>160</v>
      </c>
      <c r="C1793" s="84" t="s">
        <v>109</v>
      </c>
      <c r="D1793" s="84">
        <v>2015</v>
      </c>
      <c r="E1793" s="84" t="s">
        <v>108</v>
      </c>
      <c r="F1793" s="85">
        <v>218.70873280247119</v>
      </c>
      <c r="G1793" s="86"/>
    </row>
    <row r="1794" spans="1:7" x14ac:dyDescent="0.45">
      <c r="A1794" s="84">
        <v>125536</v>
      </c>
      <c r="B1794" s="84">
        <v>160</v>
      </c>
      <c r="C1794" s="84" t="s">
        <v>109</v>
      </c>
      <c r="D1794" s="84">
        <v>2010</v>
      </c>
      <c r="E1794" s="84" t="s">
        <v>108</v>
      </c>
      <c r="F1794" s="85">
        <v>3.4384709717161859</v>
      </c>
      <c r="G1794" s="86"/>
    </row>
    <row r="1795" spans="1:7" x14ac:dyDescent="0.45">
      <c r="A1795" s="84">
        <v>134974</v>
      </c>
      <c r="B1795" s="84">
        <v>160</v>
      </c>
      <c r="C1795" s="84" t="s">
        <v>109</v>
      </c>
      <c r="D1795" s="84">
        <v>2006</v>
      </c>
      <c r="E1795" s="84" t="s">
        <v>108</v>
      </c>
      <c r="F1795" s="85">
        <v>2.9766795473895762</v>
      </c>
      <c r="G1795" s="86"/>
    </row>
    <row r="1796" spans="1:7" x14ac:dyDescent="0.45">
      <c r="A1796" s="84">
        <v>135076</v>
      </c>
      <c r="B1796" s="84">
        <v>90</v>
      </c>
      <c r="C1796" s="84" t="s">
        <v>111</v>
      </c>
      <c r="D1796" s="84">
        <v>1998</v>
      </c>
      <c r="E1796" s="84" t="s">
        <v>108</v>
      </c>
      <c r="F1796" s="85">
        <v>266.52992450360688</v>
      </c>
      <c r="G1796" s="86"/>
    </row>
    <row r="1797" spans="1:7" x14ac:dyDescent="0.45">
      <c r="A1797" s="84">
        <v>135080</v>
      </c>
      <c r="B1797" s="84">
        <v>90</v>
      </c>
      <c r="C1797" s="84" t="s">
        <v>111</v>
      </c>
      <c r="D1797" s="84">
        <v>1996</v>
      </c>
      <c r="E1797" s="84" t="s">
        <v>108</v>
      </c>
      <c r="F1797" s="85">
        <v>242.879389931524</v>
      </c>
      <c r="G1797" s="86"/>
    </row>
    <row r="1798" spans="1:7" x14ac:dyDescent="0.45">
      <c r="A1798" s="84">
        <v>135085</v>
      </c>
      <c r="B1798" s="84">
        <v>200</v>
      </c>
      <c r="C1798" s="84" t="s">
        <v>112</v>
      </c>
      <c r="D1798" s="84">
        <v>1987</v>
      </c>
      <c r="E1798" s="84" t="s">
        <v>108</v>
      </c>
      <c r="F1798" s="85">
        <v>157.42212231647591</v>
      </c>
      <c r="G1798" s="86"/>
    </row>
    <row r="1799" spans="1:7" x14ac:dyDescent="0.45">
      <c r="A1799" s="84">
        <v>135086</v>
      </c>
      <c r="B1799" s="84">
        <v>40</v>
      </c>
      <c r="C1799" s="84" t="s">
        <v>111</v>
      </c>
      <c r="D1799" s="84">
        <v>1999</v>
      </c>
      <c r="E1799" s="84" t="s">
        <v>108</v>
      </c>
      <c r="F1799" s="85">
        <v>63.737620785570371</v>
      </c>
      <c r="G1799" s="86"/>
    </row>
    <row r="1800" spans="1:7" x14ac:dyDescent="0.45">
      <c r="A1800" s="84">
        <v>158397</v>
      </c>
      <c r="B1800" s="84">
        <v>50</v>
      </c>
      <c r="C1800" s="84" t="s">
        <v>111</v>
      </c>
      <c r="D1800" s="84">
        <v>1999</v>
      </c>
      <c r="E1800" s="84" t="s">
        <v>108</v>
      </c>
      <c r="F1800" s="85">
        <v>9.9816409480385886</v>
      </c>
      <c r="G1800" s="86" t="s">
        <v>273</v>
      </c>
    </row>
    <row r="1801" spans="1:7" x14ac:dyDescent="0.45">
      <c r="A1801" s="84">
        <v>158398</v>
      </c>
      <c r="B1801" s="84">
        <v>50</v>
      </c>
      <c r="C1801" s="84" t="s">
        <v>109</v>
      </c>
      <c r="D1801" s="84">
        <v>2018</v>
      </c>
      <c r="E1801" s="84" t="s">
        <v>108</v>
      </c>
      <c r="F1801" s="85">
        <v>1.5830356020611811</v>
      </c>
      <c r="G1801" s="86" t="s">
        <v>273</v>
      </c>
    </row>
    <row r="1802" spans="1:7" x14ac:dyDescent="0.45">
      <c r="A1802" s="84">
        <v>160985</v>
      </c>
      <c r="B1802" s="84">
        <v>225</v>
      </c>
      <c r="C1802" s="84" t="s">
        <v>109</v>
      </c>
      <c r="D1802" s="84">
        <v>2019</v>
      </c>
      <c r="E1802" s="84" t="s">
        <v>108</v>
      </c>
      <c r="F1802" s="85">
        <v>87.421300932982348</v>
      </c>
      <c r="G1802" s="86"/>
    </row>
    <row r="1803" spans="1:7" x14ac:dyDescent="0.45">
      <c r="A1803" s="84"/>
      <c r="B1803" s="84">
        <v>90</v>
      </c>
      <c r="C1803" s="84" t="s">
        <v>124</v>
      </c>
      <c r="D1803" s="84">
        <v>2000</v>
      </c>
      <c r="E1803" s="84"/>
      <c r="F1803" s="85">
        <v>8.2798386216792501</v>
      </c>
      <c r="G1803" s="86"/>
    </row>
    <row r="1804" spans="1:7" x14ac:dyDescent="0.45">
      <c r="A1804" s="84">
        <v>125506</v>
      </c>
      <c r="B1804" s="84">
        <v>63</v>
      </c>
      <c r="C1804" s="84" t="s">
        <v>109</v>
      </c>
      <c r="D1804" s="84">
        <v>2015</v>
      </c>
      <c r="E1804" s="84" t="s">
        <v>108</v>
      </c>
      <c r="F1804" s="85">
        <v>175.19234711584329</v>
      </c>
      <c r="G1804" s="86"/>
    </row>
    <row r="1805" spans="1:7" x14ac:dyDescent="0.45">
      <c r="A1805" s="84">
        <v>125505</v>
      </c>
      <c r="B1805" s="84">
        <v>110</v>
      </c>
      <c r="C1805" s="84" t="s">
        <v>109</v>
      </c>
      <c r="D1805" s="84">
        <v>2007</v>
      </c>
      <c r="E1805" s="84" t="s">
        <v>108</v>
      </c>
      <c r="F1805" s="85">
        <v>0.66605770000554798</v>
      </c>
      <c r="G1805" s="86"/>
    </row>
    <row r="1806" spans="1:7" x14ac:dyDescent="0.45">
      <c r="A1806" s="84">
        <v>100024</v>
      </c>
      <c r="B1806" s="84">
        <v>150</v>
      </c>
      <c r="C1806" s="84" t="s">
        <v>112</v>
      </c>
      <c r="D1806" s="84">
        <v>1901</v>
      </c>
      <c r="E1806" s="84" t="s">
        <v>108</v>
      </c>
      <c r="F1806" s="85">
        <v>17.97635696000247</v>
      </c>
      <c r="G1806" s="86" t="s">
        <v>155</v>
      </c>
    </row>
    <row r="1807" spans="1:7" x14ac:dyDescent="0.45">
      <c r="A1807" s="84">
        <v>103039</v>
      </c>
      <c r="B1807" s="84">
        <v>25</v>
      </c>
      <c r="C1807" s="84" t="s">
        <v>111</v>
      </c>
      <c r="D1807" s="84">
        <v>1999</v>
      </c>
      <c r="E1807" s="84" t="s">
        <v>108</v>
      </c>
      <c r="F1807" s="85">
        <v>14.317129400180381</v>
      </c>
      <c r="G1807" s="86"/>
    </row>
    <row r="1808" spans="1:7" x14ac:dyDescent="0.45">
      <c r="A1808" s="84">
        <v>114523</v>
      </c>
      <c r="B1808" s="84">
        <v>160</v>
      </c>
      <c r="C1808" s="84" t="s">
        <v>109</v>
      </c>
      <c r="D1808" s="84">
        <v>2006</v>
      </c>
      <c r="E1808" s="84" t="s">
        <v>108</v>
      </c>
      <c r="F1808" s="85">
        <v>7.1543688678061184</v>
      </c>
      <c r="G1808" s="86"/>
    </row>
    <row r="1809" spans="1:7" x14ac:dyDescent="0.45">
      <c r="A1809" s="84">
        <v>116857</v>
      </c>
      <c r="B1809" s="84">
        <v>150</v>
      </c>
      <c r="C1809" s="84" t="s">
        <v>112</v>
      </c>
      <c r="D1809" s="84">
        <v>1971</v>
      </c>
      <c r="E1809" s="84" t="s">
        <v>108</v>
      </c>
      <c r="F1809" s="85">
        <v>97.861632800888572</v>
      </c>
      <c r="G1809" s="86"/>
    </row>
    <row r="1810" spans="1:7" x14ac:dyDescent="0.45">
      <c r="A1810" s="84">
        <v>119224</v>
      </c>
      <c r="B1810" s="84">
        <v>110</v>
      </c>
      <c r="C1810" s="84" t="s">
        <v>109</v>
      </c>
      <c r="D1810" s="84">
        <v>2006</v>
      </c>
      <c r="E1810" s="84" t="s">
        <v>108</v>
      </c>
      <c r="F1810" s="85">
        <v>9.2299017326990036</v>
      </c>
      <c r="G1810" s="86"/>
    </row>
    <row r="1811" spans="1:7" x14ac:dyDescent="0.45">
      <c r="A1811" s="84">
        <v>119287</v>
      </c>
      <c r="B1811" s="84">
        <v>110</v>
      </c>
      <c r="C1811" s="84" t="s">
        <v>109</v>
      </c>
      <c r="D1811" s="84">
        <v>2011</v>
      </c>
      <c r="E1811" s="84" t="s">
        <v>108</v>
      </c>
      <c r="F1811" s="85">
        <v>621.21519294061432</v>
      </c>
      <c r="G1811" s="86"/>
    </row>
    <row r="1812" spans="1:7" ht="29.25" x14ac:dyDescent="0.45">
      <c r="A1812" s="84">
        <v>123820</v>
      </c>
      <c r="B1812" s="84">
        <v>90</v>
      </c>
      <c r="C1812" s="84" t="s">
        <v>111</v>
      </c>
      <c r="D1812" s="84">
        <v>2000</v>
      </c>
      <c r="E1812" s="84" t="s">
        <v>108</v>
      </c>
      <c r="F1812" s="85">
        <v>255.08912932905989</v>
      </c>
      <c r="G1812" s="86" t="s">
        <v>156</v>
      </c>
    </row>
    <row r="1813" spans="1:7" x14ac:dyDescent="0.45">
      <c r="A1813" s="84">
        <v>134720</v>
      </c>
      <c r="B1813" s="84">
        <v>110</v>
      </c>
      <c r="C1813" s="84" t="s">
        <v>111</v>
      </c>
      <c r="D1813" s="84">
        <v>1999</v>
      </c>
      <c r="E1813" s="84" t="s">
        <v>108</v>
      </c>
      <c r="F1813" s="85">
        <v>149.62504690190789</v>
      </c>
      <c r="G1813" s="86"/>
    </row>
    <row r="1814" spans="1:7" x14ac:dyDescent="0.45">
      <c r="A1814" s="84">
        <v>135133</v>
      </c>
      <c r="B1814" s="84">
        <v>90</v>
      </c>
      <c r="C1814" s="84" t="s">
        <v>109</v>
      </c>
      <c r="D1814" s="84">
        <v>2006</v>
      </c>
      <c r="E1814" s="84" t="s">
        <v>108</v>
      </c>
      <c r="F1814" s="85">
        <v>365.29697422317662</v>
      </c>
      <c r="G1814" s="86"/>
    </row>
    <row r="1815" spans="1:7" x14ac:dyDescent="0.45">
      <c r="A1815" s="84"/>
      <c r="B1815" s="84">
        <v>25</v>
      </c>
      <c r="C1815" s="84" t="s">
        <v>124</v>
      </c>
      <c r="D1815" s="84">
        <v>1999</v>
      </c>
      <c r="E1815" s="84"/>
      <c r="F1815" s="85">
        <v>8.0280772907121989</v>
      </c>
      <c r="G1815" s="86"/>
    </row>
    <row r="1816" spans="1:7" x14ac:dyDescent="0.45">
      <c r="A1816" s="84">
        <v>120376</v>
      </c>
      <c r="B1816" s="84">
        <v>110</v>
      </c>
      <c r="C1816" s="84" t="s">
        <v>109</v>
      </c>
      <c r="D1816" s="84">
        <v>2006</v>
      </c>
      <c r="E1816" s="84" t="s">
        <v>108</v>
      </c>
      <c r="F1816" s="85">
        <v>6.2871514281508558</v>
      </c>
      <c r="G1816" s="86"/>
    </row>
    <row r="1817" spans="1:7" x14ac:dyDescent="0.45">
      <c r="A1817" s="84">
        <v>99833</v>
      </c>
      <c r="B1817" s="84">
        <v>63</v>
      </c>
      <c r="C1817" s="84" t="s">
        <v>111</v>
      </c>
      <c r="D1817" s="84">
        <v>1999</v>
      </c>
      <c r="E1817" s="84" t="s">
        <v>108</v>
      </c>
      <c r="F1817" s="85">
        <v>13.3000483250726</v>
      </c>
      <c r="G1817" s="86"/>
    </row>
    <row r="1818" spans="1:7" x14ac:dyDescent="0.45">
      <c r="A1818" s="84">
        <v>120382</v>
      </c>
      <c r="B1818" s="84">
        <v>50</v>
      </c>
      <c r="C1818" s="84" t="s">
        <v>112</v>
      </c>
      <c r="D1818" s="84">
        <v>1965</v>
      </c>
      <c r="E1818" s="84" t="s">
        <v>108</v>
      </c>
      <c r="F1818" s="85">
        <v>149.27891646501789</v>
      </c>
      <c r="G1818" s="86"/>
    </row>
    <row r="1819" spans="1:7" x14ac:dyDescent="0.45">
      <c r="A1819" s="84">
        <v>120408</v>
      </c>
      <c r="B1819" s="84">
        <v>50</v>
      </c>
      <c r="C1819" s="84" t="s">
        <v>109</v>
      </c>
      <c r="D1819" s="84">
        <v>1995</v>
      </c>
      <c r="E1819" s="84" t="s">
        <v>108</v>
      </c>
      <c r="F1819" s="85">
        <v>164.47844569157371</v>
      </c>
      <c r="G1819" s="86" t="s">
        <v>157</v>
      </c>
    </row>
    <row r="1820" spans="1:7" x14ac:dyDescent="0.45">
      <c r="A1820" s="84">
        <v>120383</v>
      </c>
      <c r="B1820" s="84">
        <v>63</v>
      </c>
      <c r="C1820" s="84" t="s">
        <v>109</v>
      </c>
      <c r="D1820" s="84">
        <v>2012</v>
      </c>
      <c r="E1820" s="84" t="s">
        <v>108</v>
      </c>
      <c r="F1820" s="85">
        <v>14.55514129716169</v>
      </c>
      <c r="G1820" s="86"/>
    </row>
    <row r="1821" spans="1:7" x14ac:dyDescent="0.45">
      <c r="A1821" s="84">
        <v>134723</v>
      </c>
      <c r="B1821" s="84">
        <v>110</v>
      </c>
      <c r="C1821" s="84" t="s">
        <v>111</v>
      </c>
      <c r="D1821" s="84">
        <v>1999</v>
      </c>
      <c r="E1821" s="84" t="s">
        <v>108</v>
      </c>
      <c r="F1821" s="85">
        <v>135.49751645417041</v>
      </c>
      <c r="G1821" s="86"/>
    </row>
    <row r="1822" spans="1:7" x14ac:dyDescent="0.45">
      <c r="A1822" s="84">
        <v>120409</v>
      </c>
      <c r="B1822" s="84">
        <v>75</v>
      </c>
      <c r="C1822" s="84" t="s">
        <v>109</v>
      </c>
      <c r="D1822" s="84">
        <v>2001</v>
      </c>
      <c r="E1822" s="84" t="s">
        <v>108</v>
      </c>
      <c r="F1822" s="85">
        <v>36.449435822250443</v>
      </c>
      <c r="G1822" s="86"/>
    </row>
    <row r="1823" spans="1:7" x14ac:dyDescent="0.45">
      <c r="A1823" s="84">
        <v>120411</v>
      </c>
      <c r="B1823" s="84">
        <v>110</v>
      </c>
      <c r="C1823" s="84" t="s">
        <v>109</v>
      </c>
      <c r="D1823" s="84">
        <v>2012</v>
      </c>
      <c r="E1823" s="84" t="s">
        <v>108</v>
      </c>
      <c r="F1823" s="85">
        <v>367.37412329437137</v>
      </c>
      <c r="G1823" s="86"/>
    </row>
    <row r="1824" spans="1:7" x14ac:dyDescent="0.45">
      <c r="A1824" s="84"/>
      <c r="B1824" s="84">
        <v>50</v>
      </c>
      <c r="C1824" s="84" t="s">
        <v>133</v>
      </c>
      <c r="D1824" s="84">
        <v>1965</v>
      </c>
      <c r="E1824" s="84"/>
      <c r="F1824" s="85">
        <v>1.0009765625E-2</v>
      </c>
      <c r="G1824" s="86"/>
    </row>
    <row r="1825" spans="1:7" x14ac:dyDescent="0.45">
      <c r="A1825" s="84">
        <v>113557</v>
      </c>
      <c r="B1825" s="84">
        <v>40</v>
      </c>
      <c r="C1825" s="84" t="s">
        <v>109</v>
      </c>
      <c r="D1825" s="84">
        <v>2003</v>
      </c>
      <c r="E1825" s="84" t="s">
        <v>108</v>
      </c>
      <c r="F1825" s="85">
        <v>25.186087327491691</v>
      </c>
      <c r="G1825" s="86"/>
    </row>
    <row r="1826" spans="1:7" x14ac:dyDescent="0.45">
      <c r="A1826" s="84">
        <v>113558</v>
      </c>
      <c r="B1826" s="84">
        <v>40</v>
      </c>
      <c r="C1826" s="84" t="s">
        <v>109</v>
      </c>
      <c r="D1826" s="84">
        <v>2003</v>
      </c>
      <c r="E1826" s="84" t="s">
        <v>108</v>
      </c>
      <c r="F1826" s="85">
        <v>28.692926108884439</v>
      </c>
      <c r="G1826" s="86"/>
    </row>
    <row r="1827" spans="1:7" x14ac:dyDescent="0.45">
      <c r="A1827" s="84">
        <v>113559</v>
      </c>
      <c r="B1827" s="84">
        <v>40</v>
      </c>
      <c r="C1827" s="84" t="s">
        <v>109</v>
      </c>
      <c r="D1827" s="84">
        <v>2006</v>
      </c>
      <c r="E1827" s="84" t="s">
        <v>108</v>
      </c>
      <c r="F1827" s="85">
        <v>8.1593944554427082</v>
      </c>
      <c r="G1827" s="86"/>
    </row>
    <row r="1828" spans="1:7" x14ac:dyDescent="0.45">
      <c r="A1828" s="84">
        <v>113562</v>
      </c>
      <c r="B1828" s="84">
        <v>50</v>
      </c>
      <c r="C1828" s="84" t="s">
        <v>109</v>
      </c>
      <c r="D1828" s="84">
        <v>2003</v>
      </c>
      <c r="E1828" s="84" t="s">
        <v>108</v>
      </c>
      <c r="F1828" s="85">
        <v>25.11675389045244</v>
      </c>
      <c r="G1828" s="86"/>
    </row>
    <row r="1829" spans="1:7" x14ac:dyDescent="0.45">
      <c r="A1829" s="84">
        <v>113563</v>
      </c>
      <c r="B1829" s="84">
        <v>32</v>
      </c>
      <c r="C1829" s="84" t="s">
        <v>109</v>
      </c>
      <c r="D1829" s="84">
        <v>2003</v>
      </c>
      <c r="E1829" s="84" t="s">
        <v>108</v>
      </c>
      <c r="F1829" s="85">
        <v>1.6108596513526019</v>
      </c>
      <c r="G1829" s="86"/>
    </row>
    <row r="1830" spans="1:7" x14ac:dyDescent="0.45">
      <c r="A1830" s="84">
        <v>113564</v>
      </c>
      <c r="B1830" s="84">
        <v>110</v>
      </c>
      <c r="C1830" s="84" t="s">
        <v>109</v>
      </c>
      <c r="D1830" s="84">
        <v>2006</v>
      </c>
      <c r="E1830" s="84" t="s">
        <v>108</v>
      </c>
      <c r="F1830" s="85">
        <v>8.8003057294730684</v>
      </c>
      <c r="G1830" s="86"/>
    </row>
    <row r="1831" spans="1:7" x14ac:dyDescent="0.45">
      <c r="A1831" s="84">
        <v>116739</v>
      </c>
      <c r="B1831" s="84">
        <v>110</v>
      </c>
      <c r="C1831" s="84" t="s">
        <v>109</v>
      </c>
      <c r="D1831" s="84">
        <v>2010</v>
      </c>
      <c r="E1831" s="84" t="s">
        <v>108</v>
      </c>
      <c r="F1831" s="85">
        <v>22.541466602295511</v>
      </c>
      <c r="G1831" s="86"/>
    </row>
    <row r="1832" spans="1:7" x14ac:dyDescent="0.45">
      <c r="A1832" s="84">
        <v>119865</v>
      </c>
      <c r="B1832" s="84">
        <v>63</v>
      </c>
      <c r="C1832" s="84" t="s">
        <v>109</v>
      </c>
      <c r="D1832" s="84">
        <v>1999</v>
      </c>
      <c r="E1832" s="84" t="s">
        <v>108</v>
      </c>
      <c r="F1832" s="85">
        <v>21.259050420500511</v>
      </c>
      <c r="G1832" s="86"/>
    </row>
    <row r="1833" spans="1:7" x14ac:dyDescent="0.45">
      <c r="A1833" s="84">
        <v>119877</v>
      </c>
      <c r="B1833" s="84">
        <v>110</v>
      </c>
      <c r="C1833" s="84" t="s">
        <v>109</v>
      </c>
      <c r="D1833" s="84">
        <v>2011</v>
      </c>
      <c r="E1833" s="84" t="s">
        <v>108</v>
      </c>
      <c r="F1833" s="85">
        <v>362.70318296039318</v>
      </c>
      <c r="G1833" s="86"/>
    </row>
    <row r="1834" spans="1:7" x14ac:dyDescent="0.45">
      <c r="A1834" s="84">
        <v>119896</v>
      </c>
      <c r="B1834" s="84">
        <v>110</v>
      </c>
      <c r="C1834" s="84" t="s">
        <v>109</v>
      </c>
      <c r="D1834" s="84">
        <v>2011</v>
      </c>
      <c r="E1834" s="84" t="s">
        <v>108</v>
      </c>
      <c r="F1834" s="85">
        <v>6.3918868152565063</v>
      </c>
      <c r="G1834" s="86"/>
    </row>
    <row r="1835" spans="1:7" x14ac:dyDescent="0.45">
      <c r="A1835" s="84">
        <v>144887</v>
      </c>
      <c r="B1835" s="84">
        <v>110</v>
      </c>
      <c r="C1835" s="84" t="s">
        <v>109</v>
      </c>
      <c r="D1835" s="84">
        <v>2018</v>
      </c>
      <c r="E1835" s="84" t="s">
        <v>108</v>
      </c>
      <c r="F1835" s="85">
        <v>133.87871983116861</v>
      </c>
      <c r="G1835" s="86"/>
    </row>
    <row r="1836" spans="1:7" x14ac:dyDescent="0.45">
      <c r="A1836" s="84"/>
      <c r="B1836" s="84">
        <v>110</v>
      </c>
      <c r="C1836" s="84" t="s">
        <v>109</v>
      </c>
      <c r="D1836" s="84">
        <v>2011</v>
      </c>
      <c r="E1836" s="84"/>
      <c r="F1836" s="85">
        <v>2.0796873056825999E-2</v>
      </c>
      <c r="G1836" s="86"/>
    </row>
    <row r="1837" spans="1:7" x14ac:dyDescent="0.45">
      <c r="A1837" s="84">
        <v>119892</v>
      </c>
      <c r="B1837" s="84">
        <v>32</v>
      </c>
      <c r="C1837" s="84" t="s">
        <v>109</v>
      </c>
      <c r="D1837" s="84">
        <v>2011</v>
      </c>
      <c r="E1837" s="84" t="s">
        <v>108</v>
      </c>
      <c r="F1837" s="85">
        <v>26.985706109935151</v>
      </c>
      <c r="G1837" s="86"/>
    </row>
    <row r="1838" spans="1:7" x14ac:dyDescent="0.45">
      <c r="A1838" s="84">
        <v>119897</v>
      </c>
      <c r="B1838" s="84">
        <v>110</v>
      </c>
      <c r="C1838" s="84" t="s">
        <v>109</v>
      </c>
      <c r="D1838" s="84">
        <v>2011</v>
      </c>
      <c r="E1838" s="84" t="s">
        <v>108</v>
      </c>
      <c r="F1838" s="85">
        <v>4.1378366867128884</v>
      </c>
      <c r="G1838" s="86"/>
    </row>
    <row r="1839" spans="1:7" x14ac:dyDescent="0.45">
      <c r="A1839" s="84">
        <v>120380</v>
      </c>
      <c r="B1839" s="84">
        <v>50</v>
      </c>
      <c r="C1839" s="84" t="s">
        <v>109</v>
      </c>
      <c r="D1839" s="84">
        <v>2003</v>
      </c>
      <c r="E1839" s="84" t="s">
        <v>108</v>
      </c>
      <c r="F1839" s="85">
        <v>50.84869893355107</v>
      </c>
      <c r="G1839" s="86"/>
    </row>
    <row r="1840" spans="1:7" x14ac:dyDescent="0.45">
      <c r="A1840" s="84">
        <v>120381</v>
      </c>
      <c r="B1840" s="84">
        <v>50</v>
      </c>
      <c r="C1840" s="84" t="s">
        <v>109</v>
      </c>
      <c r="D1840" s="84">
        <v>2012</v>
      </c>
      <c r="E1840" s="84" t="s">
        <v>108</v>
      </c>
      <c r="F1840" s="85">
        <v>2.6699927259954008</v>
      </c>
      <c r="G1840" s="86"/>
    </row>
    <row r="1841" spans="1:7" x14ac:dyDescent="0.45">
      <c r="A1841" s="84">
        <v>123296</v>
      </c>
      <c r="B1841" s="84">
        <v>75</v>
      </c>
      <c r="C1841" s="84" t="s">
        <v>109</v>
      </c>
      <c r="D1841" s="84">
        <v>2012</v>
      </c>
      <c r="E1841" s="84" t="s">
        <v>108</v>
      </c>
      <c r="F1841" s="85">
        <v>11.7330307720081</v>
      </c>
      <c r="G1841" s="86"/>
    </row>
    <row r="1842" spans="1:7" x14ac:dyDescent="0.45">
      <c r="A1842" s="84">
        <v>123305</v>
      </c>
      <c r="B1842" s="84">
        <v>75</v>
      </c>
      <c r="C1842" s="84" t="s">
        <v>109</v>
      </c>
      <c r="D1842" s="84">
        <v>2014</v>
      </c>
      <c r="E1842" s="84" t="s">
        <v>108</v>
      </c>
      <c r="F1842" s="85">
        <v>174.3675897801493</v>
      </c>
      <c r="G1842" s="86"/>
    </row>
    <row r="1843" spans="1:7" x14ac:dyDescent="0.45">
      <c r="A1843" s="84">
        <v>134724</v>
      </c>
      <c r="B1843" s="84">
        <v>63</v>
      </c>
      <c r="C1843" s="84" t="s">
        <v>111</v>
      </c>
      <c r="D1843" s="84">
        <v>1999</v>
      </c>
      <c r="E1843" s="84" t="s">
        <v>108</v>
      </c>
      <c r="F1843" s="85">
        <v>7.9944992991531896</v>
      </c>
      <c r="G1843" s="86"/>
    </row>
    <row r="1844" spans="1:7" x14ac:dyDescent="0.45">
      <c r="A1844" s="84">
        <v>135105</v>
      </c>
      <c r="B1844" s="84">
        <v>40</v>
      </c>
      <c r="C1844" s="84" t="s">
        <v>109</v>
      </c>
      <c r="D1844" s="84">
        <v>2003</v>
      </c>
      <c r="E1844" s="84" t="s">
        <v>108</v>
      </c>
      <c r="F1844" s="85">
        <v>31.865337712859791</v>
      </c>
      <c r="G1844" s="86"/>
    </row>
    <row r="1845" spans="1:7" x14ac:dyDescent="0.45">
      <c r="A1845" s="84">
        <v>142208</v>
      </c>
      <c r="B1845" s="84">
        <v>110</v>
      </c>
      <c r="C1845" s="84" t="s">
        <v>109</v>
      </c>
      <c r="D1845" s="84">
        <v>2017</v>
      </c>
      <c r="E1845" s="84" t="s">
        <v>108</v>
      </c>
      <c r="F1845" s="85">
        <v>195.36907633683569</v>
      </c>
      <c r="G1845" s="86"/>
    </row>
    <row r="1846" spans="1:7" x14ac:dyDescent="0.45">
      <c r="A1846" s="84">
        <v>3489</v>
      </c>
      <c r="B1846" s="84">
        <v>90</v>
      </c>
      <c r="C1846" s="84" t="s">
        <v>109</v>
      </c>
      <c r="D1846" s="84">
        <v>2001</v>
      </c>
      <c r="E1846" s="84"/>
      <c r="F1846" s="85">
        <v>43.563400410811767</v>
      </c>
      <c r="G1846" s="86"/>
    </row>
    <row r="1847" spans="1:7" x14ac:dyDescent="0.45">
      <c r="A1847" s="84">
        <v>589</v>
      </c>
      <c r="B1847" s="84">
        <v>90</v>
      </c>
      <c r="C1847" s="84" t="s">
        <v>109</v>
      </c>
      <c r="D1847" s="84">
        <v>2001</v>
      </c>
      <c r="E1847" s="84"/>
      <c r="F1847" s="85">
        <v>157.49114513417979</v>
      </c>
      <c r="G1847" s="86"/>
    </row>
    <row r="1848" spans="1:7" x14ac:dyDescent="0.45">
      <c r="A1848" s="84"/>
      <c r="B1848" s="84">
        <v>90</v>
      </c>
      <c r="C1848" s="84" t="s">
        <v>109</v>
      </c>
      <c r="D1848" s="84">
        <v>2001</v>
      </c>
      <c r="E1848" s="84"/>
      <c r="F1848" s="85">
        <v>8.5173935977769996E-3</v>
      </c>
      <c r="G1848" s="86"/>
    </row>
    <row r="1849" spans="1:7" x14ac:dyDescent="0.45">
      <c r="A1849" s="84">
        <v>135125</v>
      </c>
      <c r="B1849" s="84">
        <v>50</v>
      </c>
      <c r="C1849" s="84" t="s">
        <v>111</v>
      </c>
      <c r="D1849" s="84">
        <v>1996</v>
      </c>
      <c r="E1849" s="84" t="s">
        <v>108</v>
      </c>
      <c r="F1849" s="85">
        <v>7.634507503445322</v>
      </c>
      <c r="G1849" s="86"/>
    </row>
    <row r="1850" spans="1:7" x14ac:dyDescent="0.45">
      <c r="A1850" s="84">
        <v>135127</v>
      </c>
      <c r="B1850" s="84">
        <v>90</v>
      </c>
      <c r="C1850" s="84" t="s">
        <v>109</v>
      </c>
      <c r="D1850" s="84">
        <v>2006</v>
      </c>
      <c r="E1850" s="84" t="s">
        <v>108</v>
      </c>
      <c r="F1850" s="85">
        <v>109.66644676682211</v>
      </c>
      <c r="G1850" s="86"/>
    </row>
    <row r="1851" spans="1:7" x14ac:dyDescent="0.45">
      <c r="A1851" s="84">
        <v>135130</v>
      </c>
      <c r="B1851" s="84">
        <v>90</v>
      </c>
      <c r="C1851" s="84" t="s">
        <v>109</v>
      </c>
      <c r="D1851" s="84">
        <v>2006</v>
      </c>
      <c r="E1851" s="84" t="s">
        <v>108</v>
      </c>
      <c r="F1851" s="85">
        <v>4.3246021204372562</v>
      </c>
      <c r="G1851" s="86"/>
    </row>
    <row r="1852" spans="1:7" x14ac:dyDescent="0.45">
      <c r="A1852" s="84">
        <v>114519</v>
      </c>
      <c r="B1852" s="84">
        <v>40</v>
      </c>
      <c r="C1852" s="84" t="s">
        <v>109</v>
      </c>
      <c r="D1852" s="84">
        <v>2009</v>
      </c>
      <c r="E1852" s="84" t="s">
        <v>108</v>
      </c>
      <c r="F1852" s="85">
        <v>81.13977431950795</v>
      </c>
      <c r="G1852" s="86"/>
    </row>
    <row r="1853" spans="1:7" x14ac:dyDescent="0.45">
      <c r="A1853" s="84">
        <v>135131</v>
      </c>
      <c r="B1853" s="84">
        <v>100</v>
      </c>
      <c r="C1853" s="84" t="s">
        <v>112</v>
      </c>
      <c r="D1853" s="84">
        <v>1971</v>
      </c>
      <c r="E1853" s="84" t="s">
        <v>108</v>
      </c>
      <c r="F1853" s="85">
        <v>47.002343379129798</v>
      </c>
      <c r="G1853" s="86"/>
    </row>
    <row r="1854" spans="1:7" x14ac:dyDescent="0.45">
      <c r="A1854" s="84">
        <v>122018</v>
      </c>
      <c r="B1854" s="84">
        <v>50</v>
      </c>
      <c r="C1854" s="84" t="s">
        <v>109</v>
      </c>
      <c r="D1854" s="84">
        <v>2013</v>
      </c>
      <c r="E1854" s="84" t="s">
        <v>108</v>
      </c>
      <c r="F1854" s="85">
        <v>47.83624160126093</v>
      </c>
      <c r="G1854" s="86"/>
    </row>
    <row r="1855" spans="1:7" x14ac:dyDescent="0.45">
      <c r="A1855" s="84">
        <v>126756</v>
      </c>
      <c r="B1855" s="84">
        <v>90</v>
      </c>
      <c r="C1855" s="84" t="s">
        <v>109</v>
      </c>
      <c r="D1855" s="84">
        <v>1998</v>
      </c>
      <c r="E1855" s="84" t="s">
        <v>108</v>
      </c>
      <c r="F1855" s="85">
        <v>149.20064909723359</v>
      </c>
      <c r="G1855" s="86"/>
    </row>
    <row r="1856" spans="1:7" x14ac:dyDescent="0.45">
      <c r="A1856" s="84">
        <v>3070</v>
      </c>
      <c r="B1856" s="84">
        <v>90</v>
      </c>
      <c r="C1856" s="84" t="s">
        <v>109</v>
      </c>
      <c r="D1856" s="84">
        <v>1996</v>
      </c>
      <c r="E1856" s="84"/>
      <c r="F1856" s="85">
        <v>161.09182901055831</v>
      </c>
      <c r="G1856" s="86"/>
    </row>
    <row r="1857" spans="1:7" x14ac:dyDescent="0.45">
      <c r="A1857" s="84">
        <v>1045</v>
      </c>
      <c r="B1857" s="84">
        <v>90</v>
      </c>
      <c r="C1857" s="84" t="s">
        <v>109</v>
      </c>
      <c r="D1857" s="84">
        <v>1996</v>
      </c>
      <c r="E1857" s="84"/>
      <c r="F1857" s="85">
        <v>52.938209496461482</v>
      </c>
      <c r="G1857" s="86"/>
    </row>
    <row r="1858" spans="1:7" x14ac:dyDescent="0.45">
      <c r="A1858" s="84">
        <v>1046</v>
      </c>
      <c r="B1858" s="84">
        <v>90</v>
      </c>
      <c r="C1858" s="84" t="s">
        <v>109</v>
      </c>
      <c r="D1858" s="84">
        <v>1996</v>
      </c>
      <c r="E1858" s="84"/>
      <c r="F1858" s="85">
        <v>84.604265483527314</v>
      </c>
      <c r="G1858" s="86"/>
    </row>
    <row r="1859" spans="1:7" x14ac:dyDescent="0.45">
      <c r="A1859" s="84">
        <v>796</v>
      </c>
      <c r="B1859" s="84">
        <v>110</v>
      </c>
      <c r="C1859" s="84" t="s">
        <v>109</v>
      </c>
      <c r="D1859" s="84">
        <v>2009</v>
      </c>
      <c r="E1859" s="84"/>
      <c r="F1859" s="85">
        <v>57.066021144676583</v>
      </c>
      <c r="G1859" s="86"/>
    </row>
    <row r="1860" spans="1:7" x14ac:dyDescent="0.45">
      <c r="A1860" s="84">
        <v>3720</v>
      </c>
      <c r="B1860" s="84">
        <v>90</v>
      </c>
      <c r="C1860" s="84" t="s">
        <v>124</v>
      </c>
      <c r="D1860" s="84">
        <v>1995</v>
      </c>
      <c r="E1860" s="84"/>
      <c r="F1860" s="85">
        <v>35.547867103462821</v>
      </c>
      <c r="G1860" s="86"/>
    </row>
    <row r="1861" spans="1:7" x14ac:dyDescent="0.45">
      <c r="A1861" s="84">
        <v>125112</v>
      </c>
      <c r="B1861" s="84">
        <v>110</v>
      </c>
      <c r="C1861" s="84" t="s">
        <v>109</v>
      </c>
      <c r="D1861" s="84">
        <v>2010</v>
      </c>
      <c r="E1861" s="84" t="s">
        <v>108</v>
      </c>
      <c r="F1861" s="85">
        <v>20.071717935782608</v>
      </c>
      <c r="G1861" s="86"/>
    </row>
    <row r="1862" spans="1:7" x14ac:dyDescent="0.45">
      <c r="A1862" s="84">
        <v>114498</v>
      </c>
      <c r="B1862" s="84">
        <v>110</v>
      </c>
      <c r="C1862" s="84" t="s">
        <v>109</v>
      </c>
      <c r="D1862" s="84">
        <v>2009</v>
      </c>
      <c r="E1862" s="84" t="s">
        <v>108</v>
      </c>
      <c r="F1862" s="85">
        <v>4.6496240177953201</v>
      </c>
      <c r="G1862" s="86"/>
    </row>
    <row r="1863" spans="1:7" x14ac:dyDescent="0.45">
      <c r="A1863" s="84">
        <v>120415</v>
      </c>
      <c r="B1863" s="84">
        <v>110</v>
      </c>
      <c r="C1863" s="84" t="s">
        <v>109</v>
      </c>
      <c r="D1863" s="84">
        <v>2012</v>
      </c>
      <c r="E1863" s="84" t="s">
        <v>108</v>
      </c>
      <c r="F1863" s="85">
        <v>11.23988586062362</v>
      </c>
      <c r="G1863" s="86"/>
    </row>
    <row r="1864" spans="1:7" x14ac:dyDescent="0.45">
      <c r="A1864" s="84">
        <v>144406</v>
      </c>
      <c r="B1864" s="84">
        <v>110</v>
      </c>
      <c r="C1864" s="84" t="s">
        <v>109</v>
      </c>
      <c r="D1864" s="84">
        <v>2018</v>
      </c>
      <c r="E1864" s="84" t="s">
        <v>108</v>
      </c>
      <c r="F1864" s="85">
        <v>199.24982517885761</v>
      </c>
      <c r="G1864" s="86"/>
    </row>
    <row r="1865" spans="1:7" x14ac:dyDescent="0.45">
      <c r="A1865" s="84">
        <v>125130</v>
      </c>
      <c r="B1865" s="84">
        <v>110</v>
      </c>
      <c r="C1865" s="84" t="s">
        <v>109</v>
      </c>
      <c r="D1865" s="84">
        <v>2015</v>
      </c>
      <c r="E1865" s="84" t="s">
        <v>108</v>
      </c>
      <c r="F1865" s="85">
        <v>171.6501853077514</v>
      </c>
      <c r="G1865" s="86"/>
    </row>
    <row r="1866" spans="1:7" x14ac:dyDescent="0.45">
      <c r="A1866" s="84">
        <v>103412</v>
      </c>
      <c r="B1866" s="84">
        <v>40</v>
      </c>
      <c r="C1866" s="84" t="s">
        <v>109</v>
      </c>
      <c r="D1866" s="84">
        <v>2006</v>
      </c>
      <c r="E1866" s="84" t="s">
        <v>108</v>
      </c>
      <c r="F1866" s="85">
        <v>81.842529034794865</v>
      </c>
      <c r="G1866" s="86"/>
    </row>
    <row r="1867" spans="1:7" x14ac:dyDescent="0.45">
      <c r="A1867" s="84">
        <v>119255</v>
      </c>
      <c r="B1867" s="84">
        <v>110</v>
      </c>
      <c r="C1867" s="84" t="s">
        <v>109</v>
      </c>
      <c r="D1867" s="84">
        <v>2006</v>
      </c>
      <c r="E1867" s="84" t="s">
        <v>108</v>
      </c>
      <c r="F1867" s="85">
        <v>261.33561975803673</v>
      </c>
      <c r="G1867" s="86"/>
    </row>
    <row r="1868" spans="1:7" x14ac:dyDescent="0.45">
      <c r="A1868" s="84">
        <v>125332</v>
      </c>
      <c r="B1868" s="84">
        <v>110</v>
      </c>
      <c r="C1868" s="84" t="s">
        <v>109</v>
      </c>
      <c r="D1868" s="84">
        <v>2009</v>
      </c>
      <c r="E1868" s="84" t="s">
        <v>108</v>
      </c>
      <c r="F1868" s="85">
        <v>60.015850816346578</v>
      </c>
      <c r="G1868" s="86"/>
    </row>
    <row r="1869" spans="1:7" ht="19.5" x14ac:dyDescent="0.45">
      <c r="A1869" s="84">
        <v>125406</v>
      </c>
      <c r="B1869" s="84">
        <v>25</v>
      </c>
      <c r="C1869" s="84" t="s">
        <v>111</v>
      </c>
      <c r="D1869" s="84">
        <v>1998</v>
      </c>
      <c r="E1869" s="84" t="s">
        <v>108</v>
      </c>
      <c r="F1869" s="85">
        <v>121.5852095906404</v>
      </c>
      <c r="G1869" s="86" t="s">
        <v>158</v>
      </c>
    </row>
    <row r="1870" spans="1:7" x14ac:dyDescent="0.45">
      <c r="A1870" s="84">
        <v>125410</v>
      </c>
      <c r="B1870" s="84">
        <v>32</v>
      </c>
      <c r="C1870" s="84" t="s">
        <v>109</v>
      </c>
      <c r="D1870" s="84">
        <v>2015</v>
      </c>
      <c r="E1870" s="84" t="s">
        <v>108</v>
      </c>
      <c r="F1870" s="85">
        <v>4.188647872437893</v>
      </c>
      <c r="G1870" s="86"/>
    </row>
    <row r="1871" spans="1:7" x14ac:dyDescent="0.45">
      <c r="A1871" s="84">
        <v>125592</v>
      </c>
      <c r="B1871" s="84">
        <v>110</v>
      </c>
      <c r="C1871" s="84" t="s">
        <v>109</v>
      </c>
      <c r="D1871" s="84">
        <v>2015</v>
      </c>
      <c r="E1871" s="84" t="s">
        <v>108</v>
      </c>
      <c r="F1871" s="85">
        <v>661.77347368831204</v>
      </c>
      <c r="G1871" s="86"/>
    </row>
    <row r="1872" spans="1:7" x14ac:dyDescent="0.45">
      <c r="A1872" s="84">
        <v>134725</v>
      </c>
      <c r="B1872" s="84">
        <v>25</v>
      </c>
      <c r="C1872" s="84" t="s">
        <v>109</v>
      </c>
      <c r="D1872" s="84">
        <v>1998</v>
      </c>
      <c r="E1872" s="84" t="s">
        <v>108</v>
      </c>
      <c r="F1872" s="85">
        <v>60.49721697097371</v>
      </c>
      <c r="G1872" s="86"/>
    </row>
    <row r="1873" spans="1:7" x14ac:dyDescent="0.45">
      <c r="A1873" s="84">
        <v>134726</v>
      </c>
      <c r="B1873" s="84">
        <v>32</v>
      </c>
      <c r="C1873" s="84" t="s">
        <v>111</v>
      </c>
      <c r="D1873" s="84">
        <v>1998</v>
      </c>
      <c r="E1873" s="84" t="s">
        <v>108</v>
      </c>
      <c r="F1873" s="85">
        <v>22.825757898340228</v>
      </c>
      <c r="G1873" s="86"/>
    </row>
    <row r="1874" spans="1:7" x14ac:dyDescent="0.45">
      <c r="A1874" s="84">
        <v>167470</v>
      </c>
      <c r="B1874" s="84">
        <v>32</v>
      </c>
      <c r="C1874" s="84" t="s">
        <v>109</v>
      </c>
      <c r="D1874" s="84">
        <v>2002</v>
      </c>
      <c r="E1874" s="84" t="s">
        <v>108</v>
      </c>
      <c r="F1874" s="85">
        <v>51.892284789558587</v>
      </c>
      <c r="G1874" s="86"/>
    </row>
    <row r="1875" spans="1:7" x14ac:dyDescent="0.45">
      <c r="A1875" s="84"/>
      <c r="B1875" s="84">
        <v>25</v>
      </c>
      <c r="C1875" s="84" t="s">
        <v>124</v>
      </c>
      <c r="D1875" s="84">
        <v>1998</v>
      </c>
      <c r="E1875" s="84"/>
      <c r="F1875" s="85">
        <v>10.18195508642899</v>
      </c>
      <c r="G1875" s="86"/>
    </row>
    <row r="1876" spans="1:7" x14ac:dyDescent="0.45">
      <c r="A1876" s="84">
        <v>136841</v>
      </c>
      <c r="B1876" s="84">
        <v>63</v>
      </c>
      <c r="C1876" s="84" t="s">
        <v>109</v>
      </c>
      <c r="D1876" s="84">
        <v>2017</v>
      </c>
      <c r="E1876" s="84" t="s">
        <v>108</v>
      </c>
      <c r="F1876" s="85">
        <v>1.809279704033786</v>
      </c>
      <c r="G1876" s="86"/>
    </row>
    <row r="1877" spans="1:7" x14ac:dyDescent="0.45">
      <c r="A1877" s="84">
        <v>134727</v>
      </c>
      <c r="B1877" s="84">
        <v>63</v>
      </c>
      <c r="C1877" s="84" t="s">
        <v>111</v>
      </c>
      <c r="D1877" s="84">
        <v>1998</v>
      </c>
      <c r="E1877" s="84" t="s">
        <v>108</v>
      </c>
      <c r="F1877" s="85">
        <v>79.457298112772307</v>
      </c>
      <c r="G1877" s="86" t="s">
        <v>159</v>
      </c>
    </row>
    <row r="1878" spans="1:7" x14ac:dyDescent="0.45">
      <c r="A1878" s="84">
        <v>125401</v>
      </c>
      <c r="B1878" s="84">
        <v>32</v>
      </c>
      <c r="C1878" s="84" t="s">
        <v>109</v>
      </c>
      <c r="D1878" s="84">
        <v>2015</v>
      </c>
      <c r="E1878" s="84" t="s">
        <v>108</v>
      </c>
      <c r="F1878" s="85">
        <v>9.6160629548135592</v>
      </c>
      <c r="G1878" s="86"/>
    </row>
    <row r="1879" spans="1:7" x14ac:dyDescent="0.45">
      <c r="A1879" s="84">
        <v>136777</v>
      </c>
      <c r="B1879" s="84">
        <v>40</v>
      </c>
      <c r="C1879" s="84" t="s">
        <v>109</v>
      </c>
      <c r="D1879" s="84">
        <v>2017</v>
      </c>
      <c r="E1879" s="84" t="s">
        <v>108</v>
      </c>
      <c r="F1879" s="85">
        <v>66.740934972894124</v>
      </c>
      <c r="G1879" s="86"/>
    </row>
    <row r="1880" spans="1:7" x14ac:dyDescent="0.45">
      <c r="A1880" s="84">
        <v>119272</v>
      </c>
      <c r="B1880" s="84">
        <v>110</v>
      </c>
      <c r="C1880" s="84" t="s">
        <v>109</v>
      </c>
      <c r="D1880" s="84">
        <v>2011</v>
      </c>
      <c r="E1880" s="84" t="s">
        <v>108</v>
      </c>
      <c r="F1880" s="85">
        <v>0.37041219659567098</v>
      </c>
      <c r="G1880" s="86"/>
    </row>
    <row r="1881" spans="1:7" x14ac:dyDescent="0.45">
      <c r="A1881" s="84">
        <v>125333</v>
      </c>
      <c r="B1881" s="84">
        <v>32</v>
      </c>
      <c r="C1881" s="84" t="s">
        <v>109</v>
      </c>
      <c r="D1881" s="84">
        <v>1901</v>
      </c>
      <c r="E1881" s="84" t="s">
        <v>108</v>
      </c>
      <c r="F1881" s="85">
        <v>11.92395540053791</v>
      </c>
      <c r="G1881" s="86"/>
    </row>
    <row r="1882" spans="1:7" x14ac:dyDescent="0.45">
      <c r="A1882" s="84">
        <v>109193</v>
      </c>
      <c r="B1882" s="84">
        <v>25</v>
      </c>
      <c r="C1882" s="84" t="s">
        <v>111</v>
      </c>
      <c r="D1882" s="84">
        <v>1998</v>
      </c>
      <c r="E1882" s="84" t="s">
        <v>108</v>
      </c>
      <c r="F1882" s="85">
        <v>61.677366737132097</v>
      </c>
      <c r="G1882" s="86"/>
    </row>
    <row r="1883" spans="1:7" x14ac:dyDescent="0.45">
      <c r="A1883" s="84">
        <v>125399</v>
      </c>
      <c r="B1883" s="84">
        <v>110</v>
      </c>
      <c r="C1883" s="84" t="s">
        <v>109</v>
      </c>
      <c r="D1883" s="84">
        <v>2015</v>
      </c>
      <c r="E1883" s="84" t="s">
        <v>108</v>
      </c>
      <c r="F1883" s="85">
        <v>33.580598933315777</v>
      </c>
      <c r="G1883" s="86"/>
    </row>
    <row r="1884" spans="1:7" x14ac:dyDescent="0.45">
      <c r="A1884" s="84">
        <v>136899</v>
      </c>
      <c r="B1884" s="84">
        <v>110</v>
      </c>
      <c r="C1884" s="84" t="s">
        <v>109</v>
      </c>
      <c r="D1884" s="84">
        <v>2017</v>
      </c>
      <c r="E1884" s="84" t="s">
        <v>108</v>
      </c>
      <c r="F1884" s="85">
        <v>264.00270270217038</v>
      </c>
      <c r="G1884" s="86"/>
    </row>
    <row r="1885" spans="1:7" x14ac:dyDescent="0.45">
      <c r="A1885" s="84">
        <v>125390</v>
      </c>
      <c r="B1885" s="84">
        <v>90</v>
      </c>
      <c r="C1885" s="84" t="s">
        <v>109</v>
      </c>
      <c r="D1885" s="84">
        <v>2015</v>
      </c>
      <c r="E1885" s="84" t="s">
        <v>108</v>
      </c>
      <c r="F1885" s="85">
        <v>1.149330890666902</v>
      </c>
      <c r="G1885" s="86"/>
    </row>
    <row r="1886" spans="1:7" x14ac:dyDescent="0.45">
      <c r="A1886" s="84">
        <v>134728</v>
      </c>
      <c r="B1886" s="84">
        <v>32</v>
      </c>
      <c r="C1886" s="84" t="s">
        <v>111</v>
      </c>
      <c r="D1886" s="84">
        <v>2002</v>
      </c>
      <c r="E1886" s="84" t="s">
        <v>108</v>
      </c>
      <c r="F1886" s="85">
        <v>36.878999707568909</v>
      </c>
      <c r="G1886" s="86"/>
    </row>
    <row r="1887" spans="1:7" x14ac:dyDescent="0.45">
      <c r="A1887" s="84">
        <v>126942</v>
      </c>
      <c r="B1887" s="84">
        <v>90</v>
      </c>
      <c r="C1887" s="84" t="s">
        <v>111</v>
      </c>
      <c r="D1887" s="84">
        <v>2002</v>
      </c>
      <c r="E1887" s="84" t="s">
        <v>108</v>
      </c>
      <c r="F1887" s="85">
        <v>161.57142721938169</v>
      </c>
      <c r="G1887" s="86"/>
    </row>
    <row r="1888" spans="1:7" x14ac:dyDescent="0.45">
      <c r="A1888" s="84">
        <v>134729</v>
      </c>
      <c r="B1888" s="84">
        <v>90</v>
      </c>
      <c r="C1888" s="84" t="s">
        <v>111</v>
      </c>
      <c r="D1888" s="84">
        <v>2002</v>
      </c>
      <c r="E1888" s="84" t="s">
        <v>108</v>
      </c>
      <c r="F1888" s="85">
        <v>53.23782947066023</v>
      </c>
      <c r="G1888" s="86"/>
    </row>
    <row r="1889" spans="1:7" x14ac:dyDescent="0.45">
      <c r="A1889" s="84"/>
      <c r="B1889" s="84">
        <v>90</v>
      </c>
      <c r="C1889" s="84" t="s">
        <v>109</v>
      </c>
      <c r="D1889" s="84">
        <v>2015</v>
      </c>
      <c r="E1889" s="84"/>
      <c r="F1889" s="85">
        <v>0.11316125367865799</v>
      </c>
      <c r="G1889" s="86"/>
    </row>
    <row r="1890" spans="1:7" x14ac:dyDescent="0.45">
      <c r="A1890" s="84">
        <v>119277</v>
      </c>
      <c r="B1890" s="84">
        <v>90</v>
      </c>
      <c r="C1890" s="84" t="s">
        <v>109</v>
      </c>
      <c r="D1890" s="84">
        <v>1999</v>
      </c>
      <c r="E1890" s="84" t="s">
        <v>108</v>
      </c>
      <c r="F1890" s="85">
        <v>156.98146126556611</v>
      </c>
      <c r="G1890" s="86"/>
    </row>
    <row r="1891" spans="1:7" x14ac:dyDescent="0.45">
      <c r="A1891" s="84">
        <v>125356</v>
      </c>
      <c r="B1891" s="84">
        <v>90</v>
      </c>
      <c r="C1891" s="84" t="s">
        <v>109</v>
      </c>
      <c r="D1891" s="84">
        <v>2015</v>
      </c>
      <c r="E1891" s="84" t="s">
        <v>108</v>
      </c>
      <c r="F1891" s="85">
        <v>1.6649240670981369</v>
      </c>
      <c r="G1891" s="86"/>
    </row>
    <row r="1892" spans="1:7" x14ac:dyDescent="0.45">
      <c r="A1892" s="84">
        <v>125370</v>
      </c>
      <c r="B1892" s="84">
        <v>90</v>
      </c>
      <c r="C1892" s="84" t="s">
        <v>111</v>
      </c>
      <c r="D1892" s="84">
        <v>1996</v>
      </c>
      <c r="E1892" s="84" t="s">
        <v>108</v>
      </c>
      <c r="F1892" s="85">
        <v>16.07207538804132</v>
      </c>
      <c r="G1892" s="86"/>
    </row>
    <row r="1893" spans="1:7" x14ac:dyDescent="0.45">
      <c r="A1893" s="84">
        <v>125373</v>
      </c>
      <c r="B1893" s="84">
        <v>90</v>
      </c>
      <c r="C1893" s="84" t="s">
        <v>109</v>
      </c>
      <c r="D1893" s="84">
        <v>2015</v>
      </c>
      <c r="E1893" s="84" t="s">
        <v>108</v>
      </c>
      <c r="F1893" s="85">
        <v>17.046821139488959</v>
      </c>
      <c r="G1893" s="86"/>
    </row>
    <row r="1894" spans="1:7" x14ac:dyDescent="0.45">
      <c r="A1894" s="84">
        <v>126861</v>
      </c>
      <c r="B1894" s="84">
        <v>90</v>
      </c>
      <c r="C1894" s="84" t="s">
        <v>111</v>
      </c>
      <c r="D1894" s="84">
        <v>1997</v>
      </c>
      <c r="E1894" s="84" t="s">
        <v>108</v>
      </c>
      <c r="F1894" s="85">
        <v>73.279174003721181</v>
      </c>
      <c r="G1894" s="86"/>
    </row>
    <row r="1895" spans="1:7" x14ac:dyDescent="0.45">
      <c r="A1895" s="84">
        <v>101227</v>
      </c>
      <c r="B1895" s="84">
        <v>32</v>
      </c>
      <c r="C1895" s="84" t="s">
        <v>109</v>
      </c>
      <c r="D1895" s="84">
        <v>2005</v>
      </c>
      <c r="E1895" s="84" t="s">
        <v>108</v>
      </c>
      <c r="F1895" s="85">
        <v>36.814824707839662</v>
      </c>
      <c r="G1895" s="86"/>
    </row>
    <row r="1896" spans="1:7" x14ac:dyDescent="0.45">
      <c r="A1896" s="84">
        <v>103506</v>
      </c>
      <c r="B1896" s="84">
        <v>32</v>
      </c>
      <c r="C1896" s="84" t="s">
        <v>109</v>
      </c>
      <c r="D1896" s="84">
        <v>2005</v>
      </c>
      <c r="E1896" s="84" t="s">
        <v>108</v>
      </c>
      <c r="F1896" s="85">
        <v>4.5579910782945197</v>
      </c>
      <c r="G1896" s="86"/>
    </row>
    <row r="1897" spans="1:7" x14ac:dyDescent="0.45">
      <c r="A1897" s="84">
        <v>104212</v>
      </c>
      <c r="B1897" s="84">
        <v>32</v>
      </c>
      <c r="C1897" s="84" t="s">
        <v>109</v>
      </c>
      <c r="D1897" s="84">
        <v>2005</v>
      </c>
      <c r="E1897" s="84" t="s">
        <v>108</v>
      </c>
      <c r="F1897" s="85">
        <v>48.803075478778048</v>
      </c>
      <c r="G1897" s="86"/>
    </row>
    <row r="1898" spans="1:7" x14ac:dyDescent="0.45">
      <c r="A1898" s="84">
        <v>126863</v>
      </c>
      <c r="B1898" s="84">
        <v>90</v>
      </c>
      <c r="C1898" s="84" t="s">
        <v>109</v>
      </c>
      <c r="D1898" s="84">
        <v>1998</v>
      </c>
      <c r="E1898" s="84" t="s">
        <v>108</v>
      </c>
      <c r="F1898" s="85">
        <v>158.09369891876659</v>
      </c>
      <c r="G1898" s="86"/>
    </row>
    <row r="1899" spans="1:7" x14ac:dyDescent="0.45">
      <c r="A1899" s="84">
        <v>133841</v>
      </c>
      <c r="B1899" s="84">
        <v>90</v>
      </c>
      <c r="C1899" s="84" t="s">
        <v>109</v>
      </c>
      <c r="D1899" s="84">
        <v>2005</v>
      </c>
      <c r="E1899" s="84" t="s">
        <v>108</v>
      </c>
      <c r="F1899" s="85">
        <v>490.97462151907928</v>
      </c>
      <c r="G1899" s="86"/>
    </row>
    <row r="1900" spans="1:7" x14ac:dyDescent="0.45">
      <c r="A1900" s="84">
        <v>133842</v>
      </c>
      <c r="B1900" s="84">
        <v>90</v>
      </c>
      <c r="C1900" s="84" t="s">
        <v>109</v>
      </c>
      <c r="D1900" s="84">
        <v>2002</v>
      </c>
      <c r="E1900" s="84" t="s">
        <v>108</v>
      </c>
      <c r="F1900" s="85">
        <v>42.723325680058913</v>
      </c>
      <c r="G1900" s="86"/>
    </row>
    <row r="1901" spans="1:7" x14ac:dyDescent="0.45">
      <c r="A1901" s="84">
        <v>133843</v>
      </c>
      <c r="B1901" s="84">
        <v>110</v>
      </c>
      <c r="C1901" s="84" t="s">
        <v>109</v>
      </c>
      <c r="D1901" s="84">
        <v>1999</v>
      </c>
      <c r="E1901" s="84" t="s">
        <v>108</v>
      </c>
      <c r="F1901" s="85">
        <v>33.830058168282868</v>
      </c>
      <c r="G1901" s="86"/>
    </row>
    <row r="1902" spans="1:7" x14ac:dyDescent="0.45">
      <c r="A1902" s="84">
        <v>133845</v>
      </c>
      <c r="B1902" s="84">
        <v>110</v>
      </c>
      <c r="C1902" s="84" t="s">
        <v>109</v>
      </c>
      <c r="D1902" s="84">
        <v>2015</v>
      </c>
      <c r="E1902" s="84" t="s">
        <v>108</v>
      </c>
      <c r="F1902" s="85">
        <v>39.40453189713083</v>
      </c>
      <c r="G1902" s="86"/>
    </row>
    <row r="1903" spans="1:7" x14ac:dyDescent="0.45">
      <c r="A1903" s="84">
        <v>133846</v>
      </c>
      <c r="B1903" s="84">
        <v>90</v>
      </c>
      <c r="C1903" s="84" t="s">
        <v>109</v>
      </c>
      <c r="D1903" s="84">
        <v>2005</v>
      </c>
      <c r="E1903" s="84" t="s">
        <v>108</v>
      </c>
      <c r="F1903" s="85">
        <v>531.99988384771291</v>
      </c>
      <c r="G1903" s="86"/>
    </row>
    <row r="1904" spans="1:7" x14ac:dyDescent="0.45">
      <c r="A1904" s="84">
        <v>134730</v>
      </c>
      <c r="B1904" s="84">
        <v>63</v>
      </c>
      <c r="C1904" s="84" t="s">
        <v>111</v>
      </c>
      <c r="D1904" s="84">
        <v>1999</v>
      </c>
      <c r="E1904" s="84" t="s">
        <v>108</v>
      </c>
      <c r="F1904" s="85">
        <v>48.198815934589419</v>
      </c>
      <c r="G1904" s="86"/>
    </row>
    <row r="1905" spans="1:7" x14ac:dyDescent="0.45">
      <c r="A1905" s="84">
        <v>134732</v>
      </c>
      <c r="B1905" s="84">
        <v>32</v>
      </c>
      <c r="C1905" s="84" t="s">
        <v>111</v>
      </c>
      <c r="D1905" s="84">
        <v>1999</v>
      </c>
      <c r="E1905" s="84" t="s">
        <v>108</v>
      </c>
      <c r="F1905" s="85">
        <v>38.326064713229307</v>
      </c>
      <c r="G1905" s="86"/>
    </row>
    <row r="1906" spans="1:7" x14ac:dyDescent="0.45">
      <c r="A1906" s="84">
        <v>134733</v>
      </c>
      <c r="B1906" s="84">
        <v>40</v>
      </c>
      <c r="C1906" s="84" t="s">
        <v>111</v>
      </c>
      <c r="D1906" s="84">
        <v>1999</v>
      </c>
      <c r="E1906" s="84" t="s">
        <v>108</v>
      </c>
      <c r="F1906" s="85">
        <v>14.993711875966779</v>
      </c>
      <c r="G1906" s="86"/>
    </row>
    <row r="1907" spans="1:7" x14ac:dyDescent="0.45">
      <c r="A1907" s="84">
        <v>134736</v>
      </c>
      <c r="B1907" s="84">
        <v>90</v>
      </c>
      <c r="C1907" s="84" t="s">
        <v>111</v>
      </c>
      <c r="D1907" s="84">
        <v>1999</v>
      </c>
      <c r="E1907" s="84" t="s">
        <v>108</v>
      </c>
      <c r="F1907" s="85">
        <v>128.3638550523691</v>
      </c>
      <c r="G1907" s="86"/>
    </row>
    <row r="1908" spans="1:7" x14ac:dyDescent="0.45">
      <c r="A1908" s="84">
        <v>135120</v>
      </c>
      <c r="B1908" s="84">
        <v>50</v>
      </c>
      <c r="C1908" s="84" t="s">
        <v>109</v>
      </c>
      <c r="D1908" s="84">
        <v>2005</v>
      </c>
      <c r="E1908" s="84" t="s">
        <v>108</v>
      </c>
      <c r="F1908" s="85">
        <v>78.342410056853083</v>
      </c>
      <c r="G1908" s="86"/>
    </row>
    <row r="1909" spans="1:7" x14ac:dyDescent="0.45">
      <c r="A1909" s="84">
        <v>135122</v>
      </c>
      <c r="B1909" s="84">
        <v>40</v>
      </c>
      <c r="C1909" s="84" t="s">
        <v>109</v>
      </c>
      <c r="D1909" s="84">
        <v>2005</v>
      </c>
      <c r="E1909" s="84" t="s">
        <v>108</v>
      </c>
      <c r="F1909" s="85">
        <v>16.04354883764065</v>
      </c>
      <c r="G1909" s="86"/>
    </row>
    <row r="1910" spans="1:7" x14ac:dyDescent="0.45">
      <c r="A1910" s="84">
        <v>125347</v>
      </c>
      <c r="B1910" s="84">
        <v>110</v>
      </c>
      <c r="C1910" s="84" t="s">
        <v>109</v>
      </c>
      <c r="D1910" s="84">
        <v>2015</v>
      </c>
      <c r="E1910" s="84" t="s">
        <v>108</v>
      </c>
      <c r="F1910" s="85">
        <v>2.6418459830316139</v>
      </c>
      <c r="G1910" s="86"/>
    </row>
    <row r="1911" spans="1:7" x14ac:dyDescent="0.45">
      <c r="A1911" s="84">
        <v>119339</v>
      </c>
      <c r="B1911" s="84">
        <v>32</v>
      </c>
      <c r="C1911" s="84" t="s">
        <v>109</v>
      </c>
      <c r="D1911" s="84">
        <v>1901</v>
      </c>
      <c r="E1911" s="84" t="s">
        <v>108</v>
      </c>
      <c r="F1911" s="85">
        <v>38.636317454004413</v>
      </c>
      <c r="G1911" s="86" t="s">
        <v>160</v>
      </c>
    </row>
    <row r="1912" spans="1:7" x14ac:dyDescent="0.45">
      <c r="A1912" s="84">
        <v>119189</v>
      </c>
      <c r="B1912" s="84">
        <v>50</v>
      </c>
      <c r="C1912" s="84" t="s">
        <v>112</v>
      </c>
      <c r="D1912" s="84">
        <v>1965</v>
      </c>
      <c r="E1912" s="84" t="s">
        <v>108</v>
      </c>
      <c r="F1912" s="85">
        <v>62.444090325754253</v>
      </c>
      <c r="G1912" s="86"/>
    </row>
    <row r="1913" spans="1:7" x14ac:dyDescent="0.45">
      <c r="A1913" s="84">
        <v>119340</v>
      </c>
      <c r="B1913" s="84">
        <v>63</v>
      </c>
      <c r="C1913" s="84" t="s">
        <v>109</v>
      </c>
      <c r="D1913" s="84">
        <v>2011</v>
      </c>
      <c r="E1913" s="84" t="s">
        <v>108</v>
      </c>
      <c r="F1913" s="85">
        <v>71.739107406546978</v>
      </c>
      <c r="G1913" s="86"/>
    </row>
    <row r="1914" spans="1:7" x14ac:dyDescent="0.45">
      <c r="A1914" s="84">
        <v>119190</v>
      </c>
      <c r="B1914" s="84">
        <v>50</v>
      </c>
      <c r="C1914" s="84" t="s">
        <v>109</v>
      </c>
      <c r="D1914" s="84">
        <v>2011</v>
      </c>
      <c r="E1914" s="84" t="s">
        <v>108</v>
      </c>
      <c r="F1914" s="85">
        <v>26.50399747526205</v>
      </c>
      <c r="G1914" s="86"/>
    </row>
    <row r="1915" spans="1:7" x14ac:dyDescent="0.45">
      <c r="A1915" s="84">
        <v>125345</v>
      </c>
      <c r="B1915" s="84">
        <v>110</v>
      </c>
      <c r="C1915" s="84" t="s">
        <v>109</v>
      </c>
      <c r="D1915" s="84">
        <v>2011</v>
      </c>
      <c r="E1915" s="84" t="s">
        <v>108</v>
      </c>
      <c r="F1915" s="85">
        <v>358.9636162890402</v>
      </c>
      <c r="G1915" s="86"/>
    </row>
    <row r="1916" spans="1:7" x14ac:dyDescent="0.45">
      <c r="A1916" s="84"/>
      <c r="B1916" s="84">
        <v>50</v>
      </c>
      <c r="C1916" s="84" t="s">
        <v>109</v>
      </c>
      <c r="D1916" s="84">
        <v>2011</v>
      </c>
      <c r="E1916" s="84"/>
      <c r="F1916" s="85">
        <v>0.73829305093421504</v>
      </c>
      <c r="G1916" s="86"/>
    </row>
    <row r="1917" spans="1:7" x14ac:dyDescent="0.45">
      <c r="A1917" s="84"/>
      <c r="B1917" s="84">
        <v>63</v>
      </c>
      <c r="C1917" s="84" t="s">
        <v>109</v>
      </c>
      <c r="D1917" s="84">
        <v>2011</v>
      </c>
      <c r="E1917" s="84"/>
      <c r="F1917" s="85">
        <v>0.75378758498934995</v>
      </c>
      <c r="G1917" s="86"/>
    </row>
    <row r="1918" spans="1:7" x14ac:dyDescent="0.45">
      <c r="A1918" s="84">
        <v>4136</v>
      </c>
      <c r="B1918" s="84">
        <v>32</v>
      </c>
      <c r="C1918" s="84" t="s">
        <v>109</v>
      </c>
      <c r="D1918" s="84">
        <v>2011</v>
      </c>
      <c r="E1918" s="84"/>
      <c r="F1918" s="85">
        <v>18.485575832292419</v>
      </c>
      <c r="G1918" s="86"/>
    </row>
    <row r="1919" spans="1:7" x14ac:dyDescent="0.45">
      <c r="A1919" s="84">
        <v>3542</v>
      </c>
      <c r="B1919" s="84">
        <v>25</v>
      </c>
      <c r="C1919" s="84" t="s">
        <v>109</v>
      </c>
      <c r="D1919" s="84">
        <v>2011</v>
      </c>
      <c r="E1919" s="84"/>
      <c r="F1919" s="85">
        <v>26.115510189838709</v>
      </c>
      <c r="G1919" s="86"/>
    </row>
    <row r="1920" spans="1:7" x14ac:dyDescent="0.45">
      <c r="A1920" s="84">
        <v>2545</v>
      </c>
      <c r="B1920" s="84">
        <v>90</v>
      </c>
      <c r="C1920" s="84" t="s">
        <v>109</v>
      </c>
      <c r="D1920" s="84">
        <v>2002</v>
      </c>
      <c r="E1920" s="84"/>
      <c r="F1920" s="85">
        <v>166.3730542354796</v>
      </c>
      <c r="G1920" s="86"/>
    </row>
    <row r="1921" spans="1:7" x14ac:dyDescent="0.45">
      <c r="A1921" s="84">
        <v>3540</v>
      </c>
      <c r="B1921" s="84">
        <v>63</v>
      </c>
      <c r="C1921" s="84" t="s">
        <v>109</v>
      </c>
      <c r="D1921" s="84">
        <v>2011</v>
      </c>
      <c r="E1921" s="84"/>
      <c r="F1921" s="85">
        <v>1.525845276688117</v>
      </c>
      <c r="G1921" s="86"/>
    </row>
    <row r="1922" spans="1:7" x14ac:dyDescent="0.45">
      <c r="A1922" s="84">
        <v>3541</v>
      </c>
      <c r="B1922" s="84">
        <v>63</v>
      </c>
      <c r="C1922" s="84" t="s">
        <v>109</v>
      </c>
      <c r="D1922" s="84">
        <v>2011</v>
      </c>
      <c r="E1922" s="84"/>
      <c r="F1922" s="85">
        <v>1.545936049604314</v>
      </c>
      <c r="G1922" s="86"/>
    </row>
    <row r="1923" spans="1:7" x14ac:dyDescent="0.45">
      <c r="A1923" s="84">
        <v>166050</v>
      </c>
      <c r="B1923" s="84">
        <v>20</v>
      </c>
      <c r="C1923" s="84" t="s">
        <v>111</v>
      </c>
      <c r="D1923" s="84">
        <v>2001</v>
      </c>
      <c r="E1923" s="84" t="s">
        <v>108</v>
      </c>
      <c r="F1923" s="85">
        <v>14.171764294162781</v>
      </c>
      <c r="G1923" s="86"/>
    </row>
    <row r="1924" spans="1:7" x14ac:dyDescent="0.45">
      <c r="A1924" s="84">
        <v>119191</v>
      </c>
      <c r="B1924" s="84">
        <v>40</v>
      </c>
      <c r="C1924" s="84" t="s">
        <v>111</v>
      </c>
      <c r="D1924" s="84">
        <v>2001</v>
      </c>
      <c r="E1924" s="84" t="s">
        <v>108</v>
      </c>
      <c r="F1924" s="85">
        <v>16.958680906586999</v>
      </c>
      <c r="G1924" s="86"/>
    </row>
    <row r="1925" spans="1:7" x14ac:dyDescent="0.45">
      <c r="A1925" s="84">
        <v>119192</v>
      </c>
      <c r="B1925" s="84">
        <v>40</v>
      </c>
      <c r="C1925" s="84" t="s">
        <v>109</v>
      </c>
      <c r="D1925" s="84">
        <v>2011</v>
      </c>
      <c r="E1925" s="84" t="s">
        <v>108</v>
      </c>
      <c r="F1925" s="85">
        <v>3.5028964636832218</v>
      </c>
      <c r="G1925" s="86"/>
    </row>
    <row r="1926" spans="1:7" x14ac:dyDescent="0.45">
      <c r="A1926" s="84">
        <v>103965</v>
      </c>
      <c r="B1926" s="84">
        <v>20</v>
      </c>
      <c r="C1926" s="84" t="s">
        <v>111</v>
      </c>
      <c r="D1926" s="84">
        <v>2001</v>
      </c>
      <c r="E1926" s="84" t="s">
        <v>108</v>
      </c>
      <c r="F1926" s="85">
        <v>0.87238095074366395</v>
      </c>
      <c r="G1926" s="86"/>
    </row>
    <row r="1927" spans="1:7" x14ac:dyDescent="0.45">
      <c r="A1927" s="84"/>
      <c r="B1927" s="84">
        <v>40</v>
      </c>
      <c r="C1927" s="84" t="s">
        <v>109</v>
      </c>
      <c r="D1927" s="84">
        <v>2011</v>
      </c>
      <c r="E1927" s="84"/>
      <c r="F1927" s="85">
        <v>2.028200431306E-3</v>
      </c>
      <c r="G1927" s="86"/>
    </row>
    <row r="1928" spans="1:7" x14ac:dyDescent="0.45">
      <c r="A1928" s="84">
        <v>119203</v>
      </c>
      <c r="B1928" s="84">
        <v>32</v>
      </c>
      <c r="C1928" s="84" t="s">
        <v>115</v>
      </c>
      <c r="D1928" s="84">
        <v>1901</v>
      </c>
      <c r="E1928" s="84" t="s">
        <v>108</v>
      </c>
      <c r="F1928" s="85">
        <v>26.867925114400901</v>
      </c>
      <c r="G1928" s="86"/>
    </row>
    <row r="1929" spans="1:7" x14ac:dyDescent="0.45">
      <c r="A1929" s="84">
        <v>119206</v>
      </c>
      <c r="B1929" s="84">
        <v>32</v>
      </c>
      <c r="C1929" s="84" t="s">
        <v>109</v>
      </c>
      <c r="D1929" s="84">
        <v>2011</v>
      </c>
      <c r="E1929" s="84" t="s">
        <v>108</v>
      </c>
      <c r="F1929" s="85">
        <v>7.252335481501424</v>
      </c>
      <c r="G1929" s="86"/>
    </row>
    <row r="1930" spans="1:7" x14ac:dyDescent="0.45">
      <c r="A1930" s="84"/>
      <c r="B1930" s="84">
        <v>32</v>
      </c>
      <c r="C1930" s="84" t="s">
        <v>109</v>
      </c>
      <c r="D1930" s="84">
        <v>2011</v>
      </c>
      <c r="E1930" s="84"/>
      <c r="F1930" s="85">
        <v>1.4184582751060001E-3</v>
      </c>
      <c r="G1930" s="86"/>
    </row>
    <row r="1931" spans="1:7" x14ac:dyDescent="0.45">
      <c r="A1931" s="84">
        <v>136710</v>
      </c>
      <c r="B1931" s="84">
        <v>110</v>
      </c>
      <c r="C1931" s="84" t="s">
        <v>109</v>
      </c>
      <c r="D1931" s="84">
        <v>2017</v>
      </c>
      <c r="E1931" s="84" t="s">
        <v>108</v>
      </c>
      <c r="F1931" s="85">
        <v>4.208245564498851</v>
      </c>
      <c r="G1931" s="86"/>
    </row>
    <row r="1932" spans="1:7" x14ac:dyDescent="0.45">
      <c r="A1932" s="84">
        <v>133848</v>
      </c>
      <c r="B1932" s="84">
        <v>90</v>
      </c>
      <c r="C1932" s="84" t="s">
        <v>109</v>
      </c>
      <c r="D1932" s="84">
        <v>2005</v>
      </c>
      <c r="E1932" s="84" t="s">
        <v>108</v>
      </c>
      <c r="F1932" s="85">
        <v>81.525504087090653</v>
      </c>
      <c r="G1932" s="86"/>
    </row>
    <row r="1933" spans="1:7" x14ac:dyDescent="0.45">
      <c r="A1933" s="84">
        <v>99898</v>
      </c>
      <c r="B1933" s="84">
        <v>100</v>
      </c>
      <c r="C1933" s="84" t="s">
        <v>112</v>
      </c>
      <c r="D1933" s="84">
        <v>1977</v>
      </c>
      <c r="E1933" s="84" t="s">
        <v>108</v>
      </c>
      <c r="F1933" s="85">
        <v>76.421616395962388</v>
      </c>
      <c r="G1933" s="86"/>
    </row>
    <row r="1934" spans="1:7" x14ac:dyDescent="0.45">
      <c r="A1934" s="84">
        <v>136773</v>
      </c>
      <c r="B1934" s="84">
        <v>110</v>
      </c>
      <c r="C1934" s="84" t="s">
        <v>109</v>
      </c>
      <c r="D1934" s="84">
        <v>2017</v>
      </c>
      <c r="E1934" s="84" t="s">
        <v>108</v>
      </c>
      <c r="F1934" s="85">
        <v>217.28915958701819</v>
      </c>
      <c r="G1934" s="86"/>
    </row>
    <row r="1935" spans="1:7" x14ac:dyDescent="0.45">
      <c r="A1935" s="84">
        <v>126170</v>
      </c>
      <c r="B1935" s="84">
        <v>110</v>
      </c>
      <c r="C1935" s="84" t="s">
        <v>109</v>
      </c>
      <c r="D1935" s="84">
        <v>2015</v>
      </c>
      <c r="E1935" s="84" t="s">
        <v>108</v>
      </c>
      <c r="F1935" s="85">
        <v>701.60026786645483</v>
      </c>
      <c r="G1935" s="86"/>
    </row>
    <row r="1936" spans="1:7" x14ac:dyDescent="0.45">
      <c r="A1936" s="84">
        <v>126087</v>
      </c>
      <c r="B1936" s="84">
        <v>100</v>
      </c>
      <c r="C1936" s="84" t="s">
        <v>112</v>
      </c>
      <c r="D1936" s="84">
        <v>1977</v>
      </c>
      <c r="E1936" s="84" t="s">
        <v>108</v>
      </c>
      <c r="F1936" s="85">
        <v>111.7910588985972</v>
      </c>
      <c r="G1936" s="86"/>
    </row>
    <row r="1937" spans="1:7" x14ac:dyDescent="0.45">
      <c r="A1937" s="84">
        <v>99877</v>
      </c>
      <c r="B1937" s="84">
        <v>65</v>
      </c>
      <c r="C1937" s="84" t="s">
        <v>112</v>
      </c>
      <c r="D1937" s="84">
        <v>1984</v>
      </c>
      <c r="E1937" s="84" t="s">
        <v>108</v>
      </c>
      <c r="F1937" s="85">
        <v>60.948960505634084</v>
      </c>
      <c r="G1937" s="86"/>
    </row>
    <row r="1938" spans="1:7" x14ac:dyDescent="0.45">
      <c r="A1938" s="84">
        <v>14238</v>
      </c>
      <c r="B1938" s="84">
        <v>0</v>
      </c>
      <c r="C1938" s="84"/>
      <c r="D1938" s="84">
        <v>1901</v>
      </c>
      <c r="E1938" s="84"/>
      <c r="F1938" s="85">
        <v>27.169762618250552</v>
      </c>
      <c r="G1938" s="86"/>
    </row>
    <row r="1939" spans="1:7" x14ac:dyDescent="0.45">
      <c r="A1939" s="84">
        <v>115288</v>
      </c>
      <c r="B1939" s="84">
        <v>32</v>
      </c>
      <c r="C1939" s="84" t="s">
        <v>111</v>
      </c>
      <c r="D1939" s="84">
        <v>2001</v>
      </c>
      <c r="E1939" s="84" t="s">
        <v>108</v>
      </c>
      <c r="F1939" s="85">
        <v>8.6123377521112463</v>
      </c>
      <c r="G1939" s="86"/>
    </row>
    <row r="1940" spans="1:7" x14ac:dyDescent="0.45">
      <c r="A1940" s="84">
        <v>125283</v>
      </c>
      <c r="B1940" s="84">
        <v>100</v>
      </c>
      <c r="C1940" s="84" t="s">
        <v>112</v>
      </c>
      <c r="D1940" s="84">
        <v>1973</v>
      </c>
      <c r="E1940" s="84" t="s">
        <v>108</v>
      </c>
      <c r="F1940" s="85">
        <v>61.572485204271061</v>
      </c>
      <c r="G1940" s="86"/>
    </row>
    <row r="1941" spans="1:7" x14ac:dyDescent="0.45">
      <c r="A1941" s="84">
        <v>126129</v>
      </c>
      <c r="B1941" s="84">
        <v>110</v>
      </c>
      <c r="C1941" s="84" t="s">
        <v>109</v>
      </c>
      <c r="D1941" s="84">
        <v>2015</v>
      </c>
      <c r="E1941" s="84" t="s">
        <v>108</v>
      </c>
      <c r="F1941" s="85">
        <v>80.764030315672926</v>
      </c>
      <c r="G1941" s="86"/>
    </row>
    <row r="1942" spans="1:7" x14ac:dyDescent="0.45">
      <c r="A1942" s="84">
        <v>134739</v>
      </c>
      <c r="B1942" s="84">
        <v>100</v>
      </c>
      <c r="C1942" s="84" t="s">
        <v>112</v>
      </c>
      <c r="D1942" s="84">
        <v>1973</v>
      </c>
      <c r="E1942" s="84" t="s">
        <v>108</v>
      </c>
      <c r="F1942" s="85">
        <v>22.013596639524661</v>
      </c>
      <c r="G1942" s="86"/>
    </row>
    <row r="1943" spans="1:7" x14ac:dyDescent="0.45">
      <c r="A1943" s="84">
        <v>134743</v>
      </c>
      <c r="B1943" s="84">
        <v>32</v>
      </c>
      <c r="C1943" s="84" t="s">
        <v>111</v>
      </c>
      <c r="D1943" s="84">
        <v>2001</v>
      </c>
      <c r="E1943" s="84" t="s">
        <v>108</v>
      </c>
      <c r="F1943" s="85">
        <v>13.8603396296391</v>
      </c>
      <c r="G1943" s="86"/>
    </row>
    <row r="1944" spans="1:7" x14ac:dyDescent="0.45">
      <c r="A1944" s="84">
        <v>134744</v>
      </c>
      <c r="B1944" s="84">
        <v>50</v>
      </c>
      <c r="C1944" s="84" t="s">
        <v>111</v>
      </c>
      <c r="D1944" s="84">
        <v>2001</v>
      </c>
      <c r="E1944" s="84" t="s">
        <v>108</v>
      </c>
      <c r="F1944" s="85">
        <v>53.252630619807299</v>
      </c>
      <c r="G1944" s="86"/>
    </row>
    <row r="1945" spans="1:7" x14ac:dyDescent="0.45">
      <c r="A1945" s="84">
        <v>146557</v>
      </c>
      <c r="B1945" s="84">
        <v>110</v>
      </c>
      <c r="C1945" s="84" t="s">
        <v>109</v>
      </c>
      <c r="D1945" s="84">
        <v>2018</v>
      </c>
      <c r="E1945" s="84" t="s">
        <v>108</v>
      </c>
      <c r="F1945" s="85">
        <v>249.6465362417087</v>
      </c>
      <c r="G1945" s="86"/>
    </row>
    <row r="1946" spans="1:7" x14ac:dyDescent="0.45">
      <c r="A1946" s="84">
        <v>146561</v>
      </c>
      <c r="B1946" s="84">
        <v>32</v>
      </c>
      <c r="C1946" s="84" t="s">
        <v>109</v>
      </c>
      <c r="D1946" s="84">
        <v>2018</v>
      </c>
      <c r="E1946" s="84" t="s">
        <v>108</v>
      </c>
      <c r="F1946" s="85">
        <v>36.523287857733933</v>
      </c>
      <c r="G1946" s="86"/>
    </row>
    <row r="1947" spans="1:7" x14ac:dyDescent="0.45">
      <c r="A1947" s="84">
        <v>146573</v>
      </c>
      <c r="B1947" s="84">
        <v>40</v>
      </c>
      <c r="C1947" s="84" t="s">
        <v>109</v>
      </c>
      <c r="D1947" s="84">
        <v>2018</v>
      </c>
      <c r="E1947" s="84" t="s">
        <v>108</v>
      </c>
      <c r="F1947" s="85">
        <v>2.5788616581339969</v>
      </c>
      <c r="G1947" s="86"/>
    </row>
    <row r="1948" spans="1:7" x14ac:dyDescent="0.45">
      <c r="A1948" s="84">
        <v>146574</v>
      </c>
      <c r="B1948" s="84">
        <v>50</v>
      </c>
      <c r="C1948" s="84" t="s">
        <v>109</v>
      </c>
      <c r="D1948" s="84">
        <v>2018</v>
      </c>
      <c r="E1948" s="84" t="s">
        <v>108</v>
      </c>
      <c r="F1948" s="85">
        <v>3.2497965203246908</v>
      </c>
      <c r="G1948" s="86"/>
    </row>
    <row r="1949" spans="1:7" x14ac:dyDescent="0.45">
      <c r="A1949" s="84">
        <v>99914</v>
      </c>
      <c r="B1949" s="84">
        <v>32</v>
      </c>
      <c r="C1949" s="84" t="s">
        <v>111</v>
      </c>
      <c r="D1949" s="84">
        <v>2001</v>
      </c>
      <c r="E1949" s="84" t="s">
        <v>108</v>
      </c>
      <c r="F1949" s="85">
        <v>4.7462242395021157</v>
      </c>
      <c r="G1949" s="86"/>
    </row>
    <row r="1950" spans="1:7" x14ac:dyDescent="0.45">
      <c r="A1950" s="84">
        <v>122742</v>
      </c>
      <c r="B1950" s="84">
        <v>40</v>
      </c>
      <c r="C1950" s="84" t="s">
        <v>111</v>
      </c>
      <c r="D1950" s="84">
        <v>2001</v>
      </c>
      <c r="E1950" s="84" t="s">
        <v>108</v>
      </c>
      <c r="F1950" s="85">
        <v>15.602516365913379</v>
      </c>
      <c r="G1950" s="86"/>
    </row>
    <row r="1951" spans="1:7" x14ac:dyDescent="0.45">
      <c r="A1951" s="84"/>
      <c r="B1951" s="84">
        <v>40</v>
      </c>
      <c r="C1951" s="84" t="s">
        <v>124</v>
      </c>
      <c r="D1951" s="84">
        <v>2001</v>
      </c>
      <c r="E1951" s="84"/>
      <c r="F1951" s="85">
        <v>1.2139450293033999E-2</v>
      </c>
      <c r="G1951" s="86"/>
    </row>
    <row r="1952" spans="1:7" x14ac:dyDescent="0.45">
      <c r="A1952" s="84">
        <v>125296</v>
      </c>
      <c r="B1952" s="84">
        <v>63</v>
      </c>
      <c r="C1952" s="84" t="s">
        <v>109</v>
      </c>
      <c r="D1952" s="84">
        <v>2015</v>
      </c>
      <c r="E1952" s="84" t="s">
        <v>108</v>
      </c>
      <c r="F1952" s="85">
        <v>74.318634565485468</v>
      </c>
      <c r="G1952" s="86"/>
    </row>
    <row r="1953" spans="1:7" x14ac:dyDescent="0.45">
      <c r="A1953" s="84">
        <v>125359</v>
      </c>
      <c r="B1953" s="84">
        <v>110</v>
      </c>
      <c r="C1953" s="84" t="s">
        <v>109</v>
      </c>
      <c r="D1953" s="84">
        <v>2015</v>
      </c>
      <c r="E1953" s="84" t="s">
        <v>108</v>
      </c>
      <c r="F1953" s="85">
        <v>21.95091965335072</v>
      </c>
      <c r="G1953" s="86"/>
    </row>
    <row r="1954" spans="1:7" x14ac:dyDescent="0.45">
      <c r="A1954" s="84">
        <v>125372</v>
      </c>
      <c r="B1954" s="84">
        <v>90</v>
      </c>
      <c r="C1954" s="84" t="s">
        <v>109</v>
      </c>
      <c r="D1954" s="84">
        <v>2015</v>
      </c>
      <c r="E1954" s="84" t="s">
        <v>108</v>
      </c>
      <c r="F1954" s="85">
        <v>22.06203240378586</v>
      </c>
      <c r="G1954" s="86"/>
    </row>
    <row r="1955" spans="1:7" x14ac:dyDescent="0.45">
      <c r="A1955" s="84">
        <v>125415</v>
      </c>
      <c r="B1955" s="84">
        <v>110</v>
      </c>
      <c r="C1955" s="84" t="s">
        <v>109</v>
      </c>
      <c r="D1955" s="84">
        <v>2015</v>
      </c>
      <c r="E1955" s="84" t="s">
        <v>108</v>
      </c>
      <c r="F1955" s="85">
        <v>11.60997717623197</v>
      </c>
      <c r="G1955" s="86"/>
    </row>
    <row r="1956" spans="1:7" x14ac:dyDescent="0.45">
      <c r="A1956" s="84">
        <v>126152</v>
      </c>
      <c r="B1956" s="84">
        <v>90</v>
      </c>
      <c r="C1956" s="84" t="s">
        <v>109</v>
      </c>
      <c r="D1956" s="84">
        <v>2002</v>
      </c>
      <c r="E1956" s="84" t="s">
        <v>108</v>
      </c>
      <c r="F1956" s="85">
        <v>146.11174496170571</v>
      </c>
      <c r="G1956" s="86"/>
    </row>
    <row r="1957" spans="1:7" x14ac:dyDescent="0.45">
      <c r="A1957" s="84">
        <v>126153</v>
      </c>
      <c r="B1957" s="84">
        <v>90</v>
      </c>
      <c r="C1957" s="84" t="s">
        <v>109</v>
      </c>
      <c r="D1957" s="84">
        <v>2015</v>
      </c>
      <c r="E1957" s="84" t="s">
        <v>108</v>
      </c>
      <c r="F1957" s="85">
        <v>1.785488938838895</v>
      </c>
      <c r="G1957" s="86"/>
    </row>
    <row r="1958" spans="1:7" x14ac:dyDescent="0.45">
      <c r="A1958" s="84">
        <v>126162</v>
      </c>
      <c r="B1958" s="84">
        <v>110</v>
      </c>
      <c r="C1958" s="84" t="s">
        <v>109</v>
      </c>
      <c r="D1958" s="84">
        <v>2011</v>
      </c>
      <c r="E1958" s="84" t="s">
        <v>108</v>
      </c>
      <c r="F1958" s="85">
        <v>278.52351554961001</v>
      </c>
      <c r="G1958" s="86"/>
    </row>
    <row r="1959" spans="1:7" x14ac:dyDescent="0.45">
      <c r="A1959" s="84">
        <v>126336</v>
      </c>
      <c r="B1959" s="84">
        <v>100</v>
      </c>
      <c r="C1959" s="84" t="s">
        <v>112</v>
      </c>
      <c r="D1959" s="84">
        <v>1974</v>
      </c>
      <c r="E1959" s="84" t="s">
        <v>108</v>
      </c>
      <c r="F1959" s="85">
        <v>116.24522189973951</v>
      </c>
      <c r="G1959" s="86"/>
    </row>
    <row r="1960" spans="1:7" x14ac:dyDescent="0.45">
      <c r="A1960" s="84">
        <v>126342</v>
      </c>
      <c r="B1960" s="84">
        <v>110</v>
      </c>
      <c r="C1960" s="84" t="s">
        <v>109</v>
      </c>
      <c r="D1960" s="84">
        <v>2015</v>
      </c>
      <c r="E1960" s="84" t="s">
        <v>108</v>
      </c>
      <c r="F1960" s="85">
        <v>40.448333038639817</v>
      </c>
      <c r="G1960" s="86"/>
    </row>
    <row r="1961" spans="1:7" x14ac:dyDescent="0.45">
      <c r="A1961" s="84">
        <v>134738</v>
      </c>
      <c r="B1961" s="84">
        <v>100</v>
      </c>
      <c r="C1961" s="84" t="s">
        <v>112</v>
      </c>
      <c r="D1961" s="84">
        <v>1971</v>
      </c>
      <c r="E1961" s="84" t="s">
        <v>108</v>
      </c>
      <c r="F1961" s="85">
        <v>89.746602831435069</v>
      </c>
      <c r="G1961" s="86"/>
    </row>
    <row r="1962" spans="1:7" x14ac:dyDescent="0.45">
      <c r="A1962" s="84">
        <v>134748</v>
      </c>
      <c r="B1962" s="84">
        <v>90</v>
      </c>
      <c r="C1962" s="84" t="s">
        <v>109</v>
      </c>
      <c r="D1962" s="84">
        <v>2002</v>
      </c>
      <c r="E1962" s="84" t="s">
        <v>108</v>
      </c>
      <c r="F1962" s="85">
        <v>127.7962607210776</v>
      </c>
      <c r="G1962" s="86"/>
    </row>
    <row r="1963" spans="1:7" x14ac:dyDescent="0.45">
      <c r="A1963" s="84">
        <v>3543</v>
      </c>
      <c r="B1963" s="84">
        <v>110</v>
      </c>
      <c r="C1963" s="84" t="s">
        <v>109</v>
      </c>
      <c r="D1963" s="84">
        <v>2011</v>
      </c>
      <c r="E1963" s="84"/>
      <c r="F1963" s="85">
        <v>4.7112346975045458</v>
      </c>
      <c r="G1963" s="86"/>
    </row>
    <row r="1964" spans="1:7" x14ac:dyDescent="0.45">
      <c r="A1964" s="84">
        <v>3191</v>
      </c>
      <c r="B1964" s="84">
        <v>100</v>
      </c>
      <c r="C1964" s="84" t="s">
        <v>133</v>
      </c>
      <c r="D1964" s="84">
        <v>1974</v>
      </c>
      <c r="E1964" s="84"/>
      <c r="F1964" s="85">
        <v>80.956313975384546</v>
      </c>
      <c r="G1964" s="86"/>
    </row>
    <row r="1965" spans="1:7" x14ac:dyDescent="0.45">
      <c r="A1965" s="84">
        <v>133849</v>
      </c>
      <c r="B1965" s="84">
        <v>75</v>
      </c>
      <c r="C1965" s="84" t="s">
        <v>109</v>
      </c>
      <c r="D1965" s="84">
        <v>2002</v>
      </c>
      <c r="E1965" s="84" t="s">
        <v>108</v>
      </c>
      <c r="F1965" s="85">
        <v>85.316605863552169</v>
      </c>
      <c r="G1965" s="86"/>
    </row>
    <row r="1966" spans="1:7" x14ac:dyDescent="0.45">
      <c r="A1966" s="84">
        <v>121240</v>
      </c>
      <c r="B1966" s="84">
        <v>32</v>
      </c>
      <c r="C1966" s="84" t="s">
        <v>109</v>
      </c>
      <c r="D1966" s="84">
        <v>2012</v>
      </c>
      <c r="E1966" s="84" t="s">
        <v>108</v>
      </c>
      <c r="F1966" s="85">
        <v>13.64251729314044</v>
      </c>
      <c r="G1966" s="86"/>
    </row>
    <row r="1967" spans="1:7" x14ac:dyDescent="0.45">
      <c r="A1967" s="84">
        <v>121104</v>
      </c>
      <c r="B1967" s="84">
        <v>32</v>
      </c>
      <c r="C1967" s="84" t="s">
        <v>109</v>
      </c>
      <c r="D1967" s="84">
        <v>2012</v>
      </c>
      <c r="E1967" s="84" t="s">
        <v>108</v>
      </c>
      <c r="F1967" s="85">
        <v>19.47145812319263</v>
      </c>
      <c r="G1967" s="86"/>
    </row>
    <row r="1968" spans="1:7" x14ac:dyDescent="0.45">
      <c r="A1968" s="84">
        <v>135239</v>
      </c>
      <c r="B1968" s="84">
        <v>63</v>
      </c>
      <c r="C1968" s="84" t="s">
        <v>109</v>
      </c>
      <c r="D1968" s="84">
        <v>2003</v>
      </c>
      <c r="E1968" s="84" t="s">
        <v>108</v>
      </c>
      <c r="F1968" s="85">
        <v>130.61830399104511</v>
      </c>
      <c r="G1968" s="86"/>
    </row>
    <row r="1969" spans="1:7" x14ac:dyDescent="0.45">
      <c r="A1969" s="84">
        <v>126166</v>
      </c>
      <c r="B1969" s="84">
        <v>110</v>
      </c>
      <c r="C1969" s="84" t="s">
        <v>109</v>
      </c>
      <c r="D1969" s="84">
        <v>2012</v>
      </c>
      <c r="E1969" s="84" t="s">
        <v>108</v>
      </c>
      <c r="F1969" s="85">
        <v>312.52360086272722</v>
      </c>
      <c r="G1969" s="86"/>
    </row>
    <row r="1970" spans="1:7" x14ac:dyDescent="0.45">
      <c r="A1970" s="84">
        <v>126173</v>
      </c>
      <c r="B1970" s="84">
        <v>63</v>
      </c>
      <c r="C1970" s="84" t="s">
        <v>109</v>
      </c>
      <c r="D1970" s="84">
        <v>1997</v>
      </c>
      <c r="E1970" s="84" t="s">
        <v>108</v>
      </c>
      <c r="F1970" s="85">
        <v>10.159433136366451</v>
      </c>
      <c r="G1970" s="86"/>
    </row>
    <row r="1971" spans="1:7" x14ac:dyDescent="0.45">
      <c r="A1971" s="84">
        <v>126172</v>
      </c>
      <c r="B1971" s="84">
        <v>90</v>
      </c>
      <c r="C1971" s="84" t="s">
        <v>109</v>
      </c>
      <c r="D1971" s="84">
        <v>1997</v>
      </c>
      <c r="E1971" s="84" t="s">
        <v>108</v>
      </c>
      <c r="F1971" s="85">
        <v>66.036060966186511</v>
      </c>
      <c r="G1971" s="86"/>
    </row>
    <row r="1972" spans="1:7" x14ac:dyDescent="0.45">
      <c r="A1972" s="84">
        <v>133850</v>
      </c>
      <c r="B1972" s="84">
        <v>150</v>
      </c>
      <c r="C1972" s="84" t="s">
        <v>112</v>
      </c>
      <c r="D1972" s="84">
        <v>1982</v>
      </c>
      <c r="E1972" s="84" t="s">
        <v>108</v>
      </c>
      <c r="F1972" s="85">
        <v>74.615106122212765</v>
      </c>
      <c r="G1972" s="86"/>
    </row>
    <row r="1973" spans="1:7" x14ac:dyDescent="0.45">
      <c r="A1973" s="84">
        <v>99645</v>
      </c>
      <c r="B1973" s="84">
        <v>75</v>
      </c>
      <c r="C1973" s="84" t="s">
        <v>109</v>
      </c>
      <c r="D1973" s="84">
        <v>2002</v>
      </c>
      <c r="E1973" s="84" t="s">
        <v>108</v>
      </c>
      <c r="F1973" s="85">
        <v>74.906693853209589</v>
      </c>
      <c r="G1973" s="86"/>
    </row>
    <row r="1974" spans="1:7" x14ac:dyDescent="0.45">
      <c r="A1974" s="84">
        <v>99665</v>
      </c>
      <c r="B1974" s="84">
        <v>100</v>
      </c>
      <c r="C1974" s="84" t="s">
        <v>112</v>
      </c>
      <c r="D1974" s="84">
        <v>1971</v>
      </c>
      <c r="E1974" s="84" t="s">
        <v>108</v>
      </c>
      <c r="F1974" s="85">
        <v>5.4919955384878358</v>
      </c>
      <c r="G1974" s="86"/>
    </row>
    <row r="1975" spans="1:7" x14ac:dyDescent="0.45">
      <c r="A1975" s="84">
        <v>99714</v>
      </c>
      <c r="B1975" s="84">
        <v>40</v>
      </c>
      <c r="C1975" s="84" t="s">
        <v>109</v>
      </c>
      <c r="D1975" s="84">
        <v>2003</v>
      </c>
      <c r="E1975" s="84" t="s">
        <v>108</v>
      </c>
      <c r="F1975" s="85">
        <v>45.794254177875303</v>
      </c>
      <c r="G1975" s="86"/>
    </row>
    <row r="1976" spans="1:7" x14ac:dyDescent="0.45">
      <c r="A1976" s="84">
        <v>101107</v>
      </c>
      <c r="B1976" s="84"/>
      <c r="C1976" s="84"/>
      <c r="D1976" s="84">
        <v>1901</v>
      </c>
      <c r="E1976" s="84" t="s">
        <v>108</v>
      </c>
      <c r="F1976" s="85">
        <v>30.738189102903782</v>
      </c>
      <c r="G1976" s="86"/>
    </row>
    <row r="1977" spans="1:7" x14ac:dyDescent="0.45">
      <c r="A1977" s="84">
        <v>101611</v>
      </c>
      <c r="B1977" s="84"/>
      <c r="C1977" s="84"/>
      <c r="D1977" s="84">
        <v>1901</v>
      </c>
      <c r="E1977" s="84" t="s">
        <v>108</v>
      </c>
      <c r="F1977" s="85">
        <v>15.827510796060141</v>
      </c>
      <c r="G1977" s="86"/>
    </row>
    <row r="1978" spans="1:7" x14ac:dyDescent="0.45">
      <c r="A1978" s="84">
        <v>120233</v>
      </c>
      <c r="B1978" s="84"/>
      <c r="C1978" s="84"/>
      <c r="D1978" s="84">
        <v>1901</v>
      </c>
      <c r="E1978" s="84" t="s">
        <v>108</v>
      </c>
      <c r="F1978" s="85">
        <v>41.519589625384299</v>
      </c>
      <c r="G1978" s="86"/>
    </row>
    <row r="1979" spans="1:7" x14ac:dyDescent="0.45">
      <c r="A1979" s="84">
        <v>120246</v>
      </c>
      <c r="B1979" s="84">
        <v>90</v>
      </c>
      <c r="C1979" s="84" t="s">
        <v>111</v>
      </c>
      <c r="D1979" s="84">
        <v>2000</v>
      </c>
      <c r="E1979" s="84" t="s">
        <v>108</v>
      </c>
      <c r="F1979" s="85">
        <v>287.75806661965828</v>
      </c>
      <c r="G1979" s="86"/>
    </row>
    <row r="1980" spans="1:7" x14ac:dyDescent="0.45">
      <c r="A1980" s="84">
        <v>120269</v>
      </c>
      <c r="B1980" s="84">
        <v>100</v>
      </c>
      <c r="C1980" s="84" t="s">
        <v>112</v>
      </c>
      <c r="D1980" s="84">
        <v>1982</v>
      </c>
      <c r="E1980" s="84" t="s">
        <v>108</v>
      </c>
      <c r="F1980" s="85">
        <v>291.00643083554309</v>
      </c>
      <c r="G1980" s="86"/>
    </row>
    <row r="1981" spans="1:7" x14ac:dyDescent="0.45">
      <c r="A1981" s="84">
        <v>120272</v>
      </c>
      <c r="B1981" s="84">
        <v>100</v>
      </c>
      <c r="C1981" s="84" t="s">
        <v>112</v>
      </c>
      <c r="D1981" s="84">
        <v>1982</v>
      </c>
      <c r="E1981" s="84" t="s">
        <v>108</v>
      </c>
      <c r="F1981" s="85">
        <v>94.970651056535687</v>
      </c>
      <c r="G1981" s="86"/>
    </row>
    <row r="1982" spans="1:7" x14ac:dyDescent="0.45">
      <c r="A1982" s="84">
        <v>123117</v>
      </c>
      <c r="B1982" s="84">
        <v>100</v>
      </c>
      <c r="C1982" s="84" t="s">
        <v>112</v>
      </c>
      <c r="D1982" s="84">
        <v>1979</v>
      </c>
      <c r="E1982" s="84" t="s">
        <v>108</v>
      </c>
      <c r="F1982" s="85">
        <v>86.475682691067803</v>
      </c>
      <c r="G1982" s="86"/>
    </row>
    <row r="1983" spans="1:7" x14ac:dyDescent="0.45">
      <c r="A1983" s="84">
        <v>124095</v>
      </c>
      <c r="B1983" s="84">
        <v>110</v>
      </c>
      <c r="C1983" s="84" t="s">
        <v>109</v>
      </c>
      <c r="D1983" s="84">
        <v>2014</v>
      </c>
      <c r="E1983" s="84" t="s">
        <v>108</v>
      </c>
      <c r="F1983" s="85">
        <v>4.6134174873623479</v>
      </c>
      <c r="G1983" s="86"/>
    </row>
    <row r="1984" spans="1:7" x14ac:dyDescent="0.45">
      <c r="A1984" s="84">
        <v>124096</v>
      </c>
      <c r="B1984" s="84">
        <v>100</v>
      </c>
      <c r="C1984" s="84" t="s">
        <v>112</v>
      </c>
      <c r="D1984" s="84">
        <v>1979</v>
      </c>
      <c r="E1984" s="84" t="s">
        <v>108</v>
      </c>
      <c r="F1984" s="85">
        <v>110.3173219185458</v>
      </c>
      <c r="G1984" s="86"/>
    </row>
    <row r="1985" spans="1:7" x14ac:dyDescent="0.45">
      <c r="A1985" s="84">
        <v>126097</v>
      </c>
      <c r="B1985" s="84">
        <v>110</v>
      </c>
      <c r="C1985" s="84" t="s">
        <v>109</v>
      </c>
      <c r="D1985" s="84">
        <v>2014</v>
      </c>
      <c r="E1985" s="84" t="s">
        <v>108</v>
      </c>
      <c r="F1985" s="85">
        <v>207.29004778611139</v>
      </c>
      <c r="G1985" s="86"/>
    </row>
    <row r="1986" spans="1:7" x14ac:dyDescent="0.45">
      <c r="A1986" s="84">
        <v>126103</v>
      </c>
      <c r="B1986" s="84">
        <v>32</v>
      </c>
      <c r="C1986" s="84" t="s">
        <v>109</v>
      </c>
      <c r="D1986" s="84">
        <v>1901</v>
      </c>
      <c r="E1986" s="84" t="s">
        <v>108</v>
      </c>
      <c r="F1986" s="85">
        <v>24.002833073152019</v>
      </c>
      <c r="G1986" s="86"/>
    </row>
    <row r="1987" spans="1:7" x14ac:dyDescent="0.45">
      <c r="A1987" s="84">
        <v>126104</v>
      </c>
      <c r="B1987" s="84">
        <v>32</v>
      </c>
      <c r="C1987" s="84" t="s">
        <v>109</v>
      </c>
      <c r="D1987" s="84">
        <v>2015</v>
      </c>
      <c r="E1987" s="84" t="s">
        <v>108</v>
      </c>
      <c r="F1987" s="85">
        <v>10.58045703754717</v>
      </c>
      <c r="G1987" s="86"/>
    </row>
    <row r="1988" spans="1:7" x14ac:dyDescent="0.45">
      <c r="A1988" s="84">
        <v>126114</v>
      </c>
      <c r="B1988" s="84">
        <v>100</v>
      </c>
      <c r="C1988" s="84" t="s">
        <v>112</v>
      </c>
      <c r="D1988" s="84">
        <v>1974</v>
      </c>
      <c r="E1988" s="84" t="s">
        <v>108</v>
      </c>
      <c r="F1988" s="85">
        <v>64.768739651891465</v>
      </c>
      <c r="G1988" s="86"/>
    </row>
    <row r="1989" spans="1:7" x14ac:dyDescent="0.45">
      <c r="A1989" s="84">
        <v>126115</v>
      </c>
      <c r="B1989" s="84">
        <v>110</v>
      </c>
      <c r="C1989" s="84" t="s">
        <v>109</v>
      </c>
      <c r="D1989" s="84">
        <v>2015</v>
      </c>
      <c r="E1989" s="84" t="s">
        <v>108</v>
      </c>
      <c r="F1989" s="85">
        <v>1.231814369763129</v>
      </c>
      <c r="G1989" s="86"/>
    </row>
    <row r="1990" spans="1:7" x14ac:dyDescent="0.45">
      <c r="A1990" s="84">
        <v>126160</v>
      </c>
      <c r="B1990" s="84">
        <v>100</v>
      </c>
      <c r="C1990" s="84" t="s">
        <v>112</v>
      </c>
      <c r="D1990" s="84">
        <v>1982</v>
      </c>
      <c r="E1990" s="84" t="s">
        <v>108</v>
      </c>
      <c r="F1990" s="85">
        <v>96.026988214835811</v>
      </c>
      <c r="G1990" s="86"/>
    </row>
    <row r="1991" spans="1:7" x14ac:dyDescent="0.45">
      <c r="A1991" s="84">
        <v>134213</v>
      </c>
      <c r="B1991" s="84">
        <v>100</v>
      </c>
      <c r="C1991" s="84" t="s">
        <v>112</v>
      </c>
      <c r="D1991" s="84">
        <v>1971</v>
      </c>
      <c r="E1991" s="84" t="s">
        <v>108</v>
      </c>
      <c r="F1991" s="85">
        <v>77.355258332377105</v>
      </c>
      <c r="G1991" s="86"/>
    </row>
    <row r="1992" spans="1:7" x14ac:dyDescent="0.45">
      <c r="A1992" s="84">
        <v>134216</v>
      </c>
      <c r="B1992" s="84">
        <v>100</v>
      </c>
      <c r="C1992" s="84" t="s">
        <v>112</v>
      </c>
      <c r="D1992" s="84">
        <v>1974</v>
      </c>
      <c r="E1992" s="84" t="s">
        <v>108</v>
      </c>
      <c r="F1992" s="85">
        <v>125.022013884568</v>
      </c>
      <c r="G1992" s="86"/>
    </row>
    <row r="1993" spans="1:7" x14ac:dyDescent="0.45">
      <c r="A1993" s="84">
        <v>134217</v>
      </c>
      <c r="B1993" s="84">
        <v>100</v>
      </c>
      <c r="C1993" s="84" t="s">
        <v>112</v>
      </c>
      <c r="D1993" s="84">
        <v>1974</v>
      </c>
      <c r="E1993" s="84" t="s">
        <v>108</v>
      </c>
      <c r="F1993" s="85">
        <v>56.357934946150507</v>
      </c>
      <c r="G1993" s="86"/>
    </row>
    <row r="1994" spans="1:7" x14ac:dyDescent="0.45">
      <c r="A1994" s="84">
        <v>120210</v>
      </c>
      <c r="B1994" s="84">
        <v>32</v>
      </c>
      <c r="C1994" s="84" t="s">
        <v>109</v>
      </c>
      <c r="D1994" s="84">
        <v>2012</v>
      </c>
      <c r="E1994" s="84" t="s">
        <v>108</v>
      </c>
      <c r="F1994" s="85">
        <v>8.218498908217212</v>
      </c>
      <c r="G1994" s="86"/>
    </row>
    <row r="1995" spans="1:7" x14ac:dyDescent="0.45">
      <c r="A1995" s="84">
        <v>124094</v>
      </c>
      <c r="B1995" s="84">
        <v>63</v>
      </c>
      <c r="C1995" s="84" t="s">
        <v>112</v>
      </c>
      <c r="D1995" s="84">
        <v>1975</v>
      </c>
      <c r="E1995" s="84" t="s">
        <v>108</v>
      </c>
      <c r="F1995" s="85">
        <v>75.319718640338962</v>
      </c>
      <c r="G1995" s="86"/>
    </row>
    <row r="1996" spans="1:7" x14ac:dyDescent="0.45">
      <c r="A1996" s="84">
        <v>120214</v>
      </c>
      <c r="B1996" s="84">
        <v>32</v>
      </c>
      <c r="C1996" s="84" t="s">
        <v>109</v>
      </c>
      <c r="D1996" s="84">
        <v>2004</v>
      </c>
      <c r="E1996" s="84" t="s">
        <v>108</v>
      </c>
      <c r="F1996" s="85">
        <v>13.10247693023396</v>
      </c>
      <c r="G1996" s="86"/>
    </row>
    <row r="1997" spans="1:7" x14ac:dyDescent="0.45">
      <c r="A1997" s="84">
        <v>124097</v>
      </c>
      <c r="B1997" s="84">
        <v>110</v>
      </c>
      <c r="C1997" s="84" t="s">
        <v>109</v>
      </c>
      <c r="D1997" s="84">
        <v>2014</v>
      </c>
      <c r="E1997" s="84" t="s">
        <v>108</v>
      </c>
      <c r="F1997" s="85">
        <v>2.860551759288259</v>
      </c>
      <c r="G1997" s="86"/>
    </row>
    <row r="1998" spans="1:7" x14ac:dyDescent="0.45">
      <c r="A1998" s="84">
        <v>99876</v>
      </c>
      <c r="B1998" s="84">
        <v>65</v>
      </c>
      <c r="C1998" s="84" t="s">
        <v>112</v>
      </c>
      <c r="D1998" s="84">
        <v>1977</v>
      </c>
      <c r="E1998" s="84" t="s">
        <v>108</v>
      </c>
      <c r="F1998" s="85">
        <v>59.269882959611323</v>
      </c>
      <c r="G1998" s="86"/>
    </row>
    <row r="1999" spans="1:7" x14ac:dyDescent="0.45">
      <c r="A1999" s="84">
        <v>99962</v>
      </c>
      <c r="B1999" s="84">
        <v>40</v>
      </c>
      <c r="C1999" s="84" t="s">
        <v>109</v>
      </c>
      <c r="D1999" s="84">
        <v>2004</v>
      </c>
      <c r="E1999" s="84" t="s">
        <v>108</v>
      </c>
      <c r="F1999" s="85">
        <v>17.516671277936961</v>
      </c>
      <c r="G1999" s="86"/>
    </row>
    <row r="2000" spans="1:7" x14ac:dyDescent="0.45">
      <c r="A2000" s="84">
        <v>124087</v>
      </c>
      <c r="B2000" s="84">
        <v>110</v>
      </c>
      <c r="C2000" s="84" t="s">
        <v>109</v>
      </c>
      <c r="D2000" s="84">
        <v>2010</v>
      </c>
      <c r="E2000" s="84" t="s">
        <v>108</v>
      </c>
      <c r="F2000" s="85">
        <v>13.21429443317016</v>
      </c>
      <c r="G2000" s="86"/>
    </row>
    <row r="2001" spans="1:7" x14ac:dyDescent="0.45">
      <c r="A2001" s="84">
        <v>3625</v>
      </c>
      <c r="B2001" s="84">
        <v>40</v>
      </c>
      <c r="C2001" s="84" t="s">
        <v>109</v>
      </c>
      <c r="D2001" s="84">
        <v>2009</v>
      </c>
      <c r="E2001" s="84"/>
      <c r="F2001" s="85">
        <v>39.115865287462363</v>
      </c>
      <c r="G2001" s="86"/>
    </row>
    <row r="2002" spans="1:7" x14ac:dyDescent="0.45">
      <c r="A2002" s="84">
        <v>3624</v>
      </c>
      <c r="B2002" s="84">
        <v>32</v>
      </c>
      <c r="C2002" s="84" t="s">
        <v>109</v>
      </c>
      <c r="D2002" s="84">
        <v>2010</v>
      </c>
      <c r="E2002" s="84"/>
      <c r="F2002" s="85">
        <v>10.505364343920681</v>
      </c>
      <c r="G2002" s="86"/>
    </row>
    <row r="2003" spans="1:7" x14ac:dyDescent="0.45">
      <c r="A2003" s="84">
        <v>99628</v>
      </c>
      <c r="B2003" s="84">
        <v>90</v>
      </c>
      <c r="C2003" s="84" t="s">
        <v>111</v>
      </c>
      <c r="D2003" s="84">
        <v>1999</v>
      </c>
      <c r="E2003" s="84" t="s">
        <v>108</v>
      </c>
      <c r="F2003" s="85">
        <v>81.264980555012542</v>
      </c>
      <c r="G2003" s="86" t="s">
        <v>274</v>
      </c>
    </row>
    <row r="2004" spans="1:7" x14ac:dyDescent="0.45">
      <c r="A2004" s="84">
        <v>99642</v>
      </c>
      <c r="B2004" s="84">
        <v>50</v>
      </c>
      <c r="C2004" s="84" t="s">
        <v>111</v>
      </c>
      <c r="D2004" s="84">
        <v>1999</v>
      </c>
      <c r="E2004" s="84" t="s">
        <v>108</v>
      </c>
      <c r="F2004" s="85">
        <v>140.62352676054121</v>
      </c>
      <c r="G2004" s="86" t="s">
        <v>274</v>
      </c>
    </row>
    <row r="2005" spans="1:7" x14ac:dyDescent="0.45">
      <c r="A2005" s="84">
        <v>100947</v>
      </c>
      <c r="B2005" s="84">
        <v>32</v>
      </c>
      <c r="C2005" s="84" t="s">
        <v>111</v>
      </c>
      <c r="D2005" s="84">
        <v>1999</v>
      </c>
      <c r="E2005" s="84" t="s">
        <v>108</v>
      </c>
      <c r="F2005" s="85">
        <v>31.635976938449001</v>
      </c>
      <c r="G2005" s="86" t="s">
        <v>127</v>
      </c>
    </row>
    <row r="2006" spans="1:7" x14ac:dyDescent="0.45">
      <c r="A2006" s="84">
        <v>100948</v>
      </c>
      <c r="B2006" s="84">
        <v>20</v>
      </c>
      <c r="C2006" s="84" t="s">
        <v>111</v>
      </c>
      <c r="D2006" s="84">
        <v>1999</v>
      </c>
      <c r="E2006" s="84" t="s">
        <v>108</v>
      </c>
      <c r="F2006" s="85">
        <v>20.62782024360115</v>
      </c>
      <c r="G2006" s="86" t="s">
        <v>161</v>
      </c>
    </row>
    <row r="2007" spans="1:7" x14ac:dyDescent="0.45">
      <c r="A2007" s="84">
        <v>116818</v>
      </c>
      <c r="B2007" s="84">
        <v>100</v>
      </c>
      <c r="C2007" s="84" t="s">
        <v>112</v>
      </c>
      <c r="D2007" s="84">
        <v>1971</v>
      </c>
      <c r="E2007" s="84" t="s">
        <v>108</v>
      </c>
      <c r="F2007" s="85">
        <v>58.145719217846697</v>
      </c>
      <c r="G2007" s="86"/>
    </row>
    <row r="2008" spans="1:7" x14ac:dyDescent="0.45">
      <c r="A2008" s="84">
        <v>116819</v>
      </c>
      <c r="B2008" s="84">
        <v>110</v>
      </c>
      <c r="C2008" s="84" t="s">
        <v>109</v>
      </c>
      <c r="D2008" s="84">
        <v>2010</v>
      </c>
      <c r="E2008" s="84" t="s">
        <v>108</v>
      </c>
      <c r="F2008" s="85">
        <v>11.199700167301859</v>
      </c>
      <c r="G2008" s="86"/>
    </row>
    <row r="2009" spans="1:7" x14ac:dyDescent="0.45">
      <c r="A2009" s="84">
        <v>134207</v>
      </c>
      <c r="B2009" s="84">
        <v>90</v>
      </c>
      <c r="C2009" s="84" t="s">
        <v>111</v>
      </c>
      <c r="D2009" s="84">
        <v>1999</v>
      </c>
      <c r="E2009" s="84" t="s">
        <v>108</v>
      </c>
      <c r="F2009" s="85">
        <v>96.965790361314134</v>
      </c>
      <c r="G2009" s="86"/>
    </row>
    <row r="2010" spans="1:7" x14ac:dyDescent="0.45">
      <c r="A2010" s="84">
        <v>134210</v>
      </c>
      <c r="B2010" s="84">
        <v>40</v>
      </c>
      <c r="C2010" s="84" t="s">
        <v>109</v>
      </c>
      <c r="D2010" s="84">
        <v>1999</v>
      </c>
      <c r="E2010" s="84" t="s">
        <v>108</v>
      </c>
      <c r="F2010" s="85">
        <v>68.631533598116661</v>
      </c>
      <c r="G2010" s="86"/>
    </row>
    <row r="2011" spans="1:7" x14ac:dyDescent="0.45">
      <c r="A2011" s="84">
        <v>165701</v>
      </c>
      <c r="B2011" s="84">
        <v>75</v>
      </c>
      <c r="C2011" s="84" t="s">
        <v>109</v>
      </c>
      <c r="D2011" s="84">
        <v>2002</v>
      </c>
      <c r="E2011" s="84" t="s">
        <v>108</v>
      </c>
      <c r="F2011" s="85">
        <v>194.88094949023551</v>
      </c>
      <c r="G2011" s="86"/>
    </row>
    <row r="2012" spans="1:7" x14ac:dyDescent="0.45">
      <c r="A2012" s="84">
        <v>3622</v>
      </c>
      <c r="B2012" s="84">
        <v>32</v>
      </c>
      <c r="C2012" s="84" t="s">
        <v>109</v>
      </c>
      <c r="D2012" s="84">
        <v>2010</v>
      </c>
      <c r="E2012" s="84"/>
      <c r="F2012" s="85">
        <v>48.773439194303727</v>
      </c>
      <c r="G2012" s="86"/>
    </row>
    <row r="2013" spans="1:7" x14ac:dyDescent="0.45">
      <c r="A2013" s="84">
        <v>116851</v>
      </c>
      <c r="B2013" s="84">
        <v>90</v>
      </c>
      <c r="C2013" s="84" t="s">
        <v>109</v>
      </c>
      <c r="D2013" s="84">
        <v>1999</v>
      </c>
      <c r="E2013" s="84" t="s">
        <v>108</v>
      </c>
      <c r="F2013" s="85">
        <v>19.45207377964692</v>
      </c>
      <c r="G2013" s="86" t="s">
        <v>274</v>
      </c>
    </row>
    <row r="2014" spans="1:7" x14ac:dyDescent="0.45">
      <c r="A2014" s="84">
        <v>99637</v>
      </c>
      <c r="B2014" s="84">
        <v>90</v>
      </c>
      <c r="C2014" s="84" t="s">
        <v>109</v>
      </c>
      <c r="D2014" s="84">
        <v>1999</v>
      </c>
      <c r="E2014" s="84" t="s">
        <v>108</v>
      </c>
      <c r="F2014" s="85">
        <v>166.6284881416737</v>
      </c>
      <c r="G2014" s="86" t="s">
        <v>274</v>
      </c>
    </row>
    <row r="2015" spans="1:7" x14ac:dyDescent="0.45">
      <c r="A2015" s="84"/>
      <c r="B2015" s="84">
        <v>90</v>
      </c>
      <c r="C2015" s="84" t="s">
        <v>109</v>
      </c>
      <c r="D2015" s="84">
        <v>1999</v>
      </c>
      <c r="E2015" s="84"/>
      <c r="F2015" s="85">
        <v>1.2262649186300001E-4</v>
      </c>
      <c r="G2015" s="86"/>
    </row>
    <row r="2016" spans="1:7" x14ac:dyDescent="0.45">
      <c r="A2016" s="84">
        <v>147765</v>
      </c>
      <c r="B2016" s="84">
        <v>110</v>
      </c>
      <c r="C2016" s="84" t="s">
        <v>109</v>
      </c>
      <c r="D2016" s="84">
        <v>2018</v>
      </c>
      <c r="E2016" s="84" t="s">
        <v>108</v>
      </c>
      <c r="F2016" s="85">
        <v>433.87711182255282</v>
      </c>
      <c r="G2016" s="86"/>
    </row>
    <row r="2017" spans="1:7" x14ac:dyDescent="0.45">
      <c r="A2017" s="84">
        <v>147759</v>
      </c>
      <c r="B2017" s="84">
        <v>100</v>
      </c>
      <c r="C2017" s="84" t="s">
        <v>112</v>
      </c>
      <c r="D2017" s="84">
        <v>1972</v>
      </c>
      <c r="E2017" s="84" t="s">
        <v>108</v>
      </c>
      <c r="F2017" s="85">
        <v>208.2307090491822</v>
      </c>
      <c r="G2017" s="86"/>
    </row>
    <row r="2018" spans="1:7" x14ac:dyDescent="0.45">
      <c r="A2018" s="84">
        <v>116284</v>
      </c>
      <c r="B2018" s="84">
        <v>90</v>
      </c>
      <c r="C2018" s="84" t="s">
        <v>111</v>
      </c>
      <c r="D2018" s="84">
        <v>1996</v>
      </c>
      <c r="E2018" s="84" t="s">
        <v>108</v>
      </c>
      <c r="F2018" s="85">
        <v>191.8213016824113</v>
      </c>
      <c r="G2018" s="86"/>
    </row>
    <row r="2019" spans="1:7" x14ac:dyDescent="0.45">
      <c r="A2019" s="84">
        <v>147697</v>
      </c>
      <c r="B2019" s="84">
        <v>110</v>
      </c>
      <c r="C2019" s="84" t="s">
        <v>109</v>
      </c>
      <c r="D2019" s="84">
        <v>2018</v>
      </c>
      <c r="E2019" s="84" t="s">
        <v>108</v>
      </c>
      <c r="F2019" s="85">
        <v>7.2444274798017521</v>
      </c>
      <c r="G2019" s="86"/>
    </row>
    <row r="2020" spans="1:7" x14ac:dyDescent="0.45">
      <c r="A2020" s="84">
        <v>123446</v>
      </c>
      <c r="B2020" s="84">
        <v>200</v>
      </c>
      <c r="C2020" s="84" t="s">
        <v>109</v>
      </c>
      <c r="D2020" s="84">
        <v>2006</v>
      </c>
      <c r="E2020" s="84" t="s">
        <v>108</v>
      </c>
      <c r="F2020" s="85">
        <v>12.054155515378291</v>
      </c>
      <c r="G2020" s="86"/>
    </row>
    <row r="2021" spans="1:7" x14ac:dyDescent="0.45">
      <c r="A2021" s="84">
        <v>116726</v>
      </c>
      <c r="B2021" s="84">
        <v>90</v>
      </c>
      <c r="C2021" s="84" t="s">
        <v>109</v>
      </c>
      <c r="D2021" s="84">
        <v>1998</v>
      </c>
      <c r="E2021" s="84" t="s">
        <v>108</v>
      </c>
      <c r="F2021" s="85">
        <v>237.69196268453419</v>
      </c>
      <c r="G2021" s="86"/>
    </row>
    <row r="2022" spans="1:7" x14ac:dyDescent="0.45">
      <c r="A2022" s="84">
        <v>123449</v>
      </c>
      <c r="B2022" s="84">
        <v>160</v>
      </c>
      <c r="C2022" s="84" t="s">
        <v>109</v>
      </c>
      <c r="D2022" s="84">
        <v>2014</v>
      </c>
      <c r="E2022" s="84" t="s">
        <v>108</v>
      </c>
      <c r="F2022" s="85">
        <v>27.158176897586529</v>
      </c>
      <c r="G2022" s="86"/>
    </row>
    <row r="2023" spans="1:7" x14ac:dyDescent="0.45">
      <c r="A2023" s="84">
        <v>116729</v>
      </c>
      <c r="B2023" s="84">
        <v>90</v>
      </c>
      <c r="C2023" s="84" t="s">
        <v>109</v>
      </c>
      <c r="D2023" s="84">
        <v>2010</v>
      </c>
      <c r="E2023" s="84" t="s">
        <v>108</v>
      </c>
      <c r="F2023" s="85">
        <v>1.0559198283321869</v>
      </c>
      <c r="G2023" s="86"/>
    </row>
    <row r="2024" spans="1:7" x14ac:dyDescent="0.45">
      <c r="A2024" s="84">
        <v>116787</v>
      </c>
      <c r="B2024" s="84">
        <v>110</v>
      </c>
      <c r="C2024" s="84" t="s">
        <v>109</v>
      </c>
      <c r="D2024" s="84">
        <v>2010</v>
      </c>
      <c r="E2024" s="84" t="s">
        <v>108</v>
      </c>
      <c r="F2024" s="85">
        <v>19.856226407518161</v>
      </c>
      <c r="G2024" s="86"/>
    </row>
    <row r="2025" spans="1:7" x14ac:dyDescent="0.45">
      <c r="A2025" s="84"/>
      <c r="B2025" s="84">
        <v>110</v>
      </c>
      <c r="C2025" s="84" t="s">
        <v>109</v>
      </c>
      <c r="D2025" s="84">
        <v>2010</v>
      </c>
      <c r="E2025" s="84"/>
      <c r="F2025" s="85">
        <v>7.0715547173385476</v>
      </c>
      <c r="G2025" s="86"/>
    </row>
    <row r="2026" spans="1:7" x14ac:dyDescent="0.45">
      <c r="A2026" s="84">
        <v>3642</v>
      </c>
      <c r="B2026" s="84">
        <v>32</v>
      </c>
      <c r="C2026" s="84" t="s">
        <v>124</v>
      </c>
      <c r="D2026" s="84">
        <v>1996</v>
      </c>
      <c r="E2026" s="84"/>
      <c r="F2026" s="85">
        <v>66.958777822550161</v>
      </c>
      <c r="G2026" s="86"/>
    </row>
    <row r="2027" spans="1:7" x14ac:dyDescent="0.45">
      <c r="A2027" s="84">
        <v>4151</v>
      </c>
      <c r="B2027" s="84">
        <v>110</v>
      </c>
      <c r="C2027" s="84" t="s">
        <v>109</v>
      </c>
      <c r="D2027" s="84">
        <v>2006</v>
      </c>
      <c r="E2027" s="84"/>
      <c r="F2027" s="85">
        <v>12.308078761061809</v>
      </c>
      <c r="G2027" s="86"/>
    </row>
    <row r="2028" spans="1:7" x14ac:dyDescent="0.45">
      <c r="A2028" s="84">
        <v>99923</v>
      </c>
      <c r="B2028" s="84">
        <v>50</v>
      </c>
      <c r="C2028" s="84" t="s">
        <v>111</v>
      </c>
      <c r="D2028" s="84">
        <v>2001</v>
      </c>
      <c r="E2028" s="84" t="s">
        <v>108</v>
      </c>
      <c r="F2028" s="85">
        <v>65.858747919319512</v>
      </c>
      <c r="G2028" s="86"/>
    </row>
    <row r="2029" spans="1:7" x14ac:dyDescent="0.45">
      <c r="A2029" s="84">
        <v>99978</v>
      </c>
      <c r="B2029" s="84">
        <v>63</v>
      </c>
      <c r="C2029" s="84" t="s">
        <v>109</v>
      </c>
      <c r="D2029" s="84">
        <v>2005</v>
      </c>
      <c r="E2029" s="84" t="s">
        <v>108</v>
      </c>
      <c r="F2029" s="85">
        <v>92.642146822167831</v>
      </c>
      <c r="G2029" s="86"/>
    </row>
    <row r="2030" spans="1:7" x14ac:dyDescent="0.45">
      <c r="A2030" s="84">
        <v>116764</v>
      </c>
      <c r="B2030" s="84">
        <v>110</v>
      </c>
      <c r="C2030" s="84" t="s">
        <v>109</v>
      </c>
      <c r="D2030" s="84">
        <v>2010</v>
      </c>
      <c r="E2030" s="84" t="s">
        <v>108</v>
      </c>
      <c r="F2030" s="85">
        <v>1.6910591560625241</v>
      </c>
      <c r="G2030" s="86"/>
    </row>
    <row r="2031" spans="1:7" x14ac:dyDescent="0.45">
      <c r="A2031" s="84">
        <v>116766</v>
      </c>
      <c r="B2031" s="84">
        <v>40</v>
      </c>
      <c r="C2031" s="84" t="s">
        <v>109</v>
      </c>
      <c r="D2031" s="84">
        <v>2010</v>
      </c>
      <c r="E2031" s="84" t="s">
        <v>108</v>
      </c>
      <c r="F2031" s="85">
        <v>3.103315039022871</v>
      </c>
      <c r="G2031" s="86"/>
    </row>
    <row r="2032" spans="1:7" ht="19.5" x14ac:dyDescent="0.45">
      <c r="A2032" s="84">
        <v>119048</v>
      </c>
      <c r="B2032" s="84">
        <v>32</v>
      </c>
      <c r="C2032" s="84" t="s">
        <v>111</v>
      </c>
      <c r="D2032" s="84">
        <v>1995</v>
      </c>
      <c r="E2032" s="84" t="s">
        <v>108</v>
      </c>
      <c r="F2032" s="85">
        <v>74.917843675456112</v>
      </c>
      <c r="G2032" s="86" t="s">
        <v>162</v>
      </c>
    </row>
    <row r="2033" spans="1:7" x14ac:dyDescent="0.45">
      <c r="A2033" s="84">
        <v>139593</v>
      </c>
      <c r="B2033" s="84">
        <v>110</v>
      </c>
      <c r="C2033" s="84" t="s">
        <v>109</v>
      </c>
      <c r="D2033" s="84">
        <v>2017</v>
      </c>
      <c r="E2033" s="84" t="s">
        <v>108</v>
      </c>
      <c r="F2033" s="85">
        <v>13.648687125858491</v>
      </c>
      <c r="G2033" s="86"/>
    </row>
    <row r="2034" spans="1:7" x14ac:dyDescent="0.45">
      <c r="A2034" s="84">
        <v>147761</v>
      </c>
      <c r="B2034" s="84">
        <v>110</v>
      </c>
      <c r="C2034" s="84" t="s">
        <v>109</v>
      </c>
      <c r="D2034" s="84">
        <v>2018</v>
      </c>
      <c r="E2034" s="84" t="s">
        <v>108</v>
      </c>
      <c r="F2034" s="85">
        <v>25.527199480563851</v>
      </c>
      <c r="G2034" s="86"/>
    </row>
    <row r="2035" spans="1:7" x14ac:dyDescent="0.45">
      <c r="A2035" s="84">
        <v>166543</v>
      </c>
      <c r="B2035" s="84">
        <v>110</v>
      </c>
      <c r="C2035" s="84" t="s">
        <v>109</v>
      </c>
      <c r="D2035" s="84">
        <v>2019</v>
      </c>
      <c r="E2035" s="84" t="s">
        <v>108</v>
      </c>
      <c r="F2035" s="85">
        <v>118.56719745652821</v>
      </c>
      <c r="G2035" s="86"/>
    </row>
    <row r="2036" spans="1:7" x14ac:dyDescent="0.45">
      <c r="A2036" s="84">
        <v>166544</v>
      </c>
      <c r="B2036" s="84">
        <v>110</v>
      </c>
      <c r="C2036" s="84" t="s">
        <v>109</v>
      </c>
      <c r="D2036" s="84">
        <v>2019</v>
      </c>
      <c r="E2036" s="84" t="s">
        <v>108</v>
      </c>
      <c r="F2036" s="85">
        <v>109.6485230861483</v>
      </c>
      <c r="G2036" s="86"/>
    </row>
    <row r="2037" spans="1:7" x14ac:dyDescent="0.45">
      <c r="A2037" s="84">
        <v>142141</v>
      </c>
      <c r="B2037" s="84">
        <v>50</v>
      </c>
      <c r="C2037" s="84" t="s">
        <v>109</v>
      </c>
      <c r="D2037" s="84">
        <v>2017</v>
      </c>
      <c r="E2037" s="84" t="s">
        <v>108</v>
      </c>
      <c r="F2037" s="85">
        <v>14.49347298157252</v>
      </c>
      <c r="G2037" s="86"/>
    </row>
    <row r="2038" spans="1:7" x14ac:dyDescent="0.45">
      <c r="A2038" s="84">
        <v>142140</v>
      </c>
      <c r="B2038" s="84">
        <v>63</v>
      </c>
      <c r="C2038" s="84" t="s">
        <v>109</v>
      </c>
      <c r="D2038" s="84">
        <v>2017</v>
      </c>
      <c r="E2038" s="84" t="s">
        <v>108</v>
      </c>
      <c r="F2038" s="85">
        <v>19.072483199589101</v>
      </c>
      <c r="G2038" s="86"/>
    </row>
    <row r="2039" spans="1:7" x14ac:dyDescent="0.45">
      <c r="A2039" s="84">
        <v>139591</v>
      </c>
      <c r="B2039" s="84">
        <v>63</v>
      </c>
      <c r="C2039" s="84" t="s">
        <v>109</v>
      </c>
      <c r="D2039" s="84">
        <v>2017</v>
      </c>
      <c r="E2039" s="84" t="s">
        <v>108</v>
      </c>
      <c r="F2039" s="85">
        <v>38.098816967104057</v>
      </c>
      <c r="G2039" s="86"/>
    </row>
    <row r="2040" spans="1:7" x14ac:dyDescent="0.45">
      <c r="A2040" s="84">
        <v>125542</v>
      </c>
      <c r="B2040" s="84">
        <v>32</v>
      </c>
      <c r="C2040" s="84" t="s">
        <v>109</v>
      </c>
      <c r="D2040" s="84">
        <v>2015</v>
      </c>
      <c r="E2040" s="84" t="s">
        <v>108</v>
      </c>
      <c r="F2040" s="85">
        <v>37.049185794666258</v>
      </c>
      <c r="G2040" s="86"/>
    </row>
    <row r="2041" spans="1:7" x14ac:dyDescent="0.45">
      <c r="A2041" s="84">
        <v>142142</v>
      </c>
      <c r="B2041" s="84">
        <v>40</v>
      </c>
      <c r="C2041" s="84" t="s">
        <v>109</v>
      </c>
      <c r="D2041" s="84">
        <v>2017</v>
      </c>
      <c r="E2041" s="84" t="s">
        <v>108</v>
      </c>
      <c r="F2041" s="85">
        <v>13.38129172791187</v>
      </c>
      <c r="G2041" s="86"/>
    </row>
    <row r="2042" spans="1:7" x14ac:dyDescent="0.45">
      <c r="A2042" s="84">
        <v>116744</v>
      </c>
      <c r="B2042" s="84">
        <v>110</v>
      </c>
      <c r="C2042" s="84" t="s">
        <v>109</v>
      </c>
      <c r="D2042" s="84">
        <v>2009</v>
      </c>
      <c r="E2042" s="84" t="s">
        <v>108</v>
      </c>
      <c r="F2042" s="85">
        <v>70.514467661478719</v>
      </c>
      <c r="G2042" s="86"/>
    </row>
    <row r="2043" spans="1:7" x14ac:dyDescent="0.45">
      <c r="A2043" s="84">
        <v>134228</v>
      </c>
      <c r="B2043" s="84">
        <v>90</v>
      </c>
      <c r="C2043" s="84" t="s">
        <v>111</v>
      </c>
      <c r="D2043" s="84">
        <v>1998</v>
      </c>
      <c r="E2043" s="84" t="s">
        <v>108</v>
      </c>
      <c r="F2043" s="85">
        <v>81.536586765373229</v>
      </c>
      <c r="G2043" s="86"/>
    </row>
    <row r="2044" spans="1:7" x14ac:dyDescent="0.45">
      <c r="A2044" s="84">
        <v>147707</v>
      </c>
      <c r="B2044" s="84">
        <v>90</v>
      </c>
      <c r="C2044" s="84" t="s">
        <v>111</v>
      </c>
      <c r="D2044" s="84">
        <v>1998</v>
      </c>
      <c r="E2044" s="84" t="s">
        <v>108</v>
      </c>
      <c r="F2044" s="85">
        <v>5.5104664714955058</v>
      </c>
      <c r="G2044" s="86"/>
    </row>
    <row r="2045" spans="1:7" x14ac:dyDescent="0.45">
      <c r="A2045" s="84">
        <v>147709</v>
      </c>
      <c r="B2045" s="84">
        <v>90</v>
      </c>
      <c r="C2045" s="84" t="s">
        <v>111</v>
      </c>
      <c r="D2045" s="84">
        <v>1998</v>
      </c>
      <c r="E2045" s="84" t="s">
        <v>108</v>
      </c>
      <c r="F2045" s="85">
        <v>192.16319684675119</v>
      </c>
      <c r="G2045" s="86"/>
    </row>
    <row r="2046" spans="1:7" x14ac:dyDescent="0.45">
      <c r="A2046" s="84">
        <v>147717</v>
      </c>
      <c r="B2046" s="84">
        <v>110</v>
      </c>
      <c r="C2046" s="84" t="s">
        <v>109</v>
      </c>
      <c r="D2046" s="84">
        <v>2018</v>
      </c>
      <c r="E2046" s="84" t="s">
        <v>108</v>
      </c>
      <c r="F2046" s="85">
        <v>19.740114559160549</v>
      </c>
      <c r="G2046" s="86"/>
    </row>
    <row r="2047" spans="1:7" x14ac:dyDescent="0.45">
      <c r="A2047" s="84">
        <v>114611</v>
      </c>
      <c r="B2047" s="84">
        <v>40</v>
      </c>
      <c r="C2047" s="84" t="s">
        <v>109</v>
      </c>
      <c r="D2047" s="84">
        <v>2009</v>
      </c>
      <c r="E2047" s="84" t="s">
        <v>108</v>
      </c>
      <c r="F2047" s="85">
        <v>2.9287437609469769</v>
      </c>
      <c r="G2047" s="86"/>
    </row>
    <row r="2048" spans="1:7" ht="19.5" x14ac:dyDescent="0.45">
      <c r="A2048" s="84">
        <v>114610</v>
      </c>
      <c r="B2048" s="84">
        <v>40</v>
      </c>
      <c r="C2048" s="84" t="s">
        <v>111</v>
      </c>
      <c r="D2048" s="84">
        <v>1998</v>
      </c>
      <c r="E2048" s="84" t="s">
        <v>108</v>
      </c>
      <c r="F2048" s="85">
        <v>55.451026777503031</v>
      </c>
      <c r="G2048" s="86" t="s">
        <v>163</v>
      </c>
    </row>
    <row r="2049" spans="1:7" x14ac:dyDescent="0.45">
      <c r="A2049" s="84">
        <v>147038</v>
      </c>
      <c r="B2049" s="84">
        <v>50</v>
      </c>
      <c r="C2049" s="84" t="s">
        <v>112</v>
      </c>
      <c r="D2049" s="84">
        <v>1901</v>
      </c>
      <c r="E2049" s="84" t="s">
        <v>108</v>
      </c>
      <c r="F2049" s="85">
        <v>11.550677935501451</v>
      </c>
      <c r="G2049" s="86" t="s">
        <v>127</v>
      </c>
    </row>
    <row r="2050" spans="1:7" x14ac:dyDescent="0.45">
      <c r="A2050" s="84">
        <v>103640</v>
      </c>
      <c r="B2050" s="84"/>
      <c r="C2050" s="84"/>
      <c r="D2050" s="84">
        <v>1901</v>
      </c>
      <c r="E2050" s="84" t="s">
        <v>108</v>
      </c>
      <c r="F2050" s="85">
        <v>55.046935136863787</v>
      </c>
      <c r="G2050" s="86" t="s">
        <v>127</v>
      </c>
    </row>
    <row r="2051" spans="1:7" x14ac:dyDescent="0.45">
      <c r="A2051" s="84">
        <v>14221</v>
      </c>
      <c r="B2051" s="84">
        <v>0</v>
      </c>
      <c r="C2051" s="84"/>
      <c r="D2051" s="84">
        <v>1901</v>
      </c>
      <c r="E2051" s="84"/>
      <c r="F2051" s="85">
        <v>6.8407957642651036</v>
      </c>
      <c r="G2051" s="86"/>
    </row>
    <row r="2052" spans="1:7" x14ac:dyDescent="0.45">
      <c r="A2052" s="84">
        <v>4117</v>
      </c>
      <c r="B2052" s="84">
        <v>40</v>
      </c>
      <c r="C2052" s="84" t="s">
        <v>124</v>
      </c>
      <c r="D2052" s="84">
        <v>1901</v>
      </c>
      <c r="E2052" s="84"/>
      <c r="F2052" s="85">
        <v>4.6895620891464844</v>
      </c>
      <c r="G2052" s="86"/>
    </row>
    <row r="2053" spans="1:7" x14ac:dyDescent="0.45">
      <c r="A2053" s="84">
        <v>14220</v>
      </c>
      <c r="B2053" s="84">
        <v>0</v>
      </c>
      <c r="C2053" s="84"/>
      <c r="D2053" s="84">
        <v>1901</v>
      </c>
      <c r="E2053" s="84"/>
      <c r="F2053" s="85">
        <v>2.4213933540333228</v>
      </c>
      <c r="G2053" s="86"/>
    </row>
    <row r="2054" spans="1:7" x14ac:dyDescent="0.45">
      <c r="A2054" s="84">
        <v>2604</v>
      </c>
      <c r="B2054" s="84">
        <v>50</v>
      </c>
      <c r="C2054" s="84" t="s">
        <v>124</v>
      </c>
      <c r="D2054" s="84">
        <v>1901</v>
      </c>
      <c r="E2054" s="84"/>
      <c r="F2054" s="85">
        <v>60.979445353011883</v>
      </c>
      <c r="G2054" s="86"/>
    </row>
    <row r="2055" spans="1:7" x14ac:dyDescent="0.45">
      <c r="A2055" s="84">
        <v>3878</v>
      </c>
      <c r="B2055" s="84">
        <v>32</v>
      </c>
      <c r="C2055" s="84" t="s">
        <v>109</v>
      </c>
      <c r="D2055" s="84">
        <v>2004</v>
      </c>
      <c r="E2055" s="84"/>
      <c r="F2055" s="85">
        <v>38.262946215134527</v>
      </c>
      <c r="G2055" s="86"/>
    </row>
    <row r="2056" spans="1:7" x14ac:dyDescent="0.45">
      <c r="A2056" s="84">
        <v>14218</v>
      </c>
      <c r="B2056" s="84">
        <v>0</v>
      </c>
      <c r="C2056" s="84"/>
      <c r="D2056" s="84">
        <v>0</v>
      </c>
      <c r="E2056" s="84"/>
      <c r="F2056" s="85">
        <v>3.5894318566179781</v>
      </c>
      <c r="G2056" s="86"/>
    </row>
    <row r="2057" spans="1:7" x14ac:dyDescent="0.45">
      <c r="A2057" s="84">
        <v>2697</v>
      </c>
      <c r="B2057" s="84">
        <v>32</v>
      </c>
      <c r="C2057" s="84" t="s">
        <v>109</v>
      </c>
      <c r="D2057" s="84">
        <v>2018</v>
      </c>
      <c r="E2057" s="84"/>
      <c r="F2057" s="85">
        <v>7.2974464410189022</v>
      </c>
      <c r="G2057" s="86"/>
    </row>
    <row r="2058" spans="1:7" x14ac:dyDescent="0.45">
      <c r="A2058" s="84">
        <v>2696</v>
      </c>
      <c r="B2058" s="84">
        <v>50</v>
      </c>
      <c r="C2058" s="84" t="s">
        <v>109</v>
      </c>
      <c r="D2058" s="84">
        <v>2018</v>
      </c>
      <c r="E2058" s="84"/>
      <c r="F2058" s="85">
        <v>68.776204391420691</v>
      </c>
      <c r="G2058" s="86"/>
    </row>
    <row r="2059" spans="1:7" x14ac:dyDescent="0.45">
      <c r="A2059" s="84">
        <v>110846</v>
      </c>
      <c r="B2059" s="84">
        <v>160</v>
      </c>
      <c r="C2059" s="84" t="s">
        <v>109</v>
      </c>
      <c r="D2059" s="84">
        <v>2008</v>
      </c>
      <c r="E2059" s="84" t="s">
        <v>108</v>
      </c>
      <c r="F2059" s="85">
        <v>29.28454080980794</v>
      </c>
      <c r="G2059" s="86"/>
    </row>
    <row r="2060" spans="1:7" x14ac:dyDescent="0.45">
      <c r="A2060" s="84">
        <v>121450</v>
      </c>
      <c r="B2060" s="84">
        <v>160</v>
      </c>
      <c r="C2060" s="84" t="s">
        <v>109</v>
      </c>
      <c r="D2060" s="84">
        <v>2008</v>
      </c>
      <c r="E2060" s="84" t="s">
        <v>108</v>
      </c>
      <c r="F2060" s="85">
        <v>113.3624301411357</v>
      </c>
      <c r="G2060" s="86"/>
    </row>
    <row r="2061" spans="1:7" x14ac:dyDescent="0.45">
      <c r="A2061" s="84">
        <v>123417</v>
      </c>
      <c r="B2061" s="84">
        <v>160</v>
      </c>
      <c r="C2061" s="84" t="s">
        <v>109</v>
      </c>
      <c r="D2061" s="84">
        <v>2013</v>
      </c>
      <c r="E2061" s="84" t="s">
        <v>108</v>
      </c>
      <c r="F2061" s="85">
        <v>89.863744879740011</v>
      </c>
      <c r="G2061" s="86"/>
    </row>
    <row r="2062" spans="1:7" x14ac:dyDescent="0.45">
      <c r="A2062" s="84">
        <v>123420</v>
      </c>
      <c r="B2062" s="84">
        <v>160</v>
      </c>
      <c r="C2062" s="84" t="s">
        <v>109</v>
      </c>
      <c r="D2062" s="84">
        <v>2014</v>
      </c>
      <c r="E2062" s="84" t="s">
        <v>108</v>
      </c>
      <c r="F2062" s="85">
        <v>322.3669689612081</v>
      </c>
      <c r="G2062" s="86"/>
    </row>
    <row r="2063" spans="1:7" x14ac:dyDescent="0.45">
      <c r="A2063" s="84">
        <v>123422</v>
      </c>
      <c r="B2063" s="84">
        <v>40</v>
      </c>
      <c r="C2063" s="84" t="s">
        <v>109</v>
      </c>
      <c r="D2063" s="84">
        <v>2014</v>
      </c>
      <c r="E2063" s="84" t="s">
        <v>108</v>
      </c>
      <c r="F2063" s="85">
        <v>29.40531398022765</v>
      </c>
      <c r="G2063" s="86"/>
    </row>
    <row r="2064" spans="1:7" x14ac:dyDescent="0.45">
      <c r="A2064" s="84">
        <v>134199</v>
      </c>
      <c r="B2064" s="84">
        <v>160</v>
      </c>
      <c r="C2064" s="84" t="s">
        <v>109</v>
      </c>
      <c r="D2064" s="84">
        <v>2005</v>
      </c>
      <c r="E2064" s="84" t="s">
        <v>108</v>
      </c>
      <c r="F2064" s="85">
        <v>199.80684295251879</v>
      </c>
      <c r="G2064" s="86"/>
    </row>
    <row r="2065" spans="1:7" x14ac:dyDescent="0.45">
      <c r="A2065" s="84">
        <v>134200</v>
      </c>
      <c r="B2065" s="84">
        <v>160</v>
      </c>
      <c r="C2065" s="84" t="s">
        <v>109</v>
      </c>
      <c r="D2065" s="84">
        <v>2008</v>
      </c>
      <c r="E2065" s="84" t="s">
        <v>108</v>
      </c>
      <c r="F2065" s="85">
        <v>152.23577628008621</v>
      </c>
      <c r="G2065" s="86"/>
    </row>
    <row r="2066" spans="1:7" x14ac:dyDescent="0.45">
      <c r="A2066" s="84">
        <v>134252</v>
      </c>
      <c r="B2066" s="84">
        <v>110</v>
      </c>
      <c r="C2066" s="84" t="s">
        <v>109</v>
      </c>
      <c r="D2066" s="84">
        <v>2008</v>
      </c>
      <c r="E2066" s="84" t="s">
        <v>108</v>
      </c>
      <c r="F2066" s="85">
        <v>114.4884042844793</v>
      </c>
      <c r="G2066" s="86"/>
    </row>
    <row r="2067" spans="1:7" x14ac:dyDescent="0.45">
      <c r="A2067" s="84">
        <v>147720</v>
      </c>
      <c r="B2067" s="84">
        <v>110</v>
      </c>
      <c r="C2067" s="84" t="s">
        <v>109</v>
      </c>
      <c r="D2067" s="84">
        <v>2018</v>
      </c>
      <c r="E2067" s="84" t="s">
        <v>108</v>
      </c>
      <c r="F2067" s="85">
        <v>0.52788605257431398</v>
      </c>
      <c r="G2067" s="86"/>
    </row>
    <row r="2068" spans="1:7" x14ac:dyDescent="0.45">
      <c r="A2068" s="84">
        <v>159704</v>
      </c>
      <c r="B2068" s="84">
        <v>110</v>
      </c>
      <c r="C2068" s="84" t="s">
        <v>109</v>
      </c>
      <c r="D2068" s="84">
        <v>2019</v>
      </c>
      <c r="E2068" s="84" t="s">
        <v>108</v>
      </c>
      <c r="F2068" s="85">
        <v>123.61725962625221</v>
      </c>
      <c r="G2068" s="86"/>
    </row>
    <row r="2069" spans="1:7" x14ac:dyDescent="0.45">
      <c r="A2069" s="84">
        <v>132268</v>
      </c>
      <c r="B2069" s="84">
        <v>160</v>
      </c>
      <c r="C2069" s="84" t="s">
        <v>109</v>
      </c>
      <c r="D2069" s="84">
        <v>1901</v>
      </c>
      <c r="E2069" s="84" t="s">
        <v>108</v>
      </c>
      <c r="F2069" s="85">
        <v>220.22820349066629</v>
      </c>
      <c r="G2069" s="86"/>
    </row>
    <row r="2070" spans="1:7" x14ac:dyDescent="0.45">
      <c r="A2070" s="84">
        <v>99742</v>
      </c>
      <c r="B2070" s="84">
        <v>160</v>
      </c>
      <c r="C2070" s="84" t="s">
        <v>109</v>
      </c>
      <c r="D2070" s="84">
        <v>2005</v>
      </c>
      <c r="E2070" s="84" t="s">
        <v>108</v>
      </c>
      <c r="F2070" s="85">
        <v>18.46025506971818</v>
      </c>
      <c r="G2070" s="86"/>
    </row>
    <row r="2071" spans="1:7" x14ac:dyDescent="0.45">
      <c r="A2071" s="84">
        <v>112081</v>
      </c>
      <c r="B2071" s="84">
        <v>160</v>
      </c>
      <c r="C2071" s="84" t="s">
        <v>109</v>
      </c>
      <c r="D2071" s="84">
        <v>2006</v>
      </c>
      <c r="E2071" s="84" t="s">
        <v>108</v>
      </c>
      <c r="F2071" s="85">
        <v>119.6108379229529</v>
      </c>
      <c r="G2071" s="86"/>
    </row>
    <row r="2072" spans="1:7" x14ac:dyDescent="0.45">
      <c r="A2072" s="84">
        <v>120496</v>
      </c>
      <c r="B2072" s="84">
        <v>160</v>
      </c>
      <c r="C2072" s="84" t="s">
        <v>109</v>
      </c>
      <c r="D2072" s="84">
        <v>2005</v>
      </c>
      <c r="E2072" s="84" t="s">
        <v>108</v>
      </c>
      <c r="F2072" s="85">
        <v>19.018534212486699</v>
      </c>
      <c r="G2072" s="86"/>
    </row>
    <row r="2073" spans="1:7" x14ac:dyDescent="0.45">
      <c r="A2073" s="84">
        <v>112080</v>
      </c>
      <c r="B2073" s="84">
        <v>160</v>
      </c>
      <c r="C2073" s="84" t="s">
        <v>109</v>
      </c>
      <c r="D2073" s="84">
        <v>2006</v>
      </c>
      <c r="E2073" s="84" t="s">
        <v>108</v>
      </c>
      <c r="F2073" s="85">
        <v>119.2466233530818</v>
      </c>
      <c r="G2073" s="86"/>
    </row>
    <row r="2074" spans="1:7" x14ac:dyDescent="0.45">
      <c r="A2074" s="84">
        <v>149688</v>
      </c>
      <c r="B2074" s="84">
        <v>50</v>
      </c>
      <c r="C2074" s="84" t="s">
        <v>109</v>
      </c>
      <c r="D2074" s="84">
        <v>2018</v>
      </c>
      <c r="E2074" s="84" t="s">
        <v>108</v>
      </c>
      <c r="F2074" s="85">
        <v>0.70649824484155499</v>
      </c>
      <c r="G2074" s="86"/>
    </row>
    <row r="2075" spans="1:7" x14ac:dyDescent="0.45">
      <c r="A2075" s="84">
        <v>149690</v>
      </c>
      <c r="B2075" s="84">
        <v>110</v>
      </c>
      <c r="C2075" s="84" t="s">
        <v>109</v>
      </c>
      <c r="D2075" s="84">
        <v>2018</v>
      </c>
      <c r="E2075" s="84" t="s">
        <v>108</v>
      </c>
      <c r="F2075" s="85">
        <v>6.4045939645053602</v>
      </c>
      <c r="G2075" s="86" t="s">
        <v>187</v>
      </c>
    </row>
    <row r="2076" spans="1:7" x14ac:dyDescent="0.45">
      <c r="A2076" s="84">
        <v>134224</v>
      </c>
      <c r="B2076" s="84">
        <v>50</v>
      </c>
      <c r="C2076" s="84" t="s">
        <v>109</v>
      </c>
      <c r="D2076" s="84">
        <v>2006</v>
      </c>
      <c r="E2076" s="84" t="s">
        <v>108</v>
      </c>
      <c r="F2076" s="85">
        <v>61.664555984552422</v>
      </c>
      <c r="G2076" s="86"/>
    </row>
    <row r="2077" spans="1:7" x14ac:dyDescent="0.45">
      <c r="A2077" s="84">
        <v>159702</v>
      </c>
      <c r="B2077" s="84">
        <v>110</v>
      </c>
      <c r="C2077" s="84" t="s">
        <v>109</v>
      </c>
      <c r="D2077" s="84">
        <v>2019</v>
      </c>
      <c r="E2077" s="84" t="s">
        <v>108</v>
      </c>
      <c r="F2077" s="85">
        <v>200.78723507592909</v>
      </c>
      <c r="G2077" s="86"/>
    </row>
    <row r="2078" spans="1:7" x14ac:dyDescent="0.45">
      <c r="A2078" s="84">
        <v>124440</v>
      </c>
      <c r="B2078" s="84">
        <v>110</v>
      </c>
      <c r="C2078" s="84" t="s">
        <v>109</v>
      </c>
      <c r="D2078" s="84">
        <v>1901</v>
      </c>
      <c r="E2078" s="84" t="s">
        <v>108</v>
      </c>
      <c r="F2078" s="85">
        <v>43.981429389443797</v>
      </c>
      <c r="G2078" s="86" t="s">
        <v>164</v>
      </c>
    </row>
    <row r="2079" spans="1:7" x14ac:dyDescent="0.45">
      <c r="A2079" s="84">
        <v>124441</v>
      </c>
      <c r="B2079" s="84">
        <v>160</v>
      </c>
      <c r="C2079" s="84" t="s">
        <v>109</v>
      </c>
      <c r="D2079" s="84">
        <v>2014</v>
      </c>
      <c r="E2079" s="84" t="s">
        <v>108</v>
      </c>
      <c r="F2079" s="85">
        <v>51.514103062504397</v>
      </c>
      <c r="G2079" s="86"/>
    </row>
    <row r="2080" spans="1:7" x14ac:dyDescent="0.45">
      <c r="A2080" s="84">
        <v>124444</v>
      </c>
      <c r="B2080" s="84">
        <v>110</v>
      </c>
      <c r="C2080" s="84" t="s">
        <v>109</v>
      </c>
      <c r="D2080" s="84">
        <v>2014</v>
      </c>
      <c r="E2080" s="84" t="s">
        <v>108</v>
      </c>
      <c r="F2080" s="85">
        <v>11.202535005245441</v>
      </c>
      <c r="G2080" s="86"/>
    </row>
    <row r="2081" spans="1:7" x14ac:dyDescent="0.45">
      <c r="A2081" s="84">
        <v>134202</v>
      </c>
      <c r="B2081" s="84">
        <v>63</v>
      </c>
      <c r="C2081" s="84" t="s">
        <v>109</v>
      </c>
      <c r="D2081" s="84">
        <v>2005</v>
      </c>
      <c r="E2081" s="84" t="s">
        <v>108</v>
      </c>
      <c r="F2081" s="85">
        <v>68.179245849097612</v>
      </c>
      <c r="G2081" s="86"/>
    </row>
    <row r="2082" spans="1:7" x14ac:dyDescent="0.45">
      <c r="A2082" s="84">
        <v>134201</v>
      </c>
      <c r="B2082" s="84">
        <v>63</v>
      </c>
      <c r="C2082" s="84" t="s">
        <v>109</v>
      </c>
      <c r="D2082" s="84">
        <v>2008</v>
      </c>
      <c r="E2082" s="84" t="s">
        <v>108</v>
      </c>
      <c r="F2082" s="85">
        <v>57.277778389279753</v>
      </c>
      <c r="G2082" s="86"/>
    </row>
    <row r="2083" spans="1:7" x14ac:dyDescent="0.45">
      <c r="A2083" s="84"/>
      <c r="B2083" s="84">
        <v>63</v>
      </c>
      <c r="C2083" s="84" t="s">
        <v>109</v>
      </c>
      <c r="D2083" s="84">
        <v>2005</v>
      </c>
      <c r="E2083" s="84"/>
      <c r="F2083" s="85">
        <v>0.77185197605965195</v>
      </c>
      <c r="G2083" s="86"/>
    </row>
    <row r="2084" spans="1:7" x14ac:dyDescent="0.45">
      <c r="A2084" s="84"/>
      <c r="B2084" s="84">
        <v>63</v>
      </c>
      <c r="C2084" s="84" t="s">
        <v>109</v>
      </c>
      <c r="D2084" s="84">
        <v>2008</v>
      </c>
      <c r="E2084" s="84"/>
      <c r="F2084" s="85">
        <v>0.16399333267862501</v>
      </c>
      <c r="G2084" s="86"/>
    </row>
    <row r="2085" spans="1:7" x14ac:dyDescent="0.45">
      <c r="A2085" s="84">
        <v>110855</v>
      </c>
      <c r="B2085" s="84">
        <v>90</v>
      </c>
      <c r="C2085" s="84" t="s">
        <v>109</v>
      </c>
      <c r="D2085" s="84">
        <v>2008</v>
      </c>
      <c r="E2085" s="84" t="s">
        <v>108</v>
      </c>
      <c r="F2085" s="85">
        <v>12.06374209468507</v>
      </c>
      <c r="G2085" s="86"/>
    </row>
    <row r="2086" spans="1:7" x14ac:dyDescent="0.45">
      <c r="A2086" s="84">
        <v>117929</v>
      </c>
      <c r="B2086" s="84">
        <v>90</v>
      </c>
      <c r="C2086" s="84" t="s">
        <v>109</v>
      </c>
      <c r="D2086" s="84">
        <v>2010</v>
      </c>
      <c r="E2086" s="84" t="s">
        <v>108</v>
      </c>
      <c r="F2086" s="85">
        <v>196.1651248288693</v>
      </c>
      <c r="G2086" s="86"/>
    </row>
    <row r="2087" spans="1:7" x14ac:dyDescent="0.45">
      <c r="A2087" s="84">
        <v>149655</v>
      </c>
      <c r="B2087" s="84">
        <v>90</v>
      </c>
      <c r="C2087" s="84" t="s">
        <v>109</v>
      </c>
      <c r="D2087" s="84">
        <v>2018</v>
      </c>
      <c r="E2087" s="84" t="s">
        <v>108</v>
      </c>
      <c r="F2087" s="85">
        <v>2.9886754617618001</v>
      </c>
      <c r="G2087" s="86"/>
    </row>
    <row r="2088" spans="1:7" x14ac:dyDescent="0.45">
      <c r="A2088" s="84">
        <v>149708</v>
      </c>
      <c r="B2088" s="84">
        <v>110</v>
      </c>
      <c r="C2088" s="84" t="s">
        <v>109</v>
      </c>
      <c r="D2088" s="84">
        <v>2018</v>
      </c>
      <c r="E2088" s="84" t="s">
        <v>108</v>
      </c>
      <c r="F2088" s="85">
        <v>175.05448494962951</v>
      </c>
      <c r="G2088" s="86"/>
    </row>
    <row r="2089" spans="1:7" x14ac:dyDescent="0.45">
      <c r="A2089" s="84">
        <v>142178</v>
      </c>
      <c r="B2089" s="84">
        <v>110</v>
      </c>
      <c r="C2089" s="84" t="s">
        <v>109</v>
      </c>
      <c r="D2089" s="84">
        <v>2017</v>
      </c>
      <c r="E2089" s="84" t="s">
        <v>108</v>
      </c>
      <c r="F2089" s="85">
        <v>165.50048536655481</v>
      </c>
      <c r="G2089" s="86"/>
    </row>
    <row r="2090" spans="1:7" x14ac:dyDescent="0.45">
      <c r="A2090" s="84">
        <v>126241</v>
      </c>
      <c r="B2090" s="84">
        <v>110</v>
      </c>
      <c r="C2090" s="84" t="s">
        <v>109</v>
      </c>
      <c r="D2090" s="84">
        <v>2015</v>
      </c>
      <c r="E2090" s="84" t="s">
        <v>108</v>
      </c>
      <c r="F2090" s="85">
        <v>3.1551446440318922</v>
      </c>
      <c r="G2090" s="86"/>
    </row>
    <row r="2091" spans="1:7" x14ac:dyDescent="0.45">
      <c r="A2091" s="84">
        <v>149654</v>
      </c>
      <c r="B2091" s="84">
        <v>90</v>
      </c>
      <c r="C2091" s="84" t="s">
        <v>111</v>
      </c>
      <c r="D2091" s="84">
        <v>1994</v>
      </c>
      <c r="E2091" s="84" t="s">
        <v>108</v>
      </c>
      <c r="F2091" s="85">
        <v>72.560047126929035</v>
      </c>
      <c r="G2091" s="86"/>
    </row>
    <row r="2092" spans="1:7" x14ac:dyDescent="0.45">
      <c r="A2092" s="84">
        <v>149683</v>
      </c>
      <c r="B2092" s="84">
        <v>110</v>
      </c>
      <c r="C2092" s="84" t="s">
        <v>109</v>
      </c>
      <c r="D2092" s="84">
        <v>2018</v>
      </c>
      <c r="E2092" s="84" t="s">
        <v>108</v>
      </c>
      <c r="F2092" s="85">
        <v>351.62850393991943</v>
      </c>
      <c r="G2092" s="86"/>
    </row>
    <row r="2093" spans="1:7" x14ac:dyDescent="0.45">
      <c r="A2093" s="84">
        <v>99656</v>
      </c>
      <c r="B2093" s="84">
        <v>90</v>
      </c>
      <c r="C2093" s="84" t="s">
        <v>111</v>
      </c>
      <c r="D2093" s="84">
        <v>1999</v>
      </c>
      <c r="E2093" s="84" t="s">
        <v>108</v>
      </c>
      <c r="F2093" s="85">
        <v>216.49166636451079</v>
      </c>
      <c r="G2093" s="86" t="s">
        <v>275</v>
      </c>
    </row>
    <row r="2094" spans="1:7" x14ac:dyDescent="0.45">
      <c r="A2094" s="84">
        <v>106316</v>
      </c>
      <c r="B2094" s="84">
        <v>90</v>
      </c>
      <c r="C2094" s="84" t="s">
        <v>109</v>
      </c>
      <c r="D2094" s="84">
        <v>2006</v>
      </c>
      <c r="E2094" s="84" t="s">
        <v>108</v>
      </c>
      <c r="F2094" s="85">
        <v>81.08131471581919</v>
      </c>
      <c r="G2094" s="86"/>
    </row>
    <row r="2095" spans="1:7" x14ac:dyDescent="0.45">
      <c r="A2095" s="84">
        <v>116801</v>
      </c>
      <c r="B2095" s="84">
        <v>90</v>
      </c>
      <c r="C2095" s="84" t="s">
        <v>111</v>
      </c>
      <c r="D2095" s="84">
        <v>2001</v>
      </c>
      <c r="E2095" s="84" t="s">
        <v>108</v>
      </c>
      <c r="F2095" s="85">
        <v>180.76264957993229</v>
      </c>
      <c r="G2095" s="86"/>
    </row>
    <row r="2096" spans="1:7" x14ac:dyDescent="0.45">
      <c r="A2096" s="84">
        <v>116809</v>
      </c>
      <c r="B2096" s="84">
        <v>90</v>
      </c>
      <c r="C2096" s="84" t="s">
        <v>111</v>
      </c>
      <c r="D2096" s="84">
        <v>1999</v>
      </c>
      <c r="E2096" s="84" t="s">
        <v>108</v>
      </c>
      <c r="F2096" s="85">
        <v>36.89670584054771</v>
      </c>
      <c r="G2096" s="86"/>
    </row>
    <row r="2097" spans="1:7" ht="19.5" x14ac:dyDescent="0.45">
      <c r="A2097" s="84">
        <v>117751</v>
      </c>
      <c r="B2097" s="84">
        <v>90</v>
      </c>
      <c r="C2097" s="84" t="s">
        <v>111</v>
      </c>
      <c r="D2097" s="84">
        <v>1995</v>
      </c>
      <c r="E2097" s="84" t="s">
        <v>108</v>
      </c>
      <c r="F2097" s="85">
        <v>89.975649139548537</v>
      </c>
      <c r="G2097" s="86" t="s">
        <v>276</v>
      </c>
    </row>
    <row r="2098" spans="1:7" x14ac:dyDescent="0.45">
      <c r="A2098" s="84">
        <v>127351</v>
      </c>
      <c r="B2098" s="84">
        <v>110</v>
      </c>
      <c r="C2098" s="84" t="s">
        <v>109</v>
      </c>
      <c r="D2098" s="84">
        <v>2016</v>
      </c>
      <c r="E2098" s="84" t="s">
        <v>108</v>
      </c>
      <c r="F2098" s="85">
        <v>8.7215998324174642</v>
      </c>
      <c r="G2098" s="86"/>
    </row>
    <row r="2099" spans="1:7" x14ac:dyDescent="0.45">
      <c r="A2099" s="84">
        <v>127352</v>
      </c>
      <c r="B2099" s="84">
        <v>110</v>
      </c>
      <c r="C2099" s="84" t="s">
        <v>109</v>
      </c>
      <c r="D2099" s="84">
        <v>2014</v>
      </c>
      <c r="E2099" s="84" t="s">
        <v>108</v>
      </c>
      <c r="F2099" s="85">
        <v>151.23316135006951</v>
      </c>
      <c r="G2099" s="86"/>
    </row>
    <row r="2100" spans="1:7" x14ac:dyDescent="0.45">
      <c r="A2100" s="84">
        <v>127372</v>
      </c>
      <c r="B2100" s="84">
        <v>110</v>
      </c>
      <c r="C2100" s="84" t="s">
        <v>109</v>
      </c>
      <c r="D2100" s="84">
        <v>2010</v>
      </c>
      <c r="E2100" s="84" t="s">
        <v>108</v>
      </c>
      <c r="F2100" s="85">
        <v>3.602735272378395</v>
      </c>
      <c r="G2100" s="86"/>
    </row>
    <row r="2101" spans="1:7" x14ac:dyDescent="0.45">
      <c r="A2101" s="84">
        <v>127399</v>
      </c>
      <c r="B2101" s="84">
        <v>110</v>
      </c>
      <c r="C2101" s="84" t="s">
        <v>109</v>
      </c>
      <c r="D2101" s="84">
        <v>2016</v>
      </c>
      <c r="E2101" s="84" t="s">
        <v>108</v>
      </c>
      <c r="F2101" s="85">
        <v>406.37873969651417</v>
      </c>
      <c r="G2101" s="86"/>
    </row>
    <row r="2102" spans="1:7" x14ac:dyDescent="0.45">
      <c r="A2102" s="84">
        <v>134218</v>
      </c>
      <c r="B2102" s="84">
        <v>90</v>
      </c>
      <c r="C2102" s="84" t="s">
        <v>111</v>
      </c>
      <c r="D2102" s="84">
        <v>1996</v>
      </c>
      <c r="E2102" s="84" t="s">
        <v>108</v>
      </c>
      <c r="F2102" s="85">
        <v>77.965084112730466</v>
      </c>
      <c r="G2102" s="86"/>
    </row>
    <row r="2103" spans="1:7" x14ac:dyDescent="0.45">
      <c r="A2103" s="84">
        <v>134219</v>
      </c>
      <c r="B2103" s="84">
        <v>90</v>
      </c>
      <c r="C2103" s="84" t="s">
        <v>111</v>
      </c>
      <c r="D2103" s="84">
        <v>1996</v>
      </c>
      <c r="E2103" s="84" t="s">
        <v>108</v>
      </c>
      <c r="F2103" s="85">
        <v>19.81227547262791</v>
      </c>
      <c r="G2103" s="86"/>
    </row>
    <row r="2104" spans="1:7" x14ac:dyDescent="0.45">
      <c r="A2104" s="84">
        <v>134220</v>
      </c>
      <c r="B2104" s="84">
        <v>90</v>
      </c>
      <c r="C2104" s="84" t="s">
        <v>111</v>
      </c>
      <c r="D2104" s="84">
        <v>2001</v>
      </c>
      <c r="E2104" s="84" t="s">
        <v>108</v>
      </c>
      <c r="F2104" s="85">
        <v>101.3277866794823</v>
      </c>
      <c r="G2104" s="86"/>
    </row>
    <row r="2105" spans="1:7" x14ac:dyDescent="0.45">
      <c r="A2105" s="84">
        <v>134753</v>
      </c>
      <c r="B2105" s="84">
        <v>90</v>
      </c>
      <c r="C2105" s="84" t="s">
        <v>111</v>
      </c>
      <c r="D2105" s="84">
        <v>1999</v>
      </c>
      <c r="E2105" s="84" t="s">
        <v>108</v>
      </c>
      <c r="F2105" s="85">
        <v>222.16700712723471</v>
      </c>
      <c r="G2105" s="86"/>
    </row>
    <row r="2106" spans="1:7" x14ac:dyDescent="0.45">
      <c r="A2106" s="84">
        <v>134756</v>
      </c>
      <c r="B2106" s="84">
        <v>110</v>
      </c>
      <c r="C2106" s="84" t="s">
        <v>109</v>
      </c>
      <c r="D2106" s="84">
        <v>2006</v>
      </c>
      <c r="E2106" s="84" t="s">
        <v>108</v>
      </c>
      <c r="F2106" s="85">
        <v>67.775236954018112</v>
      </c>
      <c r="G2106" s="86"/>
    </row>
    <row r="2107" spans="1:7" x14ac:dyDescent="0.45">
      <c r="A2107" s="84">
        <v>110863</v>
      </c>
      <c r="B2107" s="84">
        <v>50</v>
      </c>
      <c r="C2107" s="84" t="s">
        <v>109</v>
      </c>
      <c r="D2107" s="84">
        <v>2006</v>
      </c>
      <c r="E2107" s="84" t="s">
        <v>108</v>
      </c>
      <c r="F2107" s="85">
        <v>26.023047824066019</v>
      </c>
      <c r="G2107" s="86"/>
    </row>
    <row r="2108" spans="1:7" x14ac:dyDescent="0.45">
      <c r="A2108" s="84">
        <v>110865</v>
      </c>
      <c r="B2108" s="84">
        <v>50</v>
      </c>
      <c r="C2108" s="84" t="s">
        <v>109</v>
      </c>
      <c r="D2108" s="84">
        <v>2006</v>
      </c>
      <c r="E2108" s="84" t="s">
        <v>108</v>
      </c>
      <c r="F2108" s="85">
        <v>3.1326766733800202</v>
      </c>
      <c r="G2108" s="86"/>
    </row>
    <row r="2109" spans="1:7" x14ac:dyDescent="0.45">
      <c r="A2109" s="84">
        <v>110866</v>
      </c>
      <c r="B2109" s="84">
        <v>90</v>
      </c>
      <c r="C2109" s="84" t="s">
        <v>109</v>
      </c>
      <c r="D2109" s="84">
        <v>2006</v>
      </c>
      <c r="E2109" s="84" t="s">
        <v>108</v>
      </c>
      <c r="F2109" s="85">
        <v>11.674243788286111</v>
      </c>
      <c r="G2109" s="86"/>
    </row>
    <row r="2110" spans="1:7" x14ac:dyDescent="0.45">
      <c r="A2110" s="84">
        <v>110867</v>
      </c>
      <c r="B2110" s="84">
        <v>50</v>
      </c>
      <c r="C2110" s="84" t="s">
        <v>109</v>
      </c>
      <c r="D2110" s="84">
        <v>2006</v>
      </c>
      <c r="E2110" s="84" t="s">
        <v>108</v>
      </c>
      <c r="F2110" s="85">
        <v>3.5635444240532448</v>
      </c>
      <c r="G2110" s="86"/>
    </row>
    <row r="2111" spans="1:7" x14ac:dyDescent="0.45">
      <c r="A2111" s="84">
        <v>110869</v>
      </c>
      <c r="B2111" s="84">
        <v>50</v>
      </c>
      <c r="C2111" s="84" t="s">
        <v>109</v>
      </c>
      <c r="D2111" s="84">
        <v>2006</v>
      </c>
      <c r="E2111" s="84" t="s">
        <v>108</v>
      </c>
      <c r="F2111" s="85">
        <v>25.446903240086769</v>
      </c>
      <c r="G2111" s="86"/>
    </row>
    <row r="2112" spans="1:7" x14ac:dyDescent="0.45">
      <c r="A2112" s="84">
        <v>110870</v>
      </c>
      <c r="B2112" s="84">
        <v>50</v>
      </c>
      <c r="C2112" s="84" t="s">
        <v>109</v>
      </c>
      <c r="D2112" s="84">
        <v>2006</v>
      </c>
      <c r="E2112" s="84" t="s">
        <v>108</v>
      </c>
      <c r="F2112" s="85">
        <v>24.007222531834731</v>
      </c>
      <c r="G2112" s="86"/>
    </row>
    <row r="2113" spans="1:7" x14ac:dyDescent="0.45">
      <c r="A2113" s="84">
        <v>110871</v>
      </c>
      <c r="B2113" s="84">
        <v>50</v>
      </c>
      <c r="C2113" s="84" t="s">
        <v>109</v>
      </c>
      <c r="D2113" s="84">
        <v>2006</v>
      </c>
      <c r="E2113" s="84" t="s">
        <v>108</v>
      </c>
      <c r="F2113" s="85">
        <v>13.91251338643632</v>
      </c>
      <c r="G2113" s="86"/>
    </row>
    <row r="2114" spans="1:7" x14ac:dyDescent="0.45">
      <c r="A2114" s="84">
        <v>110872</v>
      </c>
      <c r="B2114" s="84">
        <v>90</v>
      </c>
      <c r="C2114" s="84" t="s">
        <v>109</v>
      </c>
      <c r="D2114" s="84">
        <v>2006</v>
      </c>
      <c r="E2114" s="84" t="s">
        <v>108</v>
      </c>
      <c r="F2114" s="85">
        <v>27.901265460429691</v>
      </c>
      <c r="G2114" s="86"/>
    </row>
    <row r="2115" spans="1:7" x14ac:dyDescent="0.45">
      <c r="A2115" s="84">
        <v>110873</v>
      </c>
      <c r="B2115" s="84">
        <v>90</v>
      </c>
      <c r="C2115" s="84" t="s">
        <v>109</v>
      </c>
      <c r="D2115" s="84">
        <v>2006</v>
      </c>
      <c r="E2115" s="84" t="s">
        <v>108</v>
      </c>
      <c r="F2115" s="85">
        <v>24.95405880711607</v>
      </c>
      <c r="G2115" s="86"/>
    </row>
    <row r="2116" spans="1:7" ht="19.5" x14ac:dyDescent="0.45">
      <c r="A2116" s="84">
        <v>110874</v>
      </c>
      <c r="B2116" s="84">
        <v>110</v>
      </c>
      <c r="C2116" s="84" t="s">
        <v>109</v>
      </c>
      <c r="D2116" s="84">
        <v>2006</v>
      </c>
      <c r="E2116" s="84" t="s">
        <v>108</v>
      </c>
      <c r="F2116" s="85">
        <v>11.18827655863525</v>
      </c>
      <c r="G2116" s="86" t="s">
        <v>312</v>
      </c>
    </row>
    <row r="2117" spans="1:7" ht="19.5" x14ac:dyDescent="0.45">
      <c r="A2117" s="84">
        <v>127361</v>
      </c>
      <c r="B2117" s="84">
        <v>110</v>
      </c>
      <c r="C2117" s="84" t="s">
        <v>109</v>
      </c>
      <c r="D2117" s="84">
        <v>2006</v>
      </c>
      <c r="E2117" s="84" t="s">
        <v>108</v>
      </c>
      <c r="F2117" s="85">
        <v>3.0081968247739361</v>
      </c>
      <c r="G2117" s="86" t="s">
        <v>312</v>
      </c>
    </row>
    <row r="2118" spans="1:7" x14ac:dyDescent="0.45">
      <c r="A2118" s="84">
        <v>127365</v>
      </c>
      <c r="B2118" s="84">
        <v>110</v>
      </c>
      <c r="C2118" s="84" t="s">
        <v>109</v>
      </c>
      <c r="D2118" s="84">
        <v>2016</v>
      </c>
      <c r="E2118" s="84" t="s">
        <v>108</v>
      </c>
      <c r="F2118" s="85">
        <v>0.76517462604959696</v>
      </c>
      <c r="G2118" s="86"/>
    </row>
    <row r="2119" spans="1:7" x14ac:dyDescent="0.45">
      <c r="A2119" s="84">
        <v>137698</v>
      </c>
      <c r="B2119" s="84">
        <v>50</v>
      </c>
      <c r="C2119" s="84" t="s">
        <v>109</v>
      </c>
      <c r="D2119" s="84">
        <v>2006</v>
      </c>
      <c r="E2119" s="84" t="s">
        <v>108</v>
      </c>
      <c r="F2119" s="85">
        <v>0.64855030526354096</v>
      </c>
      <c r="G2119" s="86"/>
    </row>
    <row r="2120" spans="1:7" x14ac:dyDescent="0.45">
      <c r="A2120" s="84">
        <v>124649</v>
      </c>
      <c r="B2120" s="84">
        <v>63</v>
      </c>
      <c r="C2120" s="84" t="s">
        <v>109</v>
      </c>
      <c r="D2120" s="84">
        <v>2014</v>
      </c>
      <c r="E2120" s="84" t="s">
        <v>108</v>
      </c>
      <c r="F2120" s="85">
        <v>4.961725429604896</v>
      </c>
      <c r="G2120" s="86"/>
    </row>
    <row r="2121" spans="1:7" x14ac:dyDescent="0.45">
      <c r="A2121" s="84">
        <v>139549</v>
      </c>
      <c r="B2121" s="84">
        <v>63</v>
      </c>
      <c r="C2121" s="84" t="s">
        <v>109</v>
      </c>
      <c r="D2121" s="84">
        <v>2017</v>
      </c>
      <c r="E2121" s="84" t="s">
        <v>108</v>
      </c>
      <c r="F2121" s="85">
        <v>22.446128688373211</v>
      </c>
      <c r="G2121" s="86"/>
    </row>
    <row r="2122" spans="1:7" x14ac:dyDescent="0.45">
      <c r="A2122" s="84">
        <v>134757</v>
      </c>
      <c r="B2122" s="84">
        <v>63</v>
      </c>
      <c r="C2122" s="84" t="s">
        <v>109</v>
      </c>
      <c r="D2122" s="84">
        <v>2007</v>
      </c>
      <c r="E2122" s="84" t="s">
        <v>108</v>
      </c>
      <c r="F2122" s="85">
        <v>55.937250270447507</v>
      </c>
      <c r="G2122" s="86"/>
    </row>
    <row r="2123" spans="1:7" x14ac:dyDescent="0.45">
      <c r="A2123" s="84">
        <v>126231</v>
      </c>
      <c r="B2123" s="84">
        <v>110</v>
      </c>
      <c r="C2123" s="84" t="s">
        <v>109</v>
      </c>
      <c r="D2123" s="84">
        <v>2014</v>
      </c>
      <c r="E2123" s="84" t="s">
        <v>108</v>
      </c>
      <c r="F2123" s="85">
        <v>537.42916088862989</v>
      </c>
      <c r="G2123" s="86"/>
    </row>
    <row r="2124" spans="1:7" x14ac:dyDescent="0.45">
      <c r="A2124" s="84">
        <v>124397</v>
      </c>
      <c r="B2124" s="84">
        <v>63</v>
      </c>
      <c r="C2124" s="84" t="s">
        <v>109</v>
      </c>
      <c r="D2124" s="84">
        <v>2014</v>
      </c>
      <c r="E2124" s="84" t="s">
        <v>108</v>
      </c>
      <c r="F2124" s="85">
        <v>44.349648942014213</v>
      </c>
      <c r="G2124" s="86"/>
    </row>
    <row r="2125" spans="1:7" x14ac:dyDescent="0.45">
      <c r="A2125" s="84">
        <v>127338</v>
      </c>
      <c r="B2125" s="84">
        <v>110</v>
      </c>
      <c r="C2125" s="84" t="s">
        <v>109</v>
      </c>
      <c r="D2125" s="84">
        <v>2015</v>
      </c>
      <c r="E2125" s="84" t="s">
        <v>108</v>
      </c>
      <c r="F2125" s="85">
        <v>205.71302468505979</v>
      </c>
      <c r="G2125" s="86"/>
    </row>
    <row r="2126" spans="1:7" x14ac:dyDescent="0.45">
      <c r="A2126" s="84">
        <v>124438</v>
      </c>
      <c r="B2126" s="84">
        <v>110</v>
      </c>
      <c r="C2126" s="84" t="s">
        <v>109</v>
      </c>
      <c r="D2126" s="84">
        <v>2010</v>
      </c>
      <c r="E2126" s="84" t="s">
        <v>108</v>
      </c>
      <c r="F2126" s="85">
        <v>11.03423951488719</v>
      </c>
      <c r="G2126" s="86"/>
    </row>
    <row r="2127" spans="1:7" x14ac:dyDescent="0.45">
      <c r="A2127" s="84">
        <v>149702</v>
      </c>
      <c r="B2127" s="84">
        <v>63</v>
      </c>
      <c r="C2127" s="84" t="s">
        <v>109</v>
      </c>
      <c r="D2127" s="84">
        <v>2018</v>
      </c>
      <c r="E2127" s="84" t="s">
        <v>108</v>
      </c>
      <c r="F2127" s="85">
        <v>60.617549474081507</v>
      </c>
      <c r="G2127" s="86"/>
    </row>
    <row r="2128" spans="1:7" x14ac:dyDescent="0.45">
      <c r="A2128" s="84">
        <v>149704</v>
      </c>
      <c r="B2128" s="84">
        <v>32</v>
      </c>
      <c r="C2128" s="84" t="s">
        <v>109</v>
      </c>
      <c r="D2128" s="84">
        <v>2018</v>
      </c>
      <c r="E2128" s="84" t="s">
        <v>108</v>
      </c>
      <c r="F2128" s="85">
        <v>1.998488750061675</v>
      </c>
      <c r="G2128" s="86"/>
    </row>
    <row r="2129" spans="1:7" x14ac:dyDescent="0.45">
      <c r="A2129" s="84">
        <v>149659</v>
      </c>
      <c r="B2129" s="84">
        <v>50</v>
      </c>
      <c r="C2129" s="84" t="s">
        <v>109</v>
      </c>
      <c r="D2129" s="84">
        <v>2018</v>
      </c>
      <c r="E2129" s="84" t="s">
        <v>108</v>
      </c>
      <c r="F2129" s="85">
        <v>61.558299195310092</v>
      </c>
      <c r="G2129" s="86"/>
    </row>
    <row r="2130" spans="1:7" x14ac:dyDescent="0.45">
      <c r="A2130" s="84">
        <v>149710</v>
      </c>
      <c r="B2130" s="84">
        <v>32</v>
      </c>
      <c r="C2130" s="84" t="s">
        <v>109</v>
      </c>
      <c r="D2130" s="84">
        <v>2018</v>
      </c>
      <c r="E2130" s="84" t="s">
        <v>108</v>
      </c>
      <c r="F2130" s="85">
        <v>18.352983953076521</v>
      </c>
      <c r="G2130" s="86"/>
    </row>
    <row r="2131" spans="1:7" x14ac:dyDescent="0.45">
      <c r="A2131" s="84">
        <v>149666</v>
      </c>
      <c r="B2131" s="84">
        <v>40</v>
      </c>
      <c r="C2131" s="84" t="s">
        <v>109</v>
      </c>
      <c r="D2131" s="84">
        <v>2018</v>
      </c>
      <c r="E2131" s="84" t="s">
        <v>108</v>
      </c>
      <c r="F2131" s="85">
        <v>2.373436829633897</v>
      </c>
      <c r="G2131" s="86"/>
    </row>
    <row r="2132" spans="1:7" x14ac:dyDescent="0.45">
      <c r="A2132" s="84">
        <v>114765</v>
      </c>
      <c r="B2132" s="84">
        <v>40</v>
      </c>
      <c r="C2132" s="84" t="s">
        <v>109</v>
      </c>
      <c r="D2132" s="84">
        <v>2009</v>
      </c>
      <c r="E2132" s="84" t="s">
        <v>108</v>
      </c>
      <c r="F2132" s="85">
        <v>69.010972006633367</v>
      </c>
      <c r="G2132" s="86"/>
    </row>
    <row r="2133" spans="1:7" x14ac:dyDescent="0.45">
      <c r="A2133" s="84">
        <v>112574</v>
      </c>
      <c r="B2133" s="84">
        <v>110</v>
      </c>
      <c r="C2133" s="84" t="s">
        <v>109</v>
      </c>
      <c r="D2133" s="84">
        <v>2006</v>
      </c>
      <c r="E2133" s="84" t="s">
        <v>108</v>
      </c>
      <c r="F2133" s="85">
        <v>91.300228718260669</v>
      </c>
      <c r="G2133" s="86"/>
    </row>
    <row r="2134" spans="1:7" x14ac:dyDescent="0.45">
      <c r="A2134" s="84">
        <v>112776</v>
      </c>
      <c r="B2134" s="84">
        <v>110</v>
      </c>
      <c r="C2134" s="84" t="s">
        <v>109</v>
      </c>
      <c r="D2134" s="84">
        <v>2006</v>
      </c>
      <c r="E2134" s="84" t="s">
        <v>108</v>
      </c>
      <c r="F2134" s="85">
        <v>81.54988458111275</v>
      </c>
      <c r="G2134" s="86"/>
    </row>
    <row r="2135" spans="1:7" x14ac:dyDescent="0.45">
      <c r="A2135" s="84">
        <v>112777</v>
      </c>
      <c r="B2135" s="84">
        <v>110</v>
      </c>
      <c r="C2135" s="84" t="s">
        <v>109</v>
      </c>
      <c r="D2135" s="84">
        <v>2006</v>
      </c>
      <c r="E2135" s="84" t="s">
        <v>108</v>
      </c>
      <c r="F2135" s="85">
        <v>94.423282086380169</v>
      </c>
      <c r="G2135" s="86"/>
    </row>
    <row r="2136" spans="1:7" x14ac:dyDescent="0.45">
      <c r="A2136" s="84">
        <v>114398</v>
      </c>
      <c r="B2136" s="84">
        <v>110</v>
      </c>
      <c r="C2136" s="84" t="s">
        <v>109</v>
      </c>
      <c r="D2136" s="84">
        <v>2006</v>
      </c>
      <c r="E2136" s="84" t="s">
        <v>108</v>
      </c>
      <c r="F2136" s="85">
        <v>457.8886771652796</v>
      </c>
      <c r="G2136" s="86"/>
    </row>
    <row r="2137" spans="1:7" x14ac:dyDescent="0.45">
      <c r="A2137" s="84">
        <v>122578</v>
      </c>
      <c r="B2137" s="84">
        <v>110</v>
      </c>
      <c r="C2137" s="84" t="s">
        <v>109</v>
      </c>
      <c r="D2137" s="84">
        <v>2006</v>
      </c>
      <c r="E2137" s="84" t="s">
        <v>108</v>
      </c>
      <c r="F2137" s="85">
        <v>13.30324467665401</v>
      </c>
      <c r="G2137" s="86"/>
    </row>
    <row r="2138" spans="1:7" x14ac:dyDescent="0.45">
      <c r="A2138" s="84">
        <v>122919</v>
      </c>
      <c r="B2138" s="84">
        <v>110</v>
      </c>
      <c r="C2138" s="84" t="s">
        <v>109</v>
      </c>
      <c r="D2138" s="84">
        <v>2013</v>
      </c>
      <c r="E2138" s="84" t="s">
        <v>108</v>
      </c>
      <c r="F2138" s="85">
        <v>602.17869454809033</v>
      </c>
      <c r="G2138" s="86"/>
    </row>
    <row r="2139" spans="1:7" x14ac:dyDescent="0.45">
      <c r="A2139" s="84">
        <v>133963</v>
      </c>
      <c r="B2139" s="84">
        <v>110</v>
      </c>
      <c r="C2139" s="84" t="s">
        <v>109</v>
      </c>
      <c r="D2139" s="84">
        <v>2000</v>
      </c>
      <c r="E2139" s="84" t="s">
        <v>108</v>
      </c>
      <c r="F2139" s="85">
        <v>18.891075504875101</v>
      </c>
      <c r="G2139" s="86" t="s">
        <v>165</v>
      </c>
    </row>
    <row r="2140" spans="1:7" x14ac:dyDescent="0.45">
      <c r="A2140" s="84">
        <v>133966</v>
      </c>
      <c r="B2140" s="84">
        <v>110</v>
      </c>
      <c r="C2140" s="84" t="s">
        <v>109</v>
      </c>
      <c r="D2140" s="84">
        <v>2006</v>
      </c>
      <c r="E2140" s="84" t="s">
        <v>108</v>
      </c>
      <c r="F2140" s="85">
        <v>1.3144578606596291</v>
      </c>
      <c r="G2140" s="86"/>
    </row>
    <row r="2141" spans="1:7" x14ac:dyDescent="0.45">
      <c r="A2141" s="84"/>
      <c r="B2141" s="84">
        <v>110</v>
      </c>
      <c r="C2141" s="84" t="s">
        <v>109</v>
      </c>
      <c r="D2141" s="84">
        <v>2006</v>
      </c>
      <c r="E2141" s="84"/>
      <c r="F2141" s="85">
        <v>1.0009765625E-2</v>
      </c>
      <c r="G2141" s="86"/>
    </row>
    <row r="2142" spans="1:7" x14ac:dyDescent="0.45">
      <c r="A2142" s="84">
        <v>135288</v>
      </c>
      <c r="B2142" s="84">
        <v>110</v>
      </c>
      <c r="C2142" s="84" t="s">
        <v>109</v>
      </c>
      <c r="D2142" s="84">
        <v>2006</v>
      </c>
      <c r="E2142" s="84" t="s">
        <v>108</v>
      </c>
      <c r="F2142" s="85">
        <v>7.9815033493171361</v>
      </c>
      <c r="G2142" s="86"/>
    </row>
    <row r="2143" spans="1:7" x14ac:dyDescent="0.45">
      <c r="A2143" s="84"/>
      <c r="B2143" s="84">
        <v>110</v>
      </c>
      <c r="C2143" s="84" t="s">
        <v>109</v>
      </c>
      <c r="D2143" s="84">
        <v>2006</v>
      </c>
      <c r="E2143" s="84"/>
      <c r="F2143" s="85">
        <v>0.67303248438226204</v>
      </c>
      <c r="G2143" s="86"/>
    </row>
    <row r="2144" spans="1:7" x14ac:dyDescent="0.45">
      <c r="A2144" s="84">
        <v>122583</v>
      </c>
      <c r="B2144" s="84">
        <v>110</v>
      </c>
      <c r="C2144" s="84" t="s">
        <v>109</v>
      </c>
      <c r="D2144" s="84">
        <v>2013</v>
      </c>
      <c r="E2144" s="84" t="s">
        <v>108</v>
      </c>
      <c r="F2144" s="85">
        <v>11.691890503812539</v>
      </c>
      <c r="G2144" s="86"/>
    </row>
    <row r="2145" spans="1:7" ht="19.5" x14ac:dyDescent="0.45">
      <c r="A2145" s="84">
        <v>158321</v>
      </c>
      <c r="B2145" s="84">
        <v>25</v>
      </c>
      <c r="C2145" s="84" t="s">
        <v>115</v>
      </c>
      <c r="D2145" s="84">
        <v>1901</v>
      </c>
      <c r="E2145" s="84" t="s">
        <v>108</v>
      </c>
      <c r="F2145" s="85">
        <v>19.832989447455471</v>
      </c>
      <c r="G2145" s="86" t="s">
        <v>166</v>
      </c>
    </row>
    <row r="2146" spans="1:7" x14ac:dyDescent="0.45">
      <c r="A2146" s="84">
        <v>126848</v>
      </c>
      <c r="B2146" s="84">
        <v>110</v>
      </c>
      <c r="C2146" s="84" t="s">
        <v>109</v>
      </c>
      <c r="D2146" s="84">
        <v>2016</v>
      </c>
      <c r="E2146" s="84" t="s">
        <v>108</v>
      </c>
      <c r="F2146" s="85">
        <v>112.2366087882674</v>
      </c>
      <c r="G2146" s="86"/>
    </row>
    <row r="2147" spans="1:7" x14ac:dyDescent="0.45">
      <c r="A2147" s="84">
        <v>122928</v>
      </c>
      <c r="B2147" s="84">
        <v>110</v>
      </c>
      <c r="C2147" s="84" t="s">
        <v>109</v>
      </c>
      <c r="D2147" s="84">
        <v>2013</v>
      </c>
      <c r="E2147" s="84" t="s">
        <v>108</v>
      </c>
      <c r="F2147" s="85">
        <v>59.786786189514388</v>
      </c>
      <c r="G2147" s="86"/>
    </row>
    <row r="2148" spans="1:7" x14ac:dyDescent="0.45">
      <c r="A2148" s="84">
        <v>106816</v>
      </c>
      <c r="B2148" s="84"/>
      <c r="C2148" s="84"/>
      <c r="D2148" s="84">
        <v>1901</v>
      </c>
      <c r="E2148" s="84" t="s">
        <v>108</v>
      </c>
      <c r="F2148" s="85">
        <v>17.840806410753249</v>
      </c>
      <c r="G2148" s="86"/>
    </row>
    <row r="2149" spans="1:7" x14ac:dyDescent="0.45">
      <c r="A2149" s="84">
        <v>122923</v>
      </c>
      <c r="B2149" s="84">
        <v>100</v>
      </c>
      <c r="C2149" s="84" t="s">
        <v>112</v>
      </c>
      <c r="D2149" s="84">
        <v>1901</v>
      </c>
      <c r="E2149" s="84" t="s">
        <v>108</v>
      </c>
      <c r="F2149" s="85">
        <v>20.950038695845169</v>
      </c>
      <c r="G2149" s="86"/>
    </row>
    <row r="2150" spans="1:7" x14ac:dyDescent="0.45">
      <c r="A2150" s="84">
        <v>122641</v>
      </c>
      <c r="B2150" s="84">
        <v>110</v>
      </c>
      <c r="C2150" s="84" t="s">
        <v>109</v>
      </c>
      <c r="D2150" s="84">
        <v>2013</v>
      </c>
      <c r="E2150" s="84" t="s">
        <v>108</v>
      </c>
      <c r="F2150" s="85">
        <v>9.0499288286728312</v>
      </c>
      <c r="G2150" s="86"/>
    </row>
    <row r="2151" spans="1:7" x14ac:dyDescent="0.45">
      <c r="A2151" s="84">
        <v>99653</v>
      </c>
      <c r="B2151" s="84">
        <v>110</v>
      </c>
      <c r="C2151" s="84" t="s">
        <v>111</v>
      </c>
      <c r="D2151" s="84">
        <v>1999</v>
      </c>
      <c r="E2151" s="84" t="s">
        <v>108</v>
      </c>
      <c r="F2151" s="85">
        <v>22.988292394374451</v>
      </c>
      <c r="G2151" s="86"/>
    </row>
    <row r="2152" spans="1:7" x14ac:dyDescent="0.45">
      <c r="A2152" s="84">
        <v>123852</v>
      </c>
      <c r="B2152" s="84">
        <v>110</v>
      </c>
      <c r="C2152" s="84" t="s">
        <v>109</v>
      </c>
      <c r="D2152" s="84">
        <v>2014</v>
      </c>
      <c r="E2152" s="84" t="s">
        <v>108</v>
      </c>
      <c r="F2152" s="85">
        <v>133.77866556308601</v>
      </c>
      <c r="G2152" s="86"/>
    </row>
    <row r="2153" spans="1:7" x14ac:dyDescent="0.45">
      <c r="A2153" s="84"/>
      <c r="B2153" s="84">
        <v>63</v>
      </c>
      <c r="C2153" s="84" t="s">
        <v>109</v>
      </c>
      <c r="D2153" s="84">
        <v>2014</v>
      </c>
      <c r="E2153" s="84"/>
      <c r="F2153" s="85">
        <v>1.7551835905693129</v>
      </c>
      <c r="G2153" s="86"/>
    </row>
    <row r="2154" spans="1:7" x14ac:dyDescent="0.45">
      <c r="A2154" s="84">
        <v>99653</v>
      </c>
      <c r="B2154" s="84">
        <v>110</v>
      </c>
      <c r="C2154" s="84" t="s">
        <v>111</v>
      </c>
      <c r="D2154" s="84">
        <v>1999</v>
      </c>
      <c r="E2154" s="84" t="s">
        <v>108</v>
      </c>
      <c r="F2154" s="85">
        <v>23.298935707461279</v>
      </c>
      <c r="G2154" s="86"/>
    </row>
    <row r="2155" spans="1:7" x14ac:dyDescent="0.45">
      <c r="A2155" s="84">
        <v>99654</v>
      </c>
      <c r="B2155" s="84">
        <v>110</v>
      </c>
      <c r="C2155" s="84" t="s">
        <v>111</v>
      </c>
      <c r="D2155" s="84">
        <v>1999</v>
      </c>
      <c r="E2155" s="84" t="s">
        <v>108</v>
      </c>
      <c r="F2155" s="85">
        <v>30.137783128159231</v>
      </c>
      <c r="G2155" s="86" t="s">
        <v>167</v>
      </c>
    </row>
    <row r="2156" spans="1:7" x14ac:dyDescent="0.45">
      <c r="A2156" s="84">
        <v>99786</v>
      </c>
      <c r="B2156" s="84">
        <v>110</v>
      </c>
      <c r="C2156" s="84" t="s">
        <v>109</v>
      </c>
      <c r="D2156" s="84">
        <v>2006</v>
      </c>
      <c r="E2156" s="84" t="s">
        <v>108</v>
      </c>
      <c r="F2156" s="85">
        <v>354.02611214154041</v>
      </c>
      <c r="G2156" s="86"/>
    </row>
    <row r="2157" spans="1:7" x14ac:dyDescent="0.45">
      <c r="A2157" s="84">
        <v>99850</v>
      </c>
      <c r="B2157" s="84">
        <v>100</v>
      </c>
      <c r="C2157" s="84" t="s">
        <v>112</v>
      </c>
      <c r="D2157" s="84">
        <v>1900</v>
      </c>
      <c r="E2157" s="84" t="s">
        <v>108</v>
      </c>
      <c r="F2157" s="85">
        <v>19.491451265469511</v>
      </c>
      <c r="G2157" s="86"/>
    </row>
    <row r="2158" spans="1:7" x14ac:dyDescent="0.45">
      <c r="A2158" s="84">
        <v>103643</v>
      </c>
      <c r="B2158" s="84">
        <v>100</v>
      </c>
      <c r="C2158" s="84" t="s">
        <v>112</v>
      </c>
      <c r="D2158" s="84">
        <v>1901</v>
      </c>
      <c r="E2158" s="84" t="s">
        <v>108</v>
      </c>
      <c r="F2158" s="85">
        <v>81.272811120528189</v>
      </c>
      <c r="G2158" s="86"/>
    </row>
    <row r="2159" spans="1:7" x14ac:dyDescent="0.45">
      <c r="A2159" s="84">
        <v>104281</v>
      </c>
      <c r="B2159" s="84"/>
      <c r="C2159" s="84"/>
      <c r="D2159" s="84">
        <v>1901</v>
      </c>
      <c r="E2159" s="84" t="s">
        <v>108</v>
      </c>
      <c r="F2159" s="85">
        <v>27.305250116149899</v>
      </c>
      <c r="G2159" s="86"/>
    </row>
    <row r="2160" spans="1:7" x14ac:dyDescent="0.45">
      <c r="A2160" s="84">
        <v>106880</v>
      </c>
      <c r="B2160" s="84"/>
      <c r="C2160" s="84"/>
      <c r="D2160" s="84">
        <v>1901</v>
      </c>
      <c r="E2160" s="84" t="s">
        <v>108</v>
      </c>
      <c r="F2160" s="85">
        <v>7.2586641240931744</v>
      </c>
      <c r="G2160" s="86"/>
    </row>
    <row r="2161" spans="1:7" x14ac:dyDescent="0.45">
      <c r="A2161" s="84">
        <v>106881</v>
      </c>
      <c r="B2161" s="84"/>
      <c r="C2161" s="84"/>
      <c r="D2161" s="84">
        <v>1901</v>
      </c>
      <c r="E2161" s="84" t="s">
        <v>108</v>
      </c>
      <c r="F2161" s="85">
        <v>27.664971451002941</v>
      </c>
      <c r="G2161" s="86"/>
    </row>
    <row r="2162" spans="1:7" x14ac:dyDescent="0.45">
      <c r="A2162" s="84">
        <v>106882</v>
      </c>
      <c r="B2162" s="84"/>
      <c r="C2162" s="84"/>
      <c r="D2162" s="84">
        <v>1901</v>
      </c>
      <c r="E2162" s="84" t="s">
        <v>108</v>
      </c>
      <c r="F2162" s="85">
        <v>21.59674828378548</v>
      </c>
      <c r="G2162" s="86"/>
    </row>
    <row r="2163" spans="1:7" x14ac:dyDescent="0.45">
      <c r="A2163" s="84">
        <v>106966</v>
      </c>
      <c r="B2163" s="84"/>
      <c r="C2163" s="84"/>
      <c r="D2163" s="84">
        <v>1901</v>
      </c>
      <c r="E2163" s="84" t="s">
        <v>108</v>
      </c>
      <c r="F2163" s="85">
        <v>47.247219971854427</v>
      </c>
      <c r="G2163" s="86"/>
    </row>
    <row r="2164" spans="1:7" x14ac:dyDescent="0.45">
      <c r="A2164" s="84">
        <v>107588</v>
      </c>
      <c r="B2164" s="84"/>
      <c r="C2164" s="84"/>
      <c r="D2164" s="84">
        <v>1901</v>
      </c>
      <c r="E2164" s="84" t="s">
        <v>108</v>
      </c>
      <c r="F2164" s="85">
        <v>36.72712088094292</v>
      </c>
      <c r="G2164" s="86"/>
    </row>
    <row r="2165" spans="1:7" x14ac:dyDescent="0.45">
      <c r="A2165" s="84">
        <v>107590</v>
      </c>
      <c r="B2165" s="84">
        <v>110</v>
      </c>
      <c r="C2165" s="84" t="s">
        <v>109</v>
      </c>
      <c r="D2165" s="84">
        <v>2006</v>
      </c>
      <c r="E2165" s="84" t="s">
        <v>108</v>
      </c>
      <c r="F2165" s="85">
        <v>8.7360105858772439</v>
      </c>
      <c r="G2165" s="86"/>
    </row>
    <row r="2166" spans="1:7" x14ac:dyDescent="0.45">
      <c r="A2166" s="84">
        <v>111830</v>
      </c>
      <c r="B2166" s="84">
        <v>63</v>
      </c>
      <c r="C2166" s="84" t="s">
        <v>109</v>
      </c>
      <c r="D2166" s="84">
        <v>2006</v>
      </c>
      <c r="E2166" s="84" t="s">
        <v>108</v>
      </c>
      <c r="F2166" s="85">
        <v>77.928500288945045</v>
      </c>
      <c r="G2166" s="86"/>
    </row>
    <row r="2167" spans="1:7" x14ac:dyDescent="0.45">
      <c r="A2167" s="84">
        <v>114871</v>
      </c>
      <c r="B2167" s="84">
        <v>315</v>
      </c>
      <c r="C2167" s="84" t="s">
        <v>109</v>
      </c>
      <c r="D2167" s="84">
        <v>2016</v>
      </c>
      <c r="E2167" s="84" t="s">
        <v>108</v>
      </c>
      <c r="F2167" s="85">
        <v>8.7711781062278344</v>
      </c>
      <c r="G2167" s="86"/>
    </row>
    <row r="2168" spans="1:7" x14ac:dyDescent="0.45">
      <c r="A2168" s="84">
        <v>116094</v>
      </c>
      <c r="B2168" s="84"/>
      <c r="C2168" s="84"/>
      <c r="D2168" s="84">
        <v>1901</v>
      </c>
      <c r="E2168" s="84" t="s">
        <v>108</v>
      </c>
      <c r="F2168" s="85">
        <v>45.403997042571078</v>
      </c>
      <c r="G2168" s="86"/>
    </row>
    <row r="2169" spans="1:7" x14ac:dyDescent="0.45">
      <c r="A2169" s="84">
        <v>116097</v>
      </c>
      <c r="B2169" s="84">
        <v>110</v>
      </c>
      <c r="C2169" s="84" t="s">
        <v>109</v>
      </c>
      <c r="D2169" s="84">
        <v>2010</v>
      </c>
      <c r="E2169" s="84" t="s">
        <v>108</v>
      </c>
      <c r="F2169" s="85">
        <v>243.21876968900921</v>
      </c>
      <c r="G2169" s="86"/>
    </row>
    <row r="2170" spans="1:7" x14ac:dyDescent="0.45">
      <c r="A2170" s="84">
        <v>121394</v>
      </c>
      <c r="B2170" s="84">
        <v>90</v>
      </c>
      <c r="C2170" s="84" t="s">
        <v>109</v>
      </c>
      <c r="D2170" s="84">
        <v>2005</v>
      </c>
      <c r="E2170" s="84" t="s">
        <v>108</v>
      </c>
      <c r="F2170" s="85">
        <v>4.0449761233530586</v>
      </c>
      <c r="G2170" s="86"/>
    </row>
    <row r="2171" spans="1:7" x14ac:dyDescent="0.45">
      <c r="A2171" s="84">
        <v>121402</v>
      </c>
      <c r="B2171" s="84">
        <v>32</v>
      </c>
      <c r="C2171" s="84" t="s">
        <v>109</v>
      </c>
      <c r="D2171" s="84">
        <v>1998</v>
      </c>
      <c r="E2171" s="84" t="s">
        <v>108</v>
      </c>
      <c r="F2171" s="85">
        <v>18.879661459679259</v>
      </c>
      <c r="G2171" s="86"/>
    </row>
    <row r="2172" spans="1:7" x14ac:dyDescent="0.45">
      <c r="A2172" s="84">
        <v>121405</v>
      </c>
      <c r="B2172" s="84">
        <v>50</v>
      </c>
      <c r="C2172" s="84" t="s">
        <v>109</v>
      </c>
      <c r="D2172" s="84">
        <v>1998</v>
      </c>
      <c r="E2172" s="84" t="s">
        <v>108</v>
      </c>
      <c r="F2172" s="85">
        <v>13.554904429536521</v>
      </c>
      <c r="G2172" s="86"/>
    </row>
    <row r="2173" spans="1:7" x14ac:dyDescent="0.45">
      <c r="A2173" s="84">
        <v>121727</v>
      </c>
      <c r="B2173" s="84">
        <v>63</v>
      </c>
      <c r="C2173" s="84" t="s">
        <v>109</v>
      </c>
      <c r="D2173" s="84">
        <v>2013</v>
      </c>
      <c r="E2173" s="84" t="s">
        <v>108</v>
      </c>
      <c r="F2173" s="85">
        <v>41.879284079175541</v>
      </c>
      <c r="G2173" s="86"/>
    </row>
    <row r="2174" spans="1:7" x14ac:dyDescent="0.45">
      <c r="A2174" s="84">
        <v>122979</v>
      </c>
      <c r="B2174" s="84">
        <v>315</v>
      </c>
      <c r="C2174" s="84" t="s">
        <v>109</v>
      </c>
      <c r="D2174" s="84">
        <v>2006</v>
      </c>
      <c r="E2174" s="84" t="s">
        <v>108</v>
      </c>
      <c r="F2174" s="85">
        <v>308.42784995272729</v>
      </c>
      <c r="G2174" s="86"/>
    </row>
    <row r="2175" spans="1:7" x14ac:dyDescent="0.45">
      <c r="A2175" s="84">
        <v>123737</v>
      </c>
      <c r="B2175" s="84">
        <v>90</v>
      </c>
      <c r="C2175" s="84" t="s">
        <v>111</v>
      </c>
      <c r="D2175" s="84">
        <v>1998</v>
      </c>
      <c r="E2175" s="84" t="s">
        <v>108</v>
      </c>
      <c r="F2175" s="85">
        <v>163.9697691783247</v>
      </c>
      <c r="G2175" s="86"/>
    </row>
    <row r="2176" spans="1:7" x14ac:dyDescent="0.45">
      <c r="A2176" s="84">
        <v>123846</v>
      </c>
      <c r="B2176" s="84">
        <v>63</v>
      </c>
      <c r="C2176" s="84" t="s">
        <v>109</v>
      </c>
      <c r="D2176" s="84">
        <v>2014</v>
      </c>
      <c r="E2176" s="84" t="s">
        <v>108</v>
      </c>
      <c r="F2176" s="85">
        <v>15.241181482497529</v>
      </c>
      <c r="G2176" s="86"/>
    </row>
    <row r="2177" spans="1:7" x14ac:dyDescent="0.45">
      <c r="A2177" s="84">
        <v>123852</v>
      </c>
      <c r="B2177" s="84">
        <v>110</v>
      </c>
      <c r="C2177" s="84" t="s">
        <v>109</v>
      </c>
      <c r="D2177" s="84">
        <v>2014</v>
      </c>
      <c r="E2177" s="84" t="s">
        <v>108</v>
      </c>
      <c r="F2177" s="85">
        <v>134.48046031188269</v>
      </c>
      <c r="G2177" s="86"/>
    </row>
    <row r="2178" spans="1:7" x14ac:dyDescent="0.45">
      <c r="A2178" s="84">
        <v>124864</v>
      </c>
      <c r="B2178" s="84">
        <v>110</v>
      </c>
      <c r="C2178" s="84" t="s">
        <v>109</v>
      </c>
      <c r="D2178" s="84">
        <v>2015</v>
      </c>
      <c r="E2178" s="84" t="s">
        <v>108</v>
      </c>
      <c r="F2178" s="85">
        <v>237.0659498162639</v>
      </c>
      <c r="G2178" s="86"/>
    </row>
    <row r="2179" spans="1:7" x14ac:dyDescent="0.45">
      <c r="A2179" s="84">
        <v>125655</v>
      </c>
      <c r="B2179" s="84">
        <v>90</v>
      </c>
      <c r="C2179" s="84" t="s">
        <v>111</v>
      </c>
      <c r="D2179" s="84">
        <v>1997</v>
      </c>
      <c r="E2179" s="84" t="s">
        <v>108</v>
      </c>
      <c r="F2179" s="85">
        <v>71.803440179431675</v>
      </c>
      <c r="G2179" s="86"/>
    </row>
    <row r="2180" spans="1:7" x14ac:dyDescent="0.45">
      <c r="A2180" s="84">
        <v>133949</v>
      </c>
      <c r="B2180" s="84">
        <v>315</v>
      </c>
      <c r="C2180" s="84" t="s">
        <v>109</v>
      </c>
      <c r="D2180" s="84">
        <v>2009</v>
      </c>
      <c r="E2180" s="84" t="s">
        <v>108</v>
      </c>
      <c r="F2180" s="85">
        <v>642.40091755453909</v>
      </c>
      <c r="G2180" s="86"/>
    </row>
    <row r="2181" spans="1:7" x14ac:dyDescent="0.45">
      <c r="A2181" s="84">
        <v>133950</v>
      </c>
      <c r="B2181" s="84">
        <v>110</v>
      </c>
      <c r="C2181" s="84" t="s">
        <v>109</v>
      </c>
      <c r="D2181" s="84">
        <v>2006</v>
      </c>
      <c r="E2181" s="84" t="s">
        <v>108</v>
      </c>
      <c r="F2181" s="85">
        <v>18.466904272226991</v>
      </c>
      <c r="G2181" s="86"/>
    </row>
    <row r="2182" spans="1:7" x14ac:dyDescent="0.45">
      <c r="A2182" s="84">
        <v>133954</v>
      </c>
      <c r="B2182" s="84">
        <v>110</v>
      </c>
      <c r="C2182" s="84" t="s">
        <v>109</v>
      </c>
      <c r="D2182" s="84">
        <v>2009</v>
      </c>
      <c r="E2182" s="84" t="s">
        <v>108</v>
      </c>
      <c r="F2182" s="85">
        <v>17.998431724417891</v>
      </c>
      <c r="G2182" s="86"/>
    </row>
    <row r="2183" spans="1:7" x14ac:dyDescent="0.45">
      <c r="A2183" s="84">
        <v>133955</v>
      </c>
      <c r="B2183" s="84">
        <v>100</v>
      </c>
      <c r="C2183" s="84" t="s">
        <v>112</v>
      </c>
      <c r="D2183" s="84">
        <v>1901</v>
      </c>
      <c r="E2183" s="84" t="s">
        <v>108</v>
      </c>
      <c r="F2183" s="85">
        <v>251.67348676499921</v>
      </c>
      <c r="G2183" s="86"/>
    </row>
    <row r="2184" spans="1:7" x14ac:dyDescent="0.45">
      <c r="A2184" s="84">
        <v>133958</v>
      </c>
      <c r="B2184" s="84">
        <v>110</v>
      </c>
      <c r="C2184" s="84" t="s">
        <v>109</v>
      </c>
      <c r="D2184" s="84">
        <v>2007</v>
      </c>
      <c r="E2184" s="84" t="s">
        <v>108</v>
      </c>
      <c r="F2184" s="85">
        <v>20.97616289096171</v>
      </c>
      <c r="G2184" s="86"/>
    </row>
    <row r="2185" spans="1:7" x14ac:dyDescent="0.45">
      <c r="A2185" s="84">
        <v>133959</v>
      </c>
      <c r="B2185" s="84">
        <v>90</v>
      </c>
      <c r="C2185" s="84" t="s">
        <v>109</v>
      </c>
      <c r="D2185" s="84">
        <v>2002</v>
      </c>
      <c r="E2185" s="84" t="s">
        <v>108</v>
      </c>
      <c r="F2185" s="85">
        <v>68.464587044763221</v>
      </c>
      <c r="G2185" s="86"/>
    </row>
    <row r="2186" spans="1:7" x14ac:dyDescent="0.45">
      <c r="A2186" s="84">
        <v>133968</v>
      </c>
      <c r="B2186" s="84"/>
      <c r="C2186" s="84"/>
      <c r="D2186" s="84">
        <v>1901</v>
      </c>
      <c r="E2186" s="84" t="s">
        <v>108</v>
      </c>
      <c r="F2186" s="85">
        <v>91.132978720191801</v>
      </c>
      <c r="G2186" s="86"/>
    </row>
    <row r="2187" spans="1:7" x14ac:dyDescent="0.45">
      <c r="A2187" s="84">
        <v>135189</v>
      </c>
      <c r="B2187" s="84">
        <v>110</v>
      </c>
      <c r="C2187" s="84" t="s">
        <v>109</v>
      </c>
      <c r="D2187" s="84">
        <v>2006</v>
      </c>
      <c r="E2187" s="84" t="s">
        <v>108</v>
      </c>
      <c r="F2187" s="85">
        <v>1.9531732929913781</v>
      </c>
      <c r="G2187" s="86"/>
    </row>
    <row r="2188" spans="1:7" x14ac:dyDescent="0.45">
      <c r="A2188" s="84">
        <v>135299</v>
      </c>
      <c r="B2188" s="84">
        <v>110</v>
      </c>
      <c r="C2188" s="84" t="s">
        <v>109</v>
      </c>
      <c r="D2188" s="84">
        <v>1999</v>
      </c>
      <c r="E2188" s="84" t="s">
        <v>108</v>
      </c>
      <c r="F2188" s="85">
        <v>22.322911574849471</v>
      </c>
      <c r="G2188" s="86"/>
    </row>
    <row r="2189" spans="1:7" x14ac:dyDescent="0.45">
      <c r="A2189" s="84">
        <v>147063</v>
      </c>
      <c r="B2189" s="84">
        <v>63</v>
      </c>
      <c r="C2189" s="84" t="s">
        <v>109</v>
      </c>
      <c r="D2189" s="84">
        <v>2018</v>
      </c>
      <c r="E2189" s="84" t="s">
        <v>108</v>
      </c>
      <c r="F2189" s="85">
        <v>0.96572120836485398</v>
      </c>
      <c r="G2189" s="86"/>
    </row>
    <row r="2190" spans="1:7" x14ac:dyDescent="0.45">
      <c r="A2190" s="84">
        <v>147083</v>
      </c>
      <c r="B2190" s="84">
        <v>110</v>
      </c>
      <c r="C2190" s="84" t="s">
        <v>109</v>
      </c>
      <c r="D2190" s="84">
        <v>2018</v>
      </c>
      <c r="E2190" s="84" t="s">
        <v>108</v>
      </c>
      <c r="F2190" s="85">
        <v>12.77920985572913</v>
      </c>
      <c r="G2190" s="86"/>
    </row>
    <row r="2191" spans="1:7" x14ac:dyDescent="0.45">
      <c r="A2191" s="84">
        <v>147087</v>
      </c>
      <c r="B2191" s="84">
        <v>315</v>
      </c>
      <c r="C2191" s="84" t="s">
        <v>109</v>
      </c>
      <c r="D2191" s="84">
        <v>2018</v>
      </c>
      <c r="E2191" s="84" t="s">
        <v>108</v>
      </c>
      <c r="F2191" s="85">
        <v>590.19023712234718</v>
      </c>
      <c r="G2191" s="86"/>
    </row>
    <row r="2192" spans="1:7" x14ac:dyDescent="0.45">
      <c r="A2192" s="84">
        <v>14205</v>
      </c>
      <c r="B2192" s="84">
        <v>0</v>
      </c>
      <c r="C2192" s="84"/>
      <c r="D2192" s="84">
        <v>1901</v>
      </c>
      <c r="E2192" s="84"/>
      <c r="F2192" s="85">
        <v>94.493381732862829</v>
      </c>
      <c r="G2192" s="86"/>
    </row>
    <row r="2193" spans="1:7" x14ac:dyDescent="0.45">
      <c r="A2193" s="84">
        <v>3802</v>
      </c>
      <c r="B2193" s="84">
        <v>160</v>
      </c>
      <c r="C2193" s="84" t="s">
        <v>109</v>
      </c>
      <c r="D2193" s="84">
        <v>2007</v>
      </c>
      <c r="E2193" s="84"/>
      <c r="F2193" s="85">
        <v>97.148748930944222</v>
      </c>
      <c r="G2193" s="86"/>
    </row>
    <row r="2194" spans="1:7" x14ac:dyDescent="0.45">
      <c r="A2194" s="84"/>
      <c r="B2194" s="84">
        <v>110</v>
      </c>
      <c r="C2194" s="84" t="s">
        <v>109</v>
      </c>
      <c r="D2194" s="84">
        <v>2018</v>
      </c>
      <c r="E2194" s="84"/>
      <c r="F2194" s="85">
        <v>4.0504280937099998E-3</v>
      </c>
      <c r="G2194" s="86"/>
    </row>
    <row r="2195" spans="1:7" x14ac:dyDescent="0.45">
      <c r="A2195" s="84"/>
      <c r="B2195" s="84">
        <v>110</v>
      </c>
      <c r="C2195" s="84" t="s">
        <v>109</v>
      </c>
      <c r="D2195" s="84">
        <v>2006</v>
      </c>
      <c r="E2195" s="84"/>
      <c r="F2195" s="85">
        <v>3.3574549312000001E-5</v>
      </c>
      <c r="G2195" s="86"/>
    </row>
    <row r="2196" spans="1:7" x14ac:dyDescent="0.45">
      <c r="A2196" s="84">
        <v>146970</v>
      </c>
      <c r="B2196" s="84">
        <v>110</v>
      </c>
      <c r="C2196" s="84" t="s">
        <v>109</v>
      </c>
      <c r="D2196" s="84">
        <v>2018</v>
      </c>
      <c r="E2196" s="84" t="s">
        <v>108</v>
      </c>
      <c r="F2196" s="85">
        <v>1.3027493871274869</v>
      </c>
      <c r="G2196" s="86"/>
    </row>
    <row r="2197" spans="1:7" x14ac:dyDescent="0.45">
      <c r="A2197" s="84">
        <v>146987</v>
      </c>
      <c r="B2197" s="84">
        <v>110</v>
      </c>
      <c r="C2197" s="84" t="s">
        <v>109</v>
      </c>
      <c r="D2197" s="84">
        <v>2018</v>
      </c>
      <c r="E2197" s="84" t="s">
        <v>108</v>
      </c>
      <c r="F2197" s="85">
        <v>7.7731103161976041</v>
      </c>
      <c r="G2197" s="86"/>
    </row>
    <row r="2198" spans="1:7" x14ac:dyDescent="0.45">
      <c r="A2198" s="84">
        <v>147060</v>
      </c>
      <c r="B2198" s="84">
        <v>110</v>
      </c>
      <c r="C2198" s="84" t="s">
        <v>109</v>
      </c>
      <c r="D2198" s="84">
        <v>2018</v>
      </c>
      <c r="E2198" s="84" t="s">
        <v>108</v>
      </c>
      <c r="F2198" s="85">
        <v>37.091587883126721</v>
      </c>
      <c r="G2198" s="86"/>
    </row>
    <row r="2199" spans="1:7" x14ac:dyDescent="0.45">
      <c r="A2199" s="84"/>
      <c r="B2199" s="84">
        <v>110</v>
      </c>
      <c r="C2199" s="84" t="s">
        <v>109</v>
      </c>
      <c r="D2199" s="84">
        <v>2018</v>
      </c>
      <c r="E2199" s="84"/>
      <c r="F2199" s="85">
        <v>4.8207634364123002E-2</v>
      </c>
      <c r="G2199" s="86"/>
    </row>
    <row r="2200" spans="1:7" x14ac:dyDescent="0.45">
      <c r="A2200" s="84">
        <v>99844</v>
      </c>
      <c r="B2200" s="84">
        <v>110</v>
      </c>
      <c r="C2200" s="84" t="s">
        <v>109</v>
      </c>
      <c r="D2200" s="84">
        <v>1999</v>
      </c>
      <c r="E2200" s="84" t="s">
        <v>108</v>
      </c>
      <c r="F2200" s="85">
        <v>172.1887639709081</v>
      </c>
      <c r="G2200" s="86" t="s">
        <v>272</v>
      </c>
    </row>
    <row r="2201" spans="1:7" x14ac:dyDescent="0.45">
      <c r="A2201" s="84">
        <v>99845</v>
      </c>
      <c r="B2201" s="84">
        <v>110</v>
      </c>
      <c r="C2201" s="84" t="s">
        <v>111</v>
      </c>
      <c r="D2201" s="84">
        <v>1999</v>
      </c>
      <c r="E2201" s="84" t="s">
        <v>108</v>
      </c>
      <c r="F2201" s="85">
        <v>109.5828539682359</v>
      </c>
      <c r="G2201" s="86" t="s">
        <v>272</v>
      </c>
    </row>
    <row r="2202" spans="1:7" x14ac:dyDescent="0.45">
      <c r="A2202" s="84">
        <v>114334</v>
      </c>
      <c r="B2202" s="84">
        <v>110</v>
      </c>
      <c r="C2202" s="84" t="s">
        <v>109</v>
      </c>
      <c r="D2202" s="84">
        <v>2005</v>
      </c>
      <c r="E2202" s="84" t="s">
        <v>108</v>
      </c>
      <c r="F2202" s="85">
        <v>129.0700043027505</v>
      </c>
      <c r="G2202" s="86"/>
    </row>
    <row r="2203" spans="1:7" x14ac:dyDescent="0.45">
      <c r="A2203" s="84">
        <v>114346</v>
      </c>
      <c r="B2203" s="84">
        <v>110</v>
      </c>
      <c r="C2203" s="84" t="s">
        <v>109</v>
      </c>
      <c r="D2203" s="84">
        <v>2005</v>
      </c>
      <c r="E2203" s="84" t="s">
        <v>108</v>
      </c>
      <c r="F2203" s="85">
        <v>353.36322075718539</v>
      </c>
      <c r="G2203" s="86"/>
    </row>
    <row r="2204" spans="1:7" x14ac:dyDescent="0.45">
      <c r="A2204" s="84">
        <v>120107</v>
      </c>
      <c r="B2204" s="84">
        <v>110</v>
      </c>
      <c r="C2204" s="84" t="s">
        <v>109</v>
      </c>
      <c r="D2204" s="84">
        <v>1999</v>
      </c>
      <c r="E2204" s="84" t="s">
        <v>108</v>
      </c>
      <c r="F2204" s="85">
        <v>104.92378464544591</v>
      </c>
      <c r="G2204" s="86" t="s">
        <v>272</v>
      </c>
    </row>
    <row r="2205" spans="1:7" x14ac:dyDescent="0.45">
      <c r="A2205" s="84">
        <v>121998</v>
      </c>
      <c r="B2205" s="84">
        <v>110</v>
      </c>
      <c r="C2205" s="84" t="s">
        <v>109</v>
      </c>
      <c r="D2205" s="84">
        <v>2005</v>
      </c>
      <c r="E2205" s="84" t="s">
        <v>108</v>
      </c>
      <c r="F2205" s="85">
        <v>65.747491922070537</v>
      </c>
      <c r="G2205" s="86"/>
    </row>
    <row r="2206" spans="1:7" x14ac:dyDescent="0.45">
      <c r="A2206" s="84">
        <v>122190</v>
      </c>
      <c r="B2206" s="84">
        <v>110</v>
      </c>
      <c r="C2206" s="84" t="s">
        <v>109</v>
      </c>
      <c r="D2206" s="84">
        <v>2005</v>
      </c>
      <c r="E2206" s="84" t="s">
        <v>108</v>
      </c>
      <c r="F2206" s="85">
        <v>24.074619798368069</v>
      </c>
      <c r="G2206" s="86"/>
    </row>
    <row r="2207" spans="1:7" x14ac:dyDescent="0.45">
      <c r="A2207" s="84">
        <v>122208</v>
      </c>
      <c r="B2207" s="84">
        <v>110</v>
      </c>
      <c r="C2207" s="84" t="s">
        <v>109</v>
      </c>
      <c r="D2207" s="84">
        <v>2013</v>
      </c>
      <c r="E2207" s="84" t="s">
        <v>108</v>
      </c>
      <c r="F2207" s="85">
        <v>0.77024571175797696</v>
      </c>
      <c r="G2207" s="86"/>
    </row>
    <row r="2208" spans="1:7" x14ac:dyDescent="0.45">
      <c r="A2208" s="84">
        <v>122209</v>
      </c>
      <c r="B2208" s="84">
        <v>110</v>
      </c>
      <c r="C2208" s="84" t="s">
        <v>109</v>
      </c>
      <c r="D2208" s="84">
        <v>2013</v>
      </c>
      <c r="E2208" s="84" t="s">
        <v>108</v>
      </c>
      <c r="F2208" s="85">
        <v>285.80508046352088</v>
      </c>
      <c r="G2208" s="86"/>
    </row>
    <row r="2209" spans="1:7" x14ac:dyDescent="0.45">
      <c r="A2209" s="84">
        <v>122210</v>
      </c>
      <c r="B2209" s="84">
        <v>90</v>
      </c>
      <c r="C2209" s="84" t="s">
        <v>109</v>
      </c>
      <c r="D2209" s="84">
        <v>2005</v>
      </c>
      <c r="E2209" s="84" t="s">
        <v>108</v>
      </c>
      <c r="F2209" s="85">
        <v>204.68556758201279</v>
      </c>
      <c r="G2209" s="86"/>
    </row>
    <row r="2210" spans="1:7" x14ac:dyDescent="0.45">
      <c r="A2210" s="84">
        <v>133964</v>
      </c>
      <c r="B2210" s="84">
        <v>110</v>
      </c>
      <c r="C2210" s="84" t="s">
        <v>111</v>
      </c>
      <c r="D2210" s="84">
        <v>1999</v>
      </c>
      <c r="E2210" s="84" t="s">
        <v>108</v>
      </c>
      <c r="F2210" s="85">
        <v>133.95362046752621</v>
      </c>
      <c r="G2210" s="86"/>
    </row>
    <row r="2211" spans="1:7" x14ac:dyDescent="0.45">
      <c r="A2211" s="84">
        <v>134832</v>
      </c>
      <c r="B2211" s="84">
        <v>110</v>
      </c>
      <c r="C2211" s="84" t="s">
        <v>109</v>
      </c>
      <c r="D2211" s="84">
        <v>2008</v>
      </c>
      <c r="E2211" s="84" t="s">
        <v>108</v>
      </c>
      <c r="F2211" s="85">
        <v>15.358017572461289</v>
      </c>
      <c r="G2211" s="86"/>
    </row>
    <row r="2212" spans="1:7" x14ac:dyDescent="0.45">
      <c r="A2212" s="84">
        <v>135289</v>
      </c>
      <c r="B2212" s="84">
        <v>110</v>
      </c>
      <c r="C2212" s="84" t="s">
        <v>109</v>
      </c>
      <c r="D2212" s="84">
        <v>2006</v>
      </c>
      <c r="E2212" s="84" t="s">
        <v>108</v>
      </c>
      <c r="F2212" s="85">
        <v>10.575315096301329</v>
      </c>
      <c r="G2212" s="86"/>
    </row>
    <row r="2213" spans="1:7" x14ac:dyDescent="0.45">
      <c r="A2213" s="84">
        <v>147080</v>
      </c>
      <c r="B2213" s="84">
        <v>315</v>
      </c>
      <c r="C2213" s="84" t="s">
        <v>109</v>
      </c>
      <c r="D2213" s="84">
        <v>2018</v>
      </c>
      <c r="E2213" s="84" t="s">
        <v>108</v>
      </c>
      <c r="F2213" s="85">
        <v>0.53045640716365305</v>
      </c>
      <c r="G2213" s="86"/>
    </row>
    <row r="2214" spans="1:7" x14ac:dyDescent="0.45">
      <c r="A2214" s="84">
        <v>148564</v>
      </c>
      <c r="B2214" s="84">
        <v>110</v>
      </c>
      <c r="C2214" s="84" t="s">
        <v>109</v>
      </c>
      <c r="D2214" s="84">
        <v>2018</v>
      </c>
      <c r="E2214" s="84" t="s">
        <v>108</v>
      </c>
      <c r="F2214" s="85">
        <v>141.04172766252839</v>
      </c>
      <c r="G2214" s="86"/>
    </row>
    <row r="2215" spans="1:7" x14ac:dyDescent="0.45">
      <c r="A2215" s="84">
        <v>148587</v>
      </c>
      <c r="B2215" s="84">
        <v>315</v>
      </c>
      <c r="C2215" s="84" t="s">
        <v>109</v>
      </c>
      <c r="D2215" s="84">
        <v>2018</v>
      </c>
      <c r="E2215" s="84" t="s">
        <v>108</v>
      </c>
      <c r="F2215" s="85">
        <v>435.88478203412609</v>
      </c>
      <c r="G2215" s="86"/>
    </row>
    <row r="2216" spans="1:7" x14ac:dyDescent="0.45">
      <c r="A2216" s="84"/>
      <c r="B2216" s="84">
        <v>110</v>
      </c>
      <c r="C2216" s="84" t="s">
        <v>109</v>
      </c>
      <c r="D2216" s="84">
        <v>2008</v>
      </c>
      <c r="E2216" s="84"/>
      <c r="F2216" s="85">
        <v>1.5758913043000002E-5</v>
      </c>
      <c r="G2216" s="86"/>
    </row>
    <row r="2217" spans="1:7" x14ac:dyDescent="0.45">
      <c r="A2217" s="84">
        <v>135173</v>
      </c>
      <c r="B2217" s="84">
        <v>100</v>
      </c>
      <c r="C2217" s="84" t="s">
        <v>112</v>
      </c>
      <c r="D2217" s="84">
        <v>1901</v>
      </c>
      <c r="E2217" s="84" t="s">
        <v>108</v>
      </c>
      <c r="F2217" s="85">
        <v>77.63919457532738</v>
      </c>
      <c r="G2217" s="86"/>
    </row>
    <row r="2218" spans="1:7" x14ac:dyDescent="0.45">
      <c r="A2218" s="84">
        <v>135166</v>
      </c>
      <c r="B2218" s="84">
        <v>100</v>
      </c>
      <c r="C2218" s="84" t="s">
        <v>112</v>
      </c>
      <c r="D2218" s="84">
        <v>1901</v>
      </c>
      <c r="E2218" s="84" t="s">
        <v>108</v>
      </c>
      <c r="F2218" s="85">
        <v>95.729939112041421</v>
      </c>
      <c r="G2218" s="86"/>
    </row>
    <row r="2219" spans="1:7" x14ac:dyDescent="0.45">
      <c r="A2219" s="84">
        <v>120075</v>
      </c>
      <c r="B2219" s="84">
        <v>110</v>
      </c>
      <c r="C2219" s="84" t="s">
        <v>109</v>
      </c>
      <c r="D2219" s="84">
        <v>2012</v>
      </c>
      <c r="E2219" s="84" t="s">
        <v>108</v>
      </c>
      <c r="F2219" s="85">
        <v>11.994536292772681</v>
      </c>
      <c r="G2219" s="86"/>
    </row>
    <row r="2220" spans="1:7" x14ac:dyDescent="0.45">
      <c r="A2220" s="84">
        <v>123061</v>
      </c>
      <c r="B2220" s="84">
        <v>100</v>
      </c>
      <c r="C2220" s="84" t="s">
        <v>112</v>
      </c>
      <c r="D2220" s="84">
        <v>1901</v>
      </c>
      <c r="E2220" s="84" t="s">
        <v>108</v>
      </c>
      <c r="F2220" s="85">
        <v>89.597404567706036</v>
      </c>
      <c r="G2220" s="86"/>
    </row>
    <row r="2221" spans="1:7" x14ac:dyDescent="0.45">
      <c r="A2221" s="84">
        <v>99969</v>
      </c>
      <c r="B2221" s="84">
        <v>90</v>
      </c>
      <c r="C2221" s="84" t="s">
        <v>109</v>
      </c>
      <c r="D2221" s="84">
        <v>2005</v>
      </c>
      <c r="E2221" s="84" t="s">
        <v>108</v>
      </c>
      <c r="F2221" s="85">
        <v>6.239215443492836</v>
      </c>
      <c r="G2221" s="86"/>
    </row>
    <row r="2222" spans="1:7" x14ac:dyDescent="0.45">
      <c r="A2222" s="84">
        <v>99971</v>
      </c>
      <c r="B2222" s="84">
        <v>110</v>
      </c>
      <c r="C2222" s="84" t="s">
        <v>109</v>
      </c>
      <c r="D2222" s="84">
        <v>2005</v>
      </c>
      <c r="E2222" s="84" t="s">
        <v>108</v>
      </c>
      <c r="F2222" s="85">
        <v>8.9938054817554622</v>
      </c>
      <c r="G2222" s="86"/>
    </row>
    <row r="2223" spans="1:7" x14ac:dyDescent="0.45">
      <c r="A2223" s="84">
        <v>120080</v>
      </c>
      <c r="B2223" s="84">
        <v>90</v>
      </c>
      <c r="C2223" s="84" t="s">
        <v>114</v>
      </c>
      <c r="D2223" s="84">
        <v>2000</v>
      </c>
      <c r="E2223" s="84" t="s">
        <v>108</v>
      </c>
      <c r="F2223" s="85">
        <v>296.63895485879112</v>
      </c>
      <c r="G2223" s="86"/>
    </row>
    <row r="2224" spans="1:7" x14ac:dyDescent="0.45">
      <c r="A2224" s="84">
        <v>121879</v>
      </c>
      <c r="B2224" s="84">
        <v>110</v>
      </c>
      <c r="C2224" s="84" t="s">
        <v>109</v>
      </c>
      <c r="D2224" s="84">
        <v>2012</v>
      </c>
      <c r="E2224" s="84" t="s">
        <v>108</v>
      </c>
      <c r="F2224" s="85">
        <v>11.74407634401013</v>
      </c>
      <c r="G2224" s="86"/>
    </row>
    <row r="2225" spans="1:7" x14ac:dyDescent="0.45">
      <c r="A2225" s="84">
        <v>121880</v>
      </c>
      <c r="B2225" s="84">
        <v>110</v>
      </c>
      <c r="C2225" s="84" t="s">
        <v>109</v>
      </c>
      <c r="D2225" s="84">
        <v>2013</v>
      </c>
      <c r="E2225" s="84" t="s">
        <v>108</v>
      </c>
      <c r="F2225" s="85">
        <v>303.50920395919138</v>
      </c>
      <c r="G2225" s="86"/>
    </row>
    <row r="2226" spans="1:7" x14ac:dyDescent="0.45">
      <c r="A2226" s="84">
        <v>126775</v>
      </c>
      <c r="B2226" s="84">
        <v>90</v>
      </c>
      <c r="C2226" s="84" t="s">
        <v>109</v>
      </c>
      <c r="D2226" s="84">
        <v>2005</v>
      </c>
      <c r="E2226" s="84" t="s">
        <v>108</v>
      </c>
      <c r="F2226" s="85">
        <v>219.7132154053985</v>
      </c>
      <c r="G2226" s="86"/>
    </row>
    <row r="2227" spans="1:7" x14ac:dyDescent="0.45">
      <c r="A2227" s="84">
        <v>1584</v>
      </c>
      <c r="B2227" s="84">
        <v>40</v>
      </c>
      <c r="C2227" s="84" t="s">
        <v>109</v>
      </c>
      <c r="D2227" s="84">
        <v>2005</v>
      </c>
      <c r="E2227" s="84"/>
      <c r="F2227" s="85">
        <v>11.078163305006971</v>
      </c>
      <c r="G2227" s="86"/>
    </row>
    <row r="2228" spans="1:7" x14ac:dyDescent="0.45">
      <c r="A2228" s="84">
        <v>1585</v>
      </c>
      <c r="B2228" s="84">
        <v>40</v>
      </c>
      <c r="C2228" s="84" t="s">
        <v>109</v>
      </c>
      <c r="D2228" s="84">
        <v>2005</v>
      </c>
      <c r="E2228" s="84"/>
      <c r="F2228" s="85">
        <v>34.865679241174583</v>
      </c>
      <c r="G2228" s="86"/>
    </row>
    <row r="2229" spans="1:7" x14ac:dyDescent="0.45">
      <c r="A2229" s="84">
        <v>3618</v>
      </c>
      <c r="B2229" s="84">
        <v>32</v>
      </c>
      <c r="C2229" s="84" t="s">
        <v>109</v>
      </c>
      <c r="D2229" s="84">
        <v>2006</v>
      </c>
      <c r="E2229" s="84"/>
      <c r="F2229" s="85">
        <v>8.1716953608285703</v>
      </c>
      <c r="G2229" s="86"/>
    </row>
    <row r="2230" spans="1:7" x14ac:dyDescent="0.45">
      <c r="A2230" s="84">
        <v>415</v>
      </c>
      <c r="B2230" s="84">
        <v>40</v>
      </c>
      <c r="C2230" s="84" t="s">
        <v>109</v>
      </c>
      <c r="D2230" s="84">
        <v>2006</v>
      </c>
      <c r="E2230" s="84"/>
      <c r="F2230" s="85">
        <v>3.3891637682862532</v>
      </c>
      <c r="G2230" s="86"/>
    </row>
    <row r="2231" spans="1:7" x14ac:dyDescent="0.45">
      <c r="A2231" s="84">
        <v>3855</v>
      </c>
      <c r="B2231" s="84">
        <v>40</v>
      </c>
      <c r="C2231" s="84" t="s">
        <v>109</v>
      </c>
      <c r="D2231" s="84">
        <v>2006</v>
      </c>
      <c r="E2231" s="84"/>
      <c r="F2231" s="85">
        <v>30.62099961644563</v>
      </c>
      <c r="G2231" s="86"/>
    </row>
    <row r="2232" spans="1:7" x14ac:dyDescent="0.45">
      <c r="A2232" s="84">
        <v>103032</v>
      </c>
      <c r="B2232" s="84">
        <v>32</v>
      </c>
      <c r="C2232" s="84" t="s">
        <v>111</v>
      </c>
      <c r="D2232" s="84">
        <v>1999</v>
      </c>
      <c r="E2232" s="84" t="s">
        <v>108</v>
      </c>
      <c r="F2232" s="85">
        <v>32.867822481656447</v>
      </c>
      <c r="G2232" s="86" t="s">
        <v>272</v>
      </c>
    </row>
    <row r="2233" spans="1:7" x14ac:dyDescent="0.45">
      <c r="A2233" s="84">
        <v>133962</v>
      </c>
      <c r="B2233" s="84">
        <v>110</v>
      </c>
      <c r="C2233" s="84" t="s">
        <v>109</v>
      </c>
      <c r="D2233" s="84">
        <v>2006</v>
      </c>
      <c r="E2233" s="84" t="s">
        <v>108</v>
      </c>
      <c r="F2233" s="85">
        <v>509.85977805330941</v>
      </c>
      <c r="G2233" s="86"/>
    </row>
    <row r="2234" spans="1:7" x14ac:dyDescent="0.45">
      <c r="A2234" s="84">
        <v>107616</v>
      </c>
      <c r="B2234" s="84">
        <v>40</v>
      </c>
      <c r="C2234" s="84" t="s">
        <v>109</v>
      </c>
      <c r="D2234" s="84">
        <v>2006</v>
      </c>
      <c r="E2234" s="84" t="s">
        <v>108</v>
      </c>
      <c r="F2234" s="85">
        <v>14.51791562229713</v>
      </c>
      <c r="G2234" s="86"/>
    </row>
    <row r="2235" spans="1:7" x14ac:dyDescent="0.45">
      <c r="A2235" s="84">
        <v>107615</v>
      </c>
      <c r="B2235" s="84">
        <v>32</v>
      </c>
      <c r="C2235" s="84" t="s">
        <v>109</v>
      </c>
      <c r="D2235" s="84">
        <v>2006</v>
      </c>
      <c r="E2235" s="84" t="s">
        <v>108</v>
      </c>
      <c r="F2235" s="85">
        <v>25.461800146494589</v>
      </c>
      <c r="G2235" s="86"/>
    </row>
    <row r="2236" spans="1:7" x14ac:dyDescent="0.45">
      <c r="A2236" s="84"/>
      <c r="B2236" s="84">
        <v>90</v>
      </c>
      <c r="C2236" s="84" t="s">
        <v>124</v>
      </c>
      <c r="D2236" s="84">
        <v>1998</v>
      </c>
      <c r="E2236" s="84"/>
      <c r="F2236" s="85">
        <v>7.2012845830579E-2</v>
      </c>
      <c r="G2236" s="86"/>
    </row>
    <row r="2237" spans="1:7" x14ac:dyDescent="0.45">
      <c r="A2237" s="84">
        <v>130570</v>
      </c>
      <c r="B2237" s="84">
        <v>32</v>
      </c>
      <c r="C2237" s="84" t="s">
        <v>111</v>
      </c>
      <c r="D2237" s="84">
        <v>2000</v>
      </c>
      <c r="E2237" s="84" t="s">
        <v>108</v>
      </c>
      <c r="F2237" s="85">
        <v>25.290570444141071</v>
      </c>
      <c r="G2237" s="86"/>
    </row>
    <row r="2238" spans="1:7" x14ac:dyDescent="0.45">
      <c r="A2238" s="84">
        <v>166147</v>
      </c>
      <c r="B2238" s="84">
        <v>150</v>
      </c>
      <c r="C2238" s="84" t="s">
        <v>112</v>
      </c>
      <c r="D2238" s="84">
        <v>1975</v>
      </c>
      <c r="E2238" s="84" t="s">
        <v>108</v>
      </c>
      <c r="F2238" s="85">
        <v>220.85286184378239</v>
      </c>
      <c r="G2238" s="86"/>
    </row>
    <row r="2239" spans="1:7" x14ac:dyDescent="0.45">
      <c r="A2239" s="84"/>
      <c r="B2239" s="84">
        <v>32</v>
      </c>
      <c r="C2239" s="84" t="s">
        <v>124</v>
      </c>
      <c r="D2239" s="84">
        <v>2000</v>
      </c>
      <c r="E2239" s="84"/>
      <c r="F2239" s="85">
        <v>14.710762828421981</v>
      </c>
      <c r="G2239" s="86"/>
    </row>
    <row r="2240" spans="1:7" x14ac:dyDescent="0.45">
      <c r="A2240" s="84">
        <v>99679</v>
      </c>
      <c r="B2240" s="84">
        <v>100</v>
      </c>
      <c r="C2240" s="84" t="s">
        <v>112</v>
      </c>
      <c r="D2240" s="84">
        <v>1970</v>
      </c>
      <c r="E2240" s="84" t="s">
        <v>108</v>
      </c>
      <c r="F2240" s="85">
        <v>51.369428391797328</v>
      </c>
      <c r="G2240" s="86"/>
    </row>
    <row r="2241" spans="1:7" x14ac:dyDescent="0.45">
      <c r="A2241" s="84">
        <v>99887</v>
      </c>
      <c r="B2241" s="84">
        <v>90</v>
      </c>
      <c r="C2241" s="84" t="s">
        <v>109</v>
      </c>
      <c r="D2241" s="84">
        <v>2005</v>
      </c>
      <c r="E2241" s="84" t="s">
        <v>108</v>
      </c>
      <c r="F2241" s="85">
        <v>0.317786919015344</v>
      </c>
      <c r="G2241" s="86"/>
    </row>
    <row r="2242" spans="1:7" x14ac:dyDescent="0.45">
      <c r="A2242" s="84">
        <v>114252</v>
      </c>
      <c r="B2242" s="84">
        <v>90</v>
      </c>
      <c r="C2242" s="84" t="s">
        <v>111</v>
      </c>
      <c r="D2242" s="84">
        <v>1999</v>
      </c>
      <c r="E2242" s="84" t="s">
        <v>108</v>
      </c>
      <c r="F2242" s="85">
        <v>144.97513495848469</v>
      </c>
      <c r="G2242" s="86"/>
    </row>
    <row r="2243" spans="1:7" x14ac:dyDescent="0.45">
      <c r="A2243" s="84">
        <v>114264</v>
      </c>
      <c r="B2243" s="84">
        <v>90</v>
      </c>
      <c r="C2243" s="84" t="s">
        <v>109</v>
      </c>
      <c r="D2243" s="84">
        <v>2005</v>
      </c>
      <c r="E2243" s="84" t="s">
        <v>108</v>
      </c>
      <c r="F2243" s="85">
        <v>137.41722887148259</v>
      </c>
      <c r="G2243" s="86"/>
    </row>
    <row r="2244" spans="1:7" x14ac:dyDescent="0.45">
      <c r="A2244" s="84">
        <v>114694</v>
      </c>
      <c r="B2244" s="84">
        <v>90</v>
      </c>
      <c r="C2244" s="84" t="s">
        <v>109</v>
      </c>
      <c r="D2244" s="84">
        <v>2006</v>
      </c>
      <c r="E2244" s="84" t="s">
        <v>108</v>
      </c>
      <c r="F2244" s="85">
        <v>282.29174647582857</v>
      </c>
      <c r="G2244" s="86"/>
    </row>
    <row r="2245" spans="1:7" x14ac:dyDescent="0.45">
      <c r="A2245" s="84">
        <v>114834</v>
      </c>
      <c r="B2245" s="84">
        <v>110</v>
      </c>
      <c r="C2245" s="84" t="s">
        <v>109</v>
      </c>
      <c r="D2245" s="84">
        <v>2006</v>
      </c>
      <c r="E2245" s="84" t="s">
        <v>108</v>
      </c>
      <c r="F2245" s="85">
        <v>0.84429238523240802</v>
      </c>
      <c r="G2245" s="86"/>
    </row>
    <row r="2246" spans="1:7" x14ac:dyDescent="0.45">
      <c r="A2246" s="84">
        <v>114836</v>
      </c>
      <c r="B2246" s="84">
        <v>90</v>
      </c>
      <c r="C2246" s="84" t="s">
        <v>109</v>
      </c>
      <c r="D2246" s="84">
        <v>2006</v>
      </c>
      <c r="E2246" s="84" t="s">
        <v>108</v>
      </c>
      <c r="F2246" s="85">
        <v>73.907123548773143</v>
      </c>
      <c r="G2246" s="86"/>
    </row>
    <row r="2247" spans="1:7" x14ac:dyDescent="0.45">
      <c r="A2247" s="84">
        <v>116016</v>
      </c>
      <c r="B2247" s="84">
        <v>160</v>
      </c>
      <c r="C2247" s="84" t="s">
        <v>109</v>
      </c>
      <c r="D2247" s="84">
        <v>2005</v>
      </c>
      <c r="E2247" s="84" t="s">
        <v>108</v>
      </c>
      <c r="F2247" s="85">
        <v>101.63153392622409</v>
      </c>
      <c r="G2247" s="86"/>
    </row>
    <row r="2248" spans="1:7" x14ac:dyDescent="0.45">
      <c r="A2248" s="84">
        <v>119848</v>
      </c>
      <c r="B2248" s="84">
        <v>160</v>
      </c>
      <c r="C2248" s="84" t="s">
        <v>109</v>
      </c>
      <c r="D2248" s="84">
        <v>2019</v>
      </c>
      <c r="E2248" s="84" t="s">
        <v>108</v>
      </c>
      <c r="F2248" s="85">
        <v>305.3532195107403</v>
      </c>
      <c r="G2248" s="86"/>
    </row>
    <row r="2249" spans="1:7" x14ac:dyDescent="0.45">
      <c r="A2249" s="84">
        <v>120049</v>
      </c>
      <c r="B2249" s="84">
        <v>110</v>
      </c>
      <c r="C2249" s="84" t="s">
        <v>109</v>
      </c>
      <c r="D2249" s="84">
        <v>2012</v>
      </c>
      <c r="E2249" s="84" t="s">
        <v>108</v>
      </c>
      <c r="F2249" s="85">
        <v>124.5250020990912</v>
      </c>
      <c r="G2249" s="86"/>
    </row>
    <row r="2250" spans="1:7" x14ac:dyDescent="0.45">
      <c r="A2250" s="84">
        <v>120061</v>
      </c>
      <c r="B2250" s="84">
        <v>110</v>
      </c>
      <c r="C2250" s="84" t="s">
        <v>109</v>
      </c>
      <c r="D2250" s="84">
        <v>2012</v>
      </c>
      <c r="E2250" s="84" t="s">
        <v>108</v>
      </c>
      <c r="F2250" s="85">
        <v>320.15265146582459</v>
      </c>
      <c r="G2250" s="86"/>
    </row>
    <row r="2251" spans="1:7" x14ac:dyDescent="0.45">
      <c r="A2251" s="84">
        <v>120073</v>
      </c>
      <c r="B2251" s="84">
        <v>110</v>
      </c>
      <c r="C2251" s="84" t="s">
        <v>109</v>
      </c>
      <c r="D2251" s="84">
        <v>2012</v>
      </c>
      <c r="E2251" s="84" t="s">
        <v>108</v>
      </c>
      <c r="F2251" s="85">
        <v>11.205059344152991</v>
      </c>
      <c r="G2251" s="86"/>
    </row>
    <row r="2252" spans="1:7" x14ac:dyDescent="0.45">
      <c r="A2252" s="84">
        <v>120106</v>
      </c>
      <c r="B2252" s="84">
        <v>110</v>
      </c>
      <c r="C2252" s="84" t="s">
        <v>109</v>
      </c>
      <c r="D2252" s="84">
        <v>2009</v>
      </c>
      <c r="E2252" s="84" t="s">
        <v>108</v>
      </c>
      <c r="F2252" s="85">
        <v>18.915493321159989</v>
      </c>
      <c r="G2252" s="86"/>
    </row>
    <row r="2253" spans="1:7" x14ac:dyDescent="0.45">
      <c r="A2253" s="84">
        <v>120622</v>
      </c>
      <c r="B2253" s="84">
        <v>90</v>
      </c>
      <c r="C2253" s="84" t="s">
        <v>109</v>
      </c>
      <c r="D2253" s="84">
        <v>2006</v>
      </c>
      <c r="E2253" s="84" t="s">
        <v>108</v>
      </c>
      <c r="F2253" s="85">
        <v>109.03984993037371</v>
      </c>
      <c r="G2253" s="86"/>
    </row>
    <row r="2254" spans="1:7" x14ac:dyDescent="0.45">
      <c r="A2254" s="84">
        <v>121809</v>
      </c>
      <c r="B2254" s="84">
        <v>90</v>
      </c>
      <c r="C2254" s="84" t="s">
        <v>111</v>
      </c>
      <c r="D2254" s="84">
        <v>2000</v>
      </c>
      <c r="E2254" s="84" t="s">
        <v>108</v>
      </c>
      <c r="F2254" s="85">
        <v>107.6315220117753</v>
      </c>
      <c r="G2254" s="86"/>
    </row>
    <row r="2255" spans="1:7" x14ac:dyDescent="0.45">
      <c r="A2255" s="84">
        <v>130570</v>
      </c>
      <c r="B2255" s="84">
        <v>32</v>
      </c>
      <c r="C2255" s="84" t="s">
        <v>111</v>
      </c>
      <c r="D2255" s="84">
        <v>2000</v>
      </c>
      <c r="E2255" s="84" t="s">
        <v>108</v>
      </c>
      <c r="F2255" s="85">
        <v>40.137369129675093</v>
      </c>
      <c r="G2255" s="86"/>
    </row>
    <row r="2256" spans="1:7" x14ac:dyDescent="0.45">
      <c r="A2256" s="84">
        <v>133016</v>
      </c>
      <c r="B2256" s="84">
        <v>160</v>
      </c>
      <c r="C2256" s="84" t="s">
        <v>109</v>
      </c>
      <c r="D2256" s="84">
        <v>2016</v>
      </c>
      <c r="E2256" s="84" t="s">
        <v>108</v>
      </c>
      <c r="F2256" s="85">
        <v>23.34150859742557</v>
      </c>
      <c r="G2256" s="86"/>
    </row>
    <row r="2257" spans="1:7" x14ac:dyDescent="0.45">
      <c r="A2257" s="84">
        <v>133020</v>
      </c>
      <c r="B2257" s="84">
        <v>110</v>
      </c>
      <c r="C2257" s="84" t="s">
        <v>109</v>
      </c>
      <c r="D2257" s="84">
        <v>2008</v>
      </c>
      <c r="E2257" s="84" t="s">
        <v>108</v>
      </c>
      <c r="F2257" s="85">
        <v>319.6255891253536</v>
      </c>
      <c r="G2257" s="86"/>
    </row>
    <row r="2258" spans="1:7" x14ac:dyDescent="0.45">
      <c r="A2258" s="84">
        <v>133022</v>
      </c>
      <c r="B2258" s="84">
        <v>315</v>
      </c>
      <c r="C2258" s="84" t="s">
        <v>109</v>
      </c>
      <c r="D2258" s="84">
        <v>2016</v>
      </c>
      <c r="E2258" s="84" t="s">
        <v>108</v>
      </c>
      <c r="F2258" s="85">
        <v>21.481776313690599</v>
      </c>
      <c r="G2258" s="86"/>
    </row>
    <row r="2259" spans="1:7" x14ac:dyDescent="0.45">
      <c r="A2259" s="84">
        <v>133023</v>
      </c>
      <c r="B2259" s="84">
        <v>315</v>
      </c>
      <c r="C2259" s="84" t="s">
        <v>109</v>
      </c>
      <c r="D2259" s="84">
        <v>2016</v>
      </c>
      <c r="E2259" s="84" t="s">
        <v>108</v>
      </c>
      <c r="F2259" s="85">
        <v>329.89373413933328</v>
      </c>
      <c r="G2259" s="86"/>
    </row>
    <row r="2260" spans="1:7" x14ac:dyDescent="0.45">
      <c r="A2260" s="84">
        <v>133067</v>
      </c>
      <c r="B2260" s="84">
        <v>110</v>
      </c>
      <c r="C2260" s="84" t="s">
        <v>109</v>
      </c>
      <c r="D2260" s="84">
        <v>2016</v>
      </c>
      <c r="E2260" s="84" t="s">
        <v>108</v>
      </c>
      <c r="F2260" s="85">
        <v>1.35744463470502</v>
      </c>
      <c r="G2260" s="86"/>
    </row>
    <row r="2261" spans="1:7" x14ac:dyDescent="0.45">
      <c r="A2261" s="84">
        <v>133079</v>
      </c>
      <c r="B2261" s="84">
        <v>315</v>
      </c>
      <c r="C2261" s="84" t="s">
        <v>109</v>
      </c>
      <c r="D2261" s="84">
        <v>2016</v>
      </c>
      <c r="E2261" s="84" t="s">
        <v>108</v>
      </c>
      <c r="F2261" s="85">
        <v>213.96393120005041</v>
      </c>
      <c r="G2261" s="86"/>
    </row>
    <row r="2262" spans="1:7" x14ac:dyDescent="0.45">
      <c r="A2262" s="84">
        <v>133965</v>
      </c>
      <c r="B2262" s="84">
        <v>110</v>
      </c>
      <c r="C2262" s="84" t="s">
        <v>109</v>
      </c>
      <c r="D2262" s="84">
        <v>2006</v>
      </c>
      <c r="E2262" s="84" t="s">
        <v>108</v>
      </c>
      <c r="F2262" s="85">
        <v>6.8253371401936382</v>
      </c>
      <c r="G2262" s="86"/>
    </row>
    <row r="2263" spans="1:7" x14ac:dyDescent="0.45">
      <c r="A2263" s="84">
        <v>133970</v>
      </c>
      <c r="B2263" s="84">
        <v>90</v>
      </c>
      <c r="C2263" s="84" t="s">
        <v>111</v>
      </c>
      <c r="D2263" s="84">
        <v>2000</v>
      </c>
      <c r="E2263" s="84" t="s">
        <v>108</v>
      </c>
      <c r="F2263" s="85">
        <v>153.0121165486714</v>
      </c>
      <c r="G2263" s="86"/>
    </row>
    <row r="2264" spans="1:7" x14ac:dyDescent="0.45">
      <c r="A2264" s="84">
        <v>134347</v>
      </c>
      <c r="B2264" s="84">
        <v>90</v>
      </c>
      <c r="C2264" s="84" t="s">
        <v>109</v>
      </c>
      <c r="D2264" s="84">
        <v>1999</v>
      </c>
      <c r="E2264" s="84" t="s">
        <v>108</v>
      </c>
      <c r="F2264" s="85">
        <v>146.37357204791519</v>
      </c>
      <c r="G2264" s="86"/>
    </row>
    <row r="2265" spans="1:7" x14ac:dyDescent="0.45">
      <c r="A2265" s="84">
        <v>135155</v>
      </c>
      <c r="B2265" s="84">
        <v>90</v>
      </c>
      <c r="C2265" s="84" t="s">
        <v>111</v>
      </c>
      <c r="D2265" s="84">
        <v>1998</v>
      </c>
      <c r="E2265" s="84" t="s">
        <v>108</v>
      </c>
      <c r="F2265" s="85">
        <v>192.25603387200249</v>
      </c>
      <c r="G2265" s="86"/>
    </row>
    <row r="2266" spans="1:7" x14ac:dyDescent="0.45">
      <c r="A2266" s="84">
        <v>141842</v>
      </c>
      <c r="B2266" s="84">
        <v>110</v>
      </c>
      <c r="C2266" s="84" t="s">
        <v>109</v>
      </c>
      <c r="D2266" s="84">
        <v>2017</v>
      </c>
      <c r="E2266" s="84" t="s">
        <v>108</v>
      </c>
      <c r="F2266" s="85">
        <v>62.474688224177399</v>
      </c>
      <c r="G2266" s="86"/>
    </row>
    <row r="2267" spans="1:7" x14ac:dyDescent="0.45">
      <c r="A2267" s="84">
        <v>148563</v>
      </c>
      <c r="B2267" s="84">
        <v>315</v>
      </c>
      <c r="C2267" s="84" t="s">
        <v>109</v>
      </c>
      <c r="D2267" s="84">
        <v>2018</v>
      </c>
      <c r="E2267" s="84" t="s">
        <v>108</v>
      </c>
      <c r="F2267" s="85">
        <v>131.60146114999171</v>
      </c>
      <c r="G2267" s="86"/>
    </row>
    <row r="2268" spans="1:7" x14ac:dyDescent="0.45">
      <c r="A2268" s="84">
        <v>148566</v>
      </c>
      <c r="B2268" s="84">
        <v>50</v>
      </c>
      <c r="C2268" s="84" t="s">
        <v>109</v>
      </c>
      <c r="D2268" s="84">
        <v>2008</v>
      </c>
      <c r="E2268" s="84" t="s">
        <v>108</v>
      </c>
      <c r="F2268" s="85">
        <v>47.470425597174497</v>
      </c>
      <c r="G2268" s="86"/>
    </row>
    <row r="2269" spans="1:7" x14ac:dyDescent="0.45">
      <c r="A2269" s="84"/>
      <c r="B2269" s="84">
        <v>90</v>
      </c>
      <c r="C2269" s="84" t="s">
        <v>109</v>
      </c>
      <c r="D2269" s="84">
        <v>2006</v>
      </c>
      <c r="E2269" s="84"/>
      <c r="F2269" s="85">
        <v>2.3633764714546E-2</v>
      </c>
      <c r="G2269" s="86"/>
    </row>
    <row r="2270" spans="1:7" x14ac:dyDescent="0.45">
      <c r="A2270" s="84">
        <v>120084</v>
      </c>
      <c r="B2270" s="84">
        <v>110</v>
      </c>
      <c r="C2270" s="84" t="s">
        <v>109</v>
      </c>
      <c r="D2270" s="84">
        <v>2012</v>
      </c>
      <c r="E2270" s="84" t="s">
        <v>108</v>
      </c>
      <c r="F2270" s="85">
        <v>8.8600381304539244</v>
      </c>
      <c r="G2270" s="86"/>
    </row>
    <row r="2271" spans="1:7" x14ac:dyDescent="0.45">
      <c r="A2271" s="84">
        <v>120610</v>
      </c>
      <c r="B2271" s="84">
        <v>110</v>
      </c>
      <c r="C2271" s="84" t="s">
        <v>109</v>
      </c>
      <c r="D2271" s="84">
        <v>2006</v>
      </c>
      <c r="E2271" s="84" t="s">
        <v>108</v>
      </c>
      <c r="F2271" s="85">
        <v>8.1936902552763833</v>
      </c>
      <c r="G2271" s="86"/>
    </row>
    <row r="2272" spans="1:7" x14ac:dyDescent="0.45">
      <c r="A2272" s="84">
        <v>120613</v>
      </c>
      <c r="B2272" s="84">
        <v>110</v>
      </c>
      <c r="C2272" s="84" t="s">
        <v>109</v>
      </c>
      <c r="D2272" s="84">
        <v>2012</v>
      </c>
      <c r="E2272" s="84" t="s">
        <v>108</v>
      </c>
      <c r="F2272" s="85">
        <v>210.88858004811169</v>
      </c>
      <c r="G2272" s="86"/>
    </row>
    <row r="2273" spans="1:7" x14ac:dyDescent="0.45">
      <c r="A2273" s="84"/>
      <c r="B2273" s="84">
        <v>110</v>
      </c>
      <c r="C2273" s="84" t="s">
        <v>109</v>
      </c>
      <c r="D2273" s="84">
        <v>2006</v>
      </c>
      <c r="E2273" s="84"/>
      <c r="F2273" s="85">
        <v>6.3249367036179005E-2</v>
      </c>
      <c r="G2273" s="86"/>
    </row>
    <row r="2274" spans="1:7" x14ac:dyDescent="0.45">
      <c r="A2274" s="84">
        <v>114687</v>
      </c>
      <c r="B2274" s="84">
        <v>110</v>
      </c>
      <c r="C2274" s="84" t="s">
        <v>109</v>
      </c>
      <c r="D2274" s="84">
        <v>2009</v>
      </c>
      <c r="E2274" s="84" t="s">
        <v>108</v>
      </c>
      <c r="F2274" s="85">
        <v>579.08634278086424</v>
      </c>
      <c r="G2274" s="86"/>
    </row>
    <row r="2275" spans="1:7" x14ac:dyDescent="0.45">
      <c r="A2275" s="84"/>
      <c r="B2275" s="84">
        <v>110</v>
      </c>
      <c r="C2275" s="84" t="s">
        <v>109</v>
      </c>
      <c r="D2275" s="84">
        <v>2009</v>
      </c>
      <c r="E2275" s="84"/>
      <c r="F2275" s="85">
        <v>0.17351073336321399</v>
      </c>
      <c r="G2275" s="86"/>
    </row>
    <row r="2276" spans="1:7" x14ac:dyDescent="0.45">
      <c r="A2276" s="84"/>
      <c r="B2276" s="84">
        <v>315</v>
      </c>
      <c r="C2276" s="84" t="s">
        <v>109</v>
      </c>
      <c r="D2276" s="84">
        <v>2009</v>
      </c>
      <c r="E2276" s="84"/>
      <c r="F2276" s="85">
        <v>7.2021484375E-3</v>
      </c>
      <c r="G2276" s="86"/>
    </row>
    <row r="2277" spans="1:7" x14ac:dyDescent="0.45">
      <c r="A2277" s="84">
        <v>112565</v>
      </c>
      <c r="B2277" s="84">
        <v>225</v>
      </c>
      <c r="C2277" s="84" t="s">
        <v>109</v>
      </c>
      <c r="D2277" s="84">
        <v>2006</v>
      </c>
      <c r="E2277" s="84" t="s">
        <v>108</v>
      </c>
      <c r="F2277" s="85">
        <v>109.1720543790355</v>
      </c>
      <c r="G2277" s="86"/>
    </row>
    <row r="2278" spans="1:7" x14ac:dyDescent="0.45">
      <c r="A2278" s="84"/>
      <c r="B2278" s="84">
        <v>225</v>
      </c>
      <c r="C2278" s="84" t="s">
        <v>109</v>
      </c>
      <c r="D2278" s="84">
        <v>2006</v>
      </c>
      <c r="E2278" s="84"/>
      <c r="F2278" s="85">
        <v>0.37550988897846499</v>
      </c>
      <c r="G2278" s="86"/>
    </row>
    <row r="2279" spans="1:7" x14ac:dyDescent="0.45">
      <c r="A2279" s="84"/>
      <c r="B2279" s="84">
        <v>225</v>
      </c>
      <c r="C2279" s="84" t="s">
        <v>109</v>
      </c>
      <c r="D2279" s="84">
        <v>2006</v>
      </c>
      <c r="E2279" s="84"/>
      <c r="F2279" s="85">
        <v>0.29609435114132698</v>
      </c>
      <c r="G2279" s="86"/>
    </row>
    <row r="2280" spans="1:7" x14ac:dyDescent="0.45">
      <c r="A2280" s="84">
        <v>120361</v>
      </c>
      <c r="B2280" s="84"/>
      <c r="C2280" s="84"/>
      <c r="D2280" s="84">
        <v>1901</v>
      </c>
      <c r="E2280" s="84" t="s">
        <v>108</v>
      </c>
      <c r="F2280" s="85">
        <v>42.166295402743827</v>
      </c>
      <c r="G2280" s="86"/>
    </row>
    <row r="2281" spans="1:7" x14ac:dyDescent="0.45">
      <c r="A2281" s="84"/>
      <c r="B2281" s="84"/>
      <c r="C2281" s="84"/>
      <c r="D2281" s="84">
        <v>1901</v>
      </c>
      <c r="E2281" s="84"/>
      <c r="F2281" s="85">
        <v>7.6221102301682881</v>
      </c>
      <c r="G2281" s="86"/>
    </row>
    <row r="2282" spans="1:7" x14ac:dyDescent="0.45">
      <c r="A2282" s="84">
        <v>116144</v>
      </c>
      <c r="B2282" s="84">
        <v>110</v>
      </c>
      <c r="C2282" s="84" t="s">
        <v>109</v>
      </c>
      <c r="D2282" s="84">
        <v>2010</v>
      </c>
      <c r="E2282" s="84" t="s">
        <v>108</v>
      </c>
      <c r="F2282" s="85">
        <v>58.795742403519682</v>
      </c>
      <c r="G2282" s="86"/>
    </row>
    <row r="2283" spans="1:7" x14ac:dyDescent="0.45">
      <c r="A2283" s="84">
        <v>118078</v>
      </c>
      <c r="B2283" s="84">
        <v>160</v>
      </c>
      <c r="C2283" s="84" t="s">
        <v>114</v>
      </c>
      <c r="D2283" s="84">
        <v>1901</v>
      </c>
      <c r="E2283" s="84" t="s">
        <v>108</v>
      </c>
      <c r="F2283" s="85">
        <v>138.03372435268781</v>
      </c>
      <c r="G2283" s="86" t="s">
        <v>168</v>
      </c>
    </row>
    <row r="2284" spans="1:7" x14ac:dyDescent="0.45">
      <c r="A2284" s="84">
        <v>120361</v>
      </c>
      <c r="B2284" s="84"/>
      <c r="C2284" s="84"/>
      <c r="D2284" s="84">
        <v>1901</v>
      </c>
      <c r="E2284" s="84" t="s">
        <v>108</v>
      </c>
      <c r="F2284" s="85">
        <v>107.5448314314924</v>
      </c>
      <c r="G2284" s="86"/>
    </row>
    <row r="2285" spans="1:7" x14ac:dyDescent="0.45">
      <c r="A2285" s="84">
        <v>120620</v>
      </c>
      <c r="B2285" s="84">
        <v>110</v>
      </c>
      <c r="C2285" s="84" t="s">
        <v>109</v>
      </c>
      <c r="D2285" s="84">
        <v>2012</v>
      </c>
      <c r="E2285" s="84" t="s">
        <v>108</v>
      </c>
      <c r="F2285" s="85">
        <v>4.9198308600980223</v>
      </c>
      <c r="G2285" s="86"/>
    </row>
    <row r="2286" spans="1:7" x14ac:dyDescent="0.45">
      <c r="A2286" s="84">
        <v>120621</v>
      </c>
      <c r="B2286" s="84">
        <v>90</v>
      </c>
      <c r="C2286" s="84" t="s">
        <v>109</v>
      </c>
      <c r="D2286" s="84">
        <v>2011</v>
      </c>
      <c r="E2286" s="84" t="s">
        <v>108</v>
      </c>
      <c r="F2286" s="85">
        <v>100.89196554197061</v>
      </c>
      <c r="G2286" s="86"/>
    </row>
    <row r="2287" spans="1:7" x14ac:dyDescent="0.45">
      <c r="A2287" s="84">
        <v>125449</v>
      </c>
      <c r="B2287" s="84">
        <v>315</v>
      </c>
      <c r="C2287" s="84" t="s">
        <v>109</v>
      </c>
      <c r="D2287" s="84">
        <v>2009</v>
      </c>
      <c r="E2287" s="84" t="s">
        <v>108</v>
      </c>
      <c r="F2287" s="85">
        <v>26.2456531302435</v>
      </c>
      <c r="G2287" s="86"/>
    </row>
    <row r="2288" spans="1:7" x14ac:dyDescent="0.45">
      <c r="A2288" s="84">
        <v>125462</v>
      </c>
      <c r="B2288" s="84">
        <v>110</v>
      </c>
      <c r="C2288" s="84" t="s">
        <v>109</v>
      </c>
      <c r="D2288" s="84">
        <v>2006</v>
      </c>
      <c r="E2288" s="84" t="s">
        <v>108</v>
      </c>
      <c r="F2288" s="85">
        <v>0.561320293002882</v>
      </c>
      <c r="G2288" s="86"/>
    </row>
    <row r="2289" spans="1:7" x14ac:dyDescent="0.45">
      <c r="A2289" s="84">
        <v>125463</v>
      </c>
      <c r="B2289" s="84">
        <v>110</v>
      </c>
      <c r="C2289" s="84" t="s">
        <v>109</v>
      </c>
      <c r="D2289" s="84">
        <v>2015</v>
      </c>
      <c r="E2289" s="84" t="s">
        <v>108</v>
      </c>
      <c r="F2289" s="85">
        <v>36.225886303276312</v>
      </c>
      <c r="G2289" s="86"/>
    </row>
    <row r="2290" spans="1:7" x14ac:dyDescent="0.45">
      <c r="A2290" s="84">
        <v>125464</v>
      </c>
      <c r="B2290" s="84">
        <v>100</v>
      </c>
      <c r="C2290" s="84" t="s">
        <v>112</v>
      </c>
      <c r="D2290" s="84">
        <v>1901</v>
      </c>
      <c r="E2290" s="84" t="s">
        <v>108</v>
      </c>
      <c r="F2290" s="85">
        <v>70.187699943145944</v>
      </c>
      <c r="G2290" s="86"/>
    </row>
    <row r="2291" spans="1:7" x14ac:dyDescent="0.45">
      <c r="A2291" s="84">
        <v>134340</v>
      </c>
      <c r="B2291" s="84">
        <v>100</v>
      </c>
      <c r="C2291" s="84" t="s">
        <v>112</v>
      </c>
      <c r="D2291" s="84">
        <v>1901</v>
      </c>
      <c r="E2291" s="84" t="s">
        <v>108</v>
      </c>
      <c r="F2291" s="85">
        <v>116.3194346925855</v>
      </c>
      <c r="G2291" s="86"/>
    </row>
    <row r="2292" spans="1:7" x14ac:dyDescent="0.45">
      <c r="A2292" s="84">
        <v>134341</v>
      </c>
      <c r="B2292" s="84">
        <v>300</v>
      </c>
      <c r="C2292" s="84" t="s">
        <v>112</v>
      </c>
      <c r="D2292" s="84">
        <v>1901</v>
      </c>
      <c r="E2292" s="84" t="s">
        <v>108</v>
      </c>
      <c r="F2292" s="85">
        <v>138.82805575441529</v>
      </c>
      <c r="G2292" s="86"/>
    </row>
    <row r="2293" spans="1:7" x14ac:dyDescent="0.45">
      <c r="A2293" s="84">
        <v>134343</v>
      </c>
      <c r="B2293" s="84">
        <v>100</v>
      </c>
      <c r="C2293" s="84" t="s">
        <v>112</v>
      </c>
      <c r="D2293" s="84">
        <v>1970</v>
      </c>
      <c r="E2293" s="84" t="s">
        <v>108</v>
      </c>
      <c r="F2293" s="85">
        <v>69.491580139703885</v>
      </c>
      <c r="G2293" s="86"/>
    </row>
    <row r="2294" spans="1:7" x14ac:dyDescent="0.45">
      <c r="A2294" s="84">
        <v>134345</v>
      </c>
      <c r="B2294" s="84">
        <v>90</v>
      </c>
      <c r="C2294" s="84" t="s">
        <v>111</v>
      </c>
      <c r="D2294" s="84">
        <v>1999</v>
      </c>
      <c r="E2294" s="84" t="s">
        <v>108</v>
      </c>
      <c r="F2294" s="85">
        <v>24.13897507010288</v>
      </c>
      <c r="G2294" s="86"/>
    </row>
    <row r="2295" spans="1:7" x14ac:dyDescent="0.45">
      <c r="A2295" s="84">
        <v>134831</v>
      </c>
      <c r="B2295" s="84">
        <v>100</v>
      </c>
      <c r="C2295" s="84" t="s">
        <v>112</v>
      </c>
      <c r="D2295" s="84">
        <v>1901</v>
      </c>
      <c r="E2295" s="84" t="s">
        <v>108</v>
      </c>
      <c r="F2295" s="85">
        <v>178.2477146618466</v>
      </c>
      <c r="G2295" s="86"/>
    </row>
    <row r="2296" spans="1:7" x14ac:dyDescent="0.45">
      <c r="A2296" s="84">
        <v>134834</v>
      </c>
      <c r="B2296" s="84"/>
      <c r="C2296" s="84"/>
      <c r="D2296" s="84">
        <v>1901</v>
      </c>
      <c r="E2296" s="84" t="s">
        <v>169</v>
      </c>
      <c r="F2296" s="85">
        <v>5.8266742077469997</v>
      </c>
      <c r="G2296" s="86" t="s">
        <v>170</v>
      </c>
    </row>
    <row r="2297" spans="1:7" x14ac:dyDescent="0.45">
      <c r="A2297" s="84">
        <v>134835</v>
      </c>
      <c r="B2297" s="84">
        <v>100</v>
      </c>
      <c r="C2297" s="84" t="s">
        <v>112</v>
      </c>
      <c r="D2297" s="84">
        <v>1988</v>
      </c>
      <c r="E2297" s="84" t="s">
        <v>169</v>
      </c>
      <c r="F2297" s="85">
        <v>103.6059589555673</v>
      </c>
      <c r="G2297" s="86" t="s">
        <v>170</v>
      </c>
    </row>
    <row r="2298" spans="1:7" x14ac:dyDescent="0.45">
      <c r="A2298" s="84">
        <v>144267</v>
      </c>
      <c r="B2298" s="84">
        <v>75</v>
      </c>
      <c r="C2298" s="84" t="s">
        <v>109</v>
      </c>
      <c r="D2298" s="84">
        <v>2018</v>
      </c>
      <c r="E2298" s="84" t="s">
        <v>108</v>
      </c>
      <c r="F2298" s="85">
        <v>4.1540324981769459</v>
      </c>
      <c r="G2298" s="86"/>
    </row>
    <row r="2299" spans="1:7" x14ac:dyDescent="0.45">
      <c r="A2299" s="84">
        <v>104101</v>
      </c>
      <c r="B2299" s="84">
        <v>63</v>
      </c>
      <c r="C2299" s="84" t="s">
        <v>109</v>
      </c>
      <c r="D2299" s="84">
        <v>2003</v>
      </c>
      <c r="E2299" s="84" t="s">
        <v>108</v>
      </c>
      <c r="F2299" s="85">
        <v>11.989868243320521</v>
      </c>
      <c r="G2299" s="86"/>
    </row>
    <row r="2300" spans="1:7" x14ac:dyDescent="0.45">
      <c r="A2300" s="84">
        <v>112562</v>
      </c>
      <c r="B2300" s="84">
        <v>110</v>
      </c>
      <c r="C2300" s="84" t="s">
        <v>109</v>
      </c>
      <c r="D2300" s="84">
        <v>2006</v>
      </c>
      <c r="E2300" s="84" t="s">
        <v>108</v>
      </c>
      <c r="F2300" s="85">
        <v>9.6130198376702953</v>
      </c>
      <c r="G2300" s="86"/>
    </row>
    <row r="2301" spans="1:7" x14ac:dyDescent="0.45">
      <c r="A2301" s="84">
        <v>112565</v>
      </c>
      <c r="B2301" s="84">
        <v>225</v>
      </c>
      <c r="C2301" s="84" t="s">
        <v>109</v>
      </c>
      <c r="D2301" s="84">
        <v>2006</v>
      </c>
      <c r="E2301" s="84" t="s">
        <v>108</v>
      </c>
      <c r="F2301" s="85">
        <v>109.8354071515721</v>
      </c>
      <c r="G2301" s="86"/>
    </row>
    <row r="2302" spans="1:7" x14ac:dyDescent="0.45">
      <c r="A2302" s="84">
        <v>114683</v>
      </c>
      <c r="B2302" s="84">
        <v>225</v>
      </c>
      <c r="C2302" s="84" t="s">
        <v>109</v>
      </c>
      <c r="D2302" s="84">
        <v>2006</v>
      </c>
      <c r="E2302" s="84" t="s">
        <v>108</v>
      </c>
      <c r="F2302" s="85">
        <v>502.63404168803851</v>
      </c>
      <c r="G2302" s="86"/>
    </row>
    <row r="2303" spans="1:7" x14ac:dyDescent="0.45">
      <c r="A2303" s="84">
        <v>114684</v>
      </c>
      <c r="B2303" s="84">
        <v>315</v>
      </c>
      <c r="C2303" s="84" t="s">
        <v>109</v>
      </c>
      <c r="D2303" s="84">
        <v>2006</v>
      </c>
      <c r="E2303" s="84" t="s">
        <v>108</v>
      </c>
      <c r="F2303" s="85">
        <v>2.2717092155283818</v>
      </c>
      <c r="G2303" s="86"/>
    </row>
    <row r="2304" spans="1:7" x14ac:dyDescent="0.45">
      <c r="A2304" s="84">
        <v>114685</v>
      </c>
      <c r="B2304" s="84">
        <v>315</v>
      </c>
      <c r="C2304" s="84" t="s">
        <v>109</v>
      </c>
      <c r="D2304" s="84">
        <v>2006</v>
      </c>
      <c r="E2304" s="84" t="s">
        <v>108</v>
      </c>
      <c r="F2304" s="85">
        <v>1.8532453737918391</v>
      </c>
      <c r="G2304" s="86"/>
    </row>
    <row r="2305" spans="1:7" x14ac:dyDescent="0.45">
      <c r="A2305" s="84">
        <v>114687</v>
      </c>
      <c r="B2305" s="84">
        <v>110</v>
      </c>
      <c r="C2305" s="84" t="s">
        <v>109</v>
      </c>
      <c r="D2305" s="84">
        <v>2009</v>
      </c>
      <c r="E2305" s="84" t="s">
        <v>108</v>
      </c>
      <c r="F2305" s="85">
        <v>579.26086055520773</v>
      </c>
      <c r="G2305" s="86"/>
    </row>
    <row r="2306" spans="1:7" x14ac:dyDescent="0.45">
      <c r="A2306" s="84">
        <v>115914</v>
      </c>
      <c r="B2306" s="84">
        <v>40</v>
      </c>
      <c r="C2306" s="84" t="s">
        <v>109</v>
      </c>
      <c r="D2306" s="84">
        <v>2010</v>
      </c>
      <c r="E2306" s="84" t="s">
        <v>108</v>
      </c>
      <c r="F2306" s="85">
        <v>36.5872152397016</v>
      </c>
      <c r="G2306" s="86"/>
    </row>
    <row r="2307" spans="1:7" x14ac:dyDescent="0.45">
      <c r="A2307" s="84">
        <v>116117</v>
      </c>
      <c r="B2307" s="84"/>
      <c r="C2307" s="84"/>
      <c r="D2307" s="84">
        <v>1901</v>
      </c>
      <c r="E2307" s="84" t="s">
        <v>108</v>
      </c>
      <c r="F2307" s="85">
        <v>40.549753053420361</v>
      </c>
      <c r="G2307" s="86" t="s">
        <v>171</v>
      </c>
    </row>
    <row r="2308" spans="1:7" x14ac:dyDescent="0.45">
      <c r="A2308" s="84">
        <v>116133</v>
      </c>
      <c r="B2308" s="84">
        <v>110</v>
      </c>
      <c r="C2308" s="84" t="s">
        <v>109</v>
      </c>
      <c r="D2308" s="84">
        <v>2000</v>
      </c>
      <c r="E2308" s="84" t="s">
        <v>108</v>
      </c>
      <c r="F2308" s="85">
        <v>19.078630174505491</v>
      </c>
      <c r="G2308" s="86"/>
    </row>
    <row r="2309" spans="1:7" x14ac:dyDescent="0.45">
      <c r="A2309" s="84">
        <v>124503</v>
      </c>
      <c r="B2309" s="84">
        <v>110</v>
      </c>
      <c r="C2309" s="84" t="s">
        <v>109</v>
      </c>
      <c r="D2309" s="84">
        <v>2014</v>
      </c>
      <c r="E2309" s="84" t="s">
        <v>108</v>
      </c>
      <c r="F2309" s="85">
        <v>94.740049469819326</v>
      </c>
      <c r="G2309" s="86"/>
    </row>
    <row r="2310" spans="1:7" x14ac:dyDescent="0.45">
      <c r="A2310" s="84">
        <v>114869</v>
      </c>
      <c r="B2310" s="84">
        <v>63</v>
      </c>
      <c r="C2310" s="84" t="s">
        <v>109</v>
      </c>
      <c r="D2310" s="84">
        <v>2006</v>
      </c>
      <c r="E2310" s="84" t="s">
        <v>108</v>
      </c>
      <c r="F2310" s="85">
        <v>94.252692621738035</v>
      </c>
      <c r="G2310" s="86"/>
    </row>
    <row r="2311" spans="1:7" x14ac:dyDescent="0.45">
      <c r="A2311" s="84">
        <v>120643</v>
      </c>
      <c r="B2311" s="84">
        <v>110</v>
      </c>
      <c r="C2311" s="84" t="s">
        <v>109</v>
      </c>
      <c r="D2311" s="84">
        <v>2006</v>
      </c>
      <c r="E2311" s="84" t="s">
        <v>108</v>
      </c>
      <c r="F2311" s="85">
        <v>10.28972774444485</v>
      </c>
      <c r="G2311" s="86"/>
    </row>
    <row r="2312" spans="1:7" x14ac:dyDescent="0.45">
      <c r="A2312" s="84">
        <v>120674</v>
      </c>
      <c r="B2312" s="84">
        <v>315</v>
      </c>
      <c r="C2312" s="84" t="s">
        <v>109</v>
      </c>
      <c r="D2312" s="84">
        <v>2012</v>
      </c>
      <c r="E2312" s="84" t="s">
        <v>108</v>
      </c>
      <c r="F2312" s="85">
        <v>67.722276767254598</v>
      </c>
      <c r="G2312" s="86"/>
    </row>
    <row r="2313" spans="1:7" x14ac:dyDescent="0.45">
      <c r="A2313" s="84">
        <v>122905</v>
      </c>
      <c r="B2313" s="84">
        <v>63</v>
      </c>
      <c r="C2313" s="84" t="s">
        <v>109</v>
      </c>
      <c r="D2313" s="84">
        <v>2006</v>
      </c>
      <c r="E2313" s="84" t="s">
        <v>108</v>
      </c>
      <c r="F2313" s="85">
        <v>205.032662416275</v>
      </c>
      <c r="G2313" s="86"/>
    </row>
    <row r="2314" spans="1:7" x14ac:dyDescent="0.45">
      <c r="A2314" s="84">
        <v>124501</v>
      </c>
      <c r="B2314" s="84">
        <v>50</v>
      </c>
      <c r="C2314" s="84" t="s">
        <v>109</v>
      </c>
      <c r="D2314" s="84">
        <v>2014</v>
      </c>
      <c r="E2314" s="84" t="s">
        <v>108</v>
      </c>
      <c r="F2314" s="85">
        <v>35.547998506515938</v>
      </c>
      <c r="G2314" s="86"/>
    </row>
    <row r="2315" spans="1:7" x14ac:dyDescent="0.45">
      <c r="A2315" s="84">
        <v>124503</v>
      </c>
      <c r="B2315" s="84">
        <v>110</v>
      </c>
      <c r="C2315" s="84" t="s">
        <v>109</v>
      </c>
      <c r="D2315" s="84">
        <v>2014</v>
      </c>
      <c r="E2315" s="84" t="s">
        <v>108</v>
      </c>
      <c r="F2315" s="85">
        <v>97.099226945179169</v>
      </c>
      <c r="G2315" s="86"/>
    </row>
    <row r="2316" spans="1:7" x14ac:dyDescent="0.45">
      <c r="A2316" s="84">
        <v>125434</v>
      </c>
      <c r="B2316" s="84">
        <v>315</v>
      </c>
      <c r="C2316" s="84" t="s">
        <v>109</v>
      </c>
      <c r="D2316" s="84">
        <v>2015</v>
      </c>
      <c r="E2316" s="84" t="s">
        <v>108</v>
      </c>
      <c r="F2316" s="85">
        <v>38.016751410829777</v>
      </c>
      <c r="G2316" s="86"/>
    </row>
    <row r="2317" spans="1:7" x14ac:dyDescent="0.45">
      <c r="A2317" s="84">
        <v>125444</v>
      </c>
      <c r="B2317" s="84">
        <v>160</v>
      </c>
      <c r="C2317" s="84" t="s">
        <v>109</v>
      </c>
      <c r="D2317" s="84">
        <v>2015</v>
      </c>
      <c r="E2317" s="84" t="s">
        <v>108</v>
      </c>
      <c r="F2317" s="85">
        <v>39.323044207534288</v>
      </c>
      <c r="G2317" s="86"/>
    </row>
    <row r="2318" spans="1:7" x14ac:dyDescent="0.45">
      <c r="A2318" s="84">
        <v>125457</v>
      </c>
      <c r="B2318" s="84">
        <v>110</v>
      </c>
      <c r="C2318" s="84" t="s">
        <v>109</v>
      </c>
      <c r="D2318" s="84">
        <v>2006</v>
      </c>
      <c r="E2318" s="84" t="s">
        <v>108</v>
      </c>
      <c r="F2318" s="85">
        <v>1.341546834474886</v>
      </c>
      <c r="G2318" s="86" t="s">
        <v>313</v>
      </c>
    </row>
    <row r="2319" spans="1:7" x14ac:dyDescent="0.45">
      <c r="A2319" s="84">
        <v>125458</v>
      </c>
      <c r="B2319" s="84">
        <v>225</v>
      </c>
      <c r="C2319" s="84" t="s">
        <v>109</v>
      </c>
      <c r="D2319" s="84">
        <v>2006</v>
      </c>
      <c r="E2319" s="84" t="s">
        <v>108</v>
      </c>
      <c r="F2319" s="85">
        <v>0.35521952164559401</v>
      </c>
      <c r="G2319" s="86"/>
    </row>
    <row r="2320" spans="1:7" x14ac:dyDescent="0.45">
      <c r="A2320" s="84">
        <v>125459</v>
      </c>
      <c r="B2320" s="84">
        <v>315</v>
      </c>
      <c r="C2320" s="84" t="s">
        <v>109</v>
      </c>
      <c r="D2320" s="84">
        <v>2015</v>
      </c>
      <c r="E2320" s="84" t="s">
        <v>108</v>
      </c>
      <c r="F2320" s="85">
        <v>121.4270809324502</v>
      </c>
      <c r="G2320" s="86"/>
    </row>
    <row r="2321" spans="1:7" x14ac:dyDescent="0.45">
      <c r="A2321" s="84">
        <v>134329</v>
      </c>
      <c r="B2321" s="84">
        <v>225</v>
      </c>
      <c r="C2321" s="84" t="s">
        <v>109</v>
      </c>
      <c r="D2321" s="84">
        <v>2006</v>
      </c>
      <c r="E2321" s="84" t="s">
        <v>108</v>
      </c>
      <c r="F2321" s="85">
        <v>715.27148683213193</v>
      </c>
      <c r="G2321" s="86"/>
    </row>
    <row r="2322" spans="1:7" x14ac:dyDescent="0.45">
      <c r="A2322" s="84">
        <v>167085</v>
      </c>
      <c r="B2322" s="84">
        <v>110</v>
      </c>
      <c r="C2322" s="84" t="s">
        <v>109</v>
      </c>
      <c r="D2322" s="84">
        <v>2020</v>
      </c>
      <c r="E2322" s="84" t="s">
        <v>108</v>
      </c>
      <c r="F2322" s="85">
        <v>160.56820771879751</v>
      </c>
      <c r="G2322" s="86"/>
    </row>
    <row r="2323" spans="1:7" x14ac:dyDescent="0.45">
      <c r="A2323" s="84"/>
      <c r="B2323" s="84">
        <v>63</v>
      </c>
      <c r="C2323" s="84" t="s">
        <v>109</v>
      </c>
      <c r="D2323" s="84">
        <v>2006</v>
      </c>
      <c r="E2323" s="84"/>
      <c r="F2323" s="85">
        <v>5.1321114677943001E-2</v>
      </c>
      <c r="G2323" s="86"/>
    </row>
    <row r="2324" spans="1:7" x14ac:dyDescent="0.45">
      <c r="A2324" s="84">
        <v>114758</v>
      </c>
      <c r="B2324" s="84">
        <v>110</v>
      </c>
      <c r="C2324" s="84" t="s">
        <v>109</v>
      </c>
      <c r="D2324" s="84">
        <v>2006</v>
      </c>
      <c r="E2324" s="84" t="s">
        <v>108</v>
      </c>
      <c r="F2324" s="85">
        <v>2.8312363246348782</v>
      </c>
      <c r="G2324" s="86"/>
    </row>
    <row r="2325" spans="1:7" x14ac:dyDescent="0.45">
      <c r="A2325" s="84">
        <v>114759</v>
      </c>
      <c r="B2325" s="84">
        <v>150</v>
      </c>
      <c r="C2325" s="84" t="s">
        <v>112</v>
      </c>
      <c r="D2325" s="84">
        <v>1990</v>
      </c>
      <c r="E2325" s="84" t="s">
        <v>108</v>
      </c>
      <c r="F2325" s="85">
        <v>218.34444783307379</v>
      </c>
      <c r="G2325" s="86"/>
    </row>
    <row r="2326" spans="1:7" x14ac:dyDescent="0.45">
      <c r="A2326" s="84">
        <v>114853</v>
      </c>
      <c r="B2326" s="84">
        <v>63</v>
      </c>
      <c r="C2326" s="84" t="s">
        <v>109</v>
      </c>
      <c r="D2326" s="84">
        <v>2009</v>
      </c>
      <c r="E2326" s="84" t="s">
        <v>108</v>
      </c>
      <c r="F2326" s="85">
        <v>16.151370535383109</v>
      </c>
      <c r="G2326" s="86"/>
    </row>
    <row r="2327" spans="1:7" x14ac:dyDescent="0.45">
      <c r="A2327" s="84">
        <v>114855</v>
      </c>
      <c r="B2327" s="84">
        <v>160</v>
      </c>
      <c r="C2327" s="84" t="s">
        <v>109</v>
      </c>
      <c r="D2327" s="84">
        <v>2009</v>
      </c>
      <c r="E2327" s="84" t="s">
        <v>108</v>
      </c>
      <c r="F2327" s="85">
        <v>8.8814740700422696</v>
      </c>
      <c r="G2327" s="86"/>
    </row>
    <row r="2328" spans="1:7" x14ac:dyDescent="0.45">
      <c r="A2328" s="84">
        <v>120672</v>
      </c>
      <c r="B2328" s="84">
        <v>50</v>
      </c>
      <c r="C2328" s="84" t="s">
        <v>109</v>
      </c>
      <c r="D2328" s="84">
        <v>2002</v>
      </c>
      <c r="E2328" s="84" t="s">
        <v>108</v>
      </c>
      <c r="F2328" s="85">
        <v>108.7313579306371</v>
      </c>
      <c r="G2328" s="86"/>
    </row>
    <row r="2329" spans="1:7" x14ac:dyDescent="0.45">
      <c r="A2329" s="84">
        <v>125431</v>
      </c>
      <c r="B2329" s="84">
        <v>150</v>
      </c>
      <c r="C2329" s="84" t="s">
        <v>112</v>
      </c>
      <c r="D2329" s="84">
        <v>1990</v>
      </c>
      <c r="E2329" s="84" t="s">
        <v>108</v>
      </c>
      <c r="F2329" s="85">
        <v>60.68522978109349</v>
      </c>
      <c r="G2329" s="86"/>
    </row>
    <row r="2330" spans="1:7" x14ac:dyDescent="0.45">
      <c r="A2330" s="84">
        <v>125432</v>
      </c>
      <c r="B2330" s="84">
        <v>160</v>
      </c>
      <c r="C2330" s="84" t="s">
        <v>109</v>
      </c>
      <c r="D2330" s="84">
        <v>2015</v>
      </c>
      <c r="E2330" s="84" t="s">
        <v>108</v>
      </c>
      <c r="F2330" s="85">
        <v>2.153814184391444</v>
      </c>
      <c r="G2330" s="86"/>
    </row>
    <row r="2331" spans="1:7" x14ac:dyDescent="0.45">
      <c r="A2331" s="84">
        <v>127501</v>
      </c>
      <c r="B2331" s="84">
        <v>110</v>
      </c>
      <c r="C2331" s="84" t="s">
        <v>109</v>
      </c>
      <c r="D2331" s="84">
        <v>2002</v>
      </c>
      <c r="E2331" s="84" t="s">
        <v>108</v>
      </c>
      <c r="F2331" s="85">
        <v>120.86847750096661</v>
      </c>
      <c r="G2331" s="86"/>
    </row>
    <row r="2332" spans="1:7" x14ac:dyDescent="0.45">
      <c r="A2332" s="84">
        <v>165270</v>
      </c>
      <c r="B2332" s="84">
        <v>110</v>
      </c>
      <c r="C2332" s="84" t="s">
        <v>109</v>
      </c>
      <c r="D2332" s="84">
        <v>2019</v>
      </c>
      <c r="E2332" s="84" t="s">
        <v>108</v>
      </c>
      <c r="F2332" s="85">
        <v>29.87672418253625</v>
      </c>
      <c r="G2332" s="86"/>
    </row>
    <row r="2333" spans="1:7" x14ac:dyDescent="0.45">
      <c r="A2333" s="84"/>
      <c r="B2333" s="84">
        <v>63</v>
      </c>
      <c r="C2333" s="84" t="s">
        <v>109</v>
      </c>
      <c r="D2333" s="84">
        <v>2009</v>
      </c>
      <c r="E2333" s="84"/>
      <c r="F2333" s="85">
        <v>0.739625134036761</v>
      </c>
      <c r="G2333" s="86"/>
    </row>
    <row r="2334" spans="1:7" x14ac:dyDescent="0.45">
      <c r="A2334" s="84"/>
      <c r="B2334" s="84">
        <v>63</v>
      </c>
      <c r="C2334" s="84" t="s">
        <v>109</v>
      </c>
      <c r="D2334" s="84">
        <v>2009</v>
      </c>
      <c r="E2334" s="84"/>
      <c r="F2334" s="85">
        <v>7.2021484375E-3</v>
      </c>
      <c r="G2334" s="86"/>
    </row>
    <row r="2335" spans="1:7" x14ac:dyDescent="0.45">
      <c r="A2335" s="84">
        <v>114853</v>
      </c>
      <c r="B2335" s="84">
        <v>63</v>
      </c>
      <c r="C2335" s="84" t="s">
        <v>109</v>
      </c>
      <c r="D2335" s="84">
        <v>2009</v>
      </c>
      <c r="E2335" s="84" t="s">
        <v>108</v>
      </c>
      <c r="F2335" s="85">
        <v>16.89818780084088</v>
      </c>
      <c r="G2335" s="86"/>
    </row>
    <row r="2336" spans="1:7" x14ac:dyDescent="0.45">
      <c r="A2336" s="84">
        <v>114854</v>
      </c>
      <c r="B2336" s="84">
        <v>63</v>
      </c>
      <c r="C2336" s="84" t="s">
        <v>109</v>
      </c>
      <c r="D2336" s="84">
        <v>2006</v>
      </c>
      <c r="E2336" s="84" t="s">
        <v>108</v>
      </c>
      <c r="F2336" s="85">
        <v>132.1190771322197</v>
      </c>
      <c r="G2336" s="86"/>
    </row>
    <row r="2337" spans="1:7" x14ac:dyDescent="0.45">
      <c r="A2337" s="84">
        <v>116401</v>
      </c>
      <c r="B2337" s="84">
        <v>110</v>
      </c>
      <c r="C2337" s="84" t="s">
        <v>109</v>
      </c>
      <c r="D2337" s="84">
        <v>2010</v>
      </c>
      <c r="E2337" s="84" t="s">
        <v>108</v>
      </c>
      <c r="F2337" s="85">
        <v>135.42477852241919</v>
      </c>
      <c r="G2337" s="86"/>
    </row>
    <row r="2338" spans="1:7" x14ac:dyDescent="0.45">
      <c r="A2338" s="84"/>
      <c r="B2338" s="84">
        <v>110</v>
      </c>
      <c r="C2338" s="84" t="s">
        <v>109</v>
      </c>
      <c r="D2338" s="84">
        <v>2010</v>
      </c>
      <c r="E2338" s="84"/>
      <c r="F2338" s="85">
        <v>0.37654482509197301</v>
      </c>
      <c r="G2338" s="86"/>
    </row>
    <row r="2339" spans="1:7" x14ac:dyDescent="0.45">
      <c r="A2339" s="84"/>
      <c r="B2339" s="84">
        <v>63</v>
      </c>
      <c r="C2339" s="84" t="s">
        <v>109</v>
      </c>
      <c r="D2339" s="84">
        <v>2006</v>
      </c>
      <c r="E2339" s="84"/>
      <c r="F2339" s="85">
        <v>1.739355524318E-3</v>
      </c>
      <c r="G2339" s="86"/>
    </row>
    <row r="2340" spans="1:7" x14ac:dyDescent="0.45">
      <c r="A2340" s="84">
        <v>167029</v>
      </c>
      <c r="B2340" s="84">
        <v>50</v>
      </c>
      <c r="C2340" s="84" t="s">
        <v>109</v>
      </c>
      <c r="D2340" s="84">
        <v>2019</v>
      </c>
      <c r="E2340" s="84" t="s">
        <v>108</v>
      </c>
      <c r="F2340" s="85">
        <v>74.89991040995838</v>
      </c>
      <c r="G2340" s="86"/>
    </row>
    <row r="2341" spans="1:7" x14ac:dyDescent="0.45">
      <c r="A2341" s="84">
        <v>167031</v>
      </c>
      <c r="B2341" s="84">
        <v>110</v>
      </c>
      <c r="C2341" s="84" t="s">
        <v>109</v>
      </c>
      <c r="D2341" s="84">
        <v>2019</v>
      </c>
      <c r="E2341" s="84" t="s">
        <v>108</v>
      </c>
      <c r="F2341" s="85">
        <v>577.98617684766828</v>
      </c>
      <c r="G2341" s="86"/>
    </row>
    <row r="2342" spans="1:7" x14ac:dyDescent="0.45">
      <c r="A2342" s="84"/>
      <c r="B2342" s="84">
        <v>315</v>
      </c>
      <c r="C2342" s="84" t="s">
        <v>114</v>
      </c>
      <c r="D2342" s="84">
        <v>2001</v>
      </c>
      <c r="E2342" s="84"/>
      <c r="F2342" s="85">
        <v>4.21142578125E-3</v>
      </c>
      <c r="G2342" s="86"/>
    </row>
    <row r="2343" spans="1:7" x14ac:dyDescent="0.45">
      <c r="A2343" s="84">
        <v>101967</v>
      </c>
      <c r="B2343" s="84">
        <v>75</v>
      </c>
      <c r="C2343" s="84" t="s">
        <v>109</v>
      </c>
      <c r="D2343" s="84">
        <v>2002</v>
      </c>
      <c r="E2343" s="84" t="s">
        <v>108</v>
      </c>
      <c r="F2343" s="85">
        <v>75.089834162924262</v>
      </c>
      <c r="G2343" s="86"/>
    </row>
    <row r="2344" spans="1:7" x14ac:dyDescent="0.45">
      <c r="A2344" s="84">
        <v>106011</v>
      </c>
      <c r="B2344" s="84">
        <v>63</v>
      </c>
      <c r="C2344" s="84" t="s">
        <v>109</v>
      </c>
      <c r="D2344" s="84">
        <v>2006</v>
      </c>
      <c r="E2344" s="84" t="s">
        <v>108</v>
      </c>
      <c r="F2344" s="85">
        <v>40.416734009024069</v>
      </c>
      <c r="G2344" s="86"/>
    </row>
    <row r="2345" spans="1:7" x14ac:dyDescent="0.45">
      <c r="A2345" s="84">
        <v>110073</v>
      </c>
      <c r="B2345" s="84">
        <v>63</v>
      </c>
      <c r="C2345" s="84" t="s">
        <v>109</v>
      </c>
      <c r="D2345" s="84">
        <v>2007</v>
      </c>
      <c r="E2345" s="84" t="s">
        <v>108</v>
      </c>
      <c r="F2345" s="85">
        <v>53.067274346084368</v>
      </c>
      <c r="G2345" s="86"/>
    </row>
    <row r="2346" spans="1:7" x14ac:dyDescent="0.45">
      <c r="A2346" s="84">
        <v>112857</v>
      </c>
      <c r="B2346" s="84">
        <v>63</v>
      </c>
      <c r="C2346" s="84" t="s">
        <v>109</v>
      </c>
      <c r="D2346" s="84">
        <v>1901</v>
      </c>
      <c r="E2346" s="84" t="s">
        <v>108</v>
      </c>
      <c r="F2346" s="85">
        <v>48.539363710670862</v>
      </c>
      <c r="G2346" s="86"/>
    </row>
    <row r="2347" spans="1:7" x14ac:dyDescent="0.45">
      <c r="A2347" s="84">
        <v>112859</v>
      </c>
      <c r="B2347" s="84">
        <v>63</v>
      </c>
      <c r="C2347" s="84" t="s">
        <v>109</v>
      </c>
      <c r="D2347" s="84">
        <v>2006</v>
      </c>
      <c r="E2347" s="84" t="s">
        <v>108</v>
      </c>
      <c r="F2347" s="85">
        <v>31.73546407809534</v>
      </c>
      <c r="G2347" s="86"/>
    </row>
    <row r="2348" spans="1:7" x14ac:dyDescent="0.45">
      <c r="A2348" s="84">
        <v>114934</v>
      </c>
      <c r="B2348" s="84">
        <v>150</v>
      </c>
      <c r="C2348" s="84" t="s">
        <v>112</v>
      </c>
      <c r="D2348" s="84">
        <v>1990</v>
      </c>
      <c r="E2348" s="84" t="s">
        <v>108</v>
      </c>
      <c r="F2348" s="85">
        <v>129.14041511832889</v>
      </c>
      <c r="G2348" s="86"/>
    </row>
    <row r="2349" spans="1:7" x14ac:dyDescent="0.45">
      <c r="A2349" s="84">
        <v>114937</v>
      </c>
      <c r="B2349" s="84">
        <v>160</v>
      </c>
      <c r="C2349" s="84" t="s">
        <v>109</v>
      </c>
      <c r="D2349" s="84">
        <v>2009</v>
      </c>
      <c r="E2349" s="84" t="s">
        <v>108</v>
      </c>
      <c r="F2349" s="85">
        <v>127.5043621555558</v>
      </c>
      <c r="G2349" s="86"/>
    </row>
    <row r="2350" spans="1:7" x14ac:dyDescent="0.45">
      <c r="A2350" s="84">
        <v>116008</v>
      </c>
      <c r="B2350" s="84">
        <v>200</v>
      </c>
      <c r="C2350" s="84" t="s">
        <v>112</v>
      </c>
      <c r="D2350" s="84">
        <v>1996</v>
      </c>
      <c r="E2350" s="84" t="s">
        <v>108</v>
      </c>
      <c r="F2350" s="85">
        <v>517.24142524609613</v>
      </c>
      <c r="G2350" s="86"/>
    </row>
    <row r="2351" spans="1:7" ht="19.5" x14ac:dyDescent="0.45">
      <c r="A2351" s="84">
        <v>116167</v>
      </c>
      <c r="B2351" s="84">
        <v>50</v>
      </c>
      <c r="C2351" s="84" t="s">
        <v>109</v>
      </c>
      <c r="D2351" s="84">
        <v>2003</v>
      </c>
      <c r="E2351" s="84" t="s">
        <v>108</v>
      </c>
      <c r="F2351" s="85">
        <v>111.69587470014589</v>
      </c>
      <c r="G2351" s="86" t="s">
        <v>314</v>
      </c>
    </row>
    <row r="2352" spans="1:7" x14ac:dyDescent="0.45">
      <c r="A2352" s="84">
        <v>121783</v>
      </c>
      <c r="B2352" s="84">
        <v>110</v>
      </c>
      <c r="C2352" s="84" t="s">
        <v>109</v>
      </c>
      <c r="D2352" s="84">
        <v>2002</v>
      </c>
      <c r="E2352" s="84" t="s">
        <v>108</v>
      </c>
      <c r="F2352" s="85">
        <v>78.350601147033501</v>
      </c>
      <c r="G2352" s="86"/>
    </row>
    <row r="2353" spans="1:7" x14ac:dyDescent="0.45">
      <c r="A2353" s="84">
        <v>123966</v>
      </c>
      <c r="B2353" s="84">
        <v>160</v>
      </c>
      <c r="C2353" s="84" t="s">
        <v>109</v>
      </c>
      <c r="D2353" s="84">
        <v>2010</v>
      </c>
      <c r="E2353" s="84" t="s">
        <v>108</v>
      </c>
      <c r="F2353" s="85">
        <v>259.84220709085253</v>
      </c>
      <c r="G2353" s="86"/>
    </row>
    <row r="2354" spans="1:7" x14ac:dyDescent="0.45">
      <c r="A2354" s="84">
        <v>124459</v>
      </c>
      <c r="B2354" s="84">
        <v>315</v>
      </c>
      <c r="C2354" s="84" t="s">
        <v>109</v>
      </c>
      <c r="D2354" s="84">
        <v>2008</v>
      </c>
      <c r="E2354" s="84" t="s">
        <v>108</v>
      </c>
      <c r="F2354" s="85">
        <v>285.89253456071168</v>
      </c>
      <c r="G2354" s="86"/>
    </row>
    <row r="2355" spans="1:7" x14ac:dyDescent="0.45">
      <c r="A2355" s="84">
        <v>124484</v>
      </c>
      <c r="B2355" s="84">
        <v>110</v>
      </c>
      <c r="C2355" s="84" t="s">
        <v>109</v>
      </c>
      <c r="D2355" s="84">
        <v>2006</v>
      </c>
      <c r="E2355" s="84" t="s">
        <v>108</v>
      </c>
      <c r="F2355" s="85">
        <v>757.45937830138689</v>
      </c>
      <c r="G2355" s="86"/>
    </row>
    <row r="2356" spans="1:7" x14ac:dyDescent="0.45">
      <c r="A2356" s="84">
        <v>124491</v>
      </c>
      <c r="B2356" s="84">
        <v>110</v>
      </c>
      <c r="C2356" s="84" t="s">
        <v>109</v>
      </c>
      <c r="D2356" s="84">
        <v>2014</v>
      </c>
      <c r="E2356" s="84" t="s">
        <v>108</v>
      </c>
      <c r="F2356" s="85">
        <v>1.074255510914969</v>
      </c>
      <c r="G2356" s="86"/>
    </row>
    <row r="2357" spans="1:7" x14ac:dyDescent="0.45">
      <c r="A2357" s="84">
        <v>124496</v>
      </c>
      <c r="B2357" s="84">
        <v>75</v>
      </c>
      <c r="C2357" s="84" t="s">
        <v>109</v>
      </c>
      <c r="D2357" s="84">
        <v>2014</v>
      </c>
      <c r="E2357" s="84" t="s">
        <v>108</v>
      </c>
      <c r="F2357" s="85">
        <v>51.775990256177153</v>
      </c>
      <c r="G2357" s="86"/>
    </row>
    <row r="2358" spans="1:7" x14ac:dyDescent="0.45">
      <c r="A2358" s="84">
        <v>125435</v>
      </c>
      <c r="B2358" s="84">
        <v>315</v>
      </c>
      <c r="C2358" s="84" t="s">
        <v>109</v>
      </c>
      <c r="D2358" s="84">
        <v>2009</v>
      </c>
      <c r="E2358" s="84" t="s">
        <v>108</v>
      </c>
      <c r="F2358" s="85">
        <v>3.3761272496102581</v>
      </c>
      <c r="G2358" s="86"/>
    </row>
    <row r="2359" spans="1:7" x14ac:dyDescent="0.45">
      <c r="A2359" s="84">
        <v>125448</v>
      </c>
      <c r="B2359" s="84">
        <v>315</v>
      </c>
      <c r="C2359" s="84" t="s">
        <v>109</v>
      </c>
      <c r="D2359" s="84">
        <v>2015</v>
      </c>
      <c r="E2359" s="84" t="s">
        <v>108</v>
      </c>
      <c r="F2359" s="85">
        <v>180.50734869934149</v>
      </c>
      <c r="G2359" s="86"/>
    </row>
    <row r="2360" spans="1:7" x14ac:dyDescent="0.45">
      <c r="A2360" s="84">
        <v>125450</v>
      </c>
      <c r="B2360" s="84">
        <v>300</v>
      </c>
      <c r="C2360" s="84" t="s">
        <v>112</v>
      </c>
      <c r="D2360" s="84">
        <v>1988</v>
      </c>
      <c r="E2360" s="84" t="s">
        <v>108</v>
      </c>
      <c r="F2360" s="85">
        <v>217.92013322749511</v>
      </c>
      <c r="G2360" s="86"/>
    </row>
    <row r="2361" spans="1:7" x14ac:dyDescent="0.45">
      <c r="A2361" s="84">
        <v>125453</v>
      </c>
      <c r="B2361" s="84">
        <v>315</v>
      </c>
      <c r="C2361" s="84" t="s">
        <v>109</v>
      </c>
      <c r="D2361" s="84">
        <v>2015</v>
      </c>
      <c r="E2361" s="84" t="s">
        <v>108</v>
      </c>
      <c r="F2361" s="85">
        <v>38.325175094389209</v>
      </c>
      <c r="G2361" s="86"/>
    </row>
    <row r="2362" spans="1:7" x14ac:dyDescent="0.45">
      <c r="A2362" s="84">
        <v>125470</v>
      </c>
      <c r="B2362" s="84">
        <v>110</v>
      </c>
      <c r="C2362" s="84" t="s">
        <v>109</v>
      </c>
      <c r="D2362" s="84">
        <v>2015</v>
      </c>
      <c r="E2362" s="84" t="s">
        <v>108</v>
      </c>
      <c r="F2362" s="85">
        <v>120.01345243627431</v>
      </c>
      <c r="G2362" s="86"/>
    </row>
    <row r="2363" spans="1:7" x14ac:dyDescent="0.45">
      <c r="A2363" s="84">
        <v>125861</v>
      </c>
      <c r="B2363" s="84">
        <v>315</v>
      </c>
      <c r="C2363" s="84" t="s">
        <v>109</v>
      </c>
      <c r="D2363" s="84">
        <v>2014</v>
      </c>
      <c r="E2363" s="84" t="s">
        <v>108</v>
      </c>
      <c r="F2363" s="85">
        <v>30.131484241229192</v>
      </c>
      <c r="G2363" s="86"/>
    </row>
    <row r="2364" spans="1:7" x14ac:dyDescent="0.45">
      <c r="A2364" s="84">
        <v>125863</v>
      </c>
      <c r="B2364" s="84">
        <v>315</v>
      </c>
      <c r="C2364" s="84" t="s">
        <v>109</v>
      </c>
      <c r="D2364" s="84">
        <v>2015</v>
      </c>
      <c r="E2364" s="84" t="s">
        <v>108</v>
      </c>
      <c r="F2364" s="85">
        <v>100.4500845935641</v>
      </c>
      <c r="G2364" s="86"/>
    </row>
    <row r="2365" spans="1:7" x14ac:dyDescent="0.45">
      <c r="A2365" s="84">
        <v>133013</v>
      </c>
      <c r="B2365" s="84">
        <v>225</v>
      </c>
      <c r="C2365" s="84" t="s">
        <v>109</v>
      </c>
      <c r="D2365" s="84">
        <v>2016</v>
      </c>
      <c r="E2365" s="84" t="s">
        <v>108</v>
      </c>
      <c r="F2365" s="85">
        <v>19.86005243186823</v>
      </c>
      <c r="G2365" s="86"/>
    </row>
    <row r="2366" spans="1:7" x14ac:dyDescent="0.45">
      <c r="A2366" s="84">
        <v>134326</v>
      </c>
      <c r="B2366" s="84">
        <v>110</v>
      </c>
      <c r="C2366" s="84" t="s">
        <v>109</v>
      </c>
      <c r="D2366" s="84">
        <v>2006</v>
      </c>
      <c r="E2366" s="84" t="s">
        <v>108</v>
      </c>
      <c r="F2366" s="85">
        <v>32.254718808970487</v>
      </c>
      <c r="G2366" s="86"/>
    </row>
    <row r="2367" spans="1:7" x14ac:dyDescent="0.45">
      <c r="A2367" s="84">
        <v>134328</v>
      </c>
      <c r="B2367" s="84">
        <v>315</v>
      </c>
      <c r="C2367" s="84" t="s">
        <v>109</v>
      </c>
      <c r="D2367" s="84">
        <v>2008</v>
      </c>
      <c r="E2367" s="84" t="s">
        <v>108</v>
      </c>
      <c r="F2367" s="85">
        <v>238.2838644304737</v>
      </c>
      <c r="G2367" s="86"/>
    </row>
    <row r="2368" spans="1:7" x14ac:dyDescent="0.45">
      <c r="A2368" s="84">
        <v>134332</v>
      </c>
      <c r="B2368" s="84">
        <v>90</v>
      </c>
      <c r="C2368" s="84" t="s">
        <v>109</v>
      </c>
      <c r="D2368" s="84">
        <v>2002</v>
      </c>
      <c r="E2368" s="84" t="s">
        <v>108</v>
      </c>
      <c r="F2368" s="85">
        <v>132.8635431166239</v>
      </c>
      <c r="G2368" s="86"/>
    </row>
    <row r="2369" spans="1:7" x14ac:dyDescent="0.45">
      <c r="A2369" s="84">
        <v>135394</v>
      </c>
      <c r="B2369" s="84">
        <v>110</v>
      </c>
      <c r="C2369" s="84" t="s">
        <v>109</v>
      </c>
      <c r="D2369" s="84">
        <v>2007</v>
      </c>
      <c r="E2369" s="84" t="s">
        <v>108</v>
      </c>
      <c r="F2369" s="85">
        <v>711.67317053503143</v>
      </c>
      <c r="G2369" s="86"/>
    </row>
    <row r="2370" spans="1:7" x14ac:dyDescent="0.45">
      <c r="A2370" s="84">
        <v>135395</v>
      </c>
      <c r="B2370" s="84">
        <v>90</v>
      </c>
      <c r="C2370" s="84" t="s">
        <v>109</v>
      </c>
      <c r="D2370" s="84">
        <v>2007</v>
      </c>
      <c r="E2370" s="84" t="s">
        <v>108</v>
      </c>
      <c r="F2370" s="85">
        <v>65.71276537388303</v>
      </c>
      <c r="G2370" s="86"/>
    </row>
    <row r="2371" spans="1:7" x14ac:dyDescent="0.45">
      <c r="A2371" s="84">
        <v>135397</v>
      </c>
      <c r="B2371" s="84">
        <v>63</v>
      </c>
      <c r="C2371" s="84" t="s">
        <v>109</v>
      </c>
      <c r="D2371" s="84">
        <v>2007</v>
      </c>
      <c r="E2371" s="84" t="s">
        <v>108</v>
      </c>
      <c r="F2371" s="85">
        <v>33.158190196759783</v>
      </c>
      <c r="G2371" s="86"/>
    </row>
    <row r="2372" spans="1:7" x14ac:dyDescent="0.45">
      <c r="A2372" s="84">
        <v>135398</v>
      </c>
      <c r="B2372" s="84">
        <v>90</v>
      </c>
      <c r="C2372" s="84" t="s">
        <v>109</v>
      </c>
      <c r="D2372" s="84">
        <v>1901</v>
      </c>
      <c r="E2372" s="84" t="s">
        <v>108</v>
      </c>
      <c r="F2372" s="85">
        <v>17.99436617599449</v>
      </c>
      <c r="G2372" s="86"/>
    </row>
    <row r="2373" spans="1:7" x14ac:dyDescent="0.45">
      <c r="A2373" s="84">
        <v>135400</v>
      </c>
      <c r="B2373" s="84">
        <v>110</v>
      </c>
      <c r="C2373" s="84" t="s">
        <v>109</v>
      </c>
      <c r="D2373" s="84">
        <v>2007</v>
      </c>
      <c r="E2373" s="84" t="s">
        <v>108</v>
      </c>
      <c r="F2373" s="85">
        <v>72.690980968790683</v>
      </c>
      <c r="G2373" s="86"/>
    </row>
    <row r="2374" spans="1:7" x14ac:dyDescent="0.45">
      <c r="A2374" s="84">
        <v>148324</v>
      </c>
      <c r="B2374" s="84">
        <v>110</v>
      </c>
      <c r="C2374" s="84" t="s">
        <v>109</v>
      </c>
      <c r="D2374" s="84">
        <v>2006</v>
      </c>
      <c r="E2374" s="84" t="s">
        <v>108</v>
      </c>
      <c r="F2374" s="85">
        <v>17.356831389754021</v>
      </c>
      <c r="G2374" s="86"/>
    </row>
    <row r="2375" spans="1:7" x14ac:dyDescent="0.45">
      <c r="A2375" s="84">
        <v>148325</v>
      </c>
      <c r="B2375" s="84">
        <v>110</v>
      </c>
      <c r="C2375" s="84" t="s">
        <v>109</v>
      </c>
      <c r="D2375" s="84">
        <v>2018</v>
      </c>
      <c r="E2375" s="84" t="s">
        <v>108</v>
      </c>
      <c r="F2375" s="85">
        <v>151.79831605293799</v>
      </c>
      <c r="G2375" s="86"/>
    </row>
    <row r="2376" spans="1:7" x14ac:dyDescent="0.45">
      <c r="A2376" s="84">
        <v>138294</v>
      </c>
      <c r="B2376" s="84">
        <v>110</v>
      </c>
      <c r="C2376" s="84" t="s">
        <v>109</v>
      </c>
      <c r="D2376" s="84">
        <v>2017</v>
      </c>
      <c r="E2376" s="84" t="s">
        <v>108</v>
      </c>
      <c r="F2376" s="85">
        <v>94.336912294890652</v>
      </c>
      <c r="G2376" s="86"/>
    </row>
    <row r="2377" spans="1:7" x14ac:dyDescent="0.45">
      <c r="A2377" s="84">
        <v>116024</v>
      </c>
      <c r="B2377" s="84">
        <v>110</v>
      </c>
      <c r="C2377" s="84" t="s">
        <v>109</v>
      </c>
      <c r="D2377" s="84">
        <v>2019</v>
      </c>
      <c r="E2377" s="84" t="s">
        <v>108</v>
      </c>
      <c r="F2377" s="85">
        <v>0.227945341798139</v>
      </c>
      <c r="G2377" s="86"/>
    </row>
    <row r="2378" spans="1:7" x14ac:dyDescent="0.45">
      <c r="A2378" s="84">
        <v>116020</v>
      </c>
      <c r="B2378" s="84">
        <v>315</v>
      </c>
      <c r="C2378" s="84" t="s">
        <v>109</v>
      </c>
      <c r="D2378" s="84">
        <v>2005</v>
      </c>
      <c r="E2378" s="84" t="s">
        <v>108</v>
      </c>
      <c r="F2378" s="85">
        <v>5.3261647672954018</v>
      </c>
      <c r="G2378" s="86"/>
    </row>
    <row r="2379" spans="1:7" x14ac:dyDescent="0.45">
      <c r="A2379" s="84">
        <v>121935</v>
      </c>
      <c r="B2379" s="84">
        <v>300</v>
      </c>
      <c r="C2379" s="84" t="s">
        <v>112</v>
      </c>
      <c r="D2379" s="84">
        <v>1986</v>
      </c>
      <c r="E2379" s="84" t="s">
        <v>108</v>
      </c>
      <c r="F2379" s="85">
        <v>105.9600827518003</v>
      </c>
      <c r="G2379" s="86"/>
    </row>
    <row r="2380" spans="1:7" x14ac:dyDescent="0.45">
      <c r="A2380" s="84">
        <v>125274</v>
      </c>
      <c r="B2380" s="84">
        <v>110</v>
      </c>
      <c r="C2380" s="84" t="s">
        <v>109</v>
      </c>
      <c r="D2380" s="84">
        <v>2015</v>
      </c>
      <c r="E2380" s="84" t="s">
        <v>108</v>
      </c>
      <c r="F2380" s="85">
        <v>105.05146068831149</v>
      </c>
      <c r="G2380" s="86"/>
    </row>
    <row r="2381" spans="1:7" x14ac:dyDescent="0.45">
      <c r="A2381" s="84">
        <v>125270</v>
      </c>
      <c r="B2381" s="84">
        <v>110</v>
      </c>
      <c r="C2381" s="84" t="s">
        <v>109</v>
      </c>
      <c r="D2381" s="84">
        <v>2005</v>
      </c>
      <c r="E2381" s="84" t="s">
        <v>108</v>
      </c>
      <c r="F2381" s="85">
        <v>175.64998059163349</v>
      </c>
      <c r="G2381" s="86"/>
    </row>
    <row r="2382" spans="1:7" x14ac:dyDescent="0.45">
      <c r="A2382" s="84">
        <v>125272</v>
      </c>
      <c r="B2382" s="84">
        <v>110</v>
      </c>
      <c r="C2382" s="84" t="s">
        <v>109</v>
      </c>
      <c r="D2382" s="84">
        <v>2005</v>
      </c>
      <c r="E2382" s="84" t="s">
        <v>108</v>
      </c>
      <c r="F2382" s="85">
        <v>9.7853249315383266</v>
      </c>
      <c r="G2382" s="86"/>
    </row>
    <row r="2383" spans="1:7" x14ac:dyDescent="0.45">
      <c r="A2383" s="84">
        <v>166152</v>
      </c>
      <c r="B2383" s="84">
        <v>110</v>
      </c>
      <c r="C2383" s="84" t="s">
        <v>109</v>
      </c>
      <c r="D2383" s="84">
        <v>2005</v>
      </c>
      <c r="E2383" s="84" t="s">
        <v>108</v>
      </c>
      <c r="F2383" s="85">
        <v>87.568922205408839</v>
      </c>
      <c r="G2383" s="86"/>
    </row>
    <row r="2384" spans="1:7" x14ac:dyDescent="0.45">
      <c r="A2384" s="84"/>
      <c r="B2384" s="84">
        <v>110</v>
      </c>
      <c r="C2384" s="84" t="s">
        <v>109</v>
      </c>
      <c r="D2384" s="84">
        <v>2005</v>
      </c>
      <c r="E2384" s="84"/>
      <c r="F2384" s="85">
        <v>1.8310546875E-4</v>
      </c>
      <c r="G2384" s="86"/>
    </row>
    <row r="2385" spans="1:7" x14ac:dyDescent="0.45">
      <c r="A2385" s="84"/>
      <c r="B2385" s="84">
        <v>110</v>
      </c>
      <c r="C2385" s="84" t="s">
        <v>109</v>
      </c>
      <c r="D2385" s="84">
        <v>2019</v>
      </c>
      <c r="E2385" s="84"/>
      <c r="F2385" s="85">
        <v>7.0588583419633005E-2</v>
      </c>
      <c r="G2385" s="86"/>
    </row>
    <row r="2386" spans="1:7" x14ac:dyDescent="0.45">
      <c r="A2386" s="84">
        <v>286</v>
      </c>
      <c r="B2386" s="84">
        <v>110</v>
      </c>
      <c r="C2386" s="84" t="s">
        <v>109</v>
      </c>
      <c r="D2386" s="84">
        <v>2013</v>
      </c>
      <c r="E2386" s="84"/>
      <c r="F2386" s="85">
        <v>39.026832954863018</v>
      </c>
      <c r="G2386" s="86"/>
    </row>
    <row r="2387" spans="1:7" x14ac:dyDescent="0.45">
      <c r="A2387" s="84">
        <v>1855</v>
      </c>
      <c r="B2387" s="84">
        <v>110</v>
      </c>
      <c r="C2387" s="84" t="s">
        <v>109</v>
      </c>
      <c r="D2387" s="84">
        <v>2013</v>
      </c>
      <c r="E2387" s="84"/>
      <c r="F2387" s="85">
        <v>210.47545283465331</v>
      </c>
      <c r="G2387" s="86"/>
    </row>
    <row r="2388" spans="1:7" x14ac:dyDescent="0.45">
      <c r="A2388" s="84">
        <v>166149</v>
      </c>
      <c r="B2388" s="84">
        <v>110</v>
      </c>
      <c r="C2388" s="84" t="s">
        <v>109</v>
      </c>
      <c r="D2388" s="84">
        <v>2019</v>
      </c>
      <c r="E2388" s="84" t="s">
        <v>108</v>
      </c>
      <c r="F2388" s="85">
        <v>4.2521262306630536</v>
      </c>
      <c r="G2388" s="86"/>
    </row>
    <row r="2389" spans="1:7" x14ac:dyDescent="0.45">
      <c r="A2389" s="84">
        <v>122884</v>
      </c>
      <c r="B2389" s="84">
        <v>110</v>
      </c>
      <c r="C2389" s="84" t="s">
        <v>109</v>
      </c>
      <c r="D2389" s="84">
        <v>2013</v>
      </c>
      <c r="E2389" s="84" t="s">
        <v>108</v>
      </c>
      <c r="F2389" s="85">
        <v>384.66299519391509</v>
      </c>
      <c r="G2389" s="86"/>
    </row>
    <row r="2390" spans="1:7" x14ac:dyDescent="0.45">
      <c r="A2390" s="84">
        <v>122872</v>
      </c>
      <c r="B2390" s="84">
        <v>110</v>
      </c>
      <c r="C2390" s="84" t="s">
        <v>109</v>
      </c>
      <c r="D2390" s="84">
        <v>2013</v>
      </c>
      <c r="E2390" s="84" t="s">
        <v>108</v>
      </c>
      <c r="F2390" s="85">
        <v>7.840986105005042</v>
      </c>
      <c r="G2390" s="86"/>
    </row>
    <row r="2391" spans="1:7" x14ac:dyDescent="0.45">
      <c r="A2391" s="84">
        <v>139426</v>
      </c>
      <c r="B2391" s="84">
        <v>110</v>
      </c>
      <c r="C2391" s="84" t="s">
        <v>109</v>
      </c>
      <c r="D2391" s="84">
        <v>2017</v>
      </c>
      <c r="E2391" s="84" t="s">
        <v>108</v>
      </c>
      <c r="F2391" s="85">
        <v>29.790373921759301</v>
      </c>
      <c r="G2391" s="86"/>
    </row>
    <row r="2392" spans="1:7" x14ac:dyDescent="0.45">
      <c r="A2392" s="84"/>
      <c r="B2392" s="84">
        <v>110</v>
      </c>
      <c r="C2392" s="84" t="s">
        <v>109</v>
      </c>
      <c r="D2392" s="84">
        <v>2017</v>
      </c>
      <c r="E2392" s="84"/>
      <c r="F2392" s="85">
        <v>5.8756552100011419</v>
      </c>
      <c r="G2392" s="86"/>
    </row>
    <row r="2393" spans="1:7" x14ac:dyDescent="0.45">
      <c r="A2393" s="84">
        <v>120877</v>
      </c>
      <c r="B2393" s="84">
        <v>100</v>
      </c>
      <c r="C2393" s="84" t="s">
        <v>112</v>
      </c>
      <c r="D2393" s="84">
        <v>1971</v>
      </c>
      <c r="E2393" s="84" t="s">
        <v>108</v>
      </c>
      <c r="F2393" s="85">
        <v>136.51761066594281</v>
      </c>
      <c r="G2393" s="86"/>
    </row>
    <row r="2394" spans="1:7" x14ac:dyDescent="0.45">
      <c r="A2394" s="84">
        <v>116018</v>
      </c>
      <c r="B2394" s="84">
        <v>110</v>
      </c>
      <c r="C2394" s="84" t="s">
        <v>109</v>
      </c>
      <c r="D2394" s="84">
        <v>2005</v>
      </c>
      <c r="E2394" s="84" t="s">
        <v>108</v>
      </c>
      <c r="F2394" s="85">
        <v>4.9816177263597421</v>
      </c>
      <c r="G2394" s="86"/>
    </row>
    <row r="2395" spans="1:7" x14ac:dyDescent="0.45">
      <c r="A2395" s="84">
        <v>107963</v>
      </c>
      <c r="B2395" s="84">
        <v>110</v>
      </c>
      <c r="C2395" s="84" t="s">
        <v>109</v>
      </c>
      <c r="D2395" s="84">
        <v>2006</v>
      </c>
      <c r="E2395" s="84" t="s">
        <v>108</v>
      </c>
      <c r="F2395" s="85">
        <v>43.544878892276593</v>
      </c>
      <c r="G2395" s="86"/>
    </row>
    <row r="2396" spans="1:7" x14ac:dyDescent="0.45">
      <c r="A2396" s="84">
        <v>112882</v>
      </c>
      <c r="B2396" s="84">
        <v>110</v>
      </c>
      <c r="C2396" s="84" t="s">
        <v>109</v>
      </c>
      <c r="D2396" s="84">
        <v>2006</v>
      </c>
      <c r="E2396" s="84" t="s">
        <v>108</v>
      </c>
      <c r="F2396" s="85">
        <v>181.32950653900039</v>
      </c>
      <c r="G2396" s="86"/>
    </row>
    <row r="2397" spans="1:7" x14ac:dyDescent="0.45">
      <c r="A2397" s="84">
        <v>112883</v>
      </c>
      <c r="B2397" s="84">
        <v>63</v>
      </c>
      <c r="C2397" s="84" t="s">
        <v>109</v>
      </c>
      <c r="D2397" s="84">
        <v>2006</v>
      </c>
      <c r="E2397" s="84" t="s">
        <v>108</v>
      </c>
      <c r="F2397" s="85">
        <v>48.713418811312913</v>
      </c>
      <c r="G2397" s="86"/>
    </row>
    <row r="2398" spans="1:7" x14ac:dyDescent="0.45">
      <c r="A2398" s="84">
        <v>122858</v>
      </c>
      <c r="B2398" s="84">
        <v>110</v>
      </c>
      <c r="C2398" s="84" t="s">
        <v>109</v>
      </c>
      <c r="D2398" s="84">
        <v>2013</v>
      </c>
      <c r="E2398" s="84" t="s">
        <v>108</v>
      </c>
      <c r="F2398" s="85">
        <v>7.3714077255462964</v>
      </c>
      <c r="G2398" s="86"/>
    </row>
    <row r="2399" spans="1:7" x14ac:dyDescent="0.45">
      <c r="A2399" s="84">
        <v>122859</v>
      </c>
      <c r="B2399" s="84">
        <v>100</v>
      </c>
      <c r="C2399" s="84" t="s">
        <v>112</v>
      </c>
      <c r="D2399" s="84">
        <v>1901</v>
      </c>
      <c r="E2399" s="84" t="s">
        <v>108</v>
      </c>
      <c r="F2399" s="85">
        <v>24.7419874559688</v>
      </c>
      <c r="G2399" s="86"/>
    </row>
    <row r="2400" spans="1:7" x14ac:dyDescent="0.45">
      <c r="A2400" s="84">
        <v>133014</v>
      </c>
      <c r="B2400" s="84">
        <v>315</v>
      </c>
      <c r="C2400" s="84" t="s">
        <v>109</v>
      </c>
      <c r="D2400" s="84">
        <v>2016</v>
      </c>
      <c r="E2400" s="84" t="s">
        <v>108</v>
      </c>
      <c r="F2400" s="85">
        <v>85.029311753315028</v>
      </c>
      <c r="G2400" s="86"/>
    </row>
    <row r="2401" spans="1:7" x14ac:dyDescent="0.45">
      <c r="A2401" s="84">
        <v>133851</v>
      </c>
      <c r="B2401" s="84">
        <v>315</v>
      </c>
      <c r="C2401" s="84" t="s">
        <v>109</v>
      </c>
      <c r="D2401" s="84">
        <v>2006</v>
      </c>
      <c r="E2401" s="84" t="s">
        <v>108</v>
      </c>
      <c r="F2401" s="85">
        <v>991.78879032998339</v>
      </c>
      <c r="G2401" s="86"/>
    </row>
    <row r="2402" spans="1:7" x14ac:dyDescent="0.45">
      <c r="A2402" s="84">
        <v>133853</v>
      </c>
      <c r="B2402" s="84">
        <v>225</v>
      </c>
      <c r="C2402" s="84" t="s">
        <v>109</v>
      </c>
      <c r="D2402" s="84">
        <v>2006</v>
      </c>
      <c r="E2402" s="84" t="s">
        <v>108</v>
      </c>
      <c r="F2402" s="85">
        <v>860.15936581419226</v>
      </c>
      <c r="G2402" s="86"/>
    </row>
    <row r="2403" spans="1:7" ht="19.5" x14ac:dyDescent="0.45">
      <c r="A2403" s="84">
        <v>133918</v>
      </c>
      <c r="B2403" s="84">
        <v>315</v>
      </c>
      <c r="C2403" s="84" t="s">
        <v>109</v>
      </c>
      <c r="D2403" s="84">
        <v>2006</v>
      </c>
      <c r="E2403" s="84" t="s">
        <v>108</v>
      </c>
      <c r="F2403" s="85">
        <v>573.5278614029977</v>
      </c>
      <c r="G2403" s="86" t="s">
        <v>315</v>
      </c>
    </row>
    <row r="2404" spans="1:7" x14ac:dyDescent="0.45">
      <c r="A2404" s="84">
        <v>133945</v>
      </c>
      <c r="B2404" s="84">
        <v>110</v>
      </c>
      <c r="C2404" s="84" t="s">
        <v>109</v>
      </c>
      <c r="D2404" s="84">
        <v>2006</v>
      </c>
      <c r="E2404" s="84" t="s">
        <v>108</v>
      </c>
      <c r="F2404" s="85">
        <v>1.5833036051069549</v>
      </c>
      <c r="G2404" s="86"/>
    </row>
    <row r="2405" spans="1:7" x14ac:dyDescent="0.45">
      <c r="A2405" s="84">
        <v>133947</v>
      </c>
      <c r="B2405" s="84">
        <v>315</v>
      </c>
      <c r="C2405" s="84" t="s">
        <v>109</v>
      </c>
      <c r="D2405" s="84">
        <v>2006</v>
      </c>
      <c r="E2405" s="84" t="s">
        <v>108</v>
      </c>
      <c r="F2405" s="85">
        <v>0.49097057978383701</v>
      </c>
      <c r="G2405" s="86"/>
    </row>
    <row r="2406" spans="1:7" ht="19.5" x14ac:dyDescent="0.45">
      <c r="A2406" s="84">
        <v>134132</v>
      </c>
      <c r="B2406" s="84">
        <v>315</v>
      </c>
      <c r="C2406" s="84" t="s">
        <v>109</v>
      </c>
      <c r="D2406" s="84">
        <v>2006</v>
      </c>
      <c r="E2406" s="84" t="s">
        <v>108</v>
      </c>
      <c r="F2406" s="85">
        <v>829.78761822477099</v>
      </c>
      <c r="G2406" s="86" t="s">
        <v>315</v>
      </c>
    </row>
    <row r="2407" spans="1:7" x14ac:dyDescent="0.45">
      <c r="A2407" s="84">
        <v>139426</v>
      </c>
      <c r="B2407" s="84">
        <v>110</v>
      </c>
      <c r="C2407" s="84" t="s">
        <v>109</v>
      </c>
      <c r="D2407" s="84">
        <v>2017</v>
      </c>
      <c r="E2407" s="84" t="s">
        <v>108</v>
      </c>
      <c r="F2407" s="85">
        <v>35.668993982705608</v>
      </c>
      <c r="G2407" s="86"/>
    </row>
    <row r="2408" spans="1:7" x14ac:dyDescent="0.45">
      <c r="A2408" s="84">
        <v>145854</v>
      </c>
      <c r="B2408" s="84">
        <v>110</v>
      </c>
      <c r="C2408" s="84" t="s">
        <v>109</v>
      </c>
      <c r="D2408" s="84">
        <v>2006</v>
      </c>
      <c r="E2408" s="84" t="s">
        <v>108</v>
      </c>
      <c r="F2408" s="85">
        <v>500.3645998165872</v>
      </c>
      <c r="G2408" s="86"/>
    </row>
    <row r="2409" spans="1:7" x14ac:dyDescent="0.45">
      <c r="A2409" s="84">
        <v>99647</v>
      </c>
      <c r="B2409" s="84">
        <v>150</v>
      </c>
      <c r="C2409" s="84" t="s">
        <v>112</v>
      </c>
      <c r="D2409" s="84">
        <v>1975</v>
      </c>
      <c r="E2409" s="84" t="s">
        <v>108</v>
      </c>
      <c r="F2409" s="85">
        <v>75.245689363160878</v>
      </c>
      <c r="G2409" s="86"/>
    </row>
    <row r="2410" spans="1:7" x14ac:dyDescent="0.45">
      <c r="A2410" s="84">
        <v>99649</v>
      </c>
      <c r="B2410" s="84">
        <v>100</v>
      </c>
      <c r="C2410" s="84" t="s">
        <v>112</v>
      </c>
      <c r="D2410" s="84">
        <v>1975</v>
      </c>
      <c r="E2410" s="84" t="s">
        <v>108</v>
      </c>
      <c r="F2410" s="85">
        <v>58.461974081264628</v>
      </c>
      <c r="G2410" s="86"/>
    </row>
    <row r="2411" spans="1:7" x14ac:dyDescent="0.45">
      <c r="A2411" s="84">
        <v>99660</v>
      </c>
      <c r="B2411" s="84">
        <v>100</v>
      </c>
      <c r="C2411" s="84" t="s">
        <v>112</v>
      </c>
      <c r="D2411" s="84">
        <v>1978</v>
      </c>
      <c r="E2411" s="84" t="s">
        <v>108</v>
      </c>
      <c r="F2411" s="85">
        <v>81.561168919480906</v>
      </c>
      <c r="G2411" s="86"/>
    </row>
    <row r="2412" spans="1:7" x14ac:dyDescent="0.45">
      <c r="A2412" s="84">
        <v>106134</v>
      </c>
      <c r="B2412" s="84">
        <v>90</v>
      </c>
      <c r="C2412" s="84" t="s">
        <v>114</v>
      </c>
      <c r="D2412" s="84">
        <v>1901</v>
      </c>
      <c r="E2412" s="84" t="s">
        <v>108</v>
      </c>
      <c r="F2412" s="85">
        <v>44.812058505514727</v>
      </c>
      <c r="G2412" s="86"/>
    </row>
    <row r="2413" spans="1:7" x14ac:dyDescent="0.45">
      <c r="A2413" s="84">
        <v>119580</v>
      </c>
      <c r="B2413" s="84">
        <v>150</v>
      </c>
      <c r="C2413" s="84" t="s">
        <v>112</v>
      </c>
      <c r="D2413" s="84">
        <v>1975</v>
      </c>
      <c r="E2413" s="84" t="s">
        <v>108</v>
      </c>
      <c r="F2413" s="85">
        <v>119.26723881618901</v>
      </c>
      <c r="G2413" s="86"/>
    </row>
    <row r="2414" spans="1:7" x14ac:dyDescent="0.45">
      <c r="A2414" s="84">
        <v>119581</v>
      </c>
      <c r="B2414" s="84">
        <v>32</v>
      </c>
      <c r="C2414" s="84" t="s">
        <v>109</v>
      </c>
      <c r="D2414" s="84">
        <v>2011</v>
      </c>
      <c r="E2414" s="84" t="s">
        <v>108</v>
      </c>
      <c r="F2414" s="85">
        <v>29.860497591433901</v>
      </c>
      <c r="G2414" s="86"/>
    </row>
    <row r="2415" spans="1:7" x14ac:dyDescent="0.45">
      <c r="A2415" s="84">
        <v>119582</v>
      </c>
      <c r="B2415" s="84">
        <v>40</v>
      </c>
      <c r="C2415" s="84" t="s">
        <v>109</v>
      </c>
      <c r="D2415" s="84">
        <v>2011</v>
      </c>
      <c r="E2415" s="84" t="s">
        <v>108</v>
      </c>
      <c r="F2415" s="85">
        <v>14.938392820351959</v>
      </c>
      <c r="G2415" s="86"/>
    </row>
    <row r="2416" spans="1:7" x14ac:dyDescent="0.45">
      <c r="A2416" s="84">
        <v>124450</v>
      </c>
      <c r="B2416" s="84">
        <v>150</v>
      </c>
      <c r="C2416" s="84" t="s">
        <v>112</v>
      </c>
      <c r="D2416" s="84">
        <v>1995</v>
      </c>
      <c r="E2416" s="84" t="s">
        <v>108</v>
      </c>
      <c r="F2416" s="85">
        <v>203.183284961711</v>
      </c>
      <c r="G2416" s="86"/>
    </row>
    <row r="2417" spans="1:7" x14ac:dyDescent="0.45">
      <c r="A2417" s="84">
        <v>126409</v>
      </c>
      <c r="B2417" s="84">
        <v>150</v>
      </c>
      <c r="C2417" s="84" t="s">
        <v>112</v>
      </c>
      <c r="D2417" s="84">
        <v>1975</v>
      </c>
      <c r="E2417" s="84" t="s">
        <v>108</v>
      </c>
      <c r="F2417" s="85">
        <v>151.20876718762801</v>
      </c>
      <c r="G2417" s="86"/>
    </row>
    <row r="2418" spans="1:7" x14ac:dyDescent="0.45">
      <c r="A2418" s="84">
        <v>133881</v>
      </c>
      <c r="B2418" s="84">
        <v>150</v>
      </c>
      <c r="C2418" s="84" t="s">
        <v>112</v>
      </c>
      <c r="D2418" s="84">
        <v>1901</v>
      </c>
      <c r="E2418" s="84" t="s">
        <v>108</v>
      </c>
      <c r="F2418" s="85">
        <v>83.909657534004921</v>
      </c>
      <c r="G2418" s="86"/>
    </row>
    <row r="2419" spans="1:7" x14ac:dyDescent="0.45">
      <c r="A2419" s="84">
        <v>133882</v>
      </c>
      <c r="B2419" s="84">
        <v>160</v>
      </c>
      <c r="C2419" s="84" t="s">
        <v>109</v>
      </c>
      <c r="D2419" s="84">
        <v>1901</v>
      </c>
      <c r="E2419" s="84" t="s">
        <v>108</v>
      </c>
      <c r="F2419" s="85">
        <v>9.4969190768946277</v>
      </c>
      <c r="G2419" s="86"/>
    </row>
    <row r="2420" spans="1:7" x14ac:dyDescent="0.45">
      <c r="A2420" s="84">
        <v>133891</v>
      </c>
      <c r="B2420" s="84">
        <v>150</v>
      </c>
      <c r="C2420" s="84" t="s">
        <v>112</v>
      </c>
      <c r="D2420" s="84">
        <v>1975</v>
      </c>
      <c r="E2420" s="84" t="s">
        <v>108</v>
      </c>
      <c r="F2420" s="85">
        <v>235.20946006926911</v>
      </c>
      <c r="G2420" s="86"/>
    </row>
    <row r="2421" spans="1:7" x14ac:dyDescent="0.45">
      <c r="A2421" s="84">
        <v>134167</v>
      </c>
      <c r="B2421" s="84">
        <v>110</v>
      </c>
      <c r="C2421" s="84" t="s">
        <v>109</v>
      </c>
      <c r="D2421" s="84">
        <v>2005</v>
      </c>
      <c r="E2421" s="84" t="s">
        <v>108</v>
      </c>
      <c r="F2421" s="85">
        <v>576.11121290341191</v>
      </c>
      <c r="G2421" s="86"/>
    </row>
    <row r="2422" spans="1:7" x14ac:dyDescent="0.45">
      <c r="A2422" s="84">
        <v>134168</v>
      </c>
      <c r="B2422" s="84">
        <v>90</v>
      </c>
      <c r="C2422" s="84" t="s">
        <v>109</v>
      </c>
      <c r="D2422" s="84">
        <v>2005</v>
      </c>
      <c r="E2422" s="84" t="s">
        <v>108</v>
      </c>
      <c r="F2422" s="85">
        <v>80.991367274144423</v>
      </c>
      <c r="G2422" s="86"/>
    </row>
    <row r="2423" spans="1:7" x14ac:dyDescent="0.45">
      <c r="A2423" s="84">
        <v>134176</v>
      </c>
      <c r="B2423" s="84">
        <v>100</v>
      </c>
      <c r="C2423" s="84" t="s">
        <v>112</v>
      </c>
      <c r="D2423" s="84">
        <v>1975</v>
      </c>
      <c r="E2423" s="84" t="s">
        <v>108</v>
      </c>
      <c r="F2423" s="85">
        <v>13.77162130336027</v>
      </c>
      <c r="G2423" s="86"/>
    </row>
    <row r="2424" spans="1:7" x14ac:dyDescent="0.45">
      <c r="A2424" s="84">
        <v>134177</v>
      </c>
      <c r="B2424" s="84">
        <v>150</v>
      </c>
      <c r="C2424" s="84" t="s">
        <v>112</v>
      </c>
      <c r="D2424" s="84">
        <v>1995</v>
      </c>
      <c r="E2424" s="84" t="s">
        <v>108</v>
      </c>
      <c r="F2424" s="85">
        <v>0.98181602772354704</v>
      </c>
      <c r="G2424" s="86"/>
    </row>
    <row r="2425" spans="1:7" x14ac:dyDescent="0.45">
      <c r="A2425" s="84">
        <v>162611</v>
      </c>
      <c r="B2425" s="84">
        <v>150</v>
      </c>
      <c r="C2425" s="84" t="s">
        <v>112</v>
      </c>
      <c r="D2425" s="84">
        <v>1975</v>
      </c>
      <c r="E2425" s="84" t="s">
        <v>108</v>
      </c>
      <c r="F2425" s="85">
        <v>41.208304682414123</v>
      </c>
      <c r="G2425" s="86"/>
    </row>
    <row r="2426" spans="1:7" x14ac:dyDescent="0.45">
      <c r="A2426" s="84">
        <v>162615</v>
      </c>
      <c r="B2426" s="84">
        <v>160</v>
      </c>
      <c r="C2426" s="84" t="s">
        <v>109</v>
      </c>
      <c r="D2426" s="84">
        <v>2019</v>
      </c>
      <c r="E2426" s="84" t="s">
        <v>108</v>
      </c>
      <c r="F2426" s="85">
        <v>63.734488019461331</v>
      </c>
      <c r="G2426" s="86"/>
    </row>
    <row r="2427" spans="1:7" x14ac:dyDescent="0.45">
      <c r="A2427" s="84"/>
      <c r="B2427" s="84">
        <v>90</v>
      </c>
      <c r="C2427" s="84" t="s">
        <v>114</v>
      </c>
      <c r="D2427" s="84">
        <v>1901</v>
      </c>
      <c r="E2427" s="84"/>
      <c r="F2427" s="85">
        <v>0.13055412788264301</v>
      </c>
      <c r="G2427" s="86"/>
    </row>
    <row r="2428" spans="1:7" x14ac:dyDescent="0.45">
      <c r="A2428" s="84"/>
      <c r="B2428" s="84">
        <v>150</v>
      </c>
      <c r="C2428" s="84" t="s">
        <v>133</v>
      </c>
      <c r="D2428" s="84">
        <v>1975</v>
      </c>
      <c r="E2428" s="84"/>
      <c r="F2428" s="85">
        <v>25.381010487629531</v>
      </c>
      <c r="G2428" s="86"/>
    </row>
    <row r="2429" spans="1:7" x14ac:dyDescent="0.45">
      <c r="A2429" s="84">
        <v>133904</v>
      </c>
      <c r="B2429" s="84">
        <v>110</v>
      </c>
      <c r="C2429" s="84" t="s">
        <v>109</v>
      </c>
      <c r="D2429" s="84">
        <v>2005</v>
      </c>
      <c r="E2429" s="84" t="s">
        <v>108</v>
      </c>
      <c r="F2429" s="85">
        <v>384.98780231239579</v>
      </c>
      <c r="G2429" s="86"/>
    </row>
    <row r="2430" spans="1:7" x14ac:dyDescent="0.45">
      <c r="A2430" s="84">
        <v>135101</v>
      </c>
      <c r="B2430" s="84">
        <v>110</v>
      </c>
      <c r="C2430" s="84" t="s">
        <v>111</v>
      </c>
      <c r="D2430" s="84">
        <v>2001</v>
      </c>
      <c r="E2430" s="84" t="s">
        <v>108</v>
      </c>
      <c r="F2430" s="85">
        <v>86.361660089945701</v>
      </c>
      <c r="G2430" s="86"/>
    </row>
    <row r="2431" spans="1:7" x14ac:dyDescent="0.45">
      <c r="A2431" s="84"/>
      <c r="B2431" s="84">
        <v>110</v>
      </c>
      <c r="C2431" s="84" t="s">
        <v>124</v>
      </c>
      <c r="D2431" s="84">
        <v>2001</v>
      </c>
      <c r="E2431" s="84"/>
      <c r="F2431" s="85">
        <v>0.390528093125663</v>
      </c>
      <c r="G2431" s="86"/>
    </row>
    <row r="2432" spans="1:7" x14ac:dyDescent="0.45">
      <c r="A2432" s="84">
        <v>99690</v>
      </c>
      <c r="B2432" s="84">
        <v>100</v>
      </c>
      <c r="C2432" s="84" t="s">
        <v>112</v>
      </c>
      <c r="D2432" s="84">
        <v>1901</v>
      </c>
      <c r="E2432" s="84" t="s">
        <v>108</v>
      </c>
      <c r="F2432" s="85">
        <v>13.05830318251158</v>
      </c>
      <c r="G2432" s="86" t="s">
        <v>116</v>
      </c>
    </row>
    <row r="2433" spans="1:7" x14ac:dyDescent="0.45">
      <c r="A2433" s="84">
        <v>108524</v>
      </c>
      <c r="B2433" s="84"/>
      <c r="C2433" s="84"/>
      <c r="D2433" s="84">
        <v>1901</v>
      </c>
      <c r="E2433" s="84" t="s">
        <v>108</v>
      </c>
      <c r="F2433" s="85">
        <v>16.17036442934921</v>
      </c>
      <c r="G2433" s="86"/>
    </row>
    <row r="2434" spans="1:7" x14ac:dyDescent="0.45">
      <c r="A2434" s="84"/>
      <c r="B2434" s="84"/>
      <c r="C2434" s="84"/>
      <c r="D2434" s="84">
        <v>1901</v>
      </c>
      <c r="E2434" s="84"/>
      <c r="F2434" s="85">
        <v>0.50184167648829503</v>
      </c>
      <c r="G2434" s="86"/>
    </row>
    <row r="2435" spans="1:7" x14ac:dyDescent="0.45">
      <c r="A2435" s="84"/>
      <c r="B2435" s="84">
        <v>100</v>
      </c>
      <c r="C2435" s="84" t="s">
        <v>133</v>
      </c>
      <c r="D2435" s="84">
        <v>1901</v>
      </c>
      <c r="E2435" s="84"/>
      <c r="F2435" s="85">
        <v>35.389519054193492</v>
      </c>
      <c r="G2435" s="86"/>
    </row>
    <row r="2436" spans="1:7" x14ac:dyDescent="0.45">
      <c r="A2436" s="84">
        <v>99670</v>
      </c>
      <c r="B2436" s="84">
        <v>100</v>
      </c>
      <c r="C2436" s="84" t="s">
        <v>112</v>
      </c>
      <c r="D2436" s="84">
        <v>1901</v>
      </c>
      <c r="E2436" s="84" t="s">
        <v>108</v>
      </c>
      <c r="F2436" s="85">
        <v>10.481060549034369</v>
      </c>
      <c r="G2436" s="86"/>
    </row>
    <row r="2437" spans="1:7" x14ac:dyDescent="0.45">
      <c r="A2437" s="84">
        <v>99690</v>
      </c>
      <c r="B2437" s="84">
        <v>100</v>
      </c>
      <c r="C2437" s="84" t="s">
        <v>112</v>
      </c>
      <c r="D2437" s="84">
        <v>1901</v>
      </c>
      <c r="E2437" s="84" t="s">
        <v>108</v>
      </c>
      <c r="F2437" s="85">
        <v>48.457276466674017</v>
      </c>
      <c r="G2437" s="86" t="s">
        <v>116</v>
      </c>
    </row>
    <row r="2438" spans="1:7" x14ac:dyDescent="0.45">
      <c r="A2438" s="84">
        <v>99802</v>
      </c>
      <c r="B2438" s="84">
        <v>110</v>
      </c>
      <c r="C2438" s="84" t="s">
        <v>109</v>
      </c>
      <c r="D2438" s="84">
        <v>2005</v>
      </c>
      <c r="E2438" s="84" t="s">
        <v>108</v>
      </c>
      <c r="F2438" s="85">
        <v>3.195819438065771</v>
      </c>
      <c r="G2438" s="86"/>
    </row>
    <row r="2439" spans="1:7" x14ac:dyDescent="0.45">
      <c r="A2439" s="84">
        <v>101448</v>
      </c>
      <c r="B2439" s="84"/>
      <c r="C2439" s="84"/>
      <c r="D2439" s="84">
        <v>1901</v>
      </c>
      <c r="E2439" s="84" t="s">
        <v>108</v>
      </c>
      <c r="F2439" s="85">
        <v>2.9485505778377621</v>
      </c>
      <c r="G2439" s="86"/>
    </row>
    <row r="2440" spans="1:7" x14ac:dyDescent="0.45">
      <c r="A2440" s="84">
        <v>108522</v>
      </c>
      <c r="B2440" s="84"/>
      <c r="C2440" s="84"/>
      <c r="D2440" s="84">
        <v>1901</v>
      </c>
      <c r="E2440" s="84" t="s">
        <v>108</v>
      </c>
      <c r="F2440" s="85">
        <v>30.087847224501161</v>
      </c>
      <c r="G2440" s="86"/>
    </row>
    <row r="2441" spans="1:7" x14ac:dyDescent="0.45">
      <c r="A2441" s="84">
        <v>133907</v>
      </c>
      <c r="B2441" s="84"/>
      <c r="C2441" s="84"/>
      <c r="D2441" s="84">
        <v>1901</v>
      </c>
      <c r="E2441" s="84" t="s">
        <v>108</v>
      </c>
      <c r="F2441" s="85">
        <v>43.932585095796888</v>
      </c>
      <c r="G2441" s="86"/>
    </row>
    <row r="2442" spans="1:7" x14ac:dyDescent="0.45">
      <c r="A2442" s="84">
        <v>101823</v>
      </c>
      <c r="B2442" s="84">
        <v>25</v>
      </c>
      <c r="C2442" s="84" t="s">
        <v>111</v>
      </c>
      <c r="D2442" s="84">
        <v>2001</v>
      </c>
      <c r="E2442" s="84" t="s">
        <v>108</v>
      </c>
      <c r="F2442" s="85">
        <v>60.890671756029541</v>
      </c>
      <c r="G2442" s="86"/>
    </row>
    <row r="2443" spans="1:7" x14ac:dyDescent="0.45">
      <c r="A2443" s="84">
        <v>108523</v>
      </c>
      <c r="B2443" s="84"/>
      <c r="C2443" s="84"/>
      <c r="D2443" s="84">
        <v>1901</v>
      </c>
      <c r="E2443" s="84" t="s">
        <v>108</v>
      </c>
      <c r="F2443" s="85">
        <v>11.9152113160212</v>
      </c>
      <c r="G2443" s="86"/>
    </row>
    <row r="2444" spans="1:7" x14ac:dyDescent="0.45">
      <c r="A2444" s="84">
        <v>108524</v>
      </c>
      <c r="B2444" s="84"/>
      <c r="C2444" s="84"/>
      <c r="D2444" s="84">
        <v>1901</v>
      </c>
      <c r="E2444" s="84" t="s">
        <v>108</v>
      </c>
      <c r="F2444" s="85">
        <v>16.667698436860931</v>
      </c>
      <c r="G2444" s="86"/>
    </row>
    <row r="2445" spans="1:7" x14ac:dyDescent="0.45">
      <c r="A2445" s="84">
        <v>112845</v>
      </c>
      <c r="B2445" s="84">
        <v>110</v>
      </c>
      <c r="C2445" s="84" t="s">
        <v>109</v>
      </c>
      <c r="D2445" s="84">
        <v>2005</v>
      </c>
      <c r="E2445" s="84" t="s">
        <v>108</v>
      </c>
      <c r="F2445" s="85">
        <v>280.06567819597461</v>
      </c>
      <c r="G2445" s="86"/>
    </row>
    <row r="2446" spans="1:7" x14ac:dyDescent="0.45">
      <c r="A2446" s="84">
        <v>117739</v>
      </c>
      <c r="B2446" s="84">
        <v>100</v>
      </c>
      <c r="C2446" s="84" t="s">
        <v>112</v>
      </c>
      <c r="D2446" s="84">
        <v>1970</v>
      </c>
      <c r="E2446" s="84" t="s">
        <v>108</v>
      </c>
      <c r="F2446" s="85">
        <v>172.96360802995471</v>
      </c>
      <c r="G2446" s="86"/>
    </row>
    <row r="2447" spans="1:7" x14ac:dyDescent="0.45">
      <c r="A2447" s="84">
        <v>119338</v>
      </c>
      <c r="B2447" s="84">
        <v>40</v>
      </c>
      <c r="C2447" s="84" t="s">
        <v>109</v>
      </c>
      <c r="D2447" s="84">
        <v>2011</v>
      </c>
      <c r="E2447" s="84" t="s">
        <v>108</v>
      </c>
      <c r="F2447" s="85">
        <v>34.948584437121127</v>
      </c>
      <c r="G2447" s="86"/>
    </row>
    <row r="2448" spans="1:7" x14ac:dyDescent="0.45">
      <c r="A2448" s="84">
        <v>131307</v>
      </c>
      <c r="B2448" s="84">
        <v>110</v>
      </c>
      <c r="C2448" s="84" t="s">
        <v>109</v>
      </c>
      <c r="D2448" s="84">
        <v>2016</v>
      </c>
      <c r="E2448" s="84" t="s">
        <v>108</v>
      </c>
      <c r="F2448" s="85">
        <v>3.3812206288238298</v>
      </c>
      <c r="G2448" s="86"/>
    </row>
    <row r="2449" spans="1:7" x14ac:dyDescent="0.45">
      <c r="A2449" s="84">
        <v>131316</v>
      </c>
      <c r="B2449" s="84">
        <v>110</v>
      </c>
      <c r="C2449" s="84" t="s">
        <v>109</v>
      </c>
      <c r="D2449" s="84">
        <v>2016</v>
      </c>
      <c r="E2449" s="84" t="s">
        <v>108</v>
      </c>
      <c r="F2449" s="85">
        <v>3.2287057137703878</v>
      </c>
      <c r="G2449" s="86"/>
    </row>
    <row r="2450" spans="1:7" x14ac:dyDescent="0.45">
      <c r="A2450" s="84">
        <v>131343</v>
      </c>
      <c r="B2450" s="84">
        <v>40</v>
      </c>
      <c r="C2450" s="84" t="s">
        <v>109</v>
      </c>
      <c r="D2450" s="84">
        <v>2016</v>
      </c>
      <c r="E2450" s="84" t="s">
        <v>108</v>
      </c>
      <c r="F2450" s="85">
        <v>33.325878232041489</v>
      </c>
      <c r="G2450" s="86"/>
    </row>
    <row r="2451" spans="1:7" x14ac:dyDescent="0.45">
      <c r="A2451" s="84">
        <v>131382</v>
      </c>
      <c r="B2451" s="84">
        <v>110</v>
      </c>
      <c r="C2451" s="84" t="s">
        <v>109</v>
      </c>
      <c r="D2451" s="84">
        <v>2016</v>
      </c>
      <c r="E2451" s="84" t="s">
        <v>108</v>
      </c>
      <c r="F2451" s="85">
        <v>1.836603683781725</v>
      </c>
      <c r="G2451" s="86"/>
    </row>
    <row r="2452" spans="1:7" x14ac:dyDescent="0.45">
      <c r="A2452" s="84">
        <v>131388</v>
      </c>
      <c r="B2452" s="84">
        <v>110</v>
      </c>
      <c r="C2452" s="84" t="s">
        <v>109</v>
      </c>
      <c r="D2452" s="84">
        <v>2016</v>
      </c>
      <c r="E2452" s="84" t="s">
        <v>108</v>
      </c>
      <c r="F2452" s="85">
        <v>460.73226023986268</v>
      </c>
      <c r="G2452" s="86"/>
    </row>
    <row r="2453" spans="1:7" x14ac:dyDescent="0.45">
      <c r="A2453" s="84">
        <v>133904</v>
      </c>
      <c r="B2453" s="84">
        <v>110</v>
      </c>
      <c r="C2453" s="84" t="s">
        <v>109</v>
      </c>
      <c r="D2453" s="84">
        <v>2005</v>
      </c>
      <c r="E2453" s="84" t="s">
        <v>108</v>
      </c>
      <c r="F2453" s="85">
        <v>385.00337888726818</v>
      </c>
      <c r="G2453" s="86"/>
    </row>
    <row r="2454" spans="1:7" x14ac:dyDescent="0.45">
      <c r="A2454" s="84">
        <v>133905</v>
      </c>
      <c r="B2454" s="84">
        <v>150</v>
      </c>
      <c r="C2454" s="84"/>
      <c r="D2454" s="84">
        <v>1901</v>
      </c>
      <c r="E2454" s="84" t="s">
        <v>108</v>
      </c>
      <c r="F2454" s="85">
        <v>39.150587825543248</v>
      </c>
      <c r="G2454" s="86"/>
    </row>
    <row r="2455" spans="1:7" x14ac:dyDescent="0.45">
      <c r="A2455" s="84">
        <v>133906</v>
      </c>
      <c r="B2455" s="84"/>
      <c r="C2455" s="84"/>
      <c r="D2455" s="84">
        <v>1901</v>
      </c>
      <c r="E2455" s="84" t="s">
        <v>108</v>
      </c>
      <c r="F2455" s="85">
        <v>107.5016547207449</v>
      </c>
      <c r="G2455" s="86"/>
    </row>
    <row r="2456" spans="1:7" x14ac:dyDescent="0.45">
      <c r="A2456" s="84">
        <v>133907</v>
      </c>
      <c r="B2456" s="84"/>
      <c r="C2456" s="84"/>
      <c r="D2456" s="84">
        <v>1901</v>
      </c>
      <c r="E2456" s="84" t="s">
        <v>108</v>
      </c>
      <c r="F2456" s="85">
        <v>43.986195604884621</v>
      </c>
      <c r="G2456" s="86"/>
    </row>
    <row r="2457" spans="1:7" x14ac:dyDescent="0.45">
      <c r="A2457" s="84">
        <v>133908</v>
      </c>
      <c r="B2457" s="84"/>
      <c r="C2457" s="84"/>
      <c r="D2457" s="84">
        <v>1901</v>
      </c>
      <c r="E2457" s="84" t="s">
        <v>108</v>
      </c>
      <c r="F2457" s="85">
        <v>74.091937432389841</v>
      </c>
      <c r="G2457" s="86"/>
    </row>
    <row r="2458" spans="1:7" x14ac:dyDescent="0.45">
      <c r="A2458" s="84">
        <v>133909</v>
      </c>
      <c r="B2458" s="84">
        <v>100</v>
      </c>
      <c r="C2458" s="84" t="s">
        <v>112</v>
      </c>
      <c r="D2458" s="84">
        <v>1901</v>
      </c>
      <c r="E2458" s="84" t="s">
        <v>108</v>
      </c>
      <c r="F2458" s="85">
        <v>92.449989646203377</v>
      </c>
      <c r="G2458" s="86"/>
    </row>
    <row r="2459" spans="1:7" x14ac:dyDescent="0.45">
      <c r="A2459" s="84">
        <v>133910</v>
      </c>
      <c r="B2459" s="84"/>
      <c r="C2459" s="84"/>
      <c r="D2459" s="84">
        <v>1901</v>
      </c>
      <c r="E2459" s="84" t="s">
        <v>108</v>
      </c>
      <c r="F2459" s="85">
        <v>54.015988520143118</v>
      </c>
      <c r="G2459" s="86"/>
    </row>
    <row r="2460" spans="1:7" x14ac:dyDescent="0.45">
      <c r="A2460" s="84">
        <v>133911</v>
      </c>
      <c r="B2460" s="84">
        <v>110</v>
      </c>
      <c r="C2460" s="84" t="s">
        <v>109</v>
      </c>
      <c r="D2460" s="84">
        <v>2005</v>
      </c>
      <c r="E2460" s="84" t="s">
        <v>108</v>
      </c>
      <c r="F2460" s="85">
        <v>17.469615757853191</v>
      </c>
      <c r="G2460" s="86"/>
    </row>
    <row r="2461" spans="1:7" x14ac:dyDescent="0.45">
      <c r="A2461" s="84">
        <v>133912</v>
      </c>
      <c r="B2461" s="84">
        <v>63</v>
      </c>
      <c r="C2461" s="84" t="s">
        <v>109</v>
      </c>
      <c r="D2461" s="84">
        <v>2005</v>
      </c>
      <c r="E2461" s="84" t="s">
        <v>108</v>
      </c>
      <c r="F2461" s="85">
        <v>93.832009737109274</v>
      </c>
      <c r="G2461" s="86"/>
    </row>
    <row r="2462" spans="1:7" x14ac:dyDescent="0.45">
      <c r="A2462" s="84">
        <v>134979</v>
      </c>
      <c r="B2462" s="84">
        <v>110</v>
      </c>
      <c r="C2462" s="84" t="s">
        <v>109</v>
      </c>
      <c r="D2462" s="84">
        <v>2006</v>
      </c>
      <c r="E2462" s="84" t="s">
        <v>108</v>
      </c>
      <c r="F2462" s="85">
        <v>0.333179647685174</v>
      </c>
      <c r="G2462" s="86"/>
    </row>
    <row r="2463" spans="1:7" x14ac:dyDescent="0.45">
      <c r="A2463" s="84">
        <v>135101</v>
      </c>
      <c r="B2463" s="84">
        <v>110</v>
      </c>
      <c r="C2463" s="84" t="s">
        <v>111</v>
      </c>
      <c r="D2463" s="84">
        <v>2001</v>
      </c>
      <c r="E2463" s="84" t="s">
        <v>108</v>
      </c>
      <c r="F2463" s="85">
        <v>86.744983287353591</v>
      </c>
      <c r="G2463" s="86"/>
    </row>
    <row r="2464" spans="1:7" x14ac:dyDescent="0.45">
      <c r="A2464" s="84">
        <v>138796</v>
      </c>
      <c r="B2464" s="84">
        <v>40</v>
      </c>
      <c r="C2464" s="84" t="s">
        <v>109</v>
      </c>
      <c r="D2464" s="84">
        <v>2017</v>
      </c>
      <c r="E2464" s="84" t="s">
        <v>108</v>
      </c>
      <c r="F2464" s="85">
        <v>42.109602471732799</v>
      </c>
      <c r="G2464" s="86"/>
    </row>
    <row r="2465" spans="1:7" x14ac:dyDescent="0.45">
      <c r="A2465" s="84"/>
      <c r="B2465" s="84">
        <v>25</v>
      </c>
      <c r="C2465" s="84" t="s">
        <v>124</v>
      </c>
      <c r="D2465" s="84">
        <v>2001</v>
      </c>
      <c r="E2465" s="84"/>
      <c r="F2465" s="85">
        <v>0.17236977583885199</v>
      </c>
      <c r="G2465" s="86"/>
    </row>
    <row r="2466" spans="1:7" x14ac:dyDescent="0.45">
      <c r="A2466" s="84">
        <v>160576</v>
      </c>
      <c r="B2466" s="84">
        <v>40</v>
      </c>
      <c r="C2466" s="84"/>
      <c r="D2466" s="84">
        <v>2016</v>
      </c>
      <c r="E2466" s="84" t="s">
        <v>108</v>
      </c>
      <c r="F2466" s="85">
        <v>33.002255690652603</v>
      </c>
      <c r="G2466" s="86"/>
    </row>
    <row r="2467" spans="1:7" x14ac:dyDescent="0.45">
      <c r="A2467" s="84">
        <v>133887</v>
      </c>
      <c r="B2467" s="84">
        <v>110</v>
      </c>
      <c r="C2467" s="84" t="s">
        <v>109</v>
      </c>
      <c r="D2467" s="84">
        <v>2005</v>
      </c>
      <c r="E2467" s="84" t="s">
        <v>108</v>
      </c>
      <c r="F2467" s="85">
        <v>230.97835042326221</v>
      </c>
      <c r="G2467" s="86"/>
    </row>
    <row r="2468" spans="1:7" x14ac:dyDescent="0.45">
      <c r="A2468" s="84">
        <v>133902</v>
      </c>
      <c r="B2468" s="84">
        <v>160</v>
      </c>
      <c r="C2468" s="84" t="s">
        <v>109</v>
      </c>
      <c r="D2468" s="84">
        <v>2005</v>
      </c>
      <c r="E2468" s="84" t="s">
        <v>108</v>
      </c>
      <c r="F2468" s="85">
        <v>84.519697320829309</v>
      </c>
      <c r="G2468" s="86"/>
    </row>
    <row r="2469" spans="1:7" x14ac:dyDescent="0.45">
      <c r="A2469" s="84">
        <v>102251</v>
      </c>
      <c r="B2469" s="84">
        <v>40</v>
      </c>
      <c r="C2469" s="84" t="s">
        <v>109</v>
      </c>
      <c r="D2469" s="84">
        <v>2005</v>
      </c>
      <c r="E2469" s="84" t="s">
        <v>108</v>
      </c>
      <c r="F2469" s="85">
        <v>25.73288717856131</v>
      </c>
      <c r="G2469" s="86"/>
    </row>
    <row r="2470" spans="1:7" x14ac:dyDescent="0.45">
      <c r="A2470" s="84">
        <v>135102</v>
      </c>
      <c r="B2470" s="84">
        <v>40</v>
      </c>
      <c r="C2470" s="84" t="s">
        <v>109</v>
      </c>
      <c r="D2470" s="84">
        <v>2005</v>
      </c>
      <c r="E2470" s="84" t="s">
        <v>108</v>
      </c>
      <c r="F2470" s="85">
        <v>34.75989151641231</v>
      </c>
      <c r="G2470" s="86"/>
    </row>
    <row r="2471" spans="1:7" x14ac:dyDescent="0.45">
      <c r="A2471" s="84">
        <v>133873</v>
      </c>
      <c r="B2471" s="84">
        <v>110</v>
      </c>
      <c r="C2471" s="84" t="s">
        <v>109</v>
      </c>
      <c r="D2471" s="84">
        <v>2005</v>
      </c>
      <c r="E2471" s="84" t="s">
        <v>108</v>
      </c>
      <c r="F2471" s="85">
        <v>112.2196688455146</v>
      </c>
      <c r="G2471" s="86"/>
    </row>
    <row r="2472" spans="1:7" x14ac:dyDescent="0.45">
      <c r="A2472" s="84">
        <v>133874</v>
      </c>
      <c r="B2472" s="84">
        <v>110</v>
      </c>
      <c r="C2472" s="84" t="s">
        <v>109</v>
      </c>
      <c r="D2472" s="84">
        <v>2005</v>
      </c>
      <c r="E2472" s="84" t="s">
        <v>108</v>
      </c>
      <c r="F2472" s="85">
        <v>179.20848919827031</v>
      </c>
      <c r="G2472" s="86"/>
    </row>
    <row r="2473" spans="1:7" x14ac:dyDescent="0.45">
      <c r="A2473" s="84"/>
      <c r="B2473" s="84">
        <v>110</v>
      </c>
      <c r="C2473" s="84" t="s">
        <v>109</v>
      </c>
      <c r="D2473" s="84">
        <v>2005</v>
      </c>
      <c r="E2473" s="84"/>
      <c r="F2473" s="85">
        <v>1.778194864E-6</v>
      </c>
      <c r="G2473" s="86"/>
    </row>
    <row r="2474" spans="1:7" x14ac:dyDescent="0.45">
      <c r="A2474" s="84">
        <v>133890</v>
      </c>
      <c r="B2474" s="84">
        <v>63</v>
      </c>
      <c r="C2474" s="84" t="s">
        <v>109</v>
      </c>
      <c r="D2474" s="84">
        <v>2006</v>
      </c>
      <c r="E2474" s="84" t="s">
        <v>108</v>
      </c>
      <c r="F2474" s="85">
        <v>151.4220493361303</v>
      </c>
      <c r="G2474" s="86"/>
    </row>
    <row r="2475" spans="1:7" x14ac:dyDescent="0.45">
      <c r="A2475" s="84">
        <v>4094</v>
      </c>
      <c r="B2475" s="84">
        <v>32</v>
      </c>
      <c r="C2475" s="84" t="s">
        <v>109</v>
      </c>
      <c r="D2475" s="84">
        <v>2006</v>
      </c>
      <c r="E2475" s="84"/>
      <c r="F2475" s="85">
        <v>14.459688620831029</v>
      </c>
      <c r="G2475" s="86"/>
    </row>
    <row r="2476" spans="1:7" x14ac:dyDescent="0.45">
      <c r="A2476" s="84">
        <v>101467</v>
      </c>
      <c r="B2476" s="84"/>
      <c r="C2476" s="84"/>
      <c r="D2476" s="84">
        <v>1901</v>
      </c>
      <c r="E2476" s="84" t="s">
        <v>108</v>
      </c>
      <c r="F2476" s="85">
        <v>37.888290549145701</v>
      </c>
      <c r="G2476" s="86"/>
    </row>
    <row r="2477" spans="1:7" x14ac:dyDescent="0.45">
      <c r="A2477" s="84">
        <v>101469</v>
      </c>
      <c r="B2477" s="84"/>
      <c r="C2477" s="84"/>
      <c r="D2477" s="84">
        <v>1901</v>
      </c>
      <c r="E2477" s="84" t="s">
        <v>108</v>
      </c>
      <c r="F2477" s="85">
        <v>39.756303006829498</v>
      </c>
      <c r="G2477" s="86"/>
    </row>
    <row r="2478" spans="1:7" x14ac:dyDescent="0.45">
      <c r="A2478" s="84">
        <v>108672</v>
      </c>
      <c r="B2478" s="84">
        <v>40</v>
      </c>
      <c r="C2478" s="84" t="s">
        <v>109</v>
      </c>
      <c r="D2478" s="84">
        <v>2005</v>
      </c>
      <c r="E2478" s="84" t="s">
        <v>108</v>
      </c>
      <c r="F2478" s="85">
        <v>20.55498208811219</v>
      </c>
      <c r="G2478" s="86"/>
    </row>
    <row r="2479" spans="1:7" x14ac:dyDescent="0.45">
      <c r="A2479" s="84">
        <v>108703</v>
      </c>
      <c r="B2479" s="84">
        <v>32</v>
      </c>
      <c r="C2479" s="84" t="s">
        <v>109</v>
      </c>
      <c r="D2479" s="84">
        <v>2005</v>
      </c>
      <c r="E2479" s="84" t="s">
        <v>108</v>
      </c>
      <c r="F2479" s="85">
        <v>38.07744619377717</v>
      </c>
      <c r="G2479" s="86"/>
    </row>
    <row r="2480" spans="1:7" x14ac:dyDescent="0.45">
      <c r="A2480" s="84">
        <v>119061</v>
      </c>
      <c r="B2480" s="84">
        <v>160</v>
      </c>
      <c r="C2480" s="84" t="s">
        <v>109</v>
      </c>
      <c r="D2480" s="84">
        <v>2006</v>
      </c>
      <c r="E2480" s="84" t="s">
        <v>108</v>
      </c>
      <c r="F2480" s="85">
        <v>3.9020228464614291</v>
      </c>
      <c r="G2480" s="86"/>
    </row>
    <row r="2481" spans="1:7" x14ac:dyDescent="0.45">
      <c r="A2481" s="84">
        <v>119081</v>
      </c>
      <c r="B2481" s="84">
        <v>100</v>
      </c>
      <c r="C2481" s="84" t="s">
        <v>112</v>
      </c>
      <c r="D2481" s="84">
        <v>1990</v>
      </c>
      <c r="E2481" s="84" t="s">
        <v>108</v>
      </c>
      <c r="F2481" s="85">
        <v>5.8501626351614098</v>
      </c>
      <c r="G2481" s="86" t="s">
        <v>116</v>
      </c>
    </row>
    <row r="2482" spans="1:7" x14ac:dyDescent="0.45">
      <c r="A2482" s="84">
        <v>119082</v>
      </c>
      <c r="B2482" s="84">
        <v>110</v>
      </c>
      <c r="C2482" s="84" t="s">
        <v>109</v>
      </c>
      <c r="D2482" s="84">
        <v>2011</v>
      </c>
      <c r="E2482" s="84" t="s">
        <v>108</v>
      </c>
      <c r="F2482" s="85">
        <v>4.1849354365610507</v>
      </c>
      <c r="G2482" s="86"/>
    </row>
    <row r="2483" spans="1:7" x14ac:dyDescent="0.45">
      <c r="A2483" s="84">
        <v>119102</v>
      </c>
      <c r="B2483" s="84">
        <v>63</v>
      </c>
      <c r="C2483" s="84" t="s">
        <v>109</v>
      </c>
      <c r="D2483" s="84">
        <v>2005</v>
      </c>
      <c r="E2483" s="84" t="s">
        <v>108</v>
      </c>
      <c r="F2483" s="85">
        <v>182.76555183378511</v>
      </c>
      <c r="G2483" s="86"/>
    </row>
    <row r="2484" spans="1:7" x14ac:dyDescent="0.45">
      <c r="A2484" s="84">
        <v>119103</v>
      </c>
      <c r="B2484" s="84">
        <v>63</v>
      </c>
      <c r="C2484" s="84" t="s">
        <v>109</v>
      </c>
      <c r="D2484" s="84">
        <v>2011</v>
      </c>
      <c r="E2484" s="84" t="s">
        <v>108</v>
      </c>
      <c r="F2484" s="85">
        <v>2.704330117720938</v>
      </c>
      <c r="G2484" s="86"/>
    </row>
    <row r="2485" spans="1:7" x14ac:dyDescent="0.45">
      <c r="A2485" s="84">
        <v>119104</v>
      </c>
      <c r="B2485" s="84">
        <v>160</v>
      </c>
      <c r="C2485" s="84" t="s">
        <v>109</v>
      </c>
      <c r="D2485" s="84">
        <v>2011</v>
      </c>
      <c r="E2485" s="84" t="s">
        <v>108</v>
      </c>
      <c r="F2485" s="85">
        <v>419.98510401336279</v>
      </c>
      <c r="G2485" s="86"/>
    </row>
    <row r="2486" spans="1:7" x14ac:dyDescent="0.45">
      <c r="A2486" s="84">
        <v>119525</v>
      </c>
      <c r="B2486" s="84">
        <v>90</v>
      </c>
      <c r="C2486" s="84" t="s">
        <v>109</v>
      </c>
      <c r="D2486" s="84">
        <v>2011</v>
      </c>
      <c r="E2486" s="84" t="s">
        <v>108</v>
      </c>
      <c r="F2486" s="85">
        <v>62.199364882549943</v>
      </c>
      <c r="G2486" s="86"/>
    </row>
    <row r="2487" spans="1:7" x14ac:dyDescent="0.45">
      <c r="A2487" s="84">
        <v>133889</v>
      </c>
      <c r="B2487" s="84">
        <v>63</v>
      </c>
      <c r="C2487" s="84" t="s">
        <v>109</v>
      </c>
      <c r="D2487" s="84">
        <v>2005</v>
      </c>
      <c r="E2487" s="84" t="s">
        <v>108</v>
      </c>
      <c r="F2487" s="85">
        <v>1.782858257418841</v>
      </c>
      <c r="G2487" s="86"/>
    </row>
    <row r="2488" spans="1:7" x14ac:dyDescent="0.45">
      <c r="A2488" s="84">
        <v>133900</v>
      </c>
      <c r="B2488" s="84">
        <v>110</v>
      </c>
      <c r="C2488" s="84" t="s">
        <v>109</v>
      </c>
      <c r="D2488" s="84">
        <v>2005</v>
      </c>
      <c r="E2488" s="84" t="s">
        <v>108</v>
      </c>
      <c r="F2488" s="85">
        <v>177.91482754851151</v>
      </c>
      <c r="G2488" s="86"/>
    </row>
    <row r="2489" spans="1:7" x14ac:dyDescent="0.45">
      <c r="A2489" s="84">
        <v>134796</v>
      </c>
      <c r="B2489" s="84">
        <v>100</v>
      </c>
      <c r="C2489" s="84" t="s">
        <v>112</v>
      </c>
      <c r="D2489" s="84">
        <v>1901</v>
      </c>
      <c r="E2489" s="84" t="s">
        <v>108</v>
      </c>
      <c r="F2489" s="85">
        <v>106.4395383808744</v>
      </c>
      <c r="G2489" s="86"/>
    </row>
    <row r="2490" spans="1:7" x14ac:dyDescent="0.45">
      <c r="A2490" s="84">
        <v>134797</v>
      </c>
      <c r="B2490" s="84"/>
      <c r="C2490" s="84"/>
      <c r="D2490" s="84">
        <v>1901</v>
      </c>
      <c r="E2490" s="84" t="s">
        <v>108</v>
      </c>
      <c r="F2490" s="85">
        <v>61.874005909534453</v>
      </c>
      <c r="G2490" s="86"/>
    </row>
    <row r="2491" spans="1:7" x14ac:dyDescent="0.45">
      <c r="A2491" s="84">
        <v>3523</v>
      </c>
      <c r="B2491" s="84">
        <v>90</v>
      </c>
      <c r="C2491" s="84" t="s">
        <v>109</v>
      </c>
      <c r="D2491" s="84">
        <v>2010</v>
      </c>
      <c r="E2491" s="84"/>
      <c r="F2491" s="85">
        <v>71.301760240965876</v>
      </c>
      <c r="G2491" s="86"/>
    </row>
    <row r="2492" spans="1:7" x14ac:dyDescent="0.45">
      <c r="A2492" s="84">
        <v>99627</v>
      </c>
      <c r="B2492" s="84">
        <v>90</v>
      </c>
      <c r="C2492" s="84" t="s">
        <v>111</v>
      </c>
      <c r="D2492" s="84">
        <v>1995</v>
      </c>
      <c r="E2492" s="84" t="s">
        <v>108</v>
      </c>
      <c r="F2492" s="85">
        <v>89.067022978873027</v>
      </c>
      <c r="G2492" s="86"/>
    </row>
    <row r="2493" spans="1:7" x14ac:dyDescent="0.45">
      <c r="A2493" s="84">
        <v>134181</v>
      </c>
      <c r="B2493" s="84">
        <v>110</v>
      </c>
      <c r="C2493" s="84" t="s">
        <v>109</v>
      </c>
      <c r="D2493" s="84">
        <v>2005</v>
      </c>
      <c r="E2493" s="84" t="s">
        <v>108</v>
      </c>
      <c r="F2493" s="85">
        <v>78.717461406423709</v>
      </c>
      <c r="G2493" s="86"/>
    </row>
    <row r="2494" spans="1:7" x14ac:dyDescent="0.45">
      <c r="A2494" s="84">
        <v>134178</v>
      </c>
      <c r="B2494" s="84">
        <v>225</v>
      </c>
      <c r="C2494" s="84" t="s">
        <v>109</v>
      </c>
      <c r="D2494" s="84">
        <v>1999</v>
      </c>
      <c r="E2494" s="84" t="s">
        <v>108</v>
      </c>
      <c r="F2494" s="85">
        <v>228.80217609912609</v>
      </c>
      <c r="G2494" s="86"/>
    </row>
    <row r="2495" spans="1:7" x14ac:dyDescent="0.45">
      <c r="A2495" s="84">
        <v>133875</v>
      </c>
      <c r="B2495" s="84">
        <v>110</v>
      </c>
      <c r="C2495" s="84" t="s">
        <v>109</v>
      </c>
      <c r="D2495" s="84">
        <v>2005</v>
      </c>
      <c r="E2495" s="84" t="s">
        <v>108</v>
      </c>
      <c r="F2495" s="85">
        <v>885.42642849538083</v>
      </c>
      <c r="G2495" s="86"/>
    </row>
    <row r="2496" spans="1:7" x14ac:dyDescent="0.45">
      <c r="A2496" s="84">
        <v>133879</v>
      </c>
      <c r="B2496" s="84">
        <v>40</v>
      </c>
      <c r="C2496" s="84" t="s">
        <v>109</v>
      </c>
      <c r="D2496" s="84">
        <v>2005</v>
      </c>
      <c r="E2496" s="84" t="s">
        <v>108</v>
      </c>
      <c r="F2496" s="85">
        <v>19.69323524476458</v>
      </c>
      <c r="G2496" s="86"/>
    </row>
    <row r="2497" spans="1:7" x14ac:dyDescent="0.45">
      <c r="A2497" s="84">
        <v>102267</v>
      </c>
      <c r="B2497" s="84">
        <v>32</v>
      </c>
      <c r="C2497" s="84" t="s">
        <v>109</v>
      </c>
      <c r="D2497" s="84">
        <v>2005</v>
      </c>
      <c r="E2497" s="84" t="s">
        <v>108</v>
      </c>
      <c r="F2497" s="85">
        <v>45.574252617686817</v>
      </c>
      <c r="G2497" s="86"/>
    </row>
    <row r="2498" spans="1:7" x14ac:dyDescent="0.45">
      <c r="A2498" s="84">
        <v>133877</v>
      </c>
      <c r="B2498" s="84">
        <v>40</v>
      </c>
      <c r="C2498" s="84" t="s">
        <v>109</v>
      </c>
      <c r="D2498" s="84">
        <v>2005</v>
      </c>
      <c r="E2498" s="84" t="s">
        <v>108</v>
      </c>
      <c r="F2498" s="85">
        <v>26.094299062360179</v>
      </c>
      <c r="G2498" s="86"/>
    </row>
    <row r="2499" spans="1:7" x14ac:dyDescent="0.45">
      <c r="A2499" s="84">
        <v>133897</v>
      </c>
      <c r="B2499" s="84">
        <v>40</v>
      </c>
      <c r="C2499" s="84" t="s">
        <v>109</v>
      </c>
      <c r="D2499" s="84">
        <v>2005</v>
      </c>
      <c r="E2499" s="84" t="s">
        <v>108</v>
      </c>
      <c r="F2499" s="85">
        <v>42.230164927214958</v>
      </c>
      <c r="G2499" s="86"/>
    </row>
    <row r="2500" spans="1:7" x14ac:dyDescent="0.45">
      <c r="A2500" s="84">
        <v>133878</v>
      </c>
      <c r="B2500" s="84">
        <v>32</v>
      </c>
      <c r="C2500" s="84" t="s">
        <v>109</v>
      </c>
      <c r="D2500" s="84">
        <v>2005</v>
      </c>
      <c r="E2500" s="84" t="s">
        <v>108</v>
      </c>
      <c r="F2500" s="85">
        <v>22.30447733691275</v>
      </c>
      <c r="G2500" s="86"/>
    </row>
    <row r="2501" spans="1:7" x14ac:dyDescent="0.45">
      <c r="A2501" s="84">
        <v>133892</v>
      </c>
      <c r="B2501" s="84">
        <v>90</v>
      </c>
      <c r="C2501" s="84" t="s">
        <v>109</v>
      </c>
      <c r="D2501" s="84">
        <v>2006</v>
      </c>
      <c r="E2501" s="84" t="s">
        <v>108</v>
      </c>
      <c r="F2501" s="85">
        <v>96.063703672200916</v>
      </c>
      <c r="G2501" s="86"/>
    </row>
    <row r="2502" spans="1:7" x14ac:dyDescent="0.45">
      <c r="A2502" s="84">
        <v>102359</v>
      </c>
      <c r="B2502" s="84">
        <v>32</v>
      </c>
      <c r="C2502" s="84" t="s">
        <v>109</v>
      </c>
      <c r="D2502" s="84">
        <v>2005</v>
      </c>
      <c r="E2502" s="84" t="s">
        <v>108</v>
      </c>
      <c r="F2502" s="85">
        <v>33.612145100298967</v>
      </c>
      <c r="G2502" s="86"/>
    </row>
    <row r="2503" spans="1:7" x14ac:dyDescent="0.45">
      <c r="A2503" s="84">
        <v>102356</v>
      </c>
      <c r="B2503" s="84">
        <v>32</v>
      </c>
      <c r="C2503" s="84" t="s">
        <v>109</v>
      </c>
      <c r="D2503" s="84">
        <v>2005</v>
      </c>
      <c r="E2503" s="84" t="s">
        <v>108</v>
      </c>
      <c r="F2503" s="85">
        <v>7.3367045725629723</v>
      </c>
      <c r="G2503" s="86"/>
    </row>
    <row r="2504" spans="1:7" ht="19.5" x14ac:dyDescent="0.45">
      <c r="A2504" s="84">
        <v>134175</v>
      </c>
      <c r="B2504" s="84">
        <v>90</v>
      </c>
      <c r="C2504" s="84" t="s">
        <v>114</v>
      </c>
      <c r="D2504" s="84">
        <v>1995</v>
      </c>
      <c r="E2504" s="84" t="s">
        <v>108</v>
      </c>
      <c r="F2504" s="85">
        <v>184.3205143309485</v>
      </c>
      <c r="G2504" s="86" t="s">
        <v>172</v>
      </c>
    </row>
    <row r="2505" spans="1:7" x14ac:dyDescent="0.45">
      <c r="A2505" s="84">
        <v>134810</v>
      </c>
      <c r="B2505" s="84">
        <v>225</v>
      </c>
      <c r="C2505" s="84" t="s">
        <v>109</v>
      </c>
      <c r="D2505" s="84">
        <v>2007</v>
      </c>
      <c r="E2505" s="84" t="s">
        <v>108</v>
      </c>
      <c r="F2505" s="85">
        <v>2.28584783330537</v>
      </c>
      <c r="G2505" s="86"/>
    </row>
    <row r="2506" spans="1:7" x14ac:dyDescent="0.45">
      <c r="A2506" s="84">
        <v>134812</v>
      </c>
      <c r="B2506" s="84">
        <v>160</v>
      </c>
      <c r="C2506" s="84" t="s">
        <v>109</v>
      </c>
      <c r="D2506" s="84">
        <v>2002</v>
      </c>
      <c r="E2506" s="84" t="s">
        <v>108</v>
      </c>
      <c r="F2506" s="85">
        <v>51.49057472255322</v>
      </c>
      <c r="G2506" s="86"/>
    </row>
    <row r="2507" spans="1:7" x14ac:dyDescent="0.45">
      <c r="A2507" s="84">
        <v>148075</v>
      </c>
      <c r="B2507" s="84">
        <v>225</v>
      </c>
      <c r="C2507" s="84" t="s">
        <v>109</v>
      </c>
      <c r="D2507" s="84">
        <v>1901</v>
      </c>
      <c r="E2507" s="84" t="s">
        <v>108</v>
      </c>
      <c r="F2507" s="85">
        <v>8.8847682966446708</v>
      </c>
      <c r="G2507" s="86"/>
    </row>
    <row r="2508" spans="1:7" x14ac:dyDescent="0.45">
      <c r="A2508" s="84">
        <v>161888</v>
      </c>
      <c r="B2508" s="84">
        <v>225</v>
      </c>
      <c r="C2508" s="84" t="s">
        <v>109</v>
      </c>
      <c r="D2508" s="84">
        <v>2019</v>
      </c>
      <c r="E2508" s="84" t="s">
        <v>108</v>
      </c>
      <c r="F2508" s="85">
        <v>173.10328616737669</v>
      </c>
      <c r="G2508" s="86"/>
    </row>
    <row r="2509" spans="1:7" x14ac:dyDescent="0.45">
      <c r="A2509" s="84">
        <v>166078</v>
      </c>
      <c r="B2509" s="84">
        <v>160</v>
      </c>
      <c r="C2509" s="84" t="s">
        <v>109</v>
      </c>
      <c r="D2509" s="84">
        <v>2019</v>
      </c>
      <c r="E2509" s="84" t="s">
        <v>108</v>
      </c>
      <c r="F2509" s="85">
        <v>44.992753790032609</v>
      </c>
      <c r="G2509" s="86"/>
    </row>
    <row r="2510" spans="1:7" x14ac:dyDescent="0.45">
      <c r="A2510" s="84">
        <v>3898</v>
      </c>
      <c r="B2510" s="84">
        <v>25</v>
      </c>
      <c r="C2510" s="84" t="s">
        <v>173</v>
      </c>
      <c r="D2510" s="84">
        <v>1901</v>
      </c>
      <c r="E2510" s="84"/>
      <c r="F2510" s="85">
        <v>43.379818346914853</v>
      </c>
      <c r="G2510" s="86"/>
    </row>
    <row r="2511" spans="1:7" x14ac:dyDescent="0.45">
      <c r="A2511" s="84">
        <v>133898</v>
      </c>
      <c r="B2511" s="84">
        <v>150</v>
      </c>
      <c r="C2511" s="84" t="s">
        <v>112</v>
      </c>
      <c r="D2511" s="84">
        <v>1975</v>
      </c>
      <c r="E2511" s="84" t="s">
        <v>108</v>
      </c>
      <c r="F2511" s="85">
        <v>73.409101665323675</v>
      </c>
      <c r="G2511" s="86"/>
    </row>
    <row r="2512" spans="1:7" x14ac:dyDescent="0.45">
      <c r="A2512" s="84">
        <v>99635</v>
      </c>
      <c r="B2512" s="84">
        <v>150</v>
      </c>
      <c r="C2512" s="84" t="s">
        <v>112</v>
      </c>
      <c r="D2512" s="84">
        <v>1989</v>
      </c>
      <c r="E2512" s="84" t="s">
        <v>108</v>
      </c>
      <c r="F2512" s="85">
        <v>5.275982705242158</v>
      </c>
      <c r="G2512" s="86"/>
    </row>
    <row r="2513" spans="1:7" x14ac:dyDescent="0.45">
      <c r="A2513" s="84">
        <v>115906</v>
      </c>
      <c r="B2513" s="84">
        <v>63</v>
      </c>
      <c r="C2513" s="84" t="s">
        <v>109</v>
      </c>
      <c r="D2513" s="84">
        <v>2010</v>
      </c>
      <c r="E2513" s="84" t="s">
        <v>108</v>
      </c>
      <c r="F2513" s="85">
        <v>92.630612046524845</v>
      </c>
      <c r="G2513" s="86"/>
    </row>
    <row r="2514" spans="1:7" x14ac:dyDescent="0.45">
      <c r="A2514" s="84">
        <v>133899</v>
      </c>
      <c r="B2514" s="84">
        <v>150</v>
      </c>
      <c r="C2514" s="84" t="s">
        <v>112</v>
      </c>
      <c r="D2514" s="84">
        <v>1989</v>
      </c>
      <c r="E2514" s="84" t="s">
        <v>108</v>
      </c>
      <c r="F2514" s="85">
        <v>442.98750068845783</v>
      </c>
      <c r="G2514" s="86"/>
    </row>
    <row r="2515" spans="1:7" x14ac:dyDescent="0.45">
      <c r="A2515" s="84">
        <v>160636</v>
      </c>
      <c r="B2515" s="84"/>
      <c r="C2515" s="84"/>
      <c r="D2515" s="84">
        <v>1901</v>
      </c>
      <c r="E2515" s="84" t="s">
        <v>108</v>
      </c>
      <c r="F2515" s="85">
        <v>41.204641783653223</v>
      </c>
      <c r="G2515" s="86"/>
    </row>
    <row r="2516" spans="1:7" x14ac:dyDescent="0.45">
      <c r="A2516" s="84">
        <v>160638</v>
      </c>
      <c r="B2516" s="84"/>
      <c r="C2516" s="84"/>
      <c r="D2516" s="84">
        <v>1901</v>
      </c>
      <c r="E2516" s="84" t="s">
        <v>108</v>
      </c>
      <c r="F2516" s="85">
        <v>28.813898737065461</v>
      </c>
      <c r="G2516" s="86"/>
    </row>
    <row r="2517" spans="1:7" x14ac:dyDescent="0.45">
      <c r="A2517" s="84">
        <v>166081</v>
      </c>
      <c r="B2517" s="84">
        <v>160</v>
      </c>
      <c r="C2517" s="84" t="s">
        <v>109</v>
      </c>
      <c r="D2517" s="84">
        <v>2019</v>
      </c>
      <c r="E2517" s="84" t="s">
        <v>108</v>
      </c>
      <c r="F2517" s="85">
        <v>192.56557701477561</v>
      </c>
      <c r="G2517" s="86"/>
    </row>
    <row r="2518" spans="1:7" x14ac:dyDescent="0.45">
      <c r="A2518" s="84">
        <v>166082</v>
      </c>
      <c r="B2518" s="84">
        <v>160</v>
      </c>
      <c r="C2518" s="84" t="s">
        <v>109</v>
      </c>
      <c r="D2518" s="84">
        <v>2019</v>
      </c>
      <c r="E2518" s="84" t="s">
        <v>108</v>
      </c>
      <c r="F2518" s="85">
        <v>6.7412451400247004</v>
      </c>
      <c r="G2518" s="86"/>
    </row>
    <row r="2519" spans="1:7" x14ac:dyDescent="0.45">
      <c r="A2519" s="84"/>
      <c r="B2519" s="84">
        <v>110</v>
      </c>
      <c r="C2519" s="84" t="s">
        <v>109</v>
      </c>
      <c r="D2519" s="84">
        <v>2005</v>
      </c>
      <c r="E2519" s="84"/>
      <c r="F2519" s="85">
        <v>1.0009765625E-2</v>
      </c>
      <c r="G2519" s="86"/>
    </row>
    <row r="2520" spans="1:7" x14ac:dyDescent="0.45">
      <c r="A2520" s="84">
        <v>106155</v>
      </c>
      <c r="B2520" s="84">
        <v>50</v>
      </c>
      <c r="C2520" s="84" t="s">
        <v>123</v>
      </c>
      <c r="D2520" s="84">
        <v>1901</v>
      </c>
      <c r="E2520" s="84" t="s">
        <v>108</v>
      </c>
      <c r="F2520" s="85">
        <v>8.0075411347052921</v>
      </c>
      <c r="G2520" s="86"/>
    </row>
    <row r="2521" spans="1:7" x14ac:dyDescent="0.45">
      <c r="A2521" s="84">
        <v>111528</v>
      </c>
      <c r="B2521" s="84">
        <v>160</v>
      </c>
      <c r="C2521" s="84" t="s">
        <v>109</v>
      </c>
      <c r="D2521" s="84">
        <v>2001</v>
      </c>
      <c r="E2521" s="84" t="s">
        <v>108</v>
      </c>
      <c r="F2521" s="85">
        <v>450.61983591593332</v>
      </c>
      <c r="G2521" s="86"/>
    </row>
    <row r="2522" spans="1:7" x14ac:dyDescent="0.45">
      <c r="A2522" s="84">
        <v>112963</v>
      </c>
      <c r="B2522" s="84">
        <v>110</v>
      </c>
      <c r="C2522" s="84" t="s">
        <v>109</v>
      </c>
      <c r="D2522" s="84">
        <v>2005</v>
      </c>
      <c r="E2522" s="84" t="s">
        <v>108</v>
      </c>
      <c r="F2522" s="85">
        <v>343.04007015354068</v>
      </c>
      <c r="G2522" s="86"/>
    </row>
    <row r="2523" spans="1:7" x14ac:dyDescent="0.45">
      <c r="A2523" s="84">
        <v>118038</v>
      </c>
      <c r="B2523" s="84">
        <v>90</v>
      </c>
      <c r="C2523" s="84" t="s">
        <v>114</v>
      </c>
      <c r="D2523" s="84">
        <v>1999</v>
      </c>
      <c r="E2523" s="84" t="s">
        <v>108</v>
      </c>
      <c r="F2523" s="85">
        <v>151.7214967452451</v>
      </c>
      <c r="G2523" s="86"/>
    </row>
    <row r="2524" spans="1:7" x14ac:dyDescent="0.45">
      <c r="A2524" s="84">
        <v>122392</v>
      </c>
      <c r="B2524" s="84">
        <v>90</v>
      </c>
      <c r="C2524" s="84" t="s">
        <v>114</v>
      </c>
      <c r="D2524" s="84">
        <v>1995</v>
      </c>
      <c r="E2524" s="84" t="s">
        <v>108</v>
      </c>
      <c r="F2524" s="85">
        <v>32.996144716831829</v>
      </c>
      <c r="G2524" s="86"/>
    </row>
    <row r="2525" spans="1:7" x14ac:dyDescent="0.45">
      <c r="A2525" s="84">
        <v>122431</v>
      </c>
      <c r="B2525" s="84">
        <v>160</v>
      </c>
      <c r="C2525" s="84" t="s">
        <v>109</v>
      </c>
      <c r="D2525" s="84">
        <v>2001</v>
      </c>
      <c r="E2525" s="84" t="s">
        <v>108</v>
      </c>
      <c r="F2525" s="85">
        <v>132.72115875334819</v>
      </c>
      <c r="G2525" s="86"/>
    </row>
    <row r="2526" spans="1:7" x14ac:dyDescent="0.45">
      <c r="A2526" s="84">
        <v>127263</v>
      </c>
      <c r="B2526" s="84">
        <v>100</v>
      </c>
      <c r="C2526" s="84" t="s">
        <v>112</v>
      </c>
      <c r="D2526" s="84">
        <v>1978</v>
      </c>
      <c r="E2526" s="84" t="s">
        <v>108</v>
      </c>
      <c r="F2526" s="85">
        <v>243.7374087638463</v>
      </c>
      <c r="G2526" s="86"/>
    </row>
    <row r="2527" spans="1:7" x14ac:dyDescent="0.45">
      <c r="A2527" s="84">
        <v>134174</v>
      </c>
      <c r="B2527" s="84"/>
      <c r="C2527" s="84"/>
      <c r="D2527" s="84">
        <v>1901</v>
      </c>
      <c r="E2527" s="84" t="s">
        <v>108</v>
      </c>
      <c r="F2527" s="85">
        <v>98.892753647288103</v>
      </c>
      <c r="G2527" s="86"/>
    </row>
    <row r="2528" spans="1:7" x14ac:dyDescent="0.45">
      <c r="A2528" s="84">
        <v>99659</v>
      </c>
      <c r="B2528" s="84">
        <v>100</v>
      </c>
      <c r="C2528" s="84" t="s">
        <v>112</v>
      </c>
      <c r="D2528" s="84">
        <v>1978</v>
      </c>
      <c r="E2528" s="84" t="s">
        <v>108</v>
      </c>
      <c r="F2528" s="85">
        <v>76.912546800645472</v>
      </c>
      <c r="G2528" s="86"/>
    </row>
    <row r="2529" spans="1:7" x14ac:dyDescent="0.45">
      <c r="A2529" s="84">
        <v>99668</v>
      </c>
      <c r="B2529" s="84">
        <v>63</v>
      </c>
      <c r="C2529" s="84" t="s">
        <v>111</v>
      </c>
      <c r="D2529" s="84">
        <v>2000</v>
      </c>
      <c r="E2529" s="84" t="s">
        <v>108</v>
      </c>
      <c r="F2529" s="85">
        <v>115.4125284022135</v>
      </c>
      <c r="G2529" s="86"/>
    </row>
    <row r="2530" spans="1:7" x14ac:dyDescent="0.45">
      <c r="A2530" s="84">
        <v>99671</v>
      </c>
      <c r="B2530" s="84">
        <v>65</v>
      </c>
      <c r="C2530" s="84" t="s">
        <v>112</v>
      </c>
      <c r="D2530" s="84">
        <v>1990</v>
      </c>
      <c r="E2530" s="84" t="s">
        <v>108</v>
      </c>
      <c r="F2530" s="85">
        <v>20.302736595928</v>
      </c>
      <c r="G2530" s="86" t="s">
        <v>116</v>
      </c>
    </row>
    <row r="2531" spans="1:7" x14ac:dyDescent="0.45">
      <c r="A2531" s="84">
        <v>112900</v>
      </c>
      <c r="B2531" s="84">
        <v>110</v>
      </c>
      <c r="C2531" s="84" t="s">
        <v>109</v>
      </c>
      <c r="D2531" s="84">
        <v>2005</v>
      </c>
      <c r="E2531" s="84" t="s">
        <v>108</v>
      </c>
      <c r="F2531" s="85">
        <v>77.98701852595606</v>
      </c>
      <c r="G2531" s="86"/>
    </row>
    <row r="2532" spans="1:7" x14ac:dyDescent="0.45">
      <c r="A2532" s="84">
        <v>122431</v>
      </c>
      <c r="B2532" s="84">
        <v>160</v>
      </c>
      <c r="C2532" s="84" t="s">
        <v>109</v>
      </c>
      <c r="D2532" s="84">
        <v>2001</v>
      </c>
      <c r="E2532" s="84" t="s">
        <v>108</v>
      </c>
      <c r="F2532" s="85">
        <v>125.1050709792403</v>
      </c>
      <c r="G2532" s="86"/>
    </row>
    <row r="2533" spans="1:7" x14ac:dyDescent="0.45">
      <c r="A2533" s="84">
        <v>125479</v>
      </c>
      <c r="B2533" s="84">
        <v>32</v>
      </c>
      <c r="C2533" s="84" t="s">
        <v>109</v>
      </c>
      <c r="D2533" s="84">
        <v>2015</v>
      </c>
      <c r="E2533" s="84" t="s">
        <v>108</v>
      </c>
      <c r="F2533" s="85">
        <v>83.040560719861546</v>
      </c>
      <c r="G2533" s="86"/>
    </row>
    <row r="2534" spans="1:7" x14ac:dyDescent="0.45">
      <c r="A2534" s="84">
        <v>134170</v>
      </c>
      <c r="B2534" s="84">
        <v>110</v>
      </c>
      <c r="C2534" s="84" t="s">
        <v>109</v>
      </c>
      <c r="D2534" s="84">
        <v>2005</v>
      </c>
      <c r="E2534" s="84" t="s">
        <v>108</v>
      </c>
      <c r="F2534" s="85">
        <v>133.35830298913879</v>
      </c>
      <c r="G2534" s="86"/>
    </row>
    <row r="2535" spans="1:7" x14ac:dyDescent="0.45">
      <c r="A2535" s="84">
        <v>134171</v>
      </c>
      <c r="B2535" s="84">
        <v>63</v>
      </c>
      <c r="C2535" s="84" t="s">
        <v>109</v>
      </c>
      <c r="D2535" s="84">
        <v>2005</v>
      </c>
      <c r="E2535" s="84" t="s">
        <v>108</v>
      </c>
      <c r="F2535" s="85">
        <v>23.004543609096761</v>
      </c>
      <c r="G2535" s="86"/>
    </row>
    <row r="2536" spans="1:7" x14ac:dyDescent="0.45">
      <c r="A2536" s="84">
        <v>134172</v>
      </c>
      <c r="B2536" s="84">
        <v>63</v>
      </c>
      <c r="C2536" s="84" t="s">
        <v>111</v>
      </c>
      <c r="D2536" s="84">
        <v>1996</v>
      </c>
      <c r="E2536" s="84" t="s">
        <v>108</v>
      </c>
      <c r="F2536" s="85">
        <v>35.2268763626276</v>
      </c>
      <c r="G2536" s="86"/>
    </row>
    <row r="2537" spans="1:7" x14ac:dyDescent="0.45">
      <c r="A2537" s="84">
        <v>134804</v>
      </c>
      <c r="B2537" s="84">
        <v>110</v>
      </c>
      <c r="C2537" s="84" t="s">
        <v>109</v>
      </c>
      <c r="D2537" s="84">
        <v>2005</v>
      </c>
      <c r="E2537" s="84" t="s">
        <v>108</v>
      </c>
      <c r="F2537" s="85">
        <v>5.5000829540389118</v>
      </c>
      <c r="G2537" s="86" t="s">
        <v>316</v>
      </c>
    </row>
    <row r="2538" spans="1:7" x14ac:dyDescent="0.45">
      <c r="A2538" s="84">
        <v>135209</v>
      </c>
      <c r="B2538" s="84">
        <v>63</v>
      </c>
      <c r="C2538" s="84" t="s">
        <v>111</v>
      </c>
      <c r="D2538" s="84">
        <v>2002</v>
      </c>
      <c r="E2538" s="84" t="s">
        <v>108</v>
      </c>
      <c r="F2538" s="85">
        <v>159.99228753513279</v>
      </c>
      <c r="G2538" s="86"/>
    </row>
    <row r="2539" spans="1:7" x14ac:dyDescent="0.45">
      <c r="A2539" s="84">
        <v>135304</v>
      </c>
      <c r="B2539" s="84">
        <v>110</v>
      </c>
      <c r="C2539" s="84" t="s">
        <v>109</v>
      </c>
      <c r="D2539" s="84">
        <v>2005</v>
      </c>
      <c r="E2539" s="84" t="s">
        <v>108</v>
      </c>
      <c r="F2539" s="85">
        <v>3.9928855556314118</v>
      </c>
      <c r="G2539" s="86" t="s">
        <v>317</v>
      </c>
    </row>
    <row r="2540" spans="1:7" x14ac:dyDescent="0.45">
      <c r="A2540" s="84"/>
      <c r="B2540" s="84">
        <v>63</v>
      </c>
      <c r="C2540" s="84" t="s">
        <v>124</v>
      </c>
      <c r="D2540" s="84">
        <v>2002</v>
      </c>
      <c r="E2540" s="84"/>
      <c r="F2540" s="85">
        <v>0.76247922153771996</v>
      </c>
      <c r="G2540" s="86"/>
    </row>
    <row r="2541" spans="1:7" x14ac:dyDescent="0.45">
      <c r="A2541" s="84">
        <v>135393</v>
      </c>
      <c r="B2541" s="84">
        <v>90</v>
      </c>
      <c r="C2541" s="84" t="s">
        <v>109</v>
      </c>
      <c r="D2541" s="84">
        <v>2007</v>
      </c>
      <c r="E2541" s="84" t="s">
        <v>108</v>
      </c>
      <c r="F2541" s="85">
        <v>83.24754359860394</v>
      </c>
      <c r="G2541" s="86"/>
    </row>
    <row r="2542" spans="1:7" x14ac:dyDescent="0.45">
      <c r="A2542" s="84">
        <v>122783</v>
      </c>
      <c r="B2542" s="84">
        <v>110</v>
      </c>
      <c r="C2542" s="84" t="s">
        <v>109</v>
      </c>
      <c r="D2542" s="84">
        <v>2006</v>
      </c>
      <c r="E2542" s="84" t="s">
        <v>108</v>
      </c>
      <c r="F2542" s="85">
        <v>153.38787402053481</v>
      </c>
      <c r="G2542" s="86"/>
    </row>
    <row r="2543" spans="1:7" ht="19.5" x14ac:dyDescent="0.45">
      <c r="A2543" s="84">
        <v>135391</v>
      </c>
      <c r="B2543" s="84">
        <v>110</v>
      </c>
      <c r="C2543" s="84" t="s">
        <v>109</v>
      </c>
      <c r="D2543" s="84">
        <v>2007</v>
      </c>
      <c r="E2543" s="84" t="s">
        <v>108</v>
      </c>
      <c r="F2543" s="85">
        <v>26.85200657096205</v>
      </c>
      <c r="G2543" s="86" t="s">
        <v>318</v>
      </c>
    </row>
    <row r="2544" spans="1:7" x14ac:dyDescent="0.45">
      <c r="A2544" s="84">
        <v>123172</v>
      </c>
      <c r="B2544" s="84">
        <v>110</v>
      </c>
      <c r="C2544" s="84" t="s">
        <v>109</v>
      </c>
      <c r="D2544" s="84">
        <v>2007</v>
      </c>
      <c r="E2544" s="84" t="s">
        <v>108</v>
      </c>
      <c r="F2544" s="85">
        <v>111.4100297889152</v>
      </c>
      <c r="G2544" s="86"/>
    </row>
    <row r="2545" spans="1:7" x14ac:dyDescent="0.45">
      <c r="A2545" s="84">
        <v>123968</v>
      </c>
      <c r="B2545" s="84">
        <v>110</v>
      </c>
      <c r="C2545" s="84" t="s">
        <v>109</v>
      </c>
      <c r="D2545" s="84">
        <v>2006</v>
      </c>
      <c r="E2545" s="84" t="s">
        <v>108</v>
      </c>
      <c r="F2545" s="85">
        <v>319.43964954264789</v>
      </c>
      <c r="G2545" s="86"/>
    </row>
    <row r="2546" spans="1:7" x14ac:dyDescent="0.45">
      <c r="A2546" s="84">
        <v>112832</v>
      </c>
      <c r="B2546" s="84">
        <v>200</v>
      </c>
      <c r="C2546" s="84" t="s">
        <v>109</v>
      </c>
      <c r="D2546" s="84">
        <v>2001</v>
      </c>
      <c r="E2546" s="84" t="s">
        <v>108</v>
      </c>
      <c r="F2546" s="85">
        <v>54.040867199688982</v>
      </c>
      <c r="G2546" s="86"/>
    </row>
    <row r="2547" spans="1:7" x14ac:dyDescent="0.45">
      <c r="A2547" s="84">
        <v>112829</v>
      </c>
      <c r="B2547" s="84">
        <v>200</v>
      </c>
      <c r="C2547" s="84" t="s">
        <v>109</v>
      </c>
      <c r="D2547" s="84">
        <v>2001</v>
      </c>
      <c r="E2547" s="84" t="s">
        <v>108</v>
      </c>
      <c r="F2547" s="85">
        <v>14.891210317271231</v>
      </c>
      <c r="G2547" s="86"/>
    </row>
    <row r="2548" spans="1:7" x14ac:dyDescent="0.45">
      <c r="A2548" s="84">
        <v>112830</v>
      </c>
      <c r="B2548" s="84">
        <v>200</v>
      </c>
      <c r="C2548" s="84" t="s">
        <v>109</v>
      </c>
      <c r="D2548" s="84">
        <v>2001</v>
      </c>
      <c r="E2548" s="84" t="s">
        <v>108</v>
      </c>
      <c r="F2548" s="85">
        <v>23.918344069920181</v>
      </c>
      <c r="G2548" s="86"/>
    </row>
    <row r="2549" spans="1:7" x14ac:dyDescent="0.45">
      <c r="A2549" s="84"/>
      <c r="B2549" s="84">
        <v>110</v>
      </c>
      <c r="C2549" s="84" t="s">
        <v>109</v>
      </c>
      <c r="D2549" s="84">
        <v>2006</v>
      </c>
      <c r="E2549" s="84"/>
      <c r="F2549" s="85">
        <v>0.12121976940103001</v>
      </c>
      <c r="G2549" s="86"/>
    </row>
    <row r="2550" spans="1:7" x14ac:dyDescent="0.45">
      <c r="A2550" s="84">
        <v>122105</v>
      </c>
      <c r="B2550" s="84">
        <v>32</v>
      </c>
      <c r="C2550" s="84" t="s">
        <v>115</v>
      </c>
      <c r="D2550" s="84">
        <v>1901</v>
      </c>
      <c r="E2550" s="84" t="s">
        <v>108</v>
      </c>
      <c r="F2550" s="85">
        <v>33.515825571402893</v>
      </c>
      <c r="G2550" s="86"/>
    </row>
    <row r="2551" spans="1:7" x14ac:dyDescent="0.45">
      <c r="A2551" s="84"/>
      <c r="B2551" s="84">
        <v>63</v>
      </c>
      <c r="C2551" s="84" t="s">
        <v>109</v>
      </c>
      <c r="D2551" s="84">
        <v>2006</v>
      </c>
      <c r="E2551" s="84"/>
      <c r="F2551" s="85">
        <v>1.1111808295364E-2</v>
      </c>
      <c r="G2551" s="86"/>
    </row>
    <row r="2552" spans="1:7" x14ac:dyDescent="0.45">
      <c r="A2552" s="84">
        <v>134349</v>
      </c>
      <c r="B2552" s="84">
        <v>160</v>
      </c>
      <c r="C2552" s="84" t="s">
        <v>109</v>
      </c>
      <c r="D2552" s="84">
        <v>2007</v>
      </c>
      <c r="E2552" s="84" t="s">
        <v>108</v>
      </c>
      <c r="F2552" s="85">
        <v>9.9255572660204088</v>
      </c>
      <c r="G2552" s="86"/>
    </row>
    <row r="2553" spans="1:7" x14ac:dyDescent="0.45">
      <c r="A2553" s="84">
        <v>112083</v>
      </c>
      <c r="B2553" s="84">
        <v>150</v>
      </c>
      <c r="C2553" s="84" t="s">
        <v>112</v>
      </c>
      <c r="D2553" s="84">
        <v>1989</v>
      </c>
      <c r="E2553" s="84" t="s">
        <v>108</v>
      </c>
      <c r="F2553" s="85">
        <v>99.843292531283353</v>
      </c>
      <c r="G2553" s="86"/>
    </row>
    <row r="2554" spans="1:7" x14ac:dyDescent="0.45">
      <c r="A2554" s="84">
        <v>122104</v>
      </c>
      <c r="B2554" s="84"/>
      <c r="C2554" s="84"/>
      <c r="D2554" s="84">
        <v>1901</v>
      </c>
      <c r="E2554" s="84" t="s">
        <v>108</v>
      </c>
      <c r="F2554" s="85">
        <v>50.446545983339199</v>
      </c>
      <c r="G2554" s="86"/>
    </row>
    <row r="2555" spans="1:7" x14ac:dyDescent="0.45">
      <c r="A2555" s="84">
        <v>141179</v>
      </c>
      <c r="B2555" s="84">
        <v>40</v>
      </c>
      <c r="C2555" s="84" t="s">
        <v>111</v>
      </c>
      <c r="D2555" s="84">
        <v>2006</v>
      </c>
      <c r="E2555" s="84" t="s">
        <v>108</v>
      </c>
      <c r="F2555" s="85">
        <v>4.3826805695341449</v>
      </c>
      <c r="G2555" s="86"/>
    </row>
    <row r="2556" spans="1:7" x14ac:dyDescent="0.45">
      <c r="A2556" s="84">
        <v>134352</v>
      </c>
      <c r="B2556" s="84">
        <v>63</v>
      </c>
      <c r="C2556" s="84" t="s">
        <v>109</v>
      </c>
      <c r="D2556" s="84">
        <v>2006</v>
      </c>
      <c r="E2556" s="84" t="s">
        <v>108</v>
      </c>
      <c r="F2556" s="85">
        <v>4.2828206673996094</v>
      </c>
      <c r="G2556" s="86"/>
    </row>
    <row r="2557" spans="1:7" x14ac:dyDescent="0.45">
      <c r="A2557" s="84">
        <v>134351</v>
      </c>
      <c r="B2557" s="84">
        <v>32</v>
      </c>
      <c r="C2557" s="84" t="s">
        <v>109</v>
      </c>
      <c r="D2557" s="84">
        <v>1901</v>
      </c>
      <c r="E2557" s="84" t="s">
        <v>108</v>
      </c>
      <c r="F2557" s="85">
        <v>48.030478417399749</v>
      </c>
      <c r="G2557" s="86"/>
    </row>
    <row r="2558" spans="1:7" x14ac:dyDescent="0.45">
      <c r="A2558" s="84">
        <v>134348</v>
      </c>
      <c r="B2558" s="84">
        <v>110</v>
      </c>
      <c r="C2558" s="84" t="s">
        <v>109</v>
      </c>
      <c r="D2558" s="84">
        <v>2007</v>
      </c>
      <c r="E2558" s="84" t="s">
        <v>108</v>
      </c>
      <c r="F2558" s="85">
        <v>107.57610959763529</v>
      </c>
      <c r="G2558" s="86"/>
    </row>
    <row r="2559" spans="1:7" x14ac:dyDescent="0.45">
      <c r="A2559" s="84"/>
      <c r="B2559" s="84">
        <v>110</v>
      </c>
      <c r="C2559" s="84" t="s">
        <v>109</v>
      </c>
      <c r="D2559" s="84">
        <v>2007</v>
      </c>
      <c r="E2559" s="84"/>
      <c r="F2559" s="85">
        <v>2.2852740794826999E-2</v>
      </c>
      <c r="G2559" s="86"/>
    </row>
    <row r="2560" spans="1:7" x14ac:dyDescent="0.45">
      <c r="A2560" s="84">
        <v>106835</v>
      </c>
      <c r="B2560" s="84"/>
      <c r="C2560" s="84"/>
      <c r="D2560" s="84">
        <v>1901</v>
      </c>
      <c r="E2560" s="84" t="s">
        <v>169</v>
      </c>
      <c r="F2560" s="85">
        <v>9.4938291662608965</v>
      </c>
      <c r="G2560" s="86" t="s">
        <v>170</v>
      </c>
    </row>
    <row r="2561" spans="1:7" x14ac:dyDescent="0.45">
      <c r="A2561" s="84">
        <v>106869</v>
      </c>
      <c r="B2561" s="84"/>
      <c r="C2561" s="84"/>
      <c r="D2561" s="84">
        <v>1901</v>
      </c>
      <c r="E2561" s="84" t="s">
        <v>169</v>
      </c>
      <c r="F2561" s="85">
        <v>43.720965522765781</v>
      </c>
      <c r="G2561" s="86" t="s">
        <v>170</v>
      </c>
    </row>
    <row r="2562" spans="1:7" x14ac:dyDescent="0.45">
      <c r="A2562" s="84">
        <v>114583</v>
      </c>
      <c r="B2562" s="84"/>
      <c r="C2562" s="84"/>
      <c r="D2562" s="84">
        <v>1901</v>
      </c>
      <c r="E2562" s="84" t="s">
        <v>169</v>
      </c>
      <c r="F2562" s="85">
        <v>94.770906420169155</v>
      </c>
      <c r="G2562" s="86" t="s">
        <v>170</v>
      </c>
    </row>
    <row r="2563" spans="1:7" x14ac:dyDescent="0.45">
      <c r="A2563" s="84">
        <v>115175</v>
      </c>
      <c r="B2563" s="84">
        <v>90</v>
      </c>
      <c r="C2563" s="84" t="s">
        <v>109</v>
      </c>
      <c r="D2563" s="84">
        <v>2006</v>
      </c>
      <c r="E2563" s="84" t="s">
        <v>108</v>
      </c>
      <c r="F2563" s="85">
        <v>1.5826012526435751</v>
      </c>
      <c r="G2563" s="86"/>
    </row>
    <row r="2564" spans="1:7" x14ac:dyDescent="0.45">
      <c r="A2564" s="84">
        <v>115176</v>
      </c>
      <c r="B2564" s="84">
        <v>90</v>
      </c>
      <c r="C2564" s="84" t="s">
        <v>109</v>
      </c>
      <c r="D2564" s="84">
        <v>2010</v>
      </c>
      <c r="E2564" s="84" t="s">
        <v>108</v>
      </c>
      <c r="F2564" s="85">
        <v>78.248155856026997</v>
      </c>
      <c r="G2564" s="86"/>
    </row>
    <row r="2565" spans="1:7" x14ac:dyDescent="0.45">
      <c r="A2565" s="84">
        <v>123958</v>
      </c>
      <c r="B2565" s="84">
        <v>110</v>
      </c>
      <c r="C2565" s="84" t="s">
        <v>109</v>
      </c>
      <c r="D2565" s="84">
        <v>2006</v>
      </c>
      <c r="E2565" s="84" t="s">
        <v>108</v>
      </c>
      <c r="F2565" s="85">
        <v>12.56160027973703</v>
      </c>
      <c r="G2565" s="86"/>
    </row>
    <row r="2566" spans="1:7" x14ac:dyDescent="0.45">
      <c r="A2566" s="84">
        <v>123965</v>
      </c>
      <c r="B2566" s="84">
        <v>90</v>
      </c>
      <c r="C2566" s="84" t="s">
        <v>109</v>
      </c>
      <c r="D2566" s="84">
        <v>2004</v>
      </c>
      <c r="E2566" s="84" t="s">
        <v>108</v>
      </c>
      <c r="F2566" s="85">
        <v>15.340991350868951</v>
      </c>
      <c r="G2566" s="86"/>
    </row>
    <row r="2567" spans="1:7" x14ac:dyDescent="0.45">
      <c r="A2567" s="84">
        <v>124281</v>
      </c>
      <c r="B2567" s="84">
        <v>90</v>
      </c>
      <c r="C2567" s="84" t="s">
        <v>109</v>
      </c>
      <c r="D2567" s="84">
        <v>2014</v>
      </c>
      <c r="E2567" s="84" t="s">
        <v>108</v>
      </c>
      <c r="F2567" s="85">
        <v>0.23340660942806901</v>
      </c>
      <c r="G2567" s="86"/>
    </row>
    <row r="2568" spans="1:7" x14ac:dyDescent="0.45">
      <c r="A2568" s="84">
        <v>124282</v>
      </c>
      <c r="B2568" s="84">
        <v>110</v>
      </c>
      <c r="C2568" s="84" t="s">
        <v>109</v>
      </c>
      <c r="D2568" s="84">
        <v>2014</v>
      </c>
      <c r="E2568" s="84" t="s">
        <v>108</v>
      </c>
      <c r="F2568" s="85">
        <v>109.8837713776505</v>
      </c>
      <c r="G2568" s="86"/>
    </row>
    <row r="2569" spans="1:7" x14ac:dyDescent="0.45">
      <c r="A2569" s="84">
        <v>126476</v>
      </c>
      <c r="B2569" s="84"/>
      <c r="C2569" s="84"/>
      <c r="D2569" s="84">
        <v>1901</v>
      </c>
      <c r="E2569" s="84" t="s">
        <v>169</v>
      </c>
      <c r="F2569" s="85">
        <v>68.607982895169116</v>
      </c>
      <c r="G2569" s="86" t="s">
        <v>170</v>
      </c>
    </row>
    <row r="2570" spans="1:7" x14ac:dyDescent="0.45">
      <c r="A2570" s="84"/>
      <c r="B2570" s="84">
        <v>90</v>
      </c>
      <c r="C2570" s="84" t="s">
        <v>109</v>
      </c>
      <c r="D2570" s="84">
        <v>2014</v>
      </c>
      <c r="E2570" s="84"/>
      <c r="F2570" s="85">
        <v>0.91535540431530305</v>
      </c>
      <c r="G2570" s="86"/>
    </row>
    <row r="2571" spans="1:7" x14ac:dyDescent="0.45">
      <c r="A2571" s="84"/>
      <c r="B2571" s="84">
        <v>90</v>
      </c>
      <c r="C2571" s="84" t="s">
        <v>109</v>
      </c>
      <c r="D2571" s="84">
        <v>2004</v>
      </c>
      <c r="E2571" s="84"/>
      <c r="F2571" s="85">
        <v>20.021807561290309</v>
      </c>
      <c r="G2571" s="86"/>
    </row>
    <row r="2572" spans="1:7" x14ac:dyDescent="0.45">
      <c r="A2572" s="84">
        <v>161893</v>
      </c>
      <c r="B2572" s="84">
        <v>160</v>
      </c>
      <c r="C2572" s="84" t="s">
        <v>109</v>
      </c>
      <c r="D2572" s="84">
        <v>2019</v>
      </c>
      <c r="E2572" s="84" t="s">
        <v>108</v>
      </c>
      <c r="F2572" s="85">
        <v>69.480413990517761</v>
      </c>
      <c r="G2572" s="86"/>
    </row>
    <row r="2573" spans="1:7" x14ac:dyDescent="0.45">
      <c r="A2573" s="84">
        <v>161892</v>
      </c>
      <c r="B2573" s="84">
        <v>110</v>
      </c>
      <c r="C2573" s="84" t="s">
        <v>109</v>
      </c>
      <c r="D2573" s="84">
        <v>2019</v>
      </c>
      <c r="E2573" s="84" t="s">
        <v>108</v>
      </c>
      <c r="F2573" s="85">
        <v>29.409867320716909</v>
      </c>
      <c r="G2573" s="86"/>
    </row>
    <row r="2574" spans="1:7" x14ac:dyDescent="0.45">
      <c r="A2574" s="84">
        <v>134128</v>
      </c>
      <c r="B2574" s="84">
        <v>160</v>
      </c>
      <c r="C2574" s="84" t="s">
        <v>109</v>
      </c>
      <c r="D2574" s="84">
        <v>2006</v>
      </c>
      <c r="E2574" s="84" t="s">
        <v>108</v>
      </c>
      <c r="F2574" s="85">
        <v>299.26766865764091</v>
      </c>
      <c r="G2574" s="86"/>
    </row>
    <row r="2575" spans="1:7" x14ac:dyDescent="0.45">
      <c r="A2575" s="84"/>
      <c r="B2575" s="84">
        <v>160</v>
      </c>
      <c r="C2575" s="84" t="s">
        <v>109</v>
      </c>
      <c r="D2575" s="84">
        <v>2019</v>
      </c>
      <c r="E2575" s="84"/>
      <c r="F2575" s="85">
        <v>0.28714297996014498</v>
      </c>
      <c r="G2575" s="86"/>
    </row>
    <row r="2576" spans="1:7" x14ac:dyDescent="0.45">
      <c r="A2576" s="84">
        <v>134813</v>
      </c>
      <c r="B2576" s="84">
        <v>225</v>
      </c>
      <c r="C2576" s="84" t="s">
        <v>109</v>
      </c>
      <c r="D2576" s="84">
        <v>2007</v>
      </c>
      <c r="E2576" s="84" t="s">
        <v>108</v>
      </c>
      <c r="F2576" s="85">
        <v>327.54947748106792</v>
      </c>
      <c r="G2576" s="86"/>
    </row>
    <row r="2577" spans="1:7" x14ac:dyDescent="0.45">
      <c r="A2577" s="84">
        <v>122500</v>
      </c>
      <c r="B2577" s="84">
        <v>225</v>
      </c>
      <c r="C2577" s="84" t="s">
        <v>109</v>
      </c>
      <c r="D2577" s="84">
        <v>2013</v>
      </c>
      <c r="E2577" s="84" t="s">
        <v>108</v>
      </c>
      <c r="F2577" s="85">
        <v>16.887287317719121</v>
      </c>
      <c r="G2577" s="86"/>
    </row>
    <row r="2578" spans="1:7" x14ac:dyDescent="0.45">
      <c r="A2578" s="84">
        <v>116061</v>
      </c>
      <c r="B2578" s="84">
        <v>200</v>
      </c>
      <c r="C2578" s="84" t="s">
        <v>109</v>
      </c>
      <c r="D2578" s="84">
        <v>2006</v>
      </c>
      <c r="E2578" s="84" t="s">
        <v>108</v>
      </c>
      <c r="F2578" s="85">
        <v>492.5948265104779</v>
      </c>
      <c r="G2578" s="86" t="s">
        <v>269</v>
      </c>
    </row>
    <row r="2579" spans="1:7" x14ac:dyDescent="0.45">
      <c r="A2579" s="84">
        <v>99784</v>
      </c>
      <c r="B2579" s="84">
        <v>160</v>
      </c>
      <c r="C2579" s="84" t="s">
        <v>109</v>
      </c>
      <c r="D2579" s="84">
        <v>2006</v>
      </c>
      <c r="E2579" s="84" t="s">
        <v>108</v>
      </c>
      <c r="F2579" s="85">
        <v>149.91304524141239</v>
      </c>
      <c r="G2579" s="86"/>
    </row>
    <row r="2580" spans="1:7" x14ac:dyDescent="0.45">
      <c r="A2580" s="84">
        <v>122499</v>
      </c>
      <c r="B2580" s="84">
        <v>200</v>
      </c>
      <c r="C2580" s="84" t="s">
        <v>112</v>
      </c>
      <c r="D2580" s="84">
        <v>1992</v>
      </c>
      <c r="E2580" s="84" t="s">
        <v>108</v>
      </c>
      <c r="F2580" s="85">
        <v>71.774085725669764</v>
      </c>
      <c r="G2580" s="86"/>
    </row>
    <row r="2581" spans="1:7" x14ac:dyDescent="0.45">
      <c r="A2581" s="84">
        <v>161886</v>
      </c>
      <c r="B2581" s="84">
        <v>225</v>
      </c>
      <c r="C2581" s="84" t="s">
        <v>109</v>
      </c>
      <c r="D2581" s="84">
        <v>2019</v>
      </c>
      <c r="E2581" s="84" t="s">
        <v>108</v>
      </c>
      <c r="F2581" s="85">
        <v>5.3388964639099896</v>
      </c>
      <c r="G2581" s="86"/>
    </row>
    <row r="2582" spans="1:7" x14ac:dyDescent="0.45">
      <c r="A2582" s="84">
        <v>130589</v>
      </c>
      <c r="B2582" s="84">
        <v>160</v>
      </c>
      <c r="C2582" s="84" t="s">
        <v>109</v>
      </c>
      <c r="D2582" s="84">
        <v>2016</v>
      </c>
      <c r="E2582" s="84" t="s">
        <v>108</v>
      </c>
      <c r="F2582" s="85">
        <v>4.1491089827151262</v>
      </c>
      <c r="G2582" s="86"/>
    </row>
    <row r="2583" spans="1:7" x14ac:dyDescent="0.45">
      <c r="A2583" s="84">
        <v>117561</v>
      </c>
      <c r="B2583" s="84">
        <v>200</v>
      </c>
      <c r="C2583" s="84" t="s">
        <v>112</v>
      </c>
      <c r="D2583" s="84">
        <v>1980</v>
      </c>
      <c r="E2583" s="84" t="s">
        <v>108</v>
      </c>
      <c r="F2583" s="85">
        <v>182.9797011193605</v>
      </c>
      <c r="G2583" s="86"/>
    </row>
    <row r="2584" spans="1:7" x14ac:dyDescent="0.45">
      <c r="A2584" s="84">
        <v>112823</v>
      </c>
      <c r="B2584" s="84">
        <v>40</v>
      </c>
      <c r="C2584" s="84" t="s">
        <v>109</v>
      </c>
      <c r="D2584" s="84">
        <v>2005</v>
      </c>
      <c r="E2584" s="84" t="s">
        <v>108</v>
      </c>
      <c r="F2584" s="85">
        <v>31.884571566827049</v>
      </c>
      <c r="G2584" s="86"/>
    </row>
    <row r="2585" spans="1:7" x14ac:dyDescent="0.45">
      <c r="A2585" s="84">
        <v>116056</v>
      </c>
      <c r="B2585" s="84">
        <v>40</v>
      </c>
      <c r="C2585" s="84" t="s">
        <v>109</v>
      </c>
      <c r="D2585" s="84">
        <v>2006</v>
      </c>
      <c r="E2585" s="84" t="s">
        <v>108</v>
      </c>
      <c r="F2585" s="85">
        <v>40.717767227352788</v>
      </c>
      <c r="G2585" s="86"/>
    </row>
    <row r="2586" spans="1:7" x14ac:dyDescent="0.45">
      <c r="A2586" s="84">
        <v>134130</v>
      </c>
      <c r="B2586" s="84">
        <v>90</v>
      </c>
      <c r="C2586" s="84" t="s">
        <v>109</v>
      </c>
      <c r="D2586" s="84">
        <v>2005</v>
      </c>
      <c r="E2586" s="84" t="s">
        <v>108</v>
      </c>
      <c r="F2586" s="85">
        <v>352.20999102325447</v>
      </c>
      <c r="G2586" s="86"/>
    </row>
    <row r="2587" spans="1:7" x14ac:dyDescent="0.45">
      <c r="A2587" s="84">
        <v>99803</v>
      </c>
      <c r="B2587" s="84">
        <v>40</v>
      </c>
      <c r="C2587" s="84" t="s">
        <v>109</v>
      </c>
      <c r="D2587" s="84">
        <v>2006</v>
      </c>
      <c r="E2587" s="84" t="s">
        <v>108</v>
      </c>
      <c r="F2587" s="85">
        <v>42.318565634036389</v>
      </c>
      <c r="G2587" s="86"/>
    </row>
    <row r="2588" spans="1:7" x14ac:dyDescent="0.45">
      <c r="A2588" s="84">
        <v>134129</v>
      </c>
      <c r="B2588" s="84">
        <v>90</v>
      </c>
      <c r="C2588" s="84" t="s">
        <v>109</v>
      </c>
      <c r="D2588" s="84">
        <v>2005</v>
      </c>
      <c r="E2588" s="84" t="s">
        <v>108</v>
      </c>
      <c r="F2588" s="85">
        <v>2.122288271655695</v>
      </c>
      <c r="G2588" s="86"/>
    </row>
    <row r="2589" spans="1:7" x14ac:dyDescent="0.45">
      <c r="A2589" s="84">
        <v>102393</v>
      </c>
      <c r="B2589" s="84">
        <v>32</v>
      </c>
      <c r="C2589" s="84" t="s">
        <v>109</v>
      </c>
      <c r="D2589" s="84">
        <v>2006</v>
      </c>
      <c r="E2589" s="84" t="s">
        <v>108</v>
      </c>
      <c r="F2589" s="85">
        <v>1.0400390625</v>
      </c>
      <c r="G2589" s="86"/>
    </row>
    <row r="2590" spans="1:7" x14ac:dyDescent="0.45">
      <c r="A2590" s="84">
        <v>108332</v>
      </c>
      <c r="B2590" s="84">
        <v>40</v>
      </c>
      <c r="C2590" s="84" t="s">
        <v>109</v>
      </c>
      <c r="D2590" s="84">
        <v>2006</v>
      </c>
      <c r="E2590" s="84" t="s">
        <v>108</v>
      </c>
      <c r="F2590" s="85">
        <v>36.024360461511847</v>
      </c>
      <c r="G2590" s="86"/>
    </row>
    <row r="2591" spans="1:7" x14ac:dyDescent="0.45">
      <c r="A2591" s="84">
        <v>122330</v>
      </c>
      <c r="B2591" s="84">
        <v>90</v>
      </c>
      <c r="C2591" s="84" t="s">
        <v>109</v>
      </c>
      <c r="D2591" s="84">
        <v>2005</v>
      </c>
      <c r="E2591" s="84" t="s">
        <v>108</v>
      </c>
      <c r="F2591" s="85">
        <v>100.1110394311676</v>
      </c>
      <c r="G2591" s="86" t="s">
        <v>269</v>
      </c>
    </row>
    <row r="2592" spans="1:7" x14ac:dyDescent="0.45">
      <c r="A2592" s="84">
        <v>122327</v>
      </c>
      <c r="B2592" s="84">
        <v>160</v>
      </c>
      <c r="C2592" s="84" t="s">
        <v>109</v>
      </c>
      <c r="D2592" s="84">
        <v>2013</v>
      </c>
      <c r="E2592" s="84" t="s">
        <v>108</v>
      </c>
      <c r="F2592" s="85">
        <v>196.7769820681103</v>
      </c>
      <c r="G2592" s="86"/>
    </row>
    <row r="2593" spans="1:7" x14ac:dyDescent="0.45">
      <c r="A2593" s="84">
        <v>122294</v>
      </c>
      <c r="B2593" s="84">
        <v>225</v>
      </c>
      <c r="C2593" s="84" t="s">
        <v>109</v>
      </c>
      <c r="D2593" s="84">
        <v>2013</v>
      </c>
      <c r="E2593" s="84" t="s">
        <v>108</v>
      </c>
      <c r="F2593" s="85">
        <v>31.11149907747636</v>
      </c>
      <c r="G2593" s="86"/>
    </row>
    <row r="2594" spans="1:7" x14ac:dyDescent="0.45">
      <c r="A2594" s="84">
        <v>122316</v>
      </c>
      <c r="B2594" s="84">
        <v>40</v>
      </c>
      <c r="C2594" s="84" t="s">
        <v>109</v>
      </c>
      <c r="D2594" s="84">
        <v>2013</v>
      </c>
      <c r="E2594" s="84" t="s">
        <v>108</v>
      </c>
      <c r="F2594" s="85">
        <v>36.309369229873219</v>
      </c>
      <c r="G2594" s="86"/>
    </row>
    <row r="2595" spans="1:7" x14ac:dyDescent="0.45">
      <c r="A2595" s="84">
        <v>99805</v>
      </c>
      <c r="B2595" s="84">
        <v>90</v>
      </c>
      <c r="C2595" s="84" t="s">
        <v>109</v>
      </c>
      <c r="D2595" s="84">
        <v>2006</v>
      </c>
      <c r="E2595" s="84" t="s">
        <v>108</v>
      </c>
      <c r="F2595" s="85">
        <v>7.7666523467803881</v>
      </c>
      <c r="G2595" s="86"/>
    </row>
    <row r="2596" spans="1:7" x14ac:dyDescent="0.45">
      <c r="A2596" s="84">
        <v>110708</v>
      </c>
      <c r="B2596" s="84">
        <v>90</v>
      </c>
      <c r="C2596" s="84" t="s">
        <v>109</v>
      </c>
      <c r="D2596" s="84">
        <v>2006</v>
      </c>
      <c r="E2596" s="84" t="s">
        <v>108</v>
      </c>
      <c r="F2596" s="85">
        <v>5.8943059979067858</v>
      </c>
      <c r="G2596" s="86" t="s">
        <v>269</v>
      </c>
    </row>
    <row r="2597" spans="1:7" x14ac:dyDescent="0.45">
      <c r="A2597" s="84">
        <v>122369</v>
      </c>
      <c r="B2597" s="84">
        <v>90</v>
      </c>
      <c r="C2597" s="84" t="s">
        <v>109</v>
      </c>
      <c r="D2597" s="84">
        <v>2005</v>
      </c>
      <c r="E2597" s="84" t="s">
        <v>108</v>
      </c>
      <c r="F2597" s="85">
        <v>194.05183676864931</v>
      </c>
      <c r="G2597" s="86"/>
    </row>
    <row r="2598" spans="1:7" x14ac:dyDescent="0.45">
      <c r="A2598" s="84">
        <v>102133</v>
      </c>
      <c r="B2598" s="84">
        <v>40</v>
      </c>
      <c r="C2598" s="84" t="s">
        <v>109</v>
      </c>
      <c r="D2598" s="84">
        <v>2005</v>
      </c>
      <c r="E2598" s="84" t="s">
        <v>108</v>
      </c>
      <c r="F2598" s="85">
        <v>36.430880174573844</v>
      </c>
      <c r="G2598" s="86"/>
    </row>
    <row r="2599" spans="1:7" x14ac:dyDescent="0.45">
      <c r="A2599" s="84">
        <v>102144</v>
      </c>
      <c r="B2599" s="84">
        <v>40</v>
      </c>
      <c r="C2599" s="84" t="s">
        <v>109</v>
      </c>
      <c r="D2599" s="84">
        <v>2005</v>
      </c>
      <c r="E2599" s="84" t="s">
        <v>108</v>
      </c>
      <c r="F2599" s="85">
        <v>34.759069816813131</v>
      </c>
      <c r="G2599" s="86"/>
    </row>
    <row r="2600" spans="1:7" x14ac:dyDescent="0.45">
      <c r="A2600" s="84">
        <v>112809</v>
      </c>
      <c r="B2600" s="84">
        <v>40</v>
      </c>
      <c r="C2600" s="84" t="s">
        <v>109</v>
      </c>
      <c r="D2600" s="84">
        <v>2005</v>
      </c>
      <c r="E2600" s="84" t="s">
        <v>108</v>
      </c>
      <c r="F2600" s="85">
        <v>33.660301924599374</v>
      </c>
      <c r="G2600" s="86"/>
    </row>
    <row r="2601" spans="1:7" x14ac:dyDescent="0.45">
      <c r="A2601" s="84">
        <v>112811</v>
      </c>
      <c r="B2601" s="84">
        <v>40</v>
      </c>
      <c r="C2601" s="84" t="s">
        <v>109</v>
      </c>
      <c r="D2601" s="84">
        <v>2005</v>
      </c>
      <c r="E2601" s="84" t="s">
        <v>108</v>
      </c>
      <c r="F2601" s="85">
        <v>33.782423938410389</v>
      </c>
      <c r="G2601" s="86"/>
    </row>
    <row r="2602" spans="1:7" x14ac:dyDescent="0.45">
      <c r="A2602" s="84">
        <v>115750</v>
      </c>
      <c r="B2602" s="84">
        <v>63</v>
      </c>
      <c r="C2602" s="84" t="s">
        <v>109</v>
      </c>
      <c r="D2602" s="84">
        <v>2002</v>
      </c>
      <c r="E2602" s="84" t="s">
        <v>108</v>
      </c>
      <c r="F2602" s="85">
        <v>101.9254523645306</v>
      </c>
      <c r="G2602" s="86"/>
    </row>
    <row r="2603" spans="1:7" x14ac:dyDescent="0.45">
      <c r="A2603" s="84">
        <v>115763</v>
      </c>
      <c r="B2603" s="84">
        <v>90</v>
      </c>
      <c r="C2603" s="84" t="s">
        <v>109</v>
      </c>
      <c r="D2603" s="84">
        <v>2002</v>
      </c>
      <c r="E2603" s="84" t="s">
        <v>108</v>
      </c>
      <c r="F2603" s="85">
        <v>37.546177998287007</v>
      </c>
      <c r="G2603" s="86"/>
    </row>
    <row r="2604" spans="1:7" x14ac:dyDescent="0.45">
      <c r="A2604" s="84">
        <v>120988</v>
      </c>
      <c r="B2604" s="84">
        <v>110</v>
      </c>
      <c r="C2604" s="84" t="s">
        <v>114</v>
      </c>
      <c r="D2604" s="84">
        <v>1999</v>
      </c>
      <c r="E2604" s="84" t="s">
        <v>108</v>
      </c>
      <c r="F2604" s="85">
        <v>309.49016829650577</v>
      </c>
      <c r="G2604" s="86"/>
    </row>
    <row r="2605" spans="1:7" x14ac:dyDescent="0.45">
      <c r="A2605" s="84">
        <v>122331</v>
      </c>
      <c r="B2605" s="84">
        <v>110</v>
      </c>
      <c r="C2605" s="84" t="s">
        <v>109</v>
      </c>
      <c r="D2605" s="84">
        <v>2013</v>
      </c>
      <c r="E2605" s="84" t="s">
        <v>108</v>
      </c>
      <c r="F2605" s="85">
        <v>221.2097220610485</v>
      </c>
      <c r="G2605" s="86"/>
    </row>
    <row r="2606" spans="1:7" x14ac:dyDescent="0.45">
      <c r="A2606" s="84">
        <v>122340</v>
      </c>
      <c r="B2606" s="84">
        <v>110</v>
      </c>
      <c r="C2606" s="84" t="s">
        <v>114</v>
      </c>
      <c r="D2606" s="84">
        <v>1999</v>
      </c>
      <c r="E2606" s="84" t="s">
        <v>108</v>
      </c>
      <c r="F2606" s="85">
        <v>61.206654138946497</v>
      </c>
      <c r="G2606" s="86"/>
    </row>
    <row r="2607" spans="1:7" x14ac:dyDescent="0.45">
      <c r="A2607" s="84">
        <v>122366</v>
      </c>
      <c r="B2607" s="84">
        <v>100</v>
      </c>
      <c r="C2607" s="84" t="s">
        <v>112</v>
      </c>
      <c r="D2607" s="84">
        <v>1989</v>
      </c>
      <c r="E2607" s="84" t="s">
        <v>108</v>
      </c>
      <c r="F2607" s="85">
        <v>111.1283565876503</v>
      </c>
      <c r="G2607" s="86" t="s">
        <v>269</v>
      </c>
    </row>
    <row r="2608" spans="1:7" x14ac:dyDescent="0.45">
      <c r="A2608" s="84">
        <v>122367</v>
      </c>
      <c r="B2608" s="84">
        <v>110</v>
      </c>
      <c r="C2608" s="84" t="s">
        <v>109</v>
      </c>
      <c r="D2608" s="84">
        <v>2013</v>
      </c>
      <c r="E2608" s="84" t="s">
        <v>108</v>
      </c>
      <c r="F2608" s="85">
        <v>172.34746153385771</v>
      </c>
      <c r="G2608" s="86"/>
    </row>
    <row r="2609" spans="1:7" x14ac:dyDescent="0.45">
      <c r="A2609" s="84">
        <v>122370</v>
      </c>
      <c r="B2609" s="84">
        <v>90</v>
      </c>
      <c r="C2609" s="84" t="s">
        <v>109</v>
      </c>
      <c r="D2609" s="84">
        <v>2002</v>
      </c>
      <c r="E2609" s="84" t="s">
        <v>108</v>
      </c>
      <c r="F2609" s="85">
        <v>135.784402759682</v>
      </c>
      <c r="G2609" s="86"/>
    </row>
    <row r="2610" spans="1:7" x14ac:dyDescent="0.45">
      <c r="A2610" s="84">
        <v>122754</v>
      </c>
      <c r="B2610" s="84">
        <v>100</v>
      </c>
      <c r="C2610" s="84" t="s">
        <v>112</v>
      </c>
      <c r="D2610" s="84">
        <v>1989</v>
      </c>
      <c r="E2610" s="84" t="s">
        <v>108</v>
      </c>
      <c r="F2610" s="85">
        <v>89.110559039200311</v>
      </c>
      <c r="G2610" s="86"/>
    </row>
    <row r="2611" spans="1:7" x14ac:dyDescent="0.45">
      <c r="A2611" s="84">
        <v>122756</v>
      </c>
      <c r="B2611" s="84">
        <v>100</v>
      </c>
      <c r="C2611" s="84" t="s">
        <v>112</v>
      </c>
      <c r="D2611" s="84">
        <v>1989</v>
      </c>
      <c r="E2611" s="84" t="s">
        <v>108</v>
      </c>
      <c r="F2611" s="85">
        <v>74.193077812016583</v>
      </c>
      <c r="G2611" s="86"/>
    </row>
    <row r="2612" spans="1:7" x14ac:dyDescent="0.45">
      <c r="A2612" s="84">
        <v>122763</v>
      </c>
      <c r="B2612" s="84">
        <v>110</v>
      </c>
      <c r="C2612" s="84" t="s">
        <v>109</v>
      </c>
      <c r="D2612" s="84">
        <v>2013</v>
      </c>
      <c r="E2612" s="84" t="s">
        <v>108</v>
      </c>
      <c r="F2612" s="85">
        <v>165.9893742071103</v>
      </c>
      <c r="G2612" s="86"/>
    </row>
    <row r="2613" spans="1:7" x14ac:dyDescent="0.45">
      <c r="A2613" s="84">
        <v>122785</v>
      </c>
      <c r="B2613" s="84">
        <v>110</v>
      </c>
      <c r="C2613" s="84" t="s">
        <v>109</v>
      </c>
      <c r="D2613" s="84">
        <v>2008</v>
      </c>
      <c r="E2613" s="84" t="s">
        <v>108</v>
      </c>
      <c r="F2613" s="85">
        <v>334.93145076951561</v>
      </c>
      <c r="G2613" s="86"/>
    </row>
    <row r="2614" spans="1:7" x14ac:dyDescent="0.45">
      <c r="A2614" s="84">
        <v>122786</v>
      </c>
      <c r="B2614" s="84">
        <v>90</v>
      </c>
      <c r="C2614" s="84" t="s">
        <v>114</v>
      </c>
      <c r="D2614" s="84">
        <v>1999</v>
      </c>
      <c r="E2614" s="84" t="s">
        <v>108</v>
      </c>
      <c r="F2614" s="85">
        <v>10.409853483117249</v>
      </c>
      <c r="G2614" s="86"/>
    </row>
    <row r="2615" spans="1:7" x14ac:dyDescent="0.45">
      <c r="A2615" s="84">
        <v>122788</v>
      </c>
      <c r="B2615" s="84">
        <v>110</v>
      </c>
      <c r="C2615" s="84" t="s">
        <v>109</v>
      </c>
      <c r="D2615" s="84">
        <v>2013</v>
      </c>
      <c r="E2615" s="84" t="s">
        <v>108</v>
      </c>
      <c r="F2615" s="85">
        <v>143.2359319041465</v>
      </c>
      <c r="G2615" s="86"/>
    </row>
    <row r="2616" spans="1:7" x14ac:dyDescent="0.45">
      <c r="A2616" s="84">
        <v>123969</v>
      </c>
      <c r="B2616" s="84">
        <v>63</v>
      </c>
      <c r="C2616" s="84" t="s">
        <v>109</v>
      </c>
      <c r="D2616" s="84">
        <v>2013</v>
      </c>
      <c r="E2616" s="84" t="s">
        <v>108</v>
      </c>
      <c r="F2616" s="85">
        <v>32.859548544185436</v>
      </c>
      <c r="G2616" s="86"/>
    </row>
    <row r="2617" spans="1:7" x14ac:dyDescent="0.45">
      <c r="A2617" s="84">
        <v>135307</v>
      </c>
      <c r="B2617" s="84">
        <v>110</v>
      </c>
      <c r="C2617" s="84" t="s">
        <v>109</v>
      </c>
      <c r="D2617" s="84">
        <v>2008</v>
      </c>
      <c r="E2617" s="84" t="s">
        <v>108</v>
      </c>
      <c r="F2617" s="85">
        <v>10.661398260455449</v>
      </c>
      <c r="G2617" s="86"/>
    </row>
    <row r="2618" spans="1:7" x14ac:dyDescent="0.45">
      <c r="A2618" s="84"/>
      <c r="B2618" s="84">
        <v>110</v>
      </c>
      <c r="C2618" s="84" t="s">
        <v>109</v>
      </c>
      <c r="D2618" s="84">
        <v>2013</v>
      </c>
      <c r="E2618" s="84"/>
      <c r="F2618" s="85">
        <v>0.81944945211730302</v>
      </c>
      <c r="G2618" s="86"/>
    </row>
    <row r="2619" spans="1:7" x14ac:dyDescent="0.45">
      <c r="A2619" s="84"/>
      <c r="B2619" s="84">
        <v>110</v>
      </c>
      <c r="C2619" s="84" t="s">
        <v>109</v>
      </c>
      <c r="D2619" s="84">
        <v>2013</v>
      </c>
      <c r="E2619" s="84"/>
      <c r="F2619" s="85">
        <v>0.408369441122725</v>
      </c>
      <c r="G2619" s="86"/>
    </row>
    <row r="2620" spans="1:7" x14ac:dyDescent="0.45">
      <c r="A2620" s="84">
        <v>106222</v>
      </c>
      <c r="B2620" s="84">
        <v>100</v>
      </c>
      <c r="C2620" s="84" t="s">
        <v>112</v>
      </c>
      <c r="D2620" s="84">
        <v>1976</v>
      </c>
      <c r="E2620" s="84" t="s">
        <v>108</v>
      </c>
      <c r="F2620" s="85">
        <v>24.997541429103642</v>
      </c>
      <c r="G2620" s="86"/>
    </row>
    <row r="2621" spans="1:7" x14ac:dyDescent="0.45">
      <c r="A2621" s="84">
        <v>135306</v>
      </c>
      <c r="B2621" s="84">
        <v>100</v>
      </c>
      <c r="C2621" s="84" t="s">
        <v>112</v>
      </c>
      <c r="D2621" s="84">
        <v>1976</v>
      </c>
      <c r="E2621" s="84" t="s">
        <v>108</v>
      </c>
      <c r="F2621" s="85">
        <v>11.36228045275641</v>
      </c>
      <c r="G2621" s="86"/>
    </row>
    <row r="2622" spans="1:7" x14ac:dyDescent="0.45">
      <c r="A2622" s="84">
        <v>124672</v>
      </c>
      <c r="B2622" s="84">
        <v>32</v>
      </c>
      <c r="C2622" s="84" t="s">
        <v>111</v>
      </c>
      <c r="D2622" s="84">
        <v>1994</v>
      </c>
      <c r="E2622" s="84" t="s">
        <v>108</v>
      </c>
      <c r="F2622" s="85">
        <v>32.760491103895909</v>
      </c>
      <c r="G2622" s="86"/>
    </row>
    <row r="2623" spans="1:7" x14ac:dyDescent="0.45">
      <c r="A2623" s="84">
        <v>135096</v>
      </c>
      <c r="B2623" s="84">
        <v>100</v>
      </c>
      <c r="C2623" s="84" t="s">
        <v>112</v>
      </c>
      <c r="D2623" s="84">
        <v>1976</v>
      </c>
      <c r="E2623" s="84" t="s">
        <v>108</v>
      </c>
      <c r="F2623" s="85">
        <v>99.385805767111421</v>
      </c>
      <c r="G2623" s="86"/>
    </row>
    <row r="2624" spans="1:7" x14ac:dyDescent="0.45">
      <c r="A2624" s="84">
        <v>120983</v>
      </c>
      <c r="B2624" s="84">
        <v>90</v>
      </c>
      <c r="C2624" s="84" t="s">
        <v>109</v>
      </c>
      <c r="D2624" s="84">
        <v>1999</v>
      </c>
      <c r="E2624" s="84" t="s">
        <v>108</v>
      </c>
      <c r="F2624" s="85">
        <v>18.547983297321942</v>
      </c>
      <c r="G2624" s="86"/>
    </row>
    <row r="2625" spans="1:7" x14ac:dyDescent="0.45">
      <c r="A2625" s="84"/>
      <c r="B2625" s="84">
        <v>90</v>
      </c>
      <c r="C2625" s="84" t="s">
        <v>109</v>
      </c>
      <c r="D2625" s="84">
        <v>1999</v>
      </c>
      <c r="E2625" s="84"/>
      <c r="F2625" s="85">
        <v>1.06599752193E-4</v>
      </c>
      <c r="G2625" s="86"/>
    </row>
    <row r="2626" spans="1:7" x14ac:dyDescent="0.45">
      <c r="A2626" s="84">
        <v>99689</v>
      </c>
      <c r="B2626" s="84">
        <v>63</v>
      </c>
      <c r="C2626" s="84" t="s">
        <v>109</v>
      </c>
      <c r="D2626" s="84">
        <v>2003</v>
      </c>
      <c r="E2626" s="84" t="s">
        <v>108</v>
      </c>
      <c r="F2626" s="85">
        <v>118.83541673797789</v>
      </c>
      <c r="G2626" s="86"/>
    </row>
    <row r="2627" spans="1:7" x14ac:dyDescent="0.45">
      <c r="A2627" s="84">
        <v>99787</v>
      </c>
      <c r="B2627" s="84">
        <v>63</v>
      </c>
      <c r="C2627" s="84" t="s">
        <v>109</v>
      </c>
      <c r="D2627" s="84">
        <v>2006</v>
      </c>
      <c r="E2627" s="84" t="s">
        <v>108</v>
      </c>
      <c r="F2627" s="85">
        <v>10.98641508310614</v>
      </c>
      <c r="G2627" s="86"/>
    </row>
    <row r="2628" spans="1:7" x14ac:dyDescent="0.45">
      <c r="A2628" s="84">
        <v>99790</v>
      </c>
      <c r="B2628" s="84">
        <v>40</v>
      </c>
      <c r="C2628" s="84" t="s">
        <v>109</v>
      </c>
      <c r="D2628" s="84">
        <v>2006</v>
      </c>
      <c r="E2628" s="84" t="s">
        <v>108</v>
      </c>
      <c r="F2628" s="85">
        <v>26.68475603597312</v>
      </c>
      <c r="G2628" s="86"/>
    </row>
    <row r="2629" spans="1:7" x14ac:dyDescent="0.45">
      <c r="A2629" s="84">
        <v>101123</v>
      </c>
      <c r="B2629" s="84">
        <v>225</v>
      </c>
      <c r="C2629" s="84" t="s">
        <v>109</v>
      </c>
      <c r="D2629" s="84">
        <v>2006</v>
      </c>
      <c r="E2629" s="84" t="s">
        <v>108</v>
      </c>
      <c r="F2629" s="85">
        <v>1.1829598243103561</v>
      </c>
      <c r="G2629" s="86"/>
    </row>
    <row r="2630" spans="1:7" x14ac:dyDescent="0.45">
      <c r="A2630" s="84">
        <v>102342</v>
      </c>
      <c r="B2630" s="84">
        <v>32</v>
      </c>
      <c r="C2630" s="84" t="s">
        <v>109</v>
      </c>
      <c r="D2630" s="84">
        <v>2006</v>
      </c>
      <c r="E2630" s="84" t="s">
        <v>108</v>
      </c>
      <c r="F2630" s="85">
        <v>6.04233860041988</v>
      </c>
      <c r="G2630" s="86"/>
    </row>
    <row r="2631" spans="1:7" x14ac:dyDescent="0.45">
      <c r="A2631" s="84">
        <v>109809</v>
      </c>
      <c r="B2631" s="84">
        <v>50</v>
      </c>
      <c r="C2631" s="84" t="s">
        <v>109</v>
      </c>
      <c r="D2631" s="84">
        <v>2007</v>
      </c>
      <c r="E2631" s="84" t="s">
        <v>108</v>
      </c>
      <c r="F2631" s="85">
        <v>2.6790653325313638</v>
      </c>
      <c r="G2631" s="86"/>
    </row>
    <row r="2632" spans="1:7" x14ac:dyDescent="0.45">
      <c r="A2632" s="84">
        <v>109810</v>
      </c>
      <c r="B2632" s="84">
        <v>50</v>
      </c>
      <c r="C2632" s="84" t="s">
        <v>109</v>
      </c>
      <c r="D2632" s="84">
        <v>2007</v>
      </c>
      <c r="E2632" s="84" t="s">
        <v>108</v>
      </c>
      <c r="F2632" s="85">
        <v>49.649173436749017</v>
      </c>
      <c r="G2632" s="86"/>
    </row>
    <row r="2633" spans="1:7" x14ac:dyDescent="0.45">
      <c r="A2633" s="84">
        <v>112693</v>
      </c>
      <c r="B2633" s="84">
        <v>40</v>
      </c>
      <c r="C2633" s="84" t="s">
        <v>109</v>
      </c>
      <c r="D2633" s="84">
        <v>2006</v>
      </c>
      <c r="E2633" s="84" t="s">
        <v>108</v>
      </c>
      <c r="F2633" s="85">
        <v>34.208032533408243</v>
      </c>
      <c r="G2633" s="86"/>
    </row>
    <row r="2634" spans="1:7" x14ac:dyDescent="0.45">
      <c r="A2634" s="84">
        <v>112695</v>
      </c>
      <c r="B2634" s="84">
        <v>40</v>
      </c>
      <c r="C2634" s="84" t="s">
        <v>109</v>
      </c>
      <c r="D2634" s="84">
        <v>2006</v>
      </c>
      <c r="E2634" s="84" t="s">
        <v>108</v>
      </c>
      <c r="F2634" s="85">
        <v>32.356371718838467</v>
      </c>
      <c r="G2634" s="86"/>
    </row>
    <row r="2635" spans="1:7" x14ac:dyDescent="0.45">
      <c r="A2635" s="84">
        <v>119522</v>
      </c>
      <c r="B2635" s="84">
        <v>200</v>
      </c>
      <c r="C2635" s="84" t="s">
        <v>112</v>
      </c>
      <c r="D2635" s="84">
        <v>1901</v>
      </c>
      <c r="E2635" s="84" t="s">
        <v>108</v>
      </c>
      <c r="F2635" s="85">
        <v>116.8302708706632</v>
      </c>
      <c r="G2635" s="86"/>
    </row>
    <row r="2636" spans="1:7" x14ac:dyDescent="0.45">
      <c r="A2636" s="84">
        <v>122559</v>
      </c>
      <c r="B2636" s="84">
        <v>225</v>
      </c>
      <c r="C2636" s="84" t="s">
        <v>109</v>
      </c>
      <c r="D2636" s="84">
        <v>2006</v>
      </c>
      <c r="E2636" s="84" t="s">
        <v>108</v>
      </c>
      <c r="F2636" s="85">
        <v>791.1516394981162</v>
      </c>
      <c r="G2636" s="86" t="s">
        <v>319</v>
      </c>
    </row>
    <row r="2637" spans="1:7" x14ac:dyDescent="0.45">
      <c r="A2637" s="84">
        <v>122560</v>
      </c>
      <c r="B2637" s="84">
        <v>225</v>
      </c>
      <c r="C2637" s="84" t="s">
        <v>109</v>
      </c>
      <c r="D2637" s="84">
        <v>2013</v>
      </c>
      <c r="E2637" s="84" t="s">
        <v>108</v>
      </c>
      <c r="F2637" s="85">
        <v>9.9169324580059506</v>
      </c>
      <c r="G2637" s="86"/>
    </row>
    <row r="2638" spans="1:7" x14ac:dyDescent="0.45">
      <c r="A2638" s="84">
        <v>131385</v>
      </c>
      <c r="B2638" s="84">
        <v>110</v>
      </c>
      <c r="C2638" s="84" t="s">
        <v>109</v>
      </c>
      <c r="D2638" s="84">
        <v>2016</v>
      </c>
      <c r="E2638" s="84" t="s">
        <v>108</v>
      </c>
      <c r="F2638" s="85">
        <v>0.37465824846236501</v>
      </c>
      <c r="G2638" s="86"/>
    </row>
    <row r="2639" spans="1:7" x14ac:dyDescent="0.45">
      <c r="A2639" s="84">
        <v>133917</v>
      </c>
      <c r="B2639" s="84">
        <v>225</v>
      </c>
      <c r="C2639" s="84" t="s">
        <v>109</v>
      </c>
      <c r="D2639" s="84">
        <v>1901</v>
      </c>
      <c r="E2639" s="84" t="s">
        <v>108</v>
      </c>
      <c r="F2639" s="85">
        <v>574.27010585890571</v>
      </c>
      <c r="G2639" s="86"/>
    </row>
    <row r="2640" spans="1:7" x14ac:dyDescent="0.45">
      <c r="A2640" s="84">
        <v>99712</v>
      </c>
      <c r="B2640" s="84">
        <v>63</v>
      </c>
      <c r="C2640" s="84" t="s">
        <v>109</v>
      </c>
      <c r="D2640" s="84">
        <v>2005</v>
      </c>
      <c r="E2640" s="84" t="s">
        <v>108</v>
      </c>
      <c r="F2640" s="85">
        <v>26.01039994998251</v>
      </c>
      <c r="G2640" s="86"/>
    </row>
    <row r="2641" spans="1:7" x14ac:dyDescent="0.45">
      <c r="A2641" s="84">
        <v>99788</v>
      </c>
      <c r="B2641" s="84">
        <v>110</v>
      </c>
      <c r="C2641" s="84" t="s">
        <v>109</v>
      </c>
      <c r="D2641" s="84">
        <v>2006</v>
      </c>
      <c r="E2641" s="84" t="s">
        <v>108</v>
      </c>
      <c r="F2641" s="85">
        <v>23.963291076953759</v>
      </c>
      <c r="G2641" s="86"/>
    </row>
    <row r="2642" spans="1:7" x14ac:dyDescent="0.45">
      <c r="A2642" s="84">
        <v>115885</v>
      </c>
      <c r="B2642" s="84">
        <v>100</v>
      </c>
      <c r="C2642" s="84" t="s">
        <v>112</v>
      </c>
      <c r="D2642" s="84">
        <v>1980</v>
      </c>
      <c r="E2642" s="84" t="s">
        <v>108</v>
      </c>
      <c r="F2642" s="85">
        <v>110.5461868792719</v>
      </c>
      <c r="G2642" s="86"/>
    </row>
    <row r="2643" spans="1:7" x14ac:dyDescent="0.45">
      <c r="A2643" s="84">
        <v>116046</v>
      </c>
      <c r="B2643" s="84">
        <v>63</v>
      </c>
      <c r="C2643" s="84" t="s">
        <v>109</v>
      </c>
      <c r="D2643" s="84">
        <v>2007</v>
      </c>
      <c r="E2643" s="84" t="s">
        <v>108</v>
      </c>
      <c r="F2643" s="85">
        <v>22.302232503476411</v>
      </c>
      <c r="G2643" s="86"/>
    </row>
    <row r="2644" spans="1:7" x14ac:dyDescent="0.45">
      <c r="A2644" s="84">
        <v>116050</v>
      </c>
      <c r="B2644" s="84">
        <v>63</v>
      </c>
      <c r="C2644" s="84" t="s">
        <v>109</v>
      </c>
      <c r="D2644" s="84">
        <v>2006</v>
      </c>
      <c r="E2644" s="84" t="s">
        <v>108</v>
      </c>
      <c r="F2644" s="85">
        <v>6.5723016071846363</v>
      </c>
      <c r="G2644" s="86"/>
    </row>
    <row r="2645" spans="1:7" x14ac:dyDescent="0.45">
      <c r="A2645" s="84">
        <v>120969</v>
      </c>
      <c r="B2645" s="84">
        <v>100</v>
      </c>
      <c r="C2645" s="84" t="s">
        <v>112</v>
      </c>
      <c r="D2645" s="84">
        <v>1979</v>
      </c>
      <c r="E2645" s="84" t="s">
        <v>108</v>
      </c>
      <c r="F2645" s="85">
        <v>123.2396247051104</v>
      </c>
      <c r="G2645" s="86"/>
    </row>
    <row r="2646" spans="1:7" x14ac:dyDescent="0.45">
      <c r="A2646" s="84">
        <v>122485</v>
      </c>
      <c r="B2646" s="84">
        <v>110</v>
      </c>
      <c r="C2646" s="84" t="s">
        <v>109</v>
      </c>
      <c r="D2646" s="84">
        <v>2006</v>
      </c>
      <c r="E2646" s="84" t="s">
        <v>108</v>
      </c>
      <c r="F2646" s="85">
        <v>6.7288457072533003E-2</v>
      </c>
      <c r="G2646" s="86"/>
    </row>
    <row r="2647" spans="1:7" x14ac:dyDescent="0.45">
      <c r="A2647" s="84">
        <v>122486</v>
      </c>
      <c r="B2647" s="84">
        <v>63</v>
      </c>
      <c r="C2647" s="84" t="s">
        <v>109</v>
      </c>
      <c r="D2647" s="84">
        <v>2006</v>
      </c>
      <c r="E2647" s="84" t="s">
        <v>108</v>
      </c>
      <c r="F2647" s="85">
        <v>287.15140233816652</v>
      </c>
      <c r="G2647" s="86"/>
    </row>
    <row r="2648" spans="1:7" x14ac:dyDescent="0.45">
      <c r="A2648" s="84">
        <v>122488</v>
      </c>
      <c r="B2648" s="84">
        <v>110</v>
      </c>
      <c r="C2648" s="84" t="s">
        <v>109</v>
      </c>
      <c r="D2648" s="84">
        <v>2013</v>
      </c>
      <c r="E2648" s="84" t="s">
        <v>108</v>
      </c>
      <c r="F2648" s="85">
        <v>53.77760439300075</v>
      </c>
      <c r="G2648" s="86"/>
    </row>
    <row r="2649" spans="1:7" x14ac:dyDescent="0.45">
      <c r="A2649" s="84">
        <v>122489</v>
      </c>
      <c r="B2649" s="84">
        <v>100</v>
      </c>
      <c r="C2649" s="84" t="s">
        <v>112</v>
      </c>
      <c r="D2649" s="84">
        <v>1979</v>
      </c>
      <c r="E2649" s="84" t="s">
        <v>108</v>
      </c>
      <c r="F2649" s="85">
        <v>54.524066774940593</v>
      </c>
      <c r="G2649" s="86"/>
    </row>
    <row r="2650" spans="1:7" x14ac:dyDescent="0.45">
      <c r="A2650" s="84">
        <v>133105</v>
      </c>
      <c r="B2650" s="84">
        <v>110</v>
      </c>
      <c r="C2650" s="84" t="s">
        <v>109</v>
      </c>
      <c r="D2650" s="84">
        <v>2016</v>
      </c>
      <c r="E2650" s="84" t="s">
        <v>108</v>
      </c>
      <c r="F2650" s="85">
        <v>226.63484303875981</v>
      </c>
      <c r="G2650" s="86"/>
    </row>
    <row r="2651" spans="1:7" x14ac:dyDescent="0.45">
      <c r="A2651" s="84">
        <v>133914</v>
      </c>
      <c r="B2651" s="84">
        <v>63</v>
      </c>
      <c r="C2651" s="84" t="s">
        <v>109</v>
      </c>
      <c r="D2651" s="84">
        <v>1974</v>
      </c>
      <c r="E2651" s="84" t="s">
        <v>108</v>
      </c>
      <c r="F2651" s="85">
        <v>29.71352207523249</v>
      </c>
      <c r="G2651" s="86"/>
    </row>
    <row r="2652" spans="1:7" x14ac:dyDescent="0.45">
      <c r="A2652" s="84">
        <v>133915</v>
      </c>
      <c r="B2652" s="84">
        <v>40</v>
      </c>
      <c r="C2652" s="84" t="s">
        <v>109</v>
      </c>
      <c r="D2652" s="84">
        <v>1974</v>
      </c>
      <c r="E2652" s="84" t="s">
        <v>108</v>
      </c>
      <c r="F2652" s="85">
        <v>10.53706718555215</v>
      </c>
      <c r="G2652" s="86"/>
    </row>
    <row r="2653" spans="1:7" x14ac:dyDescent="0.45">
      <c r="A2653" s="84">
        <v>133916</v>
      </c>
      <c r="B2653" s="84">
        <v>63</v>
      </c>
      <c r="C2653" s="84" t="s">
        <v>109</v>
      </c>
      <c r="D2653" s="84">
        <v>2006</v>
      </c>
      <c r="E2653" s="84" t="s">
        <v>108</v>
      </c>
      <c r="F2653" s="85">
        <v>60.890440150837136</v>
      </c>
      <c r="G2653" s="86"/>
    </row>
    <row r="2654" spans="1:7" x14ac:dyDescent="0.45">
      <c r="A2654" s="84">
        <v>134989</v>
      </c>
      <c r="B2654" s="84">
        <v>50</v>
      </c>
      <c r="C2654" s="84" t="s">
        <v>112</v>
      </c>
      <c r="D2654" s="84">
        <v>1901</v>
      </c>
      <c r="E2654" s="84" t="s">
        <v>108</v>
      </c>
      <c r="F2654" s="85">
        <v>19.6915231215924</v>
      </c>
      <c r="G2654" s="86"/>
    </row>
    <row r="2655" spans="1:7" x14ac:dyDescent="0.45">
      <c r="A2655" s="84">
        <v>134990</v>
      </c>
      <c r="B2655" s="84"/>
      <c r="C2655" s="84"/>
      <c r="D2655" s="84">
        <v>1901</v>
      </c>
      <c r="E2655" s="84" t="s">
        <v>108</v>
      </c>
      <c r="F2655" s="85">
        <v>0.49654123874343398</v>
      </c>
      <c r="G2655" s="86"/>
    </row>
    <row r="2656" spans="1:7" x14ac:dyDescent="0.45">
      <c r="A2656" s="84">
        <v>134993</v>
      </c>
      <c r="B2656" s="84">
        <v>63</v>
      </c>
      <c r="C2656" s="84" t="s">
        <v>109</v>
      </c>
      <c r="D2656" s="84">
        <v>2005</v>
      </c>
      <c r="E2656" s="84" t="s">
        <v>108</v>
      </c>
      <c r="F2656" s="85">
        <v>139.53069038543131</v>
      </c>
      <c r="G2656" s="86"/>
    </row>
    <row r="2657" spans="1:7" x14ac:dyDescent="0.45">
      <c r="A2657" s="84"/>
      <c r="B2657" s="84"/>
      <c r="C2657" s="84"/>
      <c r="D2657" s="84">
        <v>1901</v>
      </c>
      <c r="E2657" s="84"/>
      <c r="F2657" s="85">
        <v>21.359851313116639</v>
      </c>
      <c r="G2657" s="86"/>
    </row>
    <row r="2658" spans="1:7" x14ac:dyDescent="0.45">
      <c r="A2658" s="84">
        <v>107820</v>
      </c>
      <c r="B2658" s="84">
        <v>225</v>
      </c>
      <c r="C2658" s="84" t="s">
        <v>109</v>
      </c>
      <c r="D2658" s="84">
        <v>1901</v>
      </c>
      <c r="E2658" s="84" t="s">
        <v>108</v>
      </c>
      <c r="F2658" s="85">
        <v>0.93591258440940905</v>
      </c>
      <c r="G2658" s="86"/>
    </row>
    <row r="2659" spans="1:7" x14ac:dyDescent="0.45">
      <c r="A2659" s="84">
        <v>107826</v>
      </c>
      <c r="B2659" s="84">
        <v>110</v>
      </c>
      <c r="C2659" s="84" t="s">
        <v>109</v>
      </c>
      <c r="D2659" s="84">
        <v>2006</v>
      </c>
      <c r="E2659" s="84" t="s">
        <v>108</v>
      </c>
      <c r="F2659" s="85">
        <v>11.595276462368201</v>
      </c>
      <c r="G2659" s="86"/>
    </row>
    <row r="2660" spans="1:7" x14ac:dyDescent="0.45">
      <c r="A2660" s="84">
        <v>107831</v>
      </c>
      <c r="B2660" s="84">
        <v>110</v>
      </c>
      <c r="C2660" s="84" t="s">
        <v>111</v>
      </c>
      <c r="D2660" s="84">
        <v>1998</v>
      </c>
      <c r="E2660" s="84" t="s">
        <v>108</v>
      </c>
      <c r="F2660" s="85">
        <v>45.363955128595478</v>
      </c>
      <c r="G2660" s="86"/>
    </row>
    <row r="2661" spans="1:7" ht="29.25" x14ac:dyDescent="0.45">
      <c r="A2661" s="84">
        <v>118619</v>
      </c>
      <c r="B2661" s="84">
        <v>160</v>
      </c>
      <c r="C2661" s="84" t="s">
        <v>109</v>
      </c>
      <c r="D2661" s="84">
        <v>2011</v>
      </c>
      <c r="E2661" s="84" t="s">
        <v>108</v>
      </c>
      <c r="F2661" s="85">
        <v>239.34758668750271</v>
      </c>
      <c r="G2661" s="86" t="s">
        <v>320</v>
      </c>
    </row>
    <row r="2662" spans="1:7" x14ac:dyDescent="0.45">
      <c r="A2662" s="84">
        <v>119379</v>
      </c>
      <c r="B2662" s="84">
        <v>300</v>
      </c>
      <c r="C2662" s="84" t="s">
        <v>112</v>
      </c>
      <c r="D2662" s="84">
        <v>1901</v>
      </c>
      <c r="E2662" s="84" t="s">
        <v>108</v>
      </c>
      <c r="F2662" s="85">
        <v>1.9719495777325631</v>
      </c>
      <c r="G2662" s="86"/>
    </row>
    <row r="2663" spans="1:7" x14ac:dyDescent="0.45">
      <c r="A2663" s="84">
        <v>119380</v>
      </c>
      <c r="B2663" s="84">
        <v>160</v>
      </c>
      <c r="C2663" s="84" t="s">
        <v>109</v>
      </c>
      <c r="D2663" s="84">
        <v>2011</v>
      </c>
      <c r="E2663" s="84" t="s">
        <v>108</v>
      </c>
      <c r="F2663" s="85">
        <v>526.46193697083766</v>
      </c>
      <c r="G2663" s="86"/>
    </row>
    <row r="2664" spans="1:7" x14ac:dyDescent="0.45">
      <c r="A2664" s="84">
        <v>119609</v>
      </c>
      <c r="B2664" s="84">
        <v>225</v>
      </c>
      <c r="C2664" s="84" t="s">
        <v>109</v>
      </c>
      <c r="D2664" s="84">
        <v>2011</v>
      </c>
      <c r="E2664" s="84" t="s">
        <v>108</v>
      </c>
      <c r="F2664" s="85">
        <v>363.65942081507609</v>
      </c>
      <c r="G2664" s="86"/>
    </row>
    <row r="2665" spans="1:7" x14ac:dyDescent="0.45">
      <c r="A2665" s="84">
        <v>119610</v>
      </c>
      <c r="B2665" s="84">
        <v>110</v>
      </c>
      <c r="C2665" s="84" t="s">
        <v>109</v>
      </c>
      <c r="D2665" s="84">
        <v>2011</v>
      </c>
      <c r="E2665" s="84" t="s">
        <v>108</v>
      </c>
      <c r="F2665" s="85">
        <v>218.0233770513577</v>
      </c>
      <c r="G2665" s="86"/>
    </row>
    <row r="2666" spans="1:7" x14ac:dyDescent="0.45">
      <c r="A2666" s="84">
        <v>121443</v>
      </c>
      <c r="B2666" s="84">
        <v>160</v>
      </c>
      <c r="C2666" s="84" t="s">
        <v>109</v>
      </c>
      <c r="D2666" s="84">
        <v>2011</v>
      </c>
      <c r="E2666" s="84" t="s">
        <v>108</v>
      </c>
      <c r="F2666" s="85">
        <v>347.68335996374088</v>
      </c>
      <c r="G2666" s="86" t="s">
        <v>321</v>
      </c>
    </row>
    <row r="2667" spans="1:7" x14ac:dyDescent="0.45">
      <c r="A2667" s="84"/>
      <c r="B2667" s="84">
        <v>200</v>
      </c>
      <c r="C2667" s="84" t="s">
        <v>109</v>
      </c>
      <c r="D2667" s="84">
        <v>1901</v>
      </c>
      <c r="E2667" s="84"/>
      <c r="F2667" s="85">
        <v>1.7464020191709151</v>
      </c>
      <c r="G2667" s="86"/>
    </row>
    <row r="2668" spans="1:7" x14ac:dyDescent="0.45">
      <c r="A2668" s="84">
        <v>120037</v>
      </c>
      <c r="B2668" s="84">
        <v>110</v>
      </c>
      <c r="C2668" s="84" t="s">
        <v>109</v>
      </c>
      <c r="D2668" s="84">
        <v>2011</v>
      </c>
      <c r="E2668" s="84" t="s">
        <v>108</v>
      </c>
      <c r="F2668" s="85">
        <v>19.869088111848871</v>
      </c>
      <c r="G2668" s="86"/>
    </row>
    <row r="2669" spans="1:7" x14ac:dyDescent="0.45">
      <c r="A2669" s="84">
        <v>120038</v>
      </c>
      <c r="B2669" s="84">
        <v>100</v>
      </c>
      <c r="C2669" s="84" t="s">
        <v>112</v>
      </c>
      <c r="D2669" s="84">
        <v>1901</v>
      </c>
      <c r="E2669" s="84" t="s">
        <v>108</v>
      </c>
      <c r="F2669" s="85">
        <v>6.6699424540437962</v>
      </c>
      <c r="G2669" s="86"/>
    </row>
    <row r="2670" spans="1:7" x14ac:dyDescent="0.45">
      <c r="A2670" s="84">
        <v>134133</v>
      </c>
      <c r="B2670" s="84">
        <v>225</v>
      </c>
      <c r="C2670" s="84" t="s">
        <v>109</v>
      </c>
      <c r="D2670" s="84">
        <v>2006</v>
      </c>
      <c r="E2670" s="84" t="s">
        <v>108</v>
      </c>
      <c r="F2670" s="85">
        <v>483.84452052888429</v>
      </c>
      <c r="G2670" s="86"/>
    </row>
    <row r="2671" spans="1:7" x14ac:dyDescent="0.45">
      <c r="A2671" s="84">
        <v>134141</v>
      </c>
      <c r="B2671" s="84">
        <v>110</v>
      </c>
      <c r="C2671" s="84" t="s">
        <v>109</v>
      </c>
      <c r="D2671" s="84">
        <v>2006</v>
      </c>
      <c r="E2671" s="84" t="s">
        <v>108</v>
      </c>
      <c r="F2671" s="85">
        <v>220.82042303590171</v>
      </c>
      <c r="G2671" s="86"/>
    </row>
    <row r="2672" spans="1:7" x14ac:dyDescent="0.45">
      <c r="A2672" s="84">
        <v>134142</v>
      </c>
      <c r="B2672" s="84">
        <v>315</v>
      </c>
      <c r="C2672" s="84" t="s">
        <v>109</v>
      </c>
      <c r="D2672" s="84">
        <v>2006</v>
      </c>
      <c r="E2672" s="84" t="s">
        <v>108</v>
      </c>
      <c r="F2672" s="85">
        <v>35.884435215479947</v>
      </c>
      <c r="G2672" s="86"/>
    </row>
    <row r="2673" spans="1:7" x14ac:dyDescent="0.45">
      <c r="A2673" s="84">
        <v>134143</v>
      </c>
      <c r="B2673" s="84">
        <v>225</v>
      </c>
      <c r="C2673" s="84" t="s">
        <v>109</v>
      </c>
      <c r="D2673" s="84">
        <v>2006</v>
      </c>
      <c r="E2673" s="84" t="s">
        <v>108</v>
      </c>
      <c r="F2673" s="85">
        <v>312.13693988747752</v>
      </c>
      <c r="G2673" s="86"/>
    </row>
    <row r="2674" spans="1:7" x14ac:dyDescent="0.45">
      <c r="A2674" s="84">
        <v>134335</v>
      </c>
      <c r="B2674" s="84">
        <v>200</v>
      </c>
      <c r="C2674" s="84" t="s">
        <v>109</v>
      </c>
      <c r="D2674" s="84">
        <v>1901</v>
      </c>
      <c r="E2674" s="84" t="s">
        <v>108</v>
      </c>
      <c r="F2674" s="85">
        <v>5.2026835182820523</v>
      </c>
      <c r="G2674" s="86"/>
    </row>
    <row r="2675" spans="1:7" x14ac:dyDescent="0.45">
      <c r="A2675" s="84">
        <v>99682</v>
      </c>
      <c r="B2675" s="84">
        <v>63</v>
      </c>
      <c r="C2675" s="84" t="s">
        <v>109</v>
      </c>
      <c r="D2675" s="84">
        <v>2002</v>
      </c>
      <c r="E2675" s="84" t="s">
        <v>108</v>
      </c>
      <c r="F2675" s="85">
        <v>41.317293534950807</v>
      </c>
      <c r="G2675" s="86"/>
    </row>
    <row r="2676" spans="1:7" x14ac:dyDescent="0.45">
      <c r="A2676" s="84">
        <v>99681</v>
      </c>
      <c r="B2676" s="84">
        <v>90</v>
      </c>
      <c r="C2676" s="84" t="s">
        <v>111</v>
      </c>
      <c r="D2676" s="84">
        <v>2002</v>
      </c>
      <c r="E2676" s="84" t="s">
        <v>108</v>
      </c>
      <c r="F2676" s="85">
        <v>38.431392675085362</v>
      </c>
      <c r="G2676" s="86"/>
    </row>
    <row r="2677" spans="1:7" ht="19.5" x14ac:dyDescent="0.45">
      <c r="A2677" s="84">
        <v>123882</v>
      </c>
      <c r="B2677" s="84">
        <v>90</v>
      </c>
      <c r="C2677" s="84" t="s">
        <v>109</v>
      </c>
      <c r="D2677" s="84">
        <v>2005</v>
      </c>
      <c r="E2677" s="84" t="s">
        <v>108</v>
      </c>
      <c r="F2677" s="85">
        <v>101.83788509090471</v>
      </c>
      <c r="G2677" s="86" t="s">
        <v>322</v>
      </c>
    </row>
    <row r="2678" spans="1:7" x14ac:dyDescent="0.45">
      <c r="A2678" s="84">
        <v>118620</v>
      </c>
      <c r="B2678" s="84">
        <v>50</v>
      </c>
      <c r="C2678" s="84" t="s">
        <v>109</v>
      </c>
      <c r="D2678" s="84">
        <v>1901</v>
      </c>
      <c r="E2678" s="84" t="s">
        <v>108</v>
      </c>
      <c r="F2678" s="85">
        <v>57.9900123121391</v>
      </c>
      <c r="G2678" s="86"/>
    </row>
    <row r="2679" spans="1:7" x14ac:dyDescent="0.45">
      <c r="A2679" s="84">
        <v>118628</v>
      </c>
      <c r="B2679" s="84">
        <v>110</v>
      </c>
      <c r="C2679" s="84" t="s">
        <v>109</v>
      </c>
      <c r="D2679" s="84">
        <v>2011</v>
      </c>
      <c r="E2679" s="84" t="s">
        <v>108</v>
      </c>
      <c r="F2679" s="85">
        <v>52.329634088700551</v>
      </c>
      <c r="G2679" s="86"/>
    </row>
    <row r="2680" spans="1:7" x14ac:dyDescent="0.45">
      <c r="A2680" s="84">
        <v>118632</v>
      </c>
      <c r="B2680" s="84">
        <v>110</v>
      </c>
      <c r="C2680" s="84" t="s">
        <v>109</v>
      </c>
      <c r="D2680" s="84">
        <v>2005</v>
      </c>
      <c r="E2680" s="84" t="s">
        <v>108</v>
      </c>
      <c r="F2680" s="85">
        <v>291.67540207185158</v>
      </c>
      <c r="G2680" s="86"/>
    </row>
    <row r="2681" spans="1:7" x14ac:dyDescent="0.45">
      <c r="A2681" s="84">
        <v>118633</v>
      </c>
      <c r="B2681" s="84">
        <v>110</v>
      </c>
      <c r="C2681" s="84" t="s">
        <v>109</v>
      </c>
      <c r="D2681" s="84">
        <v>2011</v>
      </c>
      <c r="E2681" s="84" t="s">
        <v>108</v>
      </c>
      <c r="F2681" s="85">
        <v>2.3501408033186468</v>
      </c>
      <c r="G2681" s="86"/>
    </row>
    <row r="2682" spans="1:7" x14ac:dyDescent="0.45">
      <c r="A2682" s="84">
        <v>133922</v>
      </c>
      <c r="B2682" s="84">
        <v>90</v>
      </c>
      <c r="C2682" s="84" t="s">
        <v>109</v>
      </c>
      <c r="D2682" s="84">
        <v>2002</v>
      </c>
      <c r="E2682" s="84" t="s">
        <v>108</v>
      </c>
      <c r="F2682" s="85">
        <v>235.7302292594745</v>
      </c>
      <c r="G2682" s="86"/>
    </row>
    <row r="2683" spans="1:7" x14ac:dyDescent="0.45">
      <c r="A2683" s="84">
        <v>133923</v>
      </c>
      <c r="B2683" s="84">
        <v>90</v>
      </c>
      <c r="C2683" s="84" t="s">
        <v>109</v>
      </c>
      <c r="D2683" s="84">
        <v>2002</v>
      </c>
      <c r="E2683" s="84" t="s">
        <v>108</v>
      </c>
      <c r="F2683" s="85">
        <v>238.22940902722959</v>
      </c>
      <c r="G2683" s="86"/>
    </row>
    <row r="2684" spans="1:7" x14ac:dyDescent="0.45">
      <c r="A2684" s="84">
        <v>133926</v>
      </c>
      <c r="B2684" s="84">
        <v>110</v>
      </c>
      <c r="C2684" s="84" t="s">
        <v>109</v>
      </c>
      <c r="D2684" s="84">
        <v>2006</v>
      </c>
      <c r="E2684" s="84" t="s">
        <v>108</v>
      </c>
      <c r="F2684" s="85">
        <v>584.7493153111194</v>
      </c>
      <c r="G2684" s="86"/>
    </row>
    <row r="2685" spans="1:7" x14ac:dyDescent="0.45">
      <c r="A2685" s="84">
        <v>133928</v>
      </c>
      <c r="B2685" s="84">
        <v>63</v>
      </c>
      <c r="C2685" s="84" t="s">
        <v>109</v>
      </c>
      <c r="D2685" s="84">
        <v>2005</v>
      </c>
      <c r="E2685" s="84" t="s">
        <v>108</v>
      </c>
      <c r="F2685" s="85">
        <v>37.620431556720177</v>
      </c>
      <c r="G2685" s="86"/>
    </row>
    <row r="2686" spans="1:7" x14ac:dyDescent="0.45">
      <c r="A2686" s="84">
        <v>133929</v>
      </c>
      <c r="B2686" s="84">
        <v>63</v>
      </c>
      <c r="C2686" s="84" t="s">
        <v>109</v>
      </c>
      <c r="D2686" s="84">
        <v>2005</v>
      </c>
      <c r="E2686" s="84" t="s">
        <v>108</v>
      </c>
      <c r="F2686" s="85">
        <v>33.580658894342847</v>
      </c>
      <c r="G2686" s="86"/>
    </row>
    <row r="2687" spans="1:7" x14ac:dyDescent="0.45">
      <c r="A2687" s="84">
        <v>133930</v>
      </c>
      <c r="B2687" s="84">
        <v>90</v>
      </c>
      <c r="C2687" s="84" t="s">
        <v>109</v>
      </c>
      <c r="D2687" s="84">
        <v>2005</v>
      </c>
      <c r="E2687" s="84" t="s">
        <v>108</v>
      </c>
      <c r="F2687" s="85">
        <v>215.48162175238721</v>
      </c>
      <c r="G2687" s="86"/>
    </row>
    <row r="2688" spans="1:7" x14ac:dyDescent="0.45">
      <c r="A2688" s="84">
        <v>133931</v>
      </c>
      <c r="B2688" s="84">
        <v>110</v>
      </c>
      <c r="C2688" s="84" t="s">
        <v>109</v>
      </c>
      <c r="D2688" s="84">
        <v>2006</v>
      </c>
      <c r="E2688" s="84" t="s">
        <v>108</v>
      </c>
      <c r="F2688" s="85">
        <v>0.25080027334598898</v>
      </c>
      <c r="G2688" s="86"/>
    </row>
    <row r="2689" spans="1:7" x14ac:dyDescent="0.45">
      <c r="A2689" s="84">
        <v>133932</v>
      </c>
      <c r="B2689" s="84">
        <v>63</v>
      </c>
      <c r="C2689" s="84" t="s">
        <v>109</v>
      </c>
      <c r="D2689" s="84">
        <v>2005</v>
      </c>
      <c r="E2689" s="84" t="s">
        <v>108</v>
      </c>
      <c r="F2689" s="85">
        <v>36.862044069707771</v>
      </c>
      <c r="G2689" s="86"/>
    </row>
    <row r="2690" spans="1:7" x14ac:dyDescent="0.45">
      <c r="A2690" s="84">
        <v>133933</v>
      </c>
      <c r="B2690" s="84">
        <v>110</v>
      </c>
      <c r="C2690" s="84" t="s">
        <v>109</v>
      </c>
      <c r="D2690" s="84">
        <v>2006</v>
      </c>
      <c r="E2690" s="84" t="s">
        <v>108</v>
      </c>
      <c r="F2690" s="85">
        <v>15.97692758031136</v>
      </c>
      <c r="G2690" s="86"/>
    </row>
    <row r="2691" spans="1:7" x14ac:dyDescent="0.45">
      <c r="A2691" s="84">
        <v>135098</v>
      </c>
      <c r="B2691" s="84">
        <v>90</v>
      </c>
      <c r="C2691" s="84" t="s">
        <v>109</v>
      </c>
      <c r="D2691" s="84">
        <v>1976</v>
      </c>
      <c r="E2691" s="84" t="s">
        <v>108</v>
      </c>
      <c r="F2691" s="85">
        <v>10.5160046727589</v>
      </c>
      <c r="G2691" s="86"/>
    </row>
    <row r="2692" spans="1:7" x14ac:dyDescent="0.45">
      <c r="A2692" s="84">
        <v>160832</v>
      </c>
      <c r="B2692" s="84">
        <v>40</v>
      </c>
      <c r="C2692" s="84" t="s">
        <v>109</v>
      </c>
      <c r="D2692" s="84">
        <v>2002</v>
      </c>
      <c r="E2692" s="84" t="s">
        <v>108</v>
      </c>
      <c r="F2692" s="85">
        <v>13.92132403768141</v>
      </c>
      <c r="G2692" s="86"/>
    </row>
    <row r="2693" spans="1:7" x14ac:dyDescent="0.45">
      <c r="A2693" s="84">
        <v>4123</v>
      </c>
      <c r="B2693" s="84">
        <v>75</v>
      </c>
      <c r="C2693" s="84" t="s">
        <v>109</v>
      </c>
      <c r="D2693" s="84">
        <v>2013</v>
      </c>
      <c r="E2693" s="84"/>
      <c r="F2693" s="85">
        <v>40.508984352837928</v>
      </c>
      <c r="G2693" s="86"/>
    </row>
    <row r="2694" spans="1:7" x14ac:dyDescent="0.45">
      <c r="A2694" s="84">
        <v>3899</v>
      </c>
      <c r="B2694" s="84">
        <v>32</v>
      </c>
      <c r="C2694" s="84" t="s">
        <v>176</v>
      </c>
      <c r="D2694" s="84">
        <v>2006</v>
      </c>
      <c r="E2694" s="84"/>
      <c r="F2694" s="85">
        <v>50.478589484681557</v>
      </c>
      <c r="G2694" s="86"/>
    </row>
    <row r="2695" spans="1:7" x14ac:dyDescent="0.45">
      <c r="A2695" s="84">
        <v>3379</v>
      </c>
      <c r="B2695" s="84">
        <v>110</v>
      </c>
      <c r="C2695" s="84" t="s">
        <v>109</v>
      </c>
      <c r="D2695" s="84">
        <v>2013</v>
      </c>
      <c r="E2695" s="84"/>
      <c r="F2695" s="85">
        <v>188.84807862512619</v>
      </c>
      <c r="G2695" s="86"/>
    </row>
    <row r="2696" spans="1:7" x14ac:dyDescent="0.45">
      <c r="A2696" s="84">
        <v>717</v>
      </c>
      <c r="B2696" s="84">
        <v>63</v>
      </c>
      <c r="C2696" s="84" t="s">
        <v>109</v>
      </c>
      <c r="D2696" s="84">
        <v>2012</v>
      </c>
      <c r="E2696" s="84"/>
      <c r="F2696" s="85">
        <v>72.409276061689141</v>
      </c>
      <c r="G2696" s="86"/>
    </row>
    <row r="2697" spans="1:7" x14ac:dyDescent="0.45">
      <c r="A2697" s="84">
        <v>3437</v>
      </c>
      <c r="B2697" s="84">
        <v>63</v>
      </c>
      <c r="C2697" s="84" t="s">
        <v>109</v>
      </c>
      <c r="D2697" s="84">
        <v>2012</v>
      </c>
      <c r="E2697" s="84"/>
      <c r="F2697" s="85">
        <v>49.301195133851039</v>
      </c>
      <c r="G2697" s="86"/>
    </row>
    <row r="2698" spans="1:7" x14ac:dyDescent="0.45">
      <c r="A2698" s="84">
        <v>3320</v>
      </c>
      <c r="B2698" s="84">
        <v>63</v>
      </c>
      <c r="C2698" s="84" t="s">
        <v>109</v>
      </c>
      <c r="D2698" s="84">
        <v>2012</v>
      </c>
      <c r="E2698" s="84"/>
      <c r="F2698" s="85">
        <v>81.92036760627839</v>
      </c>
      <c r="G2698" s="86"/>
    </row>
    <row r="2699" spans="1:7" x14ac:dyDescent="0.45">
      <c r="A2699" s="84">
        <v>118658</v>
      </c>
      <c r="B2699" s="84">
        <v>225</v>
      </c>
      <c r="C2699" s="84" t="s">
        <v>109</v>
      </c>
      <c r="D2699" s="84">
        <v>2011</v>
      </c>
      <c r="E2699" s="84" t="s">
        <v>108</v>
      </c>
      <c r="F2699" s="85">
        <v>162.88465623821909</v>
      </c>
      <c r="G2699" s="86"/>
    </row>
    <row r="2700" spans="1:7" x14ac:dyDescent="0.45">
      <c r="A2700" s="84">
        <v>133935</v>
      </c>
      <c r="B2700" s="84">
        <v>90</v>
      </c>
      <c r="C2700" s="84" t="s">
        <v>109</v>
      </c>
      <c r="D2700" s="84">
        <v>2002</v>
      </c>
      <c r="E2700" s="84" t="s">
        <v>108</v>
      </c>
      <c r="F2700" s="85">
        <v>225.24739423029729</v>
      </c>
      <c r="G2700" s="86"/>
    </row>
    <row r="2701" spans="1:7" x14ac:dyDescent="0.45">
      <c r="A2701" s="84">
        <v>133941</v>
      </c>
      <c r="B2701" s="84">
        <v>40</v>
      </c>
      <c r="C2701" s="84" t="s">
        <v>109</v>
      </c>
      <c r="D2701" s="84">
        <v>2002</v>
      </c>
      <c r="E2701" s="84" t="s">
        <v>108</v>
      </c>
      <c r="F2701" s="85">
        <v>19.595526644038529</v>
      </c>
      <c r="G2701" s="86"/>
    </row>
    <row r="2702" spans="1:7" x14ac:dyDescent="0.45">
      <c r="A2702" s="84">
        <v>118642</v>
      </c>
      <c r="B2702" s="84">
        <v>90</v>
      </c>
      <c r="C2702" s="84" t="s">
        <v>109</v>
      </c>
      <c r="D2702" s="84">
        <v>2011</v>
      </c>
      <c r="E2702" s="84" t="s">
        <v>108</v>
      </c>
      <c r="F2702" s="85">
        <v>0.71346913993560501</v>
      </c>
      <c r="G2702" s="86"/>
    </row>
    <row r="2703" spans="1:7" x14ac:dyDescent="0.45">
      <c r="A2703" s="84">
        <v>118662</v>
      </c>
      <c r="B2703" s="84">
        <v>110</v>
      </c>
      <c r="C2703" s="84" t="s">
        <v>109</v>
      </c>
      <c r="D2703" s="84">
        <v>2011</v>
      </c>
      <c r="E2703" s="84" t="s">
        <v>108</v>
      </c>
      <c r="F2703" s="85">
        <v>23.4304984609984</v>
      </c>
      <c r="G2703" s="86"/>
    </row>
    <row r="2704" spans="1:7" x14ac:dyDescent="0.45">
      <c r="A2704" s="84">
        <v>118663</v>
      </c>
      <c r="B2704" s="84">
        <v>110</v>
      </c>
      <c r="C2704" s="84" t="s">
        <v>109</v>
      </c>
      <c r="D2704" s="84">
        <v>2011</v>
      </c>
      <c r="E2704" s="84" t="s">
        <v>108</v>
      </c>
      <c r="F2704" s="85">
        <v>4.7600040222956244</v>
      </c>
      <c r="G2704" s="86"/>
    </row>
    <row r="2705" spans="1:7" x14ac:dyDescent="0.45">
      <c r="A2705" s="84">
        <v>118641</v>
      </c>
      <c r="B2705" s="84">
        <v>90</v>
      </c>
      <c r="C2705" s="84" t="s">
        <v>109</v>
      </c>
      <c r="D2705" s="84">
        <v>2002</v>
      </c>
      <c r="E2705" s="84" t="s">
        <v>108</v>
      </c>
      <c r="F2705" s="85">
        <v>138.62152360571599</v>
      </c>
      <c r="G2705" s="86"/>
    </row>
    <row r="2706" spans="1:7" x14ac:dyDescent="0.45">
      <c r="A2706" s="84">
        <v>118660</v>
      </c>
      <c r="B2706" s="84">
        <v>100</v>
      </c>
      <c r="C2706" s="84" t="s">
        <v>112</v>
      </c>
      <c r="D2706" s="84">
        <v>1901</v>
      </c>
      <c r="E2706" s="84" t="s">
        <v>108</v>
      </c>
      <c r="F2706" s="85">
        <v>11.36451113956856</v>
      </c>
      <c r="G2706" s="86"/>
    </row>
    <row r="2707" spans="1:7" x14ac:dyDescent="0.45">
      <c r="A2707" s="84">
        <v>127258</v>
      </c>
      <c r="B2707" s="84">
        <v>225</v>
      </c>
      <c r="C2707" s="84" t="s">
        <v>109</v>
      </c>
      <c r="D2707" s="84">
        <v>2012</v>
      </c>
      <c r="E2707" s="84" t="s">
        <v>108</v>
      </c>
      <c r="F2707" s="85">
        <v>472.48208704911968</v>
      </c>
      <c r="G2707" s="86"/>
    </row>
    <row r="2708" spans="1:7" x14ac:dyDescent="0.45">
      <c r="A2708" s="84">
        <v>120746</v>
      </c>
      <c r="B2708" s="84">
        <v>110</v>
      </c>
      <c r="C2708" s="84" t="s">
        <v>109</v>
      </c>
      <c r="D2708" s="84">
        <v>2012</v>
      </c>
      <c r="E2708" s="84" t="s">
        <v>108</v>
      </c>
      <c r="F2708" s="85">
        <v>219.3079126541669</v>
      </c>
      <c r="G2708" s="86"/>
    </row>
    <row r="2709" spans="1:7" x14ac:dyDescent="0.45">
      <c r="A2709" s="84">
        <v>120737</v>
      </c>
      <c r="B2709" s="84">
        <v>110</v>
      </c>
      <c r="C2709" s="84" t="s">
        <v>109</v>
      </c>
      <c r="D2709" s="84">
        <v>2012</v>
      </c>
      <c r="E2709" s="84" t="s">
        <v>108</v>
      </c>
      <c r="F2709" s="85">
        <v>51.064524693094221</v>
      </c>
      <c r="G2709" s="86"/>
    </row>
    <row r="2710" spans="1:7" x14ac:dyDescent="0.45">
      <c r="A2710" s="84">
        <v>120739</v>
      </c>
      <c r="B2710" s="84">
        <v>90</v>
      </c>
      <c r="C2710" s="84" t="s">
        <v>109</v>
      </c>
      <c r="D2710" s="84">
        <v>1901</v>
      </c>
      <c r="E2710" s="84" t="s">
        <v>108</v>
      </c>
      <c r="F2710" s="85">
        <v>10.00006482170375</v>
      </c>
      <c r="G2710" s="86"/>
    </row>
    <row r="2711" spans="1:7" x14ac:dyDescent="0.45">
      <c r="A2711" s="84">
        <v>134139</v>
      </c>
      <c r="B2711" s="84">
        <v>225</v>
      </c>
      <c r="C2711" s="84" t="s">
        <v>109</v>
      </c>
      <c r="D2711" s="84">
        <v>1901</v>
      </c>
      <c r="E2711" s="84" t="s">
        <v>108</v>
      </c>
      <c r="F2711" s="85">
        <v>0.97521413141449997</v>
      </c>
      <c r="G2711" s="86"/>
    </row>
    <row r="2712" spans="1:7" x14ac:dyDescent="0.45">
      <c r="A2712" s="84"/>
      <c r="B2712" s="84">
        <v>225</v>
      </c>
      <c r="C2712" s="84" t="s">
        <v>109</v>
      </c>
      <c r="D2712" s="84">
        <v>2011</v>
      </c>
      <c r="E2712" s="84"/>
      <c r="F2712" s="85">
        <v>12.40930846926425</v>
      </c>
      <c r="G2712" s="86"/>
    </row>
    <row r="2713" spans="1:7" x14ac:dyDescent="0.45">
      <c r="A2713" s="84">
        <v>114367</v>
      </c>
      <c r="B2713" s="84">
        <v>110</v>
      </c>
      <c r="C2713" s="84" t="s">
        <v>109</v>
      </c>
      <c r="D2713" s="84">
        <v>2009</v>
      </c>
      <c r="E2713" s="84" t="s">
        <v>108</v>
      </c>
      <c r="F2713" s="85">
        <v>15.08823932973122</v>
      </c>
      <c r="G2713" s="86" t="s">
        <v>323</v>
      </c>
    </row>
    <row r="2714" spans="1:7" x14ac:dyDescent="0.45">
      <c r="A2714" s="84">
        <v>114368</v>
      </c>
      <c r="B2714" s="84">
        <v>110</v>
      </c>
      <c r="C2714" s="84" t="s">
        <v>109</v>
      </c>
      <c r="D2714" s="84">
        <v>2009</v>
      </c>
      <c r="E2714" s="84" t="s">
        <v>108</v>
      </c>
      <c r="F2714" s="85">
        <v>9.6403617309629137</v>
      </c>
      <c r="G2714" s="86"/>
    </row>
    <row r="2715" spans="1:7" x14ac:dyDescent="0.45">
      <c r="A2715" s="84">
        <v>114369</v>
      </c>
      <c r="B2715" s="84">
        <v>110</v>
      </c>
      <c r="C2715" s="84" t="s">
        <v>109</v>
      </c>
      <c r="D2715" s="84">
        <v>2009</v>
      </c>
      <c r="E2715" s="84" t="s">
        <v>108</v>
      </c>
      <c r="F2715" s="85">
        <v>14.929288940284851</v>
      </c>
      <c r="G2715" s="86" t="s">
        <v>323</v>
      </c>
    </row>
    <row r="2716" spans="1:7" x14ac:dyDescent="0.45">
      <c r="A2716" s="84">
        <v>114370</v>
      </c>
      <c r="B2716" s="84">
        <v>110</v>
      </c>
      <c r="C2716" s="84" t="s">
        <v>109</v>
      </c>
      <c r="D2716" s="84">
        <v>2009</v>
      </c>
      <c r="E2716" s="84" t="s">
        <v>108</v>
      </c>
      <c r="F2716" s="85">
        <v>9.4003780220711768</v>
      </c>
      <c r="G2716" s="86"/>
    </row>
    <row r="2717" spans="1:7" x14ac:dyDescent="0.45">
      <c r="A2717" s="84">
        <v>120758</v>
      </c>
      <c r="B2717" s="84">
        <v>110</v>
      </c>
      <c r="C2717" s="84" t="s">
        <v>109</v>
      </c>
      <c r="D2717" s="84">
        <v>2012</v>
      </c>
      <c r="E2717" s="84" t="s">
        <v>108</v>
      </c>
      <c r="F2717" s="85">
        <v>258.38326522351099</v>
      </c>
      <c r="G2717" s="86"/>
    </row>
    <row r="2718" spans="1:7" x14ac:dyDescent="0.45">
      <c r="A2718" s="84">
        <v>120760</v>
      </c>
      <c r="B2718" s="84">
        <v>90</v>
      </c>
      <c r="C2718" s="84" t="s">
        <v>109</v>
      </c>
      <c r="D2718" s="84">
        <v>2009</v>
      </c>
      <c r="E2718" s="84" t="s">
        <v>108</v>
      </c>
      <c r="F2718" s="85">
        <v>49.070933142997148</v>
      </c>
      <c r="G2718" s="86"/>
    </row>
    <row r="2719" spans="1:7" x14ac:dyDescent="0.45">
      <c r="A2719" s="84">
        <v>122544</v>
      </c>
      <c r="B2719" s="84">
        <v>225</v>
      </c>
      <c r="C2719" s="84" t="s">
        <v>109</v>
      </c>
      <c r="D2719" s="84">
        <v>2013</v>
      </c>
      <c r="E2719" s="84" t="s">
        <v>108</v>
      </c>
      <c r="F2719" s="85">
        <v>49.937806393679423</v>
      </c>
      <c r="G2719" s="86"/>
    </row>
    <row r="2720" spans="1:7" ht="19.5" x14ac:dyDescent="0.45">
      <c r="A2720" s="84">
        <v>122557</v>
      </c>
      <c r="B2720" s="84">
        <v>315</v>
      </c>
      <c r="C2720" s="84" t="s">
        <v>109</v>
      </c>
      <c r="D2720" s="84">
        <v>2013</v>
      </c>
      <c r="E2720" s="84" t="s">
        <v>108</v>
      </c>
      <c r="F2720" s="85">
        <v>424.41132442684648</v>
      </c>
      <c r="G2720" s="86" t="s">
        <v>324</v>
      </c>
    </row>
    <row r="2721" spans="1:7" x14ac:dyDescent="0.45">
      <c r="A2721" s="84">
        <v>144929</v>
      </c>
      <c r="B2721" s="84">
        <v>225</v>
      </c>
      <c r="C2721" s="84" t="s">
        <v>109</v>
      </c>
      <c r="D2721" s="84">
        <v>2018</v>
      </c>
      <c r="E2721" s="84" t="s">
        <v>108</v>
      </c>
      <c r="F2721" s="85">
        <v>37.733911576732751</v>
      </c>
      <c r="G2721" s="86"/>
    </row>
    <row r="2722" spans="1:7" x14ac:dyDescent="0.45">
      <c r="A2722" s="84"/>
      <c r="B2722" s="84">
        <v>225</v>
      </c>
      <c r="C2722" s="84" t="s">
        <v>109</v>
      </c>
      <c r="D2722" s="84">
        <v>2018</v>
      </c>
      <c r="E2722" s="84"/>
      <c r="F2722" s="85">
        <v>2.6228380411492802</v>
      </c>
      <c r="G2722" s="86"/>
    </row>
    <row r="2723" spans="1:7" x14ac:dyDescent="0.45">
      <c r="A2723" s="84">
        <v>122553</v>
      </c>
      <c r="B2723" s="84">
        <v>225</v>
      </c>
      <c r="C2723" s="84" t="s">
        <v>109</v>
      </c>
      <c r="D2723" s="84">
        <v>2013</v>
      </c>
      <c r="E2723" s="84" t="s">
        <v>108</v>
      </c>
      <c r="F2723" s="85">
        <v>44.608415570808489</v>
      </c>
      <c r="G2723" s="86"/>
    </row>
    <row r="2724" spans="1:7" x14ac:dyDescent="0.45">
      <c r="A2724" s="84">
        <v>122558</v>
      </c>
      <c r="B2724" s="84">
        <v>225</v>
      </c>
      <c r="C2724" s="84" t="s">
        <v>109</v>
      </c>
      <c r="D2724" s="84">
        <v>2013</v>
      </c>
      <c r="E2724" s="84" t="s">
        <v>108</v>
      </c>
      <c r="F2724" s="85">
        <v>42.991050404258473</v>
      </c>
      <c r="G2724" s="86"/>
    </row>
    <row r="2725" spans="1:7" x14ac:dyDescent="0.45">
      <c r="A2725" s="84">
        <v>123379</v>
      </c>
      <c r="B2725" s="84">
        <v>160</v>
      </c>
      <c r="C2725" s="84" t="s">
        <v>114</v>
      </c>
      <c r="D2725" s="84">
        <v>1994</v>
      </c>
      <c r="E2725" s="84" t="s">
        <v>108</v>
      </c>
      <c r="F2725" s="85">
        <v>0.31272776171448102</v>
      </c>
      <c r="G2725" s="86"/>
    </row>
    <row r="2726" spans="1:7" x14ac:dyDescent="0.45">
      <c r="A2726" s="84">
        <v>123380</v>
      </c>
      <c r="B2726" s="84">
        <v>225</v>
      </c>
      <c r="C2726" s="84" t="s">
        <v>109</v>
      </c>
      <c r="D2726" s="84">
        <v>2017</v>
      </c>
      <c r="E2726" s="84" t="s">
        <v>108</v>
      </c>
      <c r="F2726" s="85">
        <v>254.0993372158097</v>
      </c>
      <c r="G2726" s="86"/>
    </row>
    <row r="2727" spans="1:7" x14ac:dyDescent="0.45">
      <c r="A2727" s="84">
        <v>123382</v>
      </c>
      <c r="B2727" s="84">
        <v>225</v>
      </c>
      <c r="C2727" s="84" t="s">
        <v>109</v>
      </c>
      <c r="D2727" s="84">
        <v>2014</v>
      </c>
      <c r="E2727" s="84" t="s">
        <v>108</v>
      </c>
      <c r="F2727" s="85">
        <v>29.09337307024806</v>
      </c>
      <c r="G2727" s="86"/>
    </row>
    <row r="2728" spans="1:7" x14ac:dyDescent="0.45">
      <c r="A2728" s="84">
        <v>123392</v>
      </c>
      <c r="B2728" s="84">
        <v>225</v>
      </c>
      <c r="C2728" s="84" t="s">
        <v>109</v>
      </c>
      <c r="D2728" s="84">
        <v>2012</v>
      </c>
      <c r="E2728" s="84" t="s">
        <v>108</v>
      </c>
      <c r="F2728" s="85">
        <v>429.05723768923599</v>
      </c>
      <c r="G2728" s="86"/>
    </row>
    <row r="2729" spans="1:7" x14ac:dyDescent="0.45">
      <c r="A2729" s="84">
        <v>123393</v>
      </c>
      <c r="B2729" s="84">
        <v>110</v>
      </c>
      <c r="C2729" s="84" t="s">
        <v>109</v>
      </c>
      <c r="D2729" s="84">
        <v>2014</v>
      </c>
      <c r="E2729" s="84" t="s">
        <v>108</v>
      </c>
      <c r="F2729" s="85">
        <v>82.355795060784018</v>
      </c>
      <c r="G2729" s="86"/>
    </row>
    <row r="2730" spans="1:7" x14ac:dyDescent="0.45">
      <c r="A2730" s="84">
        <v>123394</v>
      </c>
      <c r="B2730" s="84">
        <v>110</v>
      </c>
      <c r="C2730" s="84" t="s">
        <v>109</v>
      </c>
      <c r="D2730" s="84">
        <v>2013</v>
      </c>
      <c r="E2730" s="84" t="s">
        <v>108</v>
      </c>
      <c r="F2730" s="85">
        <v>14.03283127137426</v>
      </c>
      <c r="G2730" s="86"/>
    </row>
    <row r="2731" spans="1:7" x14ac:dyDescent="0.45">
      <c r="A2731" s="84">
        <v>127289</v>
      </c>
      <c r="B2731" s="84">
        <v>315</v>
      </c>
      <c r="C2731" s="84" t="s">
        <v>109</v>
      </c>
      <c r="D2731" s="84">
        <v>2009</v>
      </c>
      <c r="E2731" s="84" t="s">
        <v>108</v>
      </c>
      <c r="F2731" s="85">
        <v>476.79971316425741</v>
      </c>
      <c r="G2731" s="86"/>
    </row>
    <row r="2732" spans="1:7" x14ac:dyDescent="0.45">
      <c r="A2732" s="84">
        <v>127290</v>
      </c>
      <c r="B2732" s="84">
        <v>315</v>
      </c>
      <c r="C2732" s="84" t="s">
        <v>109</v>
      </c>
      <c r="D2732" s="84">
        <v>2009</v>
      </c>
      <c r="E2732" s="84" t="s">
        <v>108</v>
      </c>
      <c r="F2732" s="85">
        <v>288.82663074755322</v>
      </c>
      <c r="G2732" s="86"/>
    </row>
    <row r="2733" spans="1:7" x14ac:dyDescent="0.45">
      <c r="A2733" s="84">
        <v>127291</v>
      </c>
      <c r="B2733" s="84">
        <v>315</v>
      </c>
      <c r="C2733" s="84" t="s">
        <v>109</v>
      </c>
      <c r="D2733" s="84">
        <v>2016</v>
      </c>
      <c r="E2733" s="84" t="s">
        <v>108</v>
      </c>
      <c r="F2733" s="85">
        <v>54.501025581904067</v>
      </c>
      <c r="G2733" s="86"/>
    </row>
    <row r="2734" spans="1:7" x14ac:dyDescent="0.45">
      <c r="A2734" s="84">
        <v>127292</v>
      </c>
      <c r="B2734" s="84">
        <v>225</v>
      </c>
      <c r="C2734" s="84" t="s">
        <v>109</v>
      </c>
      <c r="D2734" s="84">
        <v>2009</v>
      </c>
      <c r="E2734" s="84" t="s">
        <v>108</v>
      </c>
      <c r="F2734" s="85">
        <v>41.985604580986127</v>
      </c>
      <c r="G2734" s="86"/>
    </row>
    <row r="2735" spans="1:7" x14ac:dyDescent="0.45">
      <c r="A2735" s="84">
        <v>137329</v>
      </c>
      <c r="B2735" s="84">
        <v>225</v>
      </c>
      <c r="C2735" s="84" t="s">
        <v>109</v>
      </c>
      <c r="D2735" s="84">
        <v>2008</v>
      </c>
      <c r="E2735" s="84" t="s">
        <v>108</v>
      </c>
      <c r="F2735" s="85">
        <v>4.0851838017520157</v>
      </c>
      <c r="G2735" s="86"/>
    </row>
    <row r="2736" spans="1:7" x14ac:dyDescent="0.45">
      <c r="A2736" s="84">
        <v>139560</v>
      </c>
      <c r="B2736" s="84">
        <v>200</v>
      </c>
      <c r="C2736" s="84" t="s">
        <v>112</v>
      </c>
      <c r="D2736" s="84">
        <v>1901</v>
      </c>
      <c r="E2736" s="84" t="s">
        <v>108</v>
      </c>
      <c r="F2736" s="85">
        <v>118.2118773756885</v>
      </c>
      <c r="G2736" s="86"/>
    </row>
    <row r="2737" spans="1:7" x14ac:dyDescent="0.45">
      <c r="A2737" s="84">
        <v>141736</v>
      </c>
      <c r="B2737" s="84">
        <v>110</v>
      </c>
      <c r="C2737" s="84" t="s">
        <v>109</v>
      </c>
      <c r="D2737" s="84">
        <v>2006</v>
      </c>
      <c r="E2737" s="84" t="s">
        <v>108</v>
      </c>
      <c r="F2737" s="85">
        <v>9.9279831199020876</v>
      </c>
      <c r="G2737" s="86"/>
    </row>
    <row r="2738" spans="1:7" x14ac:dyDescent="0.45">
      <c r="A2738" s="84">
        <v>143716</v>
      </c>
      <c r="B2738" s="84">
        <v>110</v>
      </c>
      <c r="C2738" s="84" t="s">
        <v>109</v>
      </c>
      <c r="D2738" s="84">
        <v>2014</v>
      </c>
      <c r="E2738" s="84" t="s">
        <v>108</v>
      </c>
      <c r="F2738" s="85">
        <v>231.02978548573159</v>
      </c>
      <c r="G2738" s="86"/>
    </row>
    <row r="2739" spans="1:7" x14ac:dyDescent="0.45">
      <c r="A2739" s="84">
        <v>144693</v>
      </c>
      <c r="B2739" s="84">
        <v>225</v>
      </c>
      <c r="C2739" s="84" t="s">
        <v>109</v>
      </c>
      <c r="D2739" s="84">
        <v>2018</v>
      </c>
      <c r="E2739" s="84" t="s">
        <v>108</v>
      </c>
      <c r="F2739" s="85">
        <v>382.94337493785832</v>
      </c>
      <c r="G2739" s="86"/>
    </row>
    <row r="2740" spans="1:7" x14ac:dyDescent="0.45">
      <c r="A2740" s="84">
        <v>150070</v>
      </c>
      <c r="B2740" s="84">
        <v>50</v>
      </c>
      <c r="C2740" s="84" t="s">
        <v>109</v>
      </c>
      <c r="D2740" s="84">
        <v>2018</v>
      </c>
      <c r="E2740" s="84" t="s">
        <v>108</v>
      </c>
      <c r="F2740" s="85">
        <v>46.021316943828772</v>
      </c>
      <c r="G2740" s="86"/>
    </row>
    <row r="2741" spans="1:7" x14ac:dyDescent="0.45">
      <c r="A2741" s="84"/>
      <c r="B2741" s="84">
        <v>160</v>
      </c>
      <c r="C2741" s="84" t="s">
        <v>114</v>
      </c>
      <c r="D2741" s="84">
        <v>1994</v>
      </c>
      <c r="E2741" s="84"/>
      <c r="F2741" s="85">
        <v>21.622289612928601</v>
      </c>
      <c r="G2741" s="86"/>
    </row>
    <row r="2742" spans="1:7" x14ac:dyDescent="0.45">
      <c r="A2742" s="84">
        <v>99733</v>
      </c>
      <c r="B2742" s="84">
        <v>225</v>
      </c>
      <c r="C2742" s="84" t="s">
        <v>109</v>
      </c>
      <c r="D2742" s="84">
        <v>2004</v>
      </c>
      <c r="E2742" s="84" t="s">
        <v>108</v>
      </c>
      <c r="F2742" s="85">
        <v>92.305274031723428</v>
      </c>
      <c r="G2742" s="86"/>
    </row>
    <row r="2743" spans="1:7" x14ac:dyDescent="0.45">
      <c r="A2743" s="84">
        <v>115587</v>
      </c>
      <c r="B2743" s="84">
        <v>200</v>
      </c>
      <c r="C2743" s="84" t="s">
        <v>112</v>
      </c>
      <c r="D2743" s="84">
        <v>1976</v>
      </c>
      <c r="E2743" s="84" t="s">
        <v>108</v>
      </c>
      <c r="F2743" s="85">
        <v>27.913686786849951</v>
      </c>
      <c r="G2743" s="86"/>
    </row>
    <row r="2744" spans="1:7" x14ac:dyDescent="0.45">
      <c r="A2744" s="84">
        <v>115588</v>
      </c>
      <c r="B2744" s="84">
        <v>110</v>
      </c>
      <c r="C2744" s="84" t="s">
        <v>109</v>
      </c>
      <c r="D2744" s="84">
        <v>2004</v>
      </c>
      <c r="E2744" s="84" t="s">
        <v>108</v>
      </c>
      <c r="F2744" s="85">
        <v>56.134129073466752</v>
      </c>
      <c r="G2744" s="86"/>
    </row>
    <row r="2745" spans="1:7" x14ac:dyDescent="0.45">
      <c r="A2745" s="84">
        <v>116064</v>
      </c>
      <c r="B2745" s="84">
        <v>110</v>
      </c>
      <c r="C2745" s="84" t="s">
        <v>109</v>
      </c>
      <c r="D2745" s="84">
        <v>2007</v>
      </c>
      <c r="E2745" s="84" t="s">
        <v>108</v>
      </c>
      <c r="F2745" s="85">
        <v>34.964053583290152</v>
      </c>
      <c r="G2745" s="86"/>
    </row>
    <row r="2746" spans="1:7" x14ac:dyDescent="0.45">
      <c r="A2746" s="84">
        <v>122297</v>
      </c>
      <c r="B2746" s="84">
        <v>110</v>
      </c>
      <c r="C2746" s="84" t="s">
        <v>109</v>
      </c>
      <c r="D2746" s="84">
        <v>2004</v>
      </c>
      <c r="E2746" s="84" t="s">
        <v>108</v>
      </c>
      <c r="F2746" s="85">
        <v>32.865291592217119</v>
      </c>
      <c r="G2746" s="86"/>
    </row>
    <row r="2747" spans="1:7" x14ac:dyDescent="0.45">
      <c r="A2747" s="84">
        <v>122497</v>
      </c>
      <c r="B2747" s="84">
        <v>63</v>
      </c>
      <c r="C2747" s="84" t="s">
        <v>109</v>
      </c>
      <c r="D2747" s="84">
        <v>2013</v>
      </c>
      <c r="E2747" s="84" t="s">
        <v>108</v>
      </c>
      <c r="F2747" s="85">
        <v>42.838656776584337</v>
      </c>
      <c r="G2747" s="86"/>
    </row>
    <row r="2748" spans="1:7" x14ac:dyDescent="0.45">
      <c r="A2748" s="84">
        <v>122498</v>
      </c>
      <c r="B2748" s="84">
        <v>200</v>
      </c>
      <c r="C2748" s="84" t="s">
        <v>109</v>
      </c>
      <c r="D2748" s="84">
        <v>2014</v>
      </c>
      <c r="E2748" s="84" t="s">
        <v>108</v>
      </c>
      <c r="F2748" s="85">
        <v>3.8778582428953232</v>
      </c>
      <c r="G2748" s="86" t="s">
        <v>325</v>
      </c>
    </row>
    <row r="2749" spans="1:7" x14ac:dyDescent="0.45">
      <c r="A2749" s="84">
        <v>122501</v>
      </c>
      <c r="B2749" s="84">
        <v>225</v>
      </c>
      <c r="C2749" s="84" t="s">
        <v>109</v>
      </c>
      <c r="D2749" s="84">
        <v>2007</v>
      </c>
      <c r="E2749" s="84" t="s">
        <v>108</v>
      </c>
      <c r="F2749" s="85">
        <v>133.57321705219641</v>
      </c>
      <c r="G2749" s="86"/>
    </row>
    <row r="2750" spans="1:7" x14ac:dyDescent="0.45">
      <c r="A2750" s="84">
        <v>122503</v>
      </c>
      <c r="B2750" s="84">
        <v>200</v>
      </c>
      <c r="C2750" s="84" t="s">
        <v>112</v>
      </c>
      <c r="D2750" s="84">
        <v>1976</v>
      </c>
      <c r="E2750" s="84" t="s">
        <v>108</v>
      </c>
      <c r="F2750" s="85">
        <v>22.61050534316362</v>
      </c>
      <c r="G2750" s="86"/>
    </row>
    <row r="2751" spans="1:7" x14ac:dyDescent="0.45">
      <c r="A2751" s="84">
        <v>122504</v>
      </c>
      <c r="B2751" s="84">
        <v>225</v>
      </c>
      <c r="C2751" s="84" t="s">
        <v>109</v>
      </c>
      <c r="D2751" s="84">
        <v>2013</v>
      </c>
      <c r="E2751" s="84" t="s">
        <v>108</v>
      </c>
      <c r="F2751" s="85">
        <v>12.01511735008069</v>
      </c>
      <c r="G2751" s="86"/>
    </row>
    <row r="2752" spans="1:7" x14ac:dyDescent="0.45">
      <c r="A2752" s="84">
        <v>122505</v>
      </c>
      <c r="B2752" s="84">
        <v>200</v>
      </c>
      <c r="C2752" s="84" t="s">
        <v>112</v>
      </c>
      <c r="D2752" s="84">
        <v>1976</v>
      </c>
      <c r="E2752" s="84" t="s">
        <v>108</v>
      </c>
      <c r="F2752" s="85">
        <v>27.961869446573608</v>
      </c>
      <c r="G2752" s="86"/>
    </row>
    <row r="2753" spans="1:7" x14ac:dyDescent="0.45">
      <c r="A2753" s="84">
        <v>122506</v>
      </c>
      <c r="B2753" s="84">
        <v>225</v>
      </c>
      <c r="C2753" s="84" t="s">
        <v>109</v>
      </c>
      <c r="D2753" s="84">
        <v>2007</v>
      </c>
      <c r="E2753" s="84" t="s">
        <v>108</v>
      </c>
      <c r="F2753" s="85">
        <v>65.463824032957049</v>
      </c>
      <c r="G2753" s="86"/>
    </row>
    <row r="2754" spans="1:7" x14ac:dyDescent="0.45">
      <c r="A2754" s="84">
        <v>122555</v>
      </c>
      <c r="B2754" s="84">
        <v>225</v>
      </c>
      <c r="C2754" s="84" t="s">
        <v>109</v>
      </c>
      <c r="D2754" s="84">
        <v>2013</v>
      </c>
      <c r="E2754" s="84" t="s">
        <v>108</v>
      </c>
      <c r="F2754" s="85">
        <v>22.462587274965259</v>
      </c>
      <c r="G2754" s="86"/>
    </row>
    <row r="2755" spans="1:7" x14ac:dyDescent="0.45">
      <c r="A2755" s="84">
        <v>122575</v>
      </c>
      <c r="B2755" s="84">
        <v>200</v>
      </c>
      <c r="C2755" s="84" t="s">
        <v>112</v>
      </c>
      <c r="D2755" s="84">
        <v>1976</v>
      </c>
      <c r="E2755" s="84" t="s">
        <v>108</v>
      </c>
      <c r="F2755" s="85">
        <v>4.0045693778798972</v>
      </c>
      <c r="G2755" s="86"/>
    </row>
    <row r="2756" spans="1:7" x14ac:dyDescent="0.45">
      <c r="A2756" s="84">
        <v>122576</v>
      </c>
      <c r="B2756" s="84">
        <v>225</v>
      </c>
      <c r="C2756" s="84" t="s">
        <v>109</v>
      </c>
      <c r="D2756" s="84">
        <v>2013</v>
      </c>
      <c r="E2756" s="84" t="s">
        <v>108</v>
      </c>
      <c r="F2756" s="85">
        <v>671.56814704022668</v>
      </c>
      <c r="G2756" s="86"/>
    </row>
    <row r="2757" spans="1:7" x14ac:dyDescent="0.45">
      <c r="A2757" s="84">
        <v>135266</v>
      </c>
      <c r="B2757" s="84">
        <v>225</v>
      </c>
      <c r="C2757" s="84" t="s">
        <v>109</v>
      </c>
      <c r="D2757" s="84">
        <v>2013</v>
      </c>
      <c r="E2757" s="84" t="s">
        <v>108</v>
      </c>
      <c r="F2757" s="85">
        <v>5.5894388899280996</v>
      </c>
      <c r="G2757" s="86"/>
    </row>
    <row r="2758" spans="1:7" x14ac:dyDescent="0.45">
      <c r="A2758" s="84"/>
      <c r="B2758" s="84">
        <v>110</v>
      </c>
      <c r="C2758" s="84" t="s">
        <v>109</v>
      </c>
      <c r="D2758" s="84">
        <v>2004</v>
      </c>
      <c r="E2758" s="84"/>
      <c r="F2758" s="85">
        <v>4.9131179984533819</v>
      </c>
      <c r="G2758" s="86"/>
    </row>
    <row r="2759" spans="1:7" x14ac:dyDescent="0.45">
      <c r="A2759" s="84"/>
      <c r="B2759" s="84">
        <v>110</v>
      </c>
      <c r="C2759" s="84" t="s">
        <v>109</v>
      </c>
      <c r="D2759" s="84">
        <v>2004</v>
      </c>
      <c r="E2759" s="84"/>
      <c r="F2759" s="85">
        <v>3.6074170159746002</v>
      </c>
      <c r="G2759" s="86"/>
    </row>
    <row r="2760" spans="1:7" x14ac:dyDescent="0.45">
      <c r="A2760" s="84">
        <v>106208</v>
      </c>
      <c r="B2760" s="84"/>
      <c r="C2760" s="84"/>
      <c r="D2760" s="84">
        <v>1901</v>
      </c>
      <c r="E2760" s="84" t="s">
        <v>108</v>
      </c>
      <c r="F2760" s="85">
        <v>25.24943550000836</v>
      </c>
      <c r="G2760" s="86"/>
    </row>
    <row r="2761" spans="1:7" x14ac:dyDescent="0.45">
      <c r="A2761" s="84">
        <v>114970</v>
      </c>
      <c r="B2761" s="84">
        <v>100</v>
      </c>
      <c r="C2761" s="84" t="s">
        <v>112</v>
      </c>
      <c r="D2761" s="84">
        <v>1901</v>
      </c>
      <c r="E2761" s="84" t="s">
        <v>108</v>
      </c>
      <c r="F2761" s="85">
        <v>7.4996295731267244</v>
      </c>
      <c r="G2761" s="86"/>
    </row>
    <row r="2762" spans="1:7" x14ac:dyDescent="0.45">
      <c r="A2762" s="84">
        <v>114971</v>
      </c>
      <c r="B2762" s="84">
        <v>200</v>
      </c>
      <c r="C2762" s="84" t="s">
        <v>112</v>
      </c>
      <c r="D2762" s="84">
        <v>1901</v>
      </c>
      <c r="E2762" s="84" t="s">
        <v>108</v>
      </c>
      <c r="F2762" s="85">
        <v>144.1259244376605</v>
      </c>
      <c r="G2762" s="86"/>
    </row>
    <row r="2763" spans="1:7" x14ac:dyDescent="0.45">
      <c r="A2763" s="84">
        <v>116420</v>
      </c>
      <c r="B2763" s="84">
        <v>100</v>
      </c>
      <c r="C2763" s="84" t="s">
        <v>112</v>
      </c>
      <c r="D2763" s="84">
        <v>1901</v>
      </c>
      <c r="E2763" s="84" t="s">
        <v>108</v>
      </c>
      <c r="F2763" s="85">
        <v>89.631227719957806</v>
      </c>
      <c r="G2763" s="86"/>
    </row>
    <row r="2764" spans="1:7" x14ac:dyDescent="0.45">
      <c r="A2764" s="84">
        <v>116422</v>
      </c>
      <c r="B2764" s="84"/>
      <c r="C2764" s="84"/>
      <c r="D2764" s="84">
        <v>1901</v>
      </c>
      <c r="E2764" s="84" t="s">
        <v>108</v>
      </c>
      <c r="F2764" s="85">
        <v>143.07017034098999</v>
      </c>
      <c r="G2764" s="86"/>
    </row>
    <row r="2765" spans="1:7" x14ac:dyDescent="0.45">
      <c r="A2765" s="84">
        <v>122510</v>
      </c>
      <c r="B2765" s="84">
        <v>110</v>
      </c>
      <c r="C2765" s="84" t="s">
        <v>109</v>
      </c>
      <c r="D2765" s="84">
        <v>2013</v>
      </c>
      <c r="E2765" s="84" t="s">
        <v>108</v>
      </c>
      <c r="F2765" s="85">
        <v>82.13287210743465</v>
      </c>
      <c r="G2765" s="86"/>
    </row>
    <row r="2766" spans="1:7" x14ac:dyDescent="0.45">
      <c r="A2766" s="84">
        <v>122515</v>
      </c>
      <c r="B2766" s="84">
        <v>225</v>
      </c>
      <c r="C2766" s="84" t="s">
        <v>109</v>
      </c>
      <c r="D2766" s="84">
        <v>2013</v>
      </c>
      <c r="E2766" s="84" t="s">
        <v>108</v>
      </c>
      <c r="F2766" s="85">
        <v>269.58937787950822</v>
      </c>
      <c r="G2766" s="86"/>
    </row>
    <row r="2767" spans="1:7" x14ac:dyDescent="0.45">
      <c r="A2767" s="84">
        <v>122563</v>
      </c>
      <c r="B2767" s="84">
        <v>110</v>
      </c>
      <c r="C2767" s="84" t="s">
        <v>109</v>
      </c>
      <c r="D2767" s="84">
        <v>2013</v>
      </c>
      <c r="E2767" s="84" t="s">
        <v>108</v>
      </c>
      <c r="F2767" s="85">
        <v>38.028605985074051</v>
      </c>
      <c r="G2767" s="86"/>
    </row>
    <row r="2768" spans="1:7" x14ac:dyDescent="0.45">
      <c r="A2768" s="84">
        <v>122564</v>
      </c>
      <c r="B2768" s="84">
        <v>225</v>
      </c>
      <c r="C2768" s="84" t="s">
        <v>109</v>
      </c>
      <c r="D2768" s="84">
        <v>2013</v>
      </c>
      <c r="E2768" s="84" t="s">
        <v>108</v>
      </c>
      <c r="F2768" s="85">
        <v>48.336224638904874</v>
      </c>
      <c r="G2768" s="86"/>
    </row>
    <row r="2769" spans="1:7" x14ac:dyDescent="0.45">
      <c r="A2769" s="84">
        <v>122568</v>
      </c>
      <c r="B2769" s="84">
        <v>160</v>
      </c>
      <c r="C2769" s="84" t="s">
        <v>109</v>
      </c>
      <c r="D2769" s="84">
        <v>2013</v>
      </c>
      <c r="E2769" s="84" t="s">
        <v>108</v>
      </c>
      <c r="F2769" s="85">
        <v>43.370233170762198</v>
      </c>
      <c r="G2769" s="86"/>
    </row>
    <row r="2770" spans="1:7" x14ac:dyDescent="0.45">
      <c r="A2770" s="84">
        <v>124852</v>
      </c>
      <c r="B2770" s="84">
        <v>100</v>
      </c>
      <c r="C2770" s="84" t="s">
        <v>112</v>
      </c>
      <c r="D2770" s="84">
        <v>1901</v>
      </c>
      <c r="E2770" s="84" t="s">
        <v>108</v>
      </c>
      <c r="F2770" s="85">
        <v>215.91733269414769</v>
      </c>
      <c r="G2770" s="86" t="s">
        <v>174</v>
      </c>
    </row>
    <row r="2771" spans="1:7" x14ac:dyDescent="0.45">
      <c r="A2771" s="84">
        <v>124970</v>
      </c>
      <c r="B2771" s="84">
        <v>110</v>
      </c>
      <c r="C2771" s="84" t="s">
        <v>109</v>
      </c>
      <c r="D2771" s="84">
        <v>2015</v>
      </c>
      <c r="E2771" s="84" t="s">
        <v>108</v>
      </c>
      <c r="F2771" s="85">
        <v>59.549973940878253</v>
      </c>
      <c r="G2771" s="86"/>
    </row>
    <row r="2772" spans="1:7" x14ac:dyDescent="0.45">
      <c r="A2772" s="84">
        <v>124973</v>
      </c>
      <c r="B2772" s="84">
        <v>200</v>
      </c>
      <c r="C2772" s="84" t="s">
        <v>112</v>
      </c>
      <c r="D2772" s="84">
        <v>1901</v>
      </c>
      <c r="E2772" s="84" t="s">
        <v>108</v>
      </c>
      <c r="F2772" s="85">
        <v>48.228624808130292</v>
      </c>
      <c r="G2772" s="86"/>
    </row>
    <row r="2773" spans="1:7" x14ac:dyDescent="0.45">
      <c r="A2773" s="84">
        <v>124974</v>
      </c>
      <c r="B2773" s="84">
        <v>200</v>
      </c>
      <c r="C2773" s="84" t="s">
        <v>112</v>
      </c>
      <c r="D2773" s="84">
        <v>1901</v>
      </c>
      <c r="E2773" s="84" t="s">
        <v>108</v>
      </c>
      <c r="F2773" s="85">
        <v>258.87600584409392</v>
      </c>
      <c r="G2773" s="86"/>
    </row>
    <row r="2774" spans="1:7" x14ac:dyDescent="0.45">
      <c r="A2774" s="84">
        <v>124975</v>
      </c>
      <c r="B2774" s="84">
        <v>225</v>
      </c>
      <c r="C2774" s="84" t="s">
        <v>109</v>
      </c>
      <c r="D2774" s="84">
        <v>2015</v>
      </c>
      <c r="E2774" s="84" t="s">
        <v>108</v>
      </c>
      <c r="F2774" s="85">
        <v>1.3265143139737661</v>
      </c>
      <c r="G2774" s="86"/>
    </row>
    <row r="2775" spans="1:7" x14ac:dyDescent="0.45">
      <c r="A2775" s="84">
        <v>124976</v>
      </c>
      <c r="B2775" s="84">
        <v>110</v>
      </c>
      <c r="C2775" s="84" t="s">
        <v>109</v>
      </c>
      <c r="D2775" s="84">
        <v>2015</v>
      </c>
      <c r="E2775" s="84" t="s">
        <v>108</v>
      </c>
      <c r="F2775" s="85">
        <v>203.28967490672389</v>
      </c>
      <c r="G2775" s="86"/>
    </row>
    <row r="2776" spans="1:7" x14ac:dyDescent="0.45">
      <c r="A2776" s="84">
        <v>124977</v>
      </c>
      <c r="B2776" s="84">
        <v>63</v>
      </c>
      <c r="C2776" s="84" t="s">
        <v>109</v>
      </c>
      <c r="D2776" s="84">
        <v>2004</v>
      </c>
      <c r="E2776" s="84" t="s">
        <v>108</v>
      </c>
      <c r="F2776" s="85">
        <v>50.198622747044858</v>
      </c>
      <c r="G2776" s="86"/>
    </row>
    <row r="2777" spans="1:7" x14ac:dyDescent="0.45">
      <c r="A2777" s="84">
        <v>134320</v>
      </c>
      <c r="B2777" s="84">
        <v>63</v>
      </c>
      <c r="C2777" s="84" t="s">
        <v>109</v>
      </c>
      <c r="D2777" s="84">
        <v>2004</v>
      </c>
      <c r="E2777" s="84" t="s">
        <v>108</v>
      </c>
      <c r="F2777" s="85">
        <v>2.356407020792878</v>
      </c>
      <c r="G2777" s="86"/>
    </row>
    <row r="2778" spans="1:7" x14ac:dyDescent="0.45">
      <c r="A2778" s="84">
        <v>134322</v>
      </c>
      <c r="B2778" s="84">
        <v>160</v>
      </c>
      <c r="C2778" s="84" t="s">
        <v>109</v>
      </c>
      <c r="D2778" s="84">
        <v>2004</v>
      </c>
      <c r="E2778" s="84" t="s">
        <v>108</v>
      </c>
      <c r="F2778" s="85">
        <v>8.8256252893458704</v>
      </c>
      <c r="G2778" s="86"/>
    </row>
    <row r="2779" spans="1:7" x14ac:dyDescent="0.45">
      <c r="A2779" s="84">
        <v>167792</v>
      </c>
      <c r="B2779" s="84">
        <v>100</v>
      </c>
      <c r="C2779" s="84" t="s">
        <v>112</v>
      </c>
      <c r="D2779" s="84">
        <v>1901</v>
      </c>
      <c r="E2779" s="84" t="s">
        <v>108</v>
      </c>
      <c r="F2779" s="85">
        <v>9.8351517546322071</v>
      </c>
      <c r="G2779" s="86"/>
    </row>
    <row r="2780" spans="1:7" x14ac:dyDescent="0.45">
      <c r="A2780" s="84">
        <v>167793</v>
      </c>
      <c r="B2780" s="84">
        <v>100</v>
      </c>
      <c r="C2780" s="84" t="s">
        <v>112</v>
      </c>
      <c r="D2780" s="84">
        <v>1901</v>
      </c>
      <c r="E2780" s="84" t="s">
        <v>108</v>
      </c>
      <c r="F2780" s="85">
        <v>3.7512686381888112</v>
      </c>
      <c r="G2780" s="86"/>
    </row>
    <row r="2781" spans="1:7" x14ac:dyDescent="0.45">
      <c r="A2781" s="84"/>
      <c r="B2781" s="84">
        <v>160</v>
      </c>
      <c r="C2781" s="84" t="s">
        <v>109</v>
      </c>
      <c r="D2781" s="84">
        <v>2004</v>
      </c>
      <c r="E2781" s="84"/>
      <c r="F2781" s="85">
        <v>12.742984624915531</v>
      </c>
      <c r="G2781" s="86"/>
    </row>
    <row r="2782" spans="1:7" x14ac:dyDescent="0.45">
      <c r="A2782" s="84">
        <v>108323</v>
      </c>
      <c r="B2782" s="84">
        <v>160</v>
      </c>
      <c r="C2782" s="84" t="s">
        <v>109</v>
      </c>
      <c r="D2782" s="84">
        <v>2006</v>
      </c>
      <c r="E2782" s="84" t="s">
        <v>108</v>
      </c>
      <c r="F2782" s="85">
        <v>113.1062390067496</v>
      </c>
      <c r="G2782" s="86"/>
    </row>
    <row r="2783" spans="1:7" x14ac:dyDescent="0.45">
      <c r="A2783" s="84">
        <v>122934</v>
      </c>
      <c r="B2783" s="84">
        <v>63</v>
      </c>
      <c r="C2783" s="84" t="s">
        <v>109</v>
      </c>
      <c r="D2783" s="84">
        <v>2013</v>
      </c>
      <c r="E2783" s="84" t="s">
        <v>108</v>
      </c>
      <c r="F2783" s="85">
        <v>80.27465475151233</v>
      </c>
      <c r="G2783" s="86"/>
    </row>
    <row r="2784" spans="1:7" x14ac:dyDescent="0.45">
      <c r="A2784" s="84">
        <v>135405</v>
      </c>
      <c r="B2784" s="84">
        <v>110</v>
      </c>
      <c r="C2784" s="84" t="s">
        <v>109</v>
      </c>
      <c r="D2784" s="84">
        <v>2006</v>
      </c>
      <c r="E2784" s="84" t="s">
        <v>108</v>
      </c>
      <c r="F2784" s="85">
        <v>136.7288866804426</v>
      </c>
      <c r="G2784" s="86"/>
    </row>
    <row r="2785" spans="1:7" x14ac:dyDescent="0.45">
      <c r="A2785" s="84">
        <v>122508</v>
      </c>
      <c r="B2785" s="84">
        <v>160</v>
      </c>
      <c r="C2785" s="84" t="s">
        <v>109</v>
      </c>
      <c r="D2785" s="84">
        <v>2004</v>
      </c>
      <c r="E2785" s="84" t="s">
        <v>108</v>
      </c>
      <c r="F2785" s="85">
        <v>265.95120911329082</v>
      </c>
      <c r="G2785" s="86" t="s">
        <v>269</v>
      </c>
    </row>
    <row r="2786" spans="1:7" x14ac:dyDescent="0.45">
      <c r="A2786" s="84">
        <v>114969</v>
      </c>
      <c r="B2786" s="84">
        <v>160</v>
      </c>
      <c r="C2786" s="84" t="s">
        <v>109</v>
      </c>
      <c r="D2786" s="84">
        <v>2004</v>
      </c>
      <c r="E2786" s="84" t="s">
        <v>108</v>
      </c>
      <c r="F2786" s="85">
        <v>100.3618890992977</v>
      </c>
      <c r="G2786" s="86" t="s">
        <v>269</v>
      </c>
    </row>
    <row r="2787" spans="1:7" x14ac:dyDescent="0.45">
      <c r="A2787" s="84"/>
      <c r="B2787" s="84">
        <v>160</v>
      </c>
      <c r="C2787" s="84" t="s">
        <v>109</v>
      </c>
      <c r="D2787" s="84">
        <v>2006</v>
      </c>
      <c r="E2787" s="84"/>
      <c r="F2787" s="85">
        <v>4.1538774657400002E-4</v>
      </c>
      <c r="G2787" s="86"/>
    </row>
    <row r="2788" spans="1:7" x14ac:dyDescent="0.45">
      <c r="A2788" s="84">
        <v>125040</v>
      </c>
      <c r="B2788" s="84">
        <v>160</v>
      </c>
      <c r="C2788" s="84" t="s">
        <v>109</v>
      </c>
      <c r="D2788" s="84">
        <v>2015</v>
      </c>
      <c r="E2788" s="84" t="s">
        <v>108</v>
      </c>
      <c r="F2788" s="85">
        <v>30.40376369779646</v>
      </c>
      <c r="G2788" s="86"/>
    </row>
    <row r="2789" spans="1:7" x14ac:dyDescent="0.45">
      <c r="A2789" s="84">
        <v>125039</v>
      </c>
      <c r="B2789" s="84">
        <v>160</v>
      </c>
      <c r="C2789" s="84" t="s">
        <v>109</v>
      </c>
      <c r="D2789" s="84">
        <v>2015</v>
      </c>
      <c r="E2789" s="84" t="s">
        <v>108</v>
      </c>
      <c r="F2789" s="85">
        <v>30.77568397047111</v>
      </c>
      <c r="G2789" s="86"/>
    </row>
    <row r="2790" spans="1:7" x14ac:dyDescent="0.45">
      <c r="A2790" s="84">
        <v>123384</v>
      </c>
      <c r="B2790" s="84">
        <v>160</v>
      </c>
      <c r="C2790" s="84" t="s">
        <v>109</v>
      </c>
      <c r="D2790" s="84">
        <v>2011</v>
      </c>
      <c r="E2790" s="84" t="s">
        <v>108</v>
      </c>
      <c r="F2790" s="85">
        <v>362.38799148164708</v>
      </c>
      <c r="G2790" s="86"/>
    </row>
    <row r="2791" spans="1:7" x14ac:dyDescent="0.45">
      <c r="A2791" s="84">
        <v>120046</v>
      </c>
      <c r="B2791" s="84">
        <v>225</v>
      </c>
      <c r="C2791" s="84" t="s">
        <v>109</v>
      </c>
      <c r="D2791" s="84">
        <v>2011</v>
      </c>
      <c r="E2791" s="84" t="s">
        <v>108</v>
      </c>
      <c r="F2791" s="85">
        <v>7.0162208300370459</v>
      </c>
      <c r="G2791" s="86"/>
    </row>
    <row r="2792" spans="1:7" x14ac:dyDescent="0.45">
      <c r="A2792" s="84"/>
      <c r="B2792" s="84">
        <v>160</v>
      </c>
      <c r="C2792" s="84" t="s">
        <v>109</v>
      </c>
      <c r="D2792" s="84">
        <v>2015</v>
      </c>
      <c r="E2792" s="84"/>
      <c r="F2792" s="85">
        <v>5.3894099968410076</v>
      </c>
      <c r="G2792" s="86"/>
    </row>
    <row r="2793" spans="1:7" x14ac:dyDescent="0.45">
      <c r="A2793" s="84"/>
      <c r="B2793" s="84">
        <v>160</v>
      </c>
      <c r="C2793" s="84" t="s">
        <v>109</v>
      </c>
      <c r="D2793" s="84">
        <v>2015</v>
      </c>
      <c r="E2793" s="84"/>
      <c r="F2793" s="85">
        <v>4.1807037170091359</v>
      </c>
      <c r="G2793" s="86"/>
    </row>
    <row r="2794" spans="1:7" x14ac:dyDescent="0.45">
      <c r="A2794" s="84"/>
      <c r="B2794" s="84">
        <v>160</v>
      </c>
      <c r="C2794" s="84" t="s">
        <v>109</v>
      </c>
      <c r="D2794" s="84">
        <v>2015</v>
      </c>
      <c r="E2794" s="84"/>
      <c r="F2794" s="85">
        <v>1.8277139085595471</v>
      </c>
      <c r="G2794" s="86"/>
    </row>
    <row r="2795" spans="1:7" x14ac:dyDescent="0.45">
      <c r="A2795" s="84"/>
      <c r="B2795" s="84">
        <v>160</v>
      </c>
      <c r="C2795" s="84" t="s">
        <v>109</v>
      </c>
      <c r="D2795" s="84">
        <v>2015</v>
      </c>
      <c r="E2795" s="84"/>
      <c r="F2795" s="85">
        <v>12.952253276809911</v>
      </c>
      <c r="G2795" s="86"/>
    </row>
    <row r="2796" spans="1:7" x14ac:dyDescent="0.45">
      <c r="A2796" s="84"/>
      <c r="B2796" s="84">
        <v>160</v>
      </c>
      <c r="C2796" s="84" t="s">
        <v>109</v>
      </c>
      <c r="D2796" s="84">
        <v>2015</v>
      </c>
      <c r="E2796" s="84"/>
      <c r="F2796" s="85">
        <v>15.248142754883441</v>
      </c>
      <c r="G2796" s="86"/>
    </row>
    <row r="2797" spans="1:7" x14ac:dyDescent="0.45">
      <c r="A2797" s="84">
        <v>119752</v>
      </c>
      <c r="B2797" s="84">
        <v>110</v>
      </c>
      <c r="C2797" s="84" t="s">
        <v>109</v>
      </c>
      <c r="D2797" s="84">
        <v>1901</v>
      </c>
      <c r="E2797" s="84" t="s">
        <v>108</v>
      </c>
      <c r="F2797" s="85">
        <v>178.8790512910694</v>
      </c>
      <c r="G2797" s="86"/>
    </row>
    <row r="2798" spans="1:7" x14ac:dyDescent="0.45">
      <c r="A2798" s="84">
        <v>124805</v>
      </c>
      <c r="B2798" s="84">
        <v>110</v>
      </c>
      <c r="C2798" s="84" t="s">
        <v>109</v>
      </c>
      <c r="D2798" s="84">
        <v>2004</v>
      </c>
      <c r="E2798" s="84" t="s">
        <v>108</v>
      </c>
      <c r="F2798" s="85">
        <v>378.01888883435078</v>
      </c>
      <c r="G2798" s="86"/>
    </row>
    <row r="2799" spans="1:7" x14ac:dyDescent="0.45">
      <c r="A2799" s="84">
        <v>122524</v>
      </c>
      <c r="B2799" s="84">
        <v>225</v>
      </c>
      <c r="C2799" s="84" t="s">
        <v>109</v>
      </c>
      <c r="D2799" s="84">
        <v>1901</v>
      </c>
      <c r="E2799" s="84" t="s">
        <v>108</v>
      </c>
      <c r="F2799" s="85">
        <v>151.23371644494361</v>
      </c>
      <c r="G2799" s="86"/>
    </row>
    <row r="2800" spans="1:7" x14ac:dyDescent="0.45">
      <c r="A2800" s="84">
        <v>119751</v>
      </c>
      <c r="B2800" s="84">
        <v>110</v>
      </c>
      <c r="C2800" s="84" t="s">
        <v>109</v>
      </c>
      <c r="D2800" s="84">
        <v>1901</v>
      </c>
      <c r="E2800" s="84" t="s">
        <v>108</v>
      </c>
      <c r="F2800" s="85">
        <v>244.86913074390699</v>
      </c>
      <c r="G2800" s="86"/>
    </row>
    <row r="2801" spans="1:7" x14ac:dyDescent="0.45">
      <c r="A2801" s="84">
        <v>123044</v>
      </c>
      <c r="B2801" s="84">
        <v>160</v>
      </c>
      <c r="C2801" s="84" t="s">
        <v>109</v>
      </c>
      <c r="D2801" s="84">
        <v>2011</v>
      </c>
      <c r="E2801" s="84" t="s">
        <v>108</v>
      </c>
      <c r="F2801" s="85">
        <v>26.32000672517318</v>
      </c>
      <c r="G2801" s="86" t="s">
        <v>326</v>
      </c>
    </row>
    <row r="2802" spans="1:7" x14ac:dyDescent="0.45">
      <c r="A2802" s="84">
        <v>122412</v>
      </c>
      <c r="B2802" s="84">
        <v>160</v>
      </c>
      <c r="C2802" s="84" t="s">
        <v>109</v>
      </c>
      <c r="D2802" s="84">
        <v>2011</v>
      </c>
      <c r="E2802" s="84" t="s">
        <v>108</v>
      </c>
      <c r="F2802" s="85">
        <v>8.4996950643990274</v>
      </c>
      <c r="G2802" s="86"/>
    </row>
    <row r="2803" spans="1:7" x14ac:dyDescent="0.45">
      <c r="A2803" s="84">
        <v>112869</v>
      </c>
      <c r="B2803" s="84">
        <v>32</v>
      </c>
      <c r="C2803" s="84" t="s">
        <v>109</v>
      </c>
      <c r="D2803" s="84">
        <v>2005</v>
      </c>
      <c r="E2803" s="84" t="s">
        <v>108</v>
      </c>
      <c r="F2803" s="85">
        <v>38.162033176546721</v>
      </c>
      <c r="G2803" s="86"/>
    </row>
    <row r="2804" spans="1:7" x14ac:dyDescent="0.45">
      <c r="A2804" s="84">
        <v>114898</v>
      </c>
      <c r="B2804" s="84">
        <v>160</v>
      </c>
      <c r="C2804" s="84" t="s">
        <v>109</v>
      </c>
      <c r="D2804" s="84">
        <v>2009</v>
      </c>
      <c r="E2804" s="84" t="s">
        <v>108</v>
      </c>
      <c r="F2804" s="85">
        <v>23.04977617877524</v>
      </c>
      <c r="G2804" s="86" t="s">
        <v>327</v>
      </c>
    </row>
    <row r="2805" spans="1:7" x14ac:dyDescent="0.45">
      <c r="A2805" s="84">
        <v>114867</v>
      </c>
      <c r="B2805" s="84">
        <v>160</v>
      </c>
      <c r="C2805" s="84" t="s">
        <v>109</v>
      </c>
      <c r="D2805" s="84">
        <v>2009</v>
      </c>
      <c r="E2805" s="84" t="s">
        <v>108</v>
      </c>
      <c r="F2805" s="85">
        <v>34.370715743477163</v>
      </c>
      <c r="G2805" s="86"/>
    </row>
    <row r="2806" spans="1:7" x14ac:dyDescent="0.45">
      <c r="A2806" s="84">
        <v>109279</v>
      </c>
      <c r="B2806" s="84">
        <v>40</v>
      </c>
      <c r="C2806" s="84" t="s">
        <v>109</v>
      </c>
      <c r="D2806" s="84">
        <v>2007</v>
      </c>
      <c r="E2806" s="84" t="s">
        <v>108</v>
      </c>
      <c r="F2806" s="85">
        <v>39.32688911025393</v>
      </c>
      <c r="G2806" s="86"/>
    </row>
    <row r="2807" spans="1:7" x14ac:dyDescent="0.45">
      <c r="A2807" s="84">
        <v>123120</v>
      </c>
      <c r="B2807" s="84">
        <v>63</v>
      </c>
      <c r="C2807" s="84" t="s">
        <v>109</v>
      </c>
      <c r="D2807" s="84">
        <v>2014</v>
      </c>
      <c r="E2807" s="84" t="s">
        <v>108</v>
      </c>
      <c r="F2807" s="85">
        <v>16.04946783630945</v>
      </c>
      <c r="G2807" s="86"/>
    </row>
    <row r="2808" spans="1:7" x14ac:dyDescent="0.45">
      <c r="A2808" s="84">
        <v>134145</v>
      </c>
      <c r="B2808" s="84">
        <v>160</v>
      </c>
      <c r="C2808" s="84" t="s">
        <v>109</v>
      </c>
      <c r="D2808" s="84">
        <v>1901</v>
      </c>
      <c r="E2808" s="84" t="s">
        <v>108</v>
      </c>
      <c r="F2808" s="85">
        <v>95.952084525161425</v>
      </c>
      <c r="G2808" s="86"/>
    </row>
    <row r="2809" spans="1:7" x14ac:dyDescent="0.45">
      <c r="A2809" s="84">
        <v>134148</v>
      </c>
      <c r="B2809" s="84">
        <v>160</v>
      </c>
      <c r="C2809" s="84" t="s">
        <v>109</v>
      </c>
      <c r="D2809" s="84">
        <v>2002</v>
      </c>
      <c r="E2809" s="84" t="s">
        <v>108</v>
      </c>
      <c r="F2809" s="85">
        <v>255.0504037025444</v>
      </c>
      <c r="G2809" s="86" t="s">
        <v>175</v>
      </c>
    </row>
    <row r="2810" spans="1:7" x14ac:dyDescent="0.45">
      <c r="A2810" s="84">
        <v>134150</v>
      </c>
      <c r="B2810" s="84">
        <v>90</v>
      </c>
      <c r="C2810" s="84" t="s">
        <v>109</v>
      </c>
      <c r="D2810" s="84">
        <v>1901</v>
      </c>
      <c r="E2810" s="84" t="s">
        <v>108</v>
      </c>
      <c r="F2810" s="85">
        <v>32.11383840397118</v>
      </c>
      <c r="G2810" s="86"/>
    </row>
    <row r="2811" spans="1:7" x14ac:dyDescent="0.45">
      <c r="A2811" s="84">
        <v>143744</v>
      </c>
      <c r="B2811" s="84">
        <v>63</v>
      </c>
      <c r="C2811" s="84" t="s">
        <v>109</v>
      </c>
      <c r="D2811" s="84">
        <v>2017</v>
      </c>
      <c r="E2811" s="84" t="s">
        <v>108</v>
      </c>
      <c r="F2811" s="85">
        <v>3.4066374024776009</v>
      </c>
      <c r="G2811" s="86"/>
    </row>
    <row r="2812" spans="1:7" x14ac:dyDescent="0.45">
      <c r="A2812" s="84">
        <v>134162</v>
      </c>
      <c r="B2812" s="84">
        <v>225</v>
      </c>
      <c r="C2812" s="84" t="s">
        <v>109</v>
      </c>
      <c r="D2812" s="84">
        <v>2002</v>
      </c>
      <c r="E2812" s="84" t="s">
        <v>108</v>
      </c>
      <c r="F2812" s="85">
        <v>625.90800809432881</v>
      </c>
      <c r="G2812" s="86"/>
    </row>
    <row r="2813" spans="1:7" x14ac:dyDescent="0.45">
      <c r="A2813" s="84">
        <v>115480</v>
      </c>
      <c r="B2813" s="84">
        <v>225</v>
      </c>
      <c r="C2813" s="84" t="s">
        <v>109</v>
      </c>
      <c r="D2813" s="84">
        <v>2009</v>
      </c>
      <c r="E2813" s="84" t="s">
        <v>108</v>
      </c>
      <c r="F2813" s="85">
        <v>14.22608636211875</v>
      </c>
      <c r="G2813" s="86" t="s">
        <v>328</v>
      </c>
    </row>
    <row r="2814" spans="1:7" x14ac:dyDescent="0.45">
      <c r="A2814" s="84">
        <v>114857</v>
      </c>
      <c r="B2814" s="84">
        <v>315</v>
      </c>
      <c r="C2814" s="84" t="s">
        <v>109</v>
      </c>
      <c r="D2814" s="84">
        <v>2009</v>
      </c>
      <c r="E2814" s="84" t="s">
        <v>108</v>
      </c>
      <c r="F2814" s="85">
        <v>21.02594486981971</v>
      </c>
      <c r="G2814" s="86"/>
    </row>
    <row r="2815" spans="1:7" x14ac:dyDescent="0.45">
      <c r="A2815" s="84">
        <v>114862</v>
      </c>
      <c r="B2815" s="84">
        <v>63</v>
      </c>
      <c r="C2815" s="84" t="s">
        <v>109</v>
      </c>
      <c r="D2815" s="84">
        <v>2004</v>
      </c>
      <c r="E2815" s="84" t="s">
        <v>108</v>
      </c>
      <c r="F2815" s="85">
        <v>84.161100607400996</v>
      </c>
      <c r="G2815" s="86"/>
    </row>
    <row r="2816" spans="1:7" x14ac:dyDescent="0.45">
      <c r="A2816" s="84">
        <v>117077</v>
      </c>
      <c r="B2816" s="84">
        <v>50</v>
      </c>
      <c r="C2816" s="84" t="s">
        <v>109</v>
      </c>
      <c r="D2816" s="84">
        <v>2010</v>
      </c>
      <c r="E2816" s="84" t="s">
        <v>108</v>
      </c>
      <c r="F2816" s="85">
        <v>1.9216539488005051</v>
      </c>
      <c r="G2816" s="86"/>
    </row>
    <row r="2817" spans="1:7" x14ac:dyDescent="0.45">
      <c r="A2817" s="84">
        <v>121461</v>
      </c>
      <c r="B2817" s="84">
        <v>90</v>
      </c>
      <c r="C2817" s="84" t="s">
        <v>109</v>
      </c>
      <c r="D2817" s="84">
        <v>1901</v>
      </c>
      <c r="E2817" s="84" t="s">
        <v>108</v>
      </c>
      <c r="F2817" s="85">
        <v>27.81741281748501</v>
      </c>
      <c r="G2817" s="86"/>
    </row>
    <row r="2818" spans="1:7" x14ac:dyDescent="0.45">
      <c r="A2818" s="84">
        <v>134146</v>
      </c>
      <c r="B2818" s="84">
        <v>315</v>
      </c>
      <c r="C2818" s="84" t="s">
        <v>109</v>
      </c>
      <c r="D2818" s="84">
        <v>2005</v>
      </c>
      <c r="E2818" s="84" t="s">
        <v>108</v>
      </c>
      <c r="F2818" s="85">
        <v>26.42993249827229</v>
      </c>
      <c r="G2818" s="86"/>
    </row>
    <row r="2819" spans="1:7" x14ac:dyDescent="0.45">
      <c r="A2819" s="84">
        <v>134829</v>
      </c>
      <c r="B2819" s="84"/>
      <c r="C2819" s="84"/>
      <c r="D2819" s="84">
        <v>1901</v>
      </c>
      <c r="E2819" s="84" t="s">
        <v>108</v>
      </c>
      <c r="F2819" s="85">
        <v>4.9929639848474796</v>
      </c>
      <c r="G2819" s="86"/>
    </row>
    <row r="2820" spans="1:7" x14ac:dyDescent="0.45">
      <c r="A2820" s="84"/>
      <c r="B2820" s="84">
        <v>63</v>
      </c>
      <c r="C2820" s="84" t="s">
        <v>176</v>
      </c>
      <c r="D2820" s="84">
        <v>2009</v>
      </c>
      <c r="E2820" s="84"/>
      <c r="F2820" s="85">
        <v>26.42581863687434</v>
      </c>
      <c r="G2820" s="86"/>
    </row>
    <row r="2821" spans="1:7" x14ac:dyDescent="0.45">
      <c r="A2821" s="84"/>
      <c r="B2821" s="84">
        <v>50</v>
      </c>
      <c r="C2821" s="84" t="s">
        <v>176</v>
      </c>
      <c r="D2821" s="84">
        <v>2010</v>
      </c>
      <c r="E2821" s="84"/>
      <c r="F2821" s="85">
        <v>24.03758526473619</v>
      </c>
      <c r="G2821" s="86"/>
    </row>
    <row r="2822" spans="1:7" x14ac:dyDescent="0.45">
      <c r="A2822" s="84"/>
      <c r="B2822" s="84">
        <v>315</v>
      </c>
      <c r="C2822" s="84" t="s">
        <v>176</v>
      </c>
      <c r="D2822" s="84">
        <v>2005</v>
      </c>
      <c r="E2822" s="84"/>
      <c r="F2822" s="85">
        <v>7.8603342179615776</v>
      </c>
      <c r="G2822" s="86"/>
    </row>
    <row r="2823" spans="1:7" x14ac:dyDescent="0.45">
      <c r="A2823" s="84"/>
      <c r="B2823" s="84">
        <v>315</v>
      </c>
      <c r="C2823" s="84" t="s">
        <v>176</v>
      </c>
      <c r="D2823" s="84">
        <v>2005</v>
      </c>
      <c r="E2823" s="84"/>
      <c r="F2823" s="85">
        <v>11.238590829008899</v>
      </c>
      <c r="G2823" s="86"/>
    </row>
    <row r="2824" spans="1:7" x14ac:dyDescent="0.45">
      <c r="A2824" s="84"/>
      <c r="B2824" s="84">
        <v>90</v>
      </c>
      <c r="C2824" s="84" t="s">
        <v>176</v>
      </c>
      <c r="D2824" s="84">
        <v>1901</v>
      </c>
      <c r="E2824" s="84"/>
      <c r="F2824" s="85">
        <v>6.9808656679441841</v>
      </c>
      <c r="G2824" s="86"/>
    </row>
    <row r="2825" spans="1:7" x14ac:dyDescent="0.45">
      <c r="A2825" s="84"/>
      <c r="B2825" s="84"/>
      <c r="C2825" s="84"/>
      <c r="D2825" s="84">
        <v>1901</v>
      </c>
      <c r="E2825" s="84"/>
      <c r="F2825" s="85">
        <v>8.0707067975151343</v>
      </c>
      <c r="G2825" s="86"/>
    </row>
    <row r="2826" spans="1:7" x14ac:dyDescent="0.45">
      <c r="A2826" s="84"/>
      <c r="B2826" s="84"/>
      <c r="C2826" s="84"/>
      <c r="D2826" s="84">
        <v>1901</v>
      </c>
      <c r="E2826" s="84"/>
      <c r="F2826" s="85">
        <v>16.860996469622862</v>
      </c>
      <c r="G2826" s="86"/>
    </row>
    <row r="2827" spans="1:7" x14ac:dyDescent="0.45">
      <c r="A2827" s="84">
        <v>111271</v>
      </c>
      <c r="B2827" s="84">
        <v>160</v>
      </c>
      <c r="C2827" s="84" t="s">
        <v>109</v>
      </c>
      <c r="D2827" s="84">
        <v>2006</v>
      </c>
      <c r="E2827" s="84" t="s">
        <v>108</v>
      </c>
      <c r="F2827" s="85">
        <v>37.370696511484503</v>
      </c>
      <c r="G2827" s="86"/>
    </row>
    <row r="2828" spans="1:7" x14ac:dyDescent="0.45">
      <c r="A2828" s="84">
        <v>117077</v>
      </c>
      <c r="B2828" s="84">
        <v>50</v>
      </c>
      <c r="C2828" s="84" t="s">
        <v>109</v>
      </c>
      <c r="D2828" s="84">
        <v>2010</v>
      </c>
      <c r="E2828" s="84" t="s">
        <v>108</v>
      </c>
      <c r="F2828" s="85">
        <v>27.953413933586909</v>
      </c>
      <c r="G2828" s="86"/>
    </row>
    <row r="2829" spans="1:7" x14ac:dyDescent="0.45">
      <c r="A2829" s="84">
        <v>117078</v>
      </c>
      <c r="B2829" s="84">
        <v>63</v>
      </c>
      <c r="C2829" s="84" t="s">
        <v>109</v>
      </c>
      <c r="D2829" s="84">
        <v>2009</v>
      </c>
      <c r="E2829" s="84" t="s">
        <v>108</v>
      </c>
      <c r="F2829" s="85">
        <v>27.155549468614669</v>
      </c>
      <c r="G2829" s="86"/>
    </row>
    <row r="2830" spans="1:7" ht="19.5" x14ac:dyDescent="0.45">
      <c r="A2830" s="84">
        <v>117079</v>
      </c>
      <c r="B2830" s="84">
        <v>315</v>
      </c>
      <c r="C2830" s="84" t="s">
        <v>109</v>
      </c>
      <c r="D2830" s="84">
        <v>2009</v>
      </c>
      <c r="E2830" s="84" t="s">
        <v>108</v>
      </c>
      <c r="F2830" s="85">
        <v>245.75627278632439</v>
      </c>
      <c r="G2830" s="86" t="s">
        <v>329</v>
      </c>
    </row>
    <row r="2831" spans="1:7" x14ac:dyDescent="0.45">
      <c r="A2831" s="84">
        <v>119850</v>
      </c>
      <c r="B2831" s="84">
        <v>315</v>
      </c>
      <c r="C2831" s="84" t="s">
        <v>109</v>
      </c>
      <c r="D2831" s="84">
        <v>2009</v>
      </c>
      <c r="E2831" s="84" t="s">
        <v>108</v>
      </c>
      <c r="F2831" s="85">
        <v>289.73265232163902</v>
      </c>
      <c r="G2831" s="86"/>
    </row>
    <row r="2832" spans="1:7" x14ac:dyDescent="0.45">
      <c r="A2832" s="84">
        <v>121461</v>
      </c>
      <c r="B2832" s="84">
        <v>90</v>
      </c>
      <c r="C2832" s="84" t="s">
        <v>109</v>
      </c>
      <c r="D2832" s="84">
        <v>1901</v>
      </c>
      <c r="E2832" s="84" t="s">
        <v>108</v>
      </c>
      <c r="F2832" s="85">
        <v>34.872878701434921</v>
      </c>
      <c r="G2832" s="86"/>
    </row>
    <row r="2833" spans="1:7" x14ac:dyDescent="0.45">
      <c r="A2833" s="84">
        <v>125078</v>
      </c>
      <c r="B2833" s="84">
        <v>160</v>
      </c>
      <c r="C2833" s="84" t="s">
        <v>109</v>
      </c>
      <c r="D2833" s="84">
        <v>1901</v>
      </c>
      <c r="E2833" s="84" t="s">
        <v>108</v>
      </c>
      <c r="F2833" s="85">
        <v>433.53845412951</v>
      </c>
      <c r="G2833" s="86"/>
    </row>
    <row r="2834" spans="1:7" x14ac:dyDescent="0.45">
      <c r="A2834" s="84">
        <v>134146</v>
      </c>
      <c r="B2834" s="84">
        <v>315</v>
      </c>
      <c r="C2834" s="84" t="s">
        <v>109</v>
      </c>
      <c r="D2834" s="84">
        <v>2005</v>
      </c>
      <c r="E2834" s="84" t="s">
        <v>108</v>
      </c>
      <c r="F2834" s="85">
        <v>47.422702957814778</v>
      </c>
      <c r="G2834" s="86"/>
    </row>
    <row r="2835" spans="1:7" x14ac:dyDescent="0.45">
      <c r="A2835" s="84">
        <v>134149</v>
      </c>
      <c r="B2835" s="84">
        <v>315</v>
      </c>
      <c r="C2835" s="84" t="s">
        <v>109</v>
      </c>
      <c r="D2835" s="84">
        <v>2007</v>
      </c>
      <c r="E2835" s="84" t="s">
        <v>108</v>
      </c>
      <c r="F2835" s="85">
        <v>49.515061048475722</v>
      </c>
      <c r="G2835" s="86"/>
    </row>
    <row r="2836" spans="1:7" x14ac:dyDescent="0.45">
      <c r="A2836" s="84">
        <v>134151</v>
      </c>
      <c r="B2836" s="84">
        <v>160</v>
      </c>
      <c r="C2836" s="84" t="s">
        <v>109</v>
      </c>
      <c r="D2836" s="84">
        <v>2007</v>
      </c>
      <c r="E2836" s="84" t="s">
        <v>108</v>
      </c>
      <c r="F2836" s="85">
        <v>716.89943828527771</v>
      </c>
      <c r="G2836" s="86"/>
    </row>
    <row r="2837" spans="1:7" x14ac:dyDescent="0.45">
      <c r="A2837" s="84">
        <v>134333</v>
      </c>
      <c r="B2837" s="84">
        <v>200</v>
      </c>
      <c r="C2837" s="84"/>
      <c r="D2837" s="84">
        <v>1901</v>
      </c>
      <c r="E2837" s="84" t="s">
        <v>108</v>
      </c>
      <c r="F2837" s="85">
        <v>101.7100679810741</v>
      </c>
      <c r="G2837" s="86"/>
    </row>
    <row r="2838" spans="1:7" x14ac:dyDescent="0.45">
      <c r="A2838" s="84">
        <v>134334</v>
      </c>
      <c r="B2838" s="84">
        <v>200</v>
      </c>
      <c r="C2838" s="84" t="s">
        <v>109</v>
      </c>
      <c r="D2838" s="84">
        <v>1901</v>
      </c>
      <c r="E2838" s="84" t="s">
        <v>108</v>
      </c>
      <c r="F2838" s="85">
        <v>3.558813821408378</v>
      </c>
      <c r="G2838" s="86"/>
    </row>
    <row r="2839" spans="1:7" x14ac:dyDescent="0.45">
      <c r="A2839" s="84">
        <v>134336</v>
      </c>
      <c r="B2839" s="84">
        <v>90</v>
      </c>
      <c r="C2839" s="84" t="s">
        <v>109</v>
      </c>
      <c r="D2839" s="84">
        <v>1901</v>
      </c>
      <c r="E2839" s="84" t="s">
        <v>108</v>
      </c>
      <c r="F2839" s="85">
        <v>283.46359649180067</v>
      </c>
      <c r="G2839" s="86"/>
    </row>
    <row r="2840" spans="1:7" x14ac:dyDescent="0.45">
      <c r="A2840" s="84">
        <v>134337</v>
      </c>
      <c r="B2840" s="84"/>
      <c r="C2840" s="84"/>
      <c r="D2840" s="84">
        <v>1901</v>
      </c>
      <c r="E2840" s="84" t="s">
        <v>108</v>
      </c>
      <c r="F2840" s="85">
        <v>21.441815953663571</v>
      </c>
      <c r="G2840" s="86"/>
    </row>
    <row r="2841" spans="1:7" x14ac:dyDescent="0.45">
      <c r="A2841" s="84">
        <v>134338</v>
      </c>
      <c r="B2841" s="84">
        <v>90</v>
      </c>
      <c r="C2841" s="84" t="s">
        <v>109</v>
      </c>
      <c r="D2841" s="84">
        <v>1901</v>
      </c>
      <c r="E2841" s="84" t="s">
        <v>108</v>
      </c>
      <c r="F2841" s="85">
        <v>15.60494890748444</v>
      </c>
      <c r="G2841" s="86"/>
    </row>
    <row r="2842" spans="1:7" x14ac:dyDescent="0.45">
      <c r="A2842" s="84">
        <v>134820</v>
      </c>
      <c r="B2842" s="84">
        <v>90</v>
      </c>
      <c r="C2842" s="84" t="s">
        <v>109</v>
      </c>
      <c r="D2842" s="84">
        <v>1901</v>
      </c>
      <c r="E2842" s="84" t="s">
        <v>108</v>
      </c>
      <c r="F2842" s="85">
        <v>18.734198278935221</v>
      </c>
      <c r="G2842" s="86"/>
    </row>
    <row r="2843" spans="1:7" x14ac:dyDescent="0.45">
      <c r="A2843" s="84">
        <v>134821</v>
      </c>
      <c r="B2843" s="84">
        <v>90</v>
      </c>
      <c r="C2843" s="84" t="s">
        <v>109</v>
      </c>
      <c r="D2843" s="84">
        <v>1901</v>
      </c>
      <c r="E2843" s="84" t="s">
        <v>108</v>
      </c>
      <c r="F2843" s="85">
        <v>18.98955507407447</v>
      </c>
      <c r="G2843" s="86"/>
    </row>
    <row r="2844" spans="1:7" x14ac:dyDescent="0.45">
      <c r="A2844" s="84">
        <v>134822</v>
      </c>
      <c r="B2844" s="84">
        <v>90</v>
      </c>
      <c r="C2844" s="84" t="s">
        <v>109</v>
      </c>
      <c r="D2844" s="84">
        <v>1901</v>
      </c>
      <c r="E2844" s="84" t="s">
        <v>108</v>
      </c>
      <c r="F2844" s="85">
        <v>29.545646452805599</v>
      </c>
      <c r="G2844" s="86"/>
    </row>
    <row r="2845" spans="1:7" x14ac:dyDescent="0.45">
      <c r="A2845" s="84">
        <v>134823</v>
      </c>
      <c r="B2845" s="84">
        <v>90</v>
      </c>
      <c r="C2845" s="84" t="s">
        <v>109</v>
      </c>
      <c r="D2845" s="84">
        <v>1901</v>
      </c>
      <c r="E2845" s="84" t="s">
        <v>108</v>
      </c>
      <c r="F2845" s="85">
        <v>20.249940689268229</v>
      </c>
      <c r="G2845" s="86"/>
    </row>
    <row r="2846" spans="1:7" x14ac:dyDescent="0.45">
      <c r="A2846" s="84">
        <v>134824</v>
      </c>
      <c r="B2846" s="84">
        <v>90</v>
      </c>
      <c r="C2846" s="84" t="s">
        <v>109</v>
      </c>
      <c r="D2846" s="84">
        <v>1901</v>
      </c>
      <c r="E2846" s="84" t="s">
        <v>108</v>
      </c>
      <c r="F2846" s="85">
        <v>19.883848364523121</v>
      </c>
      <c r="G2846" s="86"/>
    </row>
    <row r="2847" spans="1:7" x14ac:dyDescent="0.45">
      <c r="A2847" s="84">
        <v>134829</v>
      </c>
      <c r="B2847" s="84"/>
      <c r="C2847" s="84"/>
      <c r="D2847" s="84">
        <v>1901</v>
      </c>
      <c r="E2847" s="84" t="s">
        <v>108</v>
      </c>
      <c r="F2847" s="85">
        <v>29.920957947407171</v>
      </c>
      <c r="G2847" s="86"/>
    </row>
    <row r="2848" spans="1:7" x14ac:dyDescent="0.45">
      <c r="A2848" s="84">
        <v>134830</v>
      </c>
      <c r="B2848" s="84">
        <v>90</v>
      </c>
      <c r="C2848" s="84" t="s">
        <v>109</v>
      </c>
      <c r="D2848" s="84">
        <v>2007</v>
      </c>
      <c r="E2848" s="84" t="s">
        <v>108</v>
      </c>
      <c r="F2848" s="85">
        <v>13.038412839185609</v>
      </c>
      <c r="G2848" s="86"/>
    </row>
    <row r="2849" spans="1:7" x14ac:dyDescent="0.45">
      <c r="A2849" s="84">
        <v>143104</v>
      </c>
      <c r="B2849" s="84">
        <v>90</v>
      </c>
      <c r="C2849" s="84" t="s">
        <v>109</v>
      </c>
      <c r="D2849" s="84">
        <v>2017</v>
      </c>
      <c r="E2849" s="84" t="s">
        <v>108</v>
      </c>
      <c r="F2849" s="85">
        <v>6.6341344661807478</v>
      </c>
      <c r="G2849" s="86"/>
    </row>
    <row r="2850" spans="1:7" x14ac:dyDescent="0.45">
      <c r="A2850" s="84">
        <v>143701</v>
      </c>
      <c r="B2850" s="84">
        <v>63</v>
      </c>
      <c r="C2850" s="84" t="s">
        <v>109</v>
      </c>
      <c r="D2850" s="84">
        <v>2017</v>
      </c>
      <c r="E2850" s="84" t="s">
        <v>108</v>
      </c>
      <c r="F2850" s="85">
        <v>2.9065811306705909</v>
      </c>
      <c r="G2850" s="86"/>
    </row>
    <row r="2851" spans="1:7" x14ac:dyDescent="0.45">
      <c r="A2851" s="84">
        <v>143703</v>
      </c>
      <c r="B2851" s="84">
        <v>63</v>
      </c>
      <c r="C2851" s="84" t="s">
        <v>109</v>
      </c>
      <c r="D2851" s="84">
        <v>2017</v>
      </c>
      <c r="E2851" s="84" t="s">
        <v>108</v>
      </c>
      <c r="F2851" s="85">
        <v>6.8883034091080004</v>
      </c>
      <c r="G2851" s="86"/>
    </row>
    <row r="2852" spans="1:7" x14ac:dyDescent="0.45">
      <c r="A2852" s="84">
        <v>143745</v>
      </c>
      <c r="B2852" s="84">
        <v>90</v>
      </c>
      <c r="C2852" s="84" t="s">
        <v>109</v>
      </c>
      <c r="D2852" s="84">
        <v>2017</v>
      </c>
      <c r="E2852" s="84" t="s">
        <v>108</v>
      </c>
      <c r="F2852" s="85">
        <v>7.306032224495886</v>
      </c>
      <c r="G2852" s="86"/>
    </row>
    <row r="2853" spans="1:7" x14ac:dyDescent="0.45">
      <c r="A2853" s="84">
        <v>143746</v>
      </c>
      <c r="B2853" s="84">
        <v>75</v>
      </c>
      <c r="C2853" s="84" t="s">
        <v>109</v>
      </c>
      <c r="D2853" s="84">
        <v>2017</v>
      </c>
      <c r="E2853" s="84" t="s">
        <v>108</v>
      </c>
      <c r="F2853" s="85">
        <v>1.6615477284288971</v>
      </c>
      <c r="G2853" s="86"/>
    </row>
    <row r="2854" spans="1:7" x14ac:dyDescent="0.45">
      <c r="A2854" s="84">
        <v>143696</v>
      </c>
      <c r="B2854" s="84">
        <v>63</v>
      </c>
      <c r="C2854" s="84" t="s">
        <v>109</v>
      </c>
      <c r="D2854" s="84">
        <v>2017</v>
      </c>
      <c r="E2854" s="84" t="s">
        <v>108</v>
      </c>
      <c r="F2854" s="85">
        <v>2.8108424840882158</v>
      </c>
      <c r="G2854" s="86"/>
    </row>
    <row r="2855" spans="1:7" x14ac:dyDescent="0.45">
      <c r="A2855" s="84">
        <v>143695</v>
      </c>
      <c r="B2855" s="84">
        <v>90</v>
      </c>
      <c r="C2855" s="84" t="s">
        <v>109</v>
      </c>
      <c r="D2855" s="84">
        <v>2017</v>
      </c>
      <c r="E2855" s="84" t="s">
        <v>108</v>
      </c>
      <c r="F2855" s="85">
        <v>3.5448053543638292</v>
      </c>
      <c r="G2855" s="86"/>
    </row>
    <row r="2856" spans="1:7" x14ac:dyDescent="0.45">
      <c r="A2856" s="84"/>
      <c r="B2856" s="84">
        <v>75</v>
      </c>
      <c r="C2856" s="84" t="s">
        <v>176</v>
      </c>
      <c r="D2856" s="84">
        <v>2017</v>
      </c>
      <c r="E2856" s="84"/>
      <c r="F2856" s="85">
        <v>5.4057095323555622</v>
      </c>
      <c r="G2856" s="86"/>
    </row>
    <row r="2857" spans="1:7" x14ac:dyDescent="0.45">
      <c r="A2857" s="84">
        <v>134159</v>
      </c>
      <c r="B2857" s="84">
        <v>160</v>
      </c>
      <c r="C2857" s="84" t="s">
        <v>109</v>
      </c>
      <c r="D2857" s="84">
        <v>2007</v>
      </c>
      <c r="E2857" s="84" t="s">
        <v>108</v>
      </c>
      <c r="F2857" s="85">
        <v>269.03491388312142</v>
      </c>
      <c r="G2857" s="86"/>
    </row>
    <row r="2858" spans="1:7" x14ac:dyDescent="0.45">
      <c r="A2858" s="84">
        <v>118618</v>
      </c>
      <c r="B2858" s="84">
        <v>110</v>
      </c>
      <c r="C2858" s="84" t="s">
        <v>109</v>
      </c>
      <c r="D2858" s="84">
        <v>2011</v>
      </c>
      <c r="E2858" s="84" t="s">
        <v>108</v>
      </c>
      <c r="F2858" s="85">
        <v>176.5741956382887</v>
      </c>
      <c r="G2858" s="86"/>
    </row>
    <row r="2859" spans="1:7" x14ac:dyDescent="0.45">
      <c r="A2859" s="84">
        <v>144781</v>
      </c>
      <c r="B2859" s="84">
        <v>160</v>
      </c>
      <c r="C2859" s="84" t="s">
        <v>109</v>
      </c>
      <c r="D2859" s="84">
        <v>2018</v>
      </c>
      <c r="E2859" s="84" t="s">
        <v>108</v>
      </c>
      <c r="F2859" s="85">
        <v>208.82035989760629</v>
      </c>
      <c r="G2859" s="86"/>
    </row>
    <row r="2860" spans="1:7" x14ac:dyDescent="0.45">
      <c r="A2860" s="84">
        <v>145712</v>
      </c>
      <c r="B2860" s="84">
        <v>100</v>
      </c>
      <c r="C2860" s="84" t="s">
        <v>112</v>
      </c>
      <c r="D2860" s="84">
        <v>1901</v>
      </c>
      <c r="E2860" s="84" t="s">
        <v>108</v>
      </c>
      <c r="F2860" s="85">
        <v>180.9319403766446</v>
      </c>
      <c r="G2860" s="86"/>
    </row>
    <row r="2861" spans="1:7" x14ac:dyDescent="0.45">
      <c r="A2861" s="84">
        <v>126009</v>
      </c>
      <c r="B2861" s="84">
        <v>110</v>
      </c>
      <c r="C2861" s="84" t="s">
        <v>109</v>
      </c>
      <c r="D2861" s="84">
        <v>2015</v>
      </c>
      <c r="E2861" s="84" t="s">
        <v>108</v>
      </c>
      <c r="F2861" s="85">
        <v>114.50997344752049</v>
      </c>
      <c r="G2861" s="86"/>
    </row>
    <row r="2862" spans="1:7" x14ac:dyDescent="0.45">
      <c r="A2862" s="84">
        <v>146030</v>
      </c>
      <c r="B2862" s="84">
        <v>160</v>
      </c>
      <c r="C2862" s="84" t="s">
        <v>109</v>
      </c>
      <c r="D2862" s="84">
        <v>2018</v>
      </c>
      <c r="E2862" s="84" t="s">
        <v>108</v>
      </c>
      <c r="F2862" s="85">
        <v>303.13674201177048</v>
      </c>
      <c r="G2862" s="86"/>
    </row>
    <row r="2863" spans="1:7" x14ac:dyDescent="0.45">
      <c r="A2863" s="84">
        <v>159787</v>
      </c>
      <c r="B2863" s="84">
        <v>160</v>
      </c>
      <c r="C2863" s="84" t="s">
        <v>109</v>
      </c>
      <c r="D2863" s="84">
        <v>2019</v>
      </c>
      <c r="E2863" s="84" t="s">
        <v>108</v>
      </c>
      <c r="F2863" s="85">
        <v>348.35338639074439</v>
      </c>
      <c r="G2863" s="86"/>
    </row>
    <row r="2864" spans="1:7" x14ac:dyDescent="0.45">
      <c r="A2864" s="84">
        <v>159789</v>
      </c>
      <c r="B2864" s="84">
        <v>63</v>
      </c>
      <c r="C2864" s="84" t="s">
        <v>109</v>
      </c>
      <c r="D2864" s="84">
        <v>2019</v>
      </c>
      <c r="E2864" s="84" t="s">
        <v>108</v>
      </c>
      <c r="F2864" s="85">
        <v>5.7253500064478358</v>
      </c>
      <c r="G2864" s="86"/>
    </row>
    <row r="2865" spans="1:7" x14ac:dyDescent="0.45">
      <c r="A2865" s="84">
        <v>159779</v>
      </c>
      <c r="B2865" s="84">
        <v>63</v>
      </c>
      <c r="C2865" s="84" t="s">
        <v>109</v>
      </c>
      <c r="D2865" s="84">
        <v>2019</v>
      </c>
      <c r="E2865" s="84" t="s">
        <v>108</v>
      </c>
      <c r="F2865" s="85">
        <v>19.342963263976671</v>
      </c>
      <c r="G2865" s="86"/>
    </row>
    <row r="2866" spans="1:7" x14ac:dyDescent="0.45">
      <c r="A2866" s="84">
        <v>160225</v>
      </c>
      <c r="B2866" s="84">
        <v>63</v>
      </c>
      <c r="C2866" s="84" t="s">
        <v>109</v>
      </c>
      <c r="D2866" s="84">
        <v>2015</v>
      </c>
      <c r="E2866" s="84" t="s">
        <v>108</v>
      </c>
      <c r="F2866" s="85">
        <v>110.8790213705033</v>
      </c>
      <c r="G2866" s="86"/>
    </row>
    <row r="2867" spans="1:7" x14ac:dyDescent="0.45">
      <c r="A2867" s="84">
        <v>126752</v>
      </c>
      <c r="B2867" s="84">
        <v>160</v>
      </c>
      <c r="C2867" s="84" t="s">
        <v>109</v>
      </c>
      <c r="D2867" s="84">
        <v>2014</v>
      </c>
      <c r="E2867" s="84" t="s">
        <v>108</v>
      </c>
      <c r="F2867" s="85">
        <v>83.715051412575676</v>
      </c>
      <c r="G2867" s="86"/>
    </row>
    <row r="2868" spans="1:7" x14ac:dyDescent="0.45">
      <c r="A2868" s="84">
        <v>126313</v>
      </c>
      <c r="B2868" s="84">
        <v>63</v>
      </c>
      <c r="C2868" s="84" t="s">
        <v>109</v>
      </c>
      <c r="D2868" s="84">
        <v>2015</v>
      </c>
      <c r="E2868" s="84" t="s">
        <v>108</v>
      </c>
      <c r="F2868" s="85">
        <v>17.661983467507511</v>
      </c>
      <c r="G2868" s="86"/>
    </row>
    <row r="2869" spans="1:7" x14ac:dyDescent="0.45">
      <c r="A2869" s="84">
        <v>126315</v>
      </c>
      <c r="B2869" s="84">
        <v>63</v>
      </c>
      <c r="C2869" s="84" t="s">
        <v>109</v>
      </c>
      <c r="D2869" s="84">
        <v>2015</v>
      </c>
      <c r="E2869" s="84" t="s">
        <v>108</v>
      </c>
      <c r="F2869" s="85">
        <v>110.0554887790873</v>
      </c>
      <c r="G2869" s="86"/>
    </row>
    <row r="2870" spans="1:7" x14ac:dyDescent="0.45">
      <c r="A2870" s="84"/>
      <c r="B2870" s="84">
        <v>63</v>
      </c>
      <c r="C2870" s="84" t="s">
        <v>176</v>
      </c>
      <c r="D2870" s="84">
        <v>2015</v>
      </c>
      <c r="E2870" s="84"/>
      <c r="F2870" s="85">
        <v>0.13980704417218201</v>
      </c>
      <c r="G2870" s="86"/>
    </row>
    <row r="2871" spans="1:7" x14ac:dyDescent="0.45">
      <c r="A2871" s="84">
        <v>122097</v>
      </c>
      <c r="B2871" s="84">
        <v>225</v>
      </c>
      <c r="C2871" s="84" t="s">
        <v>109</v>
      </c>
      <c r="D2871" s="84">
        <v>2003</v>
      </c>
      <c r="E2871" s="84" t="s">
        <v>108</v>
      </c>
      <c r="F2871" s="85">
        <v>653.9278606747115</v>
      </c>
      <c r="G2871" s="86"/>
    </row>
    <row r="2872" spans="1:7" x14ac:dyDescent="0.45">
      <c r="A2872" s="84">
        <v>122522</v>
      </c>
      <c r="B2872" s="84">
        <v>225</v>
      </c>
      <c r="C2872" s="84" t="s">
        <v>109</v>
      </c>
      <c r="D2872" s="84">
        <v>2003</v>
      </c>
      <c r="E2872" s="84" t="s">
        <v>108</v>
      </c>
      <c r="F2872" s="85">
        <v>105.6298805633443</v>
      </c>
      <c r="G2872" s="86"/>
    </row>
    <row r="2873" spans="1:7" x14ac:dyDescent="0.45">
      <c r="A2873" s="84">
        <v>122537</v>
      </c>
      <c r="B2873" s="84">
        <v>225</v>
      </c>
      <c r="C2873" s="84" t="s">
        <v>109</v>
      </c>
      <c r="D2873" s="84">
        <v>2009</v>
      </c>
      <c r="E2873" s="84" t="s">
        <v>108</v>
      </c>
      <c r="F2873" s="85">
        <v>412.03141408325268</v>
      </c>
      <c r="G2873" s="86"/>
    </row>
    <row r="2874" spans="1:7" x14ac:dyDescent="0.45">
      <c r="A2874" s="84">
        <v>122935</v>
      </c>
      <c r="B2874" s="84">
        <v>225</v>
      </c>
      <c r="C2874" s="84" t="s">
        <v>109</v>
      </c>
      <c r="D2874" s="84">
        <v>2013</v>
      </c>
      <c r="E2874" s="84" t="s">
        <v>108</v>
      </c>
      <c r="F2874" s="85">
        <v>147.95323988331441</v>
      </c>
      <c r="G2874" s="86"/>
    </row>
    <row r="2875" spans="1:7" x14ac:dyDescent="0.45">
      <c r="A2875" s="84">
        <v>122938</v>
      </c>
      <c r="B2875" s="84">
        <v>225</v>
      </c>
      <c r="C2875" s="84" t="s">
        <v>109</v>
      </c>
      <c r="D2875" s="84">
        <v>2013</v>
      </c>
      <c r="E2875" s="84" t="s">
        <v>108</v>
      </c>
      <c r="F2875" s="85">
        <v>353.817356274931</v>
      </c>
      <c r="G2875" s="86"/>
    </row>
    <row r="2876" spans="1:7" x14ac:dyDescent="0.45">
      <c r="A2876" s="84">
        <v>126310</v>
      </c>
      <c r="B2876" s="84">
        <v>63</v>
      </c>
      <c r="C2876" s="84" t="s">
        <v>109</v>
      </c>
      <c r="D2876" s="84">
        <v>2015</v>
      </c>
      <c r="E2876" s="84" t="s">
        <v>108</v>
      </c>
      <c r="F2876" s="85">
        <v>1.5164852466180829</v>
      </c>
      <c r="G2876" s="86"/>
    </row>
    <row r="2877" spans="1:7" x14ac:dyDescent="0.45">
      <c r="A2877" s="84">
        <v>134163</v>
      </c>
      <c r="B2877" s="84">
        <v>225</v>
      </c>
      <c r="C2877" s="84" t="s">
        <v>109</v>
      </c>
      <c r="D2877" s="84">
        <v>2002</v>
      </c>
      <c r="E2877" s="84" t="s">
        <v>108</v>
      </c>
      <c r="F2877" s="85">
        <v>24.687735903540361</v>
      </c>
      <c r="G2877" s="86"/>
    </row>
    <row r="2878" spans="1:7" x14ac:dyDescent="0.45">
      <c r="A2878" s="84"/>
      <c r="B2878" s="84">
        <v>225</v>
      </c>
      <c r="C2878" s="84" t="s">
        <v>109</v>
      </c>
      <c r="D2878" s="84">
        <v>2013</v>
      </c>
      <c r="E2878" s="84"/>
      <c r="F2878" s="85">
        <v>2.4979270878287999E-2</v>
      </c>
      <c r="G2878" s="86"/>
    </row>
    <row r="2879" spans="1:7" x14ac:dyDescent="0.45">
      <c r="A2879" s="84">
        <v>122940</v>
      </c>
      <c r="B2879" s="84">
        <v>90</v>
      </c>
      <c r="C2879" s="84" t="s">
        <v>109</v>
      </c>
      <c r="D2879" s="84">
        <v>1901</v>
      </c>
      <c r="E2879" s="84" t="s">
        <v>108</v>
      </c>
      <c r="F2879" s="85">
        <v>27.27886705221594</v>
      </c>
      <c r="G2879" s="86"/>
    </row>
    <row r="2880" spans="1:7" x14ac:dyDescent="0.45">
      <c r="A2880" s="84">
        <v>123099</v>
      </c>
      <c r="B2880" s="84">
        <v>110</v>
      </c>
      <c r="C2880" s="84" t="s">
        <v>109</v>
      </c>
      <c r="D2880" s="84">
        <v>1901</v>
      </c>
      <c r="E2880" s="84" t="s">
        <v>108</v>
      </c>
      <c r="F2880" s="85">
        <v>107.707550445306</v>
      </c>
      <c r="G2880" s="86"/>
    </row>
    <row r="2881" spans="1:7" x14ac:dyDescent="0.45">
      <c r="A2881" s="84">
        <v>144688</v>
      </c>
      <c r="B2881" s="84">
        <v>110</v>
      </c>
      <c r="C2881" s="84" t="s">
        <v>109</v>
      </c>
      <c r="D2881" s="84">
        <v>2018</v>
      </c>
      <c r="E2881" s="84" t="s">
        <v>108</v>
      </c>
      <c r="F2881" s="85">
        <v>3.7971728904142541</v>
      </c>
      <c r="G2881" s="86"/>
    </row>
    <row r="2882" spans="1:7" x14ac:dyDescent="0.45">
      <c r="A2882" s="84">
        <v>120881</v>
      </c>
      <c r="B2882" s="84">
        <v>90</v>
      </c>
      <c r="C2882" s="84" t="s">
        <v>109</v>
      </c>
      <c r="D2882" s="84">
        <v>2010</v>
      </c>
      <c r="E2882" s="84" t="s">
        <v>108</v>
      </c>
      <c r="F2882" s="85">
        <v>69.899775997638031</v>
      </c>
      <c r="G2882" s="86"/>
    </row>
    <row r="2883" spans="1:7" x14ac:dyDescent="0.45">
      <c r="A2883" s="84"/>
      <c r="B2883" s="84">
        <v>110</v>
      </c>
      <c r="C2883" s="84" t="s">
        <v>109</v>
      </c>
      <c r="D2883" s="84">
        <v>1901</v>
      </c>
      <c r="E2883" s="84"/>
      <c r="F2883" s="85">
        <v>0.40309386558214599</v>
      </c>
      <c r="G2883" s="86"/>
    </row>
    <row r="2884" spans="1:7" x14ac:dyDescent="0.45">
      <c r="A2884" s="84"/>
      <c r="B2884" s="84">
        <v>90</v>
      </c>
      <c r="C2884" s="84" t="s">
        <v>109</v>
      </c>
      <c r="D2884" s="84">
        <v>2010</v>
      </c>
      <c r="E2884" s="84"/>
      <c r="F2884" s="85">
        <v>16.936190972561601</v>
      </c>
      <c r="G2884" s="86"/>
    </row>
    <row r="2885" spans="1:7" x14ac:dyDescent="0.45">
      <c r="A2885" s="84"/>
      <c r="B2885" s="84">
        <v>90</v>
      </c>
      <c r="C2885" s="84" t="s">
        <v>109</v>
      </c>
      <c r="D2885" s="84">
        <v>2010</v>
      </c>
      <c r="E2885" s="84"/>
      <c r="F2885" s="85">
        <v>19.088596287727849</v>
      </c>
      <c r="G2885" s="86"/>
    </row>
    <row r="2886" spans="1:7" x14ac:dyDescent="0.45">
      <c r="A2886" s="84">
        <v>112878</v>
      </c>
      <c r="B2886" s="84">
        <v>32</v>
      </c>
      <c r="C2886" s="84" t="s">
        <v>109</v>
      </c>
      <c r="D2886" s="84">
        <v>2009</v>
      </c>
      <c r="E2886" s="84" t="s">
        <v>108</v>
      </c>
      <c r="F2886" s="85">
        <v>1.81063720844019</v>
      </c>
      <c r="G2886" s="86"/>
    </row>
    <row r="2887" spans="1:7" x14ac:dyDescent="0.45">
      <c r="A2887" s="84">
        <v>117154</v>
      </c>
      <c r="B2887" s="84">
        <v>25</v>
      </c>
      <c r="C2887" s="84" t="s">
        <v>109</v>
      </c>
      <c r="D2887" s="84">
        <v>2004</v>
      </c>
      <c r="E2887" s="84" t="s">
        <v>108</v>
      </c>
      <c r="F2887" s="85">
        <v>113.7157425518261</v>
      </c>
      <c r="G2887" s="86"/>
    </row>
    <row r="2888" spans="1:7" x14ac:dyDescent="0.45">
      <c r="A2888" s="84">
        <v>4702</v>
      </c>
      <c r="B2888" s="84">
        <v>160</v>
      </c>
      <c r="C2888" s="84" t="s">
        <v>109</v>
      </c>
      <c r="D2888" s="84">
        <v>2013</v>
      </c>
      <c r="E2888" s="84"/>
      <c r="F2888" s="85">
        <v>44.901308365198837</v>
      </c>
      <c r="G2888" s="86"/>
    </row>
    <row r="2889" spans="1:7" x14ac:dyDescent="0.45">
      <c r="A2889" s="84">
        <v>140</v>
      </c>
      <c r="B2889" s="84">
        <v>110</v>
      </c>
      <c r="C2889" s="84" t="s">
        <v>109</v>
      </c>
      <c r="D2889" s="84">
        <v>2013</v>
      </c>
      <c r="E2889" s="84"/>
      <c r="F2889" s="85">
        <v>46.31628905435791</v>
      </c>
      <c r="G2889" s="86"/>
    </row>
    <row r="2890" spans="1:7" x14ac:dyDescent="0.45">
      <c r="A2890" s="84">
        <v>115474</v>
      </c>
      <c r="B2890" s="84">
        <v>225</v>
      </c>
      <c r="C2890" s="84" t="s">
        <v>109</v>
      </c>
      <c r="D2890" s="84">
        <v>2003</v>
      </c>
      <c r="E2890" s="84" t="s">
        <v>108</v>
      </c>
      <c r="F2890" s="85">
        <v>1003.160572967291</v>
      </c>
      <c r="G2890" s="86"/>
    </row>
    <row r="2891" spans="1:7" x14ac:dyDescent="0.45">
      <c r="A2891" s="84">
        <v>115475</v>
      </c>
      <c r="B2891" s="84">
        <v>225</v>
      </c>
      <c r="C2891" s="84" t="s">
        <v>109</v>
      </c>
      <c r="D2891" s="84">
        <v>2003</v>
      </c>
      <c r="E2891" s="84" t="s">
        <v>108</v>
      </c>
      <c r="F2891" s="85">
        <v>112.72375162460661</v>
      </c>
      <c r="G2891" s="86" t="s">
        <v>190</v>
      </c>
    </row>
    <row r="2892" spans="1:7" x14ac:dyDescent="0.45">
      <c r="A2892" s="84">
        <v>115476</v>
      </c>
      <c r="B2892" s="84">
        <v>225</v>
      </c>
      <c r="C2892" s="84" t="s">
        <v>109</v>
      </c>
      <c r="D2892" s="84">
        <v>2003</v>
      </c>
      <c r="E2892" s="84" t="s">
        <v>108</v>
      </c>
      <c r="F2892" s="85">
        <v>112.3126635441964</v>
      </c>
      <c r="G2892" s="86" t="s">
        <v>190</v>
      </c>
    </row>
    <row r="2893" spans="1:7" x14ac:dyDescent="0.45">
      <c r="A2893" s="84">
        <v>117154</v>
      </c>
      <c r="B2893" s="84">
        <v>25</v>
      </c>
      <c r="C2893" s="84" t="s">
        <v>109</v>
      </c>
      <c r="D2893" s="84">
        <v>2004</v>
      </c>
      <c r="E2893" s="84" t="s">
        <v>108</v>
      </c>
      <c r="F2893" s="85">
        <v>118.51741885657979</v>
      </c>
      <c r="G2893" s="86"/>
    </row>
    <row r="2894" spans="1:7" x14ac:dyDescent="0.45">
      <c r="A2894" s="84">
        <v>133820</v>
      </c>
      <c r="B2894" s="84">
        <v>110</v>
      </c>
      <c r="C2894" s="84" t="s">
        <v>109</v>
      </c>
      <c r="D2894" s="84">
        <v>2007</v>
      </c>
      <c r="E2894" s="84" t="s">
        <v>108</v>
      </c>
      <c r="F2894" s="85">
        <v>342.07596492697769</v>
      </c>
      <c r="G2894" s="86"/>
    </row>
    <row r="2895" spans="1:7" x14ac:dyDescent="0.45">
      <c r="A2895" s="84">
        <v>133823</v>
      </c>
      <c r="B2895" s="84">
        <v>110</v>
      </c>
      <c r="C2895" s="84" t="s">
        <v>109</v>
      </c>
      <c r="D2895" s="84">
        <v>2008</v>
      </c>
      <c r="E2895" s="84" t="s">
        <v>108</v>
      </c>
      <c r="F2895" s="85">
        <v>290.36429624084587</v>
      </c>
      <c r="G2895" s="86"/>
    </row>
    <row r="2896" spans="1:7" x14ac:dyDescent="0.45">
      <c r="A2896" s="84">
        <v>133824</v>
      </c>
      <c r="B2896" s="84">
        <v>90</v>
      </c>
      <c r="C2896" s="84" t="s">
        <v>109</v>
      </c>
      <c r="D2896" s="84">
        <v>2008</v>
      </c>
      <c r="E2896" s="84" t="s">
        <v>108</v>
      </c>
      <c r="F2896" s="85">
        <v>208.59816761302241</v>
      </c>
      <c r="G2896" s="86"/>
    </row>
    <row r="2897" spans="1:7" x14ac:dyDescent="0.45">
      <c r="A2897" s="84">
        <v>133825</v>
      </c>
      <c r="B2897" s="84">
        <v>110</v>
      </c>
      <c r="C2897" s="84" t="s">
        <v>109</v>
      </c>
      <c r="D2897" s="84">
        <v>2008</v>
      </c>
      <c r="E2897" s="84" t="s">
        <v>108</v>
      </c>
      <c r="F2897" s="85">
        <v>98.48213434681891</v>
      </c>
      <c r="G2897" s="86"/>
    </row>
    <row r="2898" spans="1:7" x14ac:dyDescent="0.45">
      <c r="A2898" s="84">
        <v>133826</v>
      </c>
      <c r="B2898" s="84">
        <v>110</v>
      </c>
      <c r="C2898" s="84" t="s">
        <v>109</v>
      </c>
      <c r="D2898" s="84">
        <v>2008</v>
      </c>
      <c r="E2898" s="84" t="s">
        <v>108</v>
      </c>
      <c r="F2898" s="85">
        <v>268.79759171664108</v>
      </c>
      <c r="G2898" s="86"/>
    </row>
    <row r="2899" spans="1:7" x14ac:dyDescent="0.45">
      <c r="A2899" s="84">
        <v>110409</v>
      </c>
      <c r="B2899" s="84">
        <v>50</v>
      </c>
      <c r="C2899" s="84" t="s">
        <v>109</v>
      </c>
      <c r="D2899" s="84">
        <v>2005</v>
      </c>
      <c r="E2899" s="84" t="s">
        <v>108</v>
      </c>
      <c r="F2899" s="85">
        <v>39.853036084594983</v>
      </c>
      <c r="G2899" s="86"/>
    </row>
    <row r="2900" spans="1:7" x14ac:dyDescent="0.45">
      <c r="A2900" s="84">
        <v>110410</v>
      </c>
      <c r="B2900" s="84">
        <v>50</v>
      </c>
      <c r="C2900" s="84" t="s">
        <v>109</v>
      </c>
      <c r="D2900" s="84">
        <v>2005</v>
      </c>
      <c r="E2900" s="84" t="s">
        <v>108</v>
      </c>
      <c r="F2900" s="85">
        <v>28.053639386837052</v>
      </c>
      <c r="G2900" s="86"/>
    </row>
    <row r="2901" spans="1:7" x14ac:dyDescent="0.45">
      <c r="A2901" s="84">
        <v>110412</v>
      </c>
      <c r="B2901" s="84">
        <v>50</v>
      </c>
      <c r="C2901" s="84" t="s">
        <v>109</v>
      </c>
      <c r="D2901" s="84">
        <v>2005</v>
      </c>
      <c r="E2901" s="84" t="s">
        <v>108</v>
      </c>
      <c r="F2901" s="85">
        <v>12.90586777455299</v>
      </c>
      <c r="G2901" s="86"/>
    </row>
    <row r="2902" spans="1:7" x14ac:dyDescent="0.45">
      <c r="A2902" s="84">
        <v>116564</v>
      </c>
      <c r="B2902" s="84">
        <v>110</v>
      </c>
      <c r="C2902" s="84" t="s">
        <v>109</v>
      </c>
      <c r="D2902" s="84">
        <v>2005</v>
      </c>
      <c r="E2902" s="84" t="s">
        <v>108</v>
      </c>
      <c r="F2902" s="85">
        <v>12.88732165521694</v>
      </c>
      <c r="G2902" s="86"/>
    </row>
    <row r="2903" spans="1:7" x14ac:dyDescent="0.45">
      <c r="A2903" s="84">
        <v>116565</v>
      </c>
      <c r="B2903" s="84">
        <v>110</v>
      </c>
      <c r="C2903" s="84" t="s">
        <v>109</v>
      </c>
      <c r="D2903" s="84">
        <v>2005</v>
      </c>
      <c r="E2903" s="84" t="s">
        <v>108</v>
      </c>
      <c r="F2903" s="85">
        <v>22.427475500635062</v>
      </c>
      <c r="G2903" s="86"/>
    </row>
    <row r="2904" spans="1:7" x14ac:dyDescent="0.45">
      <c r="A2904" s="84">
        <v>116567</v>
      </c>
      <c r="B2904" s="84">
        <v>110</v>
      </c>
      <c r="C2904" s="84" t="s">
        <v>109</v>
      </c>
      <c r="D2904" s="84">
        <v>2005</v>
      </c>
      <c r="E2904" s="84" t="s">
        <v>108</v>
      </c>
      <c r="F2904" s="85">
        <v>12.381786328133691</v>
      </c>
      <c r="G2904" s="86"/>
    </row>
    <row r="2905" spans="1:7" x14ac:dyDescent="0.45">
      <c r="A2905" s="84">
        <v>116568</v>
      </c>
      <c r="B2905" s="84">
        <v>110</v>
      </c>
      <c r="C2905" s="84" t="s">
        <v>109</v>
      </c>
      <c r="D2905" s="84">
        <v>2005</v>
      </c>
      <c r="E2905" s="84" t="s">
        <v>108</v>
      </c>
      <c r="F2905" s="85">
        <v>17.739404660516701</v>
      </c>
      <c r="G2905" s="86"/>
    </row>
    <row r="2906" spans="1:7" x14ac:dyDescent="0.45">
      <c r="A2906" s="84">
        <v>127447</v>
      </c>
      <c r="B2906" s="84">
        <v>50</v>
      </c>
      <c r="C2906" s="84" t="s">
        <v>109</v>
      </c>
      <c r="D2906" s="84">
        <v>2016</v>
      </c>
      <c r="E2906" s="84" t="s">
        <v>108</v>
      </c>
      <c r="F2906" s="85">
        <v>87.244432672783518</v>
      </c>
      <c r="G2906" s="86"/>
    </row>
    <row r="2907" spans="1:7" x14ac:dyDescent="0.45">
      <c r="A2907" s="84">
        <v>127455</v>
      </c>
      <c r="B2907" s="84">
        <v>110</v>
      </c>
      <c r="C2907" s="84" t="s">
        <v>109</v>
      </c>
      <c r="D2907" s="84">
        <v>2005</v>
      </c>
      <c r="E2907" s="84" t="s">
        <v>108</v>
      </c>
      <c r="F2907" s="85">
        <v>34.596113398609269</v>
      </c>
      <c r="G2907" s="86"/>
    </row>
    <row r="2908" spans="1:7" x14ac:dyDescent="0.45">
      <c r="A2908" s="84">
        <v>127456</v>
      </c>
      <c r="B2908" s="84">
        <v>110</v>
      </c>
      <c r="C2908" s="84" t="s">
        <v>109</v>
      </c>
      <c r="D2908" s="84">
        <v>2016</v>
      </c>
      <c r="E2908" s="84" t="s">
        <v>108</v>
      </c>
      <c r="F2908" s="85">
        <v>205.14490159817629</v>
      </c>
      <c r="G2908" s="86"/>
    </row>
    <row r="2909" spans="1:7" x14ac:dyDescent="0.45">
      <c r="A2909" s="84">
        <v>127508</v>
      </c>
      <c r="B2909" s="84">
        <v>50</v>
      </c>
      <c r="C2909" s="84" t="s">
        <v>109</v>
      </c>
      <c r="D2909" s="84">
        <v>2016</v>
      </c>
      <c r="E2909" s="84" t="s">
        <v>108</v>
      </c>
      <c r="F2909" s="85">
        <v>58.783290608010383</v>
      </c>
      <c r="G2909" s="86"/>
    </row>
    <row r="2910" spans="1:7" x14ac:dyDescent="0.45">
      <c r="A2910" s="84">
        <v>127514</v>
      </c>
      <c r="B2910" s="84">
        <v>110</v>
      </c>
      <c r="C2910" s="84" t="s">
        <v>109</v>
      </c>
      <c r="D2910" s="84">
        <v>2005</v>
      </c>
      <c r="E2910" s="84" t="s">
        <v>108</v>
      </c>
      <c r="F2910" s="85">
        <v>17.36899496669438</v>
      </c>
      <c r="G2910" s="86"/>
    </row>
    <row r="2911" spans="1:7" x14ac:dyDescent="0.45">
      <c r="A2911" s="84">
        <v>127515</v>
      </c>
      <c r="B2911" s="84">
        <v>110</v>
      </c>
      <c r="C2911" s="84" t="s">
        <v>109</v>
      </c>
      <c r="D2911" s="84">
        <v>2016</v>
      </c>
      <c r="E2911" s="84" t="s">
        <v>108</v>
      </c>
      <c r="F2911" s="85">
        <v>898.67066479203038</v>
      </c>
      <c r="G2911" s="86"/>
    </row>
    <row r="2912" spans="1:7" x14ac:dyDescent="0.45">
      <c r="A2912" s="84">
        <v>105667</v>
      </c>
      <c r="B2912" s="84">
        <v>160</v>
      </c>
      <c r="C2912" s="84" t="s">
        <v>109</v>
      </c>
      <c r="D2912" s="84">
        <v>2003</v>
      </c>
      <c r="E2912" s="84" t="s">
        <v>108</v>
      </c>
      <c r="F2912" s="85">
        <v>197.63795727308289</v>
      </c>
      <c r="G2912" s="86" t="s">
        <v>188</v>
      </c>
    </row>
    <row r="2913" spans="1:7" x14ac:dyDescent="0.45">
      <c r="A2913" s="84">
        <v>110411</v>
      </c>
      <c r="B2913" s="84">
        <v>50</v>
      </c>
      <c r="C2913" s="84" t="s">
        <v>109</v>
      </c>
      <c r="D2913" s="84">
        <v>2005</v>
      </c>
      <c r="E2913" s="84" t="s">
        <v>108</v>
      </c>
      <c r="F2913" s="85">
        <v>16.44234251728933</v>
      </c>
      <c r="G2913" s="86"/>
    </row>
    <row r="2914" spans="1:7" x14ac:dyDescent="0.45">
      <c r="A2914" s="84">
        <v>115471</v>
      </c>
      <c r="B2914" s="84">
        <v>200</v>
      </c>
      <c r="C2914" s="84" t="s">
        <v>109</v>
      </c>
      <c r="D2914" s="84">
        <v>2003</v>
      </c>
      <c r="E2914" s="84" t="s">
        <v>108</v>
      </c>
      <c r="F2914" s="85">
        <v>430.11094583874001</v>
      </c>
      <c r="G2914" s="86"/>
    </row>
    <row r="2915" spans="1:7" x14ac:dyDescent="0.45">
      <c r="A2915" s="84"/>
      <c r="B2915" s="84">
        <v>110</v>
      </c>
      <c r="C2915" s="84" t="s">
        <v>109</v>
      </c>
      <c r="D2915" s="84">
        <v>2013</v>
      </c>
      <c r="E2915" s="84"/>
      <c r="F2915" s="85">
        <v>1.7116861135000001E-5</v>
      </c>
      <c r="G2915" s="86"/>
    </row>
    <row r="2916" spans="1:7" x14ac:dyDescent="0.45">
      <c r="A2916" s="84">
        <v>115471</v>
      </c>
      <c r="B2916" s="84">
        <v>200</v>
      </c>
      <c r="C2916" s="84" t="s">
        <v>109</v>
      </c>
      <c r="D2916" s="84">
        <v>2003</v>
      </c>
      <c r="E2916" s="84" t="s">
        <v>108</v>
      </c>
      <c r="F2916" s="85">
        <v>429.92226957491471</v>
      </c>
      <c r="G2916" s="86"/>
    </row>
    <row r="2917" spans="1:7" x14ac:dyDescent="0.45">
      <c r="A2917" s="84"/>
      <c r="B2917" s="84">
        <v>160</v>
      </c>
      <c r="C2917" s="84" t="s">
        <v>109</v>
      </c>
      <c r="D2917" s="84">
        <v>2003</v>
      </c>
      <c r="E2917" s="84"/>
      <c r="F2917" s="85">
        <v>5.8850382649980482</v>
      </c>
      <c r="G2917" s="86"/>
    </row>
    <row r="2918" spans="1:7" x14ac:dyDescent="0.45">
      <c r="A2918" s="84"/>
      <c r="B2918" s="84">
        <v>160</v>
      </c>
      <c r="C2918" s="84" t="s">
        <v>109</v>
      </c>
      <c r="D2918" s="84">
        <v>2003</v>
      </c>
      <c r="E2918" s="84"/>
      <c r="F2918" s="85">
        <v>14.41017254885255</v>
      </c>
      <c r="G2918" s="86"/>
    </row>
    <row r="2919" spans="1:7" x14ac:dyDescent="0.45">
      <c r="A2919" s="84">
        <v>99560</v>
      </c>
      <c r="B2919" s="84">
        <v>40</v>
      </c>
      <c r="C2919" s="84" t="s">
        <v>109</v>
      </c>
      <c r="D2919" s="84">
        <v>2003</v>
      </c>
      <c r="E2919" s="84" t="s">
        <v>108</v>
      </c>
      <c r="F2919" s="85">
        <v>17.592826223280991</v>
      </c>
      <c r="G2919" s="86"/>
    </row>
    <row r="2920" spans="1:7" x14ac:dyDescent="0.45">
      <c r="A2920" s="84">
        <v>100392</v>
      </c>
      <c r="B2920" s="84"/>
      <c r="C2920" s="84"/>
      <c r="D2920" s="84">
        <v>1901</v>
      </c>
      <c r="E2920" s="84" t="s">
        <v>108</v>
      </c>
      <c r="F2920" s="85">
        <v>1.9487227582262101</v>
      </c>
      <c r="G2920" s="86"/>
    </row>
    <row r="2921" spans="1:7" x14ac:dyDescent="0.45">
      <c r="A2921" s="84">
        <v>100394</v>
      </c>
      <c r="B2921" s="84"/>
      <c r="C2921" s="84"/>
      <c r="D2921" s="84">
        <v>1901</v>
      </c>
      <c r="E2921" s="84" t="s">
        <v>108</v>
      </c>
      <c r="F2921" s="85">
        <v>25.557475449418931</v>
      </c>
      <c r="G2921" s="86"/>
    </row>
    <row r="2922" spans="1:7" x14ac:dyDescent="0.45">
      <c r="A2922" s="84">
        <v>105655</v>
      </c>
      <c r="B2922" s="84">
        <v>160</v>
      </c>
      <c r="C2922" s="84" t="s">
        <v>109</v>
      </c>
      <c r="D2922" s="84">
        <v>2003</v>
      </c>
      <c r="E2922" s="84" t="s">
        <v>108</v>
      </c>
      <c r="F2922" s="85">
        <v>36.597406779814698</v>
      </c>
      <c r="G2922" s="86"/>
    </row>
    <row r="2923" spans="1:7" x14ac:dyDescent="0.45">
      <c r="A2923" s="84">
        <v>105656</v>
      </c>
      <c r="B2923" s="84">
        <v>160</v>
      </c>
      <c r="C2923" s="84" t="s">
        <v>109</v>
      </c>
      <c r="D2923" s="84">
        <v>2003</v>
      </c>
      <c r="E2923" s="84" t="s">
        <v>108</v>
      </c>
      <c r="F2923" s="85">
        <v>105.81779082003931</v>
      </c>
      <c r="G2923" s="86"/>
    </row>
    <row r="2924" spans="1:7" x14ac:dyDescent="0.45">
      <c r="A2924" s="84">
        <v>105667</v>
      </c>
      <c r="B2924" s="84">
        <v>160</v>
      </c>
      <c r="C2924" s="84" t="s">
        <v>109</v>
      </c>
      <c r="D2924" s="84">
        <v>2003</v>
      </c>
      <c r="E2924" s="84" t="s">
        <v>108</v>
      </c>
      <c r="F2924" s="85">
        <v>199.46076004931319</v>
      </c>
      <c r="G2924" s="86" t="s">
        <v>188</v>
      </c>
    </row>
    <row r="2925" spans="1:7" x14ac:dyDescent="0.45">
      <c r="A2925" s="84">
        <v>105668</v>
      </c>
      <c r="B2925" s="84">
        <v>75</v>
      </c>
      <c r="C2925" s="84" t="s">
        <v>109</v>
      </c>
      <c r="D2925" s="84">
        <v>2003</v>
      </c>
      <c r="E2925" s="84" t="s">
        <v>108</v>
      </c>
      <c r="F2925" s="85">
        <v>26.883311185712021</v>
      </c>
      <c r="G2925" s="86"/>
    </row>
    <row r="2926" spans="1:7" x14ac:dyDescent="0.45">
      <c r="A2926" s="84">
        <v>105669</v>
      </c>
      <c r="B2926" s="84">
        <v>75</v>
      </c>
      <c r="C2926" s="84" t="s">
        <v>109</v>
      </c>
      <c r="D2926" s="84">
        <v>2003</v>
      </c>
      <c r="E2926" s="84" t="s">
        <v>108</v>
      </c>
      <c r="F2926" s="85">
        <v>15.733277179281711</v>
      </c>
      <c r="G2926" s="86"/>
    </row>
    <row r="2927" spans="1:7" x14ac:dyDescent="0.45">
      <c r="A2927" s="84">
        <v>105674</v>
      </c>
      <c r="B2927" s="84">
        <v>160</v>
      </c>
      <c r="C2927" s="84" t="s">
        <v>109</v>
      </c>
      <c r="D2927" s="84">
        <v>2003</v>
      </c>
      <c r="E2927" s="84" t="s">
        <v>108</v>
      </c>
      <c r="F2927" s="85">
        <v>13.235655092707709</v>
      </c>
      <c r="G2927" s="86" t="s">
        <v>269</v>
      </c>
    </row>
    <row r="2928" spans="1:7" x14ac:dyDescent="0.45">
      <c r="A2928" s="84">
        <v>108261</v>
      </c>
      <c r="B2928" s="84"/>
      <c r="C2928" s="84"/>
      <c r="D2928" s="84">
        <v>1901</v>
      </c>
      <c r="E2928" s="84" t="s">
        <v>108</v>
      </c>
      <c r="F2928" s="85">
        <v>66.35407283000508</v>
      </c>
      <c r="G2928" s="86"/>
    </row>
    <row r="2929" spans="1:7" x14ac:dyDescent="0.45">
      <c r="A2929" s="84">
        <v>108286</v>
      </c>
      <c r="B2929" s="84">
        <v>40</v>
      </c>
      <c r="C2929" s="84" t="s">
        <v>109</v>
      </c>
      <c r="D2929" s="84">
        <v>2007</v>
      </c>
      <c r="E2929" s="84" t="s">
        <v>108</v>
      </c>
      <c r="F2929" s="85">
        <v>3.3334154477162912</v>
      </c>
      <c r="G2929" s="86"/>
    </row>
    <row r="2930" spans="1:7" x14ac:dyDescent="0.45">
      <c r="A2930" s="84">
        <v>108287</v>
      </c>
      <c r="B2930" s="84">
        <v>40</v>
      </c>
      <c r="C2930" s="84" t="s">
        <v>109</v>
      </c>
      <c r="D2930" s="84">
        <v>2007</v>
      </c>
      <c r="E2930" s="84" t="s">
        <v>108</v>
      </c>
      <c r="F2930" s="85">
        <v>0.85458142713766305</v>
      </c>
      <c r="G2930" s="86"/>
    </row>
    <row r="2931" spans="1:7" x14ac:dyDescent="0.45">
      <c r="A2931" s="84">
        <v>110421</v>
      </c>
      <c r="B2931" s="84">
        <v>50</v>
      </c>
      <c r="C2931" s="84" t="s">
        <v>109</v>
      </c>
      <c r="D2931" s="84">
        <v>2005</v>
      </c>
      <c r="E2931" s="84" t="s">
        <v>108</v>
      </c>
      <c r="F2931" s="85">
        <v>24.249745926137429</v>
      </c>
      <c r="G2931" s="86"/>
    </row>
    <row r="2932" spans="1:7" x14ac:dyDescent="0.45">
      <c r="A2932" s="84">
        <v>110422</v>
      </c>
      <c r="B2932" s="84">
        <v>50</v>
      </c>
      <c r="C2932" s="84" t="s">
        <v>109</v>
      </c>
      <c r="D2932" s="84">
        <v>2005</v>
      </c>
      <c r="E2932" s="84" t="s">
        <v>108</v>
      </c>
      <c r="F2932" s="85">
        <v>60.986598813296553</v>
      </c>
      <c r="G2932" s="86"/>
    </row>
    <row r="2933" spans="1:7" x14ac:dyDescent="0.45">
      <c r="A2933" s="84">
        <v>111317</v>
      </c>
      <c r="B2933" s="84">
        <v>63</v>
      </c>
      <c r="C2933" s="84" t="s">
        <v>109</v>
      </c>
      <c r="D2933" s="84">
        <v>2008</v>
      </c>
      <c r="E2933" s="84" t="s">
        <v>108</v>
      </c>
      <c r="F2933" s="85">
        <v>20.21674523481957</v>
      </c>
      <c r="G2933" s="86"/>
    </row>
    <row r="2934" spans="1:7" x14ac:dyDescent="0.45">
      <c r="A2934" s="84">
        <v>111318</v>
      </c>
      <c r="B2934" s="84">
        <v>63</v>
      </c>
      <c r="C2934" s="84" t="s">
        <v>109</v>
      </c>
      <c r="D2934" s="84">
        <v>2008</v>
      </c>
      <c r="E2934" s="84" t="s">
        <v>108</v>
      </c>
      <c r="F2934" s="85">
        <v>10.834895285656319</v>
      </c>
      <c r="G2934" s="86"/>
    </row>
    <row r="2935" spans="1:7" x14ac:dyDescent="0.45">
      <c r="A2935" s="84">
        <v>115338</v>
      </c>
      <c r="B2935" s="84">
        <v>160</v>
      </c>
      <c r="C2935" s="84" t="s">
        <v>109</v>
      </c>
      <c r="D2935" s="84">
        <v>2003</v>
      </c>
      <c r="E2935" s="84" t="s">
        <v>108</v>
      </c>
      <c r="F2935" s="85">
        <v>215.8340530021492</v>
      </c>
      <c r="G2935" s="86"/>
    </row>
    <row r="2936" spans="1:7" x14ac:dyDescent="0.45">
      <c r="A2936" s="84">
        <v>115439</v>
      </c>
      <c r="B2936" s="84">
        <v>63</v>
      </c>
      <c r="C2936" s="84" t="s">
        <v>109</v>
      </c>
      <c r="D2936" s="84">
        <v>2003</v>
      </c>
      <c r="E2936" s="84" t="s">
        <v>108</v>
      </c>
      <c r="F2936" s="85">
        <v>11.3039043305234</v>
      </c>
      <c r="G2936" s="86"/>
    </row>
    <row r="2937" spans="1:7" x14ac:dyDescent="0.45">
      <c r="A2937" s="84">
        <v>115472</v>
      </c>
      <c r="B2937" s="84">
        <v>200</v>
      </c>
      <c r="C2937" s="84" t="s">
        <v>109</v>
      </c>
      <c r="D2937" s="84">
        <v>2003</v>
      </c>
      <c r="E2937" s="84" t="s">
        <v>108</v>
      </c>
      <c r="F2937" s="85">
        <v>132.10592980406591</v>
      </c>
      <c r="G2937" s="86" t="s">
        <v>188</v>
      </c>
    </row>
    <row r="2938" spans="1:7" x14ac:dyDescent="0.45">
      <c r="A2938" s="84">
        <v>123153</v>
      </c>
      <c r="B2938" s="84">
        <v>160</v>
      </c>
      <c r="C2938" s="84" t="s">
        <v>109</v>
      </c>
      <c r="D2938" s="84">
        <v>2003</v>
      </c>
      <c r="E2938" s="84" t="s">
        <v>108</v>
      </c>
      <c r="F2938" s="85">
        <v>421.74539203210708</v>
      </c>
      <c r="G2938" s="86"/>
    </row>
    <row r="2939" spans="1:7" x14ac:dyDescent="0.45">
      <c r="A2939" s="84">
        <v>123155</v>
      </c>
      <c r="B2939" s="84">
        <v>110</v>
      </c>
      <c r="C2939" s="84" t="s">
        <v>109</v>
      </c>
      <c r="D2939" s="84">
        <v>2013</v>
      </c>
      <c r="E2939" s="84" t="s">
        <v>108</v>
      </c>
      <c r="F2939" s="85">
        <v>2.5513779156653862</v>
      </c>
      <c r="G2939" s="86" t="s">
        <v>330</v>
      </c>
    </row>
    <row r="2940" spans="1:7" x14ac:dyDescent="0.45">
      <c r="A2940" s="84">
        <v>123156</v>
      </c>
      <c r="B2940" s="84">
        <v>110</v>
      </c>
      <c r="C2940" s="84" t="s">
        <v>109</v>
      </c>
      <c r="D2940" s="84">
        <v>2005</v>
      </c>
      <c r="E2940" s="84" t="s">
        <v>108</v>
      </c>
      <c r="F2940" s="85">
        <v>50.303283923947411</v>
      </c>
      <c r="G2940" s="86"/>
    </row>
    <row r="2941" spans="1:7" x14ac:dyDescent="0.45">
      <c r="A2941" s="84">
        <v>123157</v>
      </c>
      <c r="B2941" s="84">
        <v>160</v>
      </c>
      <c r="C2941" s="84" t="s">
        <v>109</v>
      </c>
      <c r="D2941" s="84">
        <v>2013</v>
      </c>
      <c r="E2941" s="84" t="s">
        <v>108</v>
      </c>
      <c r="F2941" s="85">
        <v>212.07028601824999</v>
      </c>
      <c r="G2941" s="86"/>
    </row>
    <row r="2942" spans="1:7" x14ac:dyDescent="0.45">
      <c r="A2942" s="84">
        <v>126818</v>
      </c>
      <c r="B2942" s="84">
        <v>110</v>
      </c>
      <c r="C2942" s="84" t="s">
        <v>109</v>
      </c>
      <c r="D2942" s="84">
        <v>2007</v>
      </c>
      <c r="E2942" s="84" t="s">
        <v>108</v>
      </c>
      <c r="F2942" s="85">
        <v>295.88566655444242</v>
      </c>
      <c r="G2942" s="86"/>
    </row>
    <row r="2943" spans="1:7" x14ac:dyDescent="0.45">
      <c r="A2943" s="84">
        <v>127513</v>
      </c>
      <c r="B2943" s="84">
        <v>110</v>
      </c>
      <c r="C2943" s="84" t="s">
        <v>109</v>
      </c>
      <c r="D2943" s="84">
        <v>2005</v>
      </c>
      <c r="E2943" s="84" t="s">
        <v>108</v>
      </c>
      <c r="F2943" s="85">
        <v>130.66129114625929</v>
      </c>
      <c r="G2943" s="86"/>
    </row>
    <row r="2944" spans="1:7" x14ac:dyDescent="0.45">
      <c r="A2944" s="84">
        <v>133814</v>
      </c>
      <c r="B2944" s="84">
        <v>110</v>
      </c>
      <c r="C2944" s="84" t="s">
        <v>109</v>
      </c>
      <c r="D2944" s="84">
        <v>2008</v>
      </c>
      <c r="E2944" s="84" t="s">
        <v>108</v>
      </c>
      <c r="F2944" s="85">
        <v>326.91961551822169</v>
      </c>
      <c r="G2944" s="86"/>
    </row>
    <row r="2945" spans="1:7" x14ac:dyDescent="0.45">
      <c r="A2945" s="84">
        <v>133821</v>
      </c>
      <c r="B2945" s="84">
        <v>25</v>
      </c>
      <c r="C2945" s="84"/>
      <c r="D2945" s="84">
        <v>1901</v>
      </c>
      <c r="E2945" s="84" t="s">
        <v>108</v>
      </c>
      <c r="F2945" s="85">
        <v>31.865994813335579</v>
      </c>
      <c r="G2945" s="86"/>
    </row>
    <row r="2946" spans="1:7" x14ac:dyDescent="0.45">
      <c r="A2946" s="84">
        <v>133822</v>
      </c>
      <c r="B2946" s="84">
        <v>63</v>
      </c>
      <c r="C2946" s="84" t="s">
        <v>109</v>
      </c>
      <c r="D2946" s="84">
        <v>2004</v>
      </c>
      <c r="E2946" s="84" t="s">
        <v>108</v>
      </c>
      <c r="F2946" s="85">
        <v>145.62633712210521</v>
      </c>
      <c r="G2946" s="86"/>
    </row>
    <row r="2947" spans="1:7" x14ac:dyDescent="0.45">
      <c r="A2947" s="84">
        <v>133827</v>
      </c>
      <c r="B2947" s="84">
        <v>63</v>
      </c>
      <c r="C2947" s="84" t="s">
        <v>109</v>
      </c>
      <c r="D2947" s="84">
        <v>2008</v>
      </c>
      <c r="E2947" s="84" t="s">
        <v>108</v>
      </c>
      <c r="F2947" s="85">
        <v>332.46226317704168</v>
      </c>
      <c r="G2947" s="86"/>
    </row>
    <row r="2948" spans="1:7" x14ac:dyDescent="0.45">
      <c r="A2948" s="84">
        <v>133828</v>
      </c>
      <c r="B2948" s="84">
        <v>63</v>
      </c>
      <c r="C2948" s="84" t="s">
        <v>109</v>
      </c>
      <c r="D2948" s="84">
        <v>2008</v>
      </c>
      <c r="E2948" s="84" t="s">
        <v>108</v>
      </c>
      <c r="F2948" s="85">
        <v>21.544554558604599</v>
      </c>
      <c r="G2948" s="86"/>
    </row>
    <row r="2949" spans="1:7" x14ac:dyDescent="0.45">
      <c r="A2949" s="84">
        <v>133829</v>
      </c>
      <c r="B2949" s="84">
        <v>63</v>
      </c>
      <c r="C2949" s="84" t="s">
        <v>109</v>
      </c>
      <c r="D2949" s="84">
        <v>2008</v>
      </c>
      <c r="E2949" s="84" t="s">
        <v>108</v>
      </c>
      <c r="F2949" s="85">
        <v>57.408641539409579</v>
      </c>
      <c r="G2949" s="86"/>
    </row>
    <row r="2950" spans="1:7" x14ac:dyDescent="0.45">
      <c r="A2950" s="84">
        <v>133837</v>
      </c>
      <c r="B2950" s="84">
        <v>50</v>
      </c>
      <c r="C2950" s="84" t="s">
        <v>109</v>
      </c>
      <c r="D2950" s="84">
        <v>2005</v>
      </c>
      <c r="E2950" s="84" t="s">
        <v>108</v>
      </c>
      <c r="F2950" s="85">
        <v>168.48616734599329</v>
      </c>
      <c r="G2950" s="86"/>
    </row>
    <row r="2951" spans="1:7" x14ac:dyDescent="0.45">
      <c r="A2951" s="84">
        <v>133840</v>
      </c>
      <c r="B2951" s="84">
        <v>110</v>
      </c>
      <c r="C2951" s="84" t="s">
        <v>109</v>
      </c>
      <c r="D2951" s="84">
        <v>2005</v>
      </c>
      <c r="E2951" s="84" t="s">
        <v>108</v>
      </c>
      <c r="F2951" s="85">
        <v>99.552741679586404</v>
      </c>
      <c r="G2951" s="86"/>
    </row>
    <row r="2952" spans="1:7" x14ac:dyDescent="0.45">
      <c r="A2952" s="84">
        <v>138890</v>
      </c>
      <c r="B2952" s="84">
        <v>110</v>
      </c>
      <c r="C2952" s="84" t="s">
        <v>109</v>
      </c>
      <c r="D2952" s="84">
        <v>2007</v>
      </c>
      <c r="E2952" s="84" t="s">
        <v>108</v>
      </c>
      <c r="F2952" s="85">
        <v>4.4093885054574411</v>
      </c>
      <c r="G2952" s="86"/>
    </row>
    <row r="2953" spans="1:7" x14ac:dyDescent="0.45">
      <c r="A2953" s="84">
        <v>163408</v>
      </c>
      <c r="B2953" s="84">
        <v>225</v>
      </c>
      <c r="C2953" s="84" t="s">
        <v>109</v>
      </c>
      <c r="D2953" s="84">
        <v>2003</v>
      </c>
      <c r="E2953" s="84" t="s">
        <v>108</v>
      </c>
      <c r="F2953" s="85">
        <v>1401.718294162446</v>
      </c>
      <c r="G2953" s="86"/>
    </row>
    <row r="2954" spans="1:7" x14ac:dyDescent="0.45">
      <c r="A2954" s="84">
        <v>163410</v>
      </c>
      <c r="B2954" s="84">
        <v>225</v>
      </c>
      <c r="C2954" s="84" t="s">
        <v>109</v>
      </c>
      <c r="D2954" s="84">
        <v>2019</v>
      </c>
      <c r="E2954" s="84" t="s">
        <v>108</v>
      </c>
      <c r="F2954" s="85">
        <v>7.3600000001920742</v>
      </c>
      <c r="G2954" s="86"/>
    </row>
    <row r="2955" spans="1:7" x14ac:dyDescent="0.45">
      <c r="A2955" s="84">
        <v>108626</v>
      </c>
      <c r="B2955" s="84">
        <v>90</v>
      </c>
      <c r="C2955" s="84" t="s">
        <v>109</v>
      </c>
      <c r="D2955" s="84">
        <v>2007</v>
      </c>
      <c r="E2955" s="84" t="s">
        <v>108</v>
      </c>
      <c r="F2955" s="85">
        <v>390.17926057550989</v>
      </c>
      <c r="G2955" s="86"/>
    </row>
    <row r="2956" spans="1:7" x14ac:dyDescent="0.45">
      <c r="A2956" s="84">
        <v>115370</v>
      </c>
      <c r="B2956" s="84">
        <v>90</v>
      </c>
      <c r="C2956" s="84" t="s">
        <v>109</v>
      </c>
      <c r="D2956" s="84">
        <v>2004</v>
      </c>
      <c r="E2956" s="84" t="s">
        <v>108</v>
      </c>
      <c r="F2956" s="85">
        <v>10.604179009735921</v>
      </c>
      <c r="G2956" s="86"/>
    </row>
    <row r="2957" spans="1:7" x14ac:dyDescent="0.45">
      <c r="A2957" s="84">
        <v>115381</v>
      </c>
      <c r="B2957" s="84">
        <v>40</v>
      </c>
      <c r="C2957" s="84" t="s">
        <v>109</v>
      </c>
      <c r="D2957" s="84">
        <v>2003</v>
      </c>
      <c r="E2957" s="84" t="s">
        <v>108</v>
      </c>
      <c r="F2957" s="85">
        <v>27.18473569246591</v>
      </c>
      <c r="G2957" s="86"/>
    </row>
    <row r="2958" spans="1:7" x14ac:dyDescent="0.45">
      <c r="A2958" s="84">
        <v>123162</v>
      </c>
      <c r="B2958" s="84">
        <v>110</v>
      </c>
      <c r="C2958" s="84" t="s">
        <v>109</v>
      </c>
      <c r="D2958" s="84">
        <v>2003</v>
      </c>
      <c r="E2958" s="84" t="s">
        <v>108</v>
      </c>
      <c r="F2958" s="85">
        <v>683.38628738889622</v>
      </c>
      <c r="G2958" s="86"/>
    </row>
    <row r="2959" spans="1:7" x14ac:dyDescent="0.45">
      <c r="A2959" s="84">
        <v>123163</v>
      </c>
      <c r="B2959" s="84">
        <v>110</v>
      </c>
      <c r="C2959" s="84" t="s">
        <v>109</v>
      </c>
      <c r="D2959" s="84">
        <v>2004</v>
      </c>
      <c r="E2959" s="84" t="s">
        <v>108</v>
      </c>
      <c r="F2959" s="85">
        <v>130.00277559613161</v>
      </c>
      <c r="G2959" s="86"/>
    </row>
    <row r="2960" spans="1:7" x14ac:dyDescent="0.45">
      <c r="A2960" s="84">
        <v>133815</v>
      </c>
      <c r="B2960" s="84">
        <v>110</v>
      </c>
      <c r="C2960" s="84" t="s">
        <v>109</v>
      </c>
      <c r="D2960" s="84">
        <v>2008</v>
      </c>
      <c r="E2960" s="84" t="s">
        <v>108</v>
      </c>
      <c r="F2960" s="85">
        <v>77.086679636876156</v>
      </c>
      <c r="G2960" s="86"/>
    </row>
    <row r="2961" spans="1:7" x14ac:dyDescent="0.45">
      <c r="A2961" s="84">
        <v>133816</v>
      </c>
      <c r="B2961" s="84">
        <v>110</v>
      </c>
      <c r="C2961" s="84" t="s">
        <v>109</v>
      </c>
      <c r="D2961" s="84">
        <v>2007</v>
      </c>
      <c r="E2961" s="84" t="s">
        <v>108</v>
      </c>
      <c r="F2961" s="85">
        <v>149.5336566958504</v>
      </c>
      <c r="G2961" s="86"/>
    </row>
    <row r="2962" spans="1:7" x14ac:dyDescent="0.45">
      <c r="A2962" s="84">
        <v>133817</v>
      </c>
      <c r="B2962" s="84">
        <v>110</v>
      </c>
      <c r="C2962" s="84" t="s">
        <v>109</v>
      </c>
      <c r="D2962" s="84">
        <v>2008</v>
      </c>
      <c r="E2962" s="84" t="s">
        <v>108</v>
      </c>
      <c r="F2962" s="85">
        <v>547.80361295637431</v>
      </c>
      <c r="G2962" s="86"/>
    </row>
    <row r="2963" spans="1:7" x14ac:dyDescent="0.45">
      <c r="A2963" s="84">
        <v>167709</v>
      </c>
      <c r="B2963" s="84">
        <v>90</v>
      </c>
      <c r="C2963" s="84" t="s">
        <v>109</v>
      </c>
      <c r="D2963" s="84">
        <v>2004</v>
      </c>
      <c r="E2963" s="84" t="s">
        <v>108</v>
      </c>
      <c r="F2963" s="85">
        <v>12.89221636129111</v>
      </c>
      <c r="G2963" s="86"/>
    </row>
    <row r="2964" spans="1:7" x14ac:dyDescent="0.45">
      <c r="A2964" s="84">
        <v>123160</v>
      </c>
      <c r="B2964" s="84">
        <v>110</v>
      </c>
      <c r="C2964" s="84" t="s">
        <v>109</v>
      </c>
      <c r="D2964" s="84">
        <v>2003</v>
      </c>
      <c r="E2964" s="84" t="s">
        <v>108</v>
      </c>
      <c r="F2964" s="85">
        <v>650.872885592834</v>
      </c>
      <c r="G2964" s="86"/>
    </row>
    <row r="2965" spans="1:7" x14ac:dyDescent="0.45">
      <c r="A2965" s="84">
        <v>115446</v>
      </c>
      <c r="B2965" s="84">
        <v>250</v>
      </c>
      <c r="C2965" s="84" t="s">
        <v>109</v>
      </c>
      <c r="D2965" s="84">
        <v>2003</v>
      </c>
      <c r="E2965" s="84" t="s">
        <v>108</v>
      </c>
      <c r="F2965" s="85">
        <v>564.06623444547961</v>
      </c>
      <c r="G2965" s="86"/>
    </row>
    <row r="2966" spans="1:7" x14ac:dyDescent="0.45">
      <c r="A2966" s="84">
        <v>115471</v>
      </c>
      <c r="B2966" s="84">
        <v>200</v>
      </c>
      <c r="C2966" s="84" t="s">
        <v>109</v>
      </c>
      <c r="D2966" s="84">
        <v>2003</v>
      </c>
      <c r="E2966" s="84" t="s">
        <v>108</v>
      </c>
      <c r="F2966" s="85">
        <v>430.2107245129269</v>
      </c>
      <c r="G2966" s="86"/>
    </row>
    <row r="2967" spans="1:7" x14ac:dyDescent="0.45">
      <c r="A2967" s="84">
        <v>134669</v>
      </c>
      <c r="B2967" s="84">
        <v>110</v>
      </c>
      <c r="C2967" s="84" t="s">
        <v>109</v>
      </c>
      <c r="D2967" s="84">
        <v>2007</v>
      </c>
      <c r="E2967" s="84" t="s">
        <v>108</v>
      </c>
      <c r="F2967" s="85">
        <v>12.828168764571901</v>
      </c>
      <c r="G2967" s="86"/>
    </row>
    <row r="2968" spans="1:7" x14ac:dyDescent="0.45">
      <c r="A2968" s="84">
        <v>108467</v>
      </c>
      <c r="B2968" s="84">
        <v>90</v>
      </c>
      <c r="C2968" s="84" t="s">
        <v>109</v>
      </c>
      <c r="D2968" s="84">
        <v>2007</v>
      </c>
      <c r="E2968" s="84" t="s">
        <v>108</v>
      </c>
      <c r="F2968" s="85">
        <v>21.83190284164866</v>
      </c>
      <c r="G2968" s="86"/>
    </row>
    <row r="2969" spans="1:7" x14ac:dyDescent="0.45">
      <c r="A2969" s="84">
        <v>111396</v>
      </c>
      <c r="B2969" s="84">
        <v>110</v>
      </c>
      <c r="C2969" s="84" t="s">
        <v>109</v>
      </c>
      <c r="D2969" s="84">
        <v>2007</v>
      </c>
      <c r="E2969" s="84" t="s">
        <v>108</v>
      </c>
      <c r="F2969" s="85">
        <v>208.3065818070761</v>
      </c>
      <c r="G2969" s="86"/>
    </row>
    <row r="2970" spans="1:7" x14ac:dyDescent="0.45">
      <c r="A2970" s="84">
        <v>110779</v>
      </c>
      <c r="B2970" s="84">
        <v>63</v>
      </c>
      <c r="C2970" s="84" t="s">
        <v>109</v>
      </c>
      <c r="D2970" s="84">
        <v>2007</v>
      </c>
      <c r="E2970" s="84" t="s">
        <v>108</v>
      </c>
      <c r="F2970" s="85">
        <v>23.857468017411708</v>
      </c>
      <c r="G2970" s="86"/>
    </row>
    <row r="2971" spans="1:7" x14ac:dyDescent="0.45">
      <c r="A2971" s="84">
        <v>108468</v>
      </c>
      <c r="B2971" s="84">
        <v>90</v>
      </c>
      <c r="C2971" s="84" t="s">
        <v>109</v>
      </c>
      <c r="D2971" s="84">
        <v>2007</v>
      </c>
      <c r="E2971" s="84" t="s">
        <v>108</v>
      </c>
      <c r="F2971" s="85">
        <v>87.300588871382089</v>
      </c>
      <c r="G2971" s="86"/>
    </row>
    <row r="2972" spans="1:7" x14ac:dyDescent="0.45">
      <c r="A2972" s="84">
        <v>110778</v>
      </c>
      <c r="B2972" s="84">
        <v>63</v>
      </c>
      <c r="C2972" s="84" t="s">
        <v>109</v>
      </c>
      <c r="D2972" s="84">
        <v>2007</v>
      </c>
      <c r="E2972" s="84" t="s">
        <v>108</v>
      </c>
      <c r="F2972" s="85">
        <v>42.497511046797293</v>
      </c>
      <c r="G2972" s="86"/>
    </row>
    <row r="2973" spans="1:7" x14ac:dyDescent="0.45">
      <c r="A2973" s="84">
        <v>134668</v>
      </c>
      <c r="B2973" s="84">
        <v>110</v>
      </c>
      <c r="C2973" s="84" t="s">
        <v>109</v>
      </c>
      <c r="D2973" s="84">
        <v>2006</v>
      </c>
      <c r="E2973" s="84" t="s">
        <v>108</v>
      </c>
      <c r="F2973" s="85">
        <v>104.7395023596894</v>
      </c>
      <c r="G2973" s="86"/>
    </row>
    <row r="2974" spans="1:7" x14ac:dyDescent="0.45">
      <c r="A2974" s="84">
        <v>99576</v>
      </c>
      <c r="B2974" s="84">
        <v>40</v>
      </c>
      <c r="C2974" s="84" t="s">
        <v>109</v>
      </c>
      <c r="D2974" s="84">
        <v>2003</v>
      </c>
      <c r="E2974" s="84" t="s">
        <v>108</v>
      </c>
      <c r="F2974" s="85">
        <v>40.2619678241008</v>
      </c>
      <c r="G2974" s="86"/>
    </row>
    <row r="2975" spans="1:7" x14ac:dyDescent="0.45">
      <c r="A2975" s="84">
        <v>110367</v>
      </c>
      <c r="B2975" s="84">
        <v>110</v>
      </c>
      <c r="C2975" s="84" t="s">
        <v>109</v>
      </c>
      <c r="D2975" s="84">
        <v>2005</v>
      </c>
      <c r="E2975" s="84" t="s">
        <v>108</v>
      </c>
      <c r="F2975" s="85">
        <v>32.437430880468419</v>
      </c>
      <c r="G2975" s="86"/>
    </row>
    <row r="2976" spans="1:7" x14ac:dyDescent="0.45">
      <c r="A2976" s="84">
        <v>110371</v>
      </c>
      <c r="B2976" s="84">
        <v>110</v>
      </c>
      <c r="C2976" s="84" t="s">
        <v>109</v>
      </c>
      <c r="D2976" s="84">
        <v>2005</v>
      </c>
      <c r="E2976" s="84" t="s">
        <v>108</v>
      </c>
      <c r="F2976" s="85">
        <v>29.29372362080359</v>
      </c>
      <c r="G2976" s="86"/>
    </row>
    <row r="2977" spans="1:7" x14ac:dyDescent="0.45">
      <c r="A2977" s="84">
        <v>110373</v>
      </c>
      <c r="B2977" s="84">
        <v>63</v>
      </c>
      <c r="C2977" s="84" t="s">
        <v>109</v>
      </c>
      <c r="D2977" s="84">
        <v>2006</v>
      </c>
      <c r="E2977" s="84" t="s">
        <v>108</v>
      </c>
      <c r="F2977" s="85">
        <v>9.4711581441632777</v>
      </c>
      <c r="G2977" s="86"/>
    </row>
    <row r="2978" spans="1:7" x14ac:dyDescent="0.45">
      <c r="A2978" s="84">
        <v>110374</v>
      </c>
      <c r="B2978" s="84">
        <v>63</v>
      </c>
      <c r="C2978" s="84" t="s">
        <v>109</v>
      </c>
      <c r="D2978" s="84">
        <v>2006</v>
      </c>
      <c r="E2978" s="84" t="s">
        <v>108</v>
      </c>
      <c r="F2978" s="85">
        <v>14.71194611010019</v>
      </c>
      <c r="G2978" s="86"/>
    </row>
    <row r="2979" spans="1:7" x14ac:dyDescent="0.45">
      <c r="A2979" s="84">
        <v>110375</v>
      </c>
      <c r="B2979" s="84">
        <v>63</v>
      </c>
      <c r="C2979" s="84" t="s">
        <v>109</v>
      </c>
      <c r="D2979" s="84">
        <v>2006</v>
      </c>
      <c r="E2979" s="84" t="s">
        <v>108</v>
      </c>
      <c r="F2979" s="85">
        <v>5.2598904624258322</v>
      </c>
      <c r="G2979" s="86"/>
    </row>
    <row r="2980" spans="1:7" x14ac:dyDescent="0.45">
      <c r="A2980" s="84">
        <v>110376</v>
      </c>
      <c r="B2980" s="84">
        <v>63</v>
      </c>
      <c r="C2980" s="84" t="s">
        <v>109</v>
      </c>
      <c r="D2980" s="84">
        <v>2006</v>
      </c>
      <c r="E2980" s="84" t="s">
        <v>108</v>
      </c>
      <c r="F2980" s="85">
        <v>16.84618412138294</v>
      </c>
      <c r="G2980" s="86"/>
    </row>
    <row r="2981" spans="1:7" x14ac:dyDescent="0.45">
      <c r="A2981" s="84">
        <v>110377</v>
      </c>
      <c r="B2981" s="84">
        <v>63</v>
      </c>
      <c r="C2981" s="84" t="s">
        <v>109</v>
      </c>
      <c r="D2981" s="84">
        <v>2006</v>
      </c>
      <c r="E2981" s="84" t="s">
        <v>108</v>
      </c>
      <c r="F2981" s="85">
        <v>4.1478699814510378</v>
      </c>
      <c r="G2981" s="86"/>
    </row>
    <row r="2982" spans="1:7" x14ac:dyDescent="0.45">
      <c r="A2982" s="84">
        <v>110382</v>
      </c>
      <c r="B2982" s="84">
        <v>63</v>
      </c>
      <c r="C2982" s="84" t="s">
        <v>109</v>
      </c>
      <c r="D2982" s="84">
        <v>2006</v>
      </c>
      <c r="E2982" s="84" t="s">
        <v>108</v>
      </c>
      <c r="F2982" s="85">
        <v>21.963891245857489</v>
      </c>
      <c r="G2982" s="86"/>
    </row>
    <row r="2983" spans="1:7" x14ac:dyDescent="0.45">
      <c r="A2983" s="84">
        <v>124278</v>
      </c>
      <c r="B2983" s="84">
        <v>110</v>
      </c>
      <c r="C2983" s="84" t="s">
        <v>109</v>
      </c>
      <c r="D2983" s="84">
        <v>2005</v>
      </c>
      <c r="E2983" s="84" t="s">
        <v>108</v>
      </c>
      <c r="F2983" s="85">
        <v>185.40002014469229</v>
      </c>
      <c r="G2983" s="86"/>
    </row>
    <row r="2984" spans="1:7" x14ac:dyDescent="0.45">
      <c r="A2984" s="84">
        <v>110337</v>
      </c>
      <c r="B2984" s="84">
        <v>50</v>
      </c>
      <c r="C2984" s="84" t="s">
        <v>109</v>
      </c>
      <c r="D2984" s="84">
        <v>2005</v>
      </c>
      <c r="E2984" s="84" t="s">
        <v>108</v>
      </c>
      <c r="F2984" s="85">
        <v>11.794113726691521</v>
      </c>
      <c r="G2984" s="86"/>
    </row>
    <row r="2985" spans="1:7" x14ac:dyDescent="0.45">
      <c r="A2985" s="84">
        <v>110338</v>
      </c>
      <c r="B2985" s="84">
        <v>50</v>
      </c>
      <c r="C2985" s="84" t="s">
        <v>109</v>
      </c>
      <c r="D2985" s="84">
        <v>2005</v>
      </c>
      <c r="E2985" s="84" t="s">
        <v>108</v>
      </c>
      <c r="F2985" s="85">
        <v>12.342555354802681</v>
      </c>
      <c r="G2985" s="86"/>
    </row>
    <row r="2986" spans="1:7" x14ac:dyDescent="0.45">
      <c r="A2986" s="84">
        <v>110339</v>
      </c>
      <c r="B2986" s="84">
        <v>50</v>
      </c>
      <c r="C2986" s="84" t="s">
        <v>109</v>
      </c>
      <c r="D2986" s="84">
        <v>2005</v>
      </c>
      <c r="E2986" s="84" t="s">
        <v>108</v>
      </c>
      <c r="F2986" s="85">
        <v>11.610651621830369</v>
      </c>
      <c r="G2986" s="86"/>
    </row>
    <row r="2987" spans="1:7" x14ac:dyDescent="0.45">
      <c r="A2987" s="84">
        <v>110340</v>
      </c>
      <c r="B2987" s="84">
        <v>50</v>
      </c>
      <c r="C2987" s="84" t="s">
        <v>109</v>
      </c>
      <c r="D2987" s="84">
        <v>2005</v>
      </c>
      <c r="E2987" s="84" t="s">
        <v>108</v>
      </c>
      <c r="F2987" s="85">
        <v>11.973850489386971</v>
      </c>
      <c r="G2987" s="86"/>
    </row>
    <row r="2988" spans="1:7" x14ac:dyDescent="0.45">
      <c r="A2988" s="84">
        <v>110341</v>
      </c>
      <c r="B2988" s="84">
        <v>50</v>
      </c>
      <c r="C2988" s="84" t="s">
        <v>109</v>
      </c>
      <c r="D2988" s="84">
        <v>2005</v>
      </c>
      <c r="E2988" s="84" t="s">
        <v>108</v>
      </c>
      <c r="F2988" s="85">
        <v>11.760076327861061</v>
      </c>
      <c r="G2988" s="86"/>
    </row>
    <row r="2989" spans="1:7" x14ac:dyDescent="0.45">
      <c r="A2989" s="84">
        <v>110342</v>
      </c>
      <c r="B2989" s="84">
        <v>50</v>
      </c>
      <c r="C2989" s="84" t="s">
        <v>109</v>
      </c>
      <c r="D2989" s="84">
        <v>2005</v>
      </c>
      <c r="E2989" s="84" t="s">
        <v>108</v>
      </c>
      <c r="F2989" s="85">
        <v>12.286417229743201</v>
      </c>
      <c r="G2989" s="86"/>
    </row>
    <row r="2990" spans="1:7" x14ac:dyDescent="0.45">
      <c r="A2990" s="84">
        <v>110343</v>
      </c>
      <c r="B2990" s="84">
        <v>50</v>
      </c>
      <c r="C2990" s="84" t="s">
        <v>109</v>
      </c>
      <c r="D2990" s="84">
        <v>2005</v>
      </c>
      <c r="E2990" s="84" t="s">
        <v>108</v>
      </c>
      <c r="F2990" s="85">
        <v>12.719512273700371</v>
      </c>
      <c r="G2990" s="86"/>
    </row>
    <row r="2991" spans="1:7" x14ac:dyDescent="0.45">
      <c r="A2991" s="84">
        <v>110344</v>
      </c>
      <c r="B2991" s="84">
        <v>50</v>
      </c>
      <c r="C2991" s="84" t="s">
        <v>109</v>
      </c>
      <c r="D2991" s="84">
        <v>2005</v>
      </c>
      <c r="E2991" s="84" t="s">
        <v>108</v>
      </c>
      <c r="F2991" s="85">
        <v>39.222392549308879</v>
      </c>
      <c r="G2991" s="86"/>
    </row>
    <row r="2992" spans="1:7" x14ac:dyDescent="0.45">
      <c r="A2992" s="84">
        <v>110356</v>
      </c>
      <c r="B2992" s="84">
        <v>50</v>
      </c>
      <c r="C2992" s="84" t="s">
        <v>109</v>
      </c>
      <c r="D2992" s="84">
        <v>2005</v>
      </c>
      <c r="E2992" s="84" t="s">
        <v>108</v>
      </c>
      <c r="F2992" s="85">
        <v>27.527848904566259</v>
      </c>
      <c r="G2992" s="86"/>
    </row>
    <row r="2993" spans="1:7" x14ac:dyDescent="0.45">
      <c r="A2993" s="84">
        <v>110357</v>
      </c>
      <c r="B2993" s="84">
        <v>50</v>
      </c>
      <c r="C2993" s="84" t="s">
        <v>109</v>
      </c>
      <c r="D2993" s="84">
        <v>2005</v>
      </c>
      <c r="E2993" s="84" t="s">
        <v>108</v>
      </c>
      <c r="F2993" s="85">
        <v>29.314966529220239</v>
      </c>
      <c r="G2993" s="86"/>
    </row>
    <row r="2994" spans="1:7" x14ac:dyDescent="0.45">
      <c r="A2994" s="84">
        <v>110358</v>
      </c>
      <c r="B2994" s="84">
        <v>50</v>
      </c>
      <c r="C2994" s="84" t="s">
        <v>109</v>
      </c>
      <c r="D2994" s="84">
        <v>2005</v>
      </c>
      <c r="E2994" s="84" t="s">
        <v>108</v>
      </c>
      <c r="F2994" s="85">
        <v>23.66473430643881</v>
      </c>
      <c r="G2994" s="86"/>
    </row>
    <row r="2995" spans="1:7" x14ac:dyDescent="0.45">
      <c r="A2995" s="84">
        <v>110359</v>
      </c>
      <c r="B2995" s="84">
        <v>50</v>
      </c>
      <c r="C2995" s="84" t="s">
        <v>109</v>
      </c>
      <c r="D2995" s="84">
        <v>2005</v>
      </c>
      <c r="E2995" s="84" t="s">
        <v>108</v>
      </c>
      <c r="F2995" s="85">
        <v>24.0649396776138</v>
      </c>
      <c r="G2995" s="86"/>
    </row>
    <row r="2996" spans="1:7" x14ac:dyDescent="0.45">
      <c r="A2996" s="84">
        <v>110365</v>
      </c>
      <c r="B2996" s="84">
        <v>110</v>
      </c>
      <c r="C2996" s="84" t="s">
        <v>109</v>
      </c>
      <c r="D2996" s="84">
        <v>2005</v>
      </c>
      <c r="E2996" s="84" t="s">
        <v>108</v>
      </c>
      <c r="F2996" s="85">
        <v>44.099024739388241</v>
      </c>
      <c r="G2996" s="86"/>
    </row>
    <row r="2997" spans="1:7" x14ac:dyDescent="0.45">
      <c r="A2997" s="84">
        <v>110366</v>
      </c>
      <c r="B2997" s="84">
        <v>110</v>
      </c>
      <c r="C2997" s="84" t="s">
        <v>109</v>
      </c>
      <c r="D2997" s="84">
        <v>2005</v>
      </c>
      <c r="E2997" s="84" t="s">
        <v>108</v>
      </c>
      <c r="F2997" s="85">
        <v>25.691901304898192</v>
      </c>
      <c r="G2997" s="86"/>
    </row>
    <row r="2998" spans="1:7" x14ac:dyDescent="0.45">
      <c r="A2998" s="84">
        <v>110387</v>
      </c>
      <c r="B2998" s="84">
        <v>110</v>
      </c>
      <c r="C2998" s="84" t="s">
        <v>109</v>
      </c>
      <c r="D2998" s="84">
        <v>2005</v>
      </c>
      <c r="E2998" s="84" t="s">
        <v>108</v>
      </c>
      <c r="F2998" s="85">
        <v>24.002593500950329</v>
      </c>
      <c r="G2998" s="86"/>
    </row>
    <row r="2999" spans="1:7" x14ac:dyDescent="0.45">
      <c r="A2999" s="84">
        <v>110388</v>
      </c>
      <c r="B2999" s="84">
        <v>110</v>
      </c>
      <c r="C2999" s="84" t="s">
        <v>109</v>
      </c>
      <c r="D2999" s="84">
        <v>2005</v>
      </c>
      <c r="E2999" s="84" t="s">
        <v>108</v>
      </c>
      <c r="F2999" s="85">
        <v>24.071290188074769</v>
      </c>
      <c r="G2999" s="86"/>
    </row>
    <row r="3000" spans="1:7" x14ac:dyDescent="0.45">
      <c r="A3000" s="84">
        <v>110389</v>
      </c>
      <c r="B3000" s="84">
        <v>110</v>
      </c>
      <c r="C3000" s="84" t="s">
        <v>109</v>
      </c>
      <c r="D3000" s="84">
        <v>2005</v>
      </c>
      <c r="E3000" s="84" t="s">
        <v>108</v>
      </c>
      <c r="F3000" s="85">
        <v>31.8245938449184</v>
      </c>
      <c r="G3000" s="86"/>
    </row>
    <row r="3001" spans="1:7" x14ac:dyDescent="0.45">
      <c r="A3001" s="84">
        <v>110390</v>
      </c>
      <c r="B3001" s="84">
        <v>110</v>
      </c>
      <c r="C3001" s="84" t="s">
        <v>109</v>
      </c>
      <c r="D3001" s="84">
        <v>2005</v>
      </c>
      <c r="E3001" s="84" t="s">
        <v>108</v>
      </c>
      <c r="F3001" s="85">
        <v>29.057491342665951</v>
      </c>
      <c r="G3001" s="86"/>
    </row>
    <row r="3002" spans="1:7" x14ac:dyDescent="0.45">
      <c r="A3002" s="84">
        <v>110391</v>
      </c>
      <c r="B3002" s="84">
        <v>110</v>
      </c>
      <c r="C3002" s="84" t="s">
        <v>109</v>
      </c>
      <c r="D3002" s="84">
        <v>2005</v>
      </c>
      <c r="E3002" s="84" t="s">
        <v>108</v>
      </c>
      <c r="F3002" s="85">
        <v>29.388499873151009</v>
      </c>
      <c r="G3002" s="86"/>
    </row>
    <row r="3003" spans="1:7" x14ac:dyDescent="0.45">
      <c r="A3003" s="84">
        <v>110392</v>
      </c>
      <c r="B3003" s="84">
        <v>110</v>
      </c>
      <c r="C3003" s="84" t="s">
        <v>109</v>
      </c>
      <c r="D3003" s="84">
        <v>2005</v>
      </c>
      <c r="E3003" s="84" t="s">
        <v>108</v>
      </c>
      <c r="F3003" s="85">
        <v>30.077243592049449</v>
      </c>
      <c r="G3003" s="86"/>
    </row>
    <row r="3004" spans="1:7" x14ac:dyDescent="0.45">
      <c r="A3004" s="84">
        <v>110393</v>
      </c>
      <c r="B3004" s="84">
        <v>110</v>
      </c>
      <c r="C3004" s="84" t="s">
        <v>109</v>
      </c>
      <c r="D3004" s="84">
        <v>2005</v>
      </c>
      <c r="E3004" s="84" t="s">
        <v>108</v>
      </c>
      <c r="F3004" s="85">
        <v>29.941091471433911</v>
      </c>
      <c r="G3004" s="86"/>
    </row>
    <row r="3005" spans="1:7" x14ac:dyDescent="0.45">
      <c r="A3005" s="84">
        <v>110394</v>
      </c>
      <c r="B3005" s="84">
        <v>110</v>
      </c>
      <c r="C3005" s="84" t="s">
        <v>109</v>
      </c>
      <c r="D3005" s="84">
        <v>2005</v>
      </c>
      <c r="E3005" s="84" t="s">
        <v>108</v>
      </c>
      <c r="F3005" s="85">
        <v>23.367693117044698</v>
      </c>
      <c r="G3005" s="86"/>
    </row>
    <row r="3006" spans="1:7" x14ac:dyDescent="0.45">
      <c r="A3006" s="84">
        <v>110395</v>
      </c>
      <c r="B3006" s="84">
        <v>110</v>
      </c>
      <c r="C3006" s="84" t="s">
        <v>109</v>
      </c>
      <c r="D3006" s="84">
        <v>2005</v>
      </c>
      <c r="E3006" s="84" t="s">
        <v>108</v>
      </c>
      <c r="F3006" s="85">
        <v>29.59025685440605</v>
      </c>
      <c r="G3006" s="86"/>
    </row>
    <row r="3007" spans="1:7" x14ac:dyDescent="0.45">
      <c r="A3007" s="84">
        <v>110407</v>
      </c>
      <c r="B3007" s="84">
        <v>110</v>
      </c>
      <c r="C3007" s="84" t="s">
        <v>109</v>
      </c>
      <c r="D3007" s="84">
        <v>2005</v>
      </c>
      <c r="E3007" s="84" t="s">
        <v>108</v>
      </c>
      <c r="F3007" s="85">
        <v>41.723918549666621</v>
      </c>
      <c r="G3007" s="86"/>
    </row>
    <row r="3008" spans="1:7" x14ac:dyDescent="0.45">
      <c r="A3008" s="84">
        <v>115507</v>
      </c>
      <c r="B3008" s="84">
        <v>315</v>
      </c>
      <c r="C3008" s="84" t="s">
        <v>109</v>
      </c>
      <c r="D3008" s="84">
        <v>2006</v>
      </c>
      <c r="E3008" s="84" t="s">
        <v>108</v>
      </c>
      <c r="F3008" s="85">
        <v>396.56749572766211</v>
      </c>
      <c r="G3008" s="86"/>
    </row>
    <row r="3009" spans="1:7" x14ac:dyDescent="0.45">
      <c r="A3009" s="84">
        <v>124707</v>
      </c>
      <c r="B3009" s="84">
        <v>200</v>
      </c>
      <c r="C3009" s="84" t="s">
        <v>112</v>
      </c>
      <c r="D3009" s="84">
        <v>1990</v>
      </c>
      <c r="E3009" s="84" t="s">
        <v>108</v>
      </c>
      <c r="F3009" s="85">
        <v>270.81470923650159</v>
      </c>
      <c r="G3009" s="86"/>
    </row>
    <row r="3010" spans="1:7" x14ac:dyDescent="0.45">
      <c r="A3010" s="84">
        <v>124709</v>
      </c>
      <c r="B3010" s="84">
        <v>355</v>
      </c>
      <c r="C3010" s="84" t="s">
        <v>109</v>
      </c>
      <c r="D3010" s="84">
        <v>2003</v>
      </c>
      <c r="E3010" s="84" t="s">
        <v>108</v>
      </c>
      <c r="F3010" s="85">
        <v>395.89741229750172</v>
      </c>
      <c r="G3010" s="86" t="s">
        <v>189</v>
      </c>
    </row>
    <row r="3011" spans="1:7" x14ac:dyDescent="0.45">
      <c r="A3011" s="84">
        <v>124711</v>
      </c>
      <c r="B3011" s="84">
        <v>225</v>
      </c>
      <c r="C3011" s="84" t="s">
        <v>109</v>
      </c>
      <c r="D3011" s="84">
        <v>2014</v>
      </c>
      <c r="E3011" s="84" t="s">
        <v>108</v>
      </c>
      <c r="F3011" s="85">
        <v>70.005114693328622</v>
      </c>
      <c r="G3011" s="86"/>
    </row>
    <row r="3012" spans="1:7" x14ac:dyDescent="0.45">
      <c r="A3012" s="84">
        <v>138327</v>
      </c>
      <c r="B3012" s="84">
        <v>315</v>
      </c>
      <c r="C3012" s="84" t="s">
        <v>109</v>
      </c>
      <c r="D3012" s="84">
        <v>2017</v>
      </c>
      <c r="E3012" s="84" t="s">
        <v>108</v>
      </c>
      <c r="F3012" s="85">
        <v>2.1237648082882599</v>
      </c>
      <c r="G3012" s="86"/>
    </row>
    <row r="3013" spans="1:7" x14ac:dyDescent="0.45">
      <c r="A3013" s="84">
        <v>138782</v>
      </c>
      <c r="B3013" s="84">
        <v>225</v>
      </c>
      <c r="C3013" s="84" t="s">
        <v>109</v>
      </c>
      <c r="D3013" s="84">
        <v>2017</v>
      </c>
      <c r="E3013" s="84" t="s">
        <v>108</v>
      </c>
      <c r="F3013" s="85">
        <v>444.43904632510669</v>
      </c>
      <c r="G3013" s="86"/>
    </row>
    <row r="3014" spans="1:7" x14ac:dyDescent="0.45">
      <c r="A3014" s="84">
        <v>138783</v>
      </c>
      <c r="B3014" s="84">
        <v>315</v>
      </c>
      <c r="C3014" s="84" t="s">
        <v>109</v>
      </c>
      <c r="D3014" s="84">
        <v>2017</v>
      </c>
      <c r="E3014" s="84" t="s">
        <v>108</v>
      </c>
      <c r="F3014" s="85">
        <v>0.74952049608952698</v>
      </c>
      <c r="G3014" s="86"/>
    </row>
    <row r="3015" spans="1:7" x14ac:dyDescent="0.45">
      <c r="A3015" s="84">
        <v>142918</v>
      </c>
      <c r="B3015" s="84">
        <v>225</v>
      </c>
      <c r="C3015" s="84" t="s">
        <v>109</v>
      </c>
      <c r="D3015" s="84">
        <v>2003</v>
      </c>
      <c r="E3015" s="84" t="s">
        <v>108</v>
      </c>
      <c r="F3015" s="85">
        <v>169.1189196279519</v>
      </c>
      <c r="G3015" s="86"/>
    </row>
    <row r="3016" spans="1:7" x14ac:dyDescent="0.45">
      <c r="A3016" s="84">
        <v>142919</v>
      </c>
      <c r="B3016" s="84">
        <v>225</v>
      </c>
      <c r="C3016" s="84" t="s">
        <v>109</v>
      </c>
      <c r="D3016" s="84">
        <v>2017</v>
      </c>
      <c r="E3016" s="84" t="s">
        <v>108</v>
      </c>
      <c r="F3016" s="85">
        <v>41.694301657331152</v>
      </c>
      <c r="G3016" s="86"/>
    </row>
    <row r="3017" spans="1:7" x14ac:dyDescent="0.45">
      <c r="A3017" s="84">
        <v>142923</v>
      </c>
      <c r="B3017" s="84">
        <v>225</v>
      </c>
      <c r="C3017" s="84" t="s">
        <v>109</v>
      </c>
      <c r="D3017" s="84">
        <v>2003</v>
      </c>
      <c r="E3017" s="84" t="s">
        <v>108</v>
      </c>
      <c r="F3017" s="85">
        <v>100.9337421203949</v>
      </c>
      <c r="G3017" s="86"/>
    </row>
    <row r="3018" spans="1:7" x14ac:dyDescent="0.45">
      <c r="A3018" s="84">
        <v>142926</v>
      </c>
      <c r="B3018" s="84">
        <v>225</v>
      </c>
      <c r="C3018" s="84" t="s">
        <v>109</v>
      </c>
      <c r="D3018" s="84">
        <v>2017</v>
      </c>
      <c r="E3018" s="84" t="s">
        <v>108</v>
      </c>
      <c r="F3018" s="85">
        <v>120.0240686289398</v>
      </c>
      <c r="G3018" s="86"/>
    </row>
    <row r="3019" spans="1:7" x14ac:dyDescent="0.45">
      <c r="A3019" s="84">
        <v>165870</v>
      </c>
      <c r="B3019" s="84">
        <v>160</v>
      </c>
      <c r="C3019" s="84" t="s">
        <v>109</v>
      </c>
      <c r="D3019" s="84">
        <v>2019</v>
      </c>
      <c r="E3019" s="84" t="s">
        <v>108</v>
      </c>
      <c r="F3019" s="85">
        <v>805.80948048970561</v>
      </c>
      <c r="G3019" s="86"/>
    </row>
    <row r="3020" spans="1:7" x14ac:dyDescent="0.45">
      <c r="A3020" s="84">
        <v>165871</v>
      </c>
      <c r="B3020" s="84">
        <v>200</v>
      </c>
      <c r="C3020" s="84" t="s">
        <v>112</v>
      </c>
      <c r="D3020" s="84">
        <v>1990</v>
      </c>
      <c r="E3020" s="84" t="s">
        <v>108</v>
      </c>
      <c r="F3020" s="85">
        <v>393.49368773308322</v>
      </c>
      <c r="G3020" s="86"/>
    </row>
    <row r="3021" spans="1:7" x14ac:dyDescent="0.45">
      <c r="A3021" s="84">
        <v>165872</v>
      </c>
      <c r="B3021" s="84"/>
      <c r="C3021" s="84"/>
      <c r="D3021" s="84">
        <v>0</v>
      </c>
      <c r="E3021" s="84" t="s">
        <v>108</v>
      </c>
      <c r="F3021" s="85">
        <v>13.597975753393539</v>
      </c>
      <c r="G3021" s="86"/>
    </row>
    <row r="3022" spans="1:7" x14ac:dyDescent="0.45">
      <c r="A3022" s="84"/>
      <c r="B3022" s="84">
        <v>160</v>
      </c>
      <c r="C3022" s="84" t="s">
        <v>109</v>
      </c>
      <c r="D3022" s="84">
        <v>2003</v>
      </c>
      <c r="E3022" s="84"/>
      <c r="F3022" s="85">
        <v>17.67303130160315</v>
      </c>
      <c r="G3022" s="86"/>
    </row>
    <row r="3023" spans="1:7" x14ac:dyDescent="0.45">
      <c r="A3023" s="84">
        <v>160503</v>
      </c>
      <c r="B3023" s="84">
        <v>110</v>
      </c>
      <c r="C3023" s="84" t="s">
        <v>109</v>
      </c>
      <c r="D3023" s="84">
        <v>2019</v>
      </c>
      <c r="E3023" s="84" t="s">
        <v>108</v>
      </c>
      <c r="F3023" s="85">
        <v>34.240514846894229</v>
      </c>
      <c r="G3023" s="86"/>
    </row>
    <row r="3024" spans="1:7" x14ac:dyDescent="0.45">
      <c r="A3024" s="84">
        <v>105829</v>
      </c>
      <c r="B3024" s="84">
        <v>100</v>
      </c>
      <c r="C3024" s="84" t="s">
        <v>112</v>
      </c>
      <c r="D3024" s="84">
        <v>1983</v>
      </c>
      <c r="E3024" s="84" t="s">
        <v>108</v>
      </c>
      <c r="F3024" s="85">
        <v>66.439349364861485</v>
      </c>
      <c r="G3024" s="86"/>
    </row>
    <row r="3025" spans="1:7" x14ac:dyDescent="0.45">
      <c r="A3025" s="84">
        <v>119318</v>
      </c>
      <c r="B3025" s="84">
        <v>110</v>
      </c>
      <c r="C3025" s="84" t="s">
        <v>109</v>
      </c>
      <c r="D3025" s="84">
        <v>2017</v>
      </c>
      <c r="E3025" s="84" t="s">
        <v>108</v>
      </c>
      <c r="F3025" s="85">
        <v>1.2221878942150199</v>
      </c>
      <c r="G3025" s="86"/>
    </row>
    <row r="3026" spans="1:7" x14ac:dyDescent="0.45">
      <c r="A3026" s="84">
        <v>125005</v>
      </c>
      <c r="B3026" s="84">
        <v>63</v>
      </c>
      <c r="C3026" s="84" t="s">
        <v>109</v>
      </c>
      <c r="D3026" s="84">
        <v>2015</v>
      </c>
      <c r="E3026" s="84" t="s">
        <v>108</v>
      </c>
      <c r="F3026" s="85">
        <v>31.89867018201522</v>
      </c>
      <c r="G3026" s="86" t="s">
        <v>331</v>
      </c>
    </row>
    <row r="3027" spans="1:7" x14ac:dyDescent="0.45">
      <c r="A3027" s="84">
        <v>125758</v>
      </c>
      <c r="B3027" s="84">
        <v>160</v>
      </c>
      <c r="C3027" s="84" t="s">
        <v>109</v>
      </c>
      <c r="D3027" s="84">
        <v>2015</v>
      </c>
      <c r="E3027" s="84" t="s">
        <v>108</v>
      </c>
      <c r="F3027" s="85">
        <v>1.403913969123362</v>
      </c>
      <c r="G3027" s="86"/>
    </row>
    <row r="3028" spans="1:7" x14ac:dyDescent="0.45">
      <c r="A3028" s="84">
        <v>138324</v>
      </c>
      <c r="B3028" s="84">
        <v>110</v>
      </c>
      <c r="C3028" s="84" t="s">
        <v>109</v>
      </c>
      <c r="D3028" s="84">
        <v>2017</v>
      </c>
      <c r="E3028" s="84" t="s">
        <v>108</v>
      </c>
      <c r="F3028" s="85">
        <v>2.0896203227436518</v>
      </c>
      <c r="G3028" s="86"/>
    </row>
    <row r="3029" spans="1:7" x14ac:dyDescent="0.45">
      <c r="A3029" s="84">
        <v>138771</v>
      </c>
      <c r="B3029" s="84">
        <v>110</v>
      </c>
      <c r="C3029" s="84" t="s">
        <v>109</v>
      </c>
      <c r="D3029" s="84">
        <v>2011</v>
      </c>
      <c r="E3029" s="84" t="s">
        <v>108</v>
      </c>
      <c r="F3029" s="85">
        <v>178.53588018364729</v>
      </c>
      <c r="G3029" s="86"/>
    </row>
    <row r="3030" spans="1:7" x14ac:dyDescent="0.45">
      <c r="A3030" s="84">
        <v>138774</v>
      </c>
      <c r="B3030" s="84">
        <v>110</v>
      </c>
      <c r="C3030" s="84" t="s">
        <v>109</v>
      </c>
      <c r="D3030" s="84">
        <v>2017</v>
      </c>
      <c r="E3030" s="84" t="s">
        <v>108</v>
      </c>
      <c r="F3030" s="85">
        <v>33.534219246772388</v>
      </c>
      <c r="G3030" s="86"/>
    </row>
    <row r="3031" spans="1:7" x14ac:dyDescent="0.45">
      <c r="A3031" s="84">
        <v>138778</v>
      </c>
      <c r="B3031" s="84">
        <v>160</v>
      </c>
      <c r="C3031" s="84" t="s">
        <v>109</v>
      </c>
      <c r="D3031" s="84">
        <v>2017</v>
      </c>
      <c r="E3031" s="84" t="s">
        <v>108</v>
      </c>
      <c r="F3031" s="85">
        <v>318.51205467662032</v>
      </c>
      <c r="G3031" s="86"/>
    </row>
    <row r="3032" spans="1:7" x14ac:dyDescent="0.45">
      <c r="A3032" s="84">
        <v>138785</v>
      </c>
      <c r="B3032" s="84">
        <v>110</v>
      </c>
      <c r="C3032" s="84" t="s">
        <v>109</v>
      </c>
      <c r="D3032" s="84">
        <v>2017</v>
      </c>
      <c r="E3032" s="84" t="s">
        <v>108</v>
      </c>
      <c r="F3032" s="85">
        <v>10.766424672093491</v>
      </c>
      <c r="G3032" s="86"/>
    </row>
    <row r="3033" spans="1:7" x14ac:dyDescent="0.45">
      <c r="A3033" s="84">
        <v>119601</v>
      </c>
      <c r="B3033" s="84">
        <v>90</v>
      </c>
      <c r="C3033" s="84" t="s">
        <v>109</v>
      </c>
      <c r="D3033" s="84">
        <v>2011</v>
      </c>
      <c r="E3033" s="84" t="s">
        <v>108</v>
      </c>
      <c r="F3033" s="85">
        <v>39.663276876409391</v>
      </c>
      <c r="G3033" s="86"/>
    </row>
    <row r="3034" spans="1:7" x14ac:dyDescent="0.45">
      <c r="A3034" s="84">
        <v>105865</v>
      </c>
      <c r="B3034" s="84">
        <v>110</v>
      </c>
      <c r="C3034" s="84" t="s">
        <v>109</v>
      </c>
      <c r="D3034" s="84">
        <v>2017</v>
      </c>
      <c r="E3034" s="84" t="s">
        <v>108</v>
      </c>
      <c r="F3034" s="85">
        <v>33.777069086626113</v>
      </c>
      <c r="G3034" s="86"/>
    </row>
    <row r="3035" spans="1:7" x14ac:dyDescent="0.45">
      <c r="A3035" s="84">
        <v>127551</v>
      </c>
      <c r="B3035" s="84">
        <v>110</v>
      </c>
      <c r="C3035" s="84" t="s">
        <v>109</v>
      </c>
      <c r="D3035" s="84">
        <v>2016</v>
      </c>
      <c r="E3035" s="84" t="s">
        <v>108</v>
      </c>
      <c r="F3035" s="85">
        <v>52.294574893603333</v>
      </c>
      <c r="G3035" s="86"/>
    </row>
    <row r="3036" spans="1:7" x14ac:dyDescent="0.45">
      <c r="A3036" s="84">
        <v>127552</v>
      </c>
      <c r="B3036" s="84">
        <v>160</v>
      </c>
      <c r="C3036" s="84" t="s">
        <v>109</v>
      </c>
      <c r="D3036" s="84">
        <v>2016</v>
      </c>
      <c r="E3036" s="84" t="s">
        <v>108</v>
      </c>
      <c r="F3036" s="85">
        <v>30.336513622930699</v>
      </c>
      <c r="G3036" s="86"/>
    </row>
    <row r="3037" spans="1:7" x14ac:dyDescent="0.45">
      <c r="A3037" s="84">
        <v>127550</v>
      </c>
      <c r="B3037" s="84">
        <v>160</v>
      </c>
      <c r="C3037" s="84" t="s">
        <v>109</v>
      </c>
      <c r="D3037" s="84">
        <v>2017</v>
      </c>
      <c r="E3037" s="84" t="s">
        <v>108</v>
      </c>
      <c r="F3037" s="85">
        <v>200.87649131959259</v>
      </c>
      <c r="G3037" s="86"/>
    </row>
    <row r="3038" spans="1:7" x14ac:dyDescent="0.45">
      <c r="A3038" s="84">
        <v>138793</v>
      </c>
      <c r="B3038" s="84">
        <v>63</v>
      </c>
      <c r="C3038" s="84" t="s">
        <v>109</v>
      </c>
      <c r="D3038" s="84">
        <v>2017</v>
      </c>
      <c r="E3038" s="84" t="s">
        <v>108</v>
      </c>
      <c r="F3038" s="85">
        <v>0.43457863032966398</v>
      </c>
      <c r="G3038" s="86"/>
    </row>
    <row r="3039" spans="1:7" x14ac:dyDescent="0.45">
      <c r="A3039" s="84">
        <v>119598</v>
      </c>
      <c r="B3039" s="84">
        <v>63</v>
      </c>
      <c r="C3039" s="84" t="s">
        <v>109</v>
      </c>
      <c r="D3039" s="84">
        <v>2008</v>
      </c>
      <c r="E3039" s="84" t="s">
        <v>108</v>
      </c>
      <c r="F3039" s="85">
        <v>26.876369391587581</v>
      </c>
      <c r="G3039" s="86"/>
    </row>
    <row r="3040" spans="1:7" x14ac:dyDescent="0.45">
      <c r="A3040" s="84">
        <v>124712</v>
      </c>
      <c r="B3040" s="84">
        <v>315</v>
      </c>
      <c r="C3040" s="84" t="s">
        <v>109</v>
      </c>
      <c r="D3040" s="84">
        <v>2013</v>
      </c>
      <c r="E3040" s="84" t="s">
        <v>108</v>
      </c>
      <c r="F3040" s="85">
        <v>3.7322563967897602</v>
      </c>
      <c r="G3040" s="86"/>
    </row>
    <row r="3041" spans="1:7" x14ac:dyDescent="0.45">
      <c r="A3041" s="84">
        <v>142234</v>
      </c>
      <c r="B3041" s="84">
        <v>315</v>
      </c>
      <c r="C3041" s="84" t="s">
        <v>109</v>
      </c>
      <c r="D3041" s="84">
        <v>2017</v>
      </c>
      <c r="E3041" s="84" t="s">
        <v>108</v>
      </c>
      <c r="F3041" s="85">
        <v>381.78139740367101</v>
      </c>
      <c r="G3041" s="86"/>
    </row>
    <row r="3042" spans="1:7" x14ac:dyDescent="0.45">
      <c r="A3042" s="84">
        <v>127553</v>
      </c>
      <c r="B3042" s="84">
        <v>160</v>
      </c>
      <c r="C3042" s="84" t="s">
        <v>109</v>
      </c>
      <c r="D3042" s="84">
        <v>2003</v>
      </c>
      <c r="E3042" s="84" t="s">
        <v>108</v>
      </c>
      <c r="F3042" s="85">
        <v>352.75247978003353</v>
      </c>
      <c r="G3042" s="86" t="s">
        <v>269</v>
      </c>
    </row>
    <row r="3043" spans="1:7" x14ac:dyDescent="0.45">
      <c r="A3043" s="84">
        <v>134670</v>
      </c>
      <c r="B3043" s="84">
        <v>225</v>
      </c>
      <c r="C3043" s="84" t="s">
        <v>109</v>
      </c>
      <c r="D3043" s="84">
        <v>2008</v>
      </c>
      <c r="E3043" s="84" t="s">
        <v>108</v>
      </c>
      <c r="F3043" s="85">
        <v>375.94821476154129</v>
      </c>
      <c r="G3043" s="86"/>
    </row>
    <row r="3044" spans="1:7" x14ac:dyDescent="0.45">
      <c r="A3044" s="84">
        <v>100538</v>
      </c>
      <c r="B3044" s="84">
        <v>63</v>
      </c>
      <c r="C3044" s="84" t="s">
        <v>109</v>
      </c>
      <c r="D3044" s="84">
        <v>2003</v>
      </c>
      <c r="E3044" s="84" t="s">
        <v>108</v>
      </c>
      <c r="F3044" s="85">
        <v>41.990322991975667</v>
      </c>
      <c r="G3044" s="86"/>
    </row>
    <row r="3045" spans="1:7" x14ac:dyDescent="0.45">
      <c r="A3045" s="84">
        <v>127555</v>
      </c>
      <c r="B3045" s="84">
        <v>160</v>
      </c>
      <c r="C3045" s="84" t="s">
        <v>109</v>
      </c>
      <c r="D3045" s="84">
        <v>2016</v>
      </c>
      <c r="E3045" s="84" t="s">
        <v>108</v>
      </c>
      <c r="F3045" s="85">
        <v>67.997791533350167</v>
      </c>
      <c r="G3045" s="86"/>
    </row>
    <row r="3046" spans="1:7" x14ac:dyDescent="0.45">
      <c r="A3046" s="84">
        <v>115330</v>
      </c>
      <c r="B3046" s="84">
        <v>160</v>
      </c>
      <c r="C3046" s="84" t="s">
        <v>109</v>
      </c>
      <c r="D3046" s="84">
        <v>2008</v>
      </c>
      <c r="E3046" s="84" t="s">
        <v>108</v>
      </c>
      <c r="F3046" s="85">
        <v>257.53616470184011</v>
      </c>
      <c r="G3046" s="86"/>
    </row>
    <row r="3047" spans="1:7" x14ac:dyDescent="0.45">
      <c r="A3047" s="84">
        <v>134671</v>
      </c>
      <c r="B3047" s="84">
        <v>160</v>
      </c>
      <c r="C3047" s="84" t="s">
        <v>109</v>
      </c>
      <c r="D3047" s="84">
        <v>2008</v>
      </c>
      <c r="E3047" s="84" t="s">
        <v>108</v>
      </c>
      <c r="F3047" s="85">
        <v>133.2047799094419</v>
      </c>
      <c r="G3047" s="86"/>
    </row>
    <row r="3048" spans="1:7" x14ac:dyDescent="0.45">
      <c r="A3048" s="84">
        <v>115484</v>
      </c>
      <c r="B3048" s="84">
        <v>160</v>
      </c>
      <c r="C3048" s="84" t="s">
        <v>109</v>
      </c>
      <c r="D3048" s="84">
        <v>2008</v>
      </c>
      <c r="E3048" s="84" t="s">
        <v>108</v>
      </c>
      <c r="F3048" s="85">
        <v>236.77558681615031</v>
      </c>
      <c r="G3048" s="86"/>
    </row>
    <row r="3049" spans="1:7" x14ac:dyDescent="0.45">
      <c r="A3049" s="84">
        <v>115505</v>
      </c>
      <c r="B3049" s="84">
        <v>110</v>
      </c>
      <c r="C3049" s="84" t="s">
        <v>109</v>
      </c>
      <c r="D3049" s="84">
        <v>2003</v>
      </c>
      <c r="E3049" s="84" t="s">
        <v>108</v>
      </c>
      <c r="F3049" s="85">
        <v>4.8456957870730317</v>
      </c>
      <c r="G3049" s="86"/>
    </row>
    <row r="3050" spans="1:7" x14ac:dyDescent="0.45">
      <c r="A3050" s="84">
        <v>115525</v>
      </c>
      <c r="B3050" s="84">
        <v>315</v>
      </c>
      <c r="C3050" s="84" t="s">
        <v>109</v>
      </c>
      <c r="D3050" s="84">
        <v>2003</v>
      </c>
      <c r="E3050" s="84" t="s">
        <v>108</v>
      </c>
      <c r="F3050" s="85">
        <v>44.288689122803987</v>
      </c>
      <c r="G3050" s="86"/>
    </row>
    <row r="3051" spans="1:7" x14ac:dyDescent="0.45">
      <c r="A3051" s="84">
        <v>115526</v>
      </c>
      <c r="B3051" s="84">
        <v>280</v>
      </c>
      <c r="C3051" s="84" t="s">
        <v>109</v>
      </c>
      <c r="D3051" s="84">
        <v>2003</v>
      </c>
      <c r="E3051" s="84" t="s">
        <v>108</v>
      </c>
      <c r="F3051" s="85">
        <v>365.40437344777621</v>
      </c>
      <c r="G3051" s="86" t="s">
        <v>280</v>
      </c>
    </row>
    <row r="3052" spans="1:7" x14ac:dyDescent="0.45">
      <c r="A3052" s="84">
        <v>115527</v>
      </c>
      <c r="B3052" s="84">
        <v>160</v>
      </c>
      <c r="C3052" s="84" t="s">
        <v>109</v>
      </c>
      <c r="D3052" s="84">
        <v>2003</v>
      </c>
      <c r="E3052" s="84" t="s">
        <v>108</v>
      </c>
      <c r="F3052" s="85">
        <v>16.34795325210758</v>
      </c>
      <c r="G3052" s="86"/>
    </row>
    <row r="3053" spans="1:7" x14ac:dyDescent="0.45">
      <c r="A3053" s="84">
        <v>121650</v>
      </c>
      <c r="B3053" s="84">
        <v>90</v>
      </c>
      <c r="C3053" s="84" t="s">
        <v>111</v>
      </c>
      <c r="D3053" s="84">
        <v>1997</v>
      </c>
      <c r="E3053" s="84" t="s">
        <v>108</v>
      </c>
      <c r="F3053" s="85">
        <v>99.914678653990634</v>
      </c>
      <c r="G3053" s="86"/>
    </row>
    <row r="3054" spans="1:7" x14ac:dyDescent="0.45">
      <c r="A3054" s="84">
        <v>123175</v>
      </c>
      <c r="B3054" s="84">
        <v>90</v>
      </c>
      <c r="C3054" s="84" t="s">
        <v>109</v>
      </c>
      <c r="D3054" s="84">
        <v>2006</v>
      </c>
      <c r="E3054" s="84" t="s">
        <v>108</v>
      </c>
      <c r="F3054" s="85">
        <v>357.67582615061121</v>
      </c>
      <c r="G3054" s="86"/>
    </row>
    <row r="3055" spans="1:7" x14ac:dyDescent="0.45">
      <c r="A3055" s="84">
        <v>123177</v>
      </c>
      <c r="B3055" s="84">
        <v>110</v>
      </c>
      <c r="C3055" s="84" t="s">
        <v>109</v>
      </c>
      <c r="D3055" s="84">
        <v>2013</v>
      </c>
      <c r="E3055" s="84" t="s">
        <v>108</v>
      </c>
      <c r="F3055" s="85">
        <v>246.30676087060661</v>
      </c>
      <c r="G3055" s="86"/>
    </row>
    <row r="3056" spans="1:7" x14ac:dyDescent="0.45">
      <c r="A3056" s="84">
        <v>123178</v>
      </c>
      <c r="B3056" s="84">
        <v>110</v>
      </c>
      <c r="C3056" s="84" t="s">
        <v>111</v>
      </c>
      <c r="D3056" s="84">
        <v>1997</v>
      </c>
      <c r="E3056" s="84" t="s">
        <v>108</v>
      </c>
      <c r="F3056" s="85">
        <v>6.759779376054472</v>
      </c>
      <c r="G3056" s="86"/>
    </row>
    <row r="3057" spans="1:7" x14ac:dyDescent="0.45">
      <c r="A3057" s="84">
        <v>134658</v>
      </c>
      <c r="B3057" s="84">
        <v>150</v>
      </c>
      <c r="C3057" s="84" t="s">
        <v>112</v>
      </c>
      <c r="D3057" s="84">
        <v>1991</v>
      </c>
      <c r="E3057" s="84" t="s">
        <v>108</v>
      </c>
      <c r="F3057" s="85">
        <v>233.52905612860789</v>
      </c>
      <c r="G3057" s="86"/>
    </row>
    <row r="3058" spans="1:7" x14ac:dyDescent="0.45">
      <c r="A3058" s="84">
        <v>163411</v>
      </c>
      <c r="B3058" s="84">
        <v>315</v>
      </c>
      <c r="C3058" s="84" t="s">
        <v>109</v>
      </c>
      <c r="D3058" s="84">
        <v>2019</v>
      </c>
      <c r="E3058" s="84" t="s">
        <v>108</v>
      </c>
      <c r="F3058" s="85">
        <v>7.3600000001920742</v>
      </c>
      <c r="G3058" s="86"/>
    </row>
    <row r="3059" spans="1:7" x14ac:dyDescent="0.45">
      <c r="A3059" s="84">
        <v>117138</v>
      </c>
      <c r="B3059" s="84">
        <v>150</v>
      </c>
      <c r="C3059" s="84" t="s">
        <v>112</v>
      </c>
      <c r="D3059" s="84">
        <v>1991</v>
      </c>
      <c r="E3059" s="84" t="s">
        <v>108</v>
      </c>
      <c r="F3059" s="85">
        <v>141.06870386055519</v>
      </c>
      <c r="G3059" s="86"/>
    </row>
    <row r="3060" spans="1:7" x14ac:dyDescent="0.45">
      <c r="A3060" s="84">
        <v>125943</v>
      </c>
      <c r="B3060" s="84">
        <v>160</v>
      </c>
      <c r="C3060" s="84" t="s">
        <v>109</v>
      </c>
      <c r="D3060" s="84">
        <v>2015</v>
      </c>
      <c r="E3060" s="84" t="s">
        <v>108</v>
      </c>
      <c r="F3060" s="85">
        <v>340.03339833880472</v>
      </c>
      <c r="G3060" s="86"/>
    </row>
    <row r="3061" spans="1:7" x14ac:dyDescent="0.45">
      <c r="A3061" s="84">
        <v>125941</v>
      </c>
      <c r="B3061" s="84">
        <v>150</v>
      </c>
      <c r="C3061" s="84" t="s">
        <v>112</v>
      </c>
      <c r="D3061" s="84">
        <v>1991</v>
      </c>
      <c r="E3061" s="84" t="s">
        <v>108</v>
      </c>
      <c r="F3061" s="85">
        <v>103.0381062257333</v>
      </c>
      <c r="G3061" s="86"/>
    </row>
    <row r="3062" spans="1:7" x14ac:dyDescent="0.45">
      <c r="A3062" s="84">
        <v>99508</v>
      </c>
      <c r="B3062" s="84">
        <v>150</v>
      </c>
      <c r="C3062" s="84" t="s">
        <v>112</v>
      </c>
      <c r="D3062" s="84">
        <v>1991</v>
      </c>
      <c r="E3062" s="84" t="s">
        <v>108</v>
      </c>
      <c r="F3062" s="85">
        <v>65.033284203075866</v>
      </c>
      <c r="G3062" s="86"/>
    </row>
    <row r="3063" spans="1:7" x14ac:dyDescent="0.45">
      <c r="A3063" s="84">
        <v>99509</v>
      </c>
      <c r="B3063" s="84">
        <v>150</v>
      </c>
      <c r="C3063" s="84" t="s">
        <v>112</v>
      </c>
      <c r="D3063" s="84">
        <v>1991</v>
      </c>
      <c r="E3063" s="84" t="s">
        <v>108</v>
      </c>
      <c r="F3063" s="85">
        <v>100.75309142974071</v>
      </c>
      <c r="G3063" s="86"/>
    </row>
    <row r="3064" spans="1:7" x14ac:dyDescent="0.45">
      <c r="A3064" s="84">
        <v>99518</v>
      </c>
      <c r="B3064" s="84">
        <v>150</v>
      </c>
      <c r="C3064" s="84" t="s">
        <v>112</v>
      </c>
      <c r="D3064" s="84">
        <v>1991</v>
      </c>
      <c r="E3064" s="84" t="s">
        <v>108</v>
      </c>
      <c r="F3064" s="85">
        <v>3.6694969410270439</v>
      </c>
      <c r="G3064" s="86"/>
    </row>
    <row r="3065" spans="1:7" x14ac:dyDescent="0.45">
      <c r="A3065" s="84">
        <v>99549</v>
      </c>
      <c r="B3065" s="84">
        <v>90</v>
      </c>
      <c r="C3065" s="84"/>
      <c r="D3065" s="84">
        <v>2002</v>
      </c>
      <c r="E3065" s="84" t="s">
        <v>108</v>
      </c>
      <c r="F3065" s="85">
        <v>30.98822057736896</v>
      </c>
      <c r="G3065" s="86"/>
    </row>
    <row r="3066" spans="1:7" x14ac:dyDescent="0.45">
      <c r="A3066" s="84">
        <v>114987</v>
      </c>
      <c r="B3066" s="84">
        <v>90</v>
      </c>
      <c r="C3066" s="84" t="s">
        <v>109</v>
      </c>
      <c r="D3066" s="84">
        <v>2006</v>
      </c>
      <c r="E3066" s="84" t="s">
        <v>108</v>
      </c>
      <c r="F3066" s="85">
        <v>164.52812765749809</v>
      </c>
      <c r="G3066" s="86"/>
    </row>
    <row r="3067" spans="1:7" x14ac:dyDescent="0.45">
      <c r="A3067" s="84">
        <v>114993</v>
      </c>
      <c r="B3067" s="84">
        <v>90</v>
      </c>
      <c r="C3067" s="84"/>
      <c r="D3067" s="84">
        <v>2006</v>
      </c>
      <c r="E3067" s="84" t="s">
        <v>108</v>
      </c>
      <c r="F3067" s="85">
        <v>145.32346126887541</v>
      </c>
      <c r="G3067" s="86"/>
    </row>
    <row r="3068" spans="1:7" x14ac:dyDescent="0.45">
      <c r="A3068" s="84">
        <v>120108</v>
      </c>
      <c r="B3068" s="84">
        <v>90</v>
      </c>
      <c r="C3068" s="84" t="s">
        <v>111</v>
      </c>
      <c r="D3068" s="84">
        <v>1998</v>
      </c>
      <c r="E3068" s="84" t="s">
        <v>108</v>
      </c>
      <c r="F3068" s="85">
        <v>57.676354428533713</v>
      </c>
      <c r="G3068" s="86"/>
    </row>
    <row r="3069" spans="1:7" x14ac:dyDescent="0.45">
      <c r="A3069" s="84">
        <v>120114</v>
      </c>
      <c r="B3069" s="84">
        <v>90</v>
      </c>
      <c r="C3069" s="84" t="s">
        <v>111</v>
      </c>
      <c r="D3069" s="84">
        <v>1995</v>
      </c>
      <c r="E3069" s="84" t="s">
        <v>108</v>
      </c>
      <c r="F3069" s="85">
        <v>100.6231855901195</v>
      </c>
      <c r="G3069" s="86"/>
    </row>
    <row r="3070" spans="1:7" x14ac:dyDescent="0.45">
      <c r="A3070" s="84">
        <v>120115</v>
      </c>
      <c r="B3070" s="84">
        <v>90</v>
      </c>
      <c r="C3070" s="84" t="s">
        <v>109</v>
      </c>
      <c r="D3070" s="84">
        <v>2006</v>
      </c>
      <c r="E3070" s="84" t="s">
        <v>108</v>
      </c>
      <c r="F3070" s="85">
        <v>138.8813356423378</v>
      </c>
      <c r="G3070" s="86"/>
    </row>
    <row r="3071" spans="1:7" x14ac:dyDescent="0.45">
      <c r="A3071" s="84">
        <v>125902</v>
      </c>
      <c r="B3071" s="84">
        <v>90</v>
      </c>
      <c r="C3071" s="84" t="s">
        <v>109</v>
      </c>
      <c r="D3071" s="84">
        <v>2006</v>
      </c>
      <c r="E3071" s="84" t="s">
        <v>108</v>
      </c>
      <c r="F3071" s="85">
        <v>0.61915364909008597</v>
      </c>
      <c r="G3071" s="86"/>
    </row>
    <row r="3072" spans="1:7" x14ac:dyDescent="0.45">
      <c r="A3072" s="84">
        <v>125920</v>
      </c>
      <c r="B3072" s="84">
        <v>110</v>
      </c>
      <c r="C3072" s="84" t="s">
        <v>109</v>
      </c>
      <c r="D3072" s="84">
        <v>2015</v>
      </c>
      <c r="E3072" s="84" t="s">
        <v>108</v>
      </c>
      <c r="F3072" s="85">
        <v>286.72267783200448</v>
      </c>
      <c r="G3072" s="86"/>
    </row>
    <row r="3073" spans="1:7" x14ac:dyDescent="0.45">
      <c r="A3073" s="84">
        <v>131132</v>
      </c>
      <c r="B3073" s="84">
        <v>90</v>
      </c>
      <c r="C3073" s="84" t="s">
        <v>109</v>
      </c>
      <c r="D3073" s="84">
        <v>2016</v>
      </c>
      <c r="E3073" s="84" t="s">
        <v>108</v>
      </c>
      <c r="F3073" s="85">
        <v>1.024063932397602</v>
      </c>
      <c r="G3073" s="86"/>
    </row>
    <row r="3074" spans="1:7" x14ac:dyDescent="0.45">
      <c r="A3074" s="84">
        <v>131145</v>
      </c>
      <c r="B3074" s="84">
        <v>110</v>
      </c>
      <c r="C3074" s="84" t="s">
        <v>109</v>
      </c>
      <c r="D3074" s="84">
        <v>2016</v>
      </c>
      <c r="E3074" s="84" t="s">
        <v>108</v>
      </c>
      <c r="F3074" s="85">
        <v>1.074878555306845</v>
      </c>
      <c r="G3074" s="86"/>
    </row>
    <row r="3075" spans="1:7" x14ac:dyDescent="0.45">
      <c r="A3075" s="84">
        <v>131182</v>
      </c>
      <c r="B3075" s="84">
        <v>110</v>
      </c>
      <c r="C3075" s="84" t="s">
        <v>109</v>
      </c>
      <c r="D3075" s="84">
        <v>2016</v>
      </c>
      <c r="E3075" s="84" t="s">
        <v>108</v>
      </c>
      <c r="F3075" s="85">
        <v>391.69122227304712</v>
      </c>
      <c r="G3075" s="86"/>
    </row>
    <row r="3076" spans="1:7" x14ac:dyDescent="0.45">
      <c r="A3076" s="84">
        <v>134656</v>
      </c>
      <c r="B3076" s="84">
        <v>100</v>
      </c>
      <c r="C3076" s="84"/>
      <c r="D3076" s="84">
        <v>1901</v>
      </c>
      <c r="E3076" s="84" t="s">
        <v>108</v>
      </c>
      <c r="F3076" s="85">
        <v>3.271258335430514</v>
      </c>
      <c r="G3076" s="86"/>
    </row>
    <row r="3077" spans="1:7" x14ac:dyDescent="0.45">
      <c r="A3077" s="84">
        <v>134657</v>
      </c>
      <c r="B3077" s="84">
        <v>90</v>
      </c>
      <c r="C3077" s="84" t="s">
        <v>109</v>
      </c>
      <c r="D3077" s="84">
        <v>1996</v>
      </c>
      <c r="E3077" s="84" t="s">
        <v>108</v>
      </c>
      <c r="F3077" s="85">
        <v>46.915049664934998</v>
      </c>
      <c r="G3077" s="86"/>
    </row>
    <row r="3078" spans="1:7" x14ac:dyDescent="0.45">
      <c r="A3078" s="84">
        <v>134659</v>
      </c>
      <c r="B3078" s="84">
        <v>150</v>
      </c>
      <c r="C3078" s="84" t="s">
        <v>112</v>
      </c>
      <c r="D3078" s="84">
        <v>1991</v>
      </c>
      <c r="E3078" s="84" t="s">
        <v>108</v>
      </c>
      <c r="F3078" s="85">
        <v>148.60450413216429</v>
      </c>
      <c r="G3078" s="86"/>
    </row>
    <row r="3079" spans="1:7" x14ac:dyDescent="0.45">
      <c r="A3079" s="84">
        <v>135000</v>
      </c>
      <c r="B3079" s="84">
        <v>150</v>
      </c>
      <c r="C3079" s="84" t="s">
        <v>112</v>
      </c>
      <c r="D3079" s="84">
        <v>1991</v>
      </c>
      <c r="E3079" s="84" t="s">
        <v>108</v>
      </c>
      <c r="F3079" s="85">
        <v>145.7879171764871</v>
      </c>
      <c r="G3079" s="86"/>
    </row>
    <row r="3080" spans="1:7" x14ac:dyDescent="0.45">
      <c r="A3080" s="84">
        <v>99519</v>
      </c>
      <c r="B3080" s="84">
        <v>150</v>
      </c>
      <c r="C3080" s="84" t="s">
        <v>112</v>
      </c>
      <c r="D3080" s="84">
        <v>1991</v>
      </c>
      <c r="E3080" s="84" t="s">
        <v>108</v>
      </c>
      <c r="F3080" s="85">
        <v>136.27600677937281</v>
      </c>
      <c r="G3080" s="86"/>
    </row>
    <row r="3081" spans="1:7" x14ac:dyDescent="0.45">
      <c r="A3081" s="84">
        <v>99526</v>
      </c>
      <c r="B3081" s="84">
        <v>90</v>
      </c>
      <c r="C3081" s="84" t="s">
        <v>109</v>
      </c>
      <c r="D3081" s="84">
        <v>1998</v>
      </c>
      <c r="E3081" s="84" t="s">
        <v>108</v>
      </c>
      <c r="F3081" s="85">
        <v>87.513802491851735</v>
      </c>
      <c r="G3081" s="86"/>
    </row>
    <row r="3082" spans="1:7" x14ac:dyDescent="0.45">
      <c r="A3082" s="84">
        <v>99527</v>
      </c>
      <c r="B3082" s="84">
        <v>90</v>
      </c>
      <c r="C3082" s="84" t="s">
        <v>109</v>
      </c>
      <c r="D3082" s="84">
        <v>2000</v>
      </c>
      <c r="E3082" s="84" t="s">
        <v>108</v>
      </c>
      <c r="F3082" s="85">
        <v>25.867493123617059</v>
      </c>
      <c r="G3082" s="86"/>
    </row>
    <row r="3083" spans="1:7" x14ac:dyDescent="0.45">
      <c r="A3083" s="84">
        <v>99528</v>
      </c>
      <c r="B3083" s="84">
        <v>110</v>
      </c>
      <c r="C3083" s="84" t="s">
        <v>111</v>
      </c>
      <c r="D3083" s="84">
        <v>1995</v>
      </c>
      <c r="E3083" s="84" t="s">
        <v>108</v>
      </c>
      <c r="F3083" s="85">
        <v>82.864065844298437</v>
      </c>
      <c r="G3083" s="86"/>
    </row>
    <row r="3084" spans="1:7" x14ac:dyDescent="0.45">
      <c r="A3084" s="84">
        <v>99529</v>
      </c>
      <c r="B3084" s="84">
        <v>110</v>
      </c>
      <c r="C3084" s="84" t="s">
        <v>111</v>
      </c>
      <c r="D3084" s="84">
        <v>1997</v>
      </c>
      <c r="E3084" s="84" t="s">
        <v>108</v>
      </c>
      <c r="F3084" s="85">
        <v>74.041174255024913</v>
      </c>
      <c r="G3084" s="86"/>
    </row>
    <row r="3085" spans="1:7" x14ac:dyDescent="0.45">
      <c r="A3085" s="84">
        <v>99530</v>
      </c>
      <c r="B3085" s="84">
        <v>75</v>
      </c>
      <c r="C3085" s="84" t="s">
        <v>111</v>
      </c>
      <c r="D3085" s="84">
        <v>1997</v>
      </c>
      <c r="E3085" s="84" t="s">
        <v>108</v>
      </c>
      <c r="F3085" s="85">
        <v>10.46330322867721</v>
      </c>
      <c r="G3085" s="86"/>
    </row>
    <row r="3086" spans="1:7" x14ac:dyDescent="0.45">
      <c r="A3086" s="84">
        <v>99531</v>
      </c>
      <c r="B3086" s="84">
        <v>110</v>
      </c>
      <c r="C3086" s="84" t="s">
        <v>111</v>
      </c>
      <c r="D3086" s="84">
        <v>1995</v>
      </c>
      <c r="E3086" s="84" t="s">
        <v>108</v>
      </c>
      <c r="F3086" s="85">
        <v>0.86236513730438402</v>
      </c>
      <c r="G3086" s="86"/>
    </row>
    <row r="3087" spans="1:7" x14ac:dyDescent="0.45">
      <c r="A3087" s="84">
        <v>99534</v>
      </c>
      <c r="B3087" s="84">
        <v>110</v>
      </c>
      <c r="C3087" s="84" t="s">
        <v>111</v>
      </c>
      <c r="D3087" s="84">
        <v>1997</v>
      </c>
      <c r="E3087" s="84" t="s">
        <v>108</v>
      </c>
      <c r="F3087" s="85">
        <v>97.626589404204054</v>
      </c>
      <c r="G3087" s="86"/>
    </row>
    <row r="3088" spans="1:7" x14ac:dyDescent="0.45">
      <c r="A3088" s="84">
        <v>99550</v>
      </c>
      <c r="B3088" s="84">
        <v>110</v>
      </c>
      <c r="C3088" s="84" t="s">
        <v>111</v>
      </c>
      <c r="D3088" s="84">
        <v>1998</v>
      </c>
      <c r="E3088" s="84" t="s">
        <v>108</v>
      </c>
      <c r="F3088" s="85">
        <v>56.431727971661793</v>
      </c>
      <c r="G3088" s="86"/>
    </row>
    <row r="3089" spans="1:7" x14ac:dyDescent="0.45">
      <c r="A3089" s="84">
        <v>109732</v>
      </c>
      <c r="B3089" s="84">
        <v>63</v>
      </c>
      <c r="C3089" s="84" t="s">
        <v>109</v>
      </c>
      <c r="D3089" s="84">
        <v>2005</v>
      </c>
      <c r="E3089" s="84" t="s">
        <v>108</v>
      </c>
      <c r="F3089" s="85">
        <v>8.2495279633158063</v>
      </c>
      <c r="G3089" s="86"/>
    </row>
    <row r="3090" spans="1:7" x14ac:dyDescent="0.45">
      <c r="A3090" s="84">
        <v>109733</v>
      </c>
      <c r="B3090" s="84">
        <v>63</v>
      </c>
      <c r="C3090" s="84" t="s">
        <v>109</v>
      </c>
      <c r="D3090" s="84">
        <v>2006</v>
      </c>
      <c r="E3090" s="84" t="s">
        <v>108</v>
      </c>
      <c r="F3090" s="85">
        <v>85.788152992393165</v>
      </c>
      <c r="G3090" s="86"/>
    </row>
    <row r="3091" spans="1:7" x14ac:dyDescent="0.45">
      <c r="A3091" s="84">
        <v>110098</v>
      </c>
      <c r="B3091" s="84">
        <v>110</v>
      </c>
      <c r="C3091" s="84" t="s">
        <v>109</v>
      </c>
      <c r="D3091" s="84">
        <v>2002</v>
      </c>
      <c r="E3091" s="84" t="s">
        <v>108</v>
      </c>
      <c r="F3091" s="85">
        <v>143.43987808515459</v>
      </c>
      <c r="G3091" s="86"/>
    </row>
    <row r="3092" spans="1:7" x14ac:dyDescent="0.45">
      <c r="A3092" s="84">
        <v>114992</v>
      </c>
      <c r="B3092" s="84">
        <v>63</v>
      </c>
      <c r="C3092" s="84" t="s">
        <v>111</v>
      </c>
      <c r="D3092" s="84">
        <v>2001</v>
      </c>
      <c r="E3092" s="84" t="s">
        <v>108</v>
      </c>
      <c r="F3092" s="85">
        <v>50.059663433660887</v>
      </c>
      <c r="G3092" s="86"/>
    </row>
    <row r="3093" spans="1:7" x14ac:dyDescent="0.45">
      <c r="A3093" s="84">
        <v>115542</v>
      </c>
      <c r="B3093" s="84">
        <v>110</v>
      </c>
      <c r="C3093" s="84" t="s">
        <v>109</v>
      </c>
      <c r="D3093" s="84">
        <v>2004</v>
      </c>
      <c r="E3093" s="84" t="s">
        <v>108</v>
      </c>
      <c r="F3093" s="85">
        <v>137.93515584800221</v>
      </c>
      <c r="G3093" s="86"/>
    </row>
    <row r="3094" spans="1:7" x14ac:dyDescent="0.45">
      <c r="A3094" s="84">
        <v>117551</v>
      </c>
      <c r="B3094" s="84">
        <v>110</v>
      </c>
      <c r="C3094" s="84" t="s">
        <v>111</v>
      </c>
      <c r="D3094" s="84">
        <v>1995</v>
      </c>
      <c r="E3094" s="84" t="s">
        <v>108</v>
      </c>
      <c r="F3094" s="85">
        <v>89.15931615936978</v>
      </c>
      <c r="G3094" s="86"/>
    </row>
    <row r="3095" spans="1:7" x14ac:dyDescent="0.45">
      <c r="A3095" s="84">
        <v>120143</v>
      </c>
      <c r="B3095" s="84">
        <v>90</v>
      </c>
      <c r="C3095" s="84" t="s">
        <v>109</v>
      </c>
      <c r="D3095" s="84">
        <v>2002</v>
      </c>
      <c r="E3095" s="84" t="s">
        <v>108</v>
      </c>
      <c r="F3095" s="85">
        <v>59.380879714443957</v>
      </c>
      <c r="G3095" s="86"/>
    </row>
    <row r="3096" spans="1:7" x14ac:dyDescent="0.45">
      <c r="A3096" s="84">
        <v>120367</v>
      </c>
      <c r="B3096" s="84">
        <v>90</v>
      </c>
      <c r="C3096" s="84" t="s">
        <v>111</v>
      </c>
      <c r="D3096" s="84">
        <v>1999</v>
      </c>
      <c r="E3096" s="84" t="s">
        <v>108</v>
      </c>
      <c r="F3096" s="85">
        <v>205.8007445859881</v>
      </c>
      <c r="G3096" s="86"/>
    </row>
    <row r="3097" spans="1:7" x14ac:dyDescent="0.45">
      <c r="A3097" s="84">
        <v>121588</v>
      </c>
      <c r="B3097" s="84">
        <v>75</v>
      </c>
      <c r="C3097" s="84" t="s">
        <v>111</v>
      </c>
      <c r="D3097" s="84">
        <v>2001</v>
      </c>
      <c r="E3097" s="84" t="s">
        <v>108</v>
      </c>
      <c r="F3097" s="85">
        <v>7.3848711708473864</v>
      </c>
      <c r="G3097" s="86"/>
    </row>
    <row r="3098" spans="1:7" x14ac:dyDescent="0.45">
      <c r="A3098" s="84">
        <v>121591</v>
      </c>
      <c r="B3098" s="84">
        <v>63</v>
      </c>
      <c r="C3098" s="84" t="s">
        <v>111</v>
      </c>
      <c r="D3098" s="84">
        <v>2001</v>
      </c>
      <c r="E3098" s="84" t="s">
        <v>108</v>
      </c>
      <c r="F3098" s="85">
        <v>76.035326644091654</v>
      </c>
      <c r="G3098" s="86"/>
    </row>
    <row r="3099" spans="1:7" x14ac:dyDescent="0.45">
      <c r="A3099" s="84">
        <v>121623</v>
      </c>
      <c r="B3099" s="84">
        <v>75</v>
      </c>
      <c r="C3099" s="84" t="s">
        <v>109</v>
      </c>
      <c r="D3099" s="84">
        <v>2003</v>
      </c>
      <c r="E3099" s="84" t="s">
        <v>108</v>
      </c>
      <c r="F3099" s="85">
        <v>67.444308080080731</v>
      </c>
      <c r="G3099" s="86"/>
    </row>
    <row r="3100" spans="1:7" x14ac:dyDescent="0.45">
      <c r="A3100" s="84">
        <v>121648</v>
      </c>
      <c r="B3100" s="84">
        <v>110</v>
      </c>
      <c r="C3100" s="84" t="s">
        <v>111</v>
      </c>
      <c r="D3100" s="84">
        <v>1997</v>
      </c>
      <c r="E3100" s="84" t="s">
        <v>108</v>
      </c>
      <c r="F3100" s="85">
        <v>403.22008746266351</v>
      </c>
      <c r="G3100" s="86"/>
    </row>
    <row r="3101" spans="1:7" x14ac:dyDescent="0.45">
      <c r="A3101" s="84">
        <v>121658</v>
      </c>
      <c r="B3101" s="84">
        <v>90</v>
      </c>
      <c r="C3101" s="84" t="s">
        <v>111</v>
      </c>
      <c r="D3101" s="84">
        <v>1997</v>
      </c>
      <c r="E3101" s="84" t="s">
        <v>108</v>
      </c>
      <c r="F3101" s="85">
        <v>6.0088955286849242</v>
      </c>
      <c r="G3101" s="86" t="s">
        <v>177</v>
      </c>
    </row>
    <row r="3102" spans="1:7" ht="58.5" x14ac:dyDescent="0.45">
      <c r="A3102" s="84">
        <v>121659</v>
      </c>
      <c r="B3102" s="84">
        <v>110</v>
      </c>
      <c r="C3102" s="84" t="s">
        <v>109</v>
      </c>
      <c r="D3102" s="84">
        <v>2003</v>
      </c>
      <c r="E3102" s="84" t="s">
        <v>108</v>
      </c>
      <c r="F3102" s="85">
        <v>96.76379561557232</v>
      </c>
      <c r="G3102" s="86" t="s">
        <v>332</v>
      </c>
    </row>
    <row r="3103" spans="1:7" x14ac:dyDescent="0.45">
      <c r="A3103" s="84">
        <v>121660</v>
      </c>
      <c r="B3103" s="84">
        <v>90</v>
      </c>
      <c r="C3103" s="84" t="s">
        <v>109</v>
      </c>
      <c r="D3103" s="84">
        <v>2005</v>
      </c>
      <c r="E3103" s="84" t="s">
        <v>108</v>
      </c>
      <c r="F3103" s="85">
        <v>108.2659705085948</v>
      </c>
      <c r="G3103" s="86"/>
    </row>
    <row r="3104" spans="1:7" x14ac:dyDescent="0.45">
      <c r="A3104" s="84">
        <v>121661</v>
      </c>
      <c r="B3104" s="84">
        <v>63</v>
      </c>
      <c r="C3104" s="84" t="s">
        <v>109</v>
      </c>
      <c r="D3104" s="84">
        <v>2005</v>
      </c>
      <c r="E3104" s="84" t="s">
        <v>108</v>
      </c>
      <c r="F3104" s="85">
        <v>1.7943217433363441</v>
      </c>
      <c r="G3104" s="86"/>
    </row>
    <row r="3105" spans="1:7" x14ac:dyDescent="0.45">
      <c r="A3105" s="84">
        <v>122145</v>
      </c>
      <c r="B3105" s="84">
        <v>110</v>
      </c>
      <c r="C3105" s="84" t="s">
        <v>111</v>
      </c>
      <c r="D3105" s="84">
        <v>1997</v>
      </c>
      <c r="E3105" s="84" t="s">
        <v>108</v>
      </c>
      <c r="F3105" s="85">
        <v>100.28528910495881</v>
      </c>
      <c r="G3105" s="86" t="s">
        <v>178</v>
      </c>
    </row>
    <row r="3106" spans="1:7" x14ac:dyDescent="0.45">
      <c r="A3106" s="84">
        <v>122146</v>
      </c>
      <c r="B3106" s="84">
        <v>110</v>
      </c>
      <c r="C3106" s="84" t="s">
        <v>111</v>
      </c>
      <c r="D3106" s="84">
        <v>1997</v>
      </c>
      <c r="E3106" s="84" t="s">
        <v>108</v>
      </c>
      <c r="F3106" s="85">
        <v>48.924902976427013</v>
      </c>
      <c r="G3106" s="86"/>
    </row>
    <row r="3107" spans="1:7" x14ac:dyDescent="0.45">
      <c r="A3107" s="84">
        <v>122147</v>
      </c>
      <c r="B3107" s="84">
        <v>50</v>
      </c>
      <c r="C3107" s="84" t="s">
        <v>109</v>
      </c>
      <c r="D3107" s="84">
        <v>1997</v>
      </c>
      <c r="E3107" s="84" t="s">
        <v>108</v>
      </c>
      <c r="F3107" s="85">
        <v>10.03463356587965</v>
      </c>
      <c r="G3107" s="86"/>
    </row>
    <row r="3108" spans="1:7" x14ac:dyDescent="0.45">
      <c r="A3108" s="84">
        <v>122148</v>
      </c>
      <c r="B3108" s="84">
        <v>50</v>
      </c>
      <c r="C3108" s="84" t="s">
        <v>109</v>
      </c>
      <c r="D3108" s="84">
        <v>2005</v>
      </c>
      <c r="E3108" s="84" t="s">
        <v>108</v>
      </c>
      <c r="F3108" s="85">
        <v>48.178751941936383</v>
      </c>
      <c r="G3108" s="86"/>
    </row>
    <row r="3109" spans="1:7" x14ac:dyDescent="0.45">
      <c r="A3109" s="84">
        <v>122151</v>
      </c>
      <c r="B3109" s="84">
        <v>50</v>
      </c>
      <c r="C3109" s="84" t="s">
        <v>111</v>
      </c>
      <c r="D3109" s="84">
        <v>2000</v>
      </c>
      <c r="E3109" s="84" t="s">
        <v>108</v>
      </c>
      <c r="F3109" s="85">
        <v>45.632326339778118</v>
      </c>
      <c r="G3109" s="86"/>
    </row>
    <row r="3110" spans="1:7" x14ac:dyDescent="0.45">
      <c r="A3110" s="84">
        <v>122152</v>
      </c>
      <c r="B3110" s="84">
        <v>110</v>
      </c>
      <c r="C3110" s="84" t="s">
        <v>111</v>
      </c>
      <c r="D3110" s="84">
        <v>1995</v>
      </c>
      <c r="E3110" s="84" t="s">
        <v>108</v>
      </c>
      <c r="F3110" s="85">
        <v>201.4778626505823</v>
      </c>
      <c r="G3110" s="86"/>
    </row>
    <row r="3111" spans="1:7" x14ac:dyDescent="0.45">
      <c r="A3111" s="84">
        <v>122153</v>
      </c>
      <c r="B3111" s="84">
        <v>110</v>
      </c>
      <c r="C3111" s="84" t="s">
        <v>111</v>
      </c>
      <c r="D3111" s="84">
        <v>1995</v>
      </c>
      <c r="E3111" s="84" t="s">
        <v>108</v>
      </c>
      <c r="F3111" s="85">
        <v>91.326937265097939</v>
      </c>
      <c r="G3111" s="86"/>
    </row>
    <row r="3112" spans="1:7" x14ac:dyDescent="0.45">
      <c r="A3112" s="84">
        <v>122154</v>
      </c>
      <c r="B3112" s="84">
        <v>90</v>
      </c>
      <c r="C3112" s="84" t="s">
        <v>111</v>
      </c>
      <c r="D3112" s="84">
        <v>1996</v>
      </c>
      <c r="E3112" s="84" t="s">
        <v>108</v>
      </c>
      <c r="F3112" s="85">
        <v>53.578446176279371</v>
      </c>
      <c r="G3112" s="86"/>
    </row>
    <row r="3113" spans="1:7" x14ac:dyDescent="0.45">
      <c r="A3113" s="84">
        <v>122160</v>
      </c>
      <c r="B3113" s="84">
        <v>50</v>
      </c>
      <c r="C3113" s="84" t="s">
        <v>109</v>
      </c>
      <c r="D3113" s="84">
        <v>2004</v>
      </c>
      <c r="E3113" s="84" t="s">
        <v>108</v>
      </c>
      <c r="F3113" s="85">
        <v>39.872655180350861</v>
      </c>
      <c r="G3113" s="86"/>
    </row>
    <row r="3114" spans="1:7" x14ac:dyDescent="0.45">
      <c r="A3114" s="84">
        <v>122172</v>
      </c>
      <c r="B3114" s="84">
        <v>75</v>
      </c>
      <c r="C3114" s="84" t="s">
        <v>111</v>
      </c>
      <c r="D3114" s="84">
        <v>2003</v>
      </c>
      <c r="E3114" s="84" t="s">
        <v>108</v>
      </c>
      <c r="F3114" s="85">
        <v>34.083186858427432</v>
      </c>
      <c r="G3114" s="86"/>
    </row>
    <row r="3115" spans="1:7" x14ac:dyDescent="0.45">
      <c r="A3115" s="84">
        <v>122173</v>
      </c>
      <c r="B3115" s="84">
        <v>75</v>
      </c>
      <c r="C3115" s="84" t="s">
        <v>111</v>
      </c>
      <c r="D3115" s="84">
        <v>1997</v>
      </c>
      <c r="E3115" s="84" t="s">
        <v>108</v>
      </c>
      <c r="F3115" s="85">
        <v>10.38387100857843</v>
      </c>
      <c r="G3115" s="86"/>
    </row>
    <row r="3116" spans="1:7" x14ac:dyDescent="0.45">
      <c r="A3116" s="84">
        <v>122175</v>
      </c>
      <c r="B3116" s="84">
        <v>63</v>
      </c>
      <c r="C3116" s="84" t="s">
        <v>109</v>
      </c>
      <c r="D3116" s="84">
        <v>2003</v>
      </c>
      <c r="E3116" s="84" t="s">
        <v>108</v>
      </c>
      <c r="F3116" s="85">
        <v>161.31065259079409</v>
      </c>
      <c r="G3116" s="86"/>
    </row>
    <row r="3117" spans="1:7" x14ac:dyDescent="0.45">
      <c r="A3117" s="84">
        <v>123196</v>
      </c>
      <c r="B3117" s="84">
        <v>90</v>
      </c>
      <c r="C3117" s="84" t="s">
        <v>111</v>
      </c>
      <c r="D3117" s="84">
        <v>2001</v>
      </c>
      <c r="E3117" s="84" t="s">
        <v>108</v>
      </c>
      <c r="F3117" s="85">
        <v>63.007653669300979</v>
      </c>
      <c r="G3117" s="86"/>
    </row>
    <row r="3118" spans="1:7" x14ac:dyDescent="0.45">
      <c r="A3118" s="84">
        <v>125028</v>
      </c>
      <c r="B3118" s="84">
        <v>110</v>
      </c>
      <c r="C3118" s="84" t="s">
        <v>109</v>
      </c>
      <c r="D3118" s="84">
        <v>2004</v>
      </c>
      <c r="E3118" s="84" t="s">
        <v>108</v>
      </c>
      <c r="F3118" s="85">
        <v>85.900272361416839</v>
      </c>
      <c r="G3118" s="86"/>
    </row>
    <row r="3119" spans="1:7" x14ac:dyDescent="0.45">
      <c r="A3119" s="84">
        <v>125029</v>
      </c>
      <c r="B3119" s="84">
        <v>90</v>
      </c>
      <c r="C3119" s="84" t="s">
        <v>111</v>
      </c>
      <c r="D3119" s="84">
        <v>2001</v>
      </c>
      <c r="E3119" s="84" t="s">
        <v>108</v>
      </c>
      <c r="F3119" s="85">
        <v>33.956833609442192</v>
      </c>
      <c r="G3119" s="86"/>
    </row>
    <row r="3120" spans="1:7" x14ac:dyDescent="0.45">
      <c r="A3120" s="84">
        <v>127006</v>
      </c>
      <c r="B3120" s="84">
        <v>50</v>
      </c>
      <c r="C3120" s="84" t="s">
        <v>111</v>
      </c>
      <c r="D3120" s="84">
        <v>1996</v>
      </c>
      <c r="E3120" s="84" t="s">
        <v>108</v>
      </c>
      <c r="F3120" s="85">
        <v>145.03155422067721</v>
      </c>
      <c r="G3120" s="86" t="s">
        <v>127</v>
      </c>
    </row>
    <row r="3121" spans="1:7" x14ac:dyDescent="0.45">
      <c r="A3121" s="84">
        <v>133834</v>
      </c>
      <c r="B3121" s="84">
        <v>90</v>
      </c>
      <c r="C3121" s="84" t="s">
        <v>109</v>
      </c>
      <c r="D3121" s="84">
        <v>2001</v>
      </c>
      <c r="E3121" s="84" t="s">
        <v>108</v>
      </c>
      <c r="F3121" s="85">
        <v>422.32939593259528</v>
      </c>
      <c r="G3121" s="86"/>
    </row>
    <row r="3122" spans="1:7" x14ac:dyDescent="0.45">
      <c r="A3122" s="84">
        <v>134653</v>
      </c>
      <c r="B3122" s="84">
        <v>110</v>
      </c>
      <c r="C3122" s="84" t="s">
        <v>111</v>
      </c>
      <c r="D3122" s="84">
        <v>1997</v>
      </c>
      <c r="E3122" s="84" t="s">
        <v>108</v>
      </c>
      <c r="F3122" s="85">
        <v>194.5412534698097</v>
      </c>
      <c r="G3122" s="86"/>
    </row>
    <row r="3123" spans="1:7" x14ac:dyDescent="0.45">
      <c r="A3123" s="84">
        <v>134654</v>
      </c>
      <c r="B3123" s="84">
        <v>110</v>
      </c>
      <c r="C3123" s="84" t="s">
        <v>109</v>
      </c>
      <c r="D3123" s="84">
        <v>1997</v>
      </c>
      <c r="E3123" s="84" t="s">
        <v>108</v>
      </c>
      <c r="F3123" s="85">
        <v>18.759842716275809</v>
      </c>
      <c r="G3123" s="86"/>
    </row>
    <row r="3124" spans="1:7" x14ac:dyDescent="0.45">
      <c r="A3124" s="84">
        <v>134655</v>
      </c>
      <c r="B3124" s="84">
        <v>90</v>
      </c>
      <c r="C3124" s="84" t="s">
        <v>111</v>
      </c>
      <c r="D3124" s="84">
        <v>1996</v>
      </c>
      <c r="E3124" s="84" t="s">
        <v>108</v>
      </c>
      <c r="F3124" s="85">
        <v>112.5216307614738</v>
      </c>
      <c r="G3124" s="86"/>
    </row>
    <row r="3125" spans="1:7" x14ac:dyDescent="0.45">
      <c r="A3125" s="84">
        <v>134661</v>
      </c>
      <c r="B3125" s="84">
        <v>75</v>
      </c>
      <c r="C3125" s="84" t="s">
        <v>109</v>
      </c>
      <c r="D3125" s="84">
        <v>2007</v>
      </c>
      <c r="E3125" s="84" t="s">
        <v>108</v>
      </c>
      <c r="F3125" s="85">
        <v>119.8038365410199</v>
      </c>
      <c r="G3125" s="86"/>
    </row>
    <row r="3126" spans="1:7" x14ac:dyDescent="0.45">
      <c r="A3126" s="84">
        <v>135970</v>
      </c>
      <c r="B3126" s="84">
        <v>90</v>
      </c>
      <c r="C3126" s="84" t="s">
        <v>111</v>
      </c>
      <c r="D3126" s="84">
        <v>1997</v>
      </c>
      <c r="E3126" s="84" t="s">
        <v>108</v>
      </c>
      <c r="F3126" s="85">
        <v>1.450160922018392</v>
      </c>
      <c r="G3126" s="86"/>
    </row>
    <row r="3127" spans="1:7" x14ac:dyDescent="0.45">
      <c r="A3127" s="84">
        <v>163634</v>
      </c>
      <c r="B3127" s="84">
        <v>110</v>
      </c>
      <c r="C3127" s="84" t="s">
        <v>109</v>
      </c>
      <c r="D3127" s="84">
        <v>2019</v>
      </c>
      <c r="E3127" s="84" t="s">
        <v>108</v>
      </c>
      <c r="F3127" s="85">
        <v>2.6427502693657918</v>
      </c>
      <c r="G3127" s="86"/>
    </row>
    <row r="3128" spans="1:7" x14ac:dyDescent="0.45">
      <c r="A3128" s="84">
        <v>163635</v>
      </c>
      <c r="B3128" s="84">
        <v>110</v>
      </c>
      <c r="C3128" s="84" t="s">
        <v>111</v>
      </c>
      <c r="D3128" s="84">
        <v>1995</v>
      </c>
      <c r="E3128" s="84" t="s">
        <v>108</v>
      </c>
      <c r="F3128" s="85">
        <v>41.215271644305432</v>
      </c>
      <c r="G3128" s="86"/>
    </row>
    <row r="3129" spans="1:7" x14ac:dyDescent="0.45">
      <c r="A3129" s="84">
        <v>99515</v>
      </c>
      <c r="B3129" s="84">
        <v>63</v>
      </c>
      <c r="C3129" s="84" t="s">
        <v>109</v>
      </c>
      <c r="D3129" s="84">
        <v>2006</v>
      </c>
      <c r="E3129" s="84" t="s">
        <v>108</v>
      </c>
      <c r="F3129" s="85">
        <v>80.861238360642787</v>
      </c>
      <c r="G3129" s="86"/>
    </row>
    <row r="3130" spans="1:7" x14ac:dyDescent="0.45">
      <c r="A3130" s="84">
        <v>99557</v>
      </c>
      <c r="B3130" s="84">
        <v>110</v>
      </c>
      <c r="C3130" s="84" t="s">
        <v>109</v>
      </c>
      <c r="D3130" s="84">
        <v>2002</v>
      </c>
      <c r="E3130" s="84" t="s">
        <v>108</v>
      </c>
      <c r="F3130" s="85">
        <v>92.368528662655734</v>
      </c>
      <c r="G3130" s="86"/>
    </row>
    <row r="3131" spans="1:7" x14ac:dyDescent="0.45">
      <c r="A3131" s="84">
        <v>99599</v>
      </c>
      <c r="B3131" s="84">
        <v>110</v>
      </c>
      <c r="C3131" s="84" t="s">
        <v>109</v>
      </c>
      <c r="D3131" s="84">
        <v>2004</v>
      </c>
      <c r="E3131" s="84" t="s">
        <v>108</v>
      </c>
      <c r="F3131" s="85">
        <v>47.308764555921599</v>
      </c>
      <c r="G3131" s="86"/>
    </row>
    <row r="3132" spans="1:7" x14ac:dyDescent="0.45">
      <c r="A3132" s="84">
        <v>99600</v>
      </c>
      <c r="B3132" s="84">
        <v>110</v>
      </c>
      <c r="C3132" s="84" t="s">
        <v>109</v>
      </c>
      <c r="D3132" s="84">
        <v>2004</v>
      </c>
      <c r="E3132" s="84" t="s">
        <v>108</v>
      </c>
      <c r="F3132" s="85">
        <v>75.497164344495644</v>
      </c>
      <c r="G3132" s="86"/>
    </row>
    <row r="3133" spans="1:7" x14ac:dyDescent="0.45">
      <c r="A3133" s="84">
        <v>99604</v>
      </c>
      <c r="B3133" s="84">
        <v>50</v>
      </c>
      <c r="C3133" s="84" t="s">
        <v>109</v>
      </c>
      <c r="D3133" s="84">
        <v>1901</v>
      </c>
      <c r="E3133" s="84" t="s">
        <v>108</v>
      </c>
      <c r="F3133" s="85">
        <v>54.960903716016297</v>
      </c>
      <c r="G3133" s="86"/>
    </row>
    <row r="3134" spans="1:7" x14ac:dyDescent="0.45">
      <c r="A3134" s="84">
        <v>99611</v>
      </c>
      <c r="B3134" s="84">
        <v>110</v>
      </c>
      <c r="C3134" s="84" t="s">
        <v>109</v>
      </c>
      <c r="D3134" s="84">
        <v>2004</v>
      </c>
      <c r="E3134" s="84" t="s">
        <v>108</v>
      </c>
      <c r="F3134" s="85">
        <v>153.12845770598659</v>
      </c>
      <c r="G3134" s="86"/>
    </row>
    <row r="3135" spans="1:7" x14ac:dyDescent="0.45">
      <c r="A3135" s="84">
        <v>99612</v>
      </c>
      <c r="B3135" s="84">
        <v>110</v>
      </c>
      <c r="C3135" s="84" t="s">
        <v>109</v>
      </c>
      <c r="D3135" s="84">
        <v>2004</v>
      </c>
      <c r="E3135" s="84" t="s">
        <v>108</v>
      </c>
      <c r="F3135" s="85">
        <v>22.507402065799599</v>
      </c>
      <c r="G3135" s="86"/>
    </row>
    <row r="3136" spans="1:7" x14ac:dyDescent="0.45">
      <c r="A3136" s="84">
        <v>99613</v>
      </c>
      <c r="B3136" s="84">
        <v>110</v>
      </c>
      <c r="C3136" s="84" t="s">
        <v>109</v>
      </c>
      <c r="D3136" s="84">
        <v>2004</v>
      </c>
      <c r="E3136" s="84" t="s">
        <v>108</v>
      </c>
      <c r="F3136" s="85">
        <v>13.84567314173761</v>
      </c>
      <c r="G3136" s="86"/>
    </row>
    <row r="3137" spans="1:7" x14ac:dyDescent="0.45">
      <c r="A3137" s="84">
        <v>100383</v>
      </c>
      <c r="B3137" s="84">
        <v>32</v>
      </c>
      <c r="C3137" s="84" t="s">
        <v>109</v>
      </c>
      <c r="D3137" s="84">
        <v>2006</v>
      </c>
      <c r="E3137" s="84" t="s">
        <v>108</v>
      </c>
      <c r="F3137" s="85">
        <v>45.467209812833843</v>
      </c>
      <c r="G3137" s="86"/>
    </row>
    <row r="3138" spans="1:7" x14ac:dyDescent="0.45">
      <c r="A3138" s="84">
        <v>100515</v>
      </c>
      <c r="B3138" s="84">
        <v>32</v>
      </c>
      <c r="C3138" s="84" t="s">
        <v>111</v>
      </c>
      <c r="D3138" s="84">
        <v>2001</v>
      </c>
      <c r="E3138" s="84" t="s">
        <v>108</v>
      </c>
      <c r="F3138" s="85">
        <v>64.366113443327066</v>
      </c>
      <c r="G3138" s="86"/>
    </row>
    <row r="3139" spans="1:7" x14ac:dyDescent="0.45">
      <c r="A3139" s="84">
        <v>100772</v>
      </c>
      <c r="B3139" s="84">
        <v>32</v>
      </c>
      <c r="C3139" s="84" t="s">
        <v>111</v>
      </c>
      <c r="D3139" s="84">
        <v>2001</v>
      </c>
      <c r="E3139" s="84" t="s">
        <v>108</v>
      </c>
      <c r="F3139" s="85">
        <v>52.39762126201537</v>
      </c>
      <c r="G3139" s="86" t="s">
        <v>269</v>
      </c>
    </row>
    <row r="3140" spans="1:7" x14ac:dyDescent="0.45">
      <c r="A3140" s="84">
        <v>109839</v>
      </c>
      <c r="B3140" s="84">
        <v>110</v>
      </c>
      <c r="C3140" s="84" t="s">
        <v>109</v>
      </c>
      <c r="D3140" s="84">
        <v>2007</v>
      </c>
      <c r="E3140" s="84" t="s">
        <v>108</v>
      </c>
      <c r="F3140" s="85">
        <v>262.6011372053228</v>
      </c>
      <c r="G3140" s="86"/>
    </row>
    <row r="3141" spans="1:7" x14ac:dyDescent="0.45">
      <c r="A3141" s="84">
        <v>109840</v>
      </c>
      <c r="B3141" s="84">
        <v>110</v>
      </c>
      <c r="C3141" s="84" t="s">
        <v>109</v>
      </c>
      <c r="D3141" s="84">
        <v>2007</v>
      </c>
      <c r="E3141" s="84" t="s">
        <v>108</v>
      </c>
      <c r="F3141" s="85">
        <v>196.6829620317497</v>
      </c>
      <c r="G3141" s="86"/>
    </row>
    <row r="3142" spans="1:7" x14ac:dyDescent="0.45">
      <c r="A3142" s="84">
        <v>109841</v>
      </c>
      <c r="B3142" s="84">
        <v>110</v>
      </c>
      <c r="C3142" s="84" t="s">
        <v>109</v>
      </c>
      <c r="D3142" s="84">
        <v>2007</v>
      </c>
      <c r="E3142" s="84" t="s">
        <v>108</v>
      </c>
      <c r="F3142" s="85">
        <v>7.680168149823972</v>
      </c>
      <c r="G3142" s="86"/>
    </row>
    <row r="3143" spans="1:7" x14ac:dyDescent="0.45">
      <c r="A3143" s="84">
        <v>109843</v>
      </c>
      <c r="B3143" s="84">
        <v>110</v>
      </c>
      <c r="C3143" s="84" t="s">
        <v>109</v>
      </c>
      <c r="D3143" s="84">
        <v>2007</v>
      </c>
      <c r="E3143" s="84" t="s">
        <v>108</v>
      </c>
      <c r="F3143" s="85">
        <v>15.35036961334924</v>
      </c>
      <c r="G3143" s="86"/>
    </row>
    <row r="3144" spans="1:7" x14ac:dyDescent="0.45">
      <c r="A3144" s="84">
        <v>109844</v>
      </c>
      <c r="B3144" s="84">
        <v>110</v>
      </c>
      <c r="C3144" s="84" t="s">
        <v>109</v>
      </c>
      <c r="D3144" s="84">
        <v>2007</v>
      </c>
      <c r="E3144" s="84" t="s">
        <v>108</v>
      </c>
      <c r="F3144" s="85">
        <v>40.693073793030933</v>
      </c>
      <c r="G3144" s="86"/>
    </row>
    <row r="3145" spans="1:7" x14ac:dyDescent="0.45">
      <c r="A3145" s="84">
        <v>109845</v>
      </c>
      <c r="B3145" s="84">
        <v>110</v>
      </c>
      <c r="C3145" s="84" t="s">
        <v>109</v>
      </c>
      <c r="D3145" s="84">
        <v>2007</v>
      </c>
      <c r="E3145" s="84" t="s">
        <v>108</v>
      </c>
      <c r="F3145" s="85">
        <v>36.01878565791597</v>
      </c>
      <c r="G3145" s="86"/>
    </row>
    <row r="3146" spans="1:7" x14ac:dyDescent="0.45">
      <c r="A3146" s="84">
        <v>109846</v>
      </c>
      <c r="B3146" s="84">
        <v>110</v>
      </c>
      <c r="C3146" s="84" t="s">
        <v>109</v>
      </c>
      <c r="D3146" s="84">
        <v>2007</v>
      </c>
      <c r="E3146" s="84" t="s">
        <v>108</v>
      </c>
      <c r="F3146" s="85">
        <v>14.84773880620223</v>
      </c>
      <c r="G3146" s="86"/>
    </row>
    <row r="3147" spans="1:7" x14ac:dyDescent="0.45">
      <c r="A3147" s="84">
        <v>109847</v>
      </c>
      <c r="B3147" s="84">
        <v>110</v>
      </c>
      <c r="C3147" s="84" t="s">
        <v>109</v>
      </c>
      <c r="D3147" s="84">
        <v>2007</v>
      </c>
      <c r="E3147" s="84" t="s">
        <v>108</v>
      </c>
      <c r="F3147" s="85">
        <v>19.49882206736649</v>
      </c>
      <c r="G3147" s="86"/>
    </row>
    <row r="3148" spans="1:7" x14ac:dyDescent="0.45">
      <c r="A3148" s="84">
        <v>109848</v>
      </c>
      <c r="B3148" s="84">
        <v>110</v>
      </c>
      <c r="C3148" s="84" t="s">
        <v>109</v>
      </c>
      <c r="D3148" s="84">
        <v>2007</v>
      </c>
      <c r="E3148" s="84" t="s">
        <v>108</v>
      </c>
      <c r="F3148" s="85">
        <v>51.651282635123138</v>
      </c>
      <c r="G3148" s="86"/>
    </row>
    <row r="3149" spans="1:7" x14ac:dyDescent="0.45">
      <c r="A3149" s="84">
        <v>109849</v>
      </c>
      <c r="B3149" s="84">
        <v>110</v>
      </c>
      <c r="C3149" s="84" t="s">
        <v>109</v>
      </c>
      <c r="D3149" s="84">
        <v>2007</v>
      </c>
      <c r="E3149" s="84" t="s">
        <v>108</v>
      </c>
      <c r="F3149" s="85">
        <v>24.79238768896343</v>
      </c>
      <c r="G3149" s="86"/>
    </row>
    <row r="3150" spans="1:7" x14ac:dyDescent="0.45">
      <c r="A3150" s="84">
        <v>109850</v>
      </c>
      <c r="B3150" s="84">
        <v>110</v>
      </c>
      <c r="C3150" s="84" t="s">
        <v>109</v>
      </c>
      <c r="D3150" s="84">
        <v>2007</v>
      </c>
      <c r="E3150" s="84" t="s">
        <v>108</v>
      </c>
      <c r="F3150" s="85">
        <v>23.47739564873962</v>
      </c>
      <c r="G3150" s="86"/>
    </row>
    <row r="3151" spans="1:7" x14ac:dyDescent="0.45">
      <c r="A3151" s="84">
        <v>109852</v>
      </c>
      <c r="B3151" s="84">
        <v>110</v>
      </c>
      <c r="C3151" s="84" t="s">
        <v>109</v>
      </c>
      <c r="D3151" s="84">
        <v>2007</v>
      </c>
      <c r="E3151" s="84" t="s">
        <v>108</v>
      </c>
      <c r="F3151" s="85">
        <v>21.32209901620578</v>
      </c>
      <c r="G3151" s="86"/>
    </row>
    <row r="3152" spans="1:7" x14ac:dyDescent="0.45">
      <c r="A3152" s="84">
        <v>109853</v>
      </c>
      <c r="B3152" s="84">
        <v>110</v>
      </c>
      <c r="C3152" s="84" t="s">
        <v>109</v>
      </c>
      <c r="D3152" s="84">
        <v>2007</v>
      </c>
      <c r="E3152" s="84" t="s">
        <v>108</v>
      </c>
      <c r="F3152" s="85">
        <v>30.331143004141062</v>
      </c>
      <c r="G3152" s="86"/>
    </row>
    <row r="3153" spans="1:7" x14ac:dyDescent="0.45">
      <c r="A3153" s="84">
        <v>109854</v>
      </c>
      <c r="B3153" s="84">
        <v>63</v>
      </c>
      <c r="C3153" s="84" t="s">
        <v>109</v>
      </c>
      <c r="D3153" s="84">
        <v>2007</v>
      </c>
      <c r="E3153" s="84" t="s">
        <v>108</v>
      </c>
      <c r="F3153" s="85">
        <v>14.02373859824637</v>
      </c>
      <c r="G3153" s="86"/>
    </row>
    <row r="3154" spans="1:7" x14ac:dyDescent="0.45">
      <c r="A3154" s="84">
        <v>109855</v>
      </c>
      <c r="B3154" s="84">
        <v>63</v>
      </c>
      <c r="C3154" s="84" t="s">
        <v>109</v>
      </c>
      <c r="D3154" s="84">
        <v>2007</v>
      </c>
      <c r="E3154" s="84" t="s">
        <v>108</v>
      </c>
      <c r="F3154" s="85">
        <v>23.58038487482666</v>
      </c>
      <c r="G3154" s="86"/>
    </row>
    <row r="3155" spans="1:7" x14ac:dyDescent="0.45">
      <c r="A3155" s="84">
        <v>109866</v>
      </c>
      <c r="B3155" s="84">
        <v>110</v>
      </c>
      <c r="C3155" s="84" t="s">
        <v>109</v>
      </c>
      <c r="D3155" s="84">
        <v>2007</v>
      </c>
      <c r="E3155" s="84" t="s">
        <v>108</v>
      </c>
      <c r="F3155" s="85">
        <v>11.887425423096291</v>
      </c>
      <c r="G3155" s="86"/>
    </row>
    <row r="3156" spans="1:7" x14ac:dyDescent="0.45">
      <c r="A3156" s="84">
        <v>109867</v>
      </c>
      <c r="B3156" s="84">
        <v>110</v>
      </c>
      <c r="C3156" s="84" t="s">
        <v>109</v>
      </c>
      <c r="D3156" s="84">
        <v>2007</v>
      </c>
      <c r="E3156" s="84" t="s">
        <v>108</v>
      </c>
      <c r="F3156" s="85">
        <v>32.358723602089938</v>
      </c>
      <c r="G3156" s="86"/>
    </row>
    <row r="3157" spans="1:7" x14ac:dyDescent="0.45">
      <c r="A3157" s="84">
        <v>109868</v>
      </c>
      <c r="B3157" s="84">
        <v>40</v>
      </c>
      <c r="C3157" s="84" t="s">
        <v>109</v>
      </c>
      <c r="D3157" s="84">
        <v>2007</v>
      </c>
      <c r="E3157" s="84" t="s">
        <v>108</v>
      </c>
      <c r="F3157" s="85">
        <v>20.130129166267348</v>
      </c>
      <c r="G3157" s="86"/>
    </row>
    <row r="3158" spans="1:7" x14ac:dyDescent="0.45">
      <c r="A3158" s="84">
        <v>109869</v>
      </c>
      <c r="B3158" s="84">
        <v>40</v>
      </c>
      <c r="C3158" s="84" t="s">
        <v>109</v>
      </c>
      <c r="D3158" s="84">
        <v>2007</v>
      </c>
      <c r="E3158" s="84" t="s">
        <v>108</v>
      </c>
      <c r="F3158" s="85">
        <v>23.84770170417152</v>
      </c>
      <c r="G3158" s="86"/>
    </row>
    <row r="3159" spans="1:7" x14ac:dyDescent="0.45">
      <c r="A3159" s="84">
        <v>109888</v>
      </c>
      <c r="B3159" s="84">
        <v>110</v>
      </c>
      <c r="C3159" s="84" t="s">
        <v>109</v>
      </c>
      <c r="D3159" s="84">
        <v>2007</v>
      </c>
      <c r="E3159" s="84" t="s">
        <v>108</v>
      </c>
      <c r="F3159" s="85">
        <v>43.730010549471288</v>
      </c>
      <c r="G3159" s="86"/>
    </row>
    <row r="3160" spans="1:7" x14ac:dyDescent="0.45">
      <c r="A3160" s="84">
        <v>109889</v>
      </c>
      <c r="B3160" s="84">
        <v>110</v>
      </c>
      <c r="C3160" s="84" t="s">
        <v>109</v>
      </c>
      <c r="D3160" s="84">
        <v>2007</v>
      </c>
      <c r="E3160" s="84" t="s">
        <v>108</v>
      </c>
      <c r="F3160" s="85">
        <v>35.567711185238153</v>
      </c>
      <c r="G3160" s="86"/>
    </row>
    <row r="3161" spans="1:7" x14ac:dyDescent="0.45">
      <c r="A3161" s="84">
        <v>109890</v>
      </c>
      <c r="B3161" s="84">
        <v>110</v>
      </c>
      <c r="C3161" s="84" t="s">
        <v>109</v>
      </c>
      <c r="D3161" s="84">
        <v>2007</v>
      </c>
      <c r="E3161" s="84" t="s">
        <v>108</v>
      </c>
      <c r="F3161" s="85">
        <v>4.6496615300926516</v>
      </c>
      <c r="G3161" s="86"/>
    </row>
    <row r="3162" spans="1:7" x14ac:dyDescent="0.45">
      <c r="A3162" s="84">
        <v>109891</v>
      </c>
      <c r="B3162" s="84">
        <v>110</v>
      </c>
      <c r="C3162" s="84" t="s">
        <v>109</v>
      </c>
      <c r="D3162" s="84">
        <v>2007</v>
      </c>
      <c r="E3162" s="84" t="s">
        <v>108</v>
      </c>
      <c r="F3162" s="85">
        <v>35.483109187307718</v>
      </c>
      <c r="G3162" s="86"/>
    </row>
    <row r="3163" spans="1:7" x14ac:dyDescent="0.45">
      <c r="A3163" s="84">
        <v>109893</v>
      </c>
      <c r="B3163" s="84">
        <v>110</v>
      </c>
      <c r="C3163" s="84" t="s">
        <v>109</v>
      </c>
      <c r="D3163" s="84">
        <v>2007</v>
      </c>
      <c r="E3163" s="84" t="s">
        <v>108</v>
      </c>
      <c r="F3163" s="85">
        <v>26.413547748989981</v>
      </c>
      <c r="G3163" s="86"/>
    </row>
    <row r="3164" spans="1:7" x14ac:dyDescent="0.45">
      <c r="A3164" s="84">
        <v>109894</v>
      </c>
      <c r="B3164" s="84">
        <v>110</v>
      </c>
      <c r="C3164" s="84" t="s">
        <v>109</v>
      </c>
      <c r="D3164" s="84">
        <v>2007</v>
      </c>
      <c r="E3164" s="84" t="s">
        <v>108</v>
      </c>
      <c r="F3164" s="85">
        <v>26.614700857492121</v>
      </c>
      <c r="G3164" s="86"/>
    </row>
    <row r="3165" spans="1:7" x14ac:dyDescent="0.45">
      <c r="A3165" s="84">
        <v>109895</v>
      </c>
      <c r="B3165" s="84">
        <v>110</v>
      </c>
      <c r="C3165" s="84" t="s">
        <v>109</v>
      </c>
      <c r="D3165" s="84">
        <v>2007</v>
      </c>
      <c r="E3165" s="84" t="s">
        <v>108</v>
      </c>
      <c r="F3165" s="85">
        <v>32.441729824874841</v>
      </c>
      <c r="G3165" s="86"/>
    </row>
    <row r="3166" spans="1:7" x14ac:dyDescent="0.45">
      <c r="A3166" s="84">
        <v>109896</v>
      </c>
      <c r="B3166" s="84">
        <v>110</v>
      </c>
      <c r="C3166" s="84" t="s">
        <v>109</v>
      </c>
      <c r="D3166" s="84">
        <v>2007</v>
      </c>
      <c r="E3166" s="84" t="s">
        <v>108</v>
      </c>
      <c r="F3166" s="85">
        <v>33.152775115577853</v>
      </c>
      <c r="G3166" s="86"/>
    </row>
    <row r="3167" spans="1:7" x14ac:dyDescent="0.45">
      <c r="A3167" s="84">
        <v>109897</v>
      </c>
      <c r="B3167" s="84">
        <v>110</v>
      </c>
      <c r="C3167" s="84" t="s">
        <v>109</v>
      </c>
      <c r="D3167" s="84">
        <v>2007</v>
      </c>
      <c r="E3167" s="84" t="s">
        <v>108</v>
      </c>
      <c r="F3167" s="85">
        <v>39.00404449387711</v>
      </c>
      <c r="G3167" s="86"/>
    </row>
    <row r="3168" spans="1:7" x14ac:dyDescent="0.45">
      <c r="A3168" s="84">
        <v>109898</v>
      </c>
      <c r="B3168" s="84">
        <v>110</v>
      </c>
      <c r="C3168" s="84" t="s">
        <v>109</v>
      </c>
      <c r="D3168" s="84">
        <v>2007</v>
      </c>
      <c r="E3168" s="84" t="s">
        <v>108</v>
      </c>
      <c r="F3168" s="85">
        <v>26.39773471051701</v>
      </c>
      <c r="G3168" s="86"/>
    </row>
    <row r="3169" spans="1:7" x14ac:dyDescent="0.45">
      <c r="A3169" s="84">
        <v>109899</v>
      </c>
      <c r="B3169" s="84">
        <v>110</v>
      </c>
      <c r="C3169" s="84" t="s">
        <v>109</v>
      </c>
      <c r="D3169" s="84">
        <v>2007</v>
      </c>
      <c r="E3169" s="84" t="s">
        <v>108</v>
      </c>
      <c r="F3169" s="85">
        <v>45.282543856601613</v>
      </c>
      <c r="G3169" s="86"/>
    </row>
    <row r="3170" spans="1:7" x14ac:dyDescent="0.45">
      <c r="A3170" s="84">
        <v>109900</v>
      </c>
      <c r="B3170" s="84">
        <v>110</v>
      </c>
      <c r="C3170" s="84" t="s">
        <v>109</v>
      </c>
      <c r="D3170" s="84">
        <v>2007</v>
      </c>
      <c r="E3170" s="84" t="s">
        <v>108</v>
      </c>
      <c r="F3170" s="85">
        <v>38.962221368901318</v>
      </c>
      <c r="G3170" s="86"/>
    </row>
    <row r="3171" spans="1:7" x14ac:dyDescent="0.45">
      <c r="A3171" s="84">
        <v>109901</v>
      </c>
      <c r="B3171" s="84">
        <v>110</v>
      </c>
      <c r="C3171" s="84" t="s">
        <v>109</v>
      </c>
      <c r="D3171" s="84">
        <v>2007</v>
      </c>
      <c r="E3171" s="84" t="s">
        <v>108</v>
      </c>
      <c r="F3171" s="85">
        <v>33.268152256955737</v>
      </c>
      <c r="G3171" s="86"/>
    </row>
    <row r="3172" spans="1:7" x14ac:dyDescent="0.45">
      <c r="A3172" s="84">
        <v>109902</v>
      </c>
      <c r="B3172" s="84">
        <v>110</v>
      </c>
      <c r="C3172" s="84" t="s">
        <v>109</v>
      </c>
      <c r="D3172" s="84">
        <v>2007</v>
      </c>
      <c r="E3172" s="84" t="s">
        <v>108</v>
      </c>
      <c r="F3172" s="85">
        <v>53.718039684486968</v>
      </c>
      <c r="G3172" s="86"/>
    </row>
    <row r="3173" spans="1:7" x14ac:dyDescent="0.45">
      <c r="A3173" s="84">
        <v>109908</v>
      </c>
      <c r="B3173" s="84">
        <v>63</v>
      </c>
      <c r="C3173" s="84" t="s">
        <v>109</v>
      </c>
      <c r="D3173" s="84">
        <v>2007</v>
      </c>
      <c r="E3173" s="84" t="s">
        <v>108</v>
      </c>
      <c r="F3173" s="85">
        <v>22.654310627745449</v>
      </c>
      <c r="G3173" s="86"/>
    </row>
    <row r="3174" spans="1:7" x14ac:dyDescent="0.45">
      <c r="A3174" s="84">
        <v>109909</v>
      </c>
      <c r="B3174" s="84">
        <v>63</v>
      </c>
      <c r="C3174" s="84" t="s">
        <v>109</v>
      </c>
      <c r="D3174" s="84">
        <v>2007</v>
      </c>
      <c r="E3174" s="84" t="s">
        <v>108</v>
      </c>
      <c r="F3174" s="85">
        <v>28.425364502289629</v>
      </c>
      <c r="G3174" s="86"/>
    </row>
    <row r="3175" spans="1:7" x14ac:dyDescent="0.45">
      <c r="A3175" s="84">
        <v>109910</v>
      </c>
      <c r="B3175" s="84">
        <v>63</v>
      </c>
      <c r="C3175" s="84" t="s">
        <v>109</v>
      </c>
      <c r="D3175" s="84">
        <v>2007</v>
      </c>
      <c r="E3175" s="84" t="s">
        <v>108</v>
      </c>
      <c r="F3175" s="85">
        <v>29.64733076593258</v>
      </c>
      <c r="G3175" s="86"/>
    </row>
    <row r="3176" spans="1:7" x14ac:dyDescent="0.45">
      <c r="A3176" s="84">
        <v>109911</v>
      </c>
      <c r="B3176" s="84">
        <v>63</v>
      </c>
      <c r="C3176" s="84" t="s">
        <v>109</v>
      </c>
      <c r="D3176" s="84">
        <v>2007</v>
      </c>
      <c r="E3176" s="84" t="s">
        <v>108</v>
      </c>
      <c r="F3176" s="85">
        <v>31.527057398957769</v>
      </c>
      <c r="G3176" s="86"/>
    </row>
    <row r="3177" spans="1:7" x14ac:dyDescent="0.45">
      <c r="A3177" s="84">
        <v>109912</v>
      </c>
      <c r="B3177" s="84">
        <v>40</v>
      </c>
      <c r="C3177" s="84" t="s">
        <v>109</v>
      </c>
      <c r="D3177" s="84">
        <v>2007</v>
      </c>
      <c r="E3177" s="84" t="s">
        <v>108</v>
      </c>
      <c r="F3177" s="85">
        <v>20.800308793251791</v>
      </c>
      <c r="G3177" s="86"/>
    </row>
    <row r="3178" spans="1:7" x14ac:dyDescent="0.45">
      <c r="A3178" s="84">
        <v>109913</v>
      </c>
      <c r="B3178" s="84">
        <v>32</v>
      </c>
      <c r="C3178" s="84" t="s">
        <v>109</v>
      </c>
      <c r="D3178" s="84">
        <v>2007</v>
      </c>
      <c r="E3178" s="84" t="s">
        <v>108</v>
      </c>
      <c r="F3178" s="85">
        <v>3.7977607051330282</v>
      </c>
      <c r="G3178" s="86"/>
    </row>
    <row r="3179" spans="1:7" x14ac:dyDescent="0.45">
      <c r="A3179" s="84">
        <v>109931</v>
      </c>
      <c r="B3179" s="84">
        <v>40</v>
      </c>
      <c r="C3179" s="84" t="s">
        <v>109</v>
      </c>
      <c r="D3179" s="84">
        <v>2007</v>
      </c>
      <c r="E3179" s="84" t="s">
        <v>108</v>
      </c>
      <c r="F3179" s="85">
        <v>15.26750598115364</v>
      </c>
      <c r="G3179" s="86"/>
    </row>
    <row r="3180" spans="1:7" x14ac:dyDescent="0.45">
      <c r="A3180" s="84">
        <v>109932</v>
      </c>
      <c r="B3180" s="84">
        <v>40</v>
      </c>
      <c r="C3180" s="84" t="s">
        <v>109</v>
      </c>
      <c r="D3180" s="84">
        <v>2007</v>
      </c>
      <c r="E3180" s="84" t="s">
        <v>108</v>
      </c>
      <c r="F3180" s="85">
        <v>143.29463302968529</v>
      </c>
      <c r="G3180" s="86"/>
    </row>
    <row r="3181" spans="1:7" x14ac:dyDescent="0.45">
      <c r="A3181" s="84">
        <v>110897</v>
      </c>
      <c r="B3181" s="84">
        <v>90</v>
      </c>
      <c r="C3181" s="84" t="s">
        <v>109</v>
      </c>
      <c r="D3181" s="84">
        <v>2007</v>
      </c>
      <c r="E3181" s="84" t="s">
        <v>108</v>
      </c>
      <c r="F3181" s="85">
        <v>31.38653736474506</v>
      </c>
      <c r="G3181" s="86"/>
    </row>
    <row r="3182" spans="1:7" x14ac:dyDescent="0.45">
      <c r="A3182" s="84">
        <v>110904</v>
      </c>
      <c r="B3182" s="84">
        <v>63</v>
      </c>
      <c r="C3182" s="84" t="s">
        <v>109</v>
      </c>
      <c r="D3182" s="84">
        <v>2007</v>
      </c>
      <c r="E3182" s="84" t="s">
        <v>108</v>
      </c>
      <c r="F3182" s="85">
        <v>30.97155857950478</v>
      </c>
      <c r="G3182" s="86"/>
    </row>
    <row r="3183" spans="1:7" x14ac:dyDescent="0.45">
      <c r="A3183" s="84">
        <v>111371</v>
      </c>
      <c r="B3183" s="84">
        <v>110</v>
      </c>
      <c r="C3183" s="84" t="s">
        <v>109</v>
      </c>
      <c r="D3183" s="84">
        <v>2007</v>
      </c>
      <c r="E3183" s="84" t="s">
        <v>108</v>
      </c>
      <c r="F3183" s="85">
        <v>17.80034291154832</v>
      </c>
      <c r="G3183" s="86"/>
    </row>
    <row r="3184" spans="1:7" x14ac:dyDescent="0.45">
      <c r="A3184" s="84">
        <v>111372</v>
      </c>
      <c r="B3184" s="84">
        <v>110</v>
      </c>
      <c r="C3184" s="84" t="s">
        <v>109</v>
      </c>
      <c r="D3184" s="84">
        <v>2007</v>
      </c>
      <c r="E3184" s="84" t="s">
        <v>108</v>
      </c>
      <c r="F3184" s="85">
        <v>23.93835091269689</v>
      </c>
      <c r="G3184" s="86"/>
    </row>
    <row r="3185" spans="1:7" x14ac:dyDescent="0.45">
      <c r="A3185" s="84">
        <v>111373</v>
      </c>
      <c r="B3185" s="84">
        <v>110</v>
      </c>
      <c r="C3185" s="84" t="s">
        <v>109</v>
      </c>
      <c r="D3185" s="84">
        <v>2007</v>
      </c>
      <c r="E3185" s="84" t="s">
        <v>108</v>
      </c>
      <c r="F3185" s="85">
        <v>7.4677581494075262</v>
      </c>
      <c r="G3185" s="86"/>
    </row>
    <row r="3186" spans="1:7" x14ac:dyDescent="0.45">
      <c r="A3186" s="84">
        <v>111374</v>
      </c>
      <c r="B3186" s="84">
        <v>110</v>
      </c>
      <c r="C3186" s="84" t="s">
        <v>109</v>
      </c>
      <c r="D3186" s="84">
        <v>2007</v>
      </c>
      <c r="E3186" s="84" t="s">
        <v>108</v>
      </c>
      <c r="F3186" s="85">
        <v>24.249384976231131</v>
      </c>
      <c r="G3186" s="86"/>
    </row>
    <row r="3187" spans="1:7" x14ac:dyDescent="0.45">
      <c r="A3187" s="84">
        <v>111375</v>
      </c>
      <c r="B3187" s="84">
        <v>110</v>
      </c>
      <c r="C3187" s="84" t="s">
        <v>109</v>
      </c>
      <c r="D3187" s="84">
        <v>2007</v>
      </c>
      <c r="E3187" s="84" t="s">
        <v>108</v>
      </c>
      <c r="F3187" s="85">
        <v>22.50493202546016</v>
      </c>
      <c r="G3187" s="86"/>
    </row>
    <row r="3188" spans="1:7" x14ac:dyDescent="0.45">
      <c r="A3188" s="84">
        <v>111376</v>
      </c>
      <c r="B3188" s="84">
        <v>110</v>
      </c>
      <c r="C3188" s="84" t="s">
        <v>109</v>
      </c>
      <c r="D3188" s="84">
        <v>2007</v>
      </c>
      <c r="E3188" s="84" t="s">
        <v>108</v>
      </c>
      <c r="F3188" s="85">
        <v>8.4499085510399983</v>
      </c>
      <c r="G3188" s="86"/>
    </row>
    <row r="3189" spans="1:7" x14ac:dyDescent="0.45">
      <c r="A3189" s="84">
        <v>111393</v>
      </c>
      <c r="B3189" s="84">
        <v>110</v>
      </c>
      <c r="C3189" s="84" t="s">
        <v>109</v>
      </c>
      <c r="D3189" s="84">
        <v>2007</v>
      </c>
      <c r="E3189" s="84" t="s">
        <v>108</v>
      </c>
      <c r="F3189" s="85">
        <v>19.683674600653109</v>
      </c>
      <c r="G3189" s="86"/>
    </row>
    <row r="3190" spans="1:7" x14ac:dyDescent="0.45">
      <c r="A3190" s="84">
        <v>111395</v>
      </c>
      <c r="B3190" s="84">
        <v>110</v>
      </c>
      <c r="C3190" s="84" t="s">
        <v>109</v>
      </c>
      <c r="D3190" s="84">
        <v>2007</v>
      </c>
      <c r="E3190" s="84" t="s">
        <v>108</v>
      </c>
      <c r="F3190" s="85">
        <v>17.382297081880001</v>
      </c>
      <c r="G3190" s="86"/>
    </row>
    <row r="3191" spans="1:7" x14ac:dyDescent="0.45">
      <c r="A3191" s="84">
        <v>112235</v>
      </c>
      <c r="B3191" s="84">
        <v>110</v>
      </c>
      <c r="C3191" s="84" t="s">
        <v>109</v>
      </c>
      <c r="D3191" s="84">
        <v>2007</v>
      </c>
      <c r="E3191" s="84" t="s">
        <v>108</v>
      </c>
      <c r="F3191" s="85">
        <v>333.42990501828632</v>
      </c>
      <c r="G3191" s="86"/>
    </row>
    <row r="3192" spans="1:7" x14ac:dyDescent="0.45">
      <c r="A3192" s="84">
        <v>115246</v>
      </c>
      <c r="B3192" s="84">
        <v>110</v>
      </c>
      <c r="C3192" s="84" t="s">
        <v>109</v>
      </c>
      <c r="D3192" s="84">
        <v>2003</v>
      </c>
      <c r="E3192" s="84" t="s">
        <v>108</v>
      </c>
      <c r="F3192" s="85">
        <v>686.71637503256977</v>
      </c>
      <c r="G3192" s="86"/>
    </row>
    <row r="3193" spans="1:7" x14ac:dyDescent="0.45">
      <c r="A3193" s="84">
        <v>115276</v>
      </c>
      <c r="B3193" s="84">
        <v>110</v>
      </c>
      <c r="C3193" s="84" t="s">
        <v>109</v>
      </c>
      <c r="D3193" s="84">
        <v>2003</v>
      </c>
      <c r="E3193" s="84" t="s">
        <v>108</v>
      </c>
      <c r="F3193" s="85">
        <v>245.24545450716531</v>
      </c>
      <c r="G3193" s="86"/>
    </row>
    <row r="3194" spans="1:7" x14ac:dyDescent="0.45">
      <c r="A3194" s="84">
        <v>115277</v>
      </c>
      <c r="B3194" s="84">
        <v>110</v>
      </c>
      <c r="C3194" s="84" t="s">
        <v>109</v>
      </c>
      <c r="D3194" s="84">
        <v>2007</v>
      </c>
      <c r="E3194" s="84" t="s">
        <v>108</v>
      </c>
      <c r="F3194" s="85">
        <v>62.26765072373091</v>
      </c>
      <c r="G3194" s="86"/>
    </row>
    <row r="3195" spans="1:7" x14ac:dyDescent="0.45">
      <c r="A3195" s="84">
        <v>115531</v>
      </c>
      <c r="B3195" s="84">
        <v>40</v>
      </c>
      <c r="C3195" s="84" t="s">
        <v>109</v>
      </c>
      <c r="D3195" s="84">
        <v>2004</v>
      </c>
      <c r="E3195" s="84" t="s">
        <v>108</v>
      </c>
      <c r="F3195" s="85">
        <v>37.407227854706917</v>
      </c>
      <c r="G3195" s="86"/>
    </row>
    <row r="3196" spans="1:7" x14ac:dyDescent="0.45">
      <c r="A3196" s="84">
        <v>115541</v>
      </c>
      <c r="B3196" s="84">
        <v>63</v>
      </c>
      <c r="C3196" s="84" t="s">
        <v>109</v>
      </c>
      <c r="D3196" s="84">
        <v>2004</v>
      </c>
      <c r="E3196" s="84" t="s">
        <v>108</v>
      </c>
      <c r="F3196" s="85">
        <v>133.95992061159711</v>
      </c>
      <c r="G3196" s="86"/>
    </row>
    <row r="3197" spans="1:7" x14ac:dyDescent="0.45">
      <c r="A3197" s="84">
        <v>115545</v>
      </c>
      <c r="B3197" s="84">
        <v>110</v>
      </c>
      <c r="C3197" s="84" t="s">
        <v>109</v>
      </c>
      <c r="D3197" s="84">
        <v>2004</v>
      </c>
      <c r="E3197" s="84" t="s">
        <v>108</v>
      </c>
      <c r="F3197" s="85">
        <v>413.34545833375722</v>
      </c>
      <c r="G3197" s="86"/>
    </row>
    <row r="3198" spans="1:7" x14ac:dyDescent="0.45">
      <c r="A3198" s="84">
        <v>115666</v>
      </c>
      <c r="B3198" s="84">
        <v>110</v>
      </c>
      <c r="C3198" s="84" t="s">
        <v>109</v>
      </c>
      <c r="D3198" s="84">
        <v>2004</v>
      </c>
      <c r="E3198" s="84" t="s">
        <v>108</v>
      </c>
      <c r="F3198" s="85">
        <v>163.15828840647131</v>
      </c>
      <c r="G3198" s="86"/>
    </row>
    <row r="3199" spans="1:7" x14ac:dyDescent="0.45">
      <c r="A3199" s="84">
        <v>115667</v>
      </c>
      <c r="B3199" s="84">
        <v>110</v>
      </c>
      <c r="C3199" s="84" t="s">
        <v>109</v>
      </c>
      <c r="D3199" s="84">
        <v>2006</v>
      </c>
      <c r="E3199" s="84" t="s">
        <v>108</v>
      </c>
      <c r="F3199" s="85">
        <v>20.745129447668429</v>
      </c>
      <c r="G3199" s="86"/>
    </row>
    <row r="3200" spans="1:7" x14ac:dyDescent="0.45">
      <c r="A3200" s="84">
        <v>115699</v>
      </c>
      <c r="B3200" s="84">
        <v>63</v>
      </c>
      <c r="C3200" s="84" t="s">
        <v>109</v>
      </c>
      <c r="D3200" s="84">
        <v>2004</v>
      </c>
      <c r="E3200" s="84" t="s">
        <v>108</v>
      </c>
      <c r="F3200" s="85">
        <v>61.4837086337889</v>
      </c>
      <c r="G3200" s="86" t="s">
        <v>333</v>
      </c>
    </row>
    <row r="3201" spans="1:7" x14ac:dyDescent="0.45">
      <c r="A3201" s="84">
        <v>116189</v>
      </c>
      <c r="B3201" s="84">
        <v>110</v>
      </c>
      <c r="C3201" s="84" t="s">
        <v>109</v>
      </c>
      <c r="D3201" s="84">
        <v>2010</v>
      </c>
      <c r="E3201" s="84" t="s">
        <v>108</v>
      </c>
      <c r="F3201" s="85">
        <v>19.096463636891119</v>
      </c>
      <c r="G3201" s="86"/>
    </row>
    <row r="3202" spans="1:7" x14ac:dyDescent="0.45">
      <c r="A3202" s="84">
        <v>116209</v>
      </c>
      <c r="B3202" s="84">
        <v>110</v>
      </c>
      <c r="C3202" s="84" t="s">
        <v>109</v>
      </c>
      <c r="D3202" s="84">
        <v>2000</v>
      </c>
      <c r="E3202" s="84" t="s">
        <v>108</v>
      </c>
      <c r="F3202" s="85">
        <v>6.3810256773449856</v>
      </c>
      <c r="G3202" s="86"/>
    </row>
    <row r="3203" spans="1:7" x14ac:dyDescent="0.45">
      <c r="A3203" s="84">
        <v>116210</v>
      </c>
      <c r="B3203" s="84">
        <v>110</v>
      </c>
      <c r="C3203" s="84" t="s">
        <v>111</v>
      </c>
      <c r="D3203" s="84">
        <v>2001</v>
      </c>
      <c r="E3203" s="84" t="s">
        <v>108</v>
      </c>
      <c r="F3203" s="85">
        <v>21.538702830679799</v>
      </c>
      <c r="G3203" s="86"/>
    </row>
    <row r="3204" spans="1:7" x14ac:dyDescent="0.45">
      <c r="A3204" s="84">
        <v>116212</v>
      </c>
      <c r="B3204" s="84">
        <v>110</v>
      </c>
      <c r="C3204" s="84" t="s">
        <v>109</v>
      </c>
      <c r="D3204" s="84">
        <v>1998</v>
      </c>
      <c r="E3204" s="84" t="s">
        <v>108</v>
      </c>
      <c r="F3204" s="85">
        <v>70.857650504786363</v>
      </c>
      <c r="G3204" s="86"/>
    </row>
    <row r="3205" spans="1:7" x14ac:dyDescent="0.45">
      <c r="A3205" s="84">
        <v>117639</v>
      </c>
      <c r="B3205" s="84">
        <v>90</v>
      </c>
      <c r="C3205" s="84" t="s">
        <v>109</v>
      </c>
      <c r="D3205" s="84">
        <v>2006</v>
      </c>
      <c r="E3205" s="84" t="s">
        <v>108</v>
      </c>
      <c r="F3205" s="85">
        <v>142.65429173282541</v>
      </c>
      <c r="G3205" s="86"/>
    </row>
    <row r="3206" spans="1:7" x14ac:dyDescent="0.45">
      <c r="A3206" s="84">
        <v>117642</v>
      </c>
      <c r="B3206" s="84">
        <v>90</v>
      </c>
      <c r="C3206" s="84" t="s">
        <v>109</v>
      </c>
      <c r="D3206" s="84">
        <v>2006</v>
      </c>
      <c r="E3206" s="84" t="s">
        <v>108</v>
      </c>
      <c r="F3206" s="85">
        <v>162.85439372772811</v>
      </c>
      <c r="G3206" s="86"/>
    </row>
    <row r="3207" spans="1:7" x14ac:dyDescent="0.45">
      <c r="A3207" s="84">
        <v>119961</v>
      </c>
      <c r="B3207" s="84">
        <v>90</v>
      </c>
      <c r="C3207" s="84" t="s">
        <v>109</v>
      </c>
      <c r="D3207" s="84">
        <v>2007</v>
      </c>
      <c r="E3207" s="84" t="s">
        <v>108</v>
      </c>
      <c r="F3207" s="85">
        <v>248.74252807577039</v>
      </c>
      <c r="G3207" s="86"/>
    </row>
    <row r="3208" spans="1:7" x14ac:dyDescent="0.45">
      <c r="A3208" s="84">
        <v>120880</v>
      </c>
      <c r="B3208" s="84">
        <v>63</v>
      </c>
      <c r="C3208" s="84" t="s">
        <v>109</v>
      </c>
      <c r="D3208" s="84">
        <v>2006</v>
      </c>
      <c r="E3208" s="84" t="s">
        <v>108</v>
      </c>
      <c r="F3208" s="85">
        <v>62.045308710648648</v>
      </c>
      <c r="G3208" s="86"/>
    </row>
    <row r="3209" spans="1:7" x14ac:dyDescent="0.45">
      <c r="A3209" s="84">
        <v>122826</v>
      </c>
      <c r="B3209" s="84">
        <v>110</v>
      </c>
      <c r="C3209" s="84" t="s">
        <v>109</v>
      </c>
      <c r="D3209" s="84">
        <v>2007</v>
      </c>
      <c r="E3209" s="84" t="s">
        <v>108</v>
      </c>
      <c r="F3209" s="85">
        <v>32.896943597019423</v>
      </c>
      <c r="G3209" s="86"/>
    </row>
    <row r="3210" spans="1:7" x14ac:dyDescent="0.45">
      <c r="A3210" s="84">
        <v>122827</v>
      </c>
      <c r="B3210" s="84">
        <v>110</v>
      </c>
      <c r="C3210" s="84" t="s">
        <v>109</v>
      </c>
      <c r="D3210" s="84">
        <v>2007</v>
      </c>
      <c r="E3210" s="84" t="s">
        <v>108</v>
      </c>
      <c r="F3210" s="85">
        <v>83.010239168324262</v>
      </c>
      <c r="G3210" s="86"/>
    </row>
    <row r="3211" spans="1:7" x14ac:dyDescent="0.45">
      <c r="A3211" s="84">
        <v>122829</v>
      </c>
      <c r="B3211" s="84">
        <v>50</v>
      </c>
      <c r="C3211" s="84" t="s">
        <v>109</v>
      </c>
      <c r="D3211" s="84">
        <v>2013</v>
      </c>
      <c r="E3211" s="84" t="s">
        <v>108</v>
      </c>
      <c r="F3211" s="85">
        <v>57.548230244300328</v>
      </c>
      <c r="G3211" s="86"/>
    </row>
    <row r="3212" spans="1:7" x14ac:dyDescent="0.45">
      <c r="A3212" s="84">
        <v>122834</v>
      </c>
      <c r="B3212" s="84">
        <v>32</v>
      </c>
      <c r="C3212" s="84" t="s">
        <v>109</v>
      </c>
      <c r="D3212" s="84">
        <v>2013</v>
      </c>
      <c r="E3212" s="84" t="s">
        <v>108</v>
      </c>
      <c r="F3212" s="85">
        <v>26.699924047138001</v>
      </c>
      <c r="G3212" s="86"/>
    </row>
    <row r="3213" spans="1:7" x14ac:dyDescent="0.45">
      <c r="A3213" s="84">
        <v>123201</v>
      </c>
      <c r="B3213" s="84">
        <v>50</v>
      </c>
      <c r="C3213" s="84" t="s">
        <v>109</v>
      </c>
      <c r="D3213" s="84">
        <v>2014</v>
      </c>
      <c r="E3213" s="84" t="s">
        <v>108</v>
      </c>
      <c r="F3213" s="85">
        <v>52.696529139404831</v>
      </c>
      <c r="G3213" s="86"/>
    </row>
    <row r="3214" spans="1:7" x14ac:dyDescent="0.45">
      <c r="A3214" s="84">
        <v>123204</v>
      </c>
      <c r="B3214" s="84">
        <v>50</v>
      </c>
      <c r="C3214" s="84" t="s">
        <v>109</v>
      </c>
      <c r="D3214" s="84">
        <v>2014</v>
      </c>
      <c r="E3214" s="84" t="s">
        <v>108</v>
      </c>
      <c r="F3214" s="85">
        <v>52.66495901197657</v>
      </c>
      <c r="G3214" s="86"/>
    </row>
    <row r="3215" spans="1:7" x14ac:dyDescent="0.45">
      <c r="A3215" s="84">
        <v>123208</v>
      </c>
      <c r="B3215" s="84">
        <v>110</v>
      </c>
      <c r="C3215" s="84" t="s">
        <v>109</v>
      </c>
      <c r="D3215" s="84">
        <v>2004</v>
      </c>
      <c r="E3215" s="84" t="s">
        <v>108</v>
      </c>
      <c r="F3215" s="85">
        <v>241.66595284976691</v>
      </c>
      <c r="G3215" s="86"/>
    </row>
    <row r="3216" spans="1:7" x14ac:dyDescent="0.45">
      <c r="A3216" s="84">
        <v>123543</v>
      </c>
      <c r="B3216" s="84">
        <v>110</v>
      </c>
      <c r="C3216" s="84" t="s">
        <v>109</v>
      </c>
      <c r="D3216" s="84">
        <v>2008</v>
      </c>
      <c r="E3216" s="84" t="s">
        <v>108</v>
      </c>
      <c r="F3216" s="85">
        <v>49.962830940983217</v>
      </c>
      <c r="G3216" s="86"/>
    </row>
    <row r="3217" spans="1:7" x14ac:dyDescent="0.45">
      <c r="A3217" s="84">
        <v>125006</v>
      </c>
      <c r="B3217" s="84">
        <v>110</v>
      </c>
      <c r="C3217" s="84" t="s">
        <v>109</v>
      </c>
      <c r="D3217" s="84">
        <v>2004</v>
      </c>
      <c r="E3217" s="84" t="s">
        <v>108</v>
      </c>
      <c r="F3217" s="85">
        <v>206.1784778350094</v>
      </c>
      <c r="G3217" s="86"/>
    </row>
    <row r="3218" spans="1:7" x14ac:dyDescent="0.45">
      <c r="A3218" s="84">
        <v>125009</v>
      </c>
      <c r="B3218" s="84">
        <v>110</v>
      </c>
      <c r="C3218" s="84" t="s">
        <v>109</v>
      </c>
      <c r="D3218" s="84">
        <v>2004</v>
      </c>
      <c r="E3218" s="84" t="s">
        <v>108</v>
      </c>
      <c r="F3218" s="85">
        <v>286.65208858054882</v>
      </c>
      <c r="G3218" s="86" t="s">
        <v>269</v>
      </c>
    </row>
    <row r="3219" spans="1:7" x14ac:dyDescent="0.45">
      <c r="A3219" s="84">
        <v>125020</v>
      </c>
      <c r="B3219" s="84">
        <v>110</v>
      </c>
      <c r="C3219" s="84" t="s">
        <v>109</v>
      </c>
      <c r="D3219" s="84">
        <v>2004</v>
      </c>
      <c r="E3219" s="84" t="s">
        <v>108</v>
      </c>
      <c r="F3219" s="85">
        <v>72.117194812002921</v>
      </c>
      <c r="G3219" s="86" t="s">
        <v>269</v>
      </c>
    </row>
    <row r="3220" spans="1:7" x14ac:dyDescent="0.45">
      <c r="A3220" s="84">
        <v>125022</v>
      </c>
      <c r="B3220" s="84">
        <v>110</v>
      </c>
      <c r="C3220" s="84" t="s">
        <v>109</v>
      </c>
      <c r="D3220" s="84">
        <v>2004</v>
      </c>
      <c r="E3220" s="84" t="s">
        <v>108</v>
      </c>
      <c r="F3220" s="85">
        <v>233.00226358602009</v>
      </c>
      <c r="G3220" s="86" t="s">
        <v>269</v>
      </c>
    </row>
    <row r="3221" spans="1:7" x14ac:dyDescent="0.45">
      <c r="A3221" s="84">
        <v>125025</v>
      </c>
      <c r="B3221" s="84">
        <v>110</v>
      </c>
      <c r="C3221" s="84" t="s">
        <v>109</v>
      </c>
      <c r="D3221" s="84">
        <v>2004</v>
      </c>
      <c r="E3221" s="84" t="s">
        <v>108</v>
      </c>
      <c r="F3221" s="85">
        <v>101.7930924191686</v>
      </c>
      <c r="G3221" s="86"/>
    </row>
    <row r="3222" spans="1:7" x14ac:dyDescent="0.45">
      <c r="A3222" s="84">
        <v>125261</v>
      </c>
      <c r="B3222" s="84">
        <v>50</v>
      </c>
      <c r="C3222" s="84" t="s">
        <v>109</v>
      </c>
      <c r="D3222" s="84">
        <v>2011</v>
      </c>
      <c r="E3222" s="84" t="s">
        <v>108</v>
      </c>
      <c r="F3222" s="85">
        <v>45.046861375813897</v>
      </c>
      <c r="G3222" s="86"/>
    </row>
    <row r="3223" spans="1:7" x14ac:dyDescent="0.45">
      <c r="A3223" s="84">
        <v>125322</v>
      </c>
      <c r="B3223" s="84">
        <v>90</v>
      </c>
      <c r="C3223" s="84" t="s">
        <v>109</v>
      </c>
      <c r="D3223" s="84">
        <v>2006</v>
      </c>
      <c r="E3223" s="84" t="s">
        <v>108</v>
      </c>
      <c r="F3223" s="85">
        <v>500.39058670388891</v>
      </c>
      <c r="G3223" s="86"/>
    </row>
    <row r="3224" spans="1:7" x14ac:dyDescent="0.45">
      <c r="A3224" s="84">
        <v>127012</v>
      </c>
      <c r="B3224" s="84">
        <v>110</v>
      </c>
      <c r="C3224" s="84" t="s">
        <v>109</v>
      </c>
      <c r="D3224" s="84">
        <v>2003</v>
      </c>
      <c r="E3224" s="84" t="s">
        <v>108</v>
      </c>
      <c r="F3224" s="85">
        <v>362.82644688906038</v>
      </c>
      <c r="G3224" s="86" t="s">
        <v>334</v>
      </c>
    </row>
    <row r="3225" spans="1:7" x14ac:dyDescent="0.45">
      <c r="A3225" s="84">
        <v>127160</v>
      </c>
      <c r="B3225" s="84">
        <v>32</v>
      </c>
      <c r="C3225" s="84" t="s">
        <v>109</v>
      </c>
      <c r="D3225" s="84">
        <v>2013</v>
      </c>
      <c r="E3225" s="84" t="s">
        <v>108</v>
      </c>
      <c r="F3225" s="85">
        <v>3.9075299615296548</v>
      </c>
      <c r="G3225" s="86"/>
    </row>
    <row r="3226" spans="1:7" x14ac:dyDescent="0.45">
      <c r="A3226" s="84">
        <v>127162</v>
      </c>
      <c r="B3226" s="84">
        <v>32</v>
      </c>
      <c r="C3226" s="84" t="s">
        <v>109</v>
      </c>
      <c r="D3226" s="84">
        <v>2013</v>
      </c>
      <c r="E3226" s="84" t="s">
        <v>108</v>
      </c>
      <c r="F3226" s="85">
        <v>84.983986619369063</v>
      </c>
      <c r="G3226" s="86"/>
    </row>
    <row r="3227" spans="1:7" x14ac:dyDescent="0.45">
      <c r="A3227" s="84">
        <v>133791</v>
      </c>
      <c r="B3227" s="84">
        <v>63</v>
      </c>
      <c r="C3227" s="84" t="s">
        <v>109</v>
      </c>
      <c r="D3227" s="84">
        <v>2007</v>
      </c>
      <c r="E3227" s="84" t="s">
        <v>108</v>
      </c>
      <c r="F3227" s="85">
        <v>74.460439865205501</v>
      </c>
      <c r="G3227" s="86"/>
    </row>
    <row r="3228" spans="1:7" x14ac:dyDescent="0.45">
      <c r="A3228" s="84">
        <v>133792</v>
      </c>
      <c r="B3228" s="84">
        <v>110</v>
      </c>
      <c r="C3228" s="84" t="s">
        <v>109</v>
      </c>
      <c r="D3228" s="84">
        <v>2006</v>
      </c>
      <c r="E3228" s="84" t="s">
        <v>108</v>
      </c>
      <c r="F3228" s="85">
        <v>492.96617668222319</v>
      </c>
      <c r="G3228" s="86"/>
    </row>
    <row r="3229" spans="1:7" x14ac:dyDescent="0.45">
      <c r="A3229" s="84">
        <v>133793</v>
      </c>
      <c r="B3229" s="84">
        <v>110</v>
      </c>
      <c r="C3229" s="84" t="s">
        <v>109</v>
      </c>
      <c r="D3229" s="84">
        <v>2007</v>
      </c>
      <c r="E3229" s="84" t="s">
        <v>108</v>
      </c>
      <c r="F3229" s="85">
        <v>126.87403720935851</v>
      </c>
      <c r="G3229" s="86"/>
    </row>
    <row r="3230" spans="1:7" x14ac:dyDescent="0.45">
      <c r="A3230" s="84">
        <v>133794</v>
      </c>
      <c r="B3230" s="84">
        <v>90</v>
      </c>
      <c r="C3230" s="84" t="s">
        <v>109</v>
      </c>
      <c r="D3230" s="84">
        <v>2007</v>
      </c>
      <c r="E3230" s="84" t="s">
        <v>108</v>
      </c>
      <c r="F3230" s="85">
        <v>84.020388428319876</v>
      </c>
      <c r="G3230" s="86"/>
    </row>
    <row r="3231" spans="1:7" x14ac:dyDescent="0.45">
      <c r="A3231" s="84">
        <v>134664</v>
      </c>
      <c r="B3231" s="84">
        <v>50</v>
      </c>
      <c r="C3231" s="84" t="s">
        <v>109</v>
      </c>
      <c r="D3231" s="84">
        <v>2008</v>
      </c>
      <c r="E3231" s="84" t="s">
        <v>108</v>
      </c>
      <c r="F3231" s="85">
        <v>12.98848895773204</v>
      </c>
      <c r="G3231" s="86"/>
    </row>
    <row r="3232" spans="1:7" x14ac:dyDescent="0.45">
      <c r="A3232" s="84">
        <v>134665</v>
      </c>
      <c r="B3232" s="84">
        <v>50</v>
      </c>
      <c r="C3232" s="84" t="s">
        <v>111</v>
      </c>
      <c r="D3232" s="84">
        <v>2001</v>
      </c>
      <c r="E3232" s="84" t="s">
        <v>108</v>
      </c>
      <c r="F3232" s="85">
        <v>53.312061890104047</v>
      </c>
      <c r="G3232" s="86"/>
    </row>
    <row r="3233" spans="1:7" x14ac:dyDescent="0.45">
      <c r="A3233" s="84">
        <v>149519</v>
      </c>
      <c r="B3233" s="84">
        <v>110</v>
      </c>
      <c r="C3233" s="84" t="s">
        <v>109</v>
      </c>
      <c r="D3233" s="84">
        <v>2003</v>
      </c>
      <c r="E3233" s="84" t="s">
        <v>108</v>
      </c>
      <c r="F3233" s="85">
        <v>420.24908180874911</v>
      </c>
      <c r="G3233" s="86" t="s">
        <v>334</v>
      </c>
    </row>
    <row r="3234" spans="1:7" x14ac:dyDescent="0.45">
      <c r="A3234" s="84">
        <v>149587</v>
      </c>
      <c r="B3234" s="84">
        <v>110</v>
      </c>
      <c r="C3234" s="84" t="s">
        <v>109</v>
      </c>
      <c r="D3234" s="84">
        <v>2018</v>
      </c>
      <c r="E3234" s="84" t="s">
        <v>108</v>
      </c>
      <c r="F3234" s="85">
        <v>2.3029705449045448</v>
      </c>
      <c r="G3234" s="86"/>
    </row>
    <row r="3235" spans="1:7" x14ac:dyDescent="0.45">
      <c r="A3235" s="84">
        <v>163642</v>
      </c>
      <c r="B3235" s="84">
        <v>50</v>
      </c>
      <c r="C3235" s="84" t="s">
        <v>109</v>
      </c>
      <c r="D3235" s="84">
        <v>2019</v>
      </c>
      <c r="E3235" s="84" t="s">
        <v>108</v>
      </c>
      <c r="F3235" s="85">
        <v>0.91962486106019703</v>
      </c>
      <c r="G3235" s="86"/>
    </row>
    <row r="3236" spans="1:7" x14ac:dyDescent="0.45">
      <c r="A3236" s="84">
        <v>163644</v>
      </c>
      <c r="B3236" s="84">
        <v>50</v>
      </c>
      <c r="C3236" s="84" t="s">
        <v>109</v>
      </c>
      <c r="D3236" s="84">
        <v>2019</v>
      </c>
      <c r="E3236" s="84" t="s">
        <v>108</v>
      </c>
      <c r="F3236" s="85">
        <v>1.185547401803174</v>
      </c>
      <c r="G3236" s="86"/>
    </row>
    <row r="3237" spans="1:7" x14ac:dyDescent="0.45">
      <c r="A3237" s="84">
        <v>163648</v>
      </c>
      <c r="B3237" s="84">
        <v>50</v>
      </c>
      <c r="C3237" s="84" t="s">
        <v>109</v>
      </c>
      <c r="D3237" s="84">
        <v>2019</v>
      </c>
      <c r="E3237" s="84" t="s">
        <v>108</v>
      </c>
      <c r="F3237" s="85">
        <v>1.5521701672534649</v>
      </c>
      <c r="G3237" s="86"/>
    </row>
    <row r="3238" spans="1:7" x14ac:dyDescent="0.45">
      <c r="A3238" s="84">
        <v>163649</v>
      </c>
      <c r="B3238" s="84">
        <v>110</v>
      </c>
      <c r="C3238" s="84" t="s">
        <v>109</v>
      </c>
      <c r="D3238" s="84">
        <v>2019</v>
      </c>
      <c r="E3238" s="84" t="s">
        <v>108</v>
      </c>
      <c r="F3238" s="85">
        <v>0.68151939166199305</v>
      </c>
      <c r="G3238" s="86"/>
    </row>
    <row r="3239" spans="1:7" x14ac:dyDescent="0.45">
      <c r="A3239" s="84">
        <v>163650</v>
      </c>
      <c r="B3239" s="84">
        <v>110</v>
      </c>
      <c r="C3239" s="84" t="s">
        <v>109</v>
      </c>
      <c r="D3239" s="84">
        <v>2019</v>
      </c>
      <c r="E3239" s="84" t="s">
        <v>108</v>
      </c>
      <c r="F3239" s="85">
        <v>376.16756085351699</v>
      </c>
      <c r="G3239" s="86"/>
    </row>
    <row r="3240" spans="1:7" x14ac:dyDescent="0.45">
      <c r="A3240" s="84">
        <v>163680</v>
      </c>
      <c r="B3240" s="84">
        <v>110</v>
      </c>
      <c r="C3240" s="84" t="s">
        <v>109</v>
      </c>
      <c r="D3240" s="84">
        <v>2019</v>
      </c>
      <c r="E3240" s="84" t="s">
        <v>108</v>
      </c>
      <c r="F3240" s="85">
        <v>131.87719823610681</v>
      </c>
      <c r="G3240" s="86"/>
    </row>
    <row r="3241" spans="1:7" x14ac:dyDescent="0.45">
      <c r="A3241" s="84">
        <v>99516</v>
      </c>
      <c r="B3241" s="84">
        <v>50</v>
      </c>
      <c r="C3241" s="84" t="s">
        <v>109</v>
      </c>
      <c r="D3241" s="84">
        <v>2006</v>
      </c>
      <c r="E3241" s="84" t="s">
        <v>108</v>
      </c>
      <c r="F3241" s="85">
        <v>9.1358774344657405</v>
      </c>
      <c r="G3241" s="86"/>
    </row>
    <row r="3242" spans="1:7" x14ac:dyDescent="0.45">
      <c r="A3242" s="84">
        <v>99608</v>
      </c>
      <c r="B3242" s="84">
        <v>63</v>
      </c>
      <c r="C3242" s="84" t="s">
        <v>109</v>
      </c>
      <c r="D3242" s="84">
        <v>2004</v>
      </c>
      <c r="E3242" s="84" t="s">
        <v>108</v>
      </c>
      <c r="F3242" s="85">
        <v>15.44095553593926</v>
      </c>
      <c r="G3242" s="86"/>
    </row>
    <row r="3243" spans="1:7" x14ac:dyDescent="0.45">
      <c r="A3243" s="84">
        <v>99615</v>
      </c>
      <c r="B3243" s="84">
        <v>90</v>
      </c>
      <c r="C3243" s="84" t="s">
        <v>109</v>
      </c>
      <c r="D3243" s="84">
        <v>2005</v>
      </c>
      <c r="E3243" s="84" t="s">
        <v>108</v>
      </c>
      <c r="F3243" s="85">
        <v>104.9192831859074</v>
      </c>
      <c r="G3243" s="86"/>
    </row>
    <row r="3244" spans="1:7" x14ac:dyDescent="0.45">
      <c r="A3244" s="84">
        <v>100398</v>
      </c>
      <c r="B3244" s="84">
        <v>32</v>
      </c>
      <c r="C3244" s="84" t="s">
        <v>109</v>
      </c>
      <c r="D3244" s="84">
        <v>2006</v>
      </c>
      <c r="E3244" s="84" t="s">
        <v>108</v>
      </c>
      <c r="F3244" s="85">
        <v>24.992633657646419</v>
      </c>
      <c r="G3244" s="86"/>
    </row>
    <row r="3245" spans="1:7" x14ac:dyDescent="0.45">
      <c r="A3245" s="84">
        <v>100611</v>
      </c>
      <c r="B3245" s="84">
        <v>32</v>
      </c>
      <c r="C3245" s="84" t="s">
        <v>109</v>
      </c>
      <c r="D3245" s="84">
        <v>2003</v>
      </c>
      <c r="E3245" s="84" t="s">
        <v>108</v>
      </c>
      <c r="F3245" s="85">
        <v>48.955903956533227</v>
      </c>
      <c r="G3245" s="86"/>
    </row>
    <row r="3246" spans="1:7" x14ac:dyDescent="0.45">
      <c r="A3246" s="84">
        <v>100626</v>
      </c>
      <c r="B3246" s="84">
        <v>32</v>
      </c>
      <c r="C3246" s="84" t="s">
        <v>109</v>
      </c>
      <c r="D3246" s="84">
        <v>2003</v>
      </c>
      <c r="E3246" s="84" t="s">
        <v>108</v>
      </c>
      <c r="F3246" s="85">
        <v>30.023211118178249</v>
      </c>
      <c r="G3246" s="86"/>
    </row>
    <row r="3247" spans="1:7" x14ac:dyDescent="0.45">
      <c r="A3247" s="84">
        <v>105907</v>
      </c>
      <c r="B3247" s="84">
        <v>50</v>
      </c>
      <c r="C3247" s="84" t="s">
        <v>109</v>
      </c>
      <c r="D3247" s="84">
        <v>2007</v>
      </c>
      <c r="E3247" s="84" t="s">
        <v>108</v>
      </c>
      <c r="F3247" s="85">
        <v>18.323161438965968</v>
      </c>
      <c r="G3247" s="86"/>
    </row>
    <row r="3248" spans="1:7" x14ac:dyDescent="0.45">
      <c r="A3248" s="84">
        <v>105908</v>
      </c>
      <c r="B3248" s="84">
        <v>50</v>
      </c>
      <c r="C3248" s="84" t="s">
        <v>109</v>
      </c>
      <c r="D3248" s="84">
        <v>2007</v>
      </c>
      <c r="E3248" s="84" t="s">
        <v>108</v>
      </c>
      <c r="F3248" s="85">
        <v>26.388047050392942</v>
      </c>
      <c r="G3248" s="86"/>
    </row>
    <row r="3249" spans="1:7" x14ac:dyDescent="0.45">
      <c r="A3249" s="84">
        <v>105916</v>
      </c>
      <c r="B3249" s="84">
        <v>50</v>
      </c>
      <c r="C3249" s="84" t="s">
        <v>109</v>
      </c>
      <c r="D3249" s="84">
        <v>2007</v>
      </c>
      <c r="E3249" s="84" t="s">
        <v>108</v>
      </c>
      <c r="F3249" s="85">
        <v>12.823878401986359</v>
      </c>
      <c r="G3249" s="86"/>
    </row>
    <row r="3250" spans="1:7" x14ac:dyDescent="0.45">
      <c r="A3250" s="84">
        <v>105917</v>
      </c>
      <c r="B3250" s="84">
        <v>50</v>
      </c>
      <c r="C3250" s="84" t="s">
        <v>109</v>
      </c>
      <c r="D3250" s="84">
        <v>2007</v>
      </c>
      <c r="E3250" s="84" t="s">
        <v>108</v>
      </c>
      <c r="F3250" s="85">
        <v>9.0937148550961027</v>
      </c>
      <c r="G3250" s="86"/>
    </row>
    <row r="3251" spans="1:7" x14ac:dyDescent="0.45">
      <c r="A3251" s="84">
        <v>108254</v>
      </c>
      <c r="B3251" s="84">
        <v>50</v>
      </c>
      <c r="C3251" s="84" t="s">
        <v>109</v>
      </c>
      <c r="D3251" s="84">
        <v>2006</v>
      </c>
      <c r="E3251" s="84" t="s">
        <v>108</v>
      </c>
      <c r="F3251" s="85">
        <v>10.51734541615197</v>
      </c>
      <c r="G3251" s="86"/>
    </row>
    <row r="3252" spans="1:7" x14ac:dyDescent="0.45">
      <c r="A3252" s="84">
        <v>109181</v>
      </c>
      <c r="B3252" s="84">
        <v>63</v>
      </c>
      <c r="C3252" s="84" t="s">
        <v>109</v>
      </c>
      <c r="D3252" s="84">
        <v>2007</v>
      </c>
      <c r="E3252" s="84" t="s">
        <v>108</v>
      </c>
      <c r="F3252" s="85">
        <v>11.060523461538191</v>
      </c>
      <c r="G3252" s="86"/>
    </row>
    <row r="3253" spans="1:7" x14ac:dyDescent="0.45">
      <c r="A3253" s="84">
        <v>109204</v>
      </c>
      <c r="B3253" s="84">
        <v>110</v>
      </c>
      <c r="C3253" s="84" t="s">
        <v>109</v>
      </c>
      <c r="D3253" s="84">
        <v>2007</v>
      </c>
      <c r="E3253" s="84" t="s">
        <v>108</v>
      </c>
      <c r="F3253" s="85">
        <v>85.358364525856899</v>
      </c>
      <c r="G3253" s="86"/>
    </row>
    <row r="3254" spans="1:7" x14ac:dyDescent="0.45">
      <c r="A3254" s="84">
        <v>109209</v>
      </c>
      <c r="B3254" s="84">
        <v>90</v>
      </c>
      <c r="C3254" s="84" t="s">
        <v>109</v>
      </c>
      <c r="D3254" s="84">
        <v>2007</v>
      </c>
      <c r="E3254" s="84" t="s">
        <v>108</v>
      </c>
      <c r="F3254" s="85">
        <v>9.3163706527803463</v>
      </c>
      <c r="G3254" s="86" t="s">
        <v>187</v>
      </c>
    </row>
    <row r="3255" spans="1:7" x14ac:dyDescent="0.45">
      <c r="A3255" s="84">
        <v>109210</v>
      </c>
      <c r="B3255" s="84">
        <v>50</v>
      </c>
      <c r="C3255" s="84" t="s">
        <v>109</v>
      </c>
      <c r="D3255" s="84">
        <v>2007</v>
      </c>
      <c r="E3255" s="84" t="s">
        <v>108</v>
      </c>
      <c r="F3255" s="85">
        <v>22.141077301386449</v>
      </c>
      <c r="G3255" s="86"/>
    </row>
    <row r="3256" spans="1:7" x14ac:dyDescent="0.45">
      <c r="A3256" s="84">
        <v>109212</v>
      </c>
      <c r="B3256" s="84">
        <v>63</v>
      </c>
      <c r="C3256" s="84" t="s">
        <v>109</v>
      </c>
      <c r="D3256" s="84">
        <v>2007</v>
      </c>
      <c r="E3256" s="84" t="s">
        <v>108</v>
      </c>
      <c r="F3256" s="85">
        <v>4.4000014421702689</v>
      </c>
      <c r="G3256" s="86" t="s">
        <v>335</v>
      </c>
    </row>
    <row r="3257" spans="1:7" x14ac:dyDescent="0.45">
      <c r="A3257" s="84">
        <v>109213</v>
      </c>
      <c r="B3257" s="84">
        <v>50</v>
      </c>
      <c r="C3257" s="84" t="s">
        <v>109</v>
      </c>
      <c r="D3257" s="84">
        <v>2007</v>
      </c>
      <c r="E3257" s="84" t="s">
        <v>108</v>
      </c>
      <c r="F3257" s="85">
        <v>8.5465404422789479</v>
      </c>
      <c r="G3257" s="86"/>
    </row>
    <row r="3258" spans="1:7" x14ac:dyDescent="0.45">
      <c r="A3258" s="84">
        <v>110937</v>
      </c>
      <c r="B3258" s="84">
        <v>40</v>
      </c>
      <c r="C3258" s="84" t="s">
        <v>109</v>
      </c>
      <c r="D3258" s="84">
        <v>2004</v>
      </c>
      <c r="E3258" s="84" t="s">
        <v>108</v>
      </c>
      <c r="F3258" s="85">
        <v>17.43696806988903</v>
      </c>
      <c r="G3258" s="86"/>
    </row>
    <row r="3259" spans="1:7" x14ac:dyDescent="0.45">
      <c r="A3259" s="84">
        <v>110938</v>
      </c>
      <c r="B3259" s="84">
        <v>63</v>
      </c>
      <c r="C3259" s="84" t="s">
        <v>109</v>
      </c>
      <c r="D3259" s="84">
        <v>2004</v>
      </c>
      <c r="E3259" s="84" t="s">
        <v>108</v>
      </c>
      <c r="F3259" s="85">
        <v>22.680468651620071</v>
      </c>
      <c r="G3259" s="86"/>
    </row>
    <row r="3260" spans="1:7" x14ac:dyDescent="0.45">
      <c r="A3260" s="84">
        <v>110939</v>
      </c>
      <c r="B3260" s="84">
        <v>40</v>
      </c>
      <c r="C3260" s="84" t="s">
        <v>109</v>
      </c>
      <c r="D3260" s="84">
        <v>2004</v>
      </c>
      <c r="E3260" s="84" t="s">
        <v>108</v>
      </c>
      <c r="F3260" s="85">
        <v>9.9369551663731812</v>
      </c>
      <c r="G3260" s="86"/>
    </row>
    <row r="3261" spans="1:7" x14ac:dyDescent="0.45">
      <c r="A3261" s="84">
        <v>110948</v>
      </c>
      <c r="B3261" s="84">
        <v>90</v>
      </c>
      <c r="C3261" s="84" t="s">
        <v>109</v>
      </c>
      <c r="D3261" s="84">
        <v>2007</v>
      </c>
      <c r="E3261" s="84" t="s">
        <v>108</v>
      </c>
      <c r="F3261" s="85">
        <v>10.79100510695968</v>
      </c>
      <c r="G3261" s="86"/>
    </row>
    <row r="3262" spans="1:7" x14ac:dyDescent="0.45">
      <c r="A3262" s="84">
        <v>110949</v>
      </c>
      <c r="B3262" s="84">
        <v>90</v>
      </c>
      <c r="C3262" s="84" t="s">
        <v>109</v>
      </c>
      <c r="D3262" s="84">
        <v>2007</v>
      </c>
      <c r="E3262" s="84" t="s">
        <v>108</v>
      </c>
      <c r="F3262" s="85">
        <v>28.768857324787842</v>
      </c>
      <c r="G3262" s="86"/>
    </row>
    <row r="3263" spans="1:7" x14ac:dyDescent="0.45">
      <c r="A3263" s="84">
        <v>110950</v>
      </c>
      <c r="B3263" s="84">
        <v>90</v>
      </c>
      <c r="C3263" s="84" t="s">
        <v>109</v>
      </c>
      <c r="D3263" s="84">
        <v>2007</v>
      </c>
      <c r="E3263" s="84" t="s">
        <v>108</v>
      </c>
      <c r="F3263" s="85">
        <v>6.8422464113602404</v>
      </c>
      <c r="G3263" s="86"/>
    </row>
    <row r="3264" spans="1:7" x14ac:dyDescent="0.45">
      <c r="A3264" s="84">
        <v>110951</v>
      </c>
      <c r="B3264" s="84">
        <v>90</v>
      </c>
      <c r="C3264" s="84" t="s">
        <v>109</v>
      </c>
      <c r="D3264" s="84">
        <v>2007</v>
      </c>
      <c r="E3264" s="84" t="s">
        <v>108</v>
      </c>
      <c r="F3264" s="85">
        <v>5.7222490920953542</v>
      </c>
      <c r="G3264" s="86"/>
    </row>
    <row r="3265" spans="1:7" x14ac:dyDescent="0.45">
      <c r="A3265" s="84">
        <v>110952</v>
      </c>
      <c r="B3265" s="84">
        <v>90</v>
      </c>
      <c r="C3265" s="84" t="s">
        <v>109</v>
      </c>
      <c r="D3265" s="84">
        <v>2007</v>
      </c>
      <c r="E3265" s="84" t="s">
        <v>108</v>
      </c>
      <c r="F3265" s="85">
        <v>14.733085127092311</v>
      </c>
      <c r="G3265" s="86"/>
    </row>
    <row r="3266" spans="1:7" x14ac:dyDescent="0.45">
      <c r="A3266" s="84">
        <v>110953</v>
      </c>
      <c r="B3266" s="84">
        <v>90</v>
      </c>
      <c r="C3266" s="84" t="s">
        <v>109</v>
      </c>
      <c r="D3266" s="84">
        <v>2007</v>
      </c>
      <c r="E3266" s="84" t="s">
        <v>108</v>
      </c>
      <c r="F3266" s="85">
        <v>16.344154929224121</v>
      </c>
      <c r="G3266" s="86"/>
    </row>
    <row r="3267" spans="1:7" x14ac:dyDescent="0.45">
      <c r="A3267" s="84">
        <v>110954</v>
      </c>
      <c r="B3267" s="84">
        <v>90</v>
      </c>
      <c r="C3267" s="84" t="s">
        <v>109</v>
      </c>
      <c r="D3267" s="84">
        <v>2007</v>
      </c>
      <c r="E3267" s="84" t="s">
        <v>108</v>
      </c>
      <c r="F3267" s="85">
        <v>9.9007125077080769</v>
      </c>
      <c r="G3267" s="86"/>
    </row>
    <row r="3268" spans="1:7" x14ac:dyDescent="0.45">
      <c r="A3268" s="84">
        <v>110955</v>
      </c>
      <c r="B3268" s="84">
        <v>90</v>
      </c>
      <c r="C3268" s="84" t="s">
        <v>109</v>
      </c>
      <c r="D3268" s="84">
        <v>2007</v>
      </c>
      <c r="E3268" s="84" t="s">
        <v>108</v>
      </c>
      <c r="F3268" s="85">
        <v>13.928671164082409</v>
      </c>
      <c r="G3268" s="86"/>
    </row>
    <row r="3269" spans="1:7" x14ac:dyDescent="0.45">
      <c r="A3269" s="84">
        <v>110956</v>
      </c>
      <c r="B3269" s="84">
        <v>90</v>
      </c>
      <c r="C3269" s="84" t="s">
        <v>109</v>
      </c>
      <c r="D3269" s="84">
        <v>2007</v>
      </c>
      <c r="E3269" s="84" t="s">
        <v>108</v>
      </c>
      <c r="F3269" s="85">
        <v>18.8856534362431</v>
      </c>
      <c r="G3269" s="86"/>
    </row>
    <row r="3270" spans="1:7" x14ac:dyDescent="0.45">
      <c r="A3270" s="84">
        <v>110957</v>
      </c>
      <c r="B3270" s="84">
        <v>90</v>
      </c>
      <c r="C3270" s="84" t="s">
        <v>109</v>
      </c>
      <c r="D3270" s="84">
        <v>2007</v>
      </c>
      <c r="E3270" s="84" t="s">
        <v>108</v>
      </c>
      <c r="F3270" s="85">
        <v>8.0454274611632233</v>
      </c>
      <c r="G3270" s="86"/>
    </row>
    <row r="3271" spans="1:7" x14ac:dyDescent="0.45">
      <c r="A3271" s="84">
        <v>110958</v>
      </c>
      <c r="B3271" s="84">
        <v>90</v>
      </c>
      <c r="C3271" s="84" t="s">
        <v>109</v>
      </c>
      <c r="D3271" s="84">
        <v>2007</v>
      </c>
      <c r="E3271" s="84" t="s">
        <v>108</v>
      </c>
      <c r="F3271" s="85">
        <v>44.31286488322813</v>
      </c>
      <c r="G3271" s="86"/>
    </row>
    <row r="3272" spans="1:7" x14ac:dyDescent="0.45">
      <c r="A3272" s="84">
        <v>111659</v>
      </c>
      <c r="B3272" s="84">
        <v>50</v>
      </c>
      <c r="C3272" s="84" t="s">
        <v>109</v>
      </c>
      <c r="D3272" s="84">
        <v>2007</v>
      </c>
      <c r="E3272" s="84" t="s">
        <v>108</v>
      </c>
      <c r="F3272" s="85">
        <v>18.170015960334911</v>
      </c>
      <c r="G3272" s="86"/>
    </row>
    <row r="3273" spans="1:7" x14ac:dyDescent="0.45">
      <c r="A3273" s="84">
        <v>115249</v>
      </c>
      <c r="B3273" s="84">
        <v>110</v>
      </c>
      <c r="C3273" s="84" t="s">
        <v>109</v>
      </c>
      <c r="D3273" s="84">
        <v>2003</v>
      </c>
      <c r="E3273" s="84" t="s">
        <v>108</v>
      </c>
      <c r="F3273" s="85">
        <v>92.183859061651418</v>
      </c>
      <c r="G3273" s="86"/>
    </row>
    <row r="3274" spans="1:7" x14ac:dyDescent="0.45">
      <c r="A3274" s="84">
        <v>115315</v>
      </c>
      <c r="B3274" s="84">
        <v>110</v>
      </c>
      <c r="C3274" s="84" t="s">
        <v>109</v>
      </c>
      <c r="D3274" s="84">
        <v>2004</v>
      </c>
      <c r="E3274" s="84" t="s">
        <v>108</v>
      </c>
      <c r="F3274" s="85">
        <v>62.901011968267973</v>
      </c>
      <c r="G3274" s="86"/>
    </row>
    <row r="3275" spans="1:7" x14ac:dyDescent="0.45">
      <c r="A3275" s="84">
        <v>115327</v>
      </c>
      <c r="B3275" s="84">
        <v>110</v>
      </c>
      <c r="C3275" s="84" t="s">
        <v>109</v>
      </c>
      <c r="D3275" s="84">
        <v>2003</v>
      </c>
      <c r="E3275" s="84" t="s">
        <v>108</v>
      </c>
      <c r="F3275" s="85">
        <v>383.56113501061918</v>
      </c>
      <c r="G3275" s="86"/>
    </row>
    <row r="3276" spans="1:7" x14ac:dyDescent="0.45">
      <c r="A3276" s="84">
        <v>115345</v>
      </c>
      <c r="B3276" s="84">
        <v>110</v>
      </c>
      <c r="C3276" s="84" t="s">
        <v>109</v>
      </c>
      <c r="D3276" s="84">
        <v>2003</v>
      </c>
      <c r="E3276" s="84" t="s">
        <v>108</v>
      </c>
      <c r="F3276" s="85">
        <v>252.68005889349661</v>
      </c>
      <c r="G3276" s="86"/>
    </row>
    <row r="3277" spans="1:7" x14ac:dyDescent="0.45">
      <c r="A3277" s="84">
        <v>115347</v>
      </c>
      <c r="B3277" s="84">
        <v>110</v>
      </c>
      <c r="C3277" s="84" t="s">
        <v>109</v>
      </c>
      <c r="D3277" s="84">
        <v>2003</v>
      </c>
      <c r="E3277" s="84" t="s">
        <v>108</v>
      </c>
      <c r="F3277" s="85">
        <v>273.04257497833288</v>
      </c>
      <c r="G3277" s="86"/>
    </row>
    <row r="3278" spans="1:7" x14ac:dyDescent="0.45">
      <c r="A3278" s="84">
        <v>120771</v>
      </c>
      <c r="B3278" s="84">
        <v>63</v>
      </c>
      <c r="C3278" s="84" t="s">
        <v>109</v>
      </c>
      <c r="D3278" s="84">
        <v>2007</v>
      </c>
      <c r="E3278" s="84" t="s">
        <v>108</v>
      </c>
      <c r="F3278" s="85">
        <v>245.38381286908219</v>
      </c>
      <c r="G3278" s="86"/>
    </row>
    <row r="3279" spans="1:7" x14ac:dyDescent="0.45">
      <c r="A3279" s="84">
        <v>123128</v>
      </c>
      <c r="B3279" s="84">
        <v>50</v>
      </c>
      <c r="C3279" s="84" t="s">
        <v>109</v>
      </c>
      <c r="D3279" s="84">
        <v>2007</v>
      </c>
      <c r="E3279" s="84" t="s">
        <v>108</v>
      </c>
      <c r="F3279" s="85">
        <v>24.073868022214921</v>
      </c>
      <c r="G3279" s="86"/>
    </row>
    <row r="3280" spans="1:7" x14ac:dyDescent="0.45">
      <c r="A3280" s="84">
        <v>123129</v>
      </c>
      <c r="B3280" s="84">
        <v>50</v>
      </c>
      <c r="C3280" s="84" t="s">
        <v>109</v>
      </c>
      <c r="D3280" s="84">
        <v>2007</v>
      </c>
      <c r="E3280" s="84" t="s">
        <v>108</v>
      </c>
      <c r="F3280" s="85">
        <v>19.465681374653158</v>
      </c>
      <c r="G3280" s="86"/>
    </row>
    <row r="3281" spans="1:7" x14ac:dyDescent="0.45">
      <c r="A3281" s="84">
        <v>123523</v>
      </c>
      <c r="B3281" s="84">
        <v>63</v>
      </c>
      <c r="C3281" s="84" t="s">
        <v>109</v>
      </c>
      <c r="D3281" s="84">
        <v>2003</v>
      </c>
      <c r="E3281" s="84" t="s">
        <v>108</v>
      </c>
      <c r="F3281" s="85">
        <v>6.4514059292255181</v>
      </c>
      <c r="G3281" s="86"/>
    </row>
    <row r="3282" spans="1:7" x14ac:dyDescent="0.45">
      <c r="A3282" s="84">
        <v>123524</v>
      </c>
      <c r="B3282" s="84">
        <v>63</v>
      </c>
      <c r="C3282" s="84" t="s">
        <v>109</v>
      </c>
      <c r="D3282" s="84">
        <v>2006</v>
      </c>
      <c r="E3282" s="84" t="s">
        <v>108</v>
      </c>
      <c r="F3282" s="85">
        <v>247.45699147311331</v>
      </c>
      <c r="G3282" s="86"/>
    </row>
    <row r="3283" spans="1:7" x14ac:dyDescent="0.45">
      <c r="A3283" s="84">
        <v>125640</v>
      </c>
      <c r="B3283" s="84">
        <v>110</v>
      </c>
      <c r="C3283" s="84" t="s">
        <v>109</v>
      </c>
      <c r="D3283" s="84">
        <v>2006</v>
      </c>
      <c r="E3283" s="84" t="s">
        <v>108</v>
      </c>
      <c r="F3283" s="85">
        <v>107.7224437291089</v>
      </c>
      <c r="G3283" s="86"/>
    </row>
    <row r="3284" spans="1:7" x14ac:dyDescent="0.45">
      <c r="A3284" s="84">
        <v>125978</v>
      </c>
      <c r="B3284" s="84">
        <v>110</v>
      </c>
      <c r="C3284" s="84" t="s">
        <v>109</v>
      </c>
      <c r="D3284" s="84">
        <v>2007</v>
      </c>
      <c r="E3284" s="84" t="s">
        <v>108</v>
      </c>
      <c r="F3284" s="85">
        <v>82.955162333466077</v>
      </c>
      <c r="G3284" s="86"/>
    </row>
    <row r="3285" spans="1:7" x14ac:dyDescent="0.45">
      <c r="A3285" s="84">
        <v>125979</v>
      </c>
      <c r="B3285" s="84">
        <v>110</v>
      </c>
      <c r="C3285" s="84" t="s">
        <v>109</v>
      </c>
      <c r="D3285" s="84">
        <v>2007</v>
      </c>
      <c r="E3285" s="84" t="s">
        <v>169</v>
      </c>
      <c r="F3285" s="85">
        <v>48.35589222166012</v>
      </c>
      <c r="G3285" s="86"/>
    </row>
    <row r="3286" spans="1:7" x14ac:dyDescent="0.45">
      <c r="A3286" s="84">
        <v>133786</v>
      </c>
      <c r="B3286" s="84">
        <v>90</v>
      </c>
      <c r="C3286" s="84" t="s">
        <v>109</v>
      </c>
      <c r="D3286" s="84">
        <v>2008</v>
      </c>
      <c r="E3286" s="84" t="s">
        <v>108</v>
      </c>
      <c r="F3286" s="85">
        <v>212.47533492485701</v>
      </c>
      <c r="G3286" s="86"/>
    </row>
    <row r="3287" spans="1:7" x14ac:dyDescent="0.45">
      <c r="A3287" s="84">
        <v>133805</v>
      </c>
      <c r="B3287" s="84">
        <v>75</v>
      </c>
      <c r="C3287" s="84" t="s">
        <v>109</v>
      </c>
      <c r="D3287" s="84">
        <v>2008</v>
      </c>
      <c r="E3287" s="84" t="s">
        <v>108</v>
      </c>
      <c r="F3287" s="85">
        <v>254.14541297698929</v>
      </c>
      <c r="G3287" s="86"/>
    </row>
    <row r="3288" spans="1:7" x14ac:dyDescent="0.45">
      <c r="A3288" s="84">
        <v>133806</v>
      </c>
      <c r="B3288" s="84">
        <v>50</v>
      </c>
      <c r="C3288" s="84" t="s">
        <v>109</v>
      </c>
      <c r="D3288" s="84">
        <v>2008</v>
      </c>
      <c r="E3288" s="84" t="s">
        <v>108</v>
      </c>
      <c r="F3288" s="85">
        <v>10.03412478163545</v>
      </c>
      <c r="G3288" s="86"/>
    </row>
    <row r="3289" spans="1:7" x14ac:dyDescent="0.45">
      <c r="A3289" s="84">
        <v>133808</v>
      </c>
      <c r="B3289" s="84">
        <v>110</v>
      </c>
      <c r="C3289" s="84" t="s">
        <v>109</v>
      </c>
      <c r="D3289" s="84">
        <v>2007</v>
      </c>
      <c r="E3289" s="84" t="s">
        <v>108</v>
      </c>
      <c r="F3289" s="85">
        <v>134.14223676315871</v>
      </c>
      <c r="G3289" s="86"/>
    </row>
    <row r="3290" spans="1:7" x14ac:dyDescent="0.45">
      <c r="A3290" s="84">
        <v>134667</v>
      </c>
      <c r="B3290" s="84">
        <v>90</v>
      </c>
      <c r="C3290" s="84" t="s">
        <v>109</v>
      </c>
      <c r="D3290" s="84">
        <v>2007</v>
      </c>
      <c r="E3290" s="84" t="s">
        <v>108</v>
      </c>
      <c r="F3290" s="85">
        <v>84.286789273618311</v>
      </c>
      <c r="G3290" s="86"/>
    </row>
    <row r="3291" spans="1:7" x14ac:dyDescent="0.45">
      <c r="A3291" s="84">
        <v>150496</v>
      </c>
      <c r="B3291" s="84">
        <v>50</v>
      </c>
      <c r="C3291" s="84" t="s">
        <v>109</v>
      </c>
      <c r="D3291" s="84">
        <v>2018</v>
      </c>
      <c r="E3291" s="84" t="s">
        <v>108</v>
      </c>
      <c r="F3291" s="85">
        <v>51.66555521653239</v>
      </c>
      <c r="G3291" s="86"/>
    </row>
    <row r="3292" spans="1:7" x14ac:dyDescent="0.45">
      <c r="A3292" s="84">
        <v>150509</v>
      </c>
      <c r="B3292" s="84">
        <v>110</v>
      </c>
      <c r="C3292" s="84" t="s">
        <v>109</v>
      </c>
      <c r="D3292" s="84">
        <v>2018</v>
      </c>
      <c r="E3292" s="84" t="s">
        <v>108</v>
      </c>
      <c r="F3292" s="85">
        <v>200.66278205590899</v>
      </c>
      <c r="G3292" s="86"/>
    </row>
    <row r="3293" spans="1:7" x14ac:dyDescent="0.45">
      <c r="A3293" s="84">
        <v>150532</v>
      </c>
      <c r="B3293" s="84">
        <v>110</v>
      </c>
      <c r="C3293" s="84" t="s">
        <v>109</v>
      </c>
      <c r="D3293" s="84">
        <v>2018</v>
      </c>
      <c r="E3293" s="84" t="s">
        <v>108</v>
      </c>
      <c r="F3293" s="85">
        <v>248.59982033630681</v>
      </c>
      <c r="G3293" s="86"/>
    </row>
    <row r="3294" spans="1:7" x14ac:dyDescent="0.45">
      <c r="A3294" s="84">
        <v>150554</v>
      </c>
      <c r="B3294" s="84">
        <v>110</v>
      </c>
      <c r="C3294" s="84" t="s">
        <v>109</v>
      </c>
      <c r="D3294" s="84">
        <v>2018</v>
      </c>
      <c r="E3294" s="84" t="s">
        <v>108</v>
      </c>
      <c r="F3294" s="85">
        <v>898.31435052949905</v>
      </c>
      <c r="G3294" s="86"/>
    </row>
    <row r="3295" spans="1:7" x14ac:dyDescent="0.45">
      <c r="A3295" s="84">
        <v>111191</v>
      </c>
      <c r="B3295" s="84">
        <v>63</v>
      </c>
      <c r="C3295" s="84" t="s">
        <v>109</v>
      </c>
      <c r="D3295" s="84">
        <v>2008</v>
      </c>
      <c r="E3295" s="84" t="s">
        <v>108</v>
      </c>
      <c r="F3295" s="85">
        <v>39.932294195586891</v>
      </c>
      <c r="G3295" s="86"/>
    </row>
    <row r="3296" spans="1:7" x14ac:dyDescent="0.45">
      <c r="A3296" s="84">
        <v>111192</v>
      </c>
      <c r="B3296" s="84">
        <v>63</v>
      </c>
      <c r="C3296" s="84" t="s">
        <v>109</v>
      </c>
      <c r="D3296" s="84">
        <v>2008</v>
      </c>
      <c r="E3296" s="84" t="s">
        <v>108</v>
      </c>
      <c r="F3296" s="85">
        <v>24.901387467889311</v>
      </c>
      <c r="G3296" s="86"/>
    </row>
    <row r="3297" spans="1:7" x14ac:dyDescent="0.45">
      <c r="A3297" s="84">
        <v>111193</v>
      </c>
      <c r="B3297" s="84">
        <v>110</v>
      </c>
      <c r="C3297" s="84" t="s">
        <v>109</v>
      </c>
      <c r="D3297" s="84">
        <v>2008</v>
      </c>
      <c r="E3297" s="84" t="s">
        <v>108</v>
      </c>
      <c r="F3297" s="85">
        <v>45.223256245449988</v>
      </c>
      <c r="G3297" s="86"/>
    </row>
    <row r="3298" spans="1:7" x14ac:dyDescent="0.45">
      <c r="A3298" s="84">
        <v>111194</v>
      </c>
      <c r="B3298" s="84">
        <v>110</v>
      </c>
      <c r="C3298" s="84" t="s">
        <v>109</v>
      </c>
      <c r="D3298" s="84">
        <v>2008</v>
      </c>
      <c r="E3298" s="84" t="s">
        <v>108</v>
      </c>
      <c r="F3298" s="85">
        <v>68.975106608194722</v>
      </c>
      <c r="G3298" s="86"/>
    </row>
    <row r="3299" spans="1:7" x14ac:dyDescent="0.45">
      <c r="A3299" s="84">
        <v>111200</v>
      </c>
      <c r="B3299" s="84">
        <v>32</v>
      </c>
      <c r="C3299" s="84" t="s">
        <v>109</v>
      </c>
      <c r="D3299" s="84">
        <v>2008</v>
      </c>
      <c r="E3299" s="84" t="s">
        <v>108</v>
      </c>
      <c r="F3299" s="85">
        <v>9.4018572113620351</v>
      </c>
      <c r="G3299" s="86"/>
    </row>
    <row r="3300" spans="1:7" x14ac:dyDescent="0.45">
      <c r="A3300" s="84">
        <v>111543</v>
      </c>
      <c r="B3300" s="84">
        <v>32</v>
      </c>
      <c r="C3300" s="84" t="s">
        <v>109</v>
      </c>
      <c r="D3300" s="84">
        <v>2008</v>
      </c>
      <c r="E3300" s="84" t="s">
        <v>108</v>
      </c>
      <c r="F3300" s="85">
        <v>32.56994346796148</v>
      </c>
      <c r="G3300" s="86"/>
    </row>
    <row r="3301" spans="1:7" x14ac:dyDescent="0.45">
      <c r="A3301" s="84">
        <v>115262</v>
      </c>
      <c r="B3301" s="84">
        <v>110</v>
      </c>
      <c r="C3301" s="84" t="s">
        <v>109</v>
      </c>
      <c r="D3301" s="84">
        <v>2003</v>
      </c>
      <c r="E3301" s="84" t="s">
        <v>108</v>
      </c>
      <c r="F3301" s="85">
        <v>240.98113509365891</v>
      </c>
      <c r="G3301" s="86"/>
    </row>
    <row r="3302" spans="1:7" x14ac:dyDescent="0.45">
      <c r="A3302" s="84">
        <v>115314</v>
      </c>
      <c r="B3302" s="84">
        <v>110</v>
      </c>
      <c r="C3302" s="84" t="s">
        <v>109</v>
      </c>
      <c r="D3302" s="84">
        <v>2003</v>
      </c>
      <c r="E3302" s="84" t="s">
        <v>108</v>
      </c>
      <c r="F3302" s="85">
        <v>147.84564329500819</v>
      </c>
      <c r="G3302" s="86"/>
    </row>
    <row r="3303" spans="1:7" x14ac:dyDescent="0.45">
      <c r="A3303" s="84">
        <v>115359</v>
      </c>
      <c r="B3303" s="84">
        <v>63</v>
      </c>
      <c r="C3303" s="84" t="s">
        <v>109</v>
      </c>
      <c r="D3303" s="84">
        <v>2003</v>
      </c>
      <c r="E3303" s="84" t="s">
        <v>108</v>
      </c>
      <c r="F3303" s="85">
        <v>24.015568311944499</v>
      </c>
      <c r="G3303" s="86"/>
    </row>
    <row r="3304" spans="1:7" x14ac:dyDescent="0.45">
      <c r="A3304" s="84">
        <v>133787</v>
      </c>
      <c r="B3304" s="84">
        <v>63</v>
      </c>
      <c r="C3304" s="84" t="s">
        <v>109</v>
      </c>
      <c r="D3304" s="84">
        <v>2007</v>
      </c>
      <c r="E3304" s="84" t="s">
        <v>108</v>
      </c>
      <c r="F3304" s="85">
        <v>115.9208218059504</v>
      </c>
      <c r="G3304" s="86"/>
    </row>
    <row r="3305" spans="1:7" x14ac:dyDescent="0.45">
      <c r="A3305" s="84">
        <v>133788</v>
      </c>
      <c r="B3305" s="84">
        <v>63</v>
      </c>
      <c r="C3305" s="84" t="s">
        <v>109</v>
      </c>
      <c r="D3305" s="84">
        <v>2004</v>
      </c>
      <c r="E3305" s="84" t="s">
        <v>108</v>
      </c>
      <c r="F3305" s="85">
        <v>179.74744382848351</v>
      </c>
      <c r="G3305" s="86"/>
    </row>
    <row r="3306" spans="1:7" x14ac:dyDescent="0.45">
      <c r="A3306" s="84">
        <v>133789</v>
      </c>
      <c r="B3306" s="84">
        <v>63</v>
      </c>
      <c r="C3306" s="84" t="s">
        <v>109</v>
      </c>
      <c r="D3306" s="84">
        <v>2007</v>
      </c>
      <c r="E3306" s="84" t="s">
        <v>108</v>
      </c>
      <c r="F3306" s="85">
        <v>138.7931680151336</v>
      </c>
      <c r="G3306" s="86"/>
    </row>
    <row r="3307" spans="1:7" x14ac:dyDescent="0.45">
      <c r="A3307" s="84">
        <v>133790</v>
      </c>
      <c r="B3307" s="84">
        <v>110</v>
      </c>
      <c r="C3307" s="84" t="s">
        <v>109</v>
      </c>
      <c r="D3307" s="84">
        <v>2007</v>
      </c>
      <c r="E3307" s="84" t="s">
        <v>108</v>
      </c>
      <c r="F3307" s="85">
        <v>118.7674699009381</v>
      </c>
      <c r="G3307" s="86"/>
    </row>
    <row r="3308" spans="1:7" x14ac:dyDescent="0.45">
      <c r="A3308" s="84">
        <v>133807</v>
      </c>
      <c r="B3308" s="84">
        <v>110</v>
      </c>
      <c r="C3308" s="84" t="s">
        <v>109</v>
      </c>
      <c r="D3308" s="84">
        <v>2008</v>
      </c>
      <c r="E3308" s="84" t="s">
        <v>108</v>
      </c>
      <c r="F3308" s="85">
        <v>404.23212917958602</v>
      </c>
      <c r="G3308" s="86"/>
    </row>
    <row r="3309" spans="1:7" x14ac:dyDescent="0.45">
      <c r="A3309" s="84">
        <v>133809</v>
      </c>
      <c r="B3309" s="84">
        <v>110</v>
      </c>
      <c r="C3309" s="84" t="s">
        <v>109</v>
      </c>
      <c r="D3309" s="84">
        <v>2008</v>
      </c>
      <c r="E3309" s="84" t="s">
        <v>108</v>
      </c>
      <c r="F3309" s="85">
        <v>4.7682019672834803</v>
      </c>
      <c r="G3309" s="86"/>
    </row>
    <row r="3310" spans="1:7" x14ac:dyDescent="0.45">
      <c r="A3310" s="84">
        <v>133810</v>
      </c>
      <c r="B3310" s="84">
        <v>63</v>
      </c>
      <c r="C3310" s="84" t="s">
        <v>109</v>
      </c>
      <c r="D3310" s="84">
        <v>2008</v>
      </c>
      <c r="E3310" s="84" t="s">
        <v>108</v>
      </c>
      <c r="F3310" s="85">
        <v>149.30962999213901</v>
      </c>
      <c r="G3310" s="86"/>
    </row>
    <row r="3311" spans="1:7" x14ac:dyDescent="0.45">
      <c r="A3311" s="84">
        <v>133812</v>
      </c>
      <c r="B3311" s="84">
        <v>63</v>
      </c>
      <c r="C3311" s="84" t="s">
        <v>109</v>
      </c>
      <c r="D3311" s="84">
        <v>2008</v>
      </c>
      <c r="E3311" s="84" t="s">
        <v>108</v>
      </c>
      <c r="F3311" s="85">
        <v>272.35286969327808</v>
      </c>
      <c r="G3311" s="86"/>
    </row>
    <row r="3312" spans="1:7" x14ac:dyDescent="0.45">
      <c r="A3312" s="84">
        <v>133813</v>
      </c>
      <c r="B3312" s="84">
        <v>63</v>
      </c>
      <c r="C3312" s="84" t="s">
        <v>109</v>
      </c>
      <c r="D3312" s="84">
        <v>2008</v>
      </c>
      <c r="E3312" s="84" t="s">
        <v>108</v>
      </c>
      <c r="F3312" s="85">
        <v>125.3601310266186</v>
      </c>
      <c r="G3312" s="86"/>
    </row>
    <row r="3313" spans="1:7" x14ac:dyDescent="0.45">
      <c r="A3313" s="84">
        <v>99572</v>
      </c>
      <c r="B3313" s="84">
        <v>63</v>
      </c>
      <c r="C3313" s="84" t="s">
        <v>109</v>
      </c>
      <c r="D3313" s="84">
        <v>2003</v>
      </c>
      <c r="E3313" s="84" t="s">
        <v>108</v>
      </c>
      <c r="F3313" s="85">
        <v>4.9291252157126957</v>
      </c>
      <c r="G3313" s="86"/>
    </row>
    <row r="3314" spans="1:7" x14ac:dyDescent="0.45">
      <c r="A3314" s="84">
        <v>108797</v>
      </c>
      <c r="B3314" s="84">
        <v>63</v>
      </c>
      <c r="C3314" s="84" t="s">
        <v>109</v>
      </c>
      <c r="D3314" s="84">
        <v>2007</v>
      </c>
      <c r="E3314" s="84" t="s">
        <v>108</v>
      </c>
      <c r="F3314" s="85">
        <v>11.40006355249761</v>
      </c>
      <c r="G3314" s="86"/>
    </row>
    <row r="3315" spans="1:7" x14ac:dyDescent="0.45">
      <c r="A3315" s="84">
        <v>108807</v>
      </c>
      <c r="B3315" s="84">
        <v>63</v>
      </c>
      <c r="C3315" s="84" t="s">
        <v>109</v>
      </c>
      <c r="D3315" s="84">
        <v>2007</v>
      </c>
      <c r="E3315" s="84" t="s">
        <v>108</v>
      </c>
      <c r="F3315" s="85">
        <v>11.892930856194891</v>
      </c>
      <c r="G3315" s="86"/>
    </row>
    <row r="3316" spans="1:7" x14ac:dyDescent="0.45">
      <c r="A3316" s="84">
        <v>108815</v>
      </c>
      <c r="B3316" s="84">
        <v>32</v>
      </c>
      <c r="C3316" s="84" t="s">
        <v>109</v>
      </c>
      <c r="D3316" s="84">
        <v>2007</v>
      </c>
      <c r="E3316" s="84" t="s">
        <v>108</v>
      </c>
      <c r="F3316" s="85">
        <v>17.347798264975001</v>
      </c>
      <c r="G3316" s="86"/>
    </row>
    <row r="3317" spans="1:7" ht="29.25" x14ac:dyDescent="0.45">
      <c r="A3317" s="84">
        <v>108849</v>
      </c>
      <c r="B3317" s="84">
        <v>32</v>
      </c>
      <c r="C3317" s="84" t="s">
        <v>109</v>
      </c>
      <c r="D3317" s="84">
        <v>2007</v>
      </c>
      <c r="E3317" s="84" t="s">
        <v>108</v>
      </c>
      <c r="F3317" s="85">
        <v>53.884601707529669</v>
      </c>
      <c r="G3317" s="86" t="s">
        <v>336</v>
      </c>
    </row>
    <row r="3318" spans="1:7" x14ac:dyDescent="0.45">
      <c r="A3318" s="84">
        <v>111032</v>
      </c>
      <c r="B3318" s="84">
        <v>63</v>
      </c>
      <c r="C3318" s="84" t="s">
        <v>109</v>
      </c>
      <c r="D3318" s="84">
        <v>2007</v>
      </c>
      <c r="E3318" s="84" t="s">
        <v>108</v>
      </c>
      <c r="F3318" s="85">
        <v>32.79433970315538</v>
      </c>
      <c r="G3318" s="86"/>
    </row>
    <row r="3319" spans="1:7" x14ac:dyDescent="0.45">
      <c r="A3319" s="84">
        <v>111047</v>
      </c>
      <c r="B3319" s="84">
        <v>90</v>
      </c>
      <c r="C3319" s="84" t="s">
        <v>109</v>
      </c>
      <c r="D3319" s="84">
        <v>2008</v>
      </c>
      <c r="E3319" s="84" t="s">
        <v>108</v>
      </c>
      <c r="F3319" s="85">
        <v>72.996935892454132</v>
      </c>
      <c r="G3319" s="86"/>
    </row>
    <row r="3320" spans="1:7" x14ac:dyDescent="0.45">
      <c r="A3320" s="84">
        <v>111073</v>
      </c>
      <c r="B3320" s="84">
        <v>32</v>
      </c>
      <c r="C3320" s="84" t="s">
        <v>109</v>
      </c>
      <c r="D3320" s="84">
        <v>2007</v>
      </c>
      <c r="E3320" s="84" t="s">
        <v>108</v>
      </c>
      <c r="F3320" s="85">
        <v>10.64074996281094</v>
      </c>
      <c r="G3320" s="86"/>
    </row>
    <row r="3321" spans="1:7" x14ac:dyDescent="0.45">
      <c r="A3321" s="84">
        <v>111188</v>
      </c>
      <c r="B3321" s="84">
        <v>63</v>
      </c>
      <c r="C3321" s="84" t="s">
        <v>109</v>
      </c>
      <c r="D3321" s="84">
        <v>2008</v>
      </c>
      <c r="E3321" s="84" t="s">
        <v>108</v>
      </c>
      <c r="F3321" s="85">
        <v>22.53836266936878</v>
      </c>
      <c r="G3321" s="86"/>
    </row>
    <row r="3322" spans="1:7" x14ac:dyDescent="0.45">
      <c r="A3322" s="84">
        <v>111189</v>
      </c>
      <c r="B3322" s="84">
        <v>63</v>
      </c>
      <c r="C3322" s="84" t="s">
        <v>109</v>
      </c>
      <c r="D3322" s="84">
        <v>2008</v>
      </c>
      <c r="E3322" s="84" t="s">
        <v>108</v>
      </c>
      <c r="F3322" s="85">
        <v>41.628592524823347</v>
      </c>
      <c r="G3322" s="86"/>
    </row>
    <row r="3323" spans="1:7" x14ac:dyDescent="0.45">
      <c r="A3323" s="84">
        <v>111190</v>
      </c>
      <c r="B3323" s="84">
        <v>63</v>
      </c>
      <c r="C3323" s="84" t="s">
        <v>109</v>
      </c>
      <c r="D3323" s="84">
        <v>2008</v>
      </c>
      <c r="E3323" s="84" t="s">
        <v>108</v>
      </c>
      <c r="F3323" s="85">
        <v>35.400368579989177</v>
      </c>
      <c r="G3323" s="86"/>
    </row>
    <row r="3324" spans="1:7" x14ac:dyDescent="0.45">
      <c r="A3324" s="84">
        <v>111224</v>
      </c>
      <c r="B3324" s="84">
        <v>110</v>
      </c>
      <c r="C3324" s="84" t="s">
        <v>109</v>
      </c>
      <c r="D3324" s="84">
        <v>2008</v>
      </c>
      <c r="E3324" s="84" t="s">
        <v>108</v>
      </c>
      <c r="F3324" s="85">
        <v>384.97984426986619</v>
      </c>
      <c r="G3324" s="86"/>
    </row>
    <row r="3325" spans="1:7" x14ac:dyDescent="0.45">
      <c r="A3325" s="84">
        <v>111503</v>
      </c>
      <c r="B3325" s="84">
        <v>110</v>
      </c>
      <c r="C3325" s="84" t="s">
        <v>109</v>
      </c>
      <c r="D3325" s="84">
        <v>2008</v>
      </c>
      <c r="E3325" s="84" t="s">
        <v>108</v>
      </c>
      <c r="F3325" s="85">
        <v>12.48254612705786</v>
      </c>
      <c r="G3325" s="86"/>
    </row>
    <row r="3326" spans="1:7" x14ac:dyDescent="0.45">
      <c r="A3326" s="84">
        <v>115280</v>
      </c>
      <c r="B3326" s="84">
        <v>110</v>
      </c>
      <c r="C3326" s="84" t="s">
        <v>109</v>
      </c>
      <c r="D3326" s="84">
        <v>2003</v>
      </c>
      <c r="E3326" s="84" t="s">
        <v>108</v>
      </c>
      <c r="F3326" s="85">
        <v>200.88612065516591</v>
      </c>
      <c r="G3326" s="86" t="s">
        <v>334</v>
      </c>
    </row>
    <row r="3327" spans="1:7" x14ac:dyDescent="0.45">
      <c r="A3327" s="84">
        <v>120867</v>
      </c>
      <c r="B3327" s="84">
        <v>32</v>
      </c>
      <c r="C3327" s="84" t="s">
        <v>109</v>
      </c>
      <c r="D3327" s="84">
        <v>2007</v>
      </c>
      <c r="E3327" s="84" t="s">
        <v>108</v>
      </c>
      <c r="F3327" s="85">
        <v>31.84393737042079</v>
      </c>
      <c r="G3327" s="86"/>
    </row>
    <row r="3328" spans="1:7" x14ac:dyDescent="0.45">
      <c r="A3328" s="84">
        <v>127294</v>
      </c>
      <c r="B3328" s="84">
        <v>63</v>
      </c>
      <c r="C3328" s="84" t="s">
        <v>109</v>
      </c>
      <c r="D3328" s="84">
        <v>2004</v>
      </c>
      <c r="E3328" s="84" t="s">
        <v>108</v>
      </c>
      <c r="F3328" s="85">
        <v>58.989294442826413</v>
      </c>
      <c r="G3328" s="86"/>
    </row>
    <row r="3329" spans="1:7" x14ac:dyDescent="0.45">
      <c r="A3329" s="84">
        <v>133797</v>
      </c>
      <c r="B3329" s="84">
        <v>90</v>
      </c>
      <c r="C3329" s="84" t="s">
        <v>109</v>
      </c>
      <c r="D3329" s="84">
        <v>2008</v>
      </c>
      <c r="E3329" s="84" t="s">
        <v>108</v>
      </c>
      <c r="F3329" s="85">
        <v>184.37065775710039</v>
      </c>
      <c r="G3329" s="86"/>
    </row>
    <row r="3330" spans="1:7" x14ac:dyDescent="0.45">
      <c r="A3330" s="84">
        <v>133798</v>
      </c>
      <c r="B3330" s="84">
        <v>63</v>
      </c>
      <c r="C3330" s="84" t="s">
        <v>109</v>
      </c>
      <c r="D3330" s="84">
        <v>2007</v>
      </c>
      <c r="E3330" s="84" t="s">
        <v>108</v>
      </c>
      <c r="F3330" s="85">
        <v>118.53725425171911</v>
      </c>
      <c r="G3330" s="86"/>
    </row>
    <row r="3331" spans="1:7" x14ac:dyDescent="0.45">
      <c r="A3331" s="84">
        <v>133799</v>
      </c>
      <c r="B3331" s="84">
        <v>50</v>
      </c>
      <c r="C3331" s="84" t="s">
        <v>109</v>
      </c>
      <c r="D3331" s="84">
        <v>2004</v>
      </c>
      <c r="E3331" s="84" t="s">
        <v>108</v>
      </c>
      <c r="F3331" s="85">
        <v>69.778693699496998</v>
      </c>
      <c r="G3331" s="86"/>
    </row>
    <row r="3332" spans="1:7" x14ac:dyDescent="0.45">
      <c r="A3332" s="84">
        <v>133800</v>
      </c>
      <c r="B3332" s="84">
        <v>63</v>
      </c>
      <c r="C3332" s="84" t="s">
        <v>109</v>
      </c>
      <c r="D3332" s="84">
        <v>2007</v>
      </c>
      <c r="E3332" s="84" t="s">
        <v>108</v>
      </c>
      <c r="F3332" s="85">
        <v>182.38838842964921</v>
      </c>
      <c r="G3332" s="86"/>
    </row>
    <row r="3333" spans="1:7" x14ac:dyDescent="0.45">
      <c r="A3333" s="84">
        <v>133801</v>
      </c>
      <c r="B3333" s="84">
        <v>63</v>
      </c>
      <c r="C3333" s="84" t="s">
        <v>109</v>
      </c>
      <c r="D3333" s="84">
        <v>2007</v>
      </c>
      <c r="E3333" s="84" t="s">
        <v>108</v>
      </c>
      <c r="F3333" s="85">
        <v>28.406571651584379</v>
      </c>
      <c r="G3333" s="86"/>
    </row>
    <row r="3334" spans="1:7" x14ac:dyDescent="0.45">
      <c r="A3334" s="84">
        <v>133802</v>
      </c>
      <c r="B3334" s="84">
        <v>40</v>
      </c>
      <c r="C3334" s="84" t="s">
        <v>109</v>
      </c>
      <c r="D3334" s="84">
        <v>2007</v>
      </c>
      <c r="E3334" s="84" t="s">
        <v>108</v>
      </c>
      <c r="F3334" s="85">
        <v>18.390456297926331</v>
      </c>
      <c r="G3334" s="86"/>
    </row>
    <row r="3335" spans="1:7" x14ac:dyDescent="0.45">
      <c r="A3335" s="84">
        <v>133803</v>
      </c>
      <c r="B3335" s="84">
        <v>40</v>
      </c>
      <c r="C3335" s="84" t="s">
        <v>109</v>
      </c>
      <c r="D3335" s="84">
        <v>2007</v>
      </c>
      <c r="E3335" s="84" t="s">
        <v>108</v>
      </c>
      <c r="F3335" s="85">
        <v>23.64478594115748</v>
      </c>
      <c r="G3335" s="86"/>
    </row>
    <row r="3336" spans="1:7" x14ac:dyDescent="0.45">
      <c r="A3336" s="84">
        <v>133804</v>
      </c>
      <c r="B3336" s="84">
        <v>63</v>
      </c>
      <c r="C3336" s="84" t="s">
        <v>109</v>
      </c>
      <c r="D3336" s="84">
        <v>2007</v>
      </c>
      <c r="E3336" s="84" t="s">
        <v>108</v>
      </c>
      <c r="F3336" s="85">
        <v>153.48958707057329</v>
      </c>
      <c r="G3336" s="86"/>
    </row>
    <row r="3337" spans="1:7" x14ac:dyDescent="0.45">
      <c r="A3337" s="84">
        <v>133830</v>
      </c>
      <c r="B3337" s="84">
        <v>110</v>
      </c>
      <c r="C3337" s="84" t="s">
        <v>109</v>
      </c>
      <c r="D3337" s="84">
        <v>2008</v>
      </c>
      <c r="E3337" s="84" t="s">
        <v>108</v>
      </c>
      <c r="F3337" s="85">
        <v>69.174536178194145</v>
      </c>
      <c r="G3337" s="86"/>
    </row>
    <row r="3338" spans="1:7" x14ac:dyDescent="0.45">
      <c r="A3338" s="84">
        <v>133831</v>
      </c>
      <c r="B3338" s="84">
        <v>110</v>
      </c>
      <c r="C3338" s="84" t="s">
        <v>109</v>
      </c>
      <c r="D3338" s="84">
        <v>2008</v>
      </c>
      <c r="E3338" s="84" t="s">
        <v>108</v>
      </c>
      <c r="F3338" s="85">
        <v>156.93099500610899</v>
      </c>
      <c r="G3338" s="86"/>
    </row>
    <row r="3339" spans="1:7" x14ac:dyDescent="0.45">
      <c r="A3339" s="84">
        <v>133833</v>
      </c>
      <c r="B3339" s="84">
        <v>110</v>
      </c>
      <c r="C3339" s="84" t="s">
        <v>109</v>
      </c>
      <c r="D3339" s="84">
        <v>2008</v>
      </c>
      <c r="E3339" s="84" t="s">
        <v>108</v>
      </c>
      <c r="F3339" s="85">
        <v>231.89741269268151</v>
      </c>
      <c r="G3339" s="86"/>
    </row>
    <row r="3340" spans="1:7" x14ac:dyDescent="0.45">
      <c r="A3340" s="84">
        <v>134666</v>
      </c>
      <c r="B3340" s="84">
        <v>63</v>
      </c>
      <c r="C3340" s="84" t="s">
        <v>109</v>
      </c>
      <c r="D3340" s="84">
        <v>2008</v>
      </c>
      <c r="E3340" s="84" t="s">
        <v>108</v>
      </c>
      <c r="F3340" s="85">
        <v>162.43314249952331</v>
      </c>
      <c r="G3340" s="86"/>
    </row>
    <row r="3341" spans="1:7" x14ac:dyDescent="0.45">
      <c r="A3341" s="84">
        <v>99542</v>
      </c>
      <c r="B3341" s="84">
        <v>110</v>
      </c>
      <c r="C3341" s="84" t="s">
        <v>111</v>
      </c>
      <c r="D3341" s="84">
        <v>1997</v>
      </c>
      <c r="E3341" s="84" t="s">
        <v>108</v>
      </c>
      <c r="F3341" s="85">
        <v>60.996705504360683</v>
      </c>
      <c r="G3341" s="86"/>
    </row>
    <row r="3342" spans="1:7" x14ac:dyDescent="0.45">
      <c r="A3342" s="84">
        <v>99543</v>
      </c>
      <c r="B3342" s="84">
        <v>110</v>
      </c>
      <c r="C3342" s="84" t="s">
        <v>111</v>
      </c>
      <c r="D3342" s="84">
        <v>1997</v>
      </c>
      <c r="E3342" s="84" t="s">
        <v>108</v>
      </c>
      <c r="F3342" s="85">
        <v>29.36027673302414</v>
      </c>
      <c r="G3342" s="86"/>
    </row>
    <row r="3343" spans="1:7" x14ac:dyDescent="0.45">
      <c r="A3343" s="84">
        <v>99544</v>
      </c>
      <c r="B3343" s="84">
        <v>110</v>
      </c>
      <c r="C3343" s="84" t="s">
        <v>111</v>
      </c>
      <c r="D3343" s="84">
        <v>1997</v>
      </c>
      <c r="E3343" s="84" t="s">
        <v>108</v>
      </c>
      <c r="F3343" s="85">
        <v>80.545704339028305</v>
      </c>
      <c r="G3343" s="86"/>
    </row>
    <row r="3344" spans="1:7" x14ac:dyDescent="0.45">
      <c r="A3344" s="84">
        <v>99605</v>
      </c>
      <c r="B3344" s="84">
        <v>63</v>
      </c>
      <c r="C3344" s="84" t="s">
        <v>109</v>
      </c>
      <c r="D3344" s="84">
        <v>2004</v>
      </c>
      <c r="E3344" s="84" t="s">
        <v>108</v>
      </c>
      <c r="F3344" s="85">
        <v>159.1716625445103</v>
      </c>
      <c r="G3344" s="86"/>
    </row>
    <row r="3345" spans="1:7" x14ac:dyDescent="0.45">
      <c r="A3345" s="84">
        <v>115537</v>
      </c>
      <c r="B3345" s="84">
        <v>110</v>
      </c>
      <c r="C3345" s="84" t="s">
        <v>109</v>
      </c>
      <c r="D3345" s="84">
        <v>2004</v>
      </c>
      <c r="E3345" s="84" t="s">
        <v>108</v>
      </c>
      <c r="F3345" s="85">
        <v>255.59817650429761</v>
      </c>
      <c r="G3345" s="86" t="s">
        <v>111</v>
      </c>
    </row>
    <row r="3346" spans="1:7" x14ac:dyDescent="0.45">
      <c r="A3346" s="84">
        <v>115539</v>
      </c>
      <c r="B3346" s="84">
        <v>63</v>
      </c>
      <c r="C3346" s="84" t="s">
        <v>109</v>
      </c>
      <c r="D3346" s="84">
        <v>2004</v>
      </c>
      <c r="E3346" s="84" t="s">
        <v>108</v>
      </c>
      <c r="F3346" s="85">
        <v>429.6087783116858</v>
      </c>
      <c r="G3346" s="86" t="s">
        <v>111</v>
      </c>
    </row>
    <row r="3347" spans="1:7" x14ac:dyDescent="0.45">
      <c r="A3347" s="84">
        <v>115820</v>
      </c>
      <c r="B3347" s="84">
        <v>63</v>
      </c>
      <c r="C3347" s="84" t="s">
        <v>109</v>
      </c>
      <c r="D3347" s="84">
        <v>2010</v>
      </c>
      <c r="E3347" s="84" t="s">
        <v>108</v>
      </c>
      <c r="F3347" s="85">
        <v>32.306567441872303</v>
      </c>
      <c r="G3347" s="86"/>
    </row>
    <row r="3348" spans="1:7" x14ac:dyDescent="0.45">
      <c r="A3348" s="84">
        <v>115821</v>
      </c>
      <c r="B3348" s="84">
        <v>63</v>
      </c>
      <c r="C3348" s="84" t="s">
        <v>109</v>
      </c>
      <c r="D3348" s="84">
        <v>2010</v>
      </c>
      <c r="E3348" s="84" t="s">
        <v>108</v>
      </c>
      <c r="F3348" s="85">
        <v>45.017973436315692</v>
      </c>
      <c r="G3348" s="86"/>
    </row>
    <row r="3349" spans="1:7" x14ac:dyDescent="0.45">
      <c r="A3349" s="84">
        <v>117636</v>
      </c>
      <c r="B3349" s="84">
        <v>90</v>
      </c>
      <c r="C3349" s="84" t="s">
        <v>109</v>
      </c>
      <c r="D3349" s="84">
        <v>2006</v>
      </c>
      <c r="E3349" s="84" t="s">
        <v>108</v>
      </c>
      <c r="F3349" s="85">
        <v>144.3580478398944</v>
      </c>
      <c r="G3349" s="86"/>
    </row>
    <row r="3350" spans="1:7" x14ac:dyDescent="0.45">
      <c r="A3350" s="84">
        <v>119330</v>
      </c>
      <c r="B3350" s="84">
        <v>63</v>
      </c>
      <c r="C3350" s="84" t="s">
        <v>109</v>
      </c>
      <c r="D3350" s="84">
        <v>2004</v>
      </c>
      <c r="E3350" s="84" t="s">
        <v>108</v>
      </c>
      <c r="F3350" s="85">
        <v>414.65054646645899</v>
      </c>
      <c r="G3350" s="86"/>
    </row>
    <row r="3351" spans="1:7" x14ac:dyDescent="0.45">
      <c r="A3351" s="84">
        <v>121161</v>
      </c>
      <c r="B3351" s="84">
        <v>40</v>
      </c>
      <c r="C3351" s="84" t="s">
        <v>109</v>
      </c>
      <c r="D3351" s="84">
        <v>2004</v>
      </c>
      <c r="E3351" s="84" t="s">
        <v>108</v>
      </c>
      <c r="F3351" s="85">
        <v>15.601003488616911</v>
      </c>
      <c r="G3351" s="86"/>
    </row>
    <row r="3352" spans="1:7" x14ac:dyDescent="0.45">
      <c r="A3352" s="84">
        <v>121170</v>
      </c>
      <c r="B3352" s="84">
        <v>110</v>
      </c>
      <c r="C3352" s="84" t="s">
        <v>109</v>
      </c>
      <c r="D3352" s="84">
        <v>2012</v>
      </c>
      <c r="E3352" s="84" t="s">
        <v>108</v>
      </c>
      <c r="F3352" s="85">
        <v>13.432808750706741</v>
      </c>
      <c r="G3352" s="86"/>
    </row>
    <row r="3353" spans="1:7" x14ac:dyDescent="0.45">
      <c r="A3353" s="84">
        <v>121777</v>
      </c>
      <c r="B3353" s="84">
        <v>110</v>
      </c>
      <c r="C3353" s="84" t="s">
        <v>109</v>
      </c>
      <c r="D3353" s="84">
        <v>2004</v>
      </c>
      <c r="E3353" s="84" t="s">
        <v>108</v>
      </c>
      <c r="F3353" s="85">
        <v>35.497444241441407</v>
      </c>
      <c r="G3353" s="86"/>
    </row>
    <row r="3354" spans="1:7" x14ac:dyDescent="0.45">
      <c r="A3354" s="84">
        <v>126990</v>
      </c>
      <c r="B3354" s="84">
        <v>40</v>
      </c>
      <c r="C3354" s="84" t="s">
        <v>109</v>
      </c>
      <c r="D3354" s="84">
        <v>2005</v>
      </c>
      <c r="E3354" s="84" t="s">
        <v>108</v>
      </c>
      <c r="F3354" s="85">
        <v>31.72747813969502</v>
      </c>
      <c r="G3354" s="86"/>
    </row>
    <row r="3355" spans="1:7" x14ac:dyDescent="0.45">
      <c r="A3355" s="84">
        <v>134634</v>
      </c>
      <c r="B3355" s="84">
        <v>90</v>
      </c>
      <c r="C3355" s="84" t="s">
        <v>111</v>
      </c>
      <c r="D3355" s="84">
        <v>1997</v>
      </c>
      <c r="E3355" s="84" t="s">
        <v>108</v>
      </c>
      <c r="F3355" s="85">
        <v>6.0839402291792499</v>
      </c>
      <c r="G3355" s="86"/>
    </row>
    <row r="3356" spans="1:7" x14ac:dyDescent="0.45">
      <c r="A3356" s="84">
        <v>134636</v>
      </c>
      <c r="B3356" s="84">
        <v>63</v>
      </c>
      <c r="C3356" s="84" t="s">
        <v>111</v>
      </c>
      <c r="D3356" s="84">
        <v>2001</v>
      </c>
      <c r="E3356" s="84" t="s">
        <v>108</v>
      </c>
      <c r="F3356" s="85">
        <v>64.62343341429775</v>
      </c>
      <c r="G3356" s="86"/>
    </row>
    <row r="3357" spans="1:7" x14ac:dyDescent="0.45">
      <c r="A3357" s="84">
        <v>134637</v>
      </c>
      <c r="B3357" s="84">
        <v>63</v>
      </c>
      <c r="C3357" s="84" t="s">
        <v>109</v>
      </c>
      <c r="D3357" s="84">
        <v>2003</v>
      </c>
      <c r="E3357" s="84" t="s">
        <v>108</v>
      </c>
      <c r="F3357" s="85">
        <v>136.58405537773251</v>
      </c>
      <c r="G3357" s="86"/>
    </row>
    <row r="3358" spans="1:7" x14ac:dyDescent="0.45">
      <c r="A3358" s="84">
        <v>134644</v>
      </c>
      <c r="B3358" s="84">
        <v>110</v>
      </c>
      <c r="C3358" s="84" t="s">
        <v>111</v>
      </c>
      <c r="D3358" s="84">
        <v>1997</v>
      </c>
      <c r="E3358" s="84" t="s">
        <v>108</v>
      </c>
      <c r="F3358" s="85">
        <v>168.02661925244479</v>
      </c>
      <c r="G3358" s="86"/>
    </row>
    <row r="3359" spans="1:7" x14ac:dyDescent="0.45">
      <c r="A3359" s="84">
        <v>134651</v>
      </c>
      <c r="B3359" s="84">
        <v>63</v>
      </c>
      <c r="C3359" s="84" t="s">
        <v>109</v>
      </c>
      <c r="D3359" s="84">
        <v>2005</v>
      </c>
      <c r="E3359" s="84" t="s">
        <v>108</v>
      </c>
      <c r="F3359" s="85">
        <v>85.56329852037257</v>
      </c>
      <c r="G3359" s="86"/>
    </row>
    <row r="3360" spans="1:7" x14ac:dyDescent="0.45">
      <c r="A3360" s="84">
        <v>134652</v>
      </c>
      <c r="B3360" s="84">
        <v>110</v>
      </c>
      <c r="C3360" s="84" t="s">
        <v>109</v>
      </c>
      <c r="D3360" s="84">
        <v>2005</v>
      </c>
      <c r="E3360" s="84" t="s">
        <v>108</v>
      </c>
      <c r="F3360" s="85">
        <v>14.16036600044256</v>
      </c>
      <c r="G3360" s="86"/>
    </row>
    <row r="3361" spans="1:7" x14ac:dyDescent="0.45">
      <c r="A3361" s="84">
        <v>149518</v>
      </c>
      <c r="B3361" s="84">
        <v>110</v>
      </c>
      <c r="C3361" s="84" t="s">
        <v>109</v>
      </c>
      <c r="D3361" s="84">
        <v>2004</v>
      </c>
      <c r="E3361" s="84" t="s">
        <v>108</v>
      </c>
      <c r="F3361" s="85">
        <v>289.16997779504129</v>
      </c>
      <c r="G3361" s="86"/>
    </row>
    <row r="3362" spans="1:7" x14ac:dyDescent="0.45">
      <c r="A3362" s="84">
        <v>99506</v>
      </c>
      <c r="B3362" s="84">
        <v>75</v>
      </c>
      <c r="C3362" s="84" t="s">
        <v>111</v>
      </c>
      <c r="D3362" s="84">
        <v>1999</v>
      </c>
      <c r="E3362" s="84" t="s">
        <v>108</v>
      </c>
      <c r="F3362" s="85">
        <v>48.295826614605502</v>
      </c>
      <c r="G3362" s="86"/>
    </row>
    <row r="3363" spans="1:7" x14ac:dyDescent="0.45">
      <c r="A3363" s="84">
        <v>99545</v>
      </c>
      <c r="B3363" s="84">
        <v>50</v>
      </c>
      <c r="C3363" s="84" t="s">
        <v>111</v>
      </c>
      <c r="D3363" s="84">
        <v>2000</v>
      </c>
      <c r="E3363" s="84" t="s">
        <v>108</v>
      </c>
      <c r="F3363" s="85">
        <v>96.91834484482338</v>
      </c>
      <c r="G3363" s="86" t="s">
        <v>179</v>
      </c>
    </row>
    <row r="3364" spans="1:7" x14ac:dyDescent="0.45">
      <c r="A3364" s="84">
        <v>99552</v>
      </c>
      <c r="B3364" s="84">
        <v>75</v>
      </c>
      <c r="C3364" s="84" t="s">
        <v>111</v>
      </c>
      <c r="D3364" s="84">
        <v>1998</v>
      </c>
      <c r="E3364" s="84" t="s">
        <v>108</v>
      </c>
      <c r="F3364" s="85">
        <v>47.083674749247713</v>
      </c>
      <c r="G3364" s="86" t="s">
        <v>116</v>
      </c>
    </row>
    <row r="3365" spans="1:7" x14ac:dyDescent="0.45">
      <c r="A3365" s="84">
        <v>99574</v>
      </c>
      <c r="B3365" s="84">
        <v>75</v>
      </c>
      <c r="C3365" s="84" t="s">
        <v>109</v>
      </c>
      <c r="D3365" s="84">
        <v>2003</v>
      </c>
      <c r="E3365" s="84" t="s">
        <v>108</v>
      </c>
      <c r="F3365" s="85">
        <v>17.050516204810599</v>
      </c>
      <c r="G3365" s="86"/>
    </row>
    <row r="3366" spans="1:7" x14ac:dyDescent="0.45">
      <c r="A3366" s="84">
        <v>99602</v>
      </c>
      <c r="B3366" s="84">
        <v>75</v>
      </c>
      <c r="C3366" s="84" t="s">
        <v>109</v>
      </c>
      <c r="D3366" s="84">
        <v>2004</v>
      </c>
      <c r="E3366" s="84" t="s">
        <v>108</v>
      </c>
      <c r="F3366" s="85">
        <v>23.37556194213651</v>
      </c>
      <c r="G3366" s="86"/>
    </row>
    <row r="3367" spans="1:7" x14ac:dyDescent="0.45">
      <c r="A3367" s="84">
        <v>115565</v>
      </c>
      <c r="B3367" s="84">
        <v>75</v>
      </c>
      <c r="C3367" s="84" t="s">
        <v>109</v>
      </c>
      <c r="D3367" s="84">
        <v>1998</v>
      </c>
      <c r="E3367" s="84" t="s">
        <v>108</v>
      </c>
      <c r="F3367" s="85">
        <v>116.15917902291611</v>
      </c>
      <c r="G3367" s="86"/>
    </row>
    <row r="3368" spans="1:7" x14ac:dyDescent="0.45">
      <c r="A3368" s="84">
        <v>131317</v>
      </c>
      <c r="B3368" s="84">
        <v>75</v>
      </c>
      <c r="C3368" s="84"/>
      <c r="D3368" s="84">
        <v>1998</v>
      </c>
      <c r="E3368" s="84" t="s">
        <v>108</v>
      </c>
      <c r="F3368" s="85">
        <v>138.40509745049999</v>
      </c>
      <c r="G3368" s="86" t="s">
        <v>277</v>
      </c>
    </row>
    <row r="3369" spans="1:7" x14ac:dyDescent="0.45">
      <c r="A3369" s="84">
        <v>134639</v>
      </c>
      <c r="B3369" s="84">
        <v>63</v>
      </c>
      <c r="C3369" s="84" t="s">
        <v>109</v>
      </c>
      <c r="D3369" s="84">
        <v>2006</v>
      </c>
      <c r="E3369" s="84" t="s">
        <v>108</v>
      </c>
      <c r="F3369" s="85">
        <v>18.359880888154969</v>
      </c>
      <c r="G3369" s="86"/>
    </row>
    <row r="3370" spans="1:7" x14ac:dyDescent="0.45">
      <c r="A3370" s="84">
        <v>134640</v>
      </c>
      <c r="B3370" s="84">
        <v>75</v>
      </c>
      <c r="C3370" s="84" t="s">
        <v>111</v>
      </c>
      <c r="D3370" s="84">
        <v>2004</v>
      </c>
      <c r="E3370" s="84" t="s">
        <v>108</v>
      </c>
      <c r="F3370" s="85">
        <v>13.25591901819007</v>
      </c>
      <c r="G3370" s="86"/>
    </row>
    <row r="3371" spans="1:7" x14ac:dyDescent="0.45">
      <c r="A3371" s="84">
        <v>134642</v>
      </c>
      <c r="B3371" s="84">
        <v>63</v>
      </c>
      <c r="C3371" s="84" t="s">
        <v>109</v>
      </c>
      <c r="D3371" s="84">
        <v>2004</v>
      </c>
      <c r="E3371" s="84" t="s">
        <v>108</v>
      </c>
      <c r="F3371" s="85">
        <v>72.016676727334755</v>
      </c>
      <c r="G3371" s="86"/>
    </row>
    <row r="3372" spans="1:7" x14ac:dyDescent="0.45">
      <c r="A3372" s="84">
        <v>134646</v>
      </c>
      <c r="B3372" s="84">
        <v>90</v>
      </c>
      <c r="C3372" s="84" t="s">
        <v>109</v>
      </c>
      <c r="D3372" s="84">
        <v>2006</v>
      </c>
      <c r="E3372" s="84" t="s">
        <v>108</v>
      </c>
      <c r="F3372" s="85">
        <v>191.42383591730331</v>
      </c>
      <c r="G3372" s="86"/>
    </row>
    <row r="3373" spans="1:7" x14ac:dyDescent="0.45">
      <c r="A3373" s="84">
        <v>134647</v>
      </c>
      <c r="B3373" s="84">
        <v>90</v>
      </c>
      <c r="C3373" s="84"/>
      <c r="D3373" s="84">
        <v>1901</v>
      </c>
      <c r="E3373" s="84" t="s">
        <v>108</v>
      </c>
      <c r="F3373" s="85">
        <v>3.5414489841499042</v>
      </c>
      <c r="G3373" s="86"/>
    </row>
    <row r="3374" spans="1:7" x14ac:dyDescent="0.45">
      <c r="A3374" s="84">
        <v>133865</v>
      </c>
      <c r="B3374" s="84">
        <v>90</v>
      </c>
      <c r="C3374" s="84" t="s">
        <v>109</v>
      </c>
      <c r="D3374" s="84">
        <v>2005</v>
      </c>
      <c r="E3374" s="84" t="s">
        <v>108</v>
      </c>
      <c r="F3374" s="85">
        <v>371.60873549586609</v>
      </c>
      <c r="G3374" s="86"/>
    </row>
    <row r="3375" spans="1:7" x14ac:dyDescent="0.45">
      <c r="A3375" s="84">
        <v>122809</v>
      </c>
      <c r="B3375" s="84">
        <v>160</v>
      </c>
      <c r="C3375" s="84" t="s">
        <v>109</v>
      </c>
      <c r="D3375" s="84">
        <v>2013</v>
      </c>
      <c r="E3375" s="84" t="s">
        <v>108</v>
      </c>
      <c r="F3375" s="85">
        <v>449.72876914424688</v>
      </c>
      <c r="G3375" s="86"/>
    </row>
    <row r="3376" spans="1:7" x14ac:dyDescent="0.45">
      <c r="A3376" s="84">
        <v>99631</v>
      </c>
      <c r="B3376" s="84">
        <v>200</v>
      </c>
      <c r="C3376" s="84" t="s">
        <v>112</v>
      </c>
      <c r="D3376" s="84">
        <v>1979</v>
      </c>
      <c r="E3376" s="84" t="s">
        <v>108</v>
      </c>
      <c r="F3376" s="85">
        <v>50.876418832484262</v>
      </c>
      <c r="G3376" s="86"/>
    </row>
    <row r="3377" spans="1:7" x14ac:dyDescent="0.45">
      <c r="A3377" s="84">
        <v>99632</v>
      </c>
      <c r="B3377" s="84">
        <v>160</v>
      </c>
      <c r="C3377" s="84" t="s">
        <v>111</v>
      </c>
      <c r="D3377" s="84">
        <v>2000</v>
      </c>
      <c r="E3377" s="84" t="s">
        <v>108</v>
      </c>
      <c r="F3377" s="85">
        <v>112.11730599049319</v>
      </c>
      <c r="G3377" s="86" t="s">
        <v>116</v>
      </c>
    </row>
    <row r="3378" spans="1:7" x14ac:dyDescent="0.45">
      <c r="A3378" s="84">
        <v>99633</v>
      </c>
      <c r="B3378" s="84">
        <v>100</v>
      </c>
      <c r="C3378" s="84" t="s">
        <v>112</v>
      </c>
      <c r="D3378" s="84">
        <v>1979</v>
      </c>
      <c r="E3378" s="84" t="s">
        <v>108</v>
      </c>
      <c r="F3378" s="85">
        <v>67.747199709471772</v>
      </c>
      <c r="G3378" s="86"/>
    </row>
    <row r="3379" spans="1:7" x14ac:dyDescent="0.45">
      <c r="A3379" s="84">
        <v>99634</v>
      </c>
      <c r="B3379" s="84">
        <v>150</v>
      </c>
      <c r="C3379" s="84" t="s">
        <v>112</v>
      </c>
      <c r="D3379" s="84">
        <v>1979</v>
      </c>
      <c r="E3379" s="84" t="s">
        <v>108</v>
      </c>
      <c r="F3379" s="85">
        <v>104.39381800804961</v>
      </c>
      <c r="G3379" s="86"/>
    </row>
    <row r="3380" spans="1:7" x14ac:dyDescent="0.45">
      <c r="A3380" s="84">
        <v>99674</v>
      </c>
      <c r="B3380" s="84">
        <v>225</v>
      </c>
      <c r="C3380" s="84" t="s">
        <v>114</v>
      </c>
      <c r="D3380" s="84">
        <v>1999</v>
      </c>
      <c r="E3380" s="84" t="s">
        <v>108</v>
      </c>
      <c r="F3380" s="85">
        <v>196.3811942364558</v>
      </c>
      <c r="G3380" s="86" t="s">
        <v>278</v>
      </c>
    </row>
    <row r="3381" spans="1:7" x14ac:dyDescent="0.45">
      <c r="A3381" s="84">
        <v>99740</v>
      </c>
      <c r="B3381" s="84">
        <v>160</v>
      </c>
      <c r="C3381" s="84" t="s">
        <v>109</v>
      </c>
      <c r="D3381" s="84">
        <v>2004</v>
      </c>
      <c r="E3381" s="84" t="s">
        <v>108</v>
      </c>
      <c r="F3381" s="85">
        <v>31.553051837739702</v>
      </c>
      <c r="G3381" s="86"/>
    </row>
    <row r="3382" spans="1:7" x14ac:dyDescent="0.45">
      <c r="A3382" s="84">
        <v>110023</v>
      </c>
      <c r="B3382" s="84">
        <v>110</v>
      </c>
      <c r="C3382" s="84" t="s">
        <v>109</v>
      </c>
      <c r="D3382" s="84">
        <v>2007</v>
      </c>
      <c r="E3382" s="84" t="s">
        <v>108</v>
      </c>
      <c r="F3382" s="85">
        <v>77.394403103732387</v>
      </c>
      <c r="G3382" s="86"/>
    </row>
    <row r="3383" spans="1:7" x14ac:dyDescent="0.45">
      <c r="A3383" s="84">
        <v>110024</v>
      </c>
      <c r="B3383" s="84">
        <v>110</v>
      </c>
      <c r="C3383" s="84" t="s">
        <v>109</v>
      </c>
      <c r="D3383" s="84">
        <v>2007</v>
      </c>
      <c r="E3383" s="84" t="s">
        <v>108</v>
      </c>
      <c r="F3383" s="85">
        <v>40.094547435438677</v>
      </c>
      <c r="G3383" s="86"/>
    </row>
    <row r="3384" spans="1:7" x14ac:dyDescent="0.45">
      <c r="A3384" s="84">
        <v>110028</v>
      </c>
      <c r="B3384" s="84">
        <v>160</v>
      </c>
      <c r="C3384" s="84" t="s">
        <v>109</v>
      </c>
      <c r="D3384" s="84">
        <v>2007</v>
      </c>
      <c r="E3384" s="84" t="s">
        <v>108</v>
      </c>
      <c r="F3384" s="85">
        <v>38.932722274544467</v>
      </c>
      <c r="G3384" s="86"/>
    </row>
    <row r="3385" spans="1:7" x14ac:dyDescent="0.45">
      <c r="A3385" s="84">
        <v>110031</v>
      </c>
      <c r="B3385" s="84">
        <v>90</v>
      </c>
      <c r="C3385" s="84" t="s">
        <v>109</v>
      </c>
      <c r="D3385" s="84">
        <v>2007</v>
      </c>
      <c r="E3385" s="84" t="s">
        <v>108</v>
      </c>
      <c r="F3385" s="85">
        <v>73.45340459458923</v>
      </c>
      <c r="G3385" s="86"/>
    </row>
    <row r="3386" spans="1:7" x14ac:dyDescent="0.45">
      <c r="A3386" s="84">
        <v>110042</v>
      </c>
      <c r="B3386" s="84">
        <v>90</v>
      </c>
      <c r="C3386" s="84" t="s">
        <v>109</v>
      </c>
      <c r="D3386" s="84">
        <v>2007</v>
      </c>
      <c r="E3386" s="84" t="s">
        <v>108</v>
      </c>
      <c r="F3386" s="85">
        <v>93.755999732987618</v>
      </c>
      <c r="G3386" s="86"/>
    </row>
    <row r="3387" spans="1:7" x14ac:dyDescent="0.45">
      <c r="A3387" s="84">
        <v>110045</v>
      </c>
      <c r="B3387" s="84">
        <v>160</v>
      </c>
      <c r="C3387" s="84" t="s">
        <v>109</v>
      </c>
      <c r="D3387" s="84">
        <v>2007</v>
      </c>
      <c r="E3387" s="84" t="s">
        <v>108</v>
      </c>
      <c r="F3387" s="85">
        <v>112.0845084393026</v>
      </c>
      <c r="G3387" s="86"/>
    </row>
    <row r="3388" spans="1:7" x14ac:dyDescent="0.45">
      <c r="A3388" s="84">
        <v>110047</v>
      </c>
      <c r="B3388" s="84">
        <v>160</v>
      </c>
      <c r="C3388" s="84" t="s">
        <v>109</v>
      </c>
      <c r="D3388" s="84">
        <v>2007</v>
      </c>
      <c r="E3388" s="84" t="s">
        <v>108</v>
      </c>
      <c r="F3388" s="85">
        <v>37.493404964105721</v>
      </c>
      <c r="G3388" s="86"/>
    </row>
    <row r="3389" spans="1:7" x14ac:dyDescent="0.45">
      <c r="A3389" s="84">
        <v>110048</v>
      </c>
      <c r="B3389" s="84">
        <v>160</v>
      </c>
      <c r="C3389" s="84" t="s">
        <v>109</v>
      </c>
      <c r="D3389" s="84">
        <v>2007</v>
      </c>
      <c r="E3389" s="84" t="s">
        <v>108</v>
      </c>
      <c r="F3389" s="85">
        <v>176.83663117077</v>
      </c>
      <c r="G3389" s="86"/>
    </row>
    <row r="3390" spans="1:7" x14ac:dyDescent="0.45">
      <c r="A3390" s="84">
        <v>110465</v>
      </c>
      <c r="B3390" s="84">
        <v>160</v>
      </c>
      <c r="C3390" s="84" t="s">
        <v>109</v>
      </c>
      <c r="D3390" s="84">
        <v>2006</v>
      </c>
      <c r="E3390" s="84" t="s">
        <v>108</v>
      </c>
      <c r="F3390" s="85">
        <v>203.36493135215551</v>
      </c>
      <c r="G3390" s="86"/>
    </row>
    <row r="3391" spans="1:7" x14ac:dyDescent="0.45">
      <c r="A3391" s="84">
        <v>114449</v>
      </c>
      <c r="B3391" s="84">
        <v>225</v>
      </c>
      <c r="C3391" s="84" t="s">
        <v>109</v>
      </c>
      <c r="D3391" s="84">
        <v>2006</v>
      </c>
      <c r="E3391" s="84" t="s">
        <v>108</v>
      </c>
      <c r="F3391" s="85">
        <v>74.583371622851914</v>
      </c>
      <c r="G3391" s="86"/>
    </row>
    <row r="3392" spans="1:7" x14ac:dyDescent="0.45">
      <c r="A3392" s="84">
        <v>115010</v>
      </c>
      <c r="B3392" s="84">
        <v>160</v>
      </c>
      <c r="C3392" s="84" t="s">
        <v>109</v>
      </c>
      <c r="D3392" s="84">
        <v>2006</v>
      </c>
      <c r="E3392" s="84" t="s">
        <v>108</v>
      </c>
      <c r="F3392" s="85">
        <v>94.598393945423595</v>
      </c>
      <c r="G3392" s="86"/>
    </row>
    <row r="3393" spans="1:7" x14ac:dyDescent="0.45">
      <c r="A3393" s="84">
        <v>115013</v>
      </c>
      <c r="B3393" s="84">
        <v>225</v>
      </c>
      <c r="C3393" s="84" t="s">
        <v>109</v>
      </c>
      <c r="D3393" s="84">
        <v>2006</v>
      </c>
      <c r="E3393" s="84" t="s">
        <v>108</v>
      </c>
      <c r="F3393" s="85">
        <v>235.76158326781459</v>
      </c>
      <c r="G3393" s="86"/>
    </row>
    <row r="3394" spans="1:7" x14ac:dyDescent="0.45">
      <c r="A3394" s="84">
        <v>115019</v>
      </c>
      <c r="B3394" s="84">
        <v>225</v>
      </c>
      <c r="C3394" s="84" t="s">
        <v>109</v>
      </c>
      <c r="D3394" s="84">
        <v>2006</v>
      </c>
      <c r="E3394" s="84" t="s">
        <v>108</v>
      </c>
      <c r="F3394" s="85">
        <v>205.71574447316161</v>
      </c>
      <c r="G3394" s="86"/>
    </row>
    <row r="3395" spans="1:7" x14ac:dyDescent="0.45">
      <c r="A3395" s="84">
        <v>120825</v>
      </c>
      <c r="B3395" s="84">
        <v>25</v>
      </c>
      <c r="C3395" s="84" t="s">
        <v>109</v>
      </c>
      <c r="D3395" s="84">
        <v>2000</v>
      </c>
      <c r="E3395" s="84" t="s">
        <v>108</v>
      </c>
      <c r="F3395" s="85">
        <v>63.843006559940058</v>
      </c>
      <c r="G3395" s="86" t="s">
        <v>180</v>
      </c>
    </row>
    <row r="3396" spans="1:7" ht="19.5" x14ac:dyDescent="0.45">
      <c r="A3396" s="84">
        <v>123212</v>
      </c>
      <c r="B3396" s="84">
        <v>225</v>
      </c>
      <c r="C3396" s="84" t="s">
        <v>109</v>
      </c>
      <c r="D3396" s="84">
        <v>2009</v>
      </c>
      <c r="E3396" s="84" t="s">
        <v>108</v>
      </c>
      <c r="F3396" s="85">
        <v>790.46763012016311</v>
      </c>
      <c r="G3396" s="86" t="s">
        <v>337</v>
      </c>
    </row>
    <row r="3397" spans="1:7" x14ac:dyDescent="0.45">
      <c r="A3397" s="84">
        <v>123408</v>
      </c>
      <c r="B3397" s="84">
        <v>225</v>
      </c>
      <c r="C3397" s="84" t="s">
        <v>114</v>
      </c>
      <c r="D3397" s="84">
        <v>1999</v>
      </c>
      <c r="E3397" s="84" t="s">
        <v>108</v>
      </c>
      <c r="F3397" s="85">
        <v>177.38227727615549</v>
      </c>
      <c r="G3397" s="86" t="s">
        <v>278</v>
      </c>
    </row>
    <row r="3398" spans="1:7" x14ac:dyDescent="0.45">
      <c r="A3398" s="84">
        <v>123614</v>
      </c>
      <c r="B3398" s="84">
        <v>160</v>
      </c>
      <c r="C3398" s="84" t="s">
        <v>109</v>
      </c>
      <c r="D3398" s="84">
        <v>2004</v>
      </c>
      <c r="E3398" s="84" t="s">
        <v>108</v>
      </c>
      <c r="F3398" s="85">
        <v>4.6730292253933463</v>
      </c>
      <c r="G3398" s="86"/>
    </row>
    <row r="3399" spans="1:7" x14ac:dyDescent="0.45">
      <c r="A3399" s="84">
        <v>123617</v>
      </c>
      <c r="B3399" s="84">
        <v>160</v>
      </c>
      <c r="C3399" s="84" t="s">
        <v>109</v>
      </c>
      <c r="D3399" s="84">
        <v>2014</v>
      </c>
      <c r="E3399" s="84" t="s">
        <v>108</v>
      </c>
      <c r="F3399" s="85">
        <v>208.60120479104719</v>
      </c>
      <c r="G3399" s="86"/>
    </row>
    <row r="3400" spans="1:7" x14ac:dyDescent="0.45">
      <c r="A3400" s="84">
        <v>123618</v>
      </c>
      <c r="B3400" s="84">
        <v>160</v>
      </c>
      <c r="C3400" s="84" t="s">
        <v>109</v>
      </c>
      <c r="D3400" s="84">
        <v>2007</v>
      </c>
      <c r="E3400" s="84" t="s">
        <v>108</v>
      </c>
      <c r="F3400" s="85">
        <v>120.18657139393611</v>
      </c>
      <c r="G3400" s="86"/>
    </row>
    <row r="3401" spans="1:7" x14ac:dyDescent="0.45">
      <c r="A3401" s="84">
        <v>123619</v>
      </c>
      <c r="B3401" s="84">
        <v>160</v>
      </c>
      <c r="C3401" s="84" t="s">
        <v>109</v>
      </c>
      <c r="D3401" s="84">
        <v>2014</v>
      </c>
      <c r="E3401" s="84" t="s">
        <v>108</v>
      </c>
      <c r="F3401" s="85">
        <v>2.2091785943261302</v>
      </c>
      <c r="G3401" s="86"/>
    </row>
    <row r="3402" spans="1:7" x14ac:dyDescent="0.45">
      <c r="A3402" s="84">
        <v>123864</v>
      </c>
      <c r="B3402" s="84">
        <v>160</v>
      </c>
      <c r="C3402" s="84" t="s">
        <v>109</v>
      </c>
      <c r="D3402" s="84">
        <v>2014</v>
      </c>
      <c r="E3402" s="84" t="s">
        <v>108</v>
      </c>
      <c r="F3402" s="85">
        <v>177.00540837117839</v>
      </c>
      <c r="G3402" s="86"/>
    </row>
    <row r="3403" spans="1:7" x14ac:dyDescent="0.45">
      <c r="A3403" s="84">
        <v>125785</v>
      </c>
      <c r="B3403" s="84">
        <v>110</v>
      </c>
      <c r="C3403" s="84" t="s">
        <v>109</v>
      </c>
      <c r="D3403" s="84">
        <v>2005</v>
      </c>
      <c r="E3403" s="84" t="s">
        <v>108</v>
      </c>
      <c r="F3403" s="85">
        <v>189.06557479616879</v>
      </c>
      <c r="G3403" s="86"/>
    </row>
    <row r="3404" spans="1:7" x14ac:dyDescent="0.45">
      <c r="A3404" s="84">
        <v>125840</v>
      </c>
      <c r="B3404" s="84">
        <v>110</v>
      </c>
      <c r="C3404" s="84" t="s">
        <v>109</v>
      </c>
      <c r="D3404" s="84">
        <v>2015</v>
      </c>
      <c r="E3404" s="84" t="s">
        <v>108</v>
      </c>
      <c r="F3404" s="85">
        <v>446.47239857547203</v>
      </c>
      <c r="G3404" s="86"/>
    </row>
    <row r="3405" spans="1:7" x14ac:dyDescent="0.45">
      <c r="A3405" s="84">
        <v>133855</v>
      </c>
      <c r="B3405" s="84">
        <v>160</v>
      </c>
      <c r="C3405" s="84" t="s">
        <v>109</v>
      </c>
      <c r="D3405" s="84">
        <v>2006</v>
      </c>
      <c r="E3405" s="84" t="s">
        <v>108</v>
      </c>
      <c r="F3405" s="85">
        <v>909.59035245262237</v>
      </c>
      <c r="G3405" s="86"/>
    </row>
    <row r="3406" spans="1:7" x14ac:dyDescent="0.45">
      <c r="A3406" s="84">
        <v>133870</v>
      </c>
      <c r="B3406" s="84">
        <v>225</v>
      </c>
      <c r="C3406" s="84" t="s">
        <v>111</v>
      </c>
      <c r="D3406" s="84">
        <v>1999</v>
      </c>
      <c r="E3406" s="84" t="s">
        <v>108</v>
      </c>
      <c r="F3406" s="85">
        <v>127.0781649214784</v>
      </c>
      <c r="G3406" s="86"/>
    </row>
    <row r="3407" spans="1:7" x14ac:dyDescent="0.45">
      <c r="A3407" s="84">
        <v>134243</v>
      </c>
      <c r="B3407" s="84">
        <v>110</v>
      </c>
      <c r="C3407" s="84" t="s">
        <v>111</v>
      </c>
      <c r="D3407" s="84">
        <v>1999</v>
      </c>
      <c r="E3407" s="84" t="s">
        <v>108</v>
      </c>
      <c r="F3407" s="85">
        <v>28.104447985497131</v>
      </c>
      <c r="G3407" s="86" t="s">
        <v>181</v>
      </c>
    </row>
    <row r="3408" spans="1:7" x14ac:dyDescent="0.45">
      <c r="A3408" s="84">
        <v>134244</v>
      </c>
      <c r="B3408" s="84">
        <v>225</v>
      </c>
      <c r="C3408" s="84" t="s">
        <v>109</v>
      </c>
      <c r="D3408" s="84">
        <v>2006</v>
      </c>
      <c r="E3408" s="84" t="s">
        <v>108</v>
      </c>
      <c r="F3408" s="85">
        <v>55.701269939199307</v>
      </c>
      <c r="G3408" s="86"/>
    </row>
    <row r="3409" spans="1:7" x14ac:dyDescent="0.45">
      <c r="A3409" s="84">
        <v>134248</v>
      </c>
      <c r="B3409" s="84">
        <v>160</v>
      </c>
      <c r="C3409" s="84" t="s">
        <v>109</v>
      </c>
      <c r="D3409" s="84">
        <v>2004</v>
      </c>
      <c r="E3409" s="84" t="s">
        <v>108</v>
      </c>
      <c r="F3409" s="85">
        <v>279.4011025490118</v>
      </c>
      <c r="G3409" s="86"/>
    </row>
    <row r="3410" spans="1:7" x14ac:dyDescent="0.45">
      <c r="A3410" s="84">
        <v>134249</v>
      </c>
      <c r="B3410" s="84">
        <v>160</v>
      </c>
      <c r="C3410" s="84" t="s">
        <v>109</v>
      </c>
      <c r="D3410" s="84">
        <v>2008</v>
      </c>
      <c r="E3410" s="84" t="s">
        <v>108</v>
      </c>
      <c r="F3410" s="85">
        <v>91.934404071047467</v>
      </c>
      <c r="G3410" s="86"/>
    </row>
    <row r="3411" spans="1:7" x14ac:dyDescent="0.45">
      <c r="A3411" s="84">
        <v>134250</v>
      </c>
      <c r="B3411" s="84">
        <v>225</v>
      </c>
      <c r="C3411" s="84" t="s">
        <v>109</v>
      </c>
      <c r="D3411" s="84">
        <v>2007</v>
      </c>
      <c r="E3411" s="84" t="s">
        <v>108</v>
      </c>
      <c r="F3411" s="85">
        <v>204.70678274936481</v>
      </c>
      <c r="G3411" s="86"/>
    </row>
    <row r="3412" spans="1:7" x14ac:dyDescent="0.45">
      <c r="A3412" s="84">
        <v>134251</v>
      </c>
      <c r="B3412" s="84">
        <v>160</v>
      </c>
      <c r="C3412" s="84" t="s">
        <v>109</v>
      </c>
      <c r="D3412" s="84">
        <v>2007</v>
      </c>
      <c r="E3412" s="84" t="s">
        <v>108</v>
      </c>
      <c r="F3412" s="85">
        <v>203.1728617837187</v>
      </c>
      <c r="G3412" s="86"/>
    </row>
    <row r="3413" spans="1:7" x14ac:dyDescent="0.45">
      <c r="A3413" s="84">
        <v>138115</v>
      </c>
      <c r="B3413" s="84">
        <v>110</v>
      </c>
      <c r="C3413" s="84" t="s">
        <v>109</v>
      </c>
      <c r="D3413" s="84">
        <v>2017</v>
      </c>
      <c r="E3413" s="84" t="s">
        <v>108</v>
      </c>
      <c r="F3413" s="85">
        <v>82.978822814639926</v>
      </c>
      <c r="G3413" s="86"/>
    </row>
    <row r="3414" spans="1:7" x14ac:dyDescent="0.45">
      <c r="A3414" s="84">
        <v>141225</v>
      </c>
      <c r="B3414" s="84">
        <v>40</v>
      </c>
      <c r="C3414" s="84" t="s">
        <v>109</v>
      </c>
      <c r="D3414" s="84">
        <v>2017</v>
      </c>
      <c r="E3414" s="84" t="s">
        <v>108</v>
      </c>
      <c r="F3414" s="85">
        <v>72.499002417735554</v>
      </c>
      <c r="G3414" s="86"/>
    </row>
    <row r="3415" spans="1:7" x14ac:dyDescent="0.45">
      <c r="A3415" s="84">
        <v>141226</v>
      </c>
      <c r="B3415" s="84">
        <v>90</v>
      </c>
      <c r="C3415" s="84" t="s">
        <v>109</v>
      </c>
      <c r="D3415" s="84">
        <v>2017</v>
      </c>
      <c r="E3415" s="84" t="s">
        <v>108</v>
      </c>
      <c r="F3415" s="85">
        <v>19.808667854467259</v>
      </c>
      <c r="G3415" s="86"/>
    </row>
    <row r="3416" spans="1:7" x14ac:dyDescent="0.45">
      <c r="A3416" s="84">
        <v>141229</v>
      </c>
      <c r="B3416" s="84">
        <v>160</v>
      </c>
      <c r="C3416" s="84" t="s">
        <v>109</v>
      </c>
      <c r="D3416" s="84">
        <v>2017</v>
      </c>
      <c r="E3416" s="84" t="s">
        <v>108</v>
      </c>
      <c r="F3416" s="85">
        <v>652.64211970433053</v>
      </c>
      <c r="G3416" s="86"/>
    </row>
    <row r="3417" spans="1:7" x14ac:dyDescent="0.45">
      <c r="A3417" s="84">
        <v>141230</v>
      </c>
      <c r="B3417" s="84">
        <v>160</v>
      </c>
      <c r="C3417" s="84" t="s">
        <v>109</v>
      </c>
      <c r="D3417" s="84">
        <v>2017</v>
      </c>
      <c r="E3417" s="84" t="s">
        <v>108</v>
      </c>
      <c r="F3417" s="85">
        <v>154.84159762291009</v>
      </c>
      <c r="G3417" s="86"/>
    </row>
    <row r="3418" spans="1:7" x14ac:dyDescent="0.45">
      <c r="A3418" s="84">
        <v>141231</v>
      </c>
      <c r="B3418" s="84">
        <v>225</v>
      </c>
      <c r="C3418" s="84" t="s">
        <v>109</v>
      </c>
      <c r="D3418" s="84">
        <v>2017</v>
      </c>
      <c r="E3418" s="84" t="s">
        <v>108</v>
      </c>
      <c r="F3418" s="85">
        <v>193.2693656081924</v>
      </c>
      <c r="G3418" s="86"/>
    </row>
    <row r="3419" spans="1:7" x14ac:dyDescent="0.45">
      <c r="A3419" s="84">
        <v>146439</v>
      </c>
      <c r="B3419" s="84">
        <v>160</v>
      </c>
      <c r="C3419" s="84" t="s">
        <v>109</v>
      </c>
      <c r="D3419" s="84">
        <v>2018</v>
      </c>
      <c r="E3419" s="84" t="s">
        <v>108</v>
      </c>
      <c r="F3419" s="85">
        <v>77.435316096460909</v>
      </c>
      <c r="G3419" s="86"/>
    </row>
    <row r="3420" spans="1:7" x14ac:dyDescent="0.45">
      <c r="A3420" s="84">
        <v>162199</v>
      </c>
      <c r="B3420" s="84">
        <v>160</v>
      </c>
      <c r="C3420" s="84" t="s">
        <v>109</v>
      </c>
      <c r="D3420" s="84">
        <v>2019</v>
      </c>
      <c r="E3420" s="84" t="s">
        <v>108</v>
      </c>
      <c r="F3420" s="85">
        <v>91.394230957800843</v>
      </c>
      <c r="G3420" s="86"/>
    </row>
    <row r="3421" spans="1:7" x14ac:dyDescent="0.45">
      <c r="A3421" s="84">
        <v>99621</v>
      </c>
      <c r="B3421" s="84">
        <v>225</v>
      </c>
      <c r="C3421" s="84" t="s">
        <v>111</v>
      </c>
      <c r="D3421" s="84">
        <v>1999</v>
      </c>
      <c r="E3421" s="84" t="s">
        <v>108</v>
      </c>
      <c r="F3421" s="85">
        <v>180.3874893709048</v>
      </c>
      <c r="G3421" s="86" t="s">
        <v>278</v>
      </c>
    </row>
    <row r="3422" spans="1:7" x14ac:dyDescent="0.45">
      <c r="A3422" s="84">
        <v>99639</v>
      </c>
      <c r="B3422" s="84">
        <v>225</v>
      </c>
      <c r="C3422" s="84" t="s">
        <v>114</v>
      </c>
      <c r="D3422" s="84">
        <v>1999</v>
      </c>
      <c r="E3422" s="84" t="s">
        <v>108</v>
      </c>
      <c r="F3422" s="85">
        <v>262.77269870593932</v>
      </c>
      <c r="G3422" s="86" t="s">
        <v>278</v>
      </c>
    </row>
    <row r="3423" spans="1:7" x14ac:dyDescent="0.45">
      <c r="A3423" s="84">
        <v>99713</v>
      </c>
      <c r="B3423" s="84">
        <v>32</v>
      </c>
      <c r="C3423" s="84" t="s">
        <v>109</v>
      </c>
      <c r="D3423" s="84">
        <v>2005</v>
      </c>
      <c r="E3423" s="84" t="s">
        <v>108</v>
      </c>
      <c r="F3423" s="85">
        <v>17.805818131666399</v>
      </c>
      <c r="G3423" s="86" t="s">
        <v>338</v>
      </c>
    </row>
    <row r="3424" spans="1:7" ht="19.5" x14ac:dyDescent="0.45">
      <c r="A3424" s="84">
        <v>101932</v>
      </c>
      <c r="B3424" s="84">
        <v>25</v>
      </c>
      <c r="C3424" s="84" t="s">
        <v>109</v>
      </c>
      <c r="D3424" s="84">
        <v>2002</v>
      </c>
      <c r="E3424" s="84" t="s">
        <v>108</v>
      </c>
      <c r="F3424" s="85">
        <v>38.53081043587629</v>
      </c>
      <c r="G3424" s="86" t="s">
        <v>182</v>
      </c>
    </row>
    <row r="3425" spans="1:7" x14ac:dyDescent="0.45">
      <c r="A3425" s="84">
        <v>106143</v>
      </c>
      <c r="B3425" s="84">
        <v>160</v>
      </c>
      <c r="C3425" s="84" t="s">
        <v>109</v>
      </c>
      <c r="D3425" s="84">
        <v>2006</v>
      </c>
      <c r="E3425" s="84" t="s">
        <v>108</v>
      </c>
      <c r="F3425" s="85">
        <v>0.46175584240683398</v>
      </c>
      <c r="G3425" s="86"/>
    </row>
    <row r="3426" spans="1:7" x14ac:dyDescent="0.45">
      <c r="A3426" s="84">
        <v>106152</v>
      </c>
      <c r="B3426" s="84">
        <v>65</v>
      </c>
      <c r="C3426" s="84" t="s">
        <v>112</v>
      </c>
      <c r="D3426" s="84">
        <v>1901</v>
      </c>
      <c r="E3426" s="84" t="s">
        <v>108</v>
      </c>
      <c r="F3426" s="85">
        <v>22.762602554728179</v>
      </c>
      <c r="G3426" s="86"/>
    </row>
    <row r="3427" spans="1:7" x14ac:dyDescent="0.45">
      <c r="A3427" s="84">
        <v>108015</v>
      </c>
      <c r="B3427" s="84">
        <v>40</v>
      </c>
      <c r="C3427" s="84" t="s">
        <v>109</v>
      </c>
      <c r="D3427" s="84">
        <v>2006</v>
      </c>
      <c r="E3427" s="84" t="s">
        <v>108</v>
      </c>
      <c r="F3427" s="85">
        <v>63.118761653781782</v>
      </c>
      <c r="G3427" s="86"/>
    </row>
    <row r="3428" spans="1:7" x14ac:dyDescent="0.45">
      <c r="A3428" s="84">
        <v>112121</v>
      </c>
      <c r="B3428" s="84">
        <v>110</v>
      </c>
      <c r="C3428" s="84" t="s">
        <v>109</v>
      </c>
      <c r="D3428" s="84">
        <v>2008</v>
      </c>
      <c r="E3428" s="84" t="s">
        <v>108</v>
      </c>
      <c r="F3428" s="85">
        <v>165.70507084009651</v>
      </c>
      <c r="G3428" s="86"/>
    </row>
    <row r="3429" spans="1:7" x14ac:dyDescent="0.45">
      <c r="A3429" s="84">
        <v>113108</v>
      </c>
      <c r="B3429" s="84">
        <v>32</v>
      </c>
      <c r="C3429" s="84" t="s">
        <v>109</v>
      </c>
      <c r="D3429" s="84">
        <v>2005</v>
      </c>
      <c r="E3429" s="84" t="s">
        <v>108</v>
      </c>
      <c r="F3429" s="85">
        <v>37.849835047382328</v>
      </c>
      <c r="G3429" s="86"/>
    </row>
    <row r="3430" spans="1:7" x14ac:dyDescent="0.45">
      <c r="A3430" s="84">
        <v>113270</v>
      </c>
      <c r="B3430" s="84">
        <v>32</v>
      </c>
      <c r="C3430" s="84" t="s">
        <v>109</v>
      </c>
      <c r="D3430" s="84">
        <v>2006</v>
      </c>
      <c r="E3430" s="84" t="s">
        <v>108</v>
      </c>
      <c r="F3430" s="85">
        <v>38.572437499111068</v>
      </c>
      <c r="G3430" s="86"/>
    </row>
    <row r="3431" spans="1:7" x14ac:dyDescent="0.45">
      <c r="A3431" s="84">
        <v>113338</v>
      </c>
      <c r="B3431" s="84">
        <v>40</v>
      </c>
      <c r="C3431" s="84" t="s">
        <v>109</v>
      </c>
      <c r="D3431" s="84">
        <v>2005</v>
      </c>
      <c r="E3431" s="84" t="s">
        <v>108</v>
      </c>
      <c r="F3431" s="85">
        <v>21.938102595639911</v>
      </c>
      <c r="G3431" s="86"/>
    </row>
    <row r="3432" spans="1:7" x14ac:dyDescent="0.45">
      <c r="A3432" s="84">
        <v>113339</v>
      </c>
      <c r="B3432" s="84">
        <v>50</v>
      </c>
      <c r="C3432" s="84" t="s">
        <v>109</v>
      </c>
      <c r="D3432" s="84">
        <v>2005</v>
      </c>
      <c r="E3432" s="84" t="s">
        <v>108</v>
      </c>
      <c r="F3432" s="85">
        <v>15.57021476231154</v>
      </c>
      <c r="G3432" s="86"/>
    </row>
    <row r="3433" spans="1:7" x14ac:dyDescent="0.45">
      <c r="A3433" s="84">
        <v>116846</v>
      </c>
      <c r="B3433" s="84">
        <v>100</v>
      </c>
      <c r="C3433" s="84" t="s">
        <v>112</v>
      </c>
      <c r="D3433" s="84">
        <v>1991</v>
      </c>
      <c r="E3433" s="84" t="s">
        <v>108</v>
      </c>
      <c r="F3433" s="85">
        <v>51.536529595570741</v>
      </c>
      <c r="G3433" s="86"/>
    </row>
    <row r="3434" spans="1:7" x14ac:dyDescent="0.45">
      <c r="A3434" s="84">
        <v>116847</v>
      </c>
      <c r="B3434" s="84">
        <v>110</v>
      </c>
      <c r="C3434" s="84" t="s">
        <v>109</v>
      </c>
      <c r="D3434" s="84">
        <v>2010</v>
      </c>
      <c r="E3434" s="84" t="s">
        <v>108</v>
      </c>
      <c r="F3434" s="85">
        <v>11.61022047410238</v>
      </c>
      <c r="G3434" s="86"/>
    </row>
    <row r="3435" spans="1:7" x14ac:dyDescent="0.45">
      <c r="A3435" s="84">
        <v>123610</v>
      </c>
      <c r="B3435" s="84">
        <v>75</v>
      </c>
      <c r="C3435" s="84" t="s">
        <v>109</v>
      </c>
      <c r="D3435" s="84">
        <v>2013</v>
      </c>
      <c r="E3435" s="84" t="s">
        <v>108</v>
      </c>
      <c r="F3435" s="85">
        <v>26.840320549069389</v>
      </c>
      <c r="G3435" s="86"/>
    </row>
    <row r="3436" spans="1:7" x14ac:dyDescent="0.45">
      <c r="A3436" s="84">
        <v>124427</v>
      </c>
      <c r="B3436" s="84">
        <v>100</v>
      </c>
      <c r="C3436" s="84" t="s">
        <v>112</v>
      </c>
      <c r="D3436" s="84">
        <v>1991</v>
      </c>
      <c r="E3436" s="84" t="s">
        <v>108</v>
      </c>
      <c r="F3436" s="85">
        <v>70.170094224947135</v>
      </c>
      <c r="G3436" s="86"/>
    </row>
    <row r="3437" spans="1:7" x14ac:dyDescent="0.45">
      <c r="A3437" s="84">
        <v>125643</v>
      </c>
      <c r="B3437" s="84">
        <v>90</v>
      </c>
      <c r="C3437" s="84" t="s">
        <v>109</v>
      </c>
      <c r="D3437" s="84">
        <v>2002</v>
      </c>
      <c r="E3437" s="84" t="s">
        <v>108</v>
      </c>
      <c r="F3437" s="85">
        <v>258.81555071468961</v>
      </c>
      <c r="G3437" s="86"/>
    </row>
    <row r="3438" spans="1:7" x14ac:dyDescent="0.45">
      <c r="A3438" s="84">
        <v>125782</v>
      </c>
      <c r="B3438" s="84">
        <v>160</v>
      </c>
      <c r="C3438" s="84" t="s">
        <v>109</v>
      </c>
      <c r="D3438" s="84">
        <v>2006</v>
      </c>
      <c r="E3438" s="84" t="s">
        <v>108</v>
      </c>
      <c r="F3438" s="85">
        <v>11.67242400938097</v>
      </c>
      <c r="G3438" s="86"/>
    </row>
    <row r="3439" spans="1:7" x14ac:dyDescent="0.45">
      <c r="A3439" s="84">
        <v>125786</v>
      </c>
      <c r="B3439" s="84">
        <v>110</v>
      </c>
      <c r="C3439" s="84" t="s">
        <v>109</v>
      </c>
      <c r="D3439" s="84">
        <v>2015</v>
      </c>
      <c r="E3439" s="84" t="s">
        <v>108</v>
      </c>
      <c r="F3439" s="85">
        <v>0.35829587815039499</v>
      </c>
      <c r="G3439" s="86"/>
    </row>
    <row r="3440" spans="1:7" x14ac:dyDescent="0.45">
      <c r="A3440" s="84">
        <v>125794</v>
      </c>
      <c r="B3440" s="84">
        <v>90</v>
      </c>
      <c r="C3440" s="84" t="s">
        <v>109</v>
      </c>
      <c r="D3440" s="84">
        <v>2005</v>
      </c>
      <c r="E3440" s="84" t="s">
        <v>108</v>
      </c>
      <c r="F3440" s="85">
        <v>98.543797497115278</v>
      </c>
      <c r="G3440" s="86"/>
    </row>
    <row r="3441" spans="1:7" x14ac:dyDescent="0.45">
      <c r="A3441" s="84">
        <v>125832</v>
      </c>
      <c r="B3441" s="84">
        <v>110</v>
      </c>
      <c r="C3441" s="84" t="s">
        <v>109</v>
      </c>
      <c r="D3441" s="84">
        <v>2015</v>
      </c>
      <c r="E3441" s="84" t="s">
        <v>108</v>
      </c>
      <c r="F3441" s="85">
        <v>0.82773776267467003</v>
      </c>
      <c r="G3441" s="86"/>
    </row>
    <row r="3442" spans="1:7" x14ac:dyDescent="0.45">
      <c r="A3442" s="84">
        <v>125841</v>
      </c>
      <c r="B3442" s="84">
        <v>110</v>
      </c>
      <c r="C3442" s="84" t="s">
        <v>109</v>
      </c>
      <c r="D3442" s="84">
        <v>2015</v>
      </c>
      <c r="E3442" s="84" t="s">
        <v>108</v>
      </c>
      <c r="F3442" s="85">
        <v>73.259668181547539</v>
      </c>
      <c r="G3442" s="86"/>
    </row>
    <row r="3443" spans="1:7" x14ac:dyDescent="0.45">
      <c r="A3443" s="84">
        <v>133856</v>
      </c>
      <c r="B3443" s="84">
        <v>225</v>
      </c>
      <c r="C3443" s="84" t="s">
        <v>109</v>
      </c>
      <c r="D3443" s="84">
        <v>2006</v>
      </c>
      <c r="E3443" s="84" t="s">
        <v>108</v>
      </c>
      <c r="F3443" s="85">
        <v>903.00208620925775</v>
      </c>
      <c r="G3443" s="86"/>
    </row>
    <row r="3444" spans="1:7" x14ac:dyDescent="0.45">
      <c r="A3444" s="84">
        <v>133857</v>
      </c>
      <c r="B3444" s="84">
        <v>110</v>
      </c>
      <c r="C3444" s="84" t="s">
        <v>109</v>
      </c>
      <c r="D3444" s="84">
        <v>2005</v>
      </c>
      <c r="E3444" s="84" t="s">
        <v>108</v>
      </c>
      <c r="F3444" s="85">
        <v>471.13604610590482</v>
      </c>
      <c r="G3444" s="86"/>
    </row>
    <row r="3445" spans="1:7" x14ac:dyDescent="0.45">
      <c r="A3445" s="84">
        <v>133858</v>
      </c>
      <c r="B3445" s="84">
        <v>63</v>
      </c>
      <c r="C3445" s="84" t="s">
        <v>109</v>
      </c>
      <c r="D3445" s="84">
        <v>2006</v>
      </c>
      <c r="E3445" s="84" t="s">
        <v>108</v>
      </c>
      <c r="F3445" s="85">
        <v>156.89890226503559</v>
      </c>
      <c r="G3445" s="86"/>
    </row>
    <row r="3446" spans="1:7" x14ac:dyDescent="0.45">
      <c r="A3446" s="84">
        <v>133859</v>
      </c>
      <c r="B3446" s="84">
        <v>90</v>
      </c>
      <c r="C3446" s="84" t="s">
        <v>109</v>
      </c>
      <c r="D3446" s="84">
        <v>2005</v>
      </c>
      <c r="E3446" s="84" t="s">
        <v>108</v>
      </c>
      <c r="F3446" s="85">
        <v>190.6451758648935</v>
      </c>
      <c r="G3446" s="86"/>
    </row>
    <row r="3447" spans="1:7" x14ac:dyDescent="0.45">
      <c r="A3447" s="84">
        <v>133861</v>
      </c>
      <c r="B3447" s="84">
        <v>110</v>
      </c>
      <c r="C3447" s="84" t="s">
        <v>109</v>
      </c>
      <c r="D3447" s="84">
        <v>2005</v>
      </c>
      <c r="E3447" s="84" t="s">
        <v>108</v>
      </c>
      <c r="F3447" s="85">
        <v>4.9828973390779439</v>
      </c>
      <c r="G3447" s="86"/>
    </row>
    <row r="3448" spans="1:7" x14ac:dyDescent="0.45">
      <c r="A3448" s="84">
        <v>133863</v>
      </c>
      <c r="B3448" s="84">
        <v>90</v>
      </c>
      <c r="C3448" s="84" t="s">
        <v>109</v>
      </c>
      <c r="D3448" s="84">
        <v>2005</v>
      </c>
      <c r="E3448" s="84" t="s">
        <v>108</v>
      </c>
      <c r="F3448" s="85">
        <v>102.9717990012679</v>
      </c>
      <c r="G3448" s="86"/>
    </row>
    <row r="3449" spans="1:7" x14ac:dyDescent="0.45">
      <c r="A3449" s="84">
        <v>133871</v>
      </c>
      <c r="B3449" s="84">
        <v>50</v>
      </c>
      <c r="C3449" s="84" t="s">
        <v>109</v>
      </c>
      <c r="D3449" s="84">
        <v>2005</v>
      </c>
      <c r="E3449" s="84" t="s">
        <v>108</v>
      </c>
      <c r="F3449" s="85">
        <v>100.9391351751905</v>
      </c>
      <c r="G3449" s="86"/>
    </row>
    <row r="3450" spans="1:7" x14ac:dyDescent="0.45">
      <c r="A3450" s="84">
        <v>134185</v>
      </c>
      <c r="B3450" s="84">
        <v>160</v>
      </c>
      <c r="C3450" s="84" t="s">
        <v>109</v>
      </c>
      <c r="D3450" s="84">
        <v>1901</v>
      </c>
      <c r="E3450" s="84" t="s">
        <v>108</v>
      </c>
      <c r="F3450" s="85">
        <v>165.61928643585651</v>
      </c>
      <c r="G3450" s="86"/>
    </row>
    <row r="3451" spans="1:7" x14ac:dyDescent="0.45">
      <c r="A3451" s="84">
        <v>134188</v>
      </c>
      <c r="B3451" s="84">
        <v>100</v>
      </c>
      <c r="C3451" s="84" t="s">
        <v>112</v>
      </c>
      <c r="D3451" s="84">
        <v>1977</v>
      </c>
      <c r="E3451" s="84" t="s">
        <v>108</v>
      </c>
      <c r="F3451" s="85">
        <v>296.78859226378609</v>
      </c>
      <c r="G3451" s="86"/>
    </row>
    <row r="3452" spans="1:7" ht="19.5" x14ac:dyDescent="0.45">
      <c r="A3452" s="84">
        <v>134189</v>
      </c>
      <c r="B3452" s="84">
        <v>100</v>
      </c>
      <c r="C3452" s="84" t="s">
        <v>112</v>
      </c>
      <c r="D3452" s="84">
        <v>1901</v>
      </c>
      <c r="E3452" s="84" t="s">
        <v>108</v>
      </c>
      <c r="F3452" s="85">
        <v>63.238817844694353</v>
      </c>
      <c r="G3452" s="86" t="s">
        <v>183</v>
      </c>
    </row>
    <row r="3453" spans="1:7" x14ac:dyDescent="0.45">
      <c r="A3453" s="84">
        <v>134190</v>
      </c>
      <c r="B3453" s="84"/>
      <c r="C3453" s="84"/>
      <c r="D3453" s="84">
        <v>1901</v>
      </c>
      <c r="E3453" s="84" t="s">
        <v>108</v>
      </c>
      <c r="F3453" s="85">
        <v>34.284326340316888</v>
      </c>
      <c r="G3453" s="86"/>
    </row>
    <row r="3454" spans="1:7" x14ac:dyDescent="0.45">
      <c r="A3454" s="84">
        <v>134191</v>
      </c>
      <c r="B3454" s="84">
        <v>90</v>
      </c>
      <c r="C3454" s="84" t="s">
        <v>109</v>
      </c>
      <c r="D3454" s="84">
        <v>2002</v>
      </c>
      <c r="E3454" s="84" t="s">
        <v>108</v>
      </c>
      <c r="F3454" s="85">
        <v>4.1713579920494182</v>
      </c>
      <c r="G3454" s="86"/>
    </row>
    <row r="3455" spans="1:7" x14ac:dyDescent="0.45">
      <c r="A3455" s="84">
        <v>134192</v>
      </c>
      <c r="B3455" s="84">
        <v>90</v>
      </c>
      <c r="C3455" s="84" t="s">
        <v>109</v>
      </c>
      <c r="D3455" s="84">
        <v>2006</v>
      </c>
      <c r="E3455" s="84" t="s">
        <v>108</v>
      </c>
      <c r="F3455" s="85">
        <v>239.8864774611977</v>
      </c>
      <c r="G3455" s="86"/>
    </row>
    <row r="3456" spans="1:7" x14ac:dyDescent="0.45">
      <c r="A3456" s="84">
        <v>134205</v>
      </c>
      <c r="B3456" s="84">
        <v>90</v>
      </c>
      <c r="C3456" s="84" t="s">
        <v>109</v>
      </c>
      <c r="D3456" s="84">
        <v>2002</v>
      </c>
      <c r="E3456" s="84" t="s">
        <v>108</v>
      </c>
      <c r="F3456" s="85">
        <v>182.68817580207559</v>
      </c>
      <c r="G3456" s="86"/>
    </row>
    <row r="3457" spans="1:7" x14ac:dyDescent="0.45">
      <c r="A3457" s="84">
        <v>134206</v>
      </c>
      <c r="B3457" s="84">
        <v>100</v>
      </c>
      <c r="C3457" s="84" t="s">
        <v>112</v>
      </c>
      <c r="D3457" s="84">
        <v>1901</v>
      </c>
      <c r="E3457" s="84" t="s">
        <v>108</v>
      </c>
      <c r="F3457" s="85">
        <v>129.5003394366407</v>
      </c>
      <c r="G3457" s="86"/>
    </row>
    <row r="3458" spans="1:7" x14ac:dyDescent="0.45">
      <c r="A3458" s="84">
        <v>158035</v>
      </c>
      <c r="B3458" s="84">
        <v>63</v>
      </c>
      <c r="C3458" s="84" t="s">
        <v>109</v>
      </c>
      <c r="D3458" s="84">
        <v>2005</v>
      </c>
      <c r="E3458" s="84" t="s">
        <v>108</v>
      </c>
      <c r="F3458" s="85">
        <v>42.148384059748047</v>
      </c>
      <c r="G3458" s="86"/>
    </row>
    <row r="3459" spans="1:7" x14ac:dyDescent="0.45">
      <c r="A3459" s="84">
        <v>158037</v>
      </c>
      <c r="B3459" s="84">
        <v>63</v>
      </c>
      <c r="C3459" s="84" t="s">
        <v>109</v>
      </c>
      <c r="D3459" s="84">
        <v>2019</v>
      </c>
      <c r="E3459" s="84" t="s">
        <v>108</v>
      </c>
      <c r="F3459" s="85">
        <v>59.26062493930641</v>
      </c>
      <c r="G3459" s="86"/>
    </row>
    <row r="3460" spans="1:7" x14ac:dyDescent="0.45">
      <c r="A3460" s="84">
        <v>106212</v>
      </c>
      <c r="B3460" s="84">
        <v>50</v>
      </c>
      <c r="C3460" s="84" t="s">
        <v>112</v>
      </c>
      <c r="D3460" s="84">
        <v>1970</v>
      </c>
      <c r="E3460" s="84" t="s">
        <v>108</v>
      </c>
      <c r="F3460" s="85">
        <v>37.182500365756923</v>
      </c>
      <c r="G3460" s="86"/>
    </row>
    <row r="3461" spans="1:7" x14ac:dyDescent="0.45">
      <c r="A3461" s="84">
        <v>113232</v>
      </c>
      <c r="B3461" s="84">
        <v>90</v>
      </c>
      <c r="C3461" s="84" t="s">
        <v>109</v>
      </c>
      <c r="D3461" s="84">
        <v>2000</v>
      </c>
      <c r="E3461" s="84" t="s">
        <v>108</v>
      </c>
      <c r="F3461" s="85">
        <v>239.56706772465091</v>
      </c>
      <c r="G3461" s="86"/>
    </row>
    <row r="3462" spans="1:7" x14ac:dyDescent="0.45">
      <c r="A3462" s="84">
        <v>117601</v>
      </c>
      <c r="B3462" s="84">
        <v>40</v>
      </c>
      <c r="C3462" s="84" t="s">
        <v>109</v>
      </c>
      <c r="D3462" s="84">
        <v>2002</v>
      </c>
      <c r="E3462" s="84" t="s">
        <v>108</v>
      </c>
      <c r="F3462" s="85">
        <v>48.010052812860863</v>
      </c>
      <c r="G3462" s="86"/>
    </row>
    <row r="3463" spans="1:7" x14ac:dyDescent="0.45">
      <c r="A3463" s="84">
        <v>123477</v>
      </c>
      <c r="B3463" s="84">
        <v>75</v>
      </c>
      <c r="C3463" s="84" t="s">
        <v>109</v>
      </c>
      <c r="D3463" s="84">
        <v>2014</v>
      </c>
      <c r="E3463" s="84" t="s">
        <v>108</v>
      </c>
      <c r="F3463" s="85">
        <v>91.319277875943783</v>
      </c>
      <c r="G3463" s="86"/>
    </row>
    <row r="3464" spans="1:7" x14ac:dyDescent="0.45">
      <c r="A3464" s="84">
        <v>126174</v>
      </c>
      <c r="B3464" s="84">
        <v>90</v>
      </c>
      <c r="C3464" s="84" t="s">
        <v>109</v>
      </c>
      <c r="D3464" s="84">
        <v>2000</v>
      </c>
      <c r="E3464" s="84" t="s">
        <v>108</v>
      </c>
      <c r="F3464" s="85">
        <v>92.961872591685335</v>
      </c>
      <c r="G3464" s="86"/>
    </row>
    <row r="3465" spans="1:7" x14ac:dyDescent="0.45">
      <c r="A3465" s="84">
        <v>126211</v>
      </c>
      <c r="B3465" s="84">
        <v>63</v>
      </c>
      <c r="C3465" s="84" t="s">
        <v>109</v>
      </c>
      <c r="D3465" s="84">
        <v>2015</v>
      </c>
      <c r="E3465" s="84" t="s">
        <v>108</v>
      </c>
      <c r="F3465" s="85">
        <v>31.027411575149021</v>
      </c>
      <c r="G3465" s="86"/>
    </row>
    <row r="3466" spans="1:7" x14ac:dyDescent="0.45">
      <c r="A3466" s="84">
        <v>126212</v>
      </c>
      <c r="B3466" s="84">
        <v>63</v>
      </c>
      <c r="C3466" s="84" t="s">
        <v>109</v>
      </c>
      <c r="D3466" s="84">
        <v>2014</v>
      </c>
      <c r="E3466" s="84" t="s">
        <v>108</v>
      </c>
      <c r="F3466" s="85">
        <v>1.040168360163598</v>
      </c>
      <c r="G3466" s="86"/>
    </row>
    <row r="3467" spans="1:7" x14ac:dyDescent="0.45">
      <c r="A3467" s="84">
        <v>126213</v>
      </c>
      <c r="B3467" s="84">
        <v>75</v>
      </c>
      <c r="C3467" s="84" t="s">
        <v>109</v>
      </c>
      <c r="D3467" s="84">
        <v>2015</v>
      </c>
      <c r="E3467" s="84" t="s">
        <v>108</v>
      </c>
      <c r="F3467" s="85">
        <v>7.1709837606478164</v>
      </c>
      <c r="G3467" s="86"/>
    </row>
    <row r="3468" spans="1:7" x14ac:dyDescent="0.45">
      <c r="A3468" s="84">
        <v>126230</v>
      </c>
      <c r="B3468" s="84">
        <v>110</v>
      </c>
      <c r="C3468" s="84" t="s">
        <v>109</v>
      </c>
      <c r="D3468" s="84">
        <v>2006</v>
      </c>
      <c r="E3468" s="84" t="s">
        <v>108</v>
      </c>
      <c r="F3468" s="85">
        <v>75.765251181737199</v>
      </c>
      <c r="G3468" s="86"/>
    </row>
    <row r="3469" spans="1:7" x14ac:dyDescent="0.45">
      <c r="A3469" s="84">
        <v>126233</v>
      </c>
      <c r="B3469" s="84">
        <v>110</v>
      </c>
      <c r="C3469" s="84" t="s">
        <v>109</v>
      </c>
      <c r="D3469" s="84">
        <v>2015</v>
      </c>
      <c r="E3469" s="84" t="s">
        <v>108</v>
      </c>
      <c r="F3469" s="85">
        <v>3.43356228457063</v>
      </c>
      <c r="G3469" s="86"/>
    </row>
    <row r="3470" spans="1:7" x14ac:dyDescent="0.45">
      <c r="A3470" s="84">
        <v>126244</v>
      </c>
      <c r="B3470" s="84">
        <v>63</v>
      </c>
      <c r="C3470" s="84" t="s">
        <v>109</v>
      </c>
      <c r="D3470" s="84">
        <v>2015</v>
      </c>
      <c r="E3470" s="84" t="s">
        <v>108</v>
      </c>
      <c r="F3470" s="85">
        <v>33.047476697710067</v>
      </c>
      <c r="G3470" s="86"/>
    </row>
    <row r="3471" spans="1:7" x14ac:dyDescent="0.45">
      <c r="A3471" s="84">
        <v>126252</v>
      </c>
      <c r="B3471" s="84">
        <v>110</v>
      </c>
      <c r="C3471" s="84" t="s">
        <v>109</v>
      </c>
      <c r="D3471" s="84">
        <v>2015</v>
      </c>
      <c r="E3471" s="84" t="s">
        <v>108</v>
      </c>
      <c r="F3471" s="85">
        <v>216.47939910567021</v>
      </c>
      <c r="G3471" s="86"/>
    </row>
    <row r="3472" spans="1:7" x14ac:dyDescent="0.45">
      <c r="A3472" s="84">
        <v>126253</v>
      </c>
      <c r="B3472" s="84">
        <v>63</v>
      </c>
      <c r="C3472" s="84" t="s">
        <v>109</v>
      </c>
      <c r="D3472" s="84">
        <v>2015</v>
      </c>
      <c r="E3472" s="84" t="s">
        <v>108</v>
      </c>
      <c r="F3472" s="85">
        <v>11.67734244785146</v>
      </c>
      <c r="G3472" s="86"/>
    </row>
    <row r="3473" spans="1:7" x14ac:dyDescent="0.45">
      <c r="A3473" s="84">
        <v>126257</v>
      </c>
      <c r="B3473" s="84">
        <v>63</v>
      </c>
      <c r="C3473" s="84" t="s">
        <v>109</v>
      </c>
      <c r="D3473" s="84">
        <v>2015</v>
      </c>
      <c r="E3473" s="84" t="s">
        <v>108</v>
      </c>
      <c r="F3473" s="85">
        <v>32.547314303314749</v>
      </c>
      <c r="G3473" s="86"/>
    </row>
    <row r="3474" spans="1:7" x14ac:dyDescent="0.45">
      <c r="A3474" s="84">
        <v>132264</v>
      </c>
      <c r="B3474" s="84">
        <v>90</v>
      </c>
      <c r="C3474" s="84" t="s">
        <v>109</v>
      </c>
      <c r="D3474" s="84">
        <v>2002</v>
      </c>
      <c r="E3474" s="84" t="s">
        <v>108</v>
      </c>
      <c r="F3474" s="85">
        <v>206.71292562682049</v>
      </c>
      <c r="G3474" s="86"/>
    </row>
    <row r="3475" spans="1:7" x14ac:dyDescent="0.45">
      <c r="A3475" s="84">
        <v>134194</v>
      </c>
      <c r="B3475" s="84">
        <v>160</v>
      </c>
      <c r="C3475" s="84" t="s">
        <v>109</v>
      </c>
      <c r="D3475" s="84">
        <v>2005</v>
      </c>
      <c r="E3475" s="84" t="s">
        <v>108</v>
      </c>
      <c r="F3475" s="85">
        <v>340.98896131803667</v>
      </c>
      <c r="G3475" s="86"/>
    </row>
    <row r="3476" spans="1:7" x14ac:dyDescent="0.45">
      <c r="A3476" s="84">
        <v>134196</v>
      </c>
      <c r="B3476" s="84">
        <v>50</v>
      </c>
      <c r="C3476" s="84" t="s">
        <v>109</v>
      </c>
      <c r="D3476" s="84">
        <v>2005</v>
      </c>
      <c r="E3476" s="84" t="s">
        <v>108</v>
      </c>
      <c r="F3476" s="85">
        <v>93.987361246113593</v>
      </c>
      <c r="G3476" s="86"/>
    </row>
    <row r="3477" spans="1:7" x14ac:dyDescent="0.45">
      <c r="A3477" s="84">
        <v>134197</v>
      </c>
      <c r="B3477" s="84">
        <v>50</v>
      </c>
      <c r="C3477" s="84" t="s">
        <v>109</v>
      </c>
      <c r="D3477" s="84">
        <v>2005</v>
      </c>
      <c r="E3477" s="84" t="s">
        <v>108</v>
      </c>
      <c r="F3477" s="85">
        <v>131.6284697306001</v>
      </c>
      <c r="G3477" s="86"/>
    </row>
    <row r="3478" spans="1:7" x14ac:dyDescent="0.45">
      <c r="A3478" s="84">
        <v>134204</v>
      </c>
      <c r="B3478" s="84">
        <v>90</v>
      </c>
      <c r="C3478" s="84" t="s">
        <v>109</v>
      </c>
      <c r="D3478" s="84">
        <v>2006</v>
      </c>
      <c r="E3478" s="84" t="s">
        <v>108</v>
      </c>
      <c r="F3478" s="85">
        <v>207.9577941962732</v>
      </c>
      <c r="G3478" s="86"/>
    </row>
    <row r="3479" spans="1:7" x14ac:dyDescent="0.45">
      <c r="A3479" s="84">
        <v>135103</v>
      </c>
      <c r="B3479" s="84">
        <v>90</v>
      </c>
      <c r="C3479" s="84" t="s">
        <v>109</v>
      </c>
      <c r="D3479" s="84">
        <v>2000</v>
      </c>
      <c r="E3479" s="84" t="s">
        <v>108</v>
      </c>
      <c r="F3479" s="85">
        <v>5.6683487004274777</v>
      </c>
      <c r="G3479" s="86"/>
    </row>
    <row r="3480" spans="1:7" x14ac:dyDescent="0.45">
      <c r="A3480" s="84">
        <v>150239</v>
      </c>
      <c r="B3480" s="84">
        <v>75</v>
      </c>
      <c r="C3480" s="84" t="s">
        <v>109</v>
      </c>
      <c r="D3480" s="84">
        <v>0</v>
      </c>
      <c r="E3480" s="84" t="s">
        <v>108</v>
      </c>
      <c r="F3480" s="85">
        <v>2.3910397524175502</v>
      </c>
      <c r="G3480" s="86"/>
    </row>
    <row r="3481" spans="1:7" x14ac:dyDescent="0.45">
      <c r="A3481" s="84">
        <v>101742</v>
      </c>
      <c r="B3481" s="84"/>
      <c r="C3481" s="84"/>
      <c r="D3481" s="84">
        <v>1901</v>
      </c>
      <c r="E3481" s="84" t="s">
        <v>108</v>
      </c>
      <c r="F3481" s="85">
        <v>1.0818320478694281</v>
      </c>
      <c r="G3481" s="86"/>
    </row>
    <row r="3482" spans="1:7" x14ac:dyDescent="0.45">
      <c r="A3482" s="84">
        <v>106320</v>
      </c>
      <c r="B3482" s="84">
        <v>25</v>
      </c>
      <c r="C3482" s="84" t="s">
        <v>111</v>
      </c>
      <c r="D3482" s="84">
        <v>1901</v>
      </c>
      <c r="E3482" s="84" t="s">
        <v>108</v>
      </c>
      <c r="F3482" s="85">
        <v>20.227730207249621</v>
      </c>
      <c r="G3482" s="86"/>
    </row>
    <row r="3483" spans="1:7" x14ac:dyDescent="0.45">
      <c r="A3483" s="84">
        <v>101631</v>
      </c>
      <c r="B3483" s="84"/>
      <c r="C3483" s="84"/>
      <c r="D3483" s="84">
        <v>1901</v>
      </c>
      <c r="E3483" s="84" t="s">
        <v>108</v>
      </c>
      <c r="F3483" s="85">
        <v>1.2865367012413349</v>
      </c>
      <c r="G3483" s="86"/>
    </row>
    <row r="3484" spans="1:7" x14ac:dyDescent="0.45">
      <c r="A3484" s="84">
        <v>134186</v>
      </c>
      <c r="B3484" s="84">
        <v>50</v>
      </c>
      <c r="C3484" s="84" t="s">
        <v>109</v>
      </c>
      <c r="D3484" s="84">
        <v>2005</v>
      </c>
      <c r="E3484" s="84" t="s">
        <v>108</v>
      </c>
      <c r="F3484" s="85">
        <v>81.314528545555021</v>
      </c>
      <c r="G3484" s="86"/>
    </row>
    <row r="3485" spans="1:7" x14ac:dyDescent="0.45">
      <c r="A3485" s="84">
        <v>112108</v>
      </c>
      <c r="B3485" s="84"/>
      <c r="C3485" s="84"/>
      <c r="D3485" s="84">
        <v>1901</v>
      </c>
      <c r="E3485" s="84" t="s">
        <v>108</v>
      </c>
      <c r="F3485" s="85">
        <v>45.168288024858413</v>
      </c>
      <c r="G3485" s="86"/>
    </row>
    <row r="3486" spans="1:7" x14ac:dyDescent="0.45">
      <c r="A3486" s="84">
        <v>134187</v>
      </c>
      <c r="B3486" s="84"/>
      <c r="C3486" s="84"/>
      <c r="D3486" s="84">
        <v>1901</v>
      </c>
      <c r="E3486" s="84" t="s">
        <v>108</v>
      </c>
      <c r="F3486" s="85">
        <v>18.742180649664359</v>
      </c>
      <c r="G3486" s="86"/>
    </row>
    <row r="3487" spans="1:7" x14ac:dyDescent="0.45">
      <c r="A3487" s="84"/>
      <c r="B3487" s="84"/>
      <c r="C3487" s="84"/>
      <c r="D3487" s="84">
        <v>1901</v>
      </c>
      <c r="E3487" s="84"/>
      <c r="F3487" s="85">
        <v>1.713301463644981</v>
      </c>
      <c r="G3487" s="86"/>
    </row>
    <row r="3488" spans="1:7" x14ac:dyDescent="0.45">
      <c r="A3488" s="84">
        <v>117880</v>
      </c>
      <c r="B3488" s="84">
        <v>63</v>
      </c>
      <c r="C3488" s="84" t="s">
        <v>109</v>
      </c>
      <c r="D3488" s="84">
        <v>2001</v>
      </c>
      <c r="E3488" s="84" t="s">
        <v>108</v>
      </c>
      <c r="F3488" s="85">
        <v>24.275616471412921</v>
      </c>
      <c r="G3488" s="86"/>
    </row>
    <row r="3489" spans="1:7" x14ac:dyDescent="0.45">
      <c r="A3489" s="84">
        <v>99672</v>
      </c>
      <c r="B3489" s="84">
        <v>50</v>
      </c>
      <c r="C3489" s="84" t="s">
        <v>111</v>
      </c>
      <c r="D3489" s="84">
        <v>2001</v>
      </c>
      <c r="E3489" s="84" t="s">
        <v>108</v>
      </c>
      <c r="F3489" s="85">
        <v>32.056919668784971</v>
      </c>
      <c r="G3489" s="86"/>
    </row>
    <row r="3490" spans="1:7" x14ac:dyDescent="0.45">
      <c r="A3490" s="84">
        <v>99673</v>
      </c>
      <c r="B3490" s="84">
        <v>32</v>
      </c>
      <c r="C3490" s="84" t="s">
        <v>111</v>
      </c>
      <c r="D3490" s="84">
        <v>2001</v>
      </c>
      <c r="E3490" s="84" t="s">
        <v>108</v>
      </c>
      <c r="F3490" s="85">
        <v>38.811089488601851</v>
      </c>
      <c r="G3490" s="86"/>
    </row>
    <row r="3491" spans="1:7" x14ac:dyDescent="0.45">
      <c r="A3491" s="84">
        <v>108119</v>
      </c>
      <c r="B3491" s="84">
        <v>225</v>
      </c>
      <c r="C3491" s="84" t="s">
        <v>109</v>
      </c>
      <c r="D3491" s="84">
        <v>2006</v>
      </c>
      <c r="E3491" s="84" t="s">
        <v>108</v>
      </c>
      <c r="F3491" s="85">
        <v>50.16730464102136</v>
      </c>
      <c r="G3491" s="86"/>
    </row>
    <row r="3492" spans="1:7" x14ac:dyDescent="0.45">
      <c r="A3492" s="84">
        <v>134770</v>
      </c>
      <c r="B3492" s="84">
        <v>40</v>
      </c>
      <c r="C3492" s="84" t="s">
        <v>111</v>
      </c>
      <c r="D3492" s="84">
        <v>2001</v>
      </c>
      <c r="E3492" s="84" t="s">
        <v>108</v>
      </c>
      <c r="F3492" s="85">
        <v>64.702066149474689</v>
      </c>
      <c r="G3492" s="86"/>
    </row>
    <row r="3493" spans="1:7" x14ac:dyDescent="0.45">
      <c r="A3493" s="84">
        <v>99842</v>
      </c>
      <c r="B3493" s="84">
        <v>50</v>
      </c>
      <c r="C3493" s="84" t="s">
        <v>111</v>
      </c>
      <c r="D3493" s="84">
        <v>2000</v>
      </c>
      <c r="E3493" s="84" t="s">
        <v>108</v>
      </c>
      <c r="F3493" s="85">
        <v>313.34977679754451</v>
      </c>
      <c r="G3493" s="86" t="s">
        <v>339</v>
      </c>
    </row>
    <row r="3494" spans="1:7" x14ac:dyDescent="0.45">
      <c r="A3494" s="84">
        <v>99843</v>
      </c>
      <c r="B3494" s="84">
        <v>25</v>
      </c>
      <c r="C3494" s="84" t="s">
        <v>115</v>
      </c>
      <c r="D3494" s="84">
        <v>1900</v>
      </c>
      <c r="E3494" s="84" t="s">
        <v>108</v>
      </c>
      <c r="F3494" s="85">
        <v>20.668342938061279</v>
      </c>
      <c r="G3494" s="86" t="s">
        <v>339</v>
      </c>
    </row>
    <row r="3495" spans="1:7" x14ac:dyDescent="0.45">
      <c r="A3495" s="84">
        <v>99879</v>
      </c>
      <c r="B3495" s="84">
        <v>100</v>
      </c>
      <c r="C3495" s="84" t="s">
        <v>115</v>
      </c>
      <c r="D3495" s="84">
        <v>1991</v>
      </c>
      <c r="E3495" s="84" t="s">
        <v>108</v>
      </c>
      <c r="F3495" s="85">
        <v>292.37673681977247</v>
      </c>
      <c r="G3495" s="86" t="s">
        <v>340</v>
      </c>
    </row>
    <row r="3496" spans="1:7" x14ac:dyDescent="0.45">
      <c r="A3496" s="84">
        <v>99948</v>
      </c>
      <c r="B3496" s="84">
        <v>63</v>
      </c>
      <c r="C3496" s="84" t="s">
        <v>109</v>
      </c>
      <c r="D3496" s="84">
        <v>2003</v>
      </c>
      <c r="E3496" s="84" t="s">
        <v>108</v>
      </c>
      <c r="F3496" s="85">
        <v>112.7695176189213</v>
      </c>
      <c r="G3496" s="86"/>
    </row>
    <row r="3497" spans="1:7" x14ac:dyDescent="0.45">
      <c r="A3497" s="84">
        <v>99949</v>
      </c>
      <c r="B3497" s="84">
        <v>110</v>
      </c>
      <c r="C3497" s="84" t="s">
        <v>109</v>
      </c>
      <c r="D3497" s="84">
        <v>2002</v>
      </c>
      <c r="E3497" s="84" t="s">
        <v>108</v>
      </c>
      <c r="F3497" s="85">
        <v>165.97110943468141</v>
      </c>
      <c r="G3497" s="86"/>
    </row>
    <row r="3498" spans="1:7" x14ac:dyDescent="0.45">
      <c r="A3498" s="84">
        <v>99951</v>
      </c>
      <c r="B3498" s="84">
        <v>100</v>
      </c>
      <c r="C3498" s="84" t="s">
        <v>112</v>
      </c>
      <c r="D3498" s="84">
        <v>1901</v>
      </c>
      <c r="E3498" s="84" t="s">
        <v>108</v>
      </c>
      <c r="F3498" s="85">
        <v>116.0071331225862</v>
      </c>
      <c r="G3498" s="86"/>
    </row>
    <row r="3499" spans="1:7" x14ac:dyDescent="0.45">
      <c r="A3499" s="84">
        <v>103449</v>
      </c>
      <c r="B3499" s="84"/>
      <c r="C3499" s="84"/>
      <c r="D3499" s="84">
        <v>1900</v>
      </c>
      <c r="E3499" s="84" t="s">
        <v>108</v>
      </c>
      <c r="F3499" s="85">
        <v>110.9362237741999</v>
      </c>
      <c r="G3499" s="86" t="s">
        <v>341</v>
      </c>
    </row>
    <row r="3500" spans="1:7" x14ac:dyDescent="0.45">
      <c r="A3500" s="84">
        <v>121062</v>
      </c>
      <c r="B3500" s="84">
        <v>110</v>
      </c>
      <c r="C3500" s="84" t="s">
        <v>109</v>
      </c>
      <c r="D3500" s="84">
        <v>2010</v>
      </c>
      <c r="E3500" s="84" t="s">
        <v>108</v>
      </c>
      <c r="F3500" s="85">
        <v>571.38307614689131</v>
      </c>
      <c r="G3500" s="86"/>
    </row>
    <row r="3501" spans="1:7" x14ac:dyDescent="0.45">
      <c r="A3501" s="84">
        <v>121063</v>
      </c>
      <c r="B3501" s="84">
        <v>160</v>
      </c>
      <c r="C3501" s="84" t="s">
        <v>109</v>
      </c>
      <c r="D3501" s="84">
        <v>2002</v>
      </c>
      <c r="E3501" s="84" t="s">
        <v>108</v>
      </c>
      <c r="F3501" s="85">
        <v>388.61610211513403</v>
      </c>
      <c r="G3501" s="86"/>
    </row>
    <row r="3502" spans="1:7" x14ac:dyDescent="0.45">
      <c r="A3502" s="84">
        <v>125426</v>
      </c>
      <c r="B3502" s="84"/>
      <c r="C3502" s="84"/>
      <c r="D3502" s="84">
        <v>1900</v>
      </c>
      <c r="E3502" s="84" t="s">
        <v>108</v>
      </c>
      <c r="F3502" s="85">
        <v>41.187976232368307</v>
      </c>
      <c r="G3502" s="86" t="s">
        <v>339</v>
      </c>
    </row>
    <row r="3503" spans="1:7" x14ac:dyDescent="0.45">
      <c r="A3503" s="84">
        <v>125430</v>
      </c>
      <c r="B3503" s="84">
        <v>110</v>
      </c>
      <c r="C3503" s="84" t="s">
        <v>109</v>
      </c>
      <c r="D3503" s="84">
        <v>2015</v>
      </c>
      <c r="E3503" s="84" t="s">
        <v>108</v>
      </c>
      <c r="F3503" s="85">
        <v>104.8186141486828</v>
      </c>
      <c r="G3503" s="86"/>
    </row>
    <row r="3504" spans="1:7" x14ac:dyDescent="0.45">
      <c r="A3504" s="84">
        <v>134254</v>
      </c>
      <c r="B3504" s="84">
        <v>100</v>
      </c>
      <c r="C3504" s="84" t="s">
        <v>112</v>
      </c>
      <c r="D3504" s="84">
        <v>1901</v>
      </c>
      <c r="E3504" s="84" t="s">
        <v>108</v>
      </c>
      <c r="F3504" s="85">
        <v>246.27811339421311</v>
      </c>
      <c r="G3504" s="86"/>
    </row>
    <row r="3505" spans="1:7" x14ac:dyDescent="0.45">
      <c r="A3505" s="84">
        <v>134256</v>
      </c>
      <c r="B3505" s="84">
        <v>110</v>
      </c>
      <c r="C3505" s="84" t="s">
        <v>109</v>
      </c>
      <c r="D3505" s="84">
        <v>2003</v>
      </c>
      <c r="E3505" s="84" t="s">
        <v>108</v>
      </c>
      <c r="F3505" s="85">
        <v>95.597003093801405</v>
      </c>
      <c r="G3505" s="86"/>
    </row>
    <row r="3506" spans="1:7" x14ac:dyDescent="0.45">
      <c r="A3506" s="84">
        <v>134258</v>
      </c>
      <c r="B3506" s="84">
        <v>90</v>
      </c>
      <c r="C3506" s="84" t="s">
        <v>109</v>
      </c>
      <c r="D3506" s="84">
        <v>2003</v>
      </c>
      <c r="E3506" s="84" t="s">
        <v>108</v>
      </c>
      <c r="F3506" s="85">
        <v>445.52149351326511</v>
      </c>
      <c r="G3506" s="86"/>
    </row>
    <row r="3507" spans="1:7" x14ac:dyDescent="0.45">
      <c r="A3507" s="84">
        <v>134263</v>
      </c>
      <c r="B3507" s="84">
        <v>160</v>
      </c>
      <c r="C3507" s="84" t="s">
        <v>109</v>
      </c>
      <c r="D3507" s="84">
        <v>2003</v>
      </c>
      <c r="E3507" s="84" t="s">
        <v>108</v>
      </c>
      <c r="F3507" s="85">
        <v>293.68035936261259</v>
      </c>
      <c r="G3507" s="86"/>
    </row>
    <row r="3508" spans="1:7" x14ac:dyDescent="0.45">
      <c r="A3508" s="84">
        <v>134264</v>
      </c>
      <c r="B3508" s="84">
        <v>110</v>
      </c>
      <c r="C3508" s="84" t="s">
        <v>109</v>
      </c>
      <c r="D3508" s="84">
        <v>2003</v>
      </c>
      <c r="E3508" s="84" t="s">
        <v>108</v>
      </c>
      <c r="F3508" s="85">
        <v>28.859306100383581</v>
      </c>
      <c r="G3508" s="86"/>
    </row>
    <row r="3509" spans="1:7" x14ac:dyDescent="0.45">
      <c r="A3509" s="84">
        <v>134265</v>
      </c>
      <c r="B3509" s="84">
        <v>110</v>
      </c>
      <c r="C3509" s="84" t="s">
        <v>109</v>
      </c>
      <c r="D3509" s="84">
        <v>2004</v>
      </c>
      <c r="E3509" s="84" t="s">
        <v>108</v>
      </c>
      <c r="F3509" s="85">
        <v>63.429255885412161</v>
      </c>
      <c r="G3509" s="86"/>
    </row>
    <row r="3510" spans="1:7" x14ac:dyDescent="0.45">
      <c r="A3510" s="84">
        <v>134266</v>
      </c>
      <c r="B3510" s="84">
        <v>90</v>
      </c>
      <c r="C3510" s="84" t="s">
        <v>109</v>
      </c>
      <c r="D3510" s="84">
        <v>2004</v>
      </c>
      <c r="E3510" s="84" t="s">
        <v>108</v>
      </c>
      <c r="F3510" s="85">
        <v>211.8977031107508</v>
      </c>
      <c r="G3510" s="86"/>
    </row>
    <row r="3511" spans="1:7" x14ac:dyDescent="0.45">
      <c r="A3511" s="84">
        <v>134267</v>
      </c>
      <c r="B3511" s="84">
        <v>90</v>
      </c>
      <c r="C3511" s="84" t="s">
        <v>109</v>
      </c>
      <c r="D3511" s="84">
        <v>2006</v>
      </c>
      <c r="E3511" s="84" t="s">
        <v>108</v>
      </c>
      <c r="F3511" s="85">
        <v>89.992285419760407</v>
      </c>
      <c r="G3511" s="86"/>
    </row>
    <row r="3512" spans="1:7" x14ac:dyDescent="0.45">
      <c r="A3512" s="84">
        <v>134268</v>
      </c>
      <c r="B3512" s="84">
        <v>63</v>
      </c>
      <c r="C3512" s="84" t="s">
        <v>109</v>
      </c>
      <c r="D3512" s="84">
        <v>2004</v>
      </c>
      <c r="E3512" s="84" t="s">
        <v>108</v>
      </c>
      <c r="F3512" s="85">
        <v>232.35213458243251</v>
      </c>
      <c r="G3512" s="86"/>
    </row>
    <row r="3513" spans="1:7" x14ac:dyDescent="0.45">
      <c r="A3513" s="84">
        <v>134270</v>
      </c>
      <c r="B3513" s="84">
        <v>50</v>
      </c>
      <c r="C3513" s="84" t="s">
        <v>111</v>
      </c>
      <c r="D3513" s="84">
        <v>2000</v>
      </c>
      <c r="E3513" s="84" t="s">
        <v>108</v>
      </c>
      <c r="F3513" s="85">
        <v>96.070447082022483</v>
      </c>
      <c r="G3513" s="86"/>
    </row>
    <row r="3514" spans="1:7" x14ac:dyDescent="0.45">
      <c r="A3514" s="84">
        <v>137576</v>
      </c>
      <c r="B3514" s="84">
        <v>160</v>
      </c>
      <c r="C3514" s="84" t="s">
        <v>109</v>
      </c>
      <c r="D3514" s="84">
        <v>2017</v>
      </c>
      <c r="E3514" s="84" t="s">
        <v>108</v>
      </c>
      <c r="F3514" s="85">
        <v>172.26876285349891</v>
      </c>
      <c r="G3514" s="86"/>
    </row>
    <row r="3515" spans="1:7" x14ac:dyDescent="0.45">
      <c r="A3515" s="84">
        <v>138030</v>
      </c>
      <c r="B3515" s="84">
        <v>160</v>
      </c>
      <c r="C3515" s="84" t="s">
        <v>109</v>
      </c>
      <c r="D3515" s="84">
        <v>2017</v>
      </c>
      <c r="E3515" s="84" t="s">
        <v>108</v>
      </c>
      <c r="F3515" s="85">
        <v>234.3211386303789</v>
      </c>
      <c r="G3515" s="86"/>
    </row>
    <row r="3516" spans="1:7" ht="19.5" x14ac:dyDescent="0.45">
      <c r="A3516" s="84">
        <v>138031</v>
      </c>
      <c r="B3516" s="84">
        <v>160</v>
      </c>
      <c r="C3516" s="84" t="s">
        <v>109</v>
      </c>
      <c r="D3516" s="84">
        <v>2017</v>
      </c>
      <c r="E3516" s="84" t="s">
        <v>108</v>
      </c>
      <c r="F3516" s="85">
        <v>159.2711689932022</v>
      </c>
      <c r="G3516" s="86" t="s">
        <v>342</v>
      </c>
    </row>
    <row r="3517" spans="1:7" x14ac:dyDescent="0.45">
      <c r="A3517" s="84">
        <v>99881</v>
      </c>
      <c r="B3517" s="84">
        <v>50</v>
      </c>
      <c r="C3517" s="84" t="s">
        <v>111</v>
      </c>
      <c r="D3517" s="84">
        <v>2000</v>
      </c>
      <c r="E3517" s="84" t="s">
        <v>108</v>
      </c>
      <c r="F3517" s="85">
        <v>33.064748082770038</v>
      </c>
      <c r="G3517" s="86" t="s">
        <v>343</v>
      </c>
    </row>
    <row r="3518" spans="1:7" x14ac:dyDescent="0.45">
      <c r="A3518" s="84">
        <v>99883</v>
      </c>
      <c r="B3518" s="84">
        <v>110</v>
      </c>
      <c r="C3518" s="84" t="s">
        <v>109</v>
      </c>
      <c r="D3518" s="84">
        <v>2002</v>
      </c>
      <c r="E3518" s="84" t="s">
        <v>108</v>
      </c>
      <c r="F3518" s="85">
        <v>47.988968441170577</v>
      </c>
      <c r="G3518" s="86"/>
    </row>
    <row r="3519" spans="1:7" x14ac:dyDescent="0.45">
      <c r="A3519" s="84">
        <v>99884</v>
      </c>
      <c r="B3519" s="84">
        <v>110</v>
      </c>
      <c r="C3519" s="84" t="s">
        <v>109</v>
      </c>
      <c r="D3519" s="84">
        <v>2002</v>
      </c>
      <c r="E3519" s="84" t="s">
        <v>108</v>
      </c>
      <c r="F3519" s="85">
        <v>53.279098540266077</v>
      </c>
      <c r="G3519" s="86"/>
    </row>
    <row r="3520" spans="1:7" x14ac:dyDescent="0.45">
      <c r="A3520" s="84">
        <v>99950</v>
      </c>
      <c r="B3520" s="84">
        <v>110</v>
      </c>
      <c r="C3520" s="84" t="s">
        <v>109</v>
      </c>
      <c r="D3520" s="84">
        <v>2002</v>
      </c>
      <c r="E3520" s="84" t="s">
        <v>108</v>
      </c>
      <c r="F3520" s="85">
        <v>229.7435991062105</v>
      </c>
      <c r="G3520" s="86"/>
    </row>
    <row r="3521" spans="1:7" x14ac:dyDescent="0.45">
      <c r="A3521" s="84">
        <v>99952</v>
      </c>
      <c r="B3521" s="84">
        <v>110</v>
      </c>
      <c r="C3521" s="84" t="s">
        <v>109</v>
      </c>
      <c r="D3521" s="84">
        <v>2002</v>
      </c>
      <c r="E3521" s="84" t="s">
        <v>108</v>
      </c>
      <c r="F3521" s="85">
        <v>172.86641165778141</v>
      </c>
      <c r="G3521" s="86"/>
    </row>
    <row r="3522" spans="1:7" x14ac:dyDescent="0.45">
      <c r="A3522" s="84">
        <v>99953</v>
      </c>
      <c r="B3522" s="84">
        <v>40</v>
      </c>
      <c r="C3522" s="84" t="s">
        <v>109</v>
      </c>
      <c r="D3522" s="84">
        <v>2002</v>
      </c>
      <c r="E3522" s="84" t="s">
        <v>108</v>
      </c>
      <c r="F3522" s="85">
        <v>32.661300836521683</v>
      </c>
      <c r="G3522" s="86"/>
    </row>
    <row r="3523" spans="1:7" x14ac:dyDescent="0.45">
      <c r="A3523" s="84">
        <v>103455</v>
      </c>
      <c r="B3523" s="84">
        <v>100</v>
      </c>
      <c r="C3523" s="84" t="s">
        <v>115</v>
      </c>
      <c r="D3523" s="84">
        <v>2000</v>
      </c>
      <c r="E3523" s="84" t="s">
        <v>108</v>
      </c>
      <c r="F3523" s="85">
        <v>41.59716178470768</v>
      </c>
      <c r="G3523" s="86" t="s">
        <v>344</v>
      </c>
    </row>
    <row r="3524" spans="1:7" x14ac:dyDescent="0.45">
      <c r="A3524" s="84">
        <v>103807</v>
      </c>
      <c r="B3524" s="84">
        <v>40</v>
      </c>
      <c r="C3524" s="84" t="s">
        <v>109</v>
      </c>
      <c r="D3524" s="84">
        <v>2003</v>
      </c>
      <c r="E3524" s="84" t="s">
        <v>108</v>
      </c>
      <c r="F3524" s="85">
        <v>70.008578383073925</v>
      </c>
      <c r="G3524" s="86"/>
    </row>
    <row r="3525" spans="1:7" x14ac:dyDescent="0.45">
      <c r="A3525" s="84">
        <v>104121</v>
      </c>
      <c r="B3525" s="84">
        <v>32</v>
      </c>
      <c r="C3525" s="84" t="s">
        <v>109</v>
      </c>
      <c r="D3525" s="84">
        <v>2004</v>
      </c>
      <c r="E3525" s="84" t="s">
        <v>108</v>
      </c>
      <c r="F3525" s="85">
        <v>27.99155979696453</v>
      </c>
      <c r="G3525" s="86"/>
    </row>
    <row r="3526" spans="1:7" x14ac:dyDescent="0.45">
      <c r="A3526" s="84">
        <v>108608</v>
      </c>
      <c r="B3526" s="84">
        <v>110</v>
      </c>
      <c r="C3526" s="84" t="s">
        <v>109</v>
      </c>
      <c r="D3526" s="84">
        <v>1901</v>
      </c>
      <c r="E3526" s="84" t="s">
        <v>108</v>
      </c>
      <c r="F3526" s="85">
        <v>49.281307414817633</v>
      </c>
      <c r="G3526" s="86"/>
    </row>
    <row r="3527" spans="1:7" x14ac:dyDescent="0.45">
      <c r="A3527" s="84">
        <v>108609</v>
      </c>
      <c r="B3527" s="84">
        <v>110</v>
      </c>
      <c r="C3527" s="84" t="s">
        <v>109</v>
      </c>
      <c r="D3527" s="84">
        <v>1901</v>
      </c>
      <c r="E3527" s="84" t="s">
        <v>108</v>
      </c>
      <c r="F3527" s="85">
        <v>36.264122615770589</v>
      </c>
      <c r="G3527" s="86"/>
    </row>
    <row r="3528" spans="1:7" x14ac:dyDescent="0.45">
      <c r="A3528" s="84">
        <v>121268</v>
      </c>
      <c r="B3528" s="84">
        <v>110</v>
      </c>
      <c r="C3528" s="84" t="s">
        <v>109</v>
      </c>
      <c r="D3528" s="84">
        <v>2002</v>
      </c>
      <c r="E3528" s="84" t="s">
        <v>108</v>
      </c>
      <c r="F3528" s="85">
        <v>82.940931571624574</v>
      </c>
      <c r="G3528" s="86"/>
    </row>
    <row r="3529" spans="1:7" x14ac:dyDescent="0.45">
      <c r="A3529" s="84">
        <v>125428</v>
      </c>
      <c r="B3529" s="84">
        <v>110</v>
      </c>
      <c r="C3529" s="84" t="s">
        <v>109</v>
      </c>
      <c r="D3529" s="84">
        <v>2003</v>
      </c>
      <c r="E3529" s="84" t="s">
        <v>108</v>
      </c>
      <c r="F3529" s="85">
        <v>198.30873539741771</v>
      </c>
      <c r="G3529" s="86"/>
    </row>
    <row r="3530" spans="1:7" x14ac:dyDescent="0.45">
      <c r="A3530" s="84">
        <v>134255</v>
      </c>
      <c r="B3530" s="84">
        <v>75</v>
      </c>
      <c r="C3530" s="84" t="s">
        <v>109</v>
      </c>
      <c r="D3530" s="84">
        <v>1901</v>
      </c>
      <c r="E3530" s="84" t="s">
        <v>108</v>
      </c>
      <c r="F3530" s="85">
        <v>384.94429518685138</v>
      </c>
      <c r="G3530" s="86"/>
    </row>
    <row r="3531" spans="1:7" x14ac:dyDescent="0.45">
      <c r="A3531" s="84">
        <v>159115</v>
      </c>
      <c r="B3531" s="84">
        <v>160</v>
      </c>
      <c r="C3531" s="84" t="s">
        <v>109</v>
      </c>
      <c r="D3531" s="84">
        <v>2009</v>
      </c>
      <c r="E3531" s="84" t="s">
        <v>108</v>
      </c>
      <c r="F3531" s="85">
        <v>1047.053435222454</v>
      </c>
      <c r="G3531" s="86"/>
    </row>
    <row r="3532" spans="1:7" x14ac:dyDescent="0.45">
      <c r="A3532" s="84">
        <v>99664</v>
      </c>
      <c r="B3532" s="84">
        <v>100</v>
      </c>
      <c r="C3532" s="84" t="s">
        <v>112</v>
      </c>
      <c r="D3532" s="84">
        <v>1973</v>
      </c>
      <c r="E3532" s="84" t="s">
        <v>108</v>
      </c>
      <c r="F3532" s="85">
        <v>31.053106063212951</v>
      </c>
      <c r="G3532" s="86"/>
    </row>
    <row r="3533" spans="1:7" x14ac:dyDescent="0.45">
      <c r="A3533" s="84">
        <v>99726</v>
      </c>
      <c r="B3533" s="84">
        <v>50</v>
      </c>
      <c r="C3533" s="84" t="s">
        <v>109</v>
      </c>
      <c r="D3533" s="84">
        <v>2004</v>
      </c>
      <c r="E3533" s="84" t="s">
        <v>108</v>
      </c>
      <c r="F3533" s="85">
        <v>73.498874318013819</v>
      </c>
      <c r="G3533" s="86"/>
    </row>
    <row r="3534" spans="1:7" x14ac:dyDescent="0.45">
      <c r="A3534" s="84">
        <v>100960</v>
      </c>
      <c r="B3534" s="84">
        <v>90</v>
      </c>
      <c r="C3534" s="84" t="s">
        <v>111</v>
      </c>
      <c r="D3534" s="84">
        <v>1998</v>
      </c>
      <c r="E3534" s="84" t="s">
        <v>108</v>
      </c>
      <c r="F3534" s="85">
        <v>83.162045225656556</v>
      </c>
      <c r="G3534" s="86"/>
    </row>
    <row r="3535" spans="1:7" x14ac:dyDescent="0.45">
      <c r="A3535" s="84">
        <v>101287</v>
      </c>
      <c r="B3535" s="84"/>
      <c r="C3535" s="84"/>
      <c r="D3535" s="84">
        <v>1901</v>
      </c>
      <c r="E3535" s="84" t="s">
        <v>108</v>
      </c>
      <c r="F3535" s="85">
        <v>4.9448556847179796</v>
      </c>
      <c r="G3535" s="86"/>
    </row>
    <row r="3536" spans="1:7" x14ac:dyDescent="0.45">
      <c r="A3536" s="84">
        <v>113084</v>
      </c>
      <c r="B3536" s="84">
        <v>50</v>
      </c>
      <c r="C3536" s="84" t="s">
        <v>111</v>
      </c>
      <c r="D3536" s="84">
        <v>1901</v>
      </c>
      <c r="E3536" s="84" t="s">
        <v>108</v>
      </c>
      <c r="F3536" s="85">
        <v>88.331368483440471</v>
      </c>
      <c r="G3536" s="86"/>
    </row>
    <row r="3537" spans="1:7" x14ac:dyDescent="0.45">
      <c r="A3537" s="84">
        <v>114447</v>
      </c>
      <c r="B3537" s="84">
        <v>160</v>
      </c>
      <c r="C3537" s="84" t="s">
        <v>109</v>
      </c>
      <c r="D3537" s="84">
        <v>2009</v>
      </c>
      <c r="E3537" s="84" t="s">
        <v>108</v>
      </c>
      <c r="F3537" s="85">
        <v>7.6200239301526898</v>
      </c>
      <c r="G3537" s="86"/>
    </row>
    <row r="3538" spans="1:7" ht="29.25" x14ac:dyDescent="0.45">
      <c r="A3538" s="84">
        <v>121153</v>
      </c>
      <c r="B3538" s="84">
        <v>200</v>
      </c>
      <c r="C3538" s="84" t="s">
        <v>111</v>
      </c>
      <c r="D3538" s="84">
        <v>2001</v>
      </c>
      <c r="E3538" s="84" t="s">
        <v>108</v>
      </c>
      <c r="F3538" s="85">
        <v>177.19369153770299</v>
      </c>
      <c r="G3538" s="86" t="s">
        <v>184</v>
      </c>
    </row>
    <row r="3539" spans="1:7" x14ac:dyDescent="0.45">
      <c r="A3539" s="84">
        <v>124351</v>
      </c>
      <c r="B3539" s="84">
        <v>160</v>
      </c>
      <c r="C3539" s="84" t="s">
        <v>109</v>
      </c>
      <c r="D3539" s="84">
        <v>2014</v>
      </c>
      <c r="E3539" s="84" t="s">
        <v>108</v>
      </c>
      <c r="F3539" s="85">
        <v>168.6492734189018</v>
      </c>
      <c r="G3539" s="86"/>
    </row>
    <row r="3540" spans="1:7" x14ac:dyDescent="0.45">
      <c r="A3540" s="84">
        <v>124360</v>
      </c>
      <c r="B3540" s="84">
        <v>110</v>
      </c>
      <c r="C3540" s="84" t="s">
        <v>109</v>
      </c>
      <c r="D3540" s="84">
        <v>2009</v>
      </c>
      <c r="E3540" s="84" t="s">
        <v>108</v>
      </c>
      <c r="F3540" s="85">
        <v>254.37711778464191</v>
      </c>
      <c r="G3540" s="86"/>
    </row>
    <row r="3541" spans="1:7" ht="29.25" x14ac:dyDescent="0.45">
      <c r="A3541" s="84">
        <v>127576</v>
      </c>
      <c r="B3541" s="84">
        <v>200</v>
      </c>
      <c r="C3541" s="84" t="s">
        <v>111</v>
      </c>
      <c r="D3541" s="84">
        <v>2001</v>
      </c>
      <c r="E3541" s="84" t="s">
        <v>108</v>
      </c>
      <c r="F3541" s="85">
        <v>176.5558777756217</v>
      </c>
      <c r="G3541" s="86" t="s">
        <v>184</v>
      </c>
    </row>
    <row r="3542" spans="1:7" x14ac:dyDescent="0.45">
      <c r="A3542" s="84">
        <v>131201</v>
      </c>
      <c r="B3542" s="84">
        <v>160</v>
      </c>
      <c r="C3542" s="84" t="s">
        <v>109</v>
      </c>
      <c r="D3542" s="84">
        <v>2016</v>
      </c>
      <c r="E3542" s="84" t="s">
        <v>108</v>
      </c>
      <c r="F3542" s="85">
        <v>13.23879518995853</v>
      </c>
      <c r="G3542" s="86"/>
    </row>
    <row r="3543" spans="1:7" x14ac:dyDescent="0.45">
      <c r="A3543" s="84">
        <v>131220</v>
      </c>
      <c r="B3543" s="84">
        <v>110</v>
      </c>
      <c r="C3543" s="84" t="s">
        <v>109</v>
      </c>
      <c r="D3543" s="84">
        <v>2016</v>
      </c>
      <c r="E3543" s="84" t="s">
        <v>108</v>
      </c>
      <c r="F3543" s="85">
        <v>63.938883749206461</v>
      </c>
      <c r="G3543" s="86"/>
    </row>
    <row r="3544" spans="1:7" x14ac:dyDescent="0.45">
      <c r="A3544" s="84">
        <v>134233</v>
      </c>
      <c r="B3544" s="84">
        <v>110</v>
      </c>
      <c r="C3544" s="84" t="s">
        <v>109</v>
      </c>
      <c r="D3544" s="84">
        <v>1997</v>
      </c>
      <c r="E3544" s="84" t="s">
        <v>108</v>
      </c>
      <c r="F3544" s="85">
        <v>117.8160709667165</v>
      </c>
      <c r="G3544" s="86"/>
    </row>
    <row r="3545" spans="1:7" x14ac:dyDescent="0.45">
      <c r="A3545" s="84">
        <v>134234</v>
      </c>
      <c r="B3545" s="84">
        <v>160</v>
      </c>
      <c r="C3545" s="84" t="s">
        <v>109</v>
      </c>
      <c r="D3545" s="84">
        <v>1997</v>
      </c>
      <c r="E3545" s="84" t="s">
        <v>108</v>
      </c>
      <c r="F3545" s="85">
        <v>4.2678179753455172</v>
      </c>
      <c r="G3545" s="86"/>
    </row>
    <row r="3546" spans="1:7" x14ac:dyDescent="0.45">
      <c r="A3546" s="84">
        <v>134237</v>
      </c>
      <c r="B3546" s="84">
        <v>90</v>
      </c>
      <c r="C3546" s="84" t="s">
        <v>109</v>
      </c>
      <c r="D3546" s="84">
        <v>1997</v>
      </c>
      <c r="E3546" s="84" t="s">
        <v>108</v>
      </c>
      <c r="F3546" s="85">
        <v>112.7225639688788</v>
      </c>
      <c r="G3546" s="86"/>
    </row>
    <row r="3547" spans="1:7" x14ac:dyDescent="0.45">
      <c r="A3547" s="84">
        <v>134238</v>
      </c>
      <c r="B3547" s="84">
        <v>160</v>
      </c>
      <c r="C3547" s="84" t="s">
        <v>111</v>
      </c>
      <c r="D3547" s="84">
        <v>1996</v>
      </c>
      <c r="E3547" s="84" t="s">
        <v>108</v>
      </c>
      <c r="F3547" s="85">
        <v>100.773867933144</v>
      </c>
      <c r="G3547" s="86"/>
    </row>
    <row r="3548" spans="1:7" x14ac:dyDescent="0.45">
      <c r="A3548" s="84">
        <v>134775</v>
      </c>
      <c r="B3548" s="84"/>
      <c r="C3548" s="84"/>
      <c r="D3548" s="84">
        <v>1901</v>
      </c>
      <c r="E3548" s="84" t="s">
        <v>108</v>
      </c>
      <c r="F3548" s="85">
        <v>285.35953214561408</v>
      </c>
      <c r="G3548" s="86"/>
    </row>
    <row r="3549" spans="1:7" x14ac:dyDescent="0.45">
      <c r="A3549" s="84">
        <v>146943</v>
      </c>
      <c r="B3549" s="84">
        <v>160</v>
      </c>
      <c r="C3549" s="84" t="s">
        <v>111</v>
      </c>
      <c r="D3549" s="84">
        <v>1996</v>
      </c>
      <c r="E3549" s="84" t="s">
        <v>108</v>
      </c>
      <c r="F3549" s="85">
        <v>62.263666437441849</v>
      </c>
      <c r="G3549" s="86"/>
    </row>
    <row r="3550" spans="1:7" x14ac:dyDescent="0.45">
      <c r="A3550" s="84">
        <v>118557</v>
      </c>
      <c r="B3550" s="84">
        <v>63</v>
      </c>
      <c r="C3550" s="84" t="s">
        <v>109</v>
      </c>
      <c r="D3550" s="84">
        <v>2011</v>
      </c>
      <c r="E3550" s="84" t="s">
        <v>108</v>
      </c>
      <c r="F3550" s="85">
        <v>554.19804236814957</v>
      </c>
      <c r="G3550" s="86"/>
    </row>
    <row r="3551" spans="1:7" x14ac:dyDescent="0.45">
      <c r="A3551" s="84">
        <v>118558</v>
      </c>
      <c r="B3551" s="84">
        <v>160</v>
      </c>
      <c r="C3551" s="84" t="s">
        <v>109</v>
      </c>
      <c r="D3551" s="84">
        <v>2011</v>
      </c>
      <c r="E3551" s="84" t="s">
        <v>108</v>
      </c>
      <c r="F3551" s="85">
        <v>558.47906227156273</v>
      </c>
      <c r="G3551" s="86"/>
    </row>
    <row r="3552" spans="1:7" x14ac:dyDescent="0.45">
      <c r="A3552" s="84">
        <v>112842</v>
      </c>
      <c r="B3552" s="84"/>
      <c r="C3552" s="84"/>
      <c r="D3552" s="84">
        <v>1901</v>
      </c>
      <c r="E3552" s="84" t="s">
        <v>108</v>
      </c>
      <c r="F3552" s="85">
        <v>299.90154872601852</v>
      </c>
      <c r="G3552" s="86"/>
    </row>
    <row r="3553" spans="1:7" x14ac:dyDescent="0.45">
      <c r="A3553" s="84">
        <v>114390</v>
      </c>
      <c r="B3553" s="84"/>
      <c r="C3553" s="84"/>
      <c r="D3553" s="84">
        <v>1901</v>
      </c>
      <c r="E3553" s="84" t="s">
        <v>108</v>
      </c>
      <c r="F3553" s="85">
        <v>40.849456561912923</v>
      </c>
      <c r="G3553" s="86"/>
    </row>
    <row r="3554" spans="1:7" x14ac:dyDescent="0.45">
      <c r="A3554" s="84">
        <v>114408</v>
      </c>
      <c r="B3554" s="84">
        <v>110</v>
      </c>
      <c r="C3554" s="84" t="s">
        <v>109</v>
      </c>
      <c r="D3554" s="84">
        <v>2009</v>
      </c>
      <c r="E3554" s="84" t="s">
        <v>108</v>
      </c>
      <c r="F3554" s="85">
        <v>2.9451403301925292</v>
      </c>
      <c r="G3554" s="86"/>
    </row>
    <row r="3555" spans="1:7" x14ac:dyDescent="0.45">
      <c r="A3555" s="84">
        <v>114445</v>
      </c>
      <c r="B3555" s="84">
        <v>110</v>
      </c>
      <c r="C3555" s="84" t="s">
        <v>109</v>
      </c>
      <c r="D3555" s="84">
        <v>2009</v>
      </c>
      <c r="E3555" s="84" t="s">
        <v>108</v>
      </c>
      <c r="F3555" s="85">
        <v>25.4601594602528</v>
      </c>
      <c r="G3555" s="86"/>
    </row>
    <row r="3556" spans="1:7" x14ac:dyDescent="0.45">
      <c r="A3556" s="84">
        <v>114451</v>
      </c>
      <c r="B3556" s="84">
        <v>63</v>
      </c>
      <c r="C3556" s="84" t="s">
        <v>109</v>
      </c>
      <c r="D3556" s="84">
        <v>2009</v>
      </c>
      <c r="E3556" s="84" t="s">
        <v>108</v>
      </c>
      <c r="F3556" s="85">
        <v>1.30241842009686</v>
      </c>
      <c r="G3556" s="86"/>
    </row>
    <row r="3557" spans="1:7" x14ac:dyDescent="0.45">
      <c r="A3557" s="84">
        <v>114460</v>
      </c>
      <c r="B3557" s="84">
        <v>110</v>
      </c>
      <c r="C3557" s="84" t="s">
        <v>109</v>
      </c>
      <c r="D3557" s="84">
        <v>2009</v>
      </c>
      <c r="E3557" s="84" t="s">
        <v>108</v>
      </c>
      <c r="F3557" s="85">
        <v>905.87634690056177</v>
      </c>
      <c r="G3557" s="86"/>
    </row>
    <row r="3558" spans="1:7" x14ac:dyDescent="0.45">
      <c r="A3558" s="84">
        <v>114461</v>
      </c>
      <c r="B3558" s="84">
        <v>160</v>
      </c>
      <c r="C3558" s="84" t="s">
        <v>109</v>
      </c>
      <c r="D3558" s="84">
        <v>2009</v>
      </c>
      <c r="E3558" s="84" t="s">
        <v>108</v>
      </c>
      <c r="F3558" s="85">
        <v>437.66533096077529</v>
      </c>
      <c r="G3558" s="86"/>
    </row>
    <row r="3559" spans="1:7" x14ac:dyDescent="0.45">
      <c r="A3559" s="84">
        <v>114761</v>
      </c>
      <c r="B3559" s="84">
        <v>40</v>
      </c>
      <c r="C3559" s="84" t="s">
        <v>109</v>
      </c>
      <c r="D3559" s="84">
        <v>2009</v>
      </c>
      <c r="E3559" s="84" t="s">
        <v>108</v>
      </c>
      <c r="F3559" s="85">
        <v>80.595556948957281</v>
      </c>
      <c r="G3559" s="86" t="s">
        <v>345</v>
      </c>
    </row>
    <row r="3560" spans="1:7" x14ac:dyDescent="0.45">
      <c r="A3560" s="84">
        <v>114762</v>
      </c>
      <c r="B3560" s="84">
        <v>63</v>
      </c>
      <c r="C3560" s="84" t="s">
        <v>109</v>
      </c>
      <c r="D3560" s="84">
        <v>2009</v>
      </c>
      <c r="E3560" s="84" t="s">
        <v>108</v>
      </c>
      <c r="F3560" s="85">
        <v>7.6084420236759476</v>
      </c>
      <c r="G3560" s="86"/>
    </row>
    <row r="3561" spans="1:7" x14ac:dyDescent="0.45">
      <c r="A3561" s="84">
        <v>114763</v>
      </c>
      <c r="B3561" s="84">
        <v>60</v>
      </c>
      <c r="C3561" s="84" t="s">
        <v>123</v>
      </c>
      <c r="D3561" s="84">
        <v>1901</v>
      </c>
      <c r="E3561" s="84" t="s">
        <v>108</v>
      </c>
      <c r="F3561" s="85">
        <v>66.957402552187773</v>
      </c>
      <c r="G3561" s="86" t="s">
        <v>346</v>
      </c>
    </row>
    <row r="3562" spans="1:7" x14ac:dyDescent="0.45">
      <c r="A3562" s="84">
        <v>114764</v>
      </c>
      <c r="B3562" s="84">
        <v>40</v>
      </c>
      <c r="C3562" s="84" t="s">
        <v>109</v>
      </c>
      <c r="D3562" s="84">
        <v>2009</v>
      </c>
      <c r="E3562" s="84" t="s">
        <v>108</v>
      </c>
      <c r="F3562" s="85">
        <v>2.6023162141407941</v>
      </c>
      <c r="G3562" s="86"/>
    </row>
    <row r="3563" spans="1:7" x14ac:dyDescent="0.45">
      <c r="A3563" s="84">
        <v>116474</v>
      </c>
      <c r="B3563" s="84">
        <v>32</v>
      </c>
      <c r="C3563" s="84" t="s">
        <v>109</v>
      </c>
      <c r="D3563" s="84">
        <v>2010</v>
      </c>
      <c r="E3563" s="84" t="s">
        <v>108</v>
      </c>
      <c r="F3563" s="85">
        <v>9.0273381503224126</v>
      </c>
      <c r="G3563" s="86"/>
    </row>
    <row r="3564" spans="1:7" x14ac:dyDescent="0.45">
      <c r="A3564" s="84">
        <v>116476</v>
      </c>
      <c r="B3564" s="84">
        <v>63</v>
      </c>
      <c r="C3564" s="84" t="s">
        <v>109</v>
      </c>
      <c r="D3564" s="84">
        <v>2010</v>
      </c>
      <c r="E3564" s="84" t="s">
        <v>108</v>
      </c>
      <c r="F3564" s="85">
        <v>16.711292981695301</v>
      </c>
      <c r="G3564" s="86"/>
    </row>
    <row r="3565" spans="1:7" x14ac:dyDescent="0.45">
      <c r="A3565" s="84">
        <v>116484</v>
      </c>
      <c r="B3565" s="84">
        <v>110</v>
      </c>
      <c r="C3565" s="84" t="s">
        <v>109</v>
      </c>
      <c r="D3565" s="84">
        <v>2010</v>
      </c>
      <c r="E3565" s="84" t="s">
        <v>108</v>
      </c>
      <c r="F3565" s="85">
        <v>398.84457349483978</v>
      </c>
      <c r="G3565" s="86"/>
    </row>
    <row r="3566" spans="1:7" x14ac:dyDescent="0.45">
      <c r="A3566" s="84">
        <v>117624</v>
      </c>
      <c r="B3566" s="84">
        <v>160</v>
      </c>
      <c r="C3566" s="84" t="s">
        <v>109</v>
      </c>
      <c r="D3566" s="84">
        <v>2009</v>
      </c>
      <c r="E3566" s="84" t="s">
        <v>108</v>
      </c>
      <c r="F3566" s="85">
        <v>234.72330688556491</v>
      </c>
      <c r="G3566" s="86"/>
    </row>
    <row r="3567" spans="1:7" x14ac:dyDescent="0.45">
      <c r="A3567" s="84">
        <v>117633</v>
      </c>
      <c r="B3567" s="84">
        <v>63</v>
      </c>
      <c r="C3567" s="84" t="s">
        <v>109</v>
      </c>
      <c r="D3567" s="84">
        <v>2010</v>
      </c>
      <c r="E3567" s="84" t="s">
        <v>108</v>
      </c>
      <c r="F3567" s="85">
        <v>17.345772587594471</v>
      </c>
      <c r="G3567" s="86"/>
    </row>
    <row r="3568" spans="1:7" x14ac:dyDescent="0.45">
      <c r="A3568" s="84">
        <v>117885</v>
      </c>
      <c r="B3568" s="84">
        <v>110</v>
      </c>
      <c r="C3568" s="84" t="s">
        <v>109</v>
      </c>
      <c r="D3568" s="84">
        <v>2010</v>
      </c>
      <c r="E3568" s="84" t="s">
        <v>108</v>
      </c>
      <c r="F3568" s="85">
        <v>185.13854269795371</v>
      </c>
      <c r="G3568" s="86"/>
    </row>
    <row r="3569" spans="1:7" x14ac:dyDescent="0.45">
      <c r="A3569" s="84">
        <v>122419</v>
      </c>
      <c r="B3569" s="84">
        <v>110</v>
      </c>
      <c r="C3569" s="84" t="s">
        <v>109</v>
      </c>
      <c r="D3569" s="84">
        <v>2013</v>
      </c>
      <c r="E3569" s="84" t="s">
        <v>108</v>
      </c>
      <c r="F3569" s="85">
        <v>93.544044310706084</v>
      </c>
      <c r="G3569" s="86"/>
    </row>
    <row r="3570" spans="1:7" x14ac:dyDescent="0.45">
      <c r="A3570" s="84">
        <v>125633</v>
      </c>
      <c r="B3570" s="84">
        <v>63</v>
      </c>
      <c r="C3570" s="84" t="s">
        <v>109</v>
      </c>
      <c r="D3570" s="84">
        <v>2015</v>
      </c>
      <c r="E3570" s="84" t="s">
        <v>108</v>
      </c>
      <c r="F3570" s="85">
        <v>162.3054230510333</v>
      </c>
      <c r="G3570" s="86"/>
    </row>
    <row r="3571" spans="1:7" x14ac:dyDescent="0.45">
      <c r="A3571" s="84">
        <v>131794</v>
      </c>
      <c r="B3571" s="84">
        <v>110</v>
      </c>
      <c r="C3571" s="84" t="s">
        <v>109</v>
      </c>
      <c r="D3571" s="84">
        <v>2016</v>
      </c>
      <c r="E3571" s="84" t="s">
        <v>108</v>
      </c>
      <c r="F3571" s="85">
        <v>170.56885058147361</v>
      </c>
      <c r="G3571" s="86"/>
    </row>
    <row r="3572" spans="1:7" x14ac:dyDescent="0.45">
      <c r="A3572" s="84">
        <v>131799</v>
      </c>
      <c r="B3572" s="84">
        <v>63</v>
      </c>
      <c r="C3572" s="84" t="s">
        <v>109</v>
      </c>
      <c r="D3572" s="84">
        <v>2016</v>
      </c>
      <c r="E3572" s="84" t="s">
        <v>108</v>
      </c>
      <c r="F3572" s="85">
        <v>83.571459727679255</v>
      </c>
      <c r="G3572" s="86"/>
    </row>
    <row r="3573" spans="1:7" x14ac:dyDescent="0.45">
      <c r="A3573" s="84">
        <v>131800</v>
      </c>
      <c r="B3573" s="84">
        <v>110</v>
      </c>
      <c r="C3573" s="84" t="s">
        <v>109</v>
      </c>
      <c r="D3573" s="84">
        <v>2016</v>
      </c>
      <c r="E3573" s="84" t="s">
        <v>108</v>
      </c>
      <c r="F3573" s="85">
        <v>254.92660985216861</v>
      </c>
      <c r="G3573" s="86"/>
    </row>
    <row r="3574" spans="1:7" x14ac:dyDescent="0.45">
      <c r="A3574" s="84">
        <v>157280</v>
      </c>
      <c r="B3574" s="84">
        <v>63</v>
      </c>
      <c r="C3574" s="84" t="s">
        <v>109</v>
      </c>
      <c r="D3574" s="84">
        <v>2018</v>
      </c>
      <c r="E3574" s="84" t="s">
        <v>108</v>
      </c>
      <c r="F3574" s="85">
        <v>79.414045561384398</v>
      </c>
      <c r="G3574" s="86"/>
    </row>
    <row r="3575" spans="1:7" x14ac:dyDescent="0.45">
      <c r="A3575" s="84">
        <v>114459</v>
      </c>
      <c r="B3575" s="84">
        <v>110</v>
      </c>
      <c r="C3575" s="84" t="s">
        <v>109</v>
      </c>
      <c r="D3575" s="84">
        <v>2009</v>
      </c>
      <c r="E3575" s="84" t="s">
        <v>108</v>
      </c>
      <c r="F3575" s="85">
        <v>0.33067293577687001</v>
      </c>
      <c r="G3575" s="86"/>
    </row>
    <row r="3576" spans="1:7" x14ac:dyDescent="0.45">
      <c r="A3576" s="84">
        <v>114440</v>
      </c>
      <c r="B3576" s="84">
        <v>110</v>
      </c>
      <c r="C3576" s="84" t="s">
        <v>109</v>
      </c>
      <c r="D3576" s="84">
        <v>2009</v>
      </c>
      <c r="E3576" s="84" t="s">
        <v>108</v>
      </c>
      <c r="F3576" s="85">
        <v>0.22640312230201001</v>
      </c>
      <c r="G3576" s="86"/>
    </row>
    <row r="3577" spans="1:7" x14ac:dyDescent="0.45">
      <c r="A3577" s="84">
        <v>127389</v>
      </c>
      <c r="B3577" s="84">
        <v>110</v>
      </c>
      <c r="C3577" s="84" t="s">
        <v>109</v>
      </c>
      <c r="D3577" s="84">
        <v>2016</v>
      </c>
      <c r="E3577" s="84" t="s">
        <v>108</v>
      </c>
      <c r="F3577" s="85">
        <v>246.39721857688309</v>
      </c>
      <c r="G3577" s="86"/>
    </row>
    <row r="3578" spans="1:7" x14ac:dyDescent="0.45">
      <c r="A3578" s="84">
        <v>127388</v>
      </c>
      <c r="B3578" s="84">
        <v>110</v>
      </c>
      <c r="C3578" s="84" t="s">
        <v>109</v>
      </c>
      <c r="D3578" s="84">
        <v>2016</v>
      </c>
      <c r="E3578" s="84" t="s">
        <v>108</v>
      </c>
      <c r="F3578" s="85">
        <v>13.36597941486332</v>
      </c>
      <c r="G3578" s="86"/>
    </row>
    <row r="3579" spans="1:7" x14ac:dyDescent="0.45">
      <c r="A3579" s="84">
        <v>127381</v>
      </c>
      <c r="B3579" s="84">
        <v>50</v>
      </c>
      <c r="C3579" s="84" t="s">
        <v>109</v>
      </c>
      <c r="D3579" s="84">
        <v>2016</v>
      </c>
      <c r="E3579" s="84" t="s">
        <v>108</v>
      </c>
      <c r="F3579" s="85">
        <v>95.014120386868854</v>
      </c>
      <c r="G3579" s="86"/>
    </row>
    <row r="3580" spans="1:7" x14ac:dyDescent="0.45">
      <c r="A3580" s="84">
        <v>99878</v>
      </c>
      <c r="B3580" s="84">
        <v>50</v>
      </c>
      <c r="C3580" s="84" t="s">
        <v>115</v>
      </c>
      <c r="D3580" s="84">
        <v>1991</v>
      </c>
      <c r="E3580" s="84" t="s">
        <v>108</v>
      </c>
      <c r="F3580" s="85">
        <v>114.4985955105744</v>
      </c>
      <c r="G3580" s="86"/>
    </row>
    <row r="3581" spans="1:7" x14ac:dyDescent="0.45">
      <c r="A3581" s="84">
        <v>103446</v>
      </c>
      <c r="B3581" s="84">
        <v>32</v>
      </c>
      <c r="C3581" s="84" t="s">
        <v>115</v>
      </c>
      <c r="D3581" s="84">
        <v>1991</v>
      </c>
      <c r="E3581" s="84" t="s">
        <v>108</v>
      </c>
      <c r="F3581" s="85">
        <v>364.78383607422631</v>
      </c>
      <c r="G3581" s="86"/>
    </row>
    <row r="3582" spans="1:7" x14ac:dyDescent="0.45">
      <c r="A3582" s="84">
        <v>114415</v>
      </c>
      <c r="B3582" s="84">
        <v>110</v>
      </c>
      <c r="C3582" s="84" t="s">
        <v>109</v>
      </c>
      <c r="D3582" s="84">
        <v>2009</v>
      </c>
      <c r="E3582" s="84" t="s">
        <v>108</v>
      </c>
      <c r="F3582" s="85">
        <v>593.27696262050642</v>
      </c>
      <c r="G3582" s="86"/>
    </row>
    <row r="3583" spans="1:7" x14ac:dyDescent="0.45">
      <c r="A3583" s="84">
        <v>137575</v>
      </c>
      <c r="B3583" s="84">
        <v>160</v>
      </c>
      <c r="C3583" s="84" t="s">
        <v>109</v>
      </c>
      <c r="D3583" s="84">
        <v>2017</v>
      </c>
      <c r="E3583" s="84" t="s">
        <v>108</v>
      </c>
      <c r="F3583" s="85">
        <v>153.52897752785549</v>
      </c>
      <c r="G3583" s="86"/>
    </row>
    <row r="3584" spans="1:7" x14ac:dyDescent="0.45">
      <c r="A3584" s="84">
        <v>137580</v>
      </c>
      <c r="B3584" s="84">
        <v>110</v>
      </c>
      <c r="C3584" s="84" t="s">
        <v>109</v>
      </c>
      <c r="D3584" s="84">
        <v>2017</v>
      </c>
      <c r="E3584" s="84" t="s">
        <v>108</v>
      </c>
      <c r="F3584" s="85">
        <v>30.764133879817251</v>
      </c>
      <c r="G3584" s="86"/>
    </row>
    <row r="3585" spans="1:7" x14ac:dyDescent="0.45">
      <c r="A3585" s="84">
        <v>140702</v>
      </c>
      <c r="B3585" s="84">
        <v>160</v>
      </c>
      <c r="C3585" s="84" t="s">
        <v>109</v>
      </c>
      <c r="D3585" s="84">
        <v>2017</v>
      </c>
      <c r="E3585" s="84" t="s">
        <v>108</v>
      </c>
      <c r="F3585" s="85">
        <v>155.78464146103721</v>
      </c>
      <c r="G3585" s="86"/>
    </row>
    <row r="3586" spans="1:7" x14ac:dyDescent="0.45">
      <c r="A3586" s="84">
        <v>140703</v>
      </c>
      <c r="B3586" s="84">
        <v>160</v>
      </c>
      <c r="C3586" s="84" t="s">
        <v>109</v>
      </c>
      <c r="D3586" s="84">
        <v>2017</v>
      </c>
      <c r="E3586" s="84" t="s">
        <v>108</v>
      </c>
      <c r="F3586" s="85">
        <v>404.40861860666939</v>
      </c>
      <c r="G3586" s="86"/>
    </row>
    <row r="3587" spans="1:7" x14ac:dyDescent="0.45">
      <c r="A3587" s="84">
        <v>140715</v>
      </c>
      <c r="B3587" s="84">
        <v>110</v>
      </c>
      <c r="C3587" s="84" t="s">
        <v>109</v>
      </c>
      <c r="D3587" s="84">
        <v>2017</v>
      </c>
      <c r="E3587" s="84" t="s">
        <v>108</v>
      </c>
      <c r="F3587" s="85">
        <v>5.2616336997715543</v>
      </c>
      <c r="G3587" s="86"/>
    </row>
    <row r="3588" spans="1:7" x14ac:dyDescent="0.45">
      <c r="A3588" s="84">
        <v>140716</v>
      </c>
      <c r="B3588" s="84">
        <v>110</v>
      </c>
      <c r="C3588" s="84" t="s">
        <v>109</v>
      </c>
      <c r="D3588" s="84">
        <v>2017</v>
      </c>
      <c r="E3588" s="84" t="s">
        <v>108</v>
      </c>
      <c r="F3588" s="85">
        <v>95.26804027493742</v>
      </c>
      <c r="G3588" s="86"/>
    </row>
    <row r="3589" spans="1:7" x14ac:dyDescent="0.45">
      <c r="A3589" s="84">
        <v>154736</v>
      </c>
      <c r="B3589" s="84">
        <v>110</v>
      </c>
      <c r="C3589" s="84" t="s">
        <v>109</v>
      </c>
      <c r="D3589" s="84">
        <v>2009</v>
      </c>
      <c r="E3589" s="84" t="s">
        <v>108</v>
      </c>
      <c r="F3589" s="85">
        <v>1.4662620267123001</v>
      </c>
      <c r="G3589" s="86"/>
    </row>
    <row r="3590" spans="1:7" x14ac:dyDescent="0.45">
      <c r="A3590" s="84">
        <v>154741</v>
      </c>
      <c r="B3590" s="84">
        <v>110</v>
      </c>
      <c r="C3590" s="84" t="s">
        <v>109</v>
      </c>
      <c r="D3590" s="84">
        <v>2009</v>
      </c>
      <c r="E3590" s="84" t="s">
        <v>108</v>
      </c>
      <c r="F3590" s="85">
        <v>8.4303430807869404</v>
      </c>
      <c r="G3590" s="86"/>
    </row>
    <row r="3591" spans="1:7" x14ac:dyDescent="0.45">
      <c r="A3591" s="84">
        <v>154754</v>
      </c>
      <c r="B3591" s="84">
        <v>90</v>
      </c>
      <c r="C3591" s="84" t="s">
        <v>109</v>
      </c>
      <c r="D3591" s="84">
        <v>2009</v>
      </c>
      <c r="E3591" s="84" t="s">
        <v>108</v>
      </c>
      <c r="F3591" s="85">
        <v>0.80063847177199599</v>
      </c>
      <c r="G3591" s="86"/>
    </row>
    <row r="3592" spans="1:7" x14ac:dyDescent="0.45">
      <c r="A3592" s="84">
        <v>154894</v>
      </c>
      <c r="B3592" s="84">
        <v>63</v>
      </c>
      <c r="C3592" s="84" t="s">
        <v>109</v>
      </c>
      <c r="D3592" s="84">
        <v>2009</v>
      </c>
      <c r="E3592" s="84" t="s">
        <v>108</v>
      </c>
      <c r="F3592" s="85">
        <v>3.3737691388783588</v>
      </c>
      <c r="G3592" s="86"/>
    </row>
    <row r="3593" spans="1:7" x14ac:dyDescent="0.45">
      <c r="A3593" s="84">
        <v>154895</v>
      </c>
      <c r="B3593" s="84">
        <v>63</v>
      </c>
      <c r="C3593" s="84" t="s">
        <v>109</v>
      </c>
      <c r="D3593" s="84">
        <v>2009</v>
      </c>
      <c r="E3593" s="84" t="s">
        <v>108</v>
      </c>
      <c r="F3593" s="85">
        <v>1.2017345938335231</v>
      </c>
      <c r="G3593" s="86"/>
    </row>
    <row r="3594" spans="1:7" x14ac:dyDescent="0.45">
      <c r="A3594" s="84">
        <v>154896</v>
      </c>
      <c r="B3594" s="84">
        <v>63</v>
      </c>
      <c r="C3594" s="84" t="s">
        <v>109</v>
      </c>
      <c r="D3594" s="84">
        <v>2009</v>
      </c>
      <c r="E3594" s="84" t="s">
        <v>108</v>
      </c>
      <c r="F3594" s="85">
        <v>29.948146110147999</v>
      </c>
      <c r="G3594" s="86"/>
    </row>
    <row r="3595" spans="1:7" x14ac:dyDescent="0.45">
      <c r="A3595" s="84">
        <v>155327</v>
      </c>
      <c r="B3595" s="84">
        <v>100</v>
      </c>
      <c r="C3595" s="84" t="s">
        <v>112</v>
      </c>
      <c r="D3595" s="84">
        <v>0</v>
      </c>
      <c r="E3595" s="84" t="s">
        <v>108</v>
      </c>
      <c r="F3595" s="85">
        <v>185.257959862126</v>
      </c>
      <c r="G3595" s="86"/>
    </row>
    <row r="3596" spans="1:7" x14ac:dyDescent="0.45">
      <c r="A3596" s="84">
        <v>155670</v>
      </c>
      <c r="B3596" s="84"/>
      <c r="C3596" s="84" t="s">
        <v>109</v>
      </c>
      <c r="D3596" s="84">
        <v>2009</v>
      </c>
      <c r="E3596" s="84" t="s">
        <v>108</v>
      </c>
      <c r="F3596" s="85">
        <v>14.78127789910272</v>
      </c>
      <c r="G3596" s="86" t="s">
        <v>347</v>
      </c>
    </row>
    <row r="3597" spans="1:7" x14ac:dyDescent="0.45">
      <c r="A3597" s="84">
        <v>155672</v>
      </c>
      <c r="B3597" s="84">
        <v>40</v>
      </c>
      <c r="C3597" s="84" t="s">
        <v>109</v>
      </c>
      <c r="D3597" s="84">
        <v>2009</v>
      </c>
      <c r="E3597" s="84" t="s">
        <v>108</v>
      </c>
      <c r="F3597" s="85">
        <v>106.5583555872482</v>
      </c>
      <c r="G3597" s="86" t="s">
        <v>347</v>
      </c>
    </row>
    <row r="3598" spans="1:7" x14ac:dyDescent="0.45">
      <c r="A3598" s="84">
        <v>155673</v>
      </c>
      <c r="B3598" s="84">
        <v>40</v>
      </c>
      <c r="C3598" s="84" t="s">
        <v>109</v>
      </c>
      <c r="D3598" s="84">
        <v>2009</v>
      </c>
      <c r="E3598" s="84" t="s">
        <v>108</v>
      </c>
      <c r="F3598" s="85">
        <v>81.169989711490544</v>
      </c>
      <c r="G3598" s="86" t="s">
        <v>347</v>
      </c>
    </row>
    <row r="3599" spans="1:7" x14ac:dyDescent="0.45">
      <c r="A3599" s="84">
        <v>155674</v>
      </c>
      <c r="B3599" s="84"/>
      <c r="C3599" s="84" t="s">
        <v>109</v>
      </c>
      <c r="D3599" s="84">
        <v>2009</v>
      </c>
      <c r="E3599" s="84" t="s">
        <v>108</v>
      </c>
      <c r="F3599" s="85">
        <v>59.133283880325592</v>
      </c>
      <c r="G3599" s="86" t="s">
        <v>347</v>
      </c>
    </row>
    <row r="3600" spans="1:7" x14ac:dyDescent="0.45">
      <c r="A3600" s="84">
        <v>155766</v>
      </c>
      <c r="B3600" s="84"/>
      <c r="C3600" s="84"/>
      <c r="D3600" s="84">
        <v>0</v>
      </c>
      <c r="E3600" s="84" t="s">
        <v>108</v>
      </c>
      <c r="F3600" s="85">
        <v>42.315576266333707</v>
      </c>
      <c r="G3600" s="86" t="s">
        <v>267</v>
      </c>
    </row>
    <row r="3601" spans="1:7" x14ac:dyDescent="0.45">
      <c r="A3601" s="84">
        <v>155784</v>
      </c>
      <c r="B3601" s="84">
        <v>110</v>
      </c>
      <c r="C3601" s="84" t="s">
        <v>109</v>
      </c>
      <c r="D3601" s="84">
        <v>2015</v>
      </c>
      <c r="E3601" s="84" t="s">
        <v>108</v>
      </c>
      <c r="F3601" s="85">
        <v>87.236725571282278</v>
      </c>
      <c r="G3601" s="86" t="s">
        <v>348</v>
      </c>
    </row>
    <row r="3602" spans="1:7" x14ac:dyDescent="0.45">
      <c r="A3602" s="84">
        <v>155807</v>
      </c>
      <c r="B3602" s="84">
        <v>63</v>
      </c>
      <c r="C3602" s="84" t="s">
        <v>109</v>
      </c>
      <c r="D3602" s="84">
        <v>2016</v>
      </c>
      <c r="E3602" s="84" t="s">
        <v>108</v>
      </c>
      <c r="F3602" s="85">
        <v>93.174257563114708</v>
      </c>
      <c r="G3602" s="86"/>
    </row>
    <row r="3603" spans="1:7" x14ac:dyDescent="0.45">
      <c r="A3603" s="84">
        <v>155808</v>
      </c>
      <c r="B3603" s="84">
        <v>110</v>
      </c>
      <c r="C3603" s="84" t="s">
        <v>109</v>
      </c>
      <c r="D3603" s="84">
        <v>2016</v>
      </c>
      <c r="E3603" s="84" t="s">
        <v>108</v>
      </c>
      <c r="F3603" s="85">
        <v>321.35585670901179</v>
      </c>
      <c r="G3603" s="86"/>
    </row>
    <row r="3604" spans="1:7" x14ac:dyDescent="0.45">
      <c r="A3604" s="84">
        <v>159116</v>
      </c>
      <c r="B3604" s="84">
        <v>160</v>
      </c>
      <c r="C3604" s="84" t="s">
        <v>109</v>
      </c>
      <c r="D3604" s="84">
        <v>2009</v>
      </c>
      <c r="E3604" s="84" t="s">
        <v>108</v>
      </c>
      <c r="F3604" s="85">
        <v>689.78917079844746</v>
      </c>
      <c r="G3604" s="86"/>
    </row>
    <row r="3605" spans="1:7" x14ac:dyDescent="0.45">
      <c r="A3605" s="84">
        <v>159117</v>
      </c>
      <c r="B3605" s="84">
        <v>160</v>
      </c>
      <c r="C3605" s="84" t="s">
        <v>109</v>
      </c>
      <c r="D3605" s="84">
        <v>2009</v>
      </c>
      <c r="E3605" s="84" t="s">
        <v>108</v>
      </c>
      <c r="F3605" s="85">
        <v>245.16968287858811</v>
      </c>
      <c r="G3605" s="86"/>
    </row>
    <row r="3606" spans="1:7" x14ac:dyDescent="0.45">
      <c r="A3606" s="84">
        <v>159118</v>
      </c>
      <c r="B3606" s="84">
        <v>110</v>
      </c>
      <c r="C3606" s="84" t="s">
        <v>109</v>
      </c>
      <c r="D3606" s="84">
        <v>2009</v>
      </c>
      <c r="E3606" s="84" t="s">
        <v>108</v>
      </c>
      <c r="F3606" s="85">
        <v>1043.5301059206499</v>
      </c>
      <c r="G3606" s="86"/>
    </row>
    <row r="3607" spans="1:7" x14ac:dyDescent="0.45">
      <c r="A3607" s="84">
        <v>159119</v>
      </c>
      <c r="B3607" s="84">
        <v>110</v>
      </c>
      <c r="C3607" s="84" t="s">
        <v>109</v>
      </c>
      <c r="D3607" s="84">
        <v>2009</v>
      </c>
      <c r="E3607" s="84" t="s">
        <v>108</v>
      </c>
      <c r="F3607" s="85">
        <v>492.49331560320007</v>
      </c>
      <c r="G3607" s="86"/>
    </row>
    <row r="3608" spans="1:7" x14ac:dyDescent="0.45">
      <c r="A3608" s="84">
        <v>161802</v>
      </c>
      <c r="B3608" s="84">
        <v>160</v>
      </c>
      <c r="C3608" s="84" t="s">
        <v>109</v>
      </c>
      <c r="D3608" s="84">
        <v>0</v>
      </c>
      <c r="E3608" s="84" t="s">
        <v>108</v>
      </c>
      <c r="F3608" s="85">
        <v>183.53332860589589</v>
      </c>
      <c r="G3608" s="86"/>
    </row>
    <row r="3609" spans="1:7" x14ac:dyDescent="0.45">
      <c r="A3609" s="84">
        <v>161804</v>
      </c>
      <c r="B3609" s="84">
        <v>160</v>
      </c>
      <c r="C3609" s="84" t="s">
        <v>109</v>
      </c>
      <c r="D3609" s="84">
        <v>2009</v>
      </c>
      <c r="E3609" s="84" t="s">
        <v>108</v>
      </c>
      <c r="F3609" s="85">
        <v>107.30437887267389</v>
      </c>
      <c r="G3609" s="86"/>
    </row>
    <row r="3610" spans="1:7" x14ac:dyDescent="0.45">
      <c r="A3610" s="84">
        <v>162309</v>
      </c>
      <c r="B3610" s="84">
        <v>90</v>
      </c>
      <c r="C3610" s="84" t="s">
        <v>109</v>
      </c>
      <c r="D3610" s="84">
        <v>2009</v>
      </c>
      <c r="E3610" s="84" t="s">
        <v>108</v>
      </c>
      <c r="F3610" s="85">
        <v>34.087614057303547</v>
      </c>
      <c r="G3610" s="86"/>
    </row>
    <row r="3611" spans="1:7" x14ac:dyDescent="0.45">
      <c r="A3611" s="84">
        <v>155681</v>
      </c>
      <c r="B3611" s="84">
        <v>110</v>
      </c>
      <c r="C3611" s="84" t="s">
        <v>109</v>
      </c>
      <c r="D3611" s="84">
        <v>2006</v>
      </c>
      <c r="E3611" s="84" t="s">
        <v>108</v>
      </c>
      <c r="F3611" s="85">
        <v>12.28174681324824</v>
      </c>
      <c r="G3611" s="86"/>
    </row>
    <row r="3612" spans="1:7" x14ac:dyDescent="0.45">
      <c r="A3612" s="84">
        <v>155697</v>
      </c>
      <c r="B3612" s="84">
        <v>110</v>
      </c>
      <c r="C3612" s="84" t="s">
        <v>109</v>
      </c>
      <c r="D3612" s="84">
        <v>2006</v>
      </c>
      <c r="E3612" s="84" t="s">
        <v>108</v>
      </c>
      <c r="F3612" s="85">
        <v>138.04912940545401</v>
      </c>
      <c r="G3612" s="86"/>
    </row>
    <row r="3613" spans="1:7" x14ac:dyDescent="0.45">
      <c r="A3613" s="84">
        <v>155698</v>
      </c>
      <c r="B3613" s="84">
        <v>110</v>
      </c>
      <c r="C3613" s="84" t="s">
        <v>109</v>
      </c>
      <c r="D3613" s="84">
        <v>2006</v>
      </c>
      <c r="E3613" s="84" t="s">
        <v>108</v>
      </c>
      <c r="F3613" s="85">
        <v>94.593971458378405</v>
      </c>
      <c r="G3613" s="86"/>
    </row>
    <row r="3614" spans="1:7" x14ac:dyDescent="0.45">
      <c r="A3614" s="84">
        <v>155704</v>
      </c>
      <c r="B3614" s="84">
        <v>110</v>
      </c>
      <c r="C3614" s="84" t="s">
        <v>109</v>
      </c>
      <c r="D3614" s="84">
        <v>2006</v>
      </c>
      <c r="E3614" s="84" t="s">
        <v>108</v>
      </c>
      <c r="F3614" s="85">
        <v>309.43605505340503</v>
      </c>
      <c r="G3614" s="86"/>
    </row>
    <row r="3615" spans="1:7" x14ac:dyDescent="0.45">
      <c r="A3615" s="84">
        <v>155705</v>
      </c>
      <c r="B3615" s="84">
        <v>63</v>
      </c>
      <c r="C3615" s="84" t="s">
        <v>109</v>
      </c>
      <c r="D3615" s="84">
        <v>2006</v>
      </c>
      <c r="E3615" s="84" t="s">
        <v>108</v>
      </c>
      <c r="F3615" s="85">
        <v>258.39014783132018</v>
      </c>
      <c r="G3615" s="86"/>
    </row>
    <row r="3616" spans="1:7" x14ac:dyDescent="0.45">
      <c r="A3616" s="84">
        <v>155934</v>
      </c>
      <c r="B3616" s="84">
        <v>63</v>
      </c>
      <c r="C3616" s="84" t="s">
        <v>109</v>
      </c>
      <c r="D3616" s="84">
        <v>2006</v>
      </c>
      <c r="E3616" s="84" t="s">
        <v>108</v>
      </c>
      <c r="F3616" s="85">
        <v>252.42560535065161</v>
      </c>
      <c r="G3616" s="86"/>
    </row>
    <row r="3617" spans="1:7" x14ac:dyDescent="0.45">
      <c r="A3617" s="84">
        <v>155973</v>
      </c>
      <c r="B3617" s="84">
        <v>50</v>
      </c>
      <c r="C3617" s="84" t="s">
        <v>109</v>
      </c>
      <c r="D3617" s="84">
        <v>2008</v>
      </c>
      <c r="E3617" s="84" t="s">
        <v>108</v>
      </c>
      <c r="F3617" s="85">
        <v>77.050217649441279</v>
      </c>
      <c r="G3617" s="86"/>
    </row>
    <row r="3618" spans="1:7" x14ac:dyDescent="0.45">
      <c r="A3618" s="84">
        <v>155974</v>
      </c>
      <c r="B3618" s="84">
        <v>50</v>
      </c>
      <c r="C3618" s="84" t="s">
        <v>109</v>
      </c>
      <c r="D3618" s="84">
        <v>2008</v>
      </c>
      <c r="E3618" s="84" t="s">
        <v>108</v>
      </c>
      <c r="F3618" s="85">
        <v>120.3964251907754</v>
      </c>
      <c r="G3618" s="86"/>
    </row>
    <row r="3619" spans="1:7" x14ac:dyDescent="0.45">
      <c r="A3619" s="84">
        <v>155977</v>
      </c>
      <c r="B3619" s="84">
        <v>50</v>
      </c>
      <c r="C3619" s="84" t="s">
        <v>109</v>
      </c>
      <c r="D3619" s="84">
        <v>2008</v>
      </c>
      <c r="E3619" s="84" t="s">
        <v>108</v>
      </c>
      <c r="F3619" s="85">
        <v>97.567403916704166</v>
      </c>
      <c r="G3619" s="86"/>
    </row>
    <row r="3620" spans="1:7" x14ac:dyDescent="0.45">
      <c r="A3620" s="84">
        <v>155981</v>
      </c>
      <c r="B3620" s="84">
        <v>110</v>
      </c>
      <c r="C3620" s="84" t="s">
        <v>109</v>
      </c>
      <c r="D3620" s="84">
        <v>2012</v>
      </c>
      <c r="E3620" s="84" t="s">
        <v>108</v>
      </c>
      <c r="F3620" s="85">
        <v>89.644327622508442</v>
      </c>
      <c r="G3620" s="86"/>
    </row>
    <row r="3621" spans="1:7" x14ac:dyDescent="0.45">
      <c r="A3621" s="84">
        <v>155982</v>
      </c>
      <c r="B3621" s="84"/>
      <c r="C3621" s="84"/>
      <c r="D3621" s="84">
        <v>2012</v>
      </c>
      <c r="E3621" s="84" t="s">
        <v>108</v>
      </c>
      <c r="F3621" s="85">
        <v>0.62171093474462502</v>
      </c>
      <c r="G3621" s="86"/>
    </row>
    <row r="3622" spans="1:7" x14ac:dyDescent="0.45">
      <c r="A3622" s="84">
        <v>156010</v>
      </c>
      <c r="B3622" s="84">
        <v>110</v>
      </c>
      <c r="C3622" s="84" t="s">
        <v>109</v>
      </c>
      <c r="D3622" s="84">
        <v>2017</v>
      </c>
      <c r="E3622" s="84" t="s">
        <v>108</v>
      </c>
      <c r="F3622" s="85">
        <v>494.19181279523423</v>
      </c>
      <c r="G3622" s="86"/>
    </row>
    <row r="3623" spans="1:7" x14ac:dyDescent="0.45">
      <c r="A3623" s="84">
        <v>156011</v>
      </c>
      <c r="B3623" s="84">
        <v>110</v>
      </c>
      <c r="C3623" s="84" t="s">
        <v>109</v>
      </c>
      <c r="D3623" s="84">
        <v>2017</v>
      </c>
      <c r="E3623" s="84" t="s">
        <v>108</v>
      </c>
      <c r="F3623" s="85">
        <v>0.51419840466134303</v>
      </c>
      <c r="G3623" s="86"/>
    </row>
    <row r="3624" spans="1:7" x14ac:dyDescent="0.45">
      <c r="A3624" s="84">
        <v>156012</v>
      </c>
      <c r="B3624" s="84">
        <v>110</v>
      </c>
      <c r="C3624" s="84" t="s">
        <v>109</v>
      </c>
      <c r="D3624" s="84">
        <v>2017</v>
      </c>
      <c r="E3624" s="84" t="s">
        <v>108</v>
      </c>
      <c r="F3624" s="85">
        <v>4.4636532121149504</v>
      </c>
      <c r="G3624" s="86"/>
    </row>
    <row r="3625" spans="1:7" x14ac:dyDescent="0.45">
      <c r="A3625" s="84">
        <v>156013</v>
      </c>
      <c r="B3625" s="84">
        <v>110</v>
      </c>
      <c r="C3625" s="84" t="s">
        <v>109</v>
      </c>
      <c r="D3625" s="84">
        <v>2017</v>
      </c>
      <c r="E3625" s="84" t="s">
        <v>108</v>
      </c>
      <c r="F3625" s="85">
        <v>0.34100037217303403</v>
      </c>
      <c r="G3625" s="86"/>
    </row>
    <row r="3626" spans="1:7" x14ac:dyDescent="0.45">
      <c r="A3626" s="84">
        <v>156015</v>
      </c>
      <c r="B3626" s="84">
        <v>110</v>
      </c>
      <c r="C3626" s="84" t="s">
        <v>109</v>
      </c>
      <c r="D3626" s="84">
        <v>2017</v>
      </c>
      <c r="E3626" s="84" t="s">
        <v>108</v>
      </c>
      <c r="F3626" s="85">
        <v>397.57110354884787</v>
      </c>
      <c r="G3626" s="86"/>
    </row>
    <row r="3627" spans="1:7" x14ac:dyDescent="0.45">
      <c r="A3627" s="84">
        <v>156016</v>
      </c>
      <c r="B3627" s="84">
        <v>63</v>
      </c>
      <c r="C3627" s="84" t="s">
        <v>109</v>
      </c>
      <c r="D3627" s="84">
        <v>2017</v>
      </c>
      <c r="E3627" s="84" t="s">
        <v>108</v>
      </c>
      <c r="F3627" s="85">
        <v>43.480967104751329</v>
      </c>
      <c r="G3627" s="86"/>
    </row>
    <row r="3628" spans="1:7" x14ac:dyDescent="0.45">
      <c r="A3628" s="84">
        <v>156021</v>
      </c>
      <c r="B3628" s="84">
        <v>40</v>
      </c>
      <c r="C3628" s="84" t="s">
        <v>109</v>
      </c>
      <c r="D3628" s="84">
        <v>2017</v>
      </c>
      <c r="E3628" s="84" t="s">
        <v>108</v>
      </c>
      <c r="F3628" s="85">
        <v>67.063479977159602</v>
      </c>
      <c r="G3628" s="86"/>
    </row>
    <row r="3629" spans="1:7" x14ac:dyDescent="0.45">
      <c r="A3629" s="84">
        <v>156022</v>
      </c>
      <c r="B3629" s="84">
        <v>110</v>
      </c>
      <c r="C3629" s="84" t="s">
        <v>109</v>
      </c>
      <c r="D3629" s="84">
        <v>2017</v>
      </c>
      <c r="E3629" s="84" t="s">
        <v>108</v>
      </c>
      <c r="F3629" s="85">
        <v>1.777835786509983</v>
      </c>
      <c r="G3629" s="86"/>
    </row>
    <row r="3630" spans="1:7" x14ac:dyDescent="0.45">
      <c r="A3630" s="84">
        <v>156024</v>
      </c>
      <c r="B3630" s="84">
        <v>50</v>
      </c>
      <c r="C3630" s="84" t="s">
        <v>109</v>
      </c>
      <c r="D3630" s="84">
        <v>2017</v>
      </c>
      <c r="E3630" s="84" t="s">
        <v>108</v>
      </c>
      <c r="F3630" s="85">
        <v>1.8607525359893331</v>
      </c>
      <c r="G3630" s="86"/>
    </row>
    <row r="3631" spans="1:7" x14ac:dyDescent="0.45">
      <c r="A3631" s="84">
        <v>156071</v>
      </c>
      <c r="B3631" s="84">
        <v>90</v>
      </c>
      <c r="C3631" s="84" t="s">
        <v>109</v>
      </c>
      <c r="D3631" s="84">
        <v>2012</v>
      </c>
      <c r="E3631" s="84" t="s">
        <v>108</v>
      </c>
      <c r="F3631" s="85">
        <v>67.384146799590923</v>
      </c>
      <c r="G3631" s="86"/>
    </row>
    <row r="3632" spans="1:7" x14ac:dyDescent="0.45">
      <c r="A3632" s="84">
        <v>156086</v>
      </c>
      <c r="B3632" s="84">
        <v>110</v>
      </c>
      <c r="C3632" s="84" t="s">
        <v>109</v>
      </c>
      <c r="D3632" s="84">
        <v>2012</v>
      </c>
      <c r="E3632" s="84" t="s">
        <v>108</v>
      </c>
      <c r="F3632" s="85">
        <v>78.174848160502421</v>
      </c>
      <c r="G3632" s="86"/>
    </row>
    <row r="3633" spans="1:7" x14ac:dyDescent="0.45">
      <c r="A3633" s="84">
        <v>156208</v>
      </c>
      <c r="B3633" s="84">
        <v>63</v>
      </c>
      <c r="C3633" s="84" t="s">
        <v>109</v>
      </c>
      <c r="D3633" s="84">
        <v>2008</v>
      </c>
      <c r="E3633" s="84" t="s">
        <v>108</v>
      </c>
      <c r="F3633" s="85">
        <v>91.166940451418455</v>
      </c>
      <c r="G3633" s="86"/>
    </row>
    <row r="3634" spans="1:7" x14ac:dyDescent="0.45">
      <c r="A3634" s="84">
        <v>156210</v>
      </c>
      <c r="B3634" s="84">
        <v>110</v>
      </c>
      <c r="C3634" s="84" t="s">
        <v>109</v>
      </c>
      <c r="D3634" s="84">
        <v>2018</v>
      </c>
      <c r="E3634" s="84" t="s">
        <v>108</v>
      </c>
      <c r="F3634" s="85">
        <v>173.92849875069601</v>
      </c>
      <c r="G3634" s="86"/>
    </row>
    <row r="3635" spans="1:7" x14ac:dyDescent="0.45">
      <c r="A3635" s="84">
        <v>158589</v>
      </c>
      <c r="B3635" s="84">
        <v>50</v>
      </c>
      <c r="C3635" s="84" t="s">
        <v>109</v>
      </c>
      <c r="D3635" s="84">
        <v>2017</v>
      </c>
      <c r="E3635" s="84" t="s">
        <v>108</v>
      </c>
      <c r="F3635" s="85">
        <v>25.4550413626643</v>
      </c>
      <c r="G3635" s="86"/>
    </row>
    <row r="3636" spans="1:7" x14ac:dyDescent="0.45">
      <c r="A3636" s="84">
        <v>159145</v>
      </c>
      <c r="B3636" s="84">
        <v>90</v>
      </c>
      <c r="C3636" s="84" t="s">
        <v>109</v>
      </c>
      <c r="D3636" s="84">
        <v>2012</v>
      </c>
      <c r="E3636" s="84" t="s">
        <v>108</v>
      </c>
      <c r="F3636" s="85">
        <v>407.8730482430185</v>
      </c>
      <c r="G3636" s="86"/>
    </row>
    <row r="3637" spans="1:7" x14ac:dyDescent="0.45">
      <c r="A3637" s="84">
        <v>159146</v>
      </c>
      <c r="B3637" s="84">
        <v>63</v>
      </c>
      <c r="C3637" s="84" t="s">
        <v>109</v>
      </c>
      <c r="D3637" s="84">
        <v>2012</v>
      </c>
      <c r="E3637" s="84" t="s">
        <v>108</v>
      </c>
      <c r="F3637" s="85">
        <v>303.26140900783332</v>
      </c>
      <c r="G3637" s="86"/>
    </row>
    <row r="3638" spans="1:7" x14ac:dyDescent="0.45">
      <c r="A3638" s="84">
        <v>159159</v>
      </c>
      <c r="B3638" s="84">
        <v>110</v>
      </c>
      <c r="C3638" s="84" t="s">
        <v>109</v>
      </c>
      <c r="D3638" s="84">
        <v>2012</v>
      </c>
      <c r="E3638" s="84" t="s">
        <v>108</v>
      </c>
      <c r="F3638" s="85">
        <v>304.27929013022288</v>
      </c>
      <c r="G3638" s="86"/>
    </row>
    <row r="3639" spans="1:7" x14ac:dyDescent="0.45">
      <c r="A3639" s="84">
        <v>159163</v>
      </c>
      <c r="B3639" s="84">
        <v>110</v>
      </c>
      <c r="C3639" s="84" t="s">
        <v>109</v>
      </c>
      <c r="D3639" s="84">
        <v>2012</v>
      </c>
      <c r="E3639" s="84" t="s">
        <v>108</v>
      </c>
      <c r="F3639" s="85">
        <v>232.82966170595941</v>
      </c>
      <c r="G3639" s="86"/>
    </row>
    <row r="3640" spans="1:7" x14ac:dyDescent="0.45">
      <c r="A3640" s="84">
        <v>161681</v>
      </c>
      <c r="B3640" s="84">
        <v>110</v>
      </c>
      <c r="C3640" s="84" t="s">
        <v>109</v>
      </c>
      <c r="D3640" s="84">
        <v>2006</v>
      </c>
      <c r="E3640" s="84" t="s">
        <v>108</v>
      </c>
      <c r="F3640" s="85">
        <v>588.92160131850255</v>
      </c>
      <c r="G3640" s="86"/>
    </row>
    <row r="3641" spans="1:7" x14ac:dyDescent="0.45">
      <c r="A3641" s="84">
        <v>161682</v>
      </c>
      <c r="B3641" s="84">
        <v>110</v>
      </c>
      <c r="C3641" s="84" t="s">
        <v>109</v>
      </c>
      <c r="D3641" s="84">
        <v>2006</v>
      </c>
      <c r="E3641" s="84" t="s">
        <v>108</v>
      </c>
      <c r="F3641" s="85">
        <v>258.35041750296222</v>
      </c>
      <c r="G3641" s="86"/>
    </row>
    <row r="3642" spans="1:7" x14ac:dyDescent="0.45">
      <c r="A3642" s="84">
        <v>155764</v>
      </c>
      <c r="B3642" s="84">
        <v>50</v>
      </c>
      <c r="C3642" s="84" t="s">
        <v>109</v>
      </c>
      <c r="D3642" s="84">
        <v>1901</v>
      </c>
      <c r="E3642" s="84" t="s">
        <v>108</v>
      </c>
      <c r="F3642" s="85">
        <v>56.441071416478387</v>
      </c>
      <c r="G3642" s="86"/>
    </row>
    <row r="3643" spans="1:7" x14ac:dyDescent="0.45">
      <c r="A3643" s="84">
        <v>159299</v>
      </c>
      <c r="B3643" s="84">
        <v>160</v>
      </c>
      <c r="C3643" s="84" t="s">
        <v>109</v>
      </c>
      <c r="D3643" s="84">
        <v>2010</v>
      </c>
      <c r="E3643" s="84" t="s">
        <v>108</v>
      </c>
      <c r="F3643" s="85">
        <v>167.14052482779471</v>
      </c>
      <c r="G3643" s="86"/>
    </row>
    <row r="3644" spans="1:7" x14ac:dyDescent="0.45">
      <c r="A3644" s="84">
        <v>155763</v>
      </c>
      <c r="B3644" s="84">
        <v>160</v>
      </c>
      <c r="C3644" s="84" t="s">
        <v>109</v>
      </c>
      <c r="D3644" s="84">
        <v>1901</v>
      </c>
      <c r="E3644" s="84" t="s">
        <v>108</v>
      </c>
      <c r="F3644" s="85">
        <v>36.820989092714207</v>
      </c>
      <c r="G3644" s="86"/>
    </row>
    <row r="3645" spans="1:7" x14ac:dyDescent="0.45">
      <c r="A3645" s="84">
        <v>154942</v>
      </c>
      <c r="B3645" s="84">
        <v>160</v>
      </c>
      <c r="C3645" s="84" t="s">
        <v>109</v>
      </c>
      <c r="D3645" s="84">
        <v>2010</v>
      </c>
      <c r="E3645" s="84" t="s">
        <v>108</v>
      </c>
      <c r="F3645" s="85">
        <v>45.939306305570867</v>
      </c>
      <c r="G3645" s="86"/>
    </row>
    <row r="3646" spans="1:7" x14ac:dyDescent="0.45">
      <c r="A3646" s="84">
        <v>159298</v>
      </c>
      <c r="B3646" s="84">
        <v>160</v>
      </c>
      <c r="C3646" s="84" t="s">
        <v>109</v>
      </c>
      <c r="D3646" s="84">
        <v>2010</v>
      </c>
      <c r="E3646" s="84" t="s">
        <v>108</v>
      </c>
      <c r="F3646" s="85">
        <v>161.3732890539238</v>
      </c>
      <c r="G3646" s="86"/>
    </row>
    <row r="3647" spans="1:7" x14ac:dyDescent="0.45">
      <c r="A3647" s="84">
        <v>154914</v>
      </c>
      <c r="B3647" s="84">
        <v>110</v>
      </c>
      <c r="C3647" s="84" t="s">
        <v>109</v>
      </c>
      <c r="D3647" s="84">
        <v>2009</v>
      </c>
      <c r="E3647" s="84" t="s">
        <v>108</v>
      </c>
      <c r="F3647" s="85">
        <v>1.790489456176533</v>
      </c>
      <c r="G3647" s="86"/>
    </row>
    <row r="3648" spans="1:7" x14ac:dyDescent="0.45">
      <c r="A3648" s="84">
        <v>154951</v>
      </c>
      <c r="B3648" s="84">
        <v>110</v>
      </c>
      <c r="C3648" s="84" t="s">
        <v>109</v>
      </c>
      <c r="D3648" s="84">
        <v>2010</v>
      </c>
      <c r="E3648" s="84" t="s">
        <v>108</v>
      </c>
      <c r="F3648" s="85">
        <v>94.134409005916851</v>
      </c>
      <c r="G3648" s="86"/>
    </row>
    <row r="3649" spans="1:7" x14ac:dyDescent="0.45">
      <c r="A3649" s="84">
        <v>154957</v>
      </c>
      <c r="B3649" s="84">
        <v>110</v>
      </c>
      <c r="C3649" s="84" t="s">
        <v>109</v>
      </c>
      <c r="D3649" s="84">
        <v>2010</v>
      </c>
      <c r="E3649" s="84" t="s">
        <v>108</v>
      </c>
      <c r="F3649" s="85">
        <v>5.1152384241487958</v>
      </c>
      <c r="G3649" s="86"/>
    </row>
    <row r="3650" spans="1:7" x14ac:dyDescent="0.45">
      <c r="A3650" s="84">
        <v>154983</v>
      </c>
      <c r="B3650" s="84">
        <v>63</v>
      </c>
      <c r="C3650" s="84" t="s">
        <v>109</v>
      </c>
      <c r="D3650" s="84">
        <v>2010</v>
      </c>
      <c r="E3650" s="84" t="s">
        <v>108</v>
      </c>
      <c r="F3650" s="85">
        <v>2.6900607700817551</v>
      </c>
      <c r="G3650" s="86"/>
    </row>
    <row r="3651" spans="1:7" x14ac:dyDescent="0.45">
      <c r="A3651" s="84">
        <v>154988</v>
      </c>
      <c r="B3651" s="84">
        <v>63</v>
      </c>
      <c r="C3651" s="84" t="s">
        <v>109</v>
      </c>
      <c r="D3651" s="84">
        <v>2010</v>
      </c>
      <c r="E3651" s="84" t="s">
        <v>108</v>
      </c>
      <c r="F3651" s="85">
        <v>24.756278268065209</v>
      </c>
      <c r="G3651" s="86"/>
    </row>
    <row r="3652" spans="1:7" x14ac:dyDescent="0.45">
      <c r="A3652" s="84">
        <v>154989</v>
      </c>
      <c r="B3652" s="84">
        <v>63</v>
      </c>
      <c r="C3652" s="84" t="s">
        <v>109</v>
      </c>
      <c r="D3652" s="84">
        <v>2010</v>
      </c>
      <c r="E3652" s="84" t="s">
        <v>108</v>
      </c>
      <c r="F3652" s="85">
        <v>31.74968518428798</v>
      </c>
      <c r="G3652" s="86"/>
    </row>
    <row r="3653" spans="1:7" x14ac:dyDescent="0.45">
      <c r="A3653" s="84">
        <v>154990</v>
      </c>
      <c r="B3653" s="84">
        <v>32</v>
      </c>
      <c r="C3653" s="84" t="s">
        <v>109</v>
      </c>
      <c r="D3653" s="84">
        <v>2010</v>
      </c>
      <c r="E3653" s="84" t="s">
        <v>108</v>
      </c>
      <c r="F3653" s="85">
        <v>23.861107796189732</v>
      </c>
      <c r="G3653" s="86"/>
    </row>
    <row r="3654" spans="1:7" x14ac:dyDescent="0.45">
      <c r="A3654" s="84">
        <v>155249</v>
      </c>
      <c r="B3654" s="84"/>
      <c r="C3654" s="84"/>
      <c r="D3654" s="84">
        <v>0</v>
      </c>
      <c r="E3654" s="84" t="s">
        <v>108</v>
      </c>
      <c r="F3654" s="85">
        <v>17.149144001185562</v>
      </c>
      <c r="G3654" s="86"/>
    </row>
    <row r="3655" spans="1:7" x14ac:dyDescent="0.45">
      <c r="A3655" s="84">
        <v>155319</v>
      </c>
      <c r="B3655" s="84"/>
      <c r="C3655" s="84"/>
      <c r="D3655" s="84">
        <v>0</v>
      </c>
      <c r="E3655" s="84" t="s">
        <v>108</v>
      </c>
      <c r="F3655" s="85">
        <v>33.37886139846767</v>
      </c>
      <c r="G3655" s="86"/>
    </row>
    <row r="3656" spans="1:7" x14ac:dyDescent="0.45">
      <c r="A3656" s="84">
        <v>155320</v>
      </c>
      <c r="B3656" s="84"/>
      <c r="C3656" s="84"/>
      <c r="D3656" s="84">
        <v>0</v>
      </c>
      <c r="E3656" s="84" t="s">
        <v>108</v>
      </c>
      <c r="F3656" s="85">
        <v>107.7812791712263</v>
      </c>
      <c r="G3656" s="86"/>
    </row>
    <row r="3657" spans="1:7" x14ac:dyDescent="0.45">
      <c r="A3657" s="84">
        <v>159264</v>
      </c>
      <c r="B3657" s="84">
        <v>110</v>
      </c>
      <c r="C3657" s="84" t="s">
        <v>109</v>
      </c>
      <c r="D3657" s="84">
        <v>2010</v>
      </c>
      <c r="E3657" s="84" t="s">
        <v>108</v>
      </c>
      <c r="F3657" s="85">
        <v>297.59135901600018</v>
      </c>
      <c r="G3657" s="86"/>
    </row>
    <row r="3658" spans="1:7" x14ac:dyDescent="0.45">
      <c r="A3658" s="84">
        <v>155400</v>
      </c>
      <c r="B3658" s="84">
        <v>40</v>
      </c>
      <c r="C3658" s="84" t="s">
        <v>109</v>
      </c>
      <c r="D3658" s="84">
        <v>2005</v>
      </c>
      <c r="E3658" s="84" t="s">
        <v>108</v>
      </c>
      <c r="F3658" s="85">
        <v>46.092959443322307</v>
      </c>
      <c r="G3658" s="86"/>
    </row>
    <row r="3659" spans="1:7" x14ac:dyDescent="0.45">
      <c r="A3659" s="84">
        <v>158973</v>
      </c>
      <c r="B3659" s="84">
        <v>110</v>
      </c>
      <c r="C3659" s="84" t="s">
        <v>109</v>
      </c>
      <c r="D3659" s="84">
        <v>2005</v>
      </c>
      <c r="E3659" s="84" t="s">
        <v>108</v>
      </c>
      <c r="F3659" s="85">
        <v>426.85503268069789</v>
      </c>
      <c r="G3659" s="86"/>
    </row>
    <row r="3660" spans="1:7" x14ac:dyDescent="0.45">
      <c r="A3660" s="84">
        <v>158870</v>
      </c>
      <c r="B3660" s="84">
        <v>110</v>
      </c>
      <c r="C3660" s="84" t="s">
        <v>109</v>
      </c>
      <c r="D3660" s="84">
        <v>2005</v>
      </c>
      <c r="E3660" s="84" t="s">
        <v>108</v>
      </c>
      <c r="F3660" s="85">
        <v>442.84047912177209</v>
      </c>
      <c r="G3660" s="86"/>
    </row>
    <row r="3661" spans="1:7" x14ac:dyDescent="0.45">
      <c r="A3661" s="84"/>
      <c r="B3661" s="84">
        <v>110</v>
      </c>
      <c r="C3661" s="84" t="s">
        <v>176</v>
      </c>
      <c r="D3661" s="84">
        <v>2005</v>
      </c>
      <c r="E3661" s="84"/>
      <c r="F3661" s="85">
        <v>1.88527241875264</v>
      </c>
      <c r="G3661" s="86"/>
    </row>
    <row r="3662" spans="1:7" x14ac:dyDescent="0.45">
      <c r="A3662" s="84">
        <v>155014</v>
      </c>
      <c r="B3662" s="84">
        <v>32</v>
      </c>
      <c r="C3662" s="84" t="s">
        <v>109</v>
      </c>
      <c r="D3662" s="84">
        <v>2010</v>
      </c>
      <c r="E3662" s="84" t="s">
        <v>108</v>
      </c>
      <c r="F3662" s="85">
        <v>29.324741577741769</v>
      </c>
      <c r="G3662" s="86"/>
    </row>
    <row r="3663" spans="1:7" x14ac:dyDescent="0.45">
      <c r="A3663" s="84">
        <v>155091</v>
      </c>
      <c r="B3663" s="84">
        <v>110</v>
      </c>
      <c r="C3663" s="84" t="s">
        <v>109</v>
      </c>
      <c r="D3663" s="84">
        <v>2007</v>
      </c>
      <c r="E3663" s="84" t="s">
        <v>108</v>
      </c>
      <c r="F3663" s="85">
        <v>103.4613724897596</v>
      </c>
      <c r="G3663" s="86"/>
    </row>
    <row r="3664" spans="1:7" x14ac:dyDescent="0.45">
      <c r="A3664" s="84">
        <v>155110</v>
      </c>
      <c r="B3664" s="84">
        <v>110</v>
      </c>
      <c r="C3664" s="84" t="s">
        <v>109</v>
      </c>
      <c r="D3664" s="84">
        <v>2007</v>
      </c>
      <c r="E3664" s="84" t="s">
        <v>108</v>
      </c>
      <c r="F3664" s="85">
        <v>39.817106831311833</v>
      </c>
      <c r="G3664" s="86"/>
    </row>
    <row r="3665" spans="1:7" x14ac:dyDescent="0.45">
      <c r="A3665" s="84">
        <v>155213</v>
      </c>
      <c r="B3665" s="84">
        <v>63</v>
      </c>
      <c r="C3665" s="84" t="s">
        <v>109</v>
      </c>
      <c r="D3665" s="84">
        <v>2007</v>
      </c>
      <c r="E3665" s="84" t="s">
        <v>108</v>
      </c>
      <c r="F3665" s="85">
        <v>0.90717633361838002</v>
      </c>
      <c r="G3665" s="86"/>
    </row>
    <row r="3666" spans="1:7" x14ac:dyDescent="0.45">
      <c r="A3666" s="84">
        <v>155223</v>
      </c>
      <c r="B3666" s="84">
        <v>63</v>
      </c>
      <c r="C3666" s="84"/>
      <c r="D3666" s="84">
        <v>2004</v>
      </c>
      <c r="E3666" s="84" t="s">
        <v>108</v>
      </c>
      <c r="F3666" s="85">
        <v>1.0511579265884581</v>
      </c>
      <c r="G3666" s="86"/>
    </row>
    <row r="3667" spans="1:7" x14ac:dyDescent="0.45">
      <c r="A3667" s="84">
        <v>155242</v>
      </c>
      <c r="B3667" s="84">
        <v>63</v>
      </c>
      <c r="C3667" s="84" t="s">
        <v>111</v>
      </c>
      <c r="D3667" s="84">
        <v>2004</v>
      </c>
      <c r="E3667" s="84" t="s">
        <v>108</v>
      </c>
      <c r="F3667" s="85">
        <v>13.23500844022794</v>
      </c>
      <c r="G3667" s="86"/>
    </row>
    <row r="3668" spans="1:7" x14ac:dyDescent="0.45">
      <c r="A3668" s="84">
        <v>155243</v>
      </c>
      <c r="B3668" s="84">
        <v>32</v>
      </c>
      <c r="C3668" s="84" t="s">
        <v>111</v>
      </c>
      <c r="D3668" s="84">
        <v>2004</v>
      </c>
      <c r="E3668" s="84" t="s">
        <v>108</v>
      </c>
      <c r="F3668" s="85">
        <v>36.068509738169347</v>
      </c>
      <c r="G3668" s="86"/>
    </row>
    <row r="3669" spans="1:7" x14ac:dyDescent="0.45">
      <c r="A3669" s="84">
        <v>158902</v>
      </c>
      <c r="B3669" s="84">
        <v>110</v>
      </c>
      <c r="C3669" s="84" t="s">
        <v>109</v>
      </c>
      <c r="D3669" s="84">
        <v>2007</v>
      </c>
      <c r="E3669" s="84" t="s">
        <v>108</v>
      </c>
      <c r="F3669" s="85">
        <v>137.42634122767799</v>
      </c>
      <c r="G3669" s="86"/>
    </row>
    <row r="3670" spans="1:7" x14ac:dyDescent="0.45">
      <c r="A3670" s="84">
        <v>158912</v>
      </c>
      <c r="B3670" s="84">
        <v>110</v>
      </c>
      <c r="C3670" s="84" t="s">
        <v>109</v>
      </c>
      <c r="D3670" s="84">
        <v>2007</v>
      </c>
      <c r="E3670" s="84" t="s">
        <v>108</v>
      </c>
      <c r="F3670" s="85">
        <v>466.97342606763328</v>
      </c>
      <c r="G3670" s="86"/>
    </row>
    <row r="3671" spans="1:7" x14ac:dyDescent="0.45">
      <c r="A3671" s="84">
        <v>158930</v>
      </c>
      <c r="B3671" s="84">
        <v>110</v>
      </c>
      <c r="C3671" s="84" t="s">
        <v>109</v>
      </c>
      <c r="D3671" s="84">
        <v>2007</v>
      </c>
      <c r="E3671" s="84" t="s">
        <v>108</v>
      </c>
      <c r="F3671" s="85">
        <v>206.022491492933</v>
      </c>
      <c r="G3671" s="86"/>
    </row>
    <row r="3672" spans="1:7" x14ac:dyDescent="0.45">
      <c r="A3672" s="84">
        <v>158931</v>
      </c>
      <c r="B3672" s="84">
        <v>110</v>
      </c>
      <c r="C3672" s="84" t="s">
        <v>109</v>
      </c>
      <c r="D3672" s="84">
        <v>2007</v>
      </c>
      <c r="E3672" s="84" t="s">
        <v>108</v>
      </c>
      <c r="F3672" s="85">
        <v>97.870564028618304</v>
      </c>
      <c r="G3672" s="86"/>
    </row>
    <row r="3673" spans="1:7" x14ac:dyDescent="0.45">
      <c r="A3673" s="84">
        <v>158975</v>
      </c>
      <c r="B3673" s="84">
        <v>110</v>
      </c>
      <c r="C3673" s="84" t="s">
        <v>109</v>
      </c>
      <c r="D3673" s="84">
        <v>2007</v>
      </c>
      <c r="E3673" s="84" t="s">
        <v>108</v>
      </c>
      <c r="F3673" s="85">
        <v>736.31615072653665</v>
      </c>
      <c r="G3673" s="86"/>
    </row>
    <row r="3674" spans="1:7" x14ac:dyDescent="0.45">
      <c r="A3674" s="84">
        <v>159212</v>
      </c>
      <c r="B3674" s="84">
        <v>63</v>
      </c>
      <c r="C3674" s="84" t="s">
        <v>111</v>
      </c>
      <c r="D3674" s="84">
        <v>2004</v>
      </c>
      <c r="E3674" s="84" t="s">
        <v>108</v>
      </c>
      <c r="F3674" s="85">
        <v>18.923768788879968</v>
      </c>
      <c r="G3674" s="86"/>
    </row>
    <row r="3675" spans="1:7" x14ac:dyDescent="0.45">
      <c r="A3675" s="84">
        <v>159213</v>
      </c>
      <c r="B3675" s="84">
        <v>110</v>
      </c>
      <c r="C3675" s="84" t="s">
        <v>111</v>
      </c>
      <c r="D3675" s="84">
        <v>2004</v>
      </c>
      <c r="E3675" s="84" t="s">
        <v>108</v>
      </c>
      <c r="F3675" s="85">
        <v>217.3416435510911</v>
      </c>
      <c r="G3675" s="86"/>
    </row>
    <row r="3676" spans="1:7" x14ac:dyDescent="0.45">
      <c r="A3676" s="84">
        <v>159215</v>
      </c>
      <c r="B3676" s="84">
        <v>63</v>
      </c>
      <c r="C3676" s="84" t="s">
        <v>111</v>
      </c>
      <c r="D3676" s="84">
        <v>2004</v>
      </c>
      <c r="E3676" s="84" t="s">
        <v>108</v>
      </c>
      <c r="F3676" s="85">
        <v>147.78371717866619</v>
      </c>
      <c r="G3676" s="86"/>
    </row>
    <row r="3677" spans="1:7" x14ac:dyDescent="0.45">
      <c r="A3677" s="84">
        <v>159260</v>
      </c>
      <c r="B3677" s="84">
        <v>63</v>
      </c>
      <c r="C3677" s="84" t="s">
        <v>109</v>
      </c>
      <c r="D3677" s="84">
        <v>2010</v>
      </c>
      <c r="E3677" s="84" t="s">
        <v>108</v>
      </c>
      <c r="F3677" s="85">
        <v>157.18874942756841</v>
      </c>
      <c r="G3677" s="86"/>
    </row>
    <row r="3678" spans="1:7" x14ac:dyDescent="0.45">
      <c r="A3678" s="84">
        <v>155026</v>
      </c>
      <c r="B3678" s="84">
        <v>110</v>
      </c>
      <c r="C3678" s="84" t="s">
        <v>109</v>
      </c>
      <c r="D3678" s="84">
        <v>2010</v>
      </c>
      <c r="E3678" s="84" t="s">
        <v>108</v>
      </c>
      <c r="F3678" s="85">
        <v>107.48063794577349</v>
      </c>
      <c r="G3678" s="86"/>
    </row>
    <row r="3679" spans="1:7" x14ac:dyDescent="0.45">
      <c r="A3679" s="84">
        <v>155027</v>
      </c>
      <c r="B3679" s="84">
        <v>110</v>
      </c>
      <c r="C3679" s="84" t="s">
        <v>109</v>
      </c>
      <c r="D3679" s="84">
        <v>2010</v>
      </c>
      <c r="E3679" s="84" t="s">
        <v>108</v>
      </c>
      <c r="F3679" s="85">
        <v>8.8933808433356383</v>
      </c>
      <c r="G3679" s="86"/>
    </row>
    <row r="3680" spans="1:7" x14ac:dyDescent="0.45">
      <c r="A3680" s="84">
        <v>155257</v>
      </c>
      <c r="B3680" s="84">
        <v>110</v>
      </c>
      <c r="C3680" s="84" t="s">
        <v>111</v>
      </c>
      <c r="D3680" s="84">
        <v>2004</v>
      </c>
      <c r="E3680" s="84" t="s">
        <v>108</v>
      </c>
      <c r="F3680" s="85">
        <v>1.3884696894015249</v>
      </c>
      <c r="G3680" s="86"/>
    </row>
    <row r="3681" spans="1:7" x14ac:dyDescent="0.45">
      <c r="A3681" s="84">
        <v>155405</v>
      </c>
      <c r="B3681" s="84">
        <v>110</v>
      </c>
      <c r="C3681" s="84" t="s">
        <v>109</v>
      </c>
      <c r="D3681" s="84">
        <v>2005</v>
      </c>
      <c r="E3681" s="84" t="s">
        <v>108</v>
      </c>
      <c r="F3681" s="85">
        <v>108.7014953133782</v>
      </c>
      <c r="G3681" s="86"/>
    </row>
    <row r="3682" spans="1:7" x14ac:dyDescent="0.45">
      <c r="A3682" s="84">
        <v>158633</v>
      </c>
      <c r="B3682" s="84">
        <v>63</v>
      </c>
      <c r="C3682" s="84" t="s">
        <v>109</v>
      </c>
      <c r="D3682" s="84">
        <v>2010</v>
      </c>
      <c r="E3682" s="84" t="s">
        <v>108</v>
      </c>
      <c r="F3682" s="85">
        <v>26.084279146843219</v>
      </c>
      <c r="G3682" s="86"/>
    </row>
    <row r="3683" spans="1:7" x14ac:dyDescent="0.45">
      <c r="A3683" s="84">
        <v>158634</v>
      </c>
      <c r="B3683" s="84">
        <v>63</v>
      </c>
      <c r="C3683" s="84" t="s">
        <v>109</v>
      </c>
      <c r="D3683" s="84">
        <v>2010</v>
      </c>
      <c r="E3683" s="84" t="s">
        <v>108</v>
      </c>
      <c r="F3683" s="85">
        <v>7.3151138956071016</v>
      </c>
      <c r="G3683" s="86"/>
    </row>
    <row r="3684" spans="1:7" x14ac:dyDescent="0.45">
      <c r="A3684" s="84">
        <v>158894</v>
      </c>
      <c r="B3684" s="84">
        <v>90</v>
      </c>
      <c r="C3684" s="84" t="s">
        <v>109</v>
      </c>
      <c r="D3684" s="84">
        <v>2007</v>
      </c>
      <c r="E3684" s="84" t="s">
        <v>108</v>
      </c>
      <c r="F3684" s="85">
        <v>303.20973400975839</v>
      </c>
      <c r="G3684" s="86"/>
    </row>
    <row r="3685" spans="1:7" x14ac:dyDescent="0.45">
      <c r="A3685" s="84">
        <v>159216</v>
      </c>
      <c r="B3685" s="84">
        <v>110</v>
      </c>
      <c r="C3685" s="84" t="s">
        <v>111</v>
      </c>
      <c r="D3685" s="84">
        <v>2004</v>
      </c>
      <c r="E3685" s="84" t="s">
        <v>108</v>
      </c>
      <c r="F3685" s="85">
        <v>223.1792165040882</v>
      </c>
      <c r="G3685" s="86"/>
    </row>
    <row r="3686" spans="1:7" x14ac:dyDescent="0.45">
      <c r="A3686" s="84">
        <v>159259</v>
      </c>
      <c r="B3686" s="84">
        <v>63</v>
      </c>
      <c r="C3686" s="84" t="s">
        <v>109</v>
      </c>
      <c r="D3686" s="84">
        <v>2010</v>
      </c>
      <c r="E3686" s="84" t="s">
        <v>108</v>
      </c>
      <c r="F3686" s="85">
        <v>114.6985322629062</v>
      </c>
      <c r="G3686" s="86"/>
    </row>
    <row r="3687" spans="1:7" x14ac:dyDescent="0.45">
      <c r="A3687" s="84">
        <v>154969</v>
      </c>
      <c r="B3687" s="84">
        <v>110</v>
      </c>
      <c r="C3687" s="84" t="s">
        <v>109</v>
      </c>
      <c r="D3687" s="84">
        <v>2010</v>
      </c>
      <c r="E3687" s="84" t="s">
        <v>108</v>
      </c>
      <c r="F3687" s="85">
        <v>60.881877245237618</v>
      </c>
      <c r="G3687" s="86"/>
    </row>
    <row r="3688" spans="1:7" x14ac:dyDescent="0.45">
      <c r="A3688" s="84">
        <v>154970</v>
      </c>
      <c r="B3688" s="84">
        <v>110</v>
      </c>
      <c r="C3688" s="84" t="s">
        <v>109</v>
      </c>
      <c r="D3688" s="84">
        <v>2010</v>
      </c>
      <c r="E3688" s="84" t="s">
        <v>108</v>
      </c>
      <c r="F3688" s="85">
        <v>21.224046388451828</v>
      </c>
      <c r="G3688" s="86"/>
    </row>
    <row r="3689" spans="1:7" x14ac:dyDescent="0.45">
      <c r="A3689" s="84">
        <v>154971</v>
      </c>
      <c r="B3689" s="84">
        <v>110</v>
      </c>
      <c r="C3689" s="84" t="s">
        <v>109</v>
      </c>
      <c r="D3689" s="84">
        <v>2010</v>
      </c>
      <c r="E3689" s="84" t="s">
        <v>108</v>
      </c>
      <c r="F3689" s="85">
        <v>14.995740959573419</v>
      </c>
      <c r="G3689" s="86"/>
    </row>
    <row r="3690" spans="1:7" x14ac:dyDescent="0.45">
      <c r="A3690" s="84">
        <v>154972</v>
      </c>
      <c r="B3690" s="84">
        <v>110</v>
      </c>
      <c r="C3690" s="84" t="s">
        <v>109</v>
      </c>
      <c r="D3690" s="84">
        <v>2010</v>
      </c>
      <c r="E3690" s="84" t="s">
        <v>108</v>
      </c>
      <c r="F3690" s="85">
        <v>17.549028200718119</v>
      </c>
      <c r="G3690" s="86"/>
    </row>
    <row r="3691" spans="1:7" x14ac:dyDescent="0.45">
      <c r="A3691" s="84">
        <v>154973</v>
      </c>
      <c r="B3691" s="84">
        <v>110</v>
      </c>
      <c r="C3691" s="84" t="s">
        <v>109</v>
      </c>
      <c r="D3691" s="84">
        <v>2010</v>
      </c>
      <c r="E3691" s="84" t="s">
        <v>108</v>
      </c>
      <c r="F3691" s="85">
        <v>36.523400510617208</v>
      </c>
      <c r="G3691" s="86"/>
    </row>
    <row r="3692" spans="1:7" x14ac:dyDescent="0.45">
      <c r="A3692" s="84">
        <v>154974</v>
      </c>
      <c r="B3692" s="84">
        <v>110</v>
      </c>
      <c r="C3692" s="84" t="s">
        <v>109</v>
      </c>
      <c r="D3692" s="84">
        <v>2010</v>
      </c>
      <c r="E3692" s="84" t="s">
        <v>108</v>
      </c>
      <c r="F3692" s="85">
        <v>77.799758312096827</v>
      </c>
      <c r="G3692" s="86"/>
    </row>
    <row r="3693" spans="1:7" x14ac:dyDescent="0.45">
      <c r="A3693" s="84">
        <v>154975</v>
      </c>
      <c r="B3693" s="84">
        <v>110</v>
      </c>
      <c r="C3693" s="84" t="s">
        <v>109</v>
      </c>
      <c r="D3693" s="84">
        <v>2010</v>
      </c>
      <c r="E3693" s="84" t="s">
        <v>108</v>
      </c>
      <c r="F3693" s="85">
        <v>4.8513910882895699</v>
      </c>
      <c r="G3693" s="86"/>
    </row>
    <row r="3694" spans="1:7" x14ac:dyDescent="0.45">
      <c r="A3694" s="84">
        <v>154998</v>
      </c>
      <c r="B3694" s="84">
        <v>110</v>
      </c>
      <c r="C3694" s="84" t="s">
        <v>109</v>
      </c>
      <c r="D3694" s="84">
        <v>2010</v>
      </c>
      <c r="E3694" s="84" t="s">
        <v>108</v>
      </c>
      <c r="F3694" s="85">
        <v>28.113060333907491</v>
      </c>
      <c r="G3694" s="86"/>
    </row>
    <row r="3695" spans="1:7" x14ac:dyDescent="0.45">
      <c r="A3695" s="84">
        <v>155246</v>
      </c>
      <c r="B3695" s="84">
        <v>90</v>
      </c>
      <c r="C3695" s="84" t="s">
        <v>349</v>
      </c>
      <c r="D3695" s="84">
        <v>2004</v>
      </c>
      <c r="E3695" s="84" t="s">
        <v>108</v>
      </c>
      <c r="F3695" s="85">
        <v>0.60530178437380999</v>
      </c>
      <c r="G3695" s="86"/>
    </row>
    <row r="3696" spans="1:7" x14ac:dyDescent="0.45">
      <c r="A3696" s="84">
        <v>155277</v>
      </c>
      <c r="B3696" s="84"/>
      <c r="C3696" s="84"/>
      <c r="D3696" s="84">
        <v>2004</v>
      </c>
      <c r="E3696" s="84" t="s">
        <v>108</v>
      </c>
      <c r="F3696" s="85">
        <v>11.96287167038607</v>
      </c>
      <c r="G3696" s="86"/>
    </row>
    <row r="3697" spans="1:7" x14ac:dyDescent="0.45">
      <c r="A3697" s="84">
        <v>155278</v>
      </c>
      <c r="B3697" s="84"/>
      <c r="C3697" s="84"/>
      <c r="D3697" s="84">
        <v>2004</v>
      </c>
      <c r="E3697" s="84" t="s">
        <v>108</v>
      </c>
      <c r="F3697" s="85">
        <v>78.214364645059206</v>
      </c>
      <c r="G3697" s="86"/>
    </row>
    <row r="3698" spans="1:7" x14ac:dyDescent="0.45">
      <c r="A3698" s="84">
        <v>155295</v>
      </c>
      <c r="B3698" s="84"/>
      <c r="C3698" s="84"/>
      <c r="D3698" s="84">
        <v>0</v>
      </c>
      <c r="E3698" s="84" t="s">
        <v>108</v>
      </c>
      <c r="F3698" s="85">
        <v>43.809352023465671</v>
      </c>
      <c r="G3698" s="86"/>
    </row>
    <row r="3699" spans="1:7" x14ac:dyDescent="0.45">
      <c r="A3699" s="84">
        <v>155299</v>
      </c>
      <c r="B3699" s="84">
        <v>90</v>
      </c>
      <c r="C3699" s="84" t="s">
        <v>109</v>
      </c>
      <c r="D3699" s="84">
        <v>1901</v>
      </c>
      <c r="E3699" s="84" t="s">
        <v>108</v>
      </c>
      <c r="F3699" s="85">
        <v>105.17344359802991</v>
      </c>
      <c r="G3699" s="86"/>
    </row>
    <row r="3700" spans="1:7" x14ac:dyDescent="0.45">
      <c r="A3700" s="84">
        <v>155322</v>
      </c>
      <c r="B3700" s="84"/>
      <c r="C3700" s="84"/>
      <c r="D3700" s="84">
        <v>0</v>
      </c>
      <c r="E3700" s="84" t="s">
        <v>108</v>
      </c>
      <c r="F3700" s="85">
        <v>166.04845798684789</v>
      </c>
      <c r="G3700" s="86"/>
    </row>
    <row r="3701" spans="1:7" x14ac:dyDescent="0.45">
      <c r="A3701" s="84">
        <v>155854</v>
      </c>
      <c r="B3701" s="84">
        <v>110</v>
      </c>
      <c r="C3701" s="84" t="s">
        <v>109</v>
      </c>
      <c r="D3701" s="84">
        <v>2010</v>
      </c>
      <c r="E3701" s="84" t="s">
        <v>108</v>
      </c>
      <c r="F3701" s="85">
        <v>1.1532762055718191</v>
      </c>
      <c r="G3701" s="86"/>
    </row>
    <row r="3702" spans="1:7" x14ac:dyDescent="0.45">
      <c r="A3702" s="84">
        <v>158612</v>
      </c>
      <c r="B3702" s="84"/>
      <c r="C3702" s="84"/>
      <c r="D3702" s="84">
        <v>0</v>
      </c>
      <c r="E3702" s="84" t="s">
        <v>108</v>
      </c>
      <c r="F3702" s="85">
        <v>91.477217386076873</v>
      </c>
      <c r="G3702" s="86"/>
    </row>
    <row r="3703" spans="1:7" x14ac:dyDescent="0.45">
      <c r="A3703" s="84">
        <v>158613</v>
      </c>
      <c r="B3703" s="84"/>
      <c r="C3703" s="84"/>
      <c r="D3703" s="84">
        <v>0</v>
      </c>
      <c r="E3703" s="84" t="s">
        <v>108</v>
      </c>
      <c r="F3703" s="85">
        <v>30.677783918933699</v>
      </c>
      <c r="G3703" s="86"/>
    </row>
    <row r="3704" spans="1:7" x14ac:dyDescent="0.45">
      <c r="A3704" s="84">
        <v>158614</v>
      </c>
      <c r="B3704" s="84"/>
      <c r="C3704" s="84"/>
      <c r="D3704" s="84">
        <v>0</v>
      </c>
      <c r="E3704" s="84" t="s">
        <v>108</v>
      </c>
      <c r="F3704" s="85">
        <v>30.292013820432182</v>
      </c>
      <c r="G3704" s="86"/>
    </row>
    <row r="3705" spans="1:7" x14ac:dyDescent="0.45">
      <c r="A3705" s="84">
        <v>158616</v>
      </c>
      <c r="B3705" s="84">
        <v>63</v>
      </c>
      <c r="C3705" s="84" t="s">
        <v>109</v>
      </c>
      <c r="D3705" s="84">
        <v>0</v>
      </c>
      <c r="E3705" s="84" t="s">
        <v>108</v>
      </c>
      <c r="F3705" s="85">
        <v>112.6881343363784</v>
      </c>
      <c r="G3705" s="86"/>
    </row>
    <row r="3706" spans="1:7" x14ac:dyDescent="0.45">
      <c r="A3706" s="84">
        <v>158617</v>
      </c>
      <c r="B3706" s="84"/>
      <c r="C3706" s="84"/>
      <c r="D3706" s="84">
        <v>0</v>
      </c>
      <c r="E3706" s="84" t="s">
        <v>108</v>
      </c>
      <c r="F3706" s="85">
        <v>42.675413676778511</v>
      </c>
      <c r="G3706" s="86"/>
    </row>
    <row r="3707" spans="1:7" x14ac:dyDescent="0.45">
      <c r="A3707" s="84">
        <v>158627</v>
      </c>
      <c r="B3707" s="84"/>
      <c r="C3707" s="84"/>
      <c r="D3707" s="84">
        <v>0</v>
      </c>
      <c r="E3707" s="84" t="s">
        <v>108</v>
      </c>
      <c r="F3707" s="85">
        <v>115.1833404778625</v>
      </c>
      <c r="G3707" s="86"/>
    </row>
    <row r="3708" spans="1:7" x14ac:dyDescent="0.45">
      <c r="A3708" s="84">
        <v>158630</v>
      </c>
      <c r="B3708" s="84"/>
      <c r="C3708" s="84"/>
      <c r="D3708" s="84">
        <v>0</v>
      </c>
      <c r="E3708" s="84" t="s">
        <v>108</v>
      </c>
      <c r="F3708" s="85">
        <v>213.68914382219091</v>
      </c>
      <c r="G3708" s="86"/>
    </row>
    <row r="3709" spans="1:7" x14ac:dyDescent="0.45">
      <c r="A3709" s="84">
        <v>158637</v>
      </c>
      <c r="B3709" s="84"/>
      <c r="C3709" s="84"/>
      <c r="D3709" s="84">
        <v>0</v>
      </c>
      <c r="E3709" s="84" t="s">
        <v>108</v>
      </c>
      <c r="F3709" s="85">
        <v>35.721785381658769</v>
      </c>
      <c r="G3709" s="86"/>
    </row>
    <row r="3710" spans="1:7" x14ac:dyDescent="0.45">
      <c r="A3710" s="84">
        <v>159263</v>
      </c>
      <c r="B3710" s="84">
        <v>63</v>
      </c>
      <c r="C3710" s="84" t="s">
        <v>109</v>
      </c>
      <c r="D3710" s="84">
        <v>2010</v>
      </c>
      <c r="E3710" s="84" t="s">
        <v>108</v>
      </c>
      <c r="F3710" s="85">
        <v>33.768895633040692</v>
      </c>
      <c r="G3710" s="86"/>
    </row>
    <row r="3711" spans="1:7" x14ac:dyDescent="0.45">
      <c r="A3711" s="84">
        <v>159279</v>
      </c>
      <c r="B3711" s="84">
        <v>110</v>
      </c>
      <c r="C3711" s="84" t="s">
        <v>109</v>
      </c>
      <c r="D3711" s="84">
        <v>2010</v>
      </c>
      <c r="E3711" s="84" t="s">
        <v>108</v>
      </c>
      <c r="F3711" s="85">
        <v>140.4849535688615</v>
      </c>
      <c r="G3711" s="86"/>
    </row>
    <row r="3712" spans="1:7" x14ac:dyDescent="0.45">
      <c r="A3712" s="84">
        <v>159280</v>
      </c>
      <c r="B3712" s="84">
        <v>100</v>
      </c>
      <c r="C3712" s="84" t="s">
        <v>112</v>
      </c>
      <c r="D3712" s="84">
        <v>1901</v>
      </c>
      <c r="E3712" s="84" t="s">
        <v>108</v>
      </c>
      <c r="F3712" s="85">
        <v>34.019592943563033</v>
      </c>
      <c r="G3712" s="86"/>
    </row>
    <row r="3713" spans="1:7" x14ac:dyDescent="0.45">
      <c r="A3713" s="84">
        <v>159286</v>
      </c>
      <c r="B3713" s="84">
        <v>63</v>
      </c>
      <c r="C3713" s="84" t="s">
        <v>109</v>
      </c>
      <c r="D3713" s="84">
        <v>2010</v>
      </c>
      <c r="E3713" s="84" t="s">
        <v>108</v>
      </c>
      <c r="F3713" s="85">
        <v>33.441110988421862</v>
      </c>
      <c r="G3713" s="86"/>
    </row>
    <row r="3714" spans="1:7" x14ac:dyDescent="0.45">
      <c r="A3714" s="84">
        <v>161751</v>
      </c>
      <c r="B3714" s="84">
        <v>110</v>
      </c>
      <c r="C3714" s="84" t="s">
        <v>109</v>
      </c>
      <c r="D3714" s="84">
        <v>2018</v>
      </c>
      <c r="E3714" s="84" t="s">
        <v>108</v>
      </c>
      <c r="F3714" s="85">
        <v>133.05227146985149</v>
      </c>
      <c r="G3714" s="86"/>
    </row>
    <row r="3715" spans="1:7" x14ac:dyDescent="0.45">
      <c r="A3715" s="84">
        <v>161776</v>
      </c>
      <c r="B3715" s="84">
        <v>63</v>
      </c>
      <c r="C3715" s="84" t="s">
        <v>109</v>
      </c>
      <c r="D3715" s="84">
        <v>2018</v>
      </c>
      <c r="E3715" s="84" t="s">
        <v>108</v>
      </c>
      <c r="F3715" s="85">
        <v>5.1424702845493098</v>
      </c>
      <c r="G3715" s="86"/>
    </row>
    <row r="3716" spans="1:7" x14ac:dyDescent="0.45">
      <c r="A3716" s="84">
        <v>161778</v>
      </c>
      <c r="B3716" s="84">
        <v>110</v>
      </c>
      <c r="C3716" s="84" t="s">
        <v>109</v>
      </c>
      <c r="D3716" s="84">
        <v>2018</v>
      </c>
      <c r="E3716" s="84" t="s">
        <v>108</v>
      </c>
      <c r="F3716" s="85">
        <v>251.17103687146599</v>
      </c>
      <c r="G3716" s="86"/>
    </row>
    <row r="3717" spans="1:7" x14ac:dyDescent="0.45">
      <c r="A3717" s="84">
        <v>161779</v>
      </c>
      <c r="B3717" s="84">
        <v>110</v>
      </c>
      <c r="C3717" s="84" t="s">
        <v>109</v>
      </c>
      <c r="D3717" s="84">
        <v>2018</v>
      </c>
      <c r="E3717" s="84" t="s">
        <v>108</v>
      </c>
      <c r="F3717" s="85">
        <v>4.9026913865146184</v>
      </c>
      <c r="G3717" s="86"/>
    </row>
    <row r="3718" spans="1:7" x14ac:dyDescent="0.45">
      <c r="A3718" s="84">
        <v>161780</v>
      </c>
      <c r="B3718" s="84">
        <v>110</v>
      </c>
      <c r="C3718" s="84" t="s">
        <v>109</v>
      </c>
      <c r="D3718" s="84">
        <v>2018</v>
      </c>
      <c r="E3718" s="84" t="s">
        <v>108</v>
      </c>
      <c r="F3718" s="85">
        <v>3.8205129923941228</v>
      </c>
      <c r="G3718" s="86"/>
    </row>
    <row r="3719" spans="1:7" x14ac:dyDescent="0.45">
      <c r="A3719" s="84">
        <v>163158</v>
      </c>
      <c r="B3719" s="84">
        <v>110</v>
      </c>
      <c r="C3719" s="84" t="s">
        <v>109</v>
      </c>
      <c r="D3719" s="84">
        <v>2019</v>
      </c>
      <c r="E3719" s="84" t="s">
        <v>108</v>
      </c>
      <c r="F3719" s="85">
        <v>256.10430317324062</v>
      </c>
      <c r="G3719" s="86"/>
    </row>
    <row r="3720" spans="1:7" x14ac:dyDescent="0.45">
      <c r="A3720" s="84">
        <v>155141</v>
      </c>
      <c r="B3720" s="84">
        <v>110</v>
      </c>
      <c r="C3720" s="84" t="s">
        <v>109</v>
      </c>
      <c r="D3720" s="84">
        <v>2007</v>
      </c>
      <c r="E3720" s="84" t="s">
        <v>108</v>
      </c>
      <c r="F3720" s="85">
        <v>5.3785025312041004</v>
      </c>
      <c r="G3720" s="86"/>
    </row>
    <row r="3721" spans="1:7" x14ac:dyDescent="0.45">
      <c r="A3721" s="84">
        <v>155345</v>
      </c>
      <c r="B3721" s="84">
        <v>110</v>
      </c>
      <c r="C3721" s="84" t="s">
        <v>109</v>
      </c>
      <c r="D3721" s="84">
        <v>2010</v>
      </c>
      <c r="E3721" s="84" t="s">
        <v>108</v>
      </c>
      <c r="F3721" s="85">
        <v>92.578974323719805</v>
      </c>
      <c r="G3721" s="86"/>
    </row>
    <row r="3722" spans="1:7" x14ac:dyDescent="0.45">
      <c r="A3722" s="84">
        <v>155346</v>
      </c>
      <c r="B3722" s="84">
        <v>63</v>
      </c>
      <c r="C3722" s="84" t="s">
        <v>109</v>
      </c>
      <c r="D3722" s="84">
        <v>2010</v>
      </c>
      <c r="E3722" s="84" t="s">
        <v>108</v>
      </c>
      <c r="F3722" s="85">
        <v>0.70840406960390301</v>
      </c>
      <c r="G3722" s="86"/>
    </row>
    <row r="3723" spans="1:7" x14ac:dyDescent="0.45">
      <c r="A3723" s="84">
        <v>155352</v>
      </c>
      <c r="B3723" s="84">
        <v>50</v>
      </c>
      <c r="C3723" s="84" t="s">
        <v>109</v>
      </c>
      <c r="D3723" s="84">
        <v>2010</v>
      </c>
      <c r="E3723" s="84" t="s">
        <v>108</v>
      </c>
      <c r="F3723" s="85">
        <v>41.865400619249407</v>
      </c>
      <c r="G3723" s="86"/>
    </row>
    <row r="3724" spans="1:7" x14ac:dyDescent="0.45">
      <c r="A3724" s="84">
        <v>155354</v>
      </c>
      <c r="B3724" s="84">
        <v>110</v>
      </c>
      <c r="C3724" s="84" t="s">
        <v>109</v>
      </c>
      <c r="D3724" s="84">
        <v>2010</v>
      </c>
      <c r="E3724" s="84" t="s">
        <v>108</v>
      </c>
      <c r="F3724" s="85">
        <v>112.3785814671733</v>
      </c>
      <c r="G3724" s="86"/>
    </row>
    <row r="3725" spans="1:7" x14ac:dyDescent="0.45">
      <c r="A3725" s="84">
        <v>155358</v>
      </c>
      <c r="B3725" s="84">
        <v>110</v>
      </c>
      <c r="C3725" s="84" t="s">
        <v>109</v>
      </c>
      <c r="D3725" s="84">
        <v>0</v>
      </c>
      <c r="E3725" s="84" t="s">
        <v>108</v>
      </c>
      <c r="F3725" s="85">
        <v>0.67723535845466698</v>
      </c>
      <c r="G3725" s="86" t="s">
        <v>185</v>
      </c>
    </row>
    <row r="3726" spans="1:7" x14ac:dyDescent="0.45">
      <c r="A3726" s="84">
        <v>155359</v>
      </c>
      <c r="B3726" s="84">
        <v>75</v>
      </c>
      <c r="C3726" s="84" t="s">
        <v>109</v>
      </c>
      <c r="D3726" s="84">
        <v>2010</v>
      </c>
      <c r="E3726" s="84" t="s">
        <v>108</v>
      </c>
      <c r="F3726" s="85">
        <v>2.5279818403643448</v>
      </c>
      <c r="G3726" s="86"/>
    </row>
    <row r="3727" spans="1:7" x14ac:dyDescent="0.45">
      <c r="A3727" s="84">
        <v>155783</v>
      </c>
      <c r="B3727" s="84">
        <v>63</v>
      </c>
      <c r="C3727" s="84" t="s">
        <v>109</v>
      </c>
      <c r="D3727" s="84">
        <v>2018</v>
      </c>
      <c r="E3727" s="84" t="s">
        <v>108</v>
      </c>
      <c r="F3727" s="85">
        <v>3.3587743954278029</v>
      </c>
      <c r="G3727" s="86"/>
    </row>
    <row r="3728" spans="1:7" x14ac:dyDescent="0.45">
      <c r="A3728" s="84">
        <v>155787</v>
      </c>
      <c r="B3728" s="84">
        <v>63</v>
      </c>
      <c r="C3728" s="84" t="s">
        <v>109</v>
      </c>
      <c r="D3728" s="84">
        <v>2015</v>
      </c>
      <c r="E3728" s="84" t="s">
        <v>108</v>
      </c>
      <c r="F3728" s="85">
        <v>50.791710645139013</v>
      </c>
      <c r="G3728" s="86"/>
    </row>
    <row r="3729" spans="1:7" x14ac:dyDescent="0.45">
      <c r="A3729" s="84">
        <v>155792</v>
      </c>
      <c r="B3729" s="84">
        <v>63</v>
      </c>
      <c r="C3729" s="84" t="s">
        <v>109</v>
      </c>
      <c r="D3729" s="84">
        <v>2016</v>
      </c>
      <c r="E3729" s="84" t="s">
        <v>108</v>
      </c>
      <c r="F3729" s="85">
        <v>0.85069271784841305</v>
      </c>
      <c r="G3729" s="86"/>
    </row>
    <row r="3730" spans="1:7" x14ac:dyDescent="0.45">
      <c r="A3730" s="84">
        <v>155794</v>
      </c>
      <c r="B3730" s="84">
        <v>63</v>
      </c>
      <c r="C3730" s="84" t="s">
        <v>109</v>
      </c>
      <c r="D3730" s="84">
        <v>2015</v>
      </c>
      <c r="E3730" s="84" t="s">
        <v>108</v>
      </c>
      <c r="F3730" s="85">
        <v>38.778320804253042</v>
      </c>
      <c r="G3730" s="86"/>
    </row>
    <row r="3731" spans="1:7" x14ac:dyDescent="0.45">
      <c r="A3731" s="84">
        <v>155795</v>
      </c>
      <c r="B3731" s="84">
        <v>63</v>
      </c>
      <c r="C3731" s="84" t="s">
        <v>109</v>
      </c>
      <c r="D3731" s="84">
        <v>2015</v>
      </c>
      <c r="E3731" s="84" t="s">
        <v>108</v>
      </c>
      <c r="F3731" s="85">
        <v>35.310050079069427</v>
      </c>
      <c r="G3731" s="86"/>
    </row>
    <row r="3732" spans="1:7" x14ac:dyDescent="0.45">
      <c r="A3732" s="84">
        <v>155826</v>
      </c>
      <c r="B3732" s="84">
        <v>50</v>
      </c>
      <c r="C3732" s="84" t="s">
        <v>109</v>
      </c>
      <c r="D3732" s="84">
        <v>2016</v>
      </c>
      <c r="E3732" s="84" t="s">
        <v>108</v>
      </c>
      <c r="F3732" s="85">
        <v>47.22628208934966</v>
      </c>
      <c r="G3732" s="86"/>
    </row>
    <row r="3733" spans="1:7" x14ac:dyDescent="0.45">
      <c r="A3733" s="84">
        <v>158275</v>
      </c>
      <c r="B3733" s="84">
        <v>63</v>
      </c>
      <c r="C3733" s="84" t="s">
        <v>109</v>
      </c>
      <c r="D3733" s="84">
        <v>2018</v>
      </c>
      <c r="E3733" s="84" t="s">
        <v>108</v>
      </c>
      <c r="F3733" s="85">
        <v>1.038815508025356</v>
      </c>
      <c r="G3733" s="86"/>
    </row>
    <row r="3734" spans="1:7" x14ac:dyDescent="0.45">
      <c r="A3734" s="84">
        <v>158276</v>
      </c>
      <c r="B3734" s="84">
        <v>63</v>
      </c>
      <c r="C3734" s="84" t="s">
        <v>109</v>
      </c>
      <c r="D3734" s="84">
        <v>2016</v>
      </c>
      <c r="E3734" s="84" t="s">
        <v>108</v>
      </c>
      <c r="F3734" s="85">
        <v>41.58568283851374</v>
      </c>
      <c r="G3734" s="86"/>
    </row>
    <row r="3735" spans="1:7" x14ac:dyDescent="0.45">
      <c r="A3735" s="84">
        <v>158277</v>
      </c>
      <c r="B3735" s="84">
        <v>63</v>
      </c>
      <c r="C3735" s="84" t="s">
        <v>109</v>
      </c>
      <c r="D3735" s="84">
        <v>2014</v>
      </c>
      <c r="E3735" s="84" t="s">
        <v>108</v>
      </c>
      <c r="F3735" s="85">
        <v>393.40912063352698</v>
      </c>
      <c r="G3735" s="86"/>
    </row>
    <row r="3736" spans="1:7" x14ac:dyDescent="0.45">
      <c r="A3736" s="84">
        <v>158279</v>
      </c>
      <c r="B3736" s="84">
        <v>110</v>
      </c>
      <c r="C3736" s="84" t="s">
        <v>109</v>
      </c>
      <c r="D3736" s="84">
        <v>2018</v>
      </c>
      <c r="E3736" s="84" t="s">
        <v>108</v>
      </c>
      <c r="F3736" s="85">
        <v>1612.5981593026629</v>
      </c>
      <c r="G3736" s="86"/>
    </row>
    <row r="3737" spans="1:7" x14ac:dyDescent="0.45">
      <c r="A3737" s="84">
        <v>162027</v>
      </c>
      <c r="B3737" s="84">
        <v>63</v>
      </c>
      <c r="C3737" s="84" t="s">
        <v>109</v>
      </c>
      <c r="D3737" s="84">
        <v>2010</v>
      </c>
      <c r="E3737" s="84" t="s">
        <v>108</v>
      </c>
      <c r="F3737" s="85">
        <v>23.455188380257269</v>
      </c>
      <c r="G3737" s="86"/>
    </row>
    <row r="3738" spans="1:7" x14ac:dyDescent="0.45">
      <c r="A3738" s="84">
        <v>162028</v>
      </c>
      <c r="B3738" s="84">
        <v>50</v>
      </c>
      <c r="C3738" s="84" t="s">
        <v>109</v>
      </c>
      <c r="D3738" s="84">
        <v>2010</v>
      </c>
      <c r="E3738" s="84" t="s">
        <v>108</v>
      </c>
      <c r="F3738" s="85">
        <v>48.952901891847382</v>
      </c>
      <c r="G3738" s="86"/>
    </row>
    <row r="3739" spans="1:7" x14ac:dyDescent="0.45">
      <c r="A3739" s="84">
        <v>162029</v>
      </c>
      <c r="B3739" s="84">
        <v>50</v>
      </c>
      <c r="C3739" s="84" t="s">
        <v>109</v>
      </c>
      <c r="D3739" s="84">
        <v>2010</v>
      </c>
      <c r="E3739" s="84" t="s">
        <v>108</v>
      </c>
      <c r="F3739" s="85">
        <v>61.395025835568177</v>
      </c>
      <c r="G3739" s="86"/>
    </row>
    <row r="3740" spans="1:7" x14ac:dyDescent="0.45">
      <c r="A3740" s="84">
        <v>158292</v>
      </c>
      <c r="B3740" s="84">
        <v>32</v>
      </c>
      <c r="C3740" s="84" t="s">
        <v>109</v>
      </c>
      <c r="D3740" s="84">
        <v>2018</v>
      </c>
      <c r="E3740" s="84" t="s">
        <v>108</v>
      </c>
      <c r="F3740" s="85">
        <v>10.161316253689231</v>
      </c>
      <c r="G3740" s="86" t="s">
        <v>187</v>
      </c>
    </row>
    <row r="3741" spans="1:7" x14ac:dyDescent="0.45">
      <c r="A3741" s="84">
        <v>158290</v>
      </c>
      <c r="B3741" s="84">
        <v>50</v>
      </c>
      <c r="C3741" s="84" t="s">
        <v>109</v>
      </c>
      <c r="D3741" s="84">
        <v>2018</v>
      </c>
      <c r="E3741" s="84" t="s">
        <v>108</v>
      </c>
      <c r="F3741" s="85">
        <v>61.715779861916857</v>
      </c>
      <c r="G3741" s="86"/>
    </row>
    <row r="3742" spans="1:7" x14ac:dyDescent="0.45">
      <c r="A3742" s="84">
        <v>158356</v>
      </c>
      <c r="B3742" s="84">
        <v>110</v>
      </c>
      <c r="C3742" s="84" t="s">
        <v>109</v>
      </c>
      <c r="D3742" s="84">
        <v>2018</v>
      </c>
      <c r="E3742" s="84" t="s">
        <v>108</v>
      </c>
      <c r="F3742" s="85">
        <v>613.90954968306266</v>
      </c>
      <c r="G3742" s="86" t="s">
        <v>350</v>
      </c>
    </row>
    <row r="3743" spans="1:7" x14ac:dyDescent="0.45">
      <c r="A3743" s="84">
        <v>158322</v>
      </c>
      <c r="B3743" s="84">
        <v>63</v>
      </c>
      <c r="C3743" s="84" t="s">
        <v>109</v>
      </c>
      <c r="D3743" s="84">
        <v>2018</v>
      </c>
      <c r="E3743" s="84" t="s">
        <v>108</v>
      </c>
      <c r="F3743" s="85">
        <v>334.51897326263969</v>
      </c>
      <c r="G3743" s="86"/>
    </row>
    <row r="3744" spans="1:7" x14ac:dyDescent="0.45">
      <c r="A3744" s="84">
        <v>158365</v>
      </c>
      <c r="B3744" s="84">
        <v>110</v>
      </c>
      <c r="C3744" s="84" t="s">
        <v>109</v>
      </c>
      <c r="D3744" s="84">
        <v>2018</v>
      </c>
      <c r="E3744" s="84" t="s">
        <v>108</v>
      </c>
      <c r="F3744" s="85">
        <v>333.13333040642488</v>
      </c>
      <c r="G3744" s="86" t="s">
        <v>351</v>
      </c>
    </row>
    <row r="3745" spans="1:7" x14ac:dyDescent="0.45">
      <c r="A3745" s="84">
        <v>158283</v>
      </c>
      <c r="B3745" s="84">
        <v>50</v>
      </c>
      <c r="C3745" s="84" t="s">
        <v>109</v>
      </c>
      <c r="D3745" s="84">
        <v>2018</v>
      </c>
      <c r="E3745" s="84" t="s">
        <v>108</v>
      </c>
      <c r="F3745" s="85">
        <v>49.219091929092073</v>
      </c>
      <c r="G3745" s="86"/>
    </row>
    <row r="3746" spans="1:7" x14ac:dyDescent="0.45">
      <c r="A3746" s="84">
        <v>158285</v>
      </c>
      <c r="B3746" s="84">
        <v>32</v>
      </c>
      <c r="C3746" s="84" t="s">
        <v>109</v>
      </c>
      <c r="D3746" s="84">
        <v>2018</v>
      </c>
      <c r="E3746" s="84" t="s">
        <v>108</v>
      </c>
      <c r="F3746" s="85">
        <v>5.0316624282393541</v>
      </c>
      <c r="G3746" s="86" t="s">
        <v>187</v>
      </c>
    </row>
    <row r="3747" spans="1:7" x14ac:dyDescent="0.45">
      <c r="A3747" s="84">
        <v>158298</v>
      </c>
      <c r="B3747" s="84">
        <v>50</v>
      </c>
      <c r="C3747" s="84" t="s">
        <v>109</v>
      </c>
      <c r="D3747" s="84">
        <v>2018</v>
      </c>
      <c r="E3747" s="84" t="s">
        <v>108</v>
      </c>
      <c r="F3747" s="85">
        <v>72.288401866669517</v>
      </c>
      <c r="G3747" s="86"/>
    </row>
    <row r="3748" spans="1:7" x14ac:dyDescent="0.45">
      <c r="A3748" s="84">
        <v>170595</v>
      </c>
      <c r="B3748" s="84">
        <v>225</v>
      </c>
      <c r="C3748" s="84" t="s">
        <v>109</v>
      </c>
      <c r="D3748" s="84">
        <v>2017</v>
      </c>
      <c r="E3748" s="84" t="s">
        <v>108</v>
      </c>
      <c r="F3748" s="85">
        <v>141.3432700883468</v>
      </c>
      <c r="G3748" s="86" t="s">
        <v>352</v>
      </c>
    </row>
    <row r="3749" spans="1:7" x14ac:dyDescent="0.45">
      <c r="A3749" s="84">
        <v>170593</v>
      </c>
      <c r="B3749" s="84">
        <v>225</v>
      </c>
      <c r="C3749" s="84" t="s">
        <v>109</v>
      </c>
      <c r="D3749" s="84">
        <v>2017</v>
      </c>
      <c r="E3749" s="84" t="s">
        <v>108</v>
      </c>
      <c r="F3749" s="85">
        <v>169.51922153847221</v>
      </c>
      <c r="G3749" s="86" t="s">
        <v>352</v>
      </c>
    </row>
    <row r="3750" spans="1:7" x14ac:dyDescent="0.45">
      <c r="A3750" s="84">
        <v>170574</v>
      </c>
      <c r="B3750" s="84">
        <v>110</v>
      </c>
      <c r="C3750" s="84" t="s">
        <v>109</v>
      </c>
      <c r="D3750" s="84">
        <v>2017</v>
      </c>
      <c r="E3750" s="84" t="s">
        <v>108</v>
      </c>
      <c r="F3750" s="85">
        <v>131.43094349700769</v>
      </c>
      <c r="G3750" s="86"/>
    </row>
    <row r="3751" spans="1:7" x14ac:dyDescent="0.45">
      <c r="A3751" s="84">
        <v>170561</v>
      </c>
      <c r="B3751" s="84">
        <v>110</v>
      </c>
      <c r="C3751" s="84" t="s">
        <v>109</v>
      </c>
      <c r="D3751" s="84">
        <v>2017</v>
      </c>
      <c r="E3751" s="84" t="s">
        <v>108</v>
      </c>
      <c r="F3751" s="85">
        <v>152.1921194580614</v>
      </c>
      <c r="G3751" s="86"/>
    </row>
    <row r="3752" spans="1:7" x14ac:dyDescent="0.45">
      <c r="A3752" s="84">
        <v>156188</v>
      </c>
      <c r="B3752" s="84">
        <v>110</v>
      </c>
      <c r="C3752" s="84" t="s">
        <v>109</v>
      </c>
      <c r="D3752" s="84">
        <v>2017</v>
      </c>
      <c r="E3752" s="84" t="s">
        <v>108</v>
      </c>
      <c r="F3752" s="85">
        <v>118.85781473918721</v>
      </c>
      <c r="G3752" s="86"/>
    </row>
    <row r="3753" spans="1:7" x14ac:dyDescent="0.45">
      <c r="A3753" s="84">
        <v>155643</v>
      </c>
      <c r="B3753" s="84">
        <v>32</v>
      </c>
      <c r="C3753" s="84" t="s">
        <v>109</v>
      </c>
      <c r="D3753" s="84">
        <v>2011</v>
      </c>
      <c r="E3753" s="84" t="s">
        <v>108</v>
      </c>
      <c r="F3753" s="85">
        <v>37.397586086449792</v>
      </c>
      <c r="G3753" s="86"/>
    </row>
    <row r="3754" spans="1:7" x14ac:dyDescent="0.45">
      <c r="A3754" s="84">
        <v>155648</v>
      </c>
      <c r="B3754" s="84">
        <v>110</v>
      </c>
      <c r="C3754" s="84" t="s">
        <v>109</v>
      </c>
      <c r="D3754" s="84">
        <v>2011</v>
      </c>
      <c r="E3754" s="84" t="s">
        <v>108</v>
      </c>
      <c r="F3754" s="85">
        <v>0.73131388998017699</v>
      </c>
      <c r="G3754" s="86"/>
    </row>
    <row r="3755" spans="1:7" x14ac:dyDescent="0.45">
      <c r="A3755" s="84">
        <v>155649</v>
      </c>
      <c r="B3755" s="84">
        <v>40</v>
      </c>
      <c r="C3755" s="84" t="s">
        <v>109</v>
      </c>
      <c r="D3755" s="84">
        <v>2011</v>
      </c>
      <c r="E3755" s="84" t="s">
        <v>108</v>
      </c>
      <c r="F3755" s="85">
        <v>65.278276032654887</v>
      </c>
      <c r="G3755" s="86"/>
    </row>
    <row r="3756" spans="1:7" x14ac:dyDescent="0.45">
      <c r="A3756" s="84">
        <v>155654</v>
      </c>
      <c r="B3756" s="84">
        <v>110</v>
      </c>
      <c r="C3756" s="84" t="s">
        <v>109</v>
      </c>
      <c r="D3756" s="84">
        <v>2011</v>
      </c>
      <c r="E3756" s="84" t="s">
        <v>108</v>
      </c>
      <c r="F3756" s="85">
        <v>509.01184497687609</v>
      </c>
      <c r="G3756" s="86"/>
    </row>
    <row r="3757" spans="1:7" x14ac:dyDescent="0.45">
      <c r="A3757" s="84">
        <v>155656</v>
      </c>
      <c r="B3757" s="84">
        <v>63</v>
      </c>
      <c r="C3757" s="84" t="s">
        <v>109</v>
      </c>
      <c r="D3757" s="84">
        <v>2011</v>
      </c>
      <c r="E3757" s="84" t="s">
        <v>108</v>
      </c>
      <c r="F3757" s="85">
        <v>154.6736665800901</v>
      </c>
      <c r="G3757" s="86"/>
    </row>
    <row r="3758" spans="1:7" x14ac:dyDescent="0.45">
      <c r="A3758" s="84">
        <v>155657</v>
      </c>
      <c r="B3758" s="84">
        <v>63</v>
      </c>
      <c r="C3758" s="84" t="s">
        <v>109</v>
      </c>
      <c r="D3758" s="84">
        <v>2011</v>
      </c>
      <c r="E3758" s="84" t="s">
        <v>108</v>
      </c>
      <c r="F3758" s="85">
        <v>38.546331854070012</v>
      </c>
      <c r="G3758" s="86"/>
    </row>
    <row r="3759" spans="1:7" x14ac:dyDescent="0.45">
      <c r="A3759" s="84">
        <v>155664</v>
      </c>
      <c r="B3759" s="84">
        <v>32</v>
      </c>
      <c r="C3759" s="84" t="s">
        <v>109</v>
      </c>
      <c r="D3759" s="84">
        <v>2011</v>
      </c>
      <c r="E3759" s="84" t="s">
        <v>108</v>
      </c>
      <c r="F3759" s="85">
        <v>68.414970160671047</v>
      </c>
      <c r="G3759" s="86"/>
    </row>
    <row r="3760" spans="1:7" x14ac:dyDescent="0.45">
      <c r="A3760" s="84">
        <v>155665</v>
      </c>
      <c r="B3760" s="84">
        <v>110</v>
      </c>
      <c r="C3760" s="84" t="s">
        <v>109</v>
      </c>
      <c r="D3760" s="84">
        <v>2011</v>
      </c>
      <c r="E3760" s="84" t="s">
        <v>108</v>
      </c>
      <c r="F3760" s="85">
        <v>725.75517752525343</v>
      </c>
      <c r="G3760" s="86"/>
    </row>
    <row r="3761" spans="1:7" x14ac:dyDescent="0.45">
      <c r="A3761" s="84">
        <v>155666</v>
      </c>
      <c r="B3761" s="84">
        <v>110</v>
      </c>
      <c r="C3761" s="84" t="s">
        <v>109</v>
      </c>
      <c r="D3761" s="84">
        <v>2010</v>
      </c>
      <c r="E3761" s="84" t="s">
        <v>108</v>
      </c>
      <c r="F3761" s="85">
        <v>7.0593660350442384</v>
      </c>
      <c r="G3761" s="86"/>
    </row>
    <row r="3762" spans="1:7" x14ac:dyDescent="0.45">
      <c r="A3762" s="84">
        <v>158572</v>
      </c>
      <c r="B3762" s="84">
        <v>100</v>
      </c>
      <c r="C3762" s="84" t="s">
        <v>112</v>
      </c>
      <c r="D3762" s="84">
        <v>0</v>
      </c>
      <c r="E3762" s="84" t="s">
        <v>108</v>
      </c>
      <c r="F3762" s="85">
        <v>118.1548974544975</v>
      </c>
      <c r="G3762" s="86"/>
    </row>
    <row r="3763" spans="1:7" x14ac:dyDescent="0.45">
      <c r="A3763" s="84">
        <v>161569</v>
      </c>
      <c r="B3763" s="84">
        <v>110</v>
      </c>
      <c r="C3763" s="84" t="s">
        <v>109</v>
      </c>
      <c r="D3763" s="84">
        <v>2010</v>
      </c>
      <c r="E3763" s="84" t="s">
        <v>108</v>
      </c>
      <c r="F3763" s="85">
        <v>294.6113505119942</v>
      </c>
      <c r="G3763" s="86"/>
    </row>
    <row r="3764" spans="1:7" x14ac:dyDescent="0.45">
      <c r="A3764" s="84">
        <v>161583</v>
      </c>
      <c r="B3764" s="84">
        <v>110</v>
      </c>
      <c r="C3764" s="84" t="s">
        <v>109</v>
      </c>
      <c r="D3764" s="84">
        <v>2010</v>
      </c>
      <c r="E3764" s="84" t="s">
        <v>108</v>
      </c>
      <c r="F3764" s="85">
        <v>364.16090573632948</v>
      </c>
      <c r="G3764" s="86"/>
    </row>
    <row r="3765" spans="1:7" x14ac:dyDescent="0.45">
      <c r="A3765" s="84">
        <v>163632</v>
      </c>
      <c r="B3765" s="84">
        <v>110</v>
      </c>
      <c r="C3765" s="84" t="s">
        <v>109</v>
      </c>
      <c r="D3765" s="84">
        <v>2018</v>
      </c>
      <c r="E3765" s="84" t="s">
        <v>108</v>
      </c>
      <c r="F3765" s="85">
        <v>3340.1735443006428</v>
      </c>
      <c r="G3765" s="86"/>
    </row>
    <row r="3766" spans="1:7" x14ac:dyDescent="0.45">
      <c r="A3766" s="84">
        <v>155437</v>
      </c>
      <c r="B3766" s="84">
        <v>40</v>
      </c>
      <c r="C3766" s="84" t="s">
        <v>109</v>
      </c>
      <c r="D3766" s="84">
        <v>2010</v>
      </c>
      <c r="E3766" s="84" t="s">
        <v>108</v>
      </c>
      <c r="F3766" s="85">
        <v>51.667060894492181</v>
      </c>
      <c r="G3766" s="86"/>
    </row>
    <row r="3767" spans="1:7" x14ac:dyDescent="0.45">
      <c r="A3767" s="84">
        <v>155454</v>
      </c>
      <c r="B3767" s="84"/>
      <c r="C3767" s="84" t="s">
        <v>109</v>
      </c>
      <c r="D3767" s="84">
        <v>2010</v>
      </c>
      <c r="E3767" s="84" t="s">
        <v>108</v>
      </c>
      <c r="F3767" s="85">
        <v>0.72711415268955104</v>
      </c>
      <c r="G3767" s="86"/>
    </row>
    <row r="3768" spans="1:7" x14ac:dyDescent="0.45">
      <c r="A3768" s="84">
        <v>155993</v>
      </c>
      <c r="B3768" s="84">
        <v>63</v>
      </c>
      <c r="C3768" s="84" t="s">
        <v>109</v>
      </c>
      <c r="D3768" s="84">
        <v>2017</v>
      </c>
      <c r="E3768" s="84" t="s">
        <v>108</v>
      </c>
      <c r="F3768" s="85">
        <v>526.28333180048583</v>
      </c>
      <c r="G3768" s="86"/>
    </row>
    <row r="3769" spans="1:7" x14ac:dyDescent="0.45">
      <c r="A3769" s="84">
        <v>156000</v>
      </c>
      <c r="B3769" s="84">
        <v>63</v>
      </c>
      <c r="C3769" s="84" t="s">
        <v>109</v>
      </c>
      <c r="D3769" s="84">
        <v>2017</v>
      </c>
      <c r="E3769" s="84" t="s">
        <v>108</v>
      </c>
      <c r="F3769" s="85">
        <v>7.6408755631065857</v>
      </c>
      <c r="G3769" s="86"/>
    </row>
    <row r="3770" spans="1:7" x14ac:dyDescent="0.45">
      <c r="A3770" s="84">
        <v>156162</v>
      </c>
      <c r="B3770" s="84">
        <v>110</v>
      </c>
      <c r="C3770" s="84" t="s">
        <v>109</v>
      </c>
      <c r="D3770" s="84">
        <v>2018</v>
      </c>
      <c r="E3770" s="84" t="s">
        <v>108</v>
      </c>
      <c r="F3770" s="85">
        <v>3.4457049934288819</v>
      </c>
      <c r="G3770" s="86"/>
    </row>
    <row r="3771" spans="1:7" x14ac:dyDescent="0.45">
      <c r="A3771" s="84">
        <v>156202</v>
      </c>
      <c r="B3771" s="84">
        <v>110</v>
      </c>
      <c r="C3771" s="84" t="s">
        <v>109</v>
      </c>
      <c r="D3771" s="84">
        <v>2010</v>
      </c>
      <c r="E3771" s="84" t="s">
        <v>108</v>
      </c>
      <c r="F3771" s="85">
        <v>101.1313013782672</v>
      </c>
      <c r="G3771" s="86"/>
    </row>
    <row r="3772" spans="1:7" x14ac:dyDescent="0.45">
      <c r="A3772" s="84">
        <v>156203</v>
      </c>
      <c r="B3772" s="84"/>
      <c r="C3772" s="84"/>
      <c r="D3772" s="84">
        <v>0</v>
      </c>
      <c r="E3772" s="84" t="s">
        <v>108</v>
      </c>
      <c r="F3772" s="85">
        <v>4.3498216270639309</v>
      </c>
      <c r="G3772" s="86"/>
    </row>
    <row r="3773" spans="1:7" x14ac:dyDescent="0.45">
      <c r="A3773" s="84">
        <v>161574</v>
      </c>
      <c r="B3773" s="84">
        <v>63</v>
      </c>
      <c r="C3773" s="84" t="s">
        <v>109</v>
      </c>
      <c r="D3773" s="84">
        <v>2010</v>
      </c>
      <c r="E3773" s="84" t="s">
        <v>108</v>
      </c>
      <c r="F3773" s="85">
        <v>77.890616297210499</v>
      </c>
      <c r="G3773" s="86"/>
    </row>
    <row r="3774" spans="1:7" x14ac:dyDescent="0.45">
      <c r="A3774" s="84">
        <v>161585</v>
      </c>
      <c r="B3774" s="84">
        <v>63</v>
      </c>
      <c r="C3774" s="84" t="s">
        <v>109</v>
      </c>
      <c r="D3774" s="84">
        <v>2010</v>
      </c>
      <c r="E3774" s="84" t="s">
        <v>108</v>
      </c>
      <c r="F3774" s="85">
        <v>221.5869035999076</v>
      </c>
      <c r="G3774" s="86"/>
    </row>
    <row r="3775" spans="1:7" x14ac:dyDescent="0.45">
      <c r="A3775" s="84">
        <v>156131</v>
      </c>
      <c r="B3775" s="84">
        <v>110</v>
      </c>
      <c r="C3775" s="84" t="s">
        <v>109</v>
      </c>
      <c r="D3775" s="84">
        <v>2018</v>
      </c>
      <c r="E3775" s="84" t="s">
        <v>108</v>
      </c>
      <c r="F3775" s="85">
        <v>1.544344522450646</v>
      </c>
      <c r="G3775" s="86"/>
    </row>
    <row r="3776" spans="1:7" x14ac:dyDescent="0.45">
      <c r="A3776" s="84">
        <v>163639</v>
      </c>
      <c r="B3776" s="84">
        <v>110</v>
      </c>
      <c r="C3776" s="84" t="s">
        <v>109</v>
      </c>
      <c r="D3776" s="84">
        <v>2018</v>
      </c>
      <c r="E3776" s="84" t="s">
        <v>108</v>
      </c>
      <c r="F3776" s="85">
        <v>19.62305193267628</v>
      </c>
      <c r="G3776" s="86"/>
    </row>
    <row r="3777" spans="1:7" x14ac:dyDescent="0.45">
      <c r="A3777" s="84">
        <v>155485</v>
      </c>
      <c r="B3777" s="84">
        <v>110</v>
      </c>
      <c r="C3777" s="84" t="s">
        <v>109</v>
      </c>
      <c r="D3777" s="84">
        <v>2010</v>
      </c>
      <c r="E3777" s="84" t="s">
        <v>108</v>
      </c>
      <c r="F3777" s="85">
        <v>470.82397236095102</v>
      </c>
      <c r="G3777" s="86"/>
    </row>
    <row r="3778" spans="1:7" x14ac:dyDescent="0.45">
      <c r="A3778" s="84">
        <v>155489</v>
      </c>
      <c r="B3778" s="84">
        <v>63</v>
      </c>
      <c r="C3778" s="84" t="s">
        <v>109</v>
      </c>
      <c r="D3778" s="84">
        <v>2010</v>
      </c>
      <c r="E3778" s="84" t="s">
        <v>108</v>
      </c>
      <c r="F3778" s="85">
        <v>4.3389954986590373</v>
      </c>
      <c r="G3778" s="86"/>
    </row>
    <row r="3779" spans="1:7" x14ac:dyDescent="0.45">
      <c r="A3779" s="84">
        <v>155490</v>
      </c>
      <c r="B3779" s="84">
        <v>63</v>
      </c>
      <c r="C3779" s="84" t="s">
        <v>109</v>
      </c>
      <c r="D3779" s="84">
        <v>2010</v>
      </c>
      <c r="E3779" s="84" t="s">
        <v>108</v>
      </c>
      <c r="F3779" s="85">
        <v>34.793997116969557</v>
      </c>
      <c r="G3779" s="86"/>
    </row>
    <row r="3780" spans="1:7" x14ac:dyDescent="0.45">
      <c r="A3780" s="84">
        <v>155494</v>
      </c>
      <c r="B3780" s="84">
        <v>110</v>
      </c>
      <c r="C3780" s="84" t="s">
        <v>109</v>
      </c>
      <c r="D3780" s="84">
        <v>2010</v>
      </c>
      <c r="E3780" s="84" t="s">
        <v>108</v>
      </c>
      <c r="F3780" s="85">
        <v>380.94423509291528</v>
      </c>
      <c r="G3780" s="86"/>
    </row>
    <row r="3781" spans="1:7" x14ac:dyDescent="0.45">
      <c r="A3781" s="84">
        <v>155497</v>
      </c>
      <c r="B3781" s="84">
        <v>63</v>
      </c>
      <c r="C3781" s="84" t="s">
        <v>109</v>
      </c>
      <c r="D3781" s="84">
        <v>2010</v>
      </c>
      <c r="E3781" s="84" t="s">
        <v>108</v>
      </c>
      <c r="F3781" s="85">
        <v>33.749024063838618</v>
      </c>
      <c r="G3781" s="86"/>
    </row>
    <row r="3782" spans="1:7" x14ac:dyDescent="0.45">
      <c r="A3782" s="84">
        <v>155501</v>
      </c>
      <c r="B3782" s="84">
        <v>63</v>
      </c>
      <c r="C3782" s="84" t="s">
        <v>109</v>
      </c>
      <c r="D3782" s="84">
        <v>2010</v>
      </c>
      <c r="E3782" s="84" t="s">
        <v>108</v>
      </c>
      <c r="F3782" s="85">
        <v>87.031487923917254</v>
      </c>
      <c r="G3782" s="86"/>
    </row>
    <row r="3783" spans="1:7" x14ac:dyDescent="0.45">
      <c r="A3783" s="84">
        <v>155508</v>
      </c>
      <c r="B3783" s="84"/>
      <c r="C3783" s="84" t="s">
        <v>109</v>
      </c>
      <c r="D3783" s="84">
        <v>2010</v>
      </c>
      <c r="E3783" s="84" t="s">
        <v>108</v>
      </c>
      <c r="F3783" s="85">
        <v>1.4926080383909861</v>
      </c>
      <c r="G3783" s="86"/>
    </row>
    <row r="3784" spans="1:7" x14ac:dyDescent="0.45">
      <c r="A3784" s="84">
        <v>155527</v>
      </c>
      <c r="B3784" s="84">
        <v>110</v>
      </c>
      <c r="C3784" s="84" t="s">
        <v>109</v>
      </c>
      <c r="D3784" s="84">
        <v>2009</v>
      </c>
      <c r="E3784" s="84" t="s">
        <v>108</v>
      </c>
      <c r="F3784" s="85">
        <v>129.37809372802309</v>
      </c>
      <c r="G3784" s="86"/>
    </row>
    <row r="3785" spans="1:7" x14ac:dyDescent="0.45">
      <c r="A3785" s="84">
        <v>155537</v>
      </c>
      <c r="B3785" s="84"/>
      <c r="C3785" s="84" t="s">
        <v>109</v>
      </c>
      <c r="D3785" s="84">
        <v>2009</v>
      </c>
      <c r="E3785" s="84" t="s">
        <v>108</v>
      </c>
      <c r="F3785" s="85">
        <v>0.209027486816769</v>
      </c>
      <c r="G3785" s="86"/>
    </row>
    <row r="3786" spans="1:7" x14ac:dyDescent="0.45">
      <c r="A3786" s="84">
        <v>155569</v>
      </c>
      <c r="B3786" s="84">
        <v>40</v>
      </c>
      <c r="C3786" s="84" t="s">
        <v>109</v>
      </c>
      <c r="D3786" s="84">
        <v>2009</v>
      </c>
      <c r="E3786" s="84" t="s">
        <v>108</v>
      </c>
      <c r="F3786" s="85">
        <v>28.272771187592699</v>
      </c>
      <c r="G3786" s="86"/>
    </row>
    <row r="3787" spans="1:7" x14ac:dyDescent="0.45">
      <c r="A3787" s="84">
        <v>155575</v>
      </c>
      <c r="B3787" s="84">
        <v>63</v>
      </c>
      <c r="C3787" s="84" t="s">
        <v>109</v>
      </c>
      <c r="D3787" s="84">
        <v>2009</v>
      </c>
      <c r="E3787" s="84" t="s">
        <v>108</v>
      </c>
      <c r="F3787" s="85">
        <v>9.8982778574156072</v>
      </c>
      <c r="G3787" s="86"/>
    </row>
    <row r="3788" spans="1:7" x14ac:dyDescent="0.45">
      <c r="A3788" s="84">
        <v>155580</v>
      </c>
      <c r="B3788" s="84">
        <v>63</v>
      </c>
      <c r="C3788" s="84" t="s">
        <v>109</v>
      </c>
      <c r="D3788" s="84">
        <v>2009</v>
      </c>
      <c r="E3788" s="84" t="s">
        <v>108</v>
      </c>
      <c r="F3788" s="85">
        <v>31.467833675053861</v>
      </c>
      <c r="G3788" s="86"/>
    </row>
    <row r="3789" spans="1:7" x14ac:dyDescent="0.45">
      <c r="A3789" s="84">
        <v>155584</v>
      </c>
      <c r="B3789" s="84">
        <v>32</v>
      </c>
      <c r="C3789" s="84" t="s">
        <v>109</v>
      </c>
      <c r="D3789" s="84">
        <v>2009</v>
      </c>
      <c r="E3789" s="84" t="s">
        <v>108</v>
      </c>
      <c r="F3789" s="85">
        <v>8.5569678057158534</v>
      </c>
      <c r="G3789" s="86"/>
    </row>
    <row r="3790" spans="1:7" x14ac:dyDescent="0.45">
      <c r="A3790" s="84">
        <v>155603</v>
      </c>
      <c r="B3790" s="84">
        <v>110</v>
      </c>
      <c r="C3790" s="84" t="s">
        <v>109</v>
      </c>
      <c r="D3790" s="84">
        <v>2009</v>
      </c>
      <c r="E3790" s="84" t="s">
        <v>108</v>
      </c>
      <c r="F3790" s="85">
        <v>71.845916532770829</v>
      </c>
      <c r="G3790" s="86"/>
    </row>
    <row r="3791" spans="1:7" x14ac:dyDescent="0.45">
      <c r="A3791" s="84">
        <v>155606</v>
      </c>
      <c r="B3791" s="84">
        <v>40</v>
      </c>
      <c r="C3791" s="84" t="s">
        <v>109</v>
      </c>
      <c r="D3791" s="84">
        <v>2009</v>
      </c>
      <c r="E3791" s="84" t="s">
        <v>108</v>
      </c>
      <c r="F3791" s="85">
        <v>34.156403323221909</v>
      </c>
      <c r="G3791" s="86"/>
    </row>
    <row r="3792" spans="1:7" x14ac:dyDescent="0.45">
      <c r="A3792" s="84">
        <v>155607</v>
      </c>
      <c r="B3792" s="84">
        <v>63</v>
      </c>
      <c r="C3792" s="84" t="s">
        <v>109</v>
      </c>
      <c r="D3792" s="84">
        <v>2009</v>
      </c>
      <c r="E3792" s="84" t="s">
        <v>108</v>
      </c>
      <c r="F3792" s="85">
        <v>148.94839447470241</v>
      </c>
      <c r="G3792" s="86"/>
    </row>
    <row r="3793" spans="1:7" x14ac:dyDescent="0.45">
      <c r="A3793" s="84">
        <v>155612</v>
      </c>
      <c r="B3793" s="84"/>
      <c r="C3793" s="84" t="s">
        <v>109</v>
      </c>
      <c r="D3793" s="84">
        <v>2009</v>
      </c>
      <c r="E3793" s="84" t="s">
        <v>108</v>
      </c>
      <c r="F3793" s="85">
        <v>75.801379704207648</v>
      </c>
      <c r="G3793" s="86"/>
    </row>
    <row r="3794" spans="1:7" x14ac:dyDescent="0.45">
      <c r="A3794" s="84">
        <v>155613</v>
      </c>
      <c r="B3794" s="84">
        <v>32</v>
      </c>
      <c r="C3794" s="84" t="s">
        <v>109</v>
      </c>
      <c r="D3794" s="84">
        <v>2009</v>
      </c>
      <c r="E3794" s="84" t="s">
        <v>108</v>
      </c>
      <c r="F3794" s="85">
        <v>23.784476585526289</v>
      </c>
      <c r="G3794" s="86"/>
    </row>
    <row r="3795" spans="1:7" x14ac:dyDescent="0.45">
      <c r="A3795" s="84">
        <v>155614</v>
      </c>
      <c r="B3795" s="84">
        <v>63</v>
      </c>
      <c r="C3795" s="84" t="s">
        <v>109</v>
      </c>
      <c r="D3795" s="84">
        <v>2009</v>
      </c>
      <c r="E3795" s="84" t="s">
        <v>108</v>
      </c>
      <c r="F3795" s="85">
        <v>57.417910234873069</v>
      </c>
      <c r="G3795" s="86"/>
    </row>
    <row r="3796" spans="1:7" x14ac:dyDescent="0.45">
      <c r="A3796" s="84">
        <v>155615</v>
      </c>
      <c r="B3796" s="84">
        <v>63</v>
      </c>
      <c r="C3796" s="84" t="s">
        <v>109</v>
      </c>
      <c r="D3796" s="84">
        <v>2009</v>
      </c>
      <c r="E3796" s="84" t="s">
        <v>108</v>
      </c>
      <c r="F3796" s="85">
        <v>13.07708452731038</v>
      </c>
      <c r="G3796" s="86"/>
    </row>
    <row r="3797" spans="1:7" x14ac:dyDescent="0.45">
      <c r="A3797" s="84">
        <v>155621</v>
      </c>
      <c r="B3797" s="84">
        <v>110</v>
      </c>
      <c r="C3797" s="84" t="s">
        <v>109</v>
      </c>
      <c r="D3797" s="84">
        <v>2009</v>
      </c>
      <c r="E3797" s="84" t="s">
        <v>108</v>
      </c>
      <c r="F3797" s="85">
        <v>33.053942772646991</v>
      </c>
      <c r="G3797" s="86"/>
    </row>
    <row r="3798" spans="1:7" x14ac:dyDescent="0.45">
      <c r="A3798" s="84">
        <v>155623</v>
      </c>
      <c r="B3798" s="84">
        <v>110</v>
      </c>
      <c r="C3798" s="84" t="s">
        <v>109</v>
      </c>
      <c r="D3798" s="84">
        <v>2009</v>
      </c>
      <c r="E3798" s="84" t="s">
        <v>108</v>
      </c>
      <c r="F3798" s="85">
        <v>534.15891736112519</v>
      </c>
      <c r="G3798" s="86"/>
    </row>
    <row r="3799" spans="1:7" x14ac:dyDescent="0.45">
      <c r="A3799" s="84">
        <v>155628</v>
      </c>
      <c r="B3799" s="84">
        <v>110</v>
      </c>
      <c r="C3799" s="84" t="s">
        <v>109</v>
      </c>
      <c r="D3799" s="84">
        <v>2010</v>
      </c>
      <c r="E3799" s="84" t="s">
        <v>108</v>
      </c>
      <c r="F3799" s="85">
        <v>48.809589302123094</v>
      </c>
      <c r="G3799" s="86"/>
    </row>
    <row r="3800" spans="1:7" x14ac:dyDescent="0.45">
      <c r="A3800" s="84">
        <v>155862</v>
      </c>
      <c r="B3800" s="84">
        <v>110</v>
      </c>
      <c r="C3800" s="84" t="s">
        <v>109</v>
      </c>
      <c r="D3800" s="84">
        <v>2010</v>
      </c>
      <c r="E3800" s="84" t="s">
        <v>108</v>
      </c>
      <c r="F3800" s="85">
        <v>52.290208970416927</v>
      </c>
      <c r="G3800" s="86"/>
    </row>
    <row r="3801" spans="1:7" x14ac:dyDescent="0.45">
      <c r="A3801" s="84">
        <v>155863</v>
      </c>
      <c r="B3801" s="84">
        <v>90</v>
      </c>
      <c r="C3801" s="84" t="s">
        <v>109</v>
      </c>
      <c r="D3801" s="84">
        <v>2010</v>
      </c>
      <c r="E3801" s="84" t="s">
        <v>108</v>
      </c>
      <c r="F3801" s="85">
        <v>34.766561737030983</v>
      </c>
      <c r="G3801" s="86"/>
    </row>
    <row r="3802" spans="1:7" x14ac:dyDescent="0.45">
      <c r="A3802" s="84">
        <v>155864</v>
      </c>
      <c r="B3802" s="84">
        <v>63</v>
      </c>
      <c r="C3802" s="84" t="s">
        <v>109</v>
      </c>
      <c r="D3802" s="84">
        <v>1901</v>
      </c>
      <c r="E3802" s="84" t="s">
        <v>108</v>
      </c>
      <c r="F3802" s="85">
        <v>37.712530610107393</v>
      </c>
      <c r="G3802" s="86" t="s">
        <v>268</v>
      </c>
    </row>
    <row r="3803" spans="1:7" x14ac:dyDescent="0.45">
      <c r="A3803" s="84">
        <v>158698</v>
      </c>
      <c r="B3803" s="84">
        <v>110</v>
      </c>
      <c r="C3803" s="84" t="s">
        <v>109</v>
      </c>
      <c r="D3803" s="84">
        <v>2019</v>
      </c>
      <c r="E3803" s="84" t="s">
        <v>108</v>
      </c>
      <c r="F3803" s="85">
        <v>163.8781385408773</v>
      </c>
      <c r="G3803" s="86"/>
    </row>
    <row r="3804" spans="1:7" x14ac:dyDescent="0.45">
      <c r="A3804" s="84">
        <v>159063</v>
      </c>
      <c r="B3804" s="84">
        <v>110</v>
      </c>
      <c r="C3804" s="84" t="s">
        <v>109</v>
      </c>
      <c r="D3804" s="84">
        <v>2010</v>
      </c>
      <c r="E3804" s="84" t="s">
        <v>108</v>
      </c>
      <c r="F3804" s="85">
        <v>381.13087171471523</v>
      </c>
      <c r="G3804" s="86"/>
    </row>
    <row r="3805" spans="1:7" x14ac:dyDescent="0.45">
      <c r="A3805" s="84">
        <v>160857</v>
      </c>
      <c r="B3805" s="84">
        <v>110</v>
      </c>
      <c r="C3805" s="84" t="s">
        <v>109</v>
      </c>
      <c r="D3805" s="84">
        <v>2009</v>
      </c>
      <c r="E3805" s="84" t="s">
        <v>108</v>
      </c>
      <c r="F3805" s="85">
        <v>319.16272897915729</v>
      </c>
      <c r="G3805" s="86"/>
    </row>
    <row r="3806" spans="1:7" x14ac:dyDescent="0.45">
      <c r="A3806" s="84">
        <v>160859</v>
      </c>
      <c r="B3806" s="84">
        <v>50</v>
      </c>
      <c r="C3806" s="84" t="s">
        <v>109</v>
      </c>
      <c r="D3806" s="84">
        <v>2009</v>
      </c>
      <c r="E3806" s="84" t="s">
        <v>108</v>
      </c>
      <c r="F3806" s="85">
        <v>106.88589510533269</v>
      </c>
      <c r="G3806" s="86"/>
    </row>
    <row r="3807" spans="1:7" x14ac:dyDescent="0.45">
      <c r="A3807" s="84">
        <v>160860</v>
      </c>
      <c r="B3807" s="84">
        <v>63</v>
      </c>
      <c r="C3807" s="84" t="s">
        <v>109</v>
      </c>
      <c r="D3807" s="84">
        <v>2009</v>
      </c>
      <c r="E3807" s="84" t="s">
        <v>108</v>
      </c>
      <c r="F3807" s="85">
        <v>117.094676531047</v>
      </c>
      <c r="G3807" s="86"/>
    </row>
    <row r="3808" spans="1:7" x14ac:dyDescent="0.45">
      <c r="A3808" s="84">
        <v>160903</v>
      </c>
      <c r="B3808" s="84">
        <v>110</v>
      </c>
      <c r="C3808" s="84" t="s">
        <v>109</v>
      </c>
      <c r="D3808" s="84">
        <v>2009</v>
      </c>
      <c r="E3808" s="84" t="s">
        <v>108</v>
      </c>
      <c r="F3808" s="85">
        <v>570.92245163367181</v>
      </c>
      <c r="G3808" s="86"/>
    </row>
    <row r="3809" spans="1:7" x14ac:dyDescent="0.45">
      <c r="A3809" s="84">
        <v>165781</v>
      </c>
      <c r="B3809" s="84">
        <v>110</v>
      </c>
      <c r="C3809" s="84" t="s">
        <v>109</v>
      </c>
      <c r="D3809" s="84">
        <v>2010</v>
      </c>
      <c r="E3809" s="84" t="s">
        <v>108</v>
      </c>
      <c r="F3809" s="85">
        <v>36.293693439395462</v>
      </c>
      <c r="G3809" s="86"/>
    </row>
    <row r="3810" spans="1:7" x14ac:dyDescent="0.45">
      <c r="A3810" s="84">
        <v>155481</v>
      </c>
      <c r="B3810" s="84">
        <v>110</v>
      </c>
      <c r="C3810" s="84" t="s">
        <v>109</v>
      </c>
      <c r="D3810" s="84">
        <v>2010</v>
      </c>
      <c r="E3810" s="84" t="s">
        <v>108</v>
      </c>
      <c r="F3810" s="85">
        <v>141.66579983068891</v>
      </c>
      <c r="G3810" s="86"/>
    </row>
    <row r="3811" spans="1:7" x14ac:dyDescent="0.45">
      <c r="A3811" s="84">
        <v>155482</v>
      </c>
      <c r="B3811" s="84">
        <v>63</v>
      </c>
      <c r="C3811" s="84" t="s">
        <v>109</v>
      </c>
      <c r="D3811" s="84">
        <v>2010</v>
      </c>
      <c r="E3811" s="84" t="s">
        <v>108</v>
      </c>
      <c r="F3811" s="85">
        <v>29.97699346762079</v>
      </c>
      <c r="G3811" s="86"/>
    </row>
    <row r="3812" spans="1:7" x14ac:dyDescent="0.45">
      <c r="A3812" s="84">
        <v>155491</v>
      </c>
      <c r="B3812" s="84">
        <v>110</v>
      </c>
      <c r="C3812" s="84" t="s">
        <v>109</v>
      </c>
      <c r="D3812" s="84">
        <v>2010</v>
      </c>
      <c r="E3812" s="84" t="s">
        <v>108</v>
      </c>
      <c r="F3812" s="85">
        <v>3.8919577144590831</v>
      </c>
      <c r="G3812" s="86"/>
    </row>
    <row r="3813" spans="1:7" x14ac:dyDescent="0.45">
      <c r="A3813" s="84">
        <v>155495</v>
      </c>
      <c r="B3813" s="84">
        <v>32</v>
      </c>
      <c r="C3813" s="84" t="s">
        <v>109</v>
      </c>
      <c r="D3813" s="84">
        <v>2010</v>
      </c>
      <c r="E3813" s="84" t="s">
        <v>108</v>
      </c>
      <c r="F3813" s="85">
        <v>23.806150978828459</v>
      </c>
      <c r="G3813" s="86"/>
    </row>
    <row r="3814" spans="1:7" x14ac:dyDescent="0.45">
      <c r="A3814" s="84">
        <v>155512</v>
      </c>
      <c r="B3814" s="84">
        <v>110</v>
      </c>
      <c r="C3814" s="84" t="s">
        <v>109</v>
      </c>
      <c r="D3814" s="84">
        <v>2010</v>
      </c>
      <c r="E3814" s="84" t="s">
        <v>108</v>
      </c>
      <c r="F3814" s="85">
        <v>70.986120665086204</v>
      </c>
      <c r="G3814" s="86"/>
    </row>
    <row r="3815" spans="1:7" x14ac:dyDescent="0.45">
      <c r="A3815" s="84">
        <v>155515</v>
      </c>
      <c r="B3815" s="84">
        <v>63</v>
      </c>
      <c r="C3815" s="84" t="s">
        <v>109</v>
      </c>
      <c r="D3815" s="84">
        <v>2010</v>
      </c>
      <c r="E3815" s="84" t="s">
        <v>108</v>
      </c>
      <c r="F3815" s="85">
        <v>32.930859972795851</v>
      </c>
      <c r="G3815" s="86"/>
    </row>
    <row r="3816" spans="1:7" x14ac:dyDescent="0.45">
      <c r="A3816" s="84">
        <v>155881</v>
      </c>
      <c r="B3816" s="84"/>
      <c r="C3816" s="84" t="s">
        <v>109</v>
      </c>
      <c r="D3816" s="84">
        <v>0</v>
      </c>
      <c r="E3816" s="84" t="s">
        <v>108</v>
      </c>
      <c r="F3816" s="85">
        <v>45.211145871301127</v>
      </c>
      <c r="G3816" s="86" t="s">
        <v>186</v>
      </c>
    </row>
    <row r="3817" spans="1:7" x14ac:dyDescent="0.45">
      <c r="A3817" s="84">
        <v>155883</v>
      </c>
      <c r="B3817" s="84"/>
      <c r="C3817" s="84" t="s">
        <v>109</v>
      </c>
      <c r="D3817" s="84">
        <v>0</v>
      </c>
      <c r="E3817" s="84" t="s">
        <v>108</v>
      </c>
      <c r="F3817" s="85">
        <v>93.967280083557611</v>
      </c>
      <c r="G3817" s="86" t="s">
        <v>186</v>
      </c>
    </row>
    <row r="3818" spans="1:7" x14ac:dyDescent="0.45">
      <c r="A3818" s="84">
        <v>155884</v>
      </c>
      <c r="B3818" s="84">
        <v>40</v>
      </c>
      <c r="C3818" s="84" t="s">
        <v>109</v>
      </c>
      <c r="D3818" s="84">
        <v>0</v>
      </c>
      <c r="E3818" s="84" t="s">
        <v>108</v>
      </c>
      <c r="F3818" s="85">
        <v>97.970716871164825</v>
      </c>
      <c r="G3818" s="86"/>
    </row>
    <row r="3819" spans="1:7" x14ac:dyDescent="0.45">
      <c r="A3819" s="84">
        <v>155888</v>
      </c>
      <c r="B3819" s="84"/>
      <c r="C3819" s="84" t="s">
        <v>109</v>
      </c>
      <c r="D3819" s="84">
        <v>0</v>
      </c>
      <c r="E3819" s="84" t="s">
        <v>108</v>
      </c>
      <c r="F3819" s="85">
        <v>30.175326215984171</v>
      </c>
      <c r="G3819" s="86"/>
    </row>
    <row r="3820" spans="1:7" x14ac:dyDescent="0.45">
      <c r="A3820" s="84">
        <v>155889</v>
      </c>
      <c r="B3820" s="84"/>
      <c r="C3820" s="84" t="s">
        <v>109</v>
      </c>
      <c r="D3820" s="84">
        <v>0</v>
      </c>
      <c r="E3820" s="84" t="s">
        <v>108</v>
      </c>
      <c r="F3820" s="85">
        <v>47.986633862547997</v>
      </c>
      <c r="G3820" s="86" t="s">
        <v>186</v>
      </c>
    </row>
    <row r="3821" spans="1:7" x14ac:dyDescent="0.45">
      <c r="A3821" s="84">
        <v>155890</v>
      </c>
      <c r="B3821" s="84"/>
      <c r="C3821" s="84" t="s">
        <v>109</v>
      </c>
      <c r="D3821" s="84">
        <v>0</v>
      </c>
      <c r="E3821" s="84" t="s">
        <v>108</v>
      </c>
      <c r="F3821" s="85">
        <v>4.1906704474431882</v>
      </c>
      <c r="G3821" s="86"/>
    </row>
    <row r="3822" spans="1:7" x14ac:dyDescent="0.45">
      <c r="A3822" s="84">
        <v>158639</v>
      </c>
      <c r="B3822" s="84">
        <v>110</v>
      </c>
      <c r="C3822" s="84" t="s">
        <v>109</v>
      </c>
      <c r="D3822" s="84">
        <v>2010</v>
      </c>
      <c r="E3822" s="84" t="s">
        <v>108</v>
      </c>
      <c r="F3822" s="85">
        <v>255.23797283450139</v>
      </c>
      <c r="G3822" s="86"/>
    </row>
    <row r="3823" spans="1:7" x14ac:dyDescent="0.45">
      <c r="A3823" s="84">
        <v>159060</v>
      </c>
      <c r="B3823" s="84">
        <v>63</v>
      </c>
      <c r="C3823" s="84" t="s">
        <v>109</v>
      </c>
      <c r="D3823" s="84">
        <v>2010</v>
      </c>
      <c r="E3823" s="84" t="s">
        <v>108</v>
      </c>
      <c r="F3823" s="85">
        <v>232.18752351466679</v>
      </c>
      <c r="G3823" s="86"/>
    </row>
    <row r="3824" spans="1:7" x14ac:dyDescent="0.45">
      <c r="A3824" s="84">
        <v>155472</v>
      </c>
      <c r="B3824" s="84">
        <v>63</v>
      </c>
      <c r="C3824" s="84" t="s">
        <v>109</v>
      </c>
      <c r="D3824" s="84">
        <v>2010</v>
      </c>
      <c r="E3824" s="84" t="s">
        <v>108</v>
      </c>
      <c r="F3824" s="85">
        <v>171.51206666921479</v>
      </c>
      <c r="G3824" s="86"/>
    </row>
    <row r="3825" spans="1:7" x14ac:dyDescent="0.45">
      <c r="A3825" s="84">
        <v>155524</v>
      </c>
      <c r="B3825" s="84">
        <v>40</v>
      </c>
      <c r="C3825" s="84" t="s">
        <v>109</v>
      </c>
      <c r="D3825" s="84">
        <v>2010</v>
      </c>
      <c r="E3825" s="84" t="s">
        <v>108</v>
      </c>
      <c r="F3825" s="85">
        <v>56.856382065196406</v>
      </c>
      <c r="G3825" s="86"/>
    </row>
    <row r="3826" spans="1:7" x14ac:dyDescent="0.45">
      <c r="A3826" s="84">
        <v>155522</v>
      </c>
      <c r="B3826" s="84">
        <v>40</v>
      </c>
      <c r="C3826" s="84" t="s">
        <v>109</v>
      </c>
      <c r="D3826" s="84">
        <v>2010</v>
      </c>
      <c r="E3826" s="84" t="s">
        <v>108</v>
      </c>
      <c r="F3826" s="85">
        <v>0.81692560745680798</v>
      </c>
      <c r="G3826" s="86"/>
    </row>
    <row r="3827" spans="1:7" x14ac:dyDescent="0.45">
      <c r="A3827" s="84">
        <v>155891</v>
      </c>
      <c r="B3827" s="84">
        <v>32</v>
      </c>
      <c r="C3827" s="84"/>
      <c r="D3827" s="84">
        <v>1901</v>
      </c>
      <c r="E3827" s="84" t="s">
        <v>108</v>
      </c>
      <c r="F3827" s="85">
        <v>12.139749786266959</v>
      </c>
      <c r="G3827" s="86"/>
    </row>
    <row r="3828" spans="1:7" x14ac:dyDescent="0.45">
      <c r="A3828" s="84">
        <v>155471</v>
      </c>
      <c r="B3828" s="84">
        <v>40</v>
      </c>
      <c r="C3828" s="84" t="s">
        <v>109</v>
      </c>
      <c r="D3828" s="84">
        <v>2010</v>
      </c>
      <c r="E3828" s="84" t="s">
        <v>108</v>
      </c>
      <c r="F3828" s="85">
        <v>61.859497946102067</v>
      </c>
      <c r="G3828" s="86"/>
    </row>
    <row r="3829" spans="1:7" x14ac:dyDescent="0.45">
      <c r="A3829" s="84">
        <v>160937</v>
      </c>
      <c r="B3829" s="84">
        <v>110</v>
      </c>
      <c r="C3829" s="84" t="s">
        <v>109</v>
      </c>
      <c r="D3829" s="84">
        <v>2009</v>
      </c>
      <c r="E3829" s="84" t="s">
        <v>108</v>
      </c>
      <c r="F3829" s="85">
        <v>171.28453526285639</v>
      </c>
      <c r="G3829" s="86"/>
    </row>
    <row r="3830" spans="1:7" x14ac:dyDescent="0.45">
      <c r="A3830" s="84">
        <v>160947</v>
      </c>
      <c r="B3830" s="84">
        <v>63</v>
      </c>
      <c r="C3830" s="84" t="s">
        <v>109</v>
      </c>
      <c r="D3830" s="84">
        <v>2009</v>
      </c>
      <c r="E3830" s="84" t="s">
        <v>108</v>
      </c>
      <c r="F3830" s="85">
        <v>110.1752416407122</v>
      </c>
      <c r="G3830" s="86"/>
    </row>
    <row r="3831" spans="1:7" x14ac:dyDescent="0.45">
      <c r="A3831" s="84">
        <v>155535</v>
      </c>
      <c r="B3831" s="84">
        <v>110</v>
      </c>
      <c r="C3831" s="84" t="s">
        <v>109</v>
      </c>
      <c r="D3831" s="84">
        <v>2009</v>
      </c>
      <c r="E3831" s="84" t="s">
        <v>108</v>
      </c>
      <c r="F3831" s="85">
        <v>6.6807524623378418</v>
      </c>
      <c r="G3831" s="86"/>
    </row>
    <row r="3832" spans="1:7" x14ac:dyDescent="0.45">
      <c r="A3832" s="84">
        <v>160952</v>
      </c>
      <c r="B3832" s="84">
        <v>40</v>
      </c>
      <c r="C3832" s="84" t="s">
        <v>109</v>
      </c>
      <c r="D3832" s="84">
        <v>2009</v>
      </c>
      <c r="E3832" s="84" t="s">
        <v>108</v>
      </c>
      <c r="F3832" s="85">
        <v>86.572898027864227</v>
      </c>
      <c r="G3832" s="86"/>
    </row>
    <row r="3833" spans="1:7" x14ac:dyDescent="0.45">
      <c r="A3833" s="84">
        <v>155425</v>
      </c>
      <c r="B3833" s="84"/>
      <c r="C3833" s="84" t="s">
        <v>109</v>
      </c>
      <c r="D3833" s="84">
        <v>2009</v>
      </c>
      <c r="E3833" s="84" t="s">
        <v>108</v>
      </c>
      <c r="F3833" s="85">
        <v>0.53477386617879796</v>
      </c>
      <c r="G3833" s="86"/>
    </row>
    <row r="3834" spans="1:7" x14ac:dyDescent="0.45">
      <c r="A3834" s="84">
        <v>155429</v>
      </c>
      <c r="B3834" s="84">
        <v>50</v>
      </c>
      <c r="C3834" s="84" t="s">
        <v>109</v>
      </c>
      <c r="D3834" s="84">
        <v>2009</v>
      </c>
      <c r="E3834" s="84" t="s">
        <v>108</v>
      </c>
      <c r="F3834" s="85">
        <v>126.0181261561535</v>
      </c>
      <c r="G3834" s="86"/>
    </row>
    <row r="3835" spans="1:7" x14ac:dyDescent="0.45">
      <c r="A3835" s="84">
        <v>155841</v>
      </c>
      <c r="B3835" s="84">
        <v>50</v>
      </c>
      <c r="C3835" s="84" t="s">
        <v>109</v>
      </c>
      <c r="D3835" s="84">
        <v>0</v>
      </c>
      <c r="E3835" s="84" t="s">
        <v>108</v>
      </c>
      <c r="F3835" s="85">
        <v>9.9590190441892652</v>
      </c>
      <c r="G3835" s="86" t="s">
        <v>187</v>
      </c>
    </row>
    <row r="3836" spans="1:7" x14ac:dyDescent="0.45">
      <c r="A3836" s="84">
        <v>155842</v>
      </c>
      <c r="B3836" s="84">
        <v>63</v>
      </c>
      <c r="C3836" s="84" t="s">
        <v>109</v>
      </c>
      <c r="D3836" s="84">
        <v>0</v>
      </c>
      <c r="E3836" s="84" t="s">
        <v>108</v>
      </c>
      <c r="F3836" s="85">
        <v>18.27726920592049</v>
      </c>
      <c r="G3836" s="86"/>
    </row>
    <row r="3837" spans="1:7" x14ac:dyDescent="0.45">
      <c r="A3837" s="84">
        <v>155843</v>
      </c>
      <c r="B3837" s="84"/>
      <c r="C3837" s="84"/>
      <c r="D3837" s="84">
        <v>1901</v>
      </c>
      <c r="E3837" s="84" t="s">
        <v>108</v>
      </c>
      <c r="F3837" s="85">
        <v>26.690210652770091</v>
      </c>
      <c r="G3837" s="86"/>
    </row>
    <row r="3838" spans="1:7" x14ac:dyDescent="0.45">
      <c r="A3838" s="84">
        <v>155894</v>
      </c>
      <c r="B3838" s="84"/>
      <c r="C3838" s="84"/>
      <c r="D3838" s="84">
        <v>1901</v>
      </c>
      <c r="E3838" s="84" t="s">
        <v>108</v>
      </c>
      <c r="F3838" s="85">
        <v>399.33614367425508</v>
      </c>
      <c r="G3838" s="86"/>
    </row>
    <row r="3839" spans="1:7" x14ac:dyDescent="0.45">
      <c r="A3839" s="84">
        <v>155895</v>
      </c>
      <c r="B3839" s="84"/>
      <c r="C3839" s="84"/>
      <c r="D3839" s="84">
        <v>1901</v>
      </c>
      <c r="E3839" s="84" t="s">
        <v>108</v>
      </c>
      <c r="F3839" s="85">
        <v>19.363410156841582</v>
      </c>
      <c r="G3839" s="86"/>
    </row>
    <row r="3840" spans="1:7" x14ac:dyDescent="0.45">
      <c r="A3840" s="84">
        <v>156009</v>
      </c>
      <c r="B3840" s="84">
        <v>32</v>
      </c>
      <c r="C3840" s="84" t="s">
        <v>109</v>
      </c>
      <c r="D3840" s="84">
        <v>2017</v>
      </c>
      <c r="E3840" s="84" t="s">
        <v>108</v>
      </c>
      <c r="F3840" s="85">
        <v>18.676346936448059</v>
      </c>
      <c r="G3840" s="86"/>
    </row>
    <row r="3841" spans="1:7" x14ac:dyDescent="0.45">
      <c r="A3841" s="84">
        <v>162877</v>
      </c>
      <c r="B3841" s="84">
        <v>40</v>
      </c>
      <c r="C3841" s="84" t="s">
        <v>109</v>
      </c>
      <c r="D3841" s="84">
        <v>2009</v>
      </c>
      <c r="E3841" s="84" t="s">
        <v>108</v>
      </c>
      <c r="F3841" s="85">
        <v>114.0036970921125</v>
      </c>
      <c r="G3841" s="86"/>
    </row>
    <row r="3842" spans="1:7" x14ac:dyDescent="0.45">
      <c r="A3842" s="84">
        <v>162879</v>
      </c>
      <c r="B3842" s="84">
        <v>50</v>
      </c>
      <c r="C3842" s="84" t="s">
        <v>109</v>
      </c>
      <c r="D3842" s="84">
        <v>2009</v>
      </c>
      <c r="E3842" s="84" t="s">
        <v>108</v>
      </c>
      <c r="F3842" s="85">
        <v>107.6234959798041</v>
      </c>
      <c r="G3842" s="86"/>
    </row>
    <row r="3843" spans="1:7" x14ac:dyDescent="0.45">
      <c r="A3843" s="84">
        <v>162882</v>
      </c>
      <c r="B3843" s="84">
        <v>63</v>
      </c>
      <c r="C3843" s="84" t="s">
        <v>109</v>
      </c>
      <c r="D3843" s="84">
        <v>2009</v>
      </c>
      <c r="E3843" s="84" t="s">
        <v>108</v>
      </c>
      <c r="F3843" s="85">
        <v>133.0849261262006</v>
      </c>
      <c r="G3843" s="86"/>
    </row>
    <row r="3844" spans="1:7" x14ac:dyDescent="0.45">
      <c r="A3844" s="84">
        <v>162883</v>
      </c>
      <c r="B3844" s="84">
        <v>32</v>
      </c>
      <c r="C3844" s="84" t="s">
        <v>109</v>
      </c>
      <c r="D3844" s="84">
        <v>2009</v>
      </c>
      <c r="E3844" s="84" t="s">
        <v>108</v>
      </c>
      <c r="F3844" s="85">
        <v>80.740687978886285</v>
      </c>
      <c r="G3844" s="86"/>
    </row>
    <row r="3845" spans="1:7" x14ac:dyDescent="0.45">
      <c r="A3845" s="84">
        <v>155845</v>
      </c>
      <c r="B3845" s="84"/>
      <c r="C3845" s="84"/>
      <c r="D3845" s="84">
        <v>0</v>
      </c>
      <c r="E3845" s="84" t="s">
        <v>108</v>
      </c>
      <c r="F3845" s="85">
        <v>56.399257523230247</v>
      </c>
      <c r="G3845" s="86"/>
    </row>
    <row r="3846" spans="1:7" x14ac:dyDescent="0.45">
      <c r="A3846" s="84">
        <v>155839</v>
      </c>
      <c r="B3846" s="84"/>
      <c r="C3846" s="84"/>
      <c r="D3846" s="84">
        <v>0</v>
      </c>
      <c r="E3846" s="84" t="s">
        <v>108</v>
      </c>
      <c r="F3846" s="85">
        <v>75.743158702472854</v>
      </c>
      <c r="G3846" s="86" t="s">
        <v>188</v>
      </c>
    </row>
    <row r="3847" spans="1:7" x14ac:dyDescent="0.45">
      <c r="A3847" s="84">
        <v>155840</v>
      </c>
      <c r="B3847" s="84"/>
      <c r="C3847" s="84"/>
      <c r="D3847" s="84">
        <v>1901</v>
      </c>
      <c r="E3847" s="84" t="s">
        <v>108</v>
      </c>
      <c r="F3847" s="85">
        <v>27.33936415052181</v>
      </c>
      <c r="G3847" s="86"/>
    </row>
    <row r="3848" spans="1:7" x14ac:dyDescent="0.45">
      <c r="A3848" s="84">
        <v>155844</v>
      </c>
      <c r="B3848" s="84"/>
      <c r="C3848" s="84"/>
      <c r="D3848" s="84">
        <v>1901</v>
      </c>
      <c r="E3848" s="84" t="s">
        <v>108</v>
      </c>
      <c r="F3848" s="85">
        <v>57.515734413376833</v>
      </c>
      <c r="G3848" s="86"/>
    </row>
    <row r="3849" spans="1:7" x14ac:dyDescent="0.45">
      <c r="A3849" s="84">
        <v>155714</v>
      </c>
      <c r="B3849" s="84">
        <v>50</v>
      </c>
      <c r="C3849" s="84" t="s">
        <v>109</v>
      </c>
      <c r="D3849" s="84">
        <v>2009</v>
      </c>
      <c r="E3849" s="84" t="s">
        <v>108</v>
      </c>
      <c r="F3849" s="85">
        <v>145.27665685861689</v>
      </c>
      <c r="G3849" s="86"/>
    </row>
    <row r="3850" spans="1:7" x14ac:dyDescent="0.45">
      <c r="A3850" s="84">
        <v>155725</v>
      </c>
      <c r="B3850" s="84">
        <v>32</v>
      </c>
      <c r="C3850" s="84" t="s">
        <v>109</v>
      </c>
      <c r="D3850" s="84">
        <v>2009</v>
      </c>
      <c r="E3850" s="84" t="s">
        <v>108</v>
      </c>
      <c r="F3850" s="85">
        <v>1.320707972742398</v>
      </c>
      <c r="G3850" s="86"/>
    </row>
    <row r="3851" spans="1:7" x14ac:dyDescent="0.45">
      <c r="A3851" s="84">
        <v>155726</v>
      </c>
      <c r="B3851" s="84">
        <v>50</v>
      </c>
      <c r="C3851" s="84" t="s">
        <v>109</v>
      </c>
      <c r="D3851" s="84">
        <v>2009</v>
      </c>
      <c r="E3851" s="84" t="s">
        <v>108</v>
      </c>
      <c r="F3851" s="85">
        <v>4.2351662768969591</v>
      </c>
      <c r="G3851" s="86"/>
    </row>
    <row r="3852" spans="1:7" x14ac:dyDescent="0.45">
      <c r="A3852" s="84">
        <v>155741</v>
      </c>
      <c r="B3852" s="84">
        <v>90</v>
      </c>
      <c r="C3852" s="84" t="s">
        <v>109</v>
      </c>
      <c r="D3852" s="84">
        <v>2010</v>
      </c>
      <c r="E3852" s="84" t="s">
        <v>108</v>
      </c>
      <c r="F3852" s="85">
        <v>114.638071733605</v>
      </c>
      <c r="G3852" s="86"/>
    </row>
    <row r="3853" spans="1:7" x14ac:dyDescent="0.45">
      <c r="A3853" s="84">
        <v>155746</v>
      </c>
      <c r="B3853" s="84">
        <v>63</v>
      </c>
      <c r="C3853" s="84" t="s">
        <v>109</v>
      </c>
      <c r="D3853" s="84">
        <v>0</v>
      </c>
      <c r="E3853" s="84" t="s">
        <v>169</v>
      </c>
      <c r="F3853" s="85">
        <v>90.192941353283373</v>
      </c>
      <c r="G3853" s="86"/>
    </row>
    <row r="3854" spans="1:7" x14ac:dyDescent="0.45">
      <c r="A3854" s="84">
        <v>155748</v>
      </c>
      <c r="B3854" s="84">
        <v>90</v>
      </c>
      <c r="C3854" s="84" t="s">
        <v>109</v>
      </c>
      <c r="D3854" s="84">
        <v>0</v>
      </c>
      <c r="E3854" s="84" t="s">
        <v>169</v>
      </c>
      <c r="F3854" s="85">
        <v>584.33681786907778</v>
      </c>
      <c r="G3854" s="86"/>
    </row>
    <row r="3855" spans="1:7" x14ac:dyDescent="0.45">
      <c r="A3855" s="84">
        <v>155760</v>
      </c>
      <c r="B3855" s="84">
        <v>90</v>
      </c>
      <c r="C3855" s="84"/>
      <c r="D3855" s="84">
        <v>2007</v>
      </c>
      <c r="E3855" s="84" t="s">
        <v>169</v>
      </c>
      <c r="F3855" s="85">
        <v>290.00067917180309</v>
      </c>
      <c r="G3855" s="86"/>
    </row>
    <row r="3856" spans="1:7" x14ac:dyDescent="0.45">
      <c r="A3856" s="84">
        <v>155761</v>
      </c>
      <c r="B3856" s="84">
        <v>90</v>
      </c>
      <c r="C3856" s="84" t="s">
        <v>109</v>
      </c>
      <c r="D3856" s="84">
        <v>2007</v>
      </c>
      <c r="E3856" s="84" t="s">
        <v>169</v>
      </c>
      <c r="F3856" s="85">
        <v>0.474637571407168</v>
      </c>
      <c r="G3856" s="86"/>
    </row>
    <row r="3857" spans="1:7" x14ac:dyDescent="0.45">
      <c r="A3857" s="84">
        <v>155767</v>
      </c>
      <c r="B3857" s="84">
        <v>63</v>
      </c>
      <c r="C3857" s="84" t="s">
        <v>109</v>
      </c>
      <c r="D3857" s="84">
        <v>2010</v>
      </c>
      <c r="E3857" s="84" t="s">
        <v>108</v>
      </c>
      <c r="F3857" s="85">
        <v>7.4179211274197616</v>
      </c>
      <c r="G3857" s="86"/>
    </row>
    <row r="3858" spans="1:7" x14ac:dyDescent="0.45">
      <c r="A3858" s="84">
        <v>155768</v>
      </c>
      <c r="B3858" s="84">
        <v>63</v>
      </c>
      <c r="C3858" s="84" t="s">
        <v>109</v>
      </c>
      <c r="D3858" s="84">
        <v>2010</v>
      </c>
      <c r="E3858" s="84" t="s">
        <v>108</v>
      </c>
      <c r="F3858" s="85">
        <v>39.042966125047393</v>
      </c>
      <c r="G3858" s="86"/>
    </row>
    <row r="3859" spans="1:7" x14ac:dyDescent="0.45">
      <c r="A3859" s="84">
        <v>155769</v>
      </c>
      <c r="B3859" s="84">
        <v>63</v>
      </c>
      <c r="C3859" s="84" t="s">
        <v>109</v>
      </c>
      <c r="D3859" s="84">
        <v>2010</v>
      </c>
      <c r="E3859" s="84" t="s">
        <v>108</v>
      </c>
      <c r="F3859" s="85">
        <v>5.0516124948957284</v>
      </c>
      <c r="G3859" s="86"/>
    </row>
    <row r="3860" spans="1:7" x14ac:dyDescent="0.45">
      <c r="A3860" s="84">
        <v>155832</v>
      </c>
      <c r="B3860" s="84">
        <v>63</v>
      </c>
      <c r="C3860" s="84" t="s">
        <v>109</v>
      </c>
      <c r="D3860" s="84">
        <v>0</v>
      </c>
      <c r="E3860" s="84" t="s">
        <v>169</v>
      </c>
      <c r="F3860" s="85">
        <v>29.827782450097459</v>
      </c>
      <c r="G3860" s="86"/>
    </row>
    <row r="3861" spans="1:7" x14ac:dyDescent="0.45">
      <c r="A3861" s="84">
        <v>162120</v>
      </c>
      <c r="B3861" s="84">
        <v>50</v>
      </c>
      <c r="C3861" s="84" t="s">
        <v>109</v>
      </c>
      <c r="D3861" s="84">
        <v>2009</v>
      </c>
      <c r="E3861" s="84" t="s">
        <v>108</v>
      </c>
      <c r="F3861" s="85">
        <v>221.95173939484991</v>
      </c>
      <c r="G3861" s="86"/>
    </row>
    <row r="3862" spans="1:7" x14ac:dyDescent="0.45">
      <c r="A3862" s="84">
        <v>162140</v>
      </c>
      <c r="B3862" s="84">
        <v>50</v>
      </c>
      <c r="C3862" s="84" t="s">
        <v>109</v>
      </c>
      <c r="D3862" s="84">
        <v>2009</v>
      </c>
      <c r="E3862" s="84" t="s">
        <v>108</v>
      </c>
      <c r="F3862" s="85">
        <v>195.38422848351621</v>
      </c>
      <c r="G3862" s="86"/>
    </row>
    <row r="3863" spans="1:7" x14ac:dyDescent="0.45">
      <c r="A3863" s="84">
        <v>162142</v>
      </c>
      <c r="B3863" s="84">
        <v>40</v>
      </c>
      <c r="C3863" s="84" t="s">
        <v>109</v>
      </c>
      <c r="D3863" s="84">
        <v>2009</v>
      </c>
      <c r="E3863" s="84" t="s">
        <v>108</v>
      </c>
      <c r="F3863" s="85">
        <v>57.207630622019217</v>
      </c>
      <c r="G3863" s="86"/>
    </row>
    <row r="3864" spans="1:7" x14ac:dyDescent="0.45">
      <c r="A3864" s="84">
        <v>162772</v>
      </c>
      <c r="B3864" s="84">
        <v>90</v>
      </c>
      <c r="C3864" s="84" t="s">
        <v>109</v>
      </c>
      <c r="D3864" s="84">
        <v>2005</v>
      </c>
      <c r="E3864" s="84" t="s">
        <v>108</v>
      </c>
      <c r="F3864" s="85">
        <v>719.91514820453699</v>
      </c>
      <c r="G3864" s="86" t="s">
        <v>353</v>
      </c>
    </row>
    <row r="3865" spans="1:7" x14ac:dyDescent="0.45">
      <c r="A3865" s="84">
        <v>162774</v>
      </c>
      <c r="B3865" s="84"/>
      <c r="C3865" s="84"/>
      <c r="D3865" s="84">
        <v>2005</v>
      </c>
      <c r="E3865" s="84" t="s">
        <v>108</v>
      </c>
      <c r="F3865" s="85">
        <v>50.860055644240092</v>
      </c>
      <c r="G3865" s="86"/>
    </row>
    <row r="3866" spans="1:7" x14ac:dyDescent="0.45">
      <c r="A3866" s="84">
        <v>155830</v>
      </c>
      <c r="B3866" s="84">
        <v>63</v>
      </c>
      <c r="C3866" s="84" t="s">
        <v>109</v>
      </c>
      <c r="D3866" s="84">
        <v>0</v>
      </c>
      <c r="E3866" s="84" t="s">
        <v>169</v>
      </c>
      <c r="F3866" s="85">
        <v>0.65214398056969003</v>
      </c>
      <c r="G3866" s="86"/>
    </row>
    <row r="3867" spans="1:7" x14ac:dyDescent="0.45">
      <c r="A3867" s="84"/>
      <c r="B3867" s="84">
        <v>63</v>
      </c>
      <c r="C3867" s="84" t="s">
        <v>176</v>
      </c>
      <c r="D3867" s="84">
        <v>2010</v>
      </c>
      <c r="E3867" s="84"/>
      <c r="F3867" s="85">
        <v>85.228292830007149</v>
      </c>
      <c r="G3867" s="86"/>
    </row>
    <row r="3868" spans="1:7" x14ac:dyDescent="0.45">
      <c r="A3868" s="84">
        <v>116988</v>
      </c>
      <c r="B3868" s="84">
        <v>90</v>
      </c>
      <c r="C3868" s="84" t="s">
        <v>109</v>
      </c>
      <c r="D3868" s="84">
        <v>2005</v>
      </c>
      <c r="E3868" s="84" t="s">
        <v>108</v>
      </c>
      <c r="F3868" s="85">
        <v>273.00759591694322</v>
      </c>
      <c r="G3868" s="86"/>
    </row>
    <row r="3869" spans="1:7" x14ac:dyDescent="0.45">
      <c r="A3869" s="84">
        <v>116989</v>
      </c>
      <c r="B3869" s="84">
        <v>110</v>
      </c>
      <c r="C3869" s="84" t="s">
        <v>109</v>
      </c>
      <c r="D3869" s="84">
        <v>2010</v>
      </c>
      <c r="E3869" s="84" t="s">
        <v>108</v>
      </c>
      <c r="F3869" s="85">
        <v>4.8559693711028737</v>
      </c>
      <c r="G3869" s="86"/>
    </row>
    <row r="3870" spans="1:7" x14ac:dyDescent="0.45">
      <c r="A3870" s="84"/>
      <c r="B3870" s="84"/>
      <c r="C3870" s="84"/>
      <c r="D3870" s="84">
        <v>2021</v>
      </c>
      <c r="E3870" s="84"/>
      <c r="F3870" s="85">
        <v>3.1526682089709022</v>
      </c>
      <c r="G3870" s="86"/>
    </row>
    <row r="3871" spans="1:7" x14ac:dyDescent="0.45">
      <c r="A3871" s="84"/>
      <c r="B3871" s="84"/>
      <c r="C3871" s="84"/>
      <c r="D3871" s="84"/>
      <c r="E3871" s="84"/>
      <c r="F3871" s="85">
        <v>114.0151211889913</v>
      </c>
      <c r="G3871" s="86"/>
    </row>
    <row r="3872" spans="1:7" x14ac:dyDescent="0.45">
      <c r="A3872" s="84">
        <v>14034</v>
      </c>
      <c r="B3872" s="84">
        <v>110</v>
      </c>
      <c r="C3872" s="84"/>
      <c r="D3872" s="84">
        <v>2021</v>
      </c>
      <c r="E3872" s="84"/>
      <c r="F3872" s="85">
        <v>76.919672720675479</v>
      </c>
      <c r="G3872" s="86"/>
    </row>
    <row r="3873" spans="1:7" x14ac:dyDescent="0.45">
      <c r="A3873" s="84">
        <v>7503</v>
      </c>
      <c r="B3873" s="84">
        <v>110</v>
      </c>
      <c r="C3873" s="84"/>
      <c r="D3873" s="84">
        <v>2021</v>
      </c>
      <c r="E3873" s="84"/>
      <c r="F3873" s="85">
        <v>340.33113062913583</v>
      </c>
      <c r="G3873" s="86"/>
    </row>
    <row r="3874" spans="1:7" x14ac:dyDescent="0.45">
      <c r="A3874" s="84">
        <v>7505</v>
      </c>
      <c r="B3874" s="84">
        <v>160</v>
      </c>
      <c r="C3874" s="84"/>
      <c r="D3874" s="84">
        <v>2021</v>
      </c>
      <c r="E3874" s="84"/>
      <c r="F3874" s="85">
        <v>553.87252703599938</v>
      </c>
      <c r="G3874" s="86"/>
    </row>
    <row r="3875" spans="1:7" x14ac:dyDescent="0.45">
      <c r="A3875" s="84">
        <v>14028</v>
      </c>
      <c r="B3875" s="84">
        <v>160</v>
      </c>
      <c r="C3875" s="84"/>
      <c r="D3875" s="84">
        <v>2021</v>
      </c>
      <c r="E3875" s="84"/>
      <c r="F3875" s="85">
        <v>1191.4805023302281</v>
      </c>
      <c r="G3875" s="86"/>
    </row>
    <row r="3876" spans="1:7" x14ac:dyDescent="0.45">
      <c r="A3876" s="84">
        <v>0</v>
      </c>
      <c r="B3876" s="84">
        <v>0</v>
      </c>
      <c r="C3876" s="84"/>
      <c r="D3876" s="84">
        <v>2021</v>
      </c>
      <c r="E3876" s="84"/>
      <c r="F3876" s="85">
        <v>36.911799184593498</v>
      </c>
      <c r="G3876" s="86"/>
    </row>
    <row r="3877" spans="1:7" x14ac:dyDescent="0.45">
      <c r="A3877" s="84">
        <v>0</v>
      </c>
      <c r="B3877" s="84">
        <v>0</v>
      </c>
      <c r="C3877" s="84"/>
      <c r="D3877" s="84">
        <v>2021</v>
      </c>
      <c r="E3877" s="84"/>
      <c r="F3877" s="85">
        <v>4.3061639966855729</v>
      </c>
      <c r="G3877" s="86"/>
    </row>
    <row r="3878" spans="1:7" x14ac:dyDescent="0.45">
      <c r="A3878" s="84">
        <v>0</v>
      </c>
      <c r="B3878" s="84">
        <v>0</v>
      </c>
      <c r="C3878" s="84"/>
      <c r="D3878" s="84">
        <v>2021</v>
      </c>
      <c r="E3878" s="84"/>
      <c r="F3878" s="85">
        <v>58.615233108024768</v>
      </c>
      <c r="G3878" s="86"/>
    </row>
    <row r="3879" spans="1:7" x14ac:dyDescent="0.45">
      <c r="A3879" s="84">
        <v>0</v>
      </c>
      <c r="B3879" s="84">
        <v>0</v>
      </c>
      <c r="C3879" s="84"/>
      <c r="D3879" s="84">
        <v>2021</v>
      </c>
      <c r="E3879" s="84"/>
      <c r="F3879" s="85">
        <v>2.9691503679772562</v>
      </c>
      <c r="G3879" s="86"/>
    </row>
    <row r="3880" spans="1:7" x14ac:dyDescent="0.45">
      <c r="A3880" s="84">
        <v>0</v>
      </c>
      <c r="B3880" s="84">
        <v>0</v>
      </c>
      <c r="C3880" s="84"/>
      <c r="D3880" s="84">
        <v>2021</v>
      </c>
      <c r="E3880" s="84"/>
      <c r="F3880" s="85">
        <v>194.72041237211201</v>
      </c>
      <c r="G3880" s="86"/>
    </row>
    <row r="3881" spans="1:7" x14ac:dyDescent="0.45">
      <c r="A3881" s="84">
        <v>0</v>
      </c>
      <c r="B3881" s="84">
        <v>0</v>
      </c>
      <c r="C3881" s="84"/>
      <c r="D3881" s="84">
        <v>2021</v>
      </c>
      <c r="E3881" s="84"/>
      <c r="F3881" s="85">
        <v>4.953671577227154</v>
      </c>
      <c r="G3881" s="86"/>
    </row>
    <row r="3882" spans="1:7" x14ac:dyDescent="0.45">
      <c r="A3882" s="84">
        <v>0</v>
      </c>
      <c r="B3882" s="84">
        <v>0</v>
      </c>
      <c r="C3882" s="84"/>
      <c r="D3882" s="84">
        <v>2021</v>
      </c>
      <c r="E3882" s="84"/>
      <c r="F3882" s="85">
        <v>31.114016910970712</v>
      </c>
      <c r="G3882" s="86"/>
    </row>
    <row r="3883" spans="1:7" x14ac:dyDescent="0.45">
      <c r="A3883" s="84">
        <v>0</v>
      </c>
      <c r="B3883" s="84">
        <v>0</v>
      </c>
      <c r="C3883" s="84"/>
      <c r="D3883" s="84">
        <v>2021</v>
      </c>
      <c r="E3883" s="84"/>
      <c r="F3883" s="85">
        <v>55.705896958948351</v>
      </c>
      <c r="G3883" s="86"/>
    </row>
    <row r="3884" spans="1:7" x14ac:dyDescent="0.45">
      <c r="A3884" s="84">
        <v>0</v>
      </c>
      <c r="B3884" s="84">
        <v>0</v>
      </c>
      <c r="C3884" s="84"/>
      <c r="D3884" s="84">
        <v>2021</v>
      </c>
      <c r="E3884" s="84"/>
      <c r="F3884" s="85">
        <v>2.8439101827593918</v>
      </c>
      <c r="G3884" s="86"/>
    </row>
    <row r="3885" spans="1:7" x14ac:dyDescent="0.45">
      <c r="A3885" s="84">
        <v>0</v>
      </c>
      <c r="B3885" s="84">
        <v>0</v>
      </c>
      <c r="C3885" s="84"/>
      <c r="D3885" s="84">
        <v>2021</v>
      </c>
      <c r="E3885" s="84"/>
      <c r="F3885" s="85">
        <v>6.0982875075780543</v>
      </c>
      <c r="G3885" s="86"/>
    </row>
    <row r="3886" spans="1:7" x14ac:dyDescent="0.45">
      <c r="A3886" s="84">
        <v>0</v>
      </c>
      <c r="B3886" s="84">
        <v>0</v>
      </c>
      <c r="C3886" s="84"/>
      <c r="D3886" s="84">
        <v>2021</v>
      </c>
      <c r="E3886" s="84"/>
      <c r="F3886" s="85">
        <v>71.011374665859904</v>
      </c>
      <c r="G3886" s="86"/>
    </row>
    <row r="3887" spans="1:7" x14ac:dyDescent="0.45">
      <c r="A3887" s="84">
        <v>0</v>
      </c>
      <c r="B3887" s="84">
        <v>0</v>
      </c>
      <c r="C3887" s="84"/>
      <c r="D3887" s="84">
        <v>2021</v>
      </c>
      <c r="E3887" s="84"/>
      <c r="F3887" s="85">
        <v>9.1675442675164405</v>
      </c>
      <c r="G3887" s="86"/>
    </row>
    <row r="3888" spans="1:7" x14ac:dyDescent="0.45">
      <c r="A3888" s="84">
        <v>0</v>
      </c>
      <c r="B3888" s="84">
        <v>0</v>
      </c>
      <c r="C3888" s="84"/>
      <c r="D3888" s="84">
        <v>2021</v>
      </c>
      <c r="E3888" s="84"/>
      <c r="F3888" s="85">
        <v>134.36502247494801</v>
      </c>
      <c r="G3888" s="86"/>
    </row>
    <row r="3889" spans="1:7" x14ac:dyDescent="0.45">
      <c r="A3889" s="84">
        <v>0</v>
      </c>
      <c r="B3889" s="84">
        <v>0</v>
      </c>
      <c r="C3889" s="84"/>
      <c r="D3889" s="84">
        <v>2021</v>
      </c>
      <c r="E3889" s="84"/>
      <c r="F3889" s="85">
        <v>25.040013436564809</v>
      </c>
      <c r="G3889" s="86"/>
    </row>
    <row r="3890" spans="1:7" x14ac:dyDescent="0.45">
      <c r="A3890" s="84">
        <v>0</v>
      </c>
      <c r="B3890" s="84">
        <v>0</v>
      </c>
      <c r="C3890" s="84"/>
      <c r="D3890" s="84">
        <v>2021</v>
      </c>
      <c r="E3890" s="84"/>
      <c r="F3890" s="85">
        <v>3.4773853562480732</v>
      </c>
      <c r="G3890" s="86"/>
    </row>
    <row r="3891" spans="1:7" x14ac:dyDescent="0.45">
      <c r="A3891" s="84">
        <v>0</v>
      </c>
      <c r="B3891" s="84">
        <v>0</v>
      </c>
      <c r="C3891" s="84"/>
      <c r="D3891" s="84">
        <v>2021</v>
      </c>
      <c r="E3891" s="84"/>
      <c r="F3891" s="85">
        <v>11.15361001642087</v>
      </c>
      <c r="G3891" s="86"/>
    </row>
    <row r="3892" spans="1:7" x14ac:dyDescent="0.45">
      <c r="A3892" s="84">
        <v>0</v>
      </c>
      <c r="B3892" s="84">
        <v>0</v>
      </c>
      <c r="C3892" s="84"/>
      <c r="D3892" s="84">
        <v>2021</v>
      </c>
      <c r="E3892" s="84"/>
      <c r="F3892" s="85">
        <v>60.375763557787799</v>
      </c>
      <c r="G3892" s="86"/>
    </row>
    <row r="3893" spans="1:7" x14ac:dyDescent="0.45">
      <c r="A3893" s="84">
        <v>0</v>
      </c>
      <c r="B3893" s="84">
        <v>0</v>
      </c>
      <c r="C3893" s="84"/>
      <c r="D3893" s="84">
        <v>2021</v>
      </c>
      <c r="E3893" s="84"/>
      <c r="F3893" s="85">
        <v>83.082051479928495</v>
      </c>
      <c r="G3893" s="86"/>
    </row>
    <row r="3894" spans="1:7" x14ac:dyDescent="0.45">
      <c r="A3894" s="84">
        <v>0</v>
      </c>
      <c r="B3894" s="84">
        <v>0</v>
      </c>
      <c r="C3894" s="84"/>
      <c r="D3894" s="84">
        <v>2021</v>
      </c>
      <c r="E3894" s="84"/>
      <c r="F3894" s="85">
        <v>41.214934860303622</v>
      </c>
      <c r="G3894" s="86"/>
    </row>
    <row r="3895" spans="1:7" x14ac:dyDescent="0.45">
      <c r="A3895" s="84">
        <v>0</v>
      </c>
      <c r="B3895" s="84">
        <v>0</v>
      </c>
      <c r="C3895" s="84"/>
      <c r="D3895" s="84">
        <v>2021</v>
      </c>
      <c r="E3895" s="84"/>
      <c r="F3895" s="85">
        <v>3.8593464738952181</v>
      </c>
      <c r="G3895" s="86"/>
    </row>
    <row r="3896" spans="1:7" x14ac:dyDescent="0.45">
      <c r="A3896" s="84">
        <v>0</v>
      </c>
      <c r="B3896" s="84">
        <v>0</v>
      </c>
      <c r="C3896" s="84"/>
      <c r="D3896" s="84">
        <v>2021</v>
      </c>
      <c r="E3896" s="84"/>
      <c r="F3896" s="85">
        <v>67.360082837846136</v>
      </c>
      <c r="G3896" s="86"/>
    </row>
    <row r="3897" spans="1:7" x14ac:dyDescent="0.45">
      <c r="A3897" s="84">
        <v>0</v>
      </c>
      <c r="B3897" s="84">
        <v>0</v>
      </c>
      <c r="C3897" s="84"/>
      <c r="D3897" s="84">
        <v>2021</v>
      </c>
      <c r="E3897" s="84"/>
      <c r="F3897" s="85">
        <v>43.775577779362507</v>
      </c>
      <c r="G3897" s="86"/>
    </row>
    <row r="3898" spans="1:7" x14ac:dyDescent="0.45">
      <c r="A3898" s="84">
        <v>0</v>
      </c>
      <c r="B3898" s="84">
        <v>0</v>
      </c>
      <c r="C3898" s="84"/>
      <c r="D3898" s="84">
        <v>2021</v>
      </c>
      <c r="E3898" s="84"/>
      <c r="F3898" s="85">
        <v>22.18371195931843</v>
      </c>
      <c r="G3898" s="86"/>
    </row>
    <row r="3899" spans="1:7" x14ac:dyDescent="0.45">
      <c r="A3899" s="84">
        <v>0</v>
      </c>
      <c r="B3899" s="84">
        <v>0</v>
      </c>
      <c r="C3899" s="84"/>
      <c r="D3899" s="84">
        <v>2021</v>
      </c>
      <c r="E3899" s="84"/>
      <c r="F3899" s="85">
        <v>80.242852084269387</v>
      </c>
      <c r="G3899" s="86"/>
    </row>
    <row r="3900" spans="1:7" x14ac:dyDescent="0.45">
      <c r="A3900" s="84">
        <v>0</v>
      </c>
      <c r="B3900" s="84">
        <v>0</v>
      </c>
      <c r="C3900" s="84"/>
      <c r="D3900" s="84">
        <v>2021</v>
      </c>
      <c r="E3900" s="84"/>
      <c r="F3900" s="85">
        <v>18.406581276786529</v>
      </c>
      <c r="G3900" s="86"/>
    </row>
    <row r="3901" spans="1:7" x14ac:dyDescent="0.45">
      <c r="A3901" s="84">
        <v>0</v>
      </c>
      <c r="B3901" s="84">
        <v>0</v>
      </c>
      <c r="C3901" s="84"/>
      <c r="D3901" s="84">
        <v>2021</v>
      </c>
      <c r="E3901" s="84"/>
      <c r="F3901" s="85">
        <v>59.939970557753178</v>
      </c>
      <c r="G3901" s="86"/>
    </row>
    <row r="3902" spans="1:7" x14ac:dyDescent="0.45">
      <c r="A3902" s="84">
        <v>0</v>
      </c>
      <c r="B3902" s="84">
        <v>0</v>
      </c>
      <c r="C3902" s="84"/>
      <c r="D3902" s="84">
        <v>2021</v>
      </c>
      <c r="E3902" s="84"/>
      <c r="F3902" s="85">
        <v>29.999999998330459</v>
      </c>
      <c r="G3902" s="86"/>
    </row>
    <row r="3903" spans="1:7" x14ac:dyDescent="0.45">
      <c r="A3903" s="84">
        <v>0</v>
      </c>
      <c r="B3903" s="84">
        <v>0</v>
      </c>
      <c r="C3903" s="84"/>
      <c r="D3903" s="84">
        <v>2021</v>
      </c>
      <c r="E3903" s="84"/>
      <c r="F3903" s="85">
        <v>13.10000000175636</v>
      </c>
      <c r="G3903" s="86"/>
    </row>
    <row r="3904" spans="1:7" x14ac:dyDescent="0.45">
      <c r="A3904" s="84">
        <v>0</v>
      </c>
      <c r="B3904" s="84">
        <v>0</v>
      </c>
      <c r="C3904" s="84"/>
      <c r="D3904" s="84">
        <v>2021</v>
      </c>
      <c r="E3904" s="84"/>
      <c r="F3904" s="85">
        <v>18.00000000061323</v>
      </c>
      <c r="G3904" s="86"/>
    </row>
    <row r="3905" spans="1:7" x14ac:dyDescent="0.45">
      <c r="A3905" s="84">
        <v>0</v>
      </c>
      <c r="B3905" s="84">
        <v>0</v>
      </c>
      <c r="C3905" s="84"/>
      <c r="D3905" s="84">
        <v>2021</v>
      </c>
      <c r="E3905" s="84"/>
      <c r="F3905" s="85">
        <v>11.834795920237861</v>
      </c>
      <c r="G3905" s="86"/>
    </row>
    <row r="3906" spans="1:7" x14ac:dyDescent="0.45">
      <c r="A3906" s="84">
        <v>0</v>
      </c>
      <c r="B3906" s="84">
        <v>0</v>
      </c>
      <c r="C3906" s="84"/>
      <c r="D3906" s="84">
        <v>2021</v>
      </c>
      <c r="E3906" s="84"/>
      <c r="F3906" s="85">
        <v>32.579257586803791</v>
      </c>
      <c r="G3906" s="86"/>
    </row>
    <row r="3907" spans="1:7" x14ac:dyDescent="0.45">
      <c r="A3907" s="84">
        <v>0</v>
      </c>
      <c r="B3907" s="84">
        <v>0</v>
      </c>
      <c r="C3907" s="84"/>
      <c r="D3907" s="84">
        <v>2021</v>
      </c>
      <c r="E3907" s="84"/>
      <c r="F3907" s="85">
        <v>11.25085822409404</v>
      </c>
      <c r="G3907" s="86"/>
    </row>
    <row r="3908" spans="1:7" x14ac:dyDescent="0.45">
      <c r="A3908" s="84">
        <v>0</v>
      </c>
      <c r="B3908" s="84">
        <v>0</v>
      </c>
      <c r="C3908" s="84"/>
      <c r="D3908" s="84">
        <v>2021</v>
      </c>
      <c r="E3908" s="84"/>
      <c r="F3908" s="85">
        <v>20.89999999980806</v>
      </c>
      <c r="G3908" s="86"/>
    </row>
    <row r="3909" spans="1:7" x14ac:dyDescent="0.45">
      <c r="A3909" s="84">
        <v>0</v>
      </c>
      <c r="B3909" s="84">
        <v>0</v>
      </c>
      <c r="C3909" s="84"/>
      <c r="D3909" s="84">
        <v>2021</v>
      </c>
      <c r="E3909" s="84"/>
      <c r="F3909" s="85">
        <v>29.94125410059026</v>
      </c>
      <c r="G3909" s="86"/>
    </row>
    <row r="3910" spans="1:7" x14ac:dyDescent="0.45">
      <c r="A3910" s="84">
        <v>0</v>
      </c>
      <c r="B3910" s="84">
        <v>0</v>
      </c>
      <c r="C3910" s="84"/>
      <c r="D3910" s="84">
        <v>2021</v>
      </c>
      <c r="E3910" s="84"/>
      <c r="F3910" s="85">
        <v>8.2839456831042373</v>
      </c>
      <c r="G3910" s="86"/>
    </row>
    <row r="3911" spans="1:7" x14ac:dyDescent="0.45">
      <c r="A3911" s="84">
        <v>0</v>
      </c>
      <c r="B3911" s="84">
        <v>0</v>
      </c>
      <c r="C3911" s="84"/>
      <c r="D3911" s="84">
        <v>2021</v>
      </c>
      <c r="E3911" s="84"/>
      <c r="F3911" s="85">
        <v>33.236823086703808</v>
      </c>
      <c r="G3911" s="86"/>
    </row>
    <row r="3912" spans="1:7" x14ac:dyDescent="0.45">
      <c r="A3912" s="84">
        <v>0</v>
      </c>
      <c r="B3912" s="84">
        <v>0</v>
      </c>
      <c r="C3912" s="84"/>
      <c r="D3912" s="84">
        <v>2021</v>
      </c>
      <c r="E3912" s="84"/>
      <c r="F3912" s="85">
        <v>22.223386148939209</v>
      </c>
      <c r="G3912" s="86"/>
    </row>
    <row r="3913" spans="1:7" x14ac:dyDescent="0.45">
      <c r="A3913" s="84">
        <v>0</v>
      </c>
      <c r="B3913" s="84">
        <v>0</v>
      </c>
      <c r="C3913" s="84"/>
      <c r="D3913" s="84">
        <v>2021</v>
      </c>
      <c r="E3913" s="84"/>
      <c r="F3913" s="85">
        <v>32.477197745090557</v>
      </c>
      <c r="G3913" s="86"/>
    </row>
    <row r="3914" spans="1:7" x14ac:dyDescent="0.45">
      <c r="A3914" s="84">
        <v>0</v>
      </c>
      <c r="B3914" s="84">
        <v>0</v>
      </c>
      <c r="C3914" s="84"/>
      <c r="D3914" s="84">
        <v>2021</v>
      </c>
      <c r="E3914" s="84"/>
      <c r="F3914" s="85">
        <v>12.336690306353089</v>
      </c>
      <c r="G3914" s="86"/>
    </row>
    <row r="3915" spans="1:7" x14ac:dyDescent="0.45">
      <c r="A3915" s="84">
        <v>0</v>
      </c>
      <c r="B3915" s="84">
        <v>0</v>
      </c>
      <c r="C3915" s="84"/>
      <c r="D3915" s="84">
        <v>2021</v>
      </c>
      <c r="E3915" s="84"/>
      <c r="F3915" s="85">
        <v>19.065349507239979</v>
      </c>
      <c r="G3915" s="86"/>
    </row>
    <row r="3916" spans="1:7" x14ac:dyDescent="0.45">
      <c r="A3916" s="84">
        <v>0</v>
      </c>
      <c r="B3916" s="84">
        <v>0</v>
      </c>
      <c r="C3916" s="84"/>
      <c r="D3916" s="84">
        <v>2021</v>
      </c>
      <c r="E3916" s="84"/>
      <c r="F3916" s="85">
        <v>38.643611373246848</v>
      </c>
      <c r="G3916" s="86"/>
    </row>
    <row r="3917" spans="1:7" x14ac:dyDescent="0.45">
      <c r="A3917" s="84">
        <v>0</v>
      </c>
      <c r="B3917" s="84">
        <v>0</v>
      </c>
      <c r="C3917" s="84"/>
      <c r="D3917" s="84">
        <v>2021</v>
      </c>
      <c r="E3917" s="84"/>
      <c r="F3917" s="85">
        <v>46.542019196658607</v>
      </c>
      <c r="G3917" s="86"/>
    </row>
    <row r="3918" spans="1:7" x14ac:dyDescent="0.45">
      <c r="A3918" s="84">
        <v>0</v>
      </c>
      <c r="B3918" s="84">
        <v>0</v>
      </c>
      <c r="C3918" s="84"/>
      <c r="D3918" s="84">
        <v>2021</v>
      </c>
      <c r="E3918" s="84"/>
      <c r="F3918" s="85">
        <v>39.14182185039752</v>
      </c>
      <c r="G3918" s="86"/>
    </row>
    <row r="3919" spans="1:7" x14ac:dyDescent="0.45">
      <c r="A3919" s="84">
        <v>0</v>
      </c>
      <c r="B3919" s="84">
        <v>0</v>
      </c>
      <c r="C3919" s="84"/>
      <c r="D3919" s="84">
        <v>2021</v>
      </c>
      <c r="E3919" s="84"/>
      <c r="F3919" s="85">
        <v>42.07567209540359</v>
      </c>
      <c r="G3919" s="86"/>
    </row>
    <row r="3920" spans="1:7" x14ac:dyDescent="0.45">
      <c r="A3920" s="84">
        <v>0</v>
      </c>
      <c r="B3920" s="84">
        <v>0</v>
      </c>
      <c r="C3920" s="84"/>
      <c r="D3920" s="84">
        <v>2021</v>
      </c>
      <c r="E3920" s="84"/>
      <c r="F3920" s="85">
        <v>55.769221589295569</v>
      </c>
      <c r="G3920" s="86"/>
    </row>
    <row r="3921" spans="1:7" x14ac:dyDescent="0.45">
      <c r="A3921" s="84">
        <v>0</v>
      </c>
      <c r="B3921" s="84">
        <v>0</v>
      </c>
      <c r="C3921" s="84"/>
      <c r="D3921" s="84">
        <v>2021</v>
      </c>
      <c r="E3921" s="84"/>
      <c r="F3921" s="85">
        <v>3.747967442370737</v>
      </c>
      <c r="G3921" s="86"/>
    </row>
    <row r="3922" spans="1:7" x14ac:dyDescent="0.45">
      <c r="A3922" s="84">
        <v>0</v>
      </c>
      <c r="B3922" s="84">
        <v>0</v>
      </c>
      <c r="C3922" s="84"/>
      <c r="D3922" s="84">
        <v>2021</v>
      </c>
      <c r="E3922" s="84"/>
      <c r="F3922" s="85">
        <v>17.866818550173399</v>
      </c>
      <c r="G3922" s="86"/>
    </row>
    <row r="3923" spans="1:7" x14ac:dyDescent="0.45">
      <c r="A3923" s="84">
        <v>0</v>
      </c>
      <c r="B3923" s="84">
        <v>0</v>
      </c>
      <c r="C3923" s="84"/>
      <c r="D3923" s="84">
        <v>2021</v>
      </c>
      <c r="E3923" s="84"/>
      <c r="F3923" s="85">
        <v>19.732056936734569</v>
      </c>
      <c r="G3923" s="86"/>
    </row>
    <row r="3924" spans="1:7" x14ac:dyDescent="0.45">
      <c r="A3924" s="84">
        <v>0</v>
      </c>
      <c r="B3924" s="84">
        <v>0</v>
      </c>
      <c r="C3924" s="84"/>
      <c r="D3924" s="84">
        <v>2021</v>
      </c>
      <c r="E3924" s="84"/>
      <c r="F3924" s="85">
        <v>34.380051307335208</v>
      </c>
      <c r="G3924" s="86"/>
    </row>
    <row r="3925" spans="1:7" x14ac:dyDescent="0.45">
      <c r="A3925" s="84">
        <v>0</v>
      </c>
      <c r="B3925" s="84">
        <v>0</v>
      </c>
      <c r="C3925" s="84"/>
      <c r="D3925" s="84">
        <v>2021</v>
      </c>
      <c r="E3925" s="84"/>
      <c r="F3925" s="85">
        <v>58.733678662672503</v>
      </c>
      <c r="G3925" s="86"/>
    </row>
    <row r="3926" spans="1:7" x14ac:dyDescent="0.45">
      <c r="A3926" s="84">
        <v>0</v>
      </c>
      <c r="B3926" s="84">
        <v>0</v>
      </c>
      <c r="C3926" s="84"/>
      <c r="D3926" s="84">
        <v>2021</v>
      </c>
      <c r="E3926" s="84"/>
      <c r="F3926" s="85">
        <v>11.693277389092479</v>
      </c>
      <c r="G3926" s="86"/>
    </row>
    <row r="3927" spans="1:7" x14ac:dyDescent="0.45">
      <c r="A3927" s="84">
        <v>0</v>
      </c>
      <c r="B3927" s="84">
        <v>0</v>
      </c>
      <c r="C3927" s="84"/>
      <c r="D3927" s="84">
        <v>2021</v>
      </c>
      <c r="E3927" s="84"/>
      <c r="F3927" s="85">
        <v>12.328901707053159</v>
      </c>
      <c r="G3927" s="86"/>
    </row>
    <row r="3928" spans="1:7" x14ac:dyDescent="0.45">
      <c r="A3928" s="84">
        <v>0</v>
      </c>
      <c r="B3928" s="84">
        <v>0</v>
      </c>
      <c r="C3928" s="84"/>
      <c r="D3928" s="84">
        <v>2021</v>
      </c>
      <c r="E3928" s="84"/>
      <c r="F3928" s="85">
        <v>49.661253998704709</v>
      </c>
      <c r="G3928" s="86"/>
    </row>
    <row r="3929" spans="1:7" x14ac:dyDescent="0.45">
      <c r="A3929" s="84">
        <v>0</v>
      </c>
      <c r="B3929" s="84">
        <v>0</v>
      </c>
      <c r="C3929" s="84"/>
      <c r="D3929" s="84">
        <v>2021</v>
      </c>
      <c r="E3929" s="84"/>
      <c r="F3929" s="85">
        <v>42.25219091825435</v>
      </c>
      <c r="G3929" s="86"/>
    </row>
    <row r="3930" spans="1:7" x14ac:dyDescent="0.45">
      <c r="A3930" s="84">
        <v>0</v>
      </c>
      <c r="B3930" s="84">
        <v>0</v>
      </c>
      <c r="C3930" s="84"/>
      <c r="D3930" s="84">
        <v>2021</v>
      </c>
      <c r="E3930" s="84"/>
      <c r="F3930" s="85">
        <v>2.7288600621097929</v>
      </c>
      <c r="G3930" s="86"/>
    </row>
    <row r="3931" spans="1:7" x14ac:dyDescent="0.45">
      <c r="A3931" s="84">
        <v>0</v>
      </c>
      <c r="B3931" s="84">
        <v>0</v>
      </c>
      <c r="C3931" s="84"/>
      <c r="D3931" s="84">
        <v>2021</v>
      </c>
      <c r="E3931" s="84"/>
      <c r="F3931" s="85">
        <v>39.778884859470459</v>
      </c>
      <c r="G3931" s="86"/>
    </row>
    <row r="3932" spans="1:7" x14ac:dyDescent="0.45">
      <c r="A3932" s="84">
        <v>0</v>
      </c>
      <c r="B3932" s="84">
        <v>0</v>
      </c>
      <c r="C3932" s="84"/>
      <c r="D3932" s="84">
        <v>2021</v>
      </c>
      <c r="E3932" s="84"/>
      <c r="F3932" s="85">
        <v>22.094016168190041</v>
      </c>
      <c r="G3932" s="86"/>
    </row>
    <row r="3933" spans="1:7" x14ac:dyDescent="0.45">
      <c r="A3933" s="84">
        <v>0</v>
      </c>
      <c r="B3933" s="84">
        <v>0</v>
      </c>
      <c r="C3933" s="84"/>
      <c r="D3933" s="84">
        <v>2021</v>
      </c>
      <c r="E3933" s="84"/>
      <c r="F3933" s="85">
        <v>0.77321987284783</v>
      </c>
      <c r="G3933" s="86"/>
    </row>
    <row r="3934" spans="1:7" x14ac:dyDescent="0.45">
      <c r="A3934" s="84">
        <v>0</v>
      </c>
      <c r="B3934" s="84">
        <v>0</v>
      </c>
      <c r="C3934" s="84"/>
      <c r="D3934" s="84">
        <v>2021</v>
      </c>
      <c r="E3934" s="84"/>
      <c r="F3934" s="85">
        <v>7.4807170304610322</v>
      </c>
      <c r="G3934" s="86"/>
    </row>
    <row r="3935" spans="1:7" x14ac:dyDescent="0.45">
      <c r="A3935" s="84">
        <v>0</v>
      </c>
      <c r="B3935" s="84">
        <v>0</v>
      </c>
      <c r="C3935" s="84"/>
      <c r="D3935" s="84">
        <v>2021</v>
      </c>
      <c r="E3935" s="84"/>
      <c r="F3935" s="85">
        <v>7.280096849940028</v>
      </c>
      <c r="G3935" s="86"/>
    </row>
    <row r="3936" spans="1:7" x14ac:dyDescent="0.45">
      <c r="A3936" s="84">
        <v>0</v>
      </c>
      <c r="B3936" s="84">
        <v>0</v>
      </c>
      <c r="C3936" s="84"/>
      <c r="D3936" s="84">
        <v>2021</v>
      </c>
      <c r="E3936" s="84"/>
      <c r="F3936" s="85">
        <v>22.557526011714241</v>
      </c>
      <c r="G3936" s="86"/>
    </row>
    <row r="3937" spans="1:7" x14ac:dyDescent="0.45">
      <c r="A3937" s="84">
        <v>0</v>
      </c>
      <c r="B3937" s="84">
        <v>0</v>
      </c>
      <c r="C3937" s="84"/>
      <c r="D3937" s="84">
        <v>2021</v>
      </c>
      <c r="E3937" s="84"/>
      <c r="F3937" s="85">
        <v>33.286013830684688</v>
      </c>
      <c r="G3937" s="86"/>
    </row>
    <row r="3938" spans="1:7" x14ac:dyDescent="0.45">
      <c r="A3938" s="84">
        <v>0</v>
      </c>
      <c r="B3938" s="84">
        <v>0</v>
      </c>
      <c r="C3938" s="84"/>
      <c r="D3938" s="84">
        <v>2021</v>
      </c>
      <c r="E3938" s="84"/>
      <c r="F3938" s="85">
        <v>18.6253285346402</v>
      </c>
      <c r="G3938" s="86"/>
    </row>
    <row r="3939" spans="1:7" x14ac:dyDescent="0.45">
      <c r="A3939" s="84">
        <v>0</v>
      </c>
      <c r="B3939" s="84">
        <v>0</v>
      </c>
      <c r="C3939" s="84"/>
      <c r="D3939" s="84">
        <v>2021</v>
      </c>
      <c r="E3939" s="84"/>
      <c r="F3939" s="85">
        <v>7.5567354192919378</v>
      </c>
      <c r="G3939" s="86"/>
    </row>
    <row r="3940" spans="1:7" x14ac:dyDescent="0.45">
      <c r="A3940" s="84">
        <v>0</v>
      </c>
      <c r="B3940" s="84">
        <v>0</v>
      </c>
      <c r="C3940" s="84"/>
      <c r="D3940" s="84">
        <v>2021</v>
      </c>
      <c r="E3940" s="84"/>
      <c r="F3940" s="85">
        <v>33.349349978875154</v>
      </c>
      <c r="G3940" s="86"/>
    </row>
    <row r="3941" spans="1:7" x14ac:dyDescent="0.45">
      <c r="A3941" s="84">
        <v>0</v>
      </c>
      <c r="B3941" s="84">
        <v>0</v>
      </c>
      <c r="C3941" s="84"/>
      <c r="D3941" s="84">
        <v>2021</v>
      </c>
      <c r="E3941" s="84"/>
      <c r="F3941" s="85">
        <v>14.70715141079352</v>
      </c>
      <c r="G3941" s="86"/>
    </row>
    <row r="3942" spans="1:7" x14ac:dyDescent="0.45">
      <c r="A3942" s="84">
        <v>0</v>
      </c>
      <c r="B3942" s="84">
        <v>0</v>
      </c>
      <c r="C3942" s="84"/>
      <c r="D3942" s="84">
        <v>2021</v>
      </c>
      <c r="E3942" s="84"/>
      <c r="F3942" s="85">
        <v>32.864712053296451</v>
      </c>
      <c r="G3942" s="86"/>
    </row>
    <row r="3943" spans="1:7" x14ac:dyDescent="0.45">
      <c r="A3943" s="84">
        <v>0</v>
      </c>
      <c r="B3943" s="84">
        <v>0</v>
      </c>
      <c r="C3943" s="84"/>
      <c r="D3943" s="84">
        <v>2021</v>
      </c>
      <c r="E3943" s="84"/>
      <c r="F3943" s="85">
        <v>9.064772401349364</v>
      </c>
      <c r="G3943" s="86"/>
    </row>
    <row r="3944" spans="1:7" x14ac:dyDescent="0.45">
      <c r="A3944" s="84">
        <v>0</v>
      </c>
      <c r="B3944" s="84">
        <v>0</v>
      </c>
      <c r="C3944" s="84"/>
      <c r="D3944" s="84">
        <v>2021</v>
      </c>
      <c r="E3944" s="84"/>
      <c r="F3944" s="85">
        <v>24.82319814288994</v>
      </c>
      <c r="G3944" s="86"/>
    </row>
    <row r="3945" spans="1:7" x14ac:dyDescent="0.45">
      <c r="A3945" s="84">
        <v>0</v>
      </c>
      <c r="B3945" s="84">
        <v>0</v>
      </c>
      <c r="C3945" s="84"/>
      <c r="D3945" s="84">
        <v>2021</v>
      </c>
      <c r="E3945" s="84"/>
      <c r="F3945" s="85">
        <v>68.703294310235449</v>
      </c>
      <c r="G3945" s="86"/>
    </row>
    <row r="3946" spans="1:7" x14ac:dyDescent="0.45">
      <c r="A3946" s="84">
        <v>0</v>
      </c>
      <c r="B3946" s="84">
        <v>0</v>
      </c>
      <c r="C3946" s="84"/>
      <c r="D3946" s="84">
        <v>2021</v>
      </c>
      <c r="E3946" s="84"/>
      <c r="F3946" s="85">
        <v>27.872760966617559</v>
      </c>
      <c r="G3946" s="86"/>
    </row>
    <row r="3947" spans="1:7" x14ac:dyDescent="0.45">
      <c r="A3947" s="84">
        <v>0</v>
      </c>
      <c r="B3947" s="84">
        <v>0</v>
      </c>
      <c r="C3947" s="84"/>
      <c r="D3947" s="84">
        <v>2021</v>
      </c>
      <c r="E3947" s="84"/>
      <c r="F3947" s="85">
        <v>65.182325249282741</v>
      </c>
      <c r="G3947" s="86"/>
    </row>
    <row r="3948" spans="1:7" x14ac:dyDescent="0.45">
      <c r="A3948" s="84">
        <v>0</v>
      </c>
      <c r="B3948" s="84">
        <v>0</v>
      </c>
      <c r="C3948" s="84"/>
      <c r="D3948" s="84">
        <v>2021</v>
      </c>
      <c r="E3948" s="84"/>
      <c r="F3948" s="85">
        <v>31.042463445996649</v>
      </c>
      <c r="G3948" s="86"/>
    </row>
    <row r="3949" spans="1:7" x14ac:dyDescent="0.45">
      <c r="A3949" s="84">
        <v>0</v>
      </c>
      <c r="B3949" s="84">
        <v>0</v>
      </c>
      <c r="C3949" s="84"/>
      <c r="D3949" s="84">
        <v>2021</v>
      </c>
      <c r="E3949" s="84"/>
      <c r="F3949" s="85">
        <v>65.231763635537774</v>
      </c>
      <c r="G3949" s="86"/>
    </row>
    <row r="3950" spans="1:7" x14ac:dyDescent="0.45">
      <c r="A3950" s="84">
        <v>0</v>
      </c>
      <c r="B3950" s="84">
        <v>0</v>
      </c>
      <c r="C3950" s="84"/>
      <c r="D3950" s="84">
        <v>2021</v>
      </c>
      <c r="E3950" s="84"/>
      <c r="F3950" s="85">
        <v>42.692753641260438</v>
      </c>
      <c r="G3950" s="86"/>
    </row>
    <row r="3951" spans="1:7" x14ac:dyDescent="0.45">
      <c r="A3951" s="84">
        <v>0</v>
      </c>
      <c r="B3951" s="84">
        <v>0</v>
      </c>
      <c r="C3951" s="84"/>
      <c r="D3951" s="84">
        <v>2021</v>
      </c>
      <c r="E3951" s="84"/>
      <c r="F3951" s="85">
        <v>0.78081804165644697</v>
      </c>
      <c r="G3951" s="86"/>
    </row>
    <row r="3952" spans="1:7" x14ac:dyDescent="0.45">
      <c r="A3952" s="84">
        <v>0</v>
      </c>
      <c r="B3952" s="84">
        <v>0</v>
      </c>
      <c r="C3952" s="84"/>
      <c r="D3952" s="84">
        <v>2021</v>
      </c>
      <c r="E3952" s="84"/>
      <c r="F3952" s="85">
        <v>34.817737487704022</v>
      </c>
      <c r="G3952" s="86"/>
    </row>
    <row r="3953" spans="1:7" x14ac:dyDescent="0.45">
      <c r="A3953" s="84">
        <v>0</v>
      </c>
      <c r="B3953" s="84">
        <v>0</v>
      </c>
      <c r="C3953" s="84"/>
      <c r="D3953" s="84">
        <v>2021</v>
      </c>
      <c r="E3953" s="84"/>
      <c r="F3953" s="85">
        <v>39.120863058701111</v>
      </c>
      <c r="G3953" s="86"/>
    </row>
    <row r="3954" spans="1:7" x14ac:dyDescent="0.45">
      <c r="A3954" s="84">
        <v>0</v>
      </c>
      <c r="B3954" s="84">
        <v>0</v>
      </c>
      <c r="C3954" s="84"/>
      <c r="D3954" s="84">
        <v>2021</v>
      </c>
      <c r="E3954" s="84"/>
      <c r="F3954" s="85">
        <v>21.653186459589229</v>
      </c>
      <c r="G3954" s="86"/>
    </row>
    <row r="3955" spans="1:7" x14ac:dyDescent="0.45">
      <c r="A3955" s="84">
        <v>0</v>
      </c>
      <c r="B3955" s="84">
        <v>0</v>
      </c>
      <c r="C3955" s="84"/>
      <c r="D3955" s="84">
        <v>2021</v>
      </c>
      <c r="E3955" s="84"/>
      <c r="F3955" s="85">
        <v>26.640160884801819</v>
      </c>
      <c r="G3955" s="86"/>
    </row>
    <row r="3956" spans="1:7" x14ac:dyDescent="0.45">
      <c r="A3956" s="84">
        <v>0</v>
      </c>
      <c r="B3956" s="84">
        <v>0</v>
      </c>
      <c r="C3956" s="84"/>
      <c r="D3956" s="84">
        <v>2021</v>
      </c>
      <c r="E3956" s="84"/>
      <c r="F3956" s="85">
        <v>15.45015960655398</v>
      </c>
      <c r="G3956" s="86"/>
    </row>
    <row r="3957" spans="1:7" x14ac:dyDescent="0.45">
      <c r="A3957" s="84">
        <v>0</v>
      </c>
      <c r="B3957" s="84">
        <v>0</v>
      </c>
      <c r="C3957" s="84"/>
      <c r="D3957" s="84">
        <v>2021</v>
      </c>
      <c r="E3957" s="84"/>
      <c r="F3957" s="85">
        <v>19.480208446538299</v>
      </c>
      <c r="G3957" s="86"/>
    </row>
    <row r="3958" spans="1:7" x14ac:dyDescent="0.45">
      <c r="A3958" s="84">
        <v>0</v>
      </c>
      <c r="B3958" s="84">
        <v>0</v>
      </c>
      <c r="C3958" s="84"/>
      <c r="D3958" s="84">
        <v>2021</v>
      </c>
      <c r="E3958" s="84"/>
      <c r="F3958" s="85">
        <v>78.834582092192178</v>
      </c>
      <c r="G3958" s="86"/>
    </row>
    <row r="3959" spans="1:7" x14ac:dyDescent="0.45">
      <c r="A3959" s="84">
        <v>0</v>
      </c>
      <c r="B3959" s="84">
        <v>0</v>
      </c>
      <c r="C3959" s="84"/>
      <c r="D3959" s="84">
        <v>2021</v>
      </c>
      <c r="E3959" s="84"/>
      <c r="F3959" s="85">
        <v>44.77679556837311</v>
      </c>
      <c r="G3959" s="86"/>
    </row>
    <row r="3960" spans="1:7" x14ac:dyDescent="0.45">
      <c r="A3960" s="84">
        <v>0</v>
      </c>
      <c r="B3960" s="84">
        <v>0</v>
      </c>
      <c r="C3960" s="84"/>
      <c r="D3960" s="84">
        <v>2021</v>
      </c>
      <c r="E3960" s="84"/>
      <c r="F3960" s="85">
        <v>52.443503979399942</v>
      </c>
      <c r="G3960" s="86"/>
    </row>
    <row r="3961" spans="1:7" x14ac:dyDescent="0.45">
      <c r="A3961" s="84">
        <v>0</v>
      </c>
      <c r="B3961" s="84">
        <v>0</v>
      </c>
      <c r="C3961" s="84"/>
      <c r="D3961" s="84">
        <v>2021</v>
      </c>
      <c r="E3961" s="84"/>
      <c r="F3961" s="85">
        <v>43.957628263806349</v>
      </c>
      <c r="G3961" s="86"/>
    </row>
    <row r="3962" spans="1:7" x14ac:dyDescent="0.45">
      <c r="A3962" s="84">
        <v>0</v>
      </c>
      <c r="B3962" s="84">
        <v>0</v>
      </c>
      <c r="C3962" s="84"/>
      <c r="D3962" s="84">
        <v>2021</v>
      </c>
      <c r="E3962" s="84"/>
      <c r="F3962" s="85">
        <v>37.782060695177179</v>
      </c>
      <c r="G3962" s="86"/>
    </row>
    <row r="3963" spans="1:7" x14ac:dyDescent="0.45">
      <c r="A3963" s="84">
        <v>0</v>
      </c>
      <c r="B3963" s="84">
        <v>0</v>
      </c>
      <c r="C3963" s="84"/>
      <c r="D3963" s="84">
        <v>2021</v>
      </c>
      <c r="E3963" s="84"/>
      <c r="F3963" s="85">
        <v>48.749359565615173</v>
      </c>
      <c r="G3963" s="86"/>
    </row>
    <row r="3964" spans="1:7" x14ac:dyDescent="0.45">
      <c r="A3964" s="84">
        <v>0</v>
      </c>
      <c r="B3964" s="84">
        <v>0</v>
      </c>
      <c r="C3964" s="84"/>
      <c r="D3964" s="84">
        <v>2021</v>
      </c>
      <c r="E3964" s="84"/>
      <c r="F3964" s="85">
        <v>58.948276755658803</v>
      </c>
      <c r="G3964" s="86"/>
    </row>
    <row r="3965" spans="1:7" x14ac:dyDescent="0.45">
      <c r="A3965" s="84">
        <v>0</v>
      </c>
      <c r="B3965" s="84">
        <v>0</v>
      </c>
      <c r="C3965" s="84"/>
      <c r="D3965" s="84">
        <v>2021</v>
      </c>
      <c r="E3965" s="84"/>
      <c r="F3965" s="85">
        <v>33.718430346441878</v>
      </c>
      <c r="G3965" s="86"/>
    </row>
    <row r="3966" spans="1:7" x14ac:dyDescent="0.45">
      <c r="A3966" s="84">
        <v>0</v>
      </c>
      <c r="B3966" s="84">
        <v>0</v>
      </c>
      <c r="C3966" s="84"/>
      <c r="D3966" s="84">
        <v>2021</v>
      </c>
      <c r="E3966" s="84"/>
      <c r="F3966" s="85">
        <v>73.463783170040372</v>
      </c>
      <c r="G3966" s="86"/>
    </row>
    <row r="3967" spans="1:7" x14ac:dyDescent="0.45">
      <c r="A3967" s="84">
        <v>0</v>
      </c>
      <c r="B3967" s="84">
        <v>0</v>
      </c>
      <c r="C3967" s="84"/>
      <c r="D3967" s="84">
        <v>2021</v>
      </c>
      <c r="E3967" s="84"/>
      <c r="F3967" s="85">
        <v>100.13242681541659</v>
      </c>
      <c r="G3967" s="86"/>
    </row>
    <row r="3968" spans="1:7" x14ac:dyDescent="0.45">
      <c r="A3968" s="84">
        <v>0</v>
      </c>
      <c r="B3968" s="84">
        <v>0</v>
      </c>
      <c r="C3968" s="84"/>
      <c r="D3968" s="84">
        <v>2021</v>
      </c>
      <c r="E3968" s="84"/>
      <c r="F3968" s="85">
        <v>9.9625635069624092</v>
      </c>
      <c r="G3968" s="86"/>
    </row>
    <row r="3969" spans="1:7" x14ac:dyDescent="0.45">
      <c r="A3969" s="84">
        <v>0</v>
      </c>
      <c r="B3969" s="84">
        <v>0</v>
      </c>
      <c r="C3969" s="84"/>
      <c r="D3969" s="84">
        <v>2021</v>
      </c>
      <c r="E3969" s="84"/>
      <c r="F3969" s="85">
        <v>31.958708384011551</v>
      </c>
      <c r="G3969" s="86"/>
    </row>
    <row r="3970" spans="1:7" x14ac:dyDescent="0.45">
      <c r="A3970" s="84">
        <v>0</v>
      </c>
      <c r="B3970" s="84">
        <v>0</v>
      </c>
      <c r="C3970" s="84"/>
      <c r="D3970" s="84">
        <v>2021</v>
      </c>
      <c r="E3970" s="84"/>
      <c r="F3970" s="85">
        <v>48.138657876330697</v>
      </c>
      <c r="G3970" s="86"/>
    </row>
    <row r="3971" spans="1:7" x14ac:dyDescent="0.45">
      <c r="A3971" s="84">
        <v>0</v>
      </c>
      <c r="B3971" s="84">
        <v>0</v>
      </c>
      <c r="C3971" s="84"/>
      <c r="D3971" s="84">
        <v>2021</v>
      </c>
      <c r="E3971" s="84"/>
      <c r="F3971" s="85">
        <v>7.5380163055649643</v>
      </c>
      <c r="G3971" s="86"/>
    </row>
    <row r="3972" spans="1:7" x14ac:dyDescent="0.45">
      <c r="A3972" s="84">
        <v>0</v>
      </c>
      <c r="B3972" s="84">
        <v>0</v>
      </c>
      <c r="C3972" s="84"/>
      <c r="D3972" s="84">
        <v>2021</v>
      </c>
      <c r="E3972" s="84"/>
      <c r="F3972" s="85">
        <v>19.452080136825469</v>
      </c>
      <c r="G3972" s="86"/>
    </row>
    <row r="3973" spans="1:7" x14ac:dyDescent="0.45">
      <c r="A3973" s="84">
        <v>0</v>
      </c>
      <c r="B3973" s="84">
        <v>0</v>
      </c>
      <c r="C3973" s="84"/>
      <c r="D3973" s="84">
        <v>2021</v>
      </c>
      <c r="E3973" s="84"/>
      <c r="F3973" s="85">
        <v>9.95057055256434</v>
      </c>
      <c r="G3973" s="86"/>
    </row>
    <row r="3974" spans="1:7" x14ac:dyDescent="0.45">
      <c r="A3974" s="84">
        <v>0</v>
      </c>
      <c r="B3974" s="84">
        <v>0</v>
      </c>
      <c r="C3974" s="84"/>
      <c r="D3974" s="84">
        <v>2021</v>
      </c>
      <c r="E3974" s="84"/>
      <c r="F3974" s="85">
        <v>29.46005694757099</v>
      </c>
      <c r="G3974" s="86"/>
    </row>
    <row r="3975" spans="1:7" x14ac:dyDescent="0.45">
      <c r="A3975" s="84">
        <v>0</v>
      </c>
      <c r="B3975" s="84">
        <v>0</v>
      </c>
      <c r="C3975" s="84"/>
      <c r="D3975" s="84">
        <v>2021</v>
      </c>
      <c r="E3975" s="84"/>
      <c r="F3975" s="85">
        <v>16.413786537803059</v>
      </c>
      <c r="G3975" s="86"/>
    </row>
    <row r="3976" spans="1:7" x14ac:dyDescent="0.45">
      <c r="A3976" s="84">
        <v>0</v>
      </c>
      <c r="B3976" s="84">
        <v>0</v>
      </c>
      <c r="C3976" s="84"/>
      <c r="D3976" s="84">
        <v>2021</v>
      </c>
      <c r="E3976" s="84"/>
      <c r="F3976" s="85">
        <v>71.797126279909307</v>
      </c>
      <c r="G3976" s="86"/>
    </row>
    <row r="3977" spans="1:7" x14ac:dyDescent="0.45">
      <c r="A3977" s="84">
        <v>0</v>
      </c>
      <c r="B3977" s="84">
        <v>0</v>
      </c>
      <c r="C3977" s="84"/>
      <c r="D3977" s="84">
        <v>2021</v>
      </c>
      <c r="E3977" s="84"/>
      <c r="F3977" s="85">
        <v>60.12739384626687</v>
      </c>
      <c r="G3977" s="86"/>
    </row>
    <row r="3978" spans="1:7" x14ac:dyDescent="0.45">
      <c r="A3978" s="84">
        <v>0</v>
      </c>
      <c r="B3978" s="84">
        <v>0</v>
      </c>
      <c r="C3978" s="84"/>
      <c r="D3978" s="84">
        <v>2021</v>
      </c>
      <c r="E3978" s="84"/>
      <c r="F3978" s="85">
        <v>28.028632580999599</v>
      </c>
      <c r="G3978" s="86"/>
    </row>
    <row r="3979" spans="1:7" x14ac:dyDescent="0.45">
      <c r="A3979" s="84">
        <v>0</v>
      </c>
      <c r="B3979" s="84">
        <v>0</v>
      </c>
      <c r="C3979" s="84"/>
      <c r="D3979" s="84">
        <v>2021</v>
      </c>
      <c r="E3979" s="84"/>
      <c r="F3979" s="85">
        <v>43.061536394828607</v>
      </c>
      <c r="G3979" s="86"/>
    </row>
    <row r="3980" spans="1:7" x14ac:dyDescent="0.45">
      <c r="A3980" s="84">
        <v>0</v>
      </c>
      <c r="B3980" s="84">
        <v>0</v>
      </c>
      <c r="C3980" s="84"/>
      <c r="D3980" s="84">
        <v>2021</v>
      </c>
      <c r="E3980" s="84"/>
      <c r="F3980" s="85">
        <v>39.347926293064589</v>
      </c>
      <c r="G3980" s="86"/>
    </row>
    <row r="3981" spans="1:7" x14ac:dyDescent="0.45">
      <c r="A3981" s="84">
        <v>0</v>
      </c>
      <c r="B3981" s="84">
        <v>0</v>
      </c>
      <c r="C3981" s="84"/>
      <c r="D3981" s="84">
        <v>2021</v>
      </c>
      <c r="E3981" s="84"/>
      <c r="F3981" s="85">
        <v>21.25047205045356</v>
      </c>
      <c r="G3981" s="86"/>
    </row>
    <row r="3982" spans="1:7" x14ac:dyDescent="0.45">
      <c r="A3982" s="84">
        <v>0</v>
      </c>
      <c r="B3982" s="84">
        <v>0</v>
      </c>
      <c r="C3982" s="84"/>
      <c r="D3982" s="84">
        <v>2021</v>
      </c>
      <c r="E3982" s="84"/>
      <c r="F3982" s="85">
        <v>29.78118333217304</v>
      </c>
      <c r="G3982" s="86"/>
    </row>
    <row r="3983" spans="1:7" x14ac:dyDescent="0.45">
      <c r="A3983" s="84">
        <v>0</v>
      </c>
      <c r="B3983" s="84">
        <v>0</v>
      </c>
      <c r="C3983" s="84"/>
      <c r="D3983" s="84">
        <v>2021</v>
      </c>
      <c r="E3983" s="84"/>
      <c r="F3983" s="85">
        <v>51.652765555422278</v>
      </c>
      <c r="G3983" s="86"/>
    </row>
    <row r="3984" spans="1:7" x14ac:dyDescent="0.45">
      <c r="A3984" s="84">
        <v>0</v>
      </c>
      <c r="B3984" s="84">
        <v>0</v>
      </c>
      <c r="C3984" s="84"/>
      <c r="D3984" s="84">
        <v>2021</v>
      </c>
      <c r="E3984" s="84"/>
      <c r="F3984" s="85">
        <v>29.323189129349849</v>
      </c>
      <c r="G3984" s="86"/>
    </row>
    <row r="3985" spans="1:7" x14ac:dyDescent="0.45">
      <c r="A3985" s="84">
        <v>0</v>
      </c>
      <c r="B3985" s="84">
        <v>0</v>
      </c>
      <c r="C3985" s="84"/>
      <c r="D3985" s="84">
        <v>2021</v>
      </c>
      <c r="E3985" s="84"/>
      <c r="F3985" s="85">
        <v>4.4849164492779812</v>
      </c>
      <c r="G3985" s="86"/>
    </row>
    <row r="3986" spans="1:7" x14ac:dyDescent="0.45">
      <c r="A3986" s="84">
        <v>0</v>
      </c>
      <c r="B3986" s="84">
        <v>0</v>
      </c>
      <c r="C3986" s="84"/>
      <c r="D3986" s="84">
        <v>2021</v>
      </c>
      <c r="E3986" s="84"/>
      <c r="F3986" s="85">
        <v>19.742826148148101</v>
      </c>
      <c r="G3986" s="86"/>
    </row>
    <row r="3987" spans="1:7" x14ac:dyDescent="0.45">
      <c r="A3987" s="84">
        <v>0</v>
      </c>
      <c r="B3987" s="84">
        <v>0</v>
      </c>
      <c r="C3987" s="84"/>
      <c r="D3987" s="84">
        <v>2021</v>
      </c>
      <c r="E3987" s="84"/>
      <c r="F3987" s="85">
        <v>29.32167016047266</v>
      </c>
      <c r="G3987" s="86"/>
    </row>
    <row r="3988" spans="1:7" x14ac:dyDescent="0.45">
      <c r="A3988" s="84">
        <v>0</v>
      </c>
      <c r="B3988" s="84">
        <v>0</v>
      </c>
      <c r="C3988" s="84"/>
      <c r="D3988" s="84">
        <v>2021</v>
      </c>
      <c r="E3988" s="84"/>
      <c r="F3988" s="85">
        <v>36.628742494109289</v>
      </c>
      <c r="G3988" s="86"/>
    </row>
    <row r="3989" spans="1:7" x14ac:dyDescent="0.45">
      <c r="A3989" s="84">
        <v>0</v>
      </c>
      <c r="B3989" s="84">
        <v>0</v>
      </c>
      <c r="C3989" s="84"/>
      <c r="D3989" s="84">
        <v>2021</v>
      </c>
      <c r="E3989" s="84"/>
      <c r="F3989" s="85">
        <v>14.53479489076968</v>
      </c>
      <c r="G3989" s="86"/>
    </row>
    <row r="3990" spans="1:7" x14ac:dyDescent="0.45">
      <c r="A3990" s="84">
        <v>0</v>
      </c>
      <c r="B3990" s="84">
        <v>0</v>
      </c>
      <c r="C3990" s="84"/>
      <c r="D3990" s="84">
        <v>2021</v>
      </c>
      <c r="E3990" s="84"/>
      <c r="F3990" s="85">
        <v>29.73999938282547</v>
      </c>
      <c r="G3990" s="86"/>
    </row>
    <row r="3991" spans="1:7" x14ac:dyDescent="0.45">
      <c r="A3991" s="84">
        <v>0</v>
      </c>
      <c r="B3991" s="84">
        <v>0</v>
      </c>
      <c r="C3991" s="84"/>
      <c r="D3991" s="84">
        <v>2021</v>
      </c>
      <c r="E3991" s="84"/>
      <c r="F3991" s="85">
        <v>11.496992368463101</v>
      </c>
      <c r="G3991" s="86"/>
    </row>
    <row r="3992" spans="1:7" x14ac:dyDescent="0.45">
      <c r="A3992" s="84">
        <v>0</v>
      </c>
      <c r="B3992" s="84">
        <v>0</v>
      </c>
      <c r="C3992" s="84"/>
      <c r="D3992" s="84">
        <v>2021</v>
      </c>
      <c r="E3992" s="84"/>
      <c r="F3992" s="85">
        <v>25.913681443418</v>
      </c>
      <c r="G3992" s="86"/>
    </row>
    <row r="3993" spans="1:7" x14ac:dyDescent="0.45">
      <c r="A3993" s="84">
        <v>0</v>
      </c>
      <c r="B3993" s="84">
        <v>0</v>
      </c>
      <c r="C3993" s="84"/>
      <c r="D3993" s="84">
        <v>2021</v>
      </c>
      <c r="E3993" s="84"/>
      <c r="F3993" s="85">
        <v>20.392989923509941</v>
      </c>
      <c r="G3993" s="86"/>
    </row>
    <row r="3994" spans="1:7" x14ac:dyDescent="0.45">
      <c r="A3994" s="84">
        <v>0</v>
      </c>
      <c r="B3994" s="84">
        <v>0</v>
      </c>
      <c r="C3994" s="84"/>
      <c r="D3994" s="84">
        <v>2021</v>
      </c>
      <c r="E3994" s="84"/>
      <c r="F3994" s="85">
        <v>27.559919354862629</v>
      </c>
      <c r="G3994" s="86"/>
    </row>
    <row r="3995" spans="1:7" x14ac:dyDescent="0.45">
      <c r="A3995" s="84">
        <v>0</v>
      </c>
      <c r="B3995" s="84">
        <v>0</v>
      </c>
      <c r="C3995" s="84"/>
      <c r="D3995" s="84">
        <v>2021</v>
      </c>
      <c r="E3995" s="84"/>
      <c r="F3995" s="85">
        <v>27.007164577139388</v>
      </c>
      <c r="G3995" s="86"/>
    </row>
    <row r="3996" spans="1:7" x14ac:dyDescent="0.45">
      <c r="A3996" s="84">
        <v>0</v>
      </c>
      <c r="B3996" s="84">
        <v>0</v>
      </c>
      <c r="C3996" s="84"/>
      <c r="D3996" s="84">
        <v>2021</v>
      </c>
      <c r="E3996" s="84"/>
      <c r="F3996" s="85">
        <v>23.62919776306536</v>
      </c>
      <c r="G3996" s="86"/>
    </row>
    <row r="3997" spans="1:7" x14ac:dyDescent="0.45">
      <c r="A3997" s="84">
        <v>0</v>
      </c>
      <c r="B3997" s="84">
        <v>0</v>
      </c>
      <c r="C3997" s="84"/>
      <c r="D3997" s="84">
        <v>2021</v>
      </c>
      <c r="E3997" s="84"/>
      <c r="F3997" s="85">
        <v>26.161968544970161</v>
      </c>
      <c r="G3997" s="86"/>
    </row>
    <row r="3998" spans="1:7" x14ac:dyDescent="0.45">
      <c r="A3998" s="84">
        <v>0</v>
      </c>
      <c r="B3998" s="84">
        <v>0</v>
      </c>
      <c r="C3998" s="84"/>
      <c r="D3998" s="84">
        <v>2021</v>
      </c>
      <c r="E3998" s="84"/>
      <c r="F3998" s="85">
        <v>70.705108981813027</v>
      </c>
      <c r="G3998" s="86"/>
    </row>
    <row r="3999" spans="1:7" x14ac:dyDescent="0.45">
      <c r="A3999" s="84">
        <v>0</v>
      </c>
      <c r="B3999" s="84">
        <v>0</v>
      </c>
      <c r="C3999" s="84"/>
      <c r="D3999" s="84">
        <v>2021</v>
      </c>
      <c r="E3999" s="84"/>
      <c r="F3999" s="85">
        <v>24.065659770123531</v>
      </c>
      <c r="G3999" s="86"/>
    </row>
    <row r="4000" spans="1:7" x14ac:dyDescent="0.45">
      <c r="A4000" s="84">
        <v>0</v>
      </c>
      <c r="B4000" s="84">
        <v>0</v>
      </c>
      <c r="C4000" s="84"/>
      <c r="D4000" s="84">
        <v>2021</v>
      </c>
      <c r="E4000" s="84"/>
      <c r="F4000" s="85">
        <v>6.3849313239522179</v>
      </c>
      <c r="G4000" s="86"/>
    </row>
    <row r="4001" spans="1:7" x14ac:dyDescent="0.45">
      <c r="A4001" s="84">
        <v>0</v>
      </c>
      <c r="B4001" s="84">
        <v>0</v>
      </c>
      <c r="C4001" s="84"/>
      <c r="D4001" s="84">
        <v>2021</v>
      </c>
      <c r="E4001" s="84"/>
      <c r="F4001" s="85">
        <v>46.664901903964029</v>
      </c>
      <c r="G4001" s="86"/>
    </row>
    <row r="4002" spans="1:7" x14ac:dyDescent="0.45">
      <c r="A4002" s="84">
        <v>0</v>
      </c>
      <c r="B4002" s="84">
        <v>0</v>
      </c>
      <c r="C4002" s="84"/>
      <c r="D4002" s="84">
        <v>2021</v>
      </c>
      <c r="E4002" s="84"/>
      <c r="F4002" s="85">
        <v>20.259823007148</v>
      </c>
      <c r="G4002" s="86"/>
    </row>
    <row r="4003" spans="1:7" x14ac:dyDescent="0.45">
      <c r="A4003" s="84">
        <v>0</v>
      </c>
      <c r="B4003" s="84">
        <v>0</v>
      </c>
      <c r="C4003" s="84"/>
      <c r="D4003" s="84">
        <v>2021</v>
      </c>
      <c r="E4003" s="84"/>
      <c r="F4003" s="85">
        <v>24.74431640771272</v>
      </c>
      <c r="G4003" s="86"/>
    </row>
    <row r="4004" spans="1:7" x14ac:dyDescent="0.45">
      <c r="A4004" s="84">
        <v>0</v>
      </c>
      <c r="B4004" s="84">
        <v>0</v>
      </c>
      <c r="C4004" s="84"/>
      <c r="D4004" s="84">
        <v>2021</v>
      </c>
      <c r="E4004" s="84"/>
      <c r="F4004" s="85">
        <v>27.422833992628568</v>
      </c>
      <c r="G4004" s="86"/>
    </row>
    <row r="4005" spans="1:7" x14ac:dyDescent="0.45">
      <c r="A4005" s="84">
        <v>0</v>
      </c>
      <c r="B4005" s="84">
        <v>0</v>
      </c>
      <c r="C4005" s="84"/>
      <c r="D4005" s="84">
        <v>2021</v>
      </c>
      <c r="E4005" s="84"/>
      <c r="F4005" s="85">
        <v>16.61019059856234</v>
      </c>
      <c r="G4005" s="86"/>
    </row>
    <row r="4006" spans="1:7" x14ac:dyDescent="0.45">
      <c r="A4006" s="84">
        <v>0</v>
      </c>
      <c r="B4006" s="84">
        <v>0</v>
      </c>
      <c r="C4006" s="84"/>
      <c r="D4006" s="84">
        <v>2021</v>
      </c>
      <c r="E4006" s="84"/>
      <c r="F4006" s="85">
        <v>6.5947407773044482</v>
      </c>
      <c r="G4006" s="86"/>
    </row>
    <row r="4007" spans="1:7" x14ac:dyDescent="0.45">
      <c r="A4007" s="84">
        <v>0</v>
      </c>
      <c r="B4007" s="84">
        <v>0</v>
      </c>
      <c r="C4007" s="84"/>
      <c r="D4007" s="84">
        <v>2021</v>
      </c>
      <c r="E4007" s="84"/>
      <c r="F4007" s="85">
        <v>17.984952274903868</v>
      </c>
      <c r="G4007" s="86"/>
    </row>
    <row r="4008" spans="1:7" x14ac:dyDescent="0.45">
      <c r="A4008" s="84">
        <v>0</v>
      </c>
      <c r="B4008" s="84">
        <v>0</v>
      </c>
      <c r="C4008" s="84"/>
      <c r="D4008" s="84">
        <v>2021</v>
      </c>
      <c r="E4008" s="84"/>
      <c r="F4008" s="85">
        <v>13.05247936561352</v>
      </c>
      <c r="G4008" s="86"/>
    </row>
    <row r="4009" spans="1:7" x14ac:dyDescent="0.45">
      <c r="A4009" s="84">
        <v>0</v>
      </c>
      <c r="B4009" s="84">
        <v>0</v>
      </c>
      <c r="C4009" s="84"/>
      <c r="D4009" s="84">
        <v>2021</v>
      </c>
      <c r="E4009" s="84"/>
      <c r="F4009" s="85">
        <v>60.239592586437873</v>
      </c>
      <c r="G4009" s="86"/>
    </row>
    <row r="4010" spans="1:7" x14ac:dyDescent="0.45">
      <c r="A4010" s="84">
        <v>0</v>
      </c>
      <c r="B4010" s="84">
        <v>0</v>
      </c>
      <c r="C4010" s="84"/>
      <c r="D4010" s="84">
        <v>2021</v>
      </c>
      <c r="E4010" s="84"/>
      <c r="F4010" s="85">
        <v>58.313443169196461</v>
      </c>
      <c r="G4010" s="86"/>
    </row>
    <row r="4011" spans="1:7" x14ac:dyDescent="0.45">
      <c r="A4011" s="84">
        <v>0</v>
      </c>
      <c r="B4011" s="84">
        <v>0</v>
      </c>
      <c r="C4011" s="84"/>
      <c r="D4011" s="84">
        <v>2021</v>
      </c>
      <c r="E4011" s="84"/>
      <c r="F4011" s="85">
        <v>11.55653324629264</v>
      </c>
      <c r="G4011" s="86"/>
    </row>
    <row r="4012" spans="1:7" x14ac:dyDescent="0.45">
      <c r="A4012" s="84">
        <v>0</v>
      </c>
      <c r="B4012" s="84">
        <v>0</v>
      </c>
      <c r="C4012" s="84"/>
      <c r="D4012" s="84">
        <v>2021</v>
      </c>
      <c r="E4012" s="84"/>
      <c r="F4012" s="85">
        <v>14.66540969531952</v>
      </c>
      <c r="G4012" s="86"/>
    </row>
    <row r="4013" spans="1:7" x14ac:dyDescent="0.45">
      <c r="A4013" s="84">
        <v>0</v>
      </c>
      <c r="B4013" s="84">
        <v>0</v>
      </c>
      <c r="C4013" s="84"/>
      <c r="D4013" s="84">
        <v>2021</v>
      </c>
      <c r="E4013" s="84"/>
      <c r="F4013" s="85">
        <v>16.15703176798479</v>
      </c>
      <c r="G4013" s="86"/>
    </row>
    <row r="4014" spans="1:7" x14ac:dyDescent="0.45">
      <c r="A4014" s="84">
        <v>0</v>
      </c>
      <c r="B4014" s="84">
        <v>0</v>
      </c>
      <c r="C4014" s="84"/>
      <c r="D4014" s="84">
        <v>2021</v>
      </c>
      <c r="E4014" s="84"/>
      <c r="F4014" s="85">
        <v>13.65709000150005</v>
      </c>
      <c r="G4014" s="86"/>
    </row>
    <row r="4015" spans="1:7" x14ac:dyDescent="0.45">
      <c r="A4015" s="84">
        <v>0</v>
      </c>
      <c r="B4015" s="84">
        <v>0</v>
      </c>
      <c r="C4015" s="84"/>
      <c r="D4015" s="84">
        <v>2021</v>
      </c>
      <c r="E4015" s="84"/>
      <c r="F4015" s="85">
        <v>42.153374708513716</v>
      </c>
      <c r="G4015" s="86"/>
    </row>
    <row r="4016" spans="1:7" x14ac:dyDescent="0.45">
      <c r="A4016" s="84">
        <v>0</v>
      </c>
      <c r="B4016" s="84">
        <v>0</v>
      </c>
      <c r="C4016" s="84"/>
      <c r="D4016" s="84">
        <v>2021</v>
      </c>
      <c r="E4016" s="84"/>
      <c r="F4016" s="85">
        <v>43.982677253594467</v>
      </c>
      <c r="G4016" s="86"/>
    </row>
    <row r="4017" spans="1:7" x14ac:dyDescent="0.45">
      <c r="A4017" s="84">
        <v>0</v>
      </c>
      <c r="B4017" s="84">
        <v>0</v>
      </c>
      <c r="C4017" s="84"/>
      <c r="D4017" s="84">
        <v>2021</v>
      </c>
      <c r="E4017" s="84"/>
      <c r="F4017" s="85">
        <v>17.74627360974112</v>
      </c>
      <c r="G4017" s="86"/>
    </row>
    <row r="4018" spans="1:7" x14ac:dyDescent="0.45">
      <c r="A4018" s="84">
        <v>0</v>
      </c>
      <c r="B4018" s="84">
        <v>0</v>
      </c>
      <c r="C4018" s="84"/>
      <c r="D4018" s="84">
        <v>2021</v>
      </c>
      <c r="E4018" s="84"/>
      <c r="F4018" s="85">
        <v>15.366062393839959</v>
      </c>
      <c r="G4018" s="86"/>
    </row>
    <row r="4019" spans="1:7" x14ac:dyDescent="0.45">
      <c r="A4019" s="84">
        <v>0</v>
      </c>
      <c r="B4019" s="84">
        <v>0</v>
      </c>
      <c r="C4019" s="84"/>
      <c r="D4019" s="84">
        <v>2021</v>
      </c>
      <c r="E4019" s="84"/>
      <c r="F4019" s="85">
        <v>13.051698111864059</v>
      </c>
      <c r="G4019" s="86"/>
    </row>
    <row r="4020" spans="1:7" x14ac:dyDescent="0.45">
      <c r="A4020" s="84">
        <v>0</v>
      </c>
      <c r="B4020" s="84">
        <v>0</v>
      </c>
      <c r="C4020" s="84"/>
      <c r="D4020" s="84">
        <v>2021</v>
      </c>
      <c r="E4020" s="84"/>
      <c r="F4020" s="85">
        <v>22.487805927713651</v>
      </c>
      <c r="G4020" s="86"/>
    </row>
    <row r="4021" spans="1:7" x14ac:dyDescent="0.45">
      <c r="A4021" s="84">
        <v>0</v>
      </c>
      <c r="B4021" s="84">
        <v>0</v>
      </c>
      <c r="C4021" s="84"/>
      <c r="D4021" s="84">
        <v>2021</v>
      </c>
      <c r="E4021" s="84"/>
      <c r="F4021" s="85">
        <v>46.666613099665213</v>
      </c>
      <c r="G4021" s="86"/>
    </row>
    <row r="4022" spans="1:7" x14ac:dyDescent="0.45">
      <c r="A4022" s="84">
        <v>0</v>
      </c>
      <c r="B4022" s="84">
        <v>0</v>
      </c>
      <c r="C4022" s="84"/>
      <c r="D4022" s="84">
        <v>2021</v>
      </c>
      <c r="E4022" s="84"/>
      <c r="F4022" s="85">
        <v>43.658854833877619</v>
      </c>
      <c r="G4022" s="86"/>
    </row>
    <row r="4023" spans="1:7" x14ac:dyDescent="0.45">
      <c r="A4023" s="84">
        <v>0</v>
      </c>
      <c r="B4023" s="84">
        <v>0</v>
      </c>
      <c r="C4023" s="84"/>
      <c r="D4023" s="84">
        <v>2021</v>
      </c>
      <c r="E4023" s="84"/>
      <c r="F4023" s="85">
        <v>13.7868723536085</v>
      </c>
      <c r="G4023" s="86"/>
    </row>
    <row r="4024" spans="1:7" x14ac:dyDescent="0.45">
      <c r="A4024" s="84">
        <v>0</v>
      </c>
      <c r="B4024" s="84">
        <v>0</v>
      </c>
      <c r="C4024" s="84"/>
      <c r="D4024" s="84">
        <v>2021</v>
      </c>
      <c r="E4024" s="84"/>
      <c r="F4024" s="85">
        <v>35.125974267237893</v>
      </c>
      <c r="G4024" s="86"/>
    </row>
    <row r="4025" spans="1:7" x14ac:dyDescent="0.45">
      <c r="A4025" s="84">
        <v>0</v>
      </c>
      <c r="B4025" s="84">
        <v>0</v>
      </c>
      <c r="C4025" s="84"/>
      <c r="D4025" s="84">
        <v>2021</v>
      </c>
      <c r="E4025" s="84"/>
      <c r="F4025" s="85">
        <v>17.55771428543186</v>
      </c>
      <c r="G4025" s="86"/>
    </row>
    <row r="4026" spans="1:7" x14ac:dyDescent="0.45">
      <c r="A4026" s="84">
        <v>0</v>
      </c>
      <c r="B4026" s="84">
        <v>0</v>
      </c>
      <c r="C4026" s="84"/>
      <c r="D4026" s="84">
        <v>2021</v>
      </c>
      <c r="E4026" s="84"/>
      <c r="F4026" s="85">
        <v>47.768598229002691</v>
      </c>
      <c r="G4026" s="86"/>
    </row>
    <row r="4027" spans="1:7" x14ac:dyDescent="0.45">
      <c r="A4027" s="84">
        <v>0</v>
      </c>
      <c r="B4027" s="84">
        <v>0</v>
      </c>
      <c r="C4027" s="84"/>
      <c r="D4027" s="84">
        <v>2021</v>
      </c>
      <c r="E4027" s="84"/>
      <c r="F4027" s="85">
        <v>32.199146093332118</v>
      </c>
      <c r="G4027" s="86"/>
    </row>
    <row r="4028" spans="1:7" x14ac:dyDescent="0.45">
      <c r="A4028" s="84">
        <v>0</v>
      </c>
      <c r="B4028" s="84">
        <v>0</v>
      </c>
      <c r="C4028" s="84"/>
      <c r="D4028" s="84">
        <v>2021</v>
      </c>
      <c r="E4028" s="84"/>
      <c r="F4028" s="85">
        <v>18.481672818551189</v>
      </c>
      <c r="G4028" s="86"/>
    </row>
    <row r="4029" spans="1:7" x14ac:dyDescent="0.45">
      <c r="A4029" s="84">
        <v>0</v>
      </c>
      <c r="B4029" s="84">
        <v>0</v>
      </c>
      <c r="C4029" s="84"/>
      <c r="D4029" s="84">
        <v>2021</v>
      </c>
      <c r="E4029" s="84"/>
      <c r="F4029" s="85">
        <v>20.233703278560391</v>
      </c>
      <c r="G4029" s="86"/>
    </row>
    <row r="4030" spans="1:7" x14ac:dyDescent="0.45">
      <c r="A4030" s="84">
        <v>0</v>
      </c>
      <c r="B4030" s="84">
        <v>0</v>
      </c>
      <c r="C4030" s="84"/>
      <c r="D4030" s="84">
        <v>2021</v>
      </c>
      <c r="E4030" s="84"/>
      <c r="F4030" s="85">
        <v>31.66942256317158</v>
      </c>
      <c r="G4030" s="86"/>
    </row>
    <row r="4031" spans="1:7" x14ac:dyDescent="0.45">
      <c r="A4031" s="84">
        <v>0</v>
      </c>
      <c r="B4031" s="84">
        <v>0</v>
      </c>
      <c r="C4031" s="84"/>
      <c r="D4031" s="84">
        <v>2021</v>
      </c>
      <c r="E4031" s="84"/>
      <c r="F4031" s="85">
        <v>27.3931031939359</v>
      </c>
      <c r="G4031" s="86"/>
    </row>
    <row r="4032" spans="1:7" x14ac:dyDescent="0.45">
      <c r="A4032" s="84">
        <v>0</v>
      </c>
      <c r="B4032" s="84">
        <v>0</v>
      </c>
      <c r="C4032" s="84"/>
      <c r="D4032" s="84">
        <v>2021</v>
      </c>
      <c r="E4032" s="84"/>
      <c r="F4032" s="85">
        <v>26.755766575630979</v>
      </c>
      <c r="G4032" s="86"/>
    </row>
    <row r="4033" spans="1:7" x14ac:dyDescent="0.45">
      <c r="A4033" s="84">
        <v>0</v>
      </c>
      <c r="B4033" s="84">
        <v>0</v>
      </c>
      <c r="C4033" s="84"/>
      <c r="D4033" s="84">
        <v>2021</v>
      </c>
      <c r="E4033" s="84"/>
      <c r="F4033" s="85">
        <v>32.086342908593693</v>
      </c>
      <c r="G4033" s="86"/>
    </row>
    <row r="4034" spans="1:7" x14ac:dyDescent="0.45">
      <c r="A4034" s="84">
        <v>0</v>
      </c>
      <c r="B4034" s="84">
        <v>0</v>
      </c>
      <c r="C4034" s="84"/>
      <c r="D4034" s="84">
        <v>2021</v>
      </c>
      <c r="E4034" s="84"/>
      <c r="F4034" s="85">
        <v>32.191852291611298</v>
      </c>
      <c r="G4034" s="86"/>
    </row>
    <row r="4035" spans="1:7" x14ac:dyDescent="0.45">
      <c r="A4035" s="84">
        <v>0</v>
      </c>
      <c r="B4035" s="84">
        <v>0</v>
      </c>
      <c r="C4035" s="84"/>
      <c r="D4035" s="84">
        <v>2021</v>
      </c>
      <c r="E4035" s="84"/>
      <c r="F4035" s="85">
        <v>32.095105238351579</v>
      </c>
      <c r="G4035" s="86"/>
    </row>
    <row r="4036" spans="1:7" x14ac:dyDescent="0.45">
      <c r="A4036" s="84">
        <v>0</v>
      </c>
      <c r="B4036" s="84">
        <v>0</v>
      </c>
      <c r="C4036" s="84"/>
      <c r="D4036" s="84">
        <v>2021</v>
      </c>
      <c r="E4036" s="84"/>
      <c r="F4036" s="85">
        <v>33.920440931377037</v>
      </c>
      <c r="G4036" s="86"/>
    </row>
    <row r="4037" spans="1:7" x14ac:dyDescent="0.45">
      <c r="A4037" s="84">
        <v>0</v>
      </c>
      <c r="B4037" s="84">
        <v>0</v>
      </c>
      <c r="C4037" s="84"/>
      <c r="D4037" s="84">
        <v>2021</v>
      </c>
      <c r="E4037" s="84"/>
      <c r="F4037" s="85">
        <v>22.723448583640099</v>
      </c>
      <c r="G4037" s="86"/>
    </row>
    <row r="4038" spans="1:7" x14ac:dyDescent="0.45">
      <c r="A4038" s="84">
        <v>0</v>
      </c>
      <c r="B4038" s="84">
        <v>0</v>
      </c>
      <c r="C4038" s="84"/>
      <c r="D4038" s="84">
        <v>2021</v>
      </c>
      <c r="E4038" s="84"/>
      <c r="F4038" s="85">
        <v>37.786447931244787</v>
      </c>
      <c r="G4038" s="86"/>
    </row>
    <row r="4039" spans="1:7" x14ac:dyDescent="0.45">
      <c r="A4039" s="84">
        <v>0</v>
      </c>
      <c r="B4039" s="84">
        <v>0</v>
      </c>
      <c r="C4039" s="84"/>
      <c r="D4039" s="84">
        <v>2021</v>
      </c>
      <c r="E4039" s="84"/>
      <c r="F4039" s="85">
        <v>28.20717436676485</v>
      </c>
      <c r="G4039" s="86"/>
    </row>
    <row r="4040" spans="1:7" x14ac:dyDescent="0.45">
      <c r="A4040" s="84">
        <v>0</v>
      </c>
      <c r="B4040" s="84">
        <v>0</v>
      </c>
      <c r="C4040" s="84"/>
      <c r="D4040" s="84">
        <v>2021</v>
      </c>
      <c r="E4040" s="84"/>
      <c r="F4040" s="85">
        <v>29.663724339536792</v>
      </c>
      <c r="G4040" s="86"/>
    </row>
    <row r="4041" spans="1:7" x14ac:dyDescent="0.45">
      <c r="A4041" s="84">
        <v>0</v>
      </c>
      <c r="B4041" s="84">
        <v>0</v>
      </c>
      <c r="C4041" s="84"/>
      <c r="D4041" s="84">
        <v>2021</v>
      </c>
      <c r="E4041" s="84"/>
      <c r="F4041" s="85">
        <v>26.764498369771921</v>
      </c>
      <c r="G4041" s="86"/>
    </row>
    <row r="4042" spans="1:7" x14ac:dyDescent="0.45">
      <c r="A4042" s="84">
        <v>0</v>
      </c>
      <c r="B4042" s="84">
        <v>0</v>
      </c>
      <c r="C4042" s="84"/>
      <c r="D4042" s="84">
        <v>2021</v>
      </c>
      <c r="E4042" s="84"/>
      <c r="F4042" s="85">
        <v>14.313395526665399</v>
      </c>
      <c r="G4042" s="86"/>
    </row>
    <row r="4043" spans="1:7" x14ac:dyDescent="0.45">
      <c r="A4043" s="84">
        <v>0</v>
      </c>
      <c r="B4043" s="84">
        <v>0</v>
      </c>
      <c r="C4043" s="84"/>
      <c r="D4043" s="84">
        <v>2021</v>
      </c>
      <c r="E4043" s="84"/>
      <c r="F4043" s="85">
        <v>38.713689336015747</v>
      </c>
      <c r="G4043" s="86"/>
    </row>
    <row r="4044" spans="1:7" x14ac:dyDescent="0.45">
      <c r="A4044" s="84">
        <v>0</v>
      </c>
      <c r="B4044" s="84">
        <v>0</v>
      </c>
      <c r="C4044" s="84"/>
      <c r="D4044" s="84">
        <v>2021</v>
      </c>
      <c r="E4044" s="84"/>
      <c r="F4044" s="85">
        <v>15.300240916202441</v>
      </c>
      <c r="G4044" s="86"/>
    </row>
    <row r="4045" spans="1:7" x14ac:dyDescent="0.45">
      <c r="A4045" s="84">
        <v>0</v>
      </c>
      <c r="B4045" s="84">
        <v>0</v>
      </c>
      <c r="C4045" s="84"/>
      <c r="D4045" s="84">
        <v>2021</v>
      </c>
      <c r="E4045" s="84"/>
      <c r="F4045" s="85">
        <v>25.221303376121529</v>
      </c>
      <c r="G4045" s="86"/>
    </row>
    <row r="4046" spans="1:7" x14ac:dyDescent="0.45">
      <c r="A4046" s="84">
        <v>0</v>
      </c>
      <c r="B4046" s="84">
        <v>0</v>
      </c>
      <c r="C4046" s="84"/>
      <c r="D4046" s="84">
        <v>2021</v>
      </c>
      <c r="E4046" s="84"/>
      <c r="F4046" s="85">
        <v>9.8790472393903048</v>
      </c>
      <c r="G4046" s="86"/>
    </row>
    <row r="4047" spans="1:7" x14ac:dyDescent="0.45">
      <c r="A4047" s="84">
        <v>0</v>
      </c>
      <c r="B4047" s="84">
        <v>0</v>
      </c>
      <c r="C4047" s="84"/>
      <c r="D4047" s="84">
        <v>2021</v>
      </c>
      <c r="E4047" s="84"/>
      <c r="F4047" s="85">
        <v>23.949484191499259</v>
      </c>
      <c r="G4047" s="86"/>
    </row>
    <row r="4048" spans="1:7" x14ac:dyDescent="0.45">
      <c r="A4048" s="84">
        <v>0</v>
      </c>
      <c r="B4048" s="84">
        <v>0</v>
      </c>
      <c r="C4048" s="84"/>
      <c r="D4048" s="84">
        <v>2021</v>
      </c>
      <c r="E4048" s="84"/>
      <c r="F4048" s="85">
        <v>17.014575891113289</v>
      </c>
      <c r="G4048" s="86"/>
    </row>
    <row r="4049" spans="1:7" x14ac:dyDescent="0.45">
      <c r="A4049" s="84">
        <v>0</v>
      </c>
      <c r="B4049" s="84">
        <v>0</v>
      </c>
      <c r="C4049" s="84"/>
      <c r="D4049" s="84">
        <v>2021</v>
      </c>
      <c r="E4049" s="84"/>
      <c r="F4049" s="85">
        <v>25.895833303406359</v>
      </c>
      <c r="G4049" s="86"/>
    </row>
    <row r="4050" spans="1:7" x14ac:dyDescent="0.45">
      <c r="A4050" s="84">
        <v>0</v>
      </c>
      <c r="B4050" s="84">
        <v>0</v>
      </c>
      <c r="C4050" s="84"/>
      <c r="D4050" s="84">
        <v>2021</v>
      </c>
      <c r="E4050" s="84"/>
      <c r="F4050" s="85">
        <v>26.83841123323278</v>
      </c>
      <c r="G4050" s="86"/>
    </row>
    <row r="4051" spans="1:7" x14ac:dyDescent="0.45">
      <c r="A4051" s="84">
        <v>0</v>
      </c>
      <c r="B4051" s="84">
        <v>0</v>
      </c>
      <c r="C4051" s="84"/>
      <c r="D4051" s="84">
        <v>2021</v>
      </c>
      <c r="E4051" s="84"/>
      <c r="F4051" s="85">
        <v>28.108718154733211</v>
      </c>
      <c r="G4051" s="86"/>
    </row>
    <row r="4052" spans="1:7" x14ac:dyDescent="0.45">
      <c r="A4052" s="84">
        <v>0</v>
      </c>
      <c r="B4052" s="84">
        <v>0</v>
      </c>
      <c r="C4052" s="84"/>
      <c r="D4052" s="84">
        <v>2021</v>
      </c>
      <c r="E4052" s="84"/>
      <c r="F4052" s="85">
        <v>28.75720342183029</v>
      </c>
      <c r="G4052" s="86"/>
    </row>
    <row r="4053" spans="1:7" x14ac:dyDescent="0.45">
      <c r="A4053" s="84">
        <v>0</v>
      </c>
      <c r="B4053" s="84">
        <v>0</v>
      </c>
      <c r="C4053" s="84"/>
      <c r="D4053" s="84">
        <v>2021</v>
      </c>
      <c r="E4053" s="84"/>
      <c r="F4053" s="85">
        <v>23.98314593388589</v>
      </c>
      <c r="G4053" s="86"/>
    </row>
    <row r="4054" spans="1:7" x14ac:dyDescent="0.45">
      <c r="A4054" s="84">
        <v>0</v>
      </c>
      <c r="B4054" s="84">
        <v>0</v>
      </c>
      <c r="C4054" s="84"/>
      <c r="D4054" s="84">
        <v>2021</v>
      </c>
      <c r="E4054" s="84"/>
      <c r="F4054" s="85">
        <v>87.483381891503569</v>
      </c>
      <c r="G4054" s="86"/>
    </row>
    <row r="4055" spans="1:7" x14ac:dyDescent="0.45">
      <c r="A4055" s="84">
        <v>0</v>
      </c>
      <c r="B4055" s="84">
        <v>0</v>
      </c>
      <c r="C4055" s="84"/>
      <c r="D4055" s="84">
        <v>2021</v>
      </c>
      <c r="E4055" s="84"/>
      <c r="F4055" s="85">
        <v>33.276755930264699</v>
      </c>
      <c r="G4055" s="86"/>
    </row>
    <row r="4056" spans="1:7" x14ac:dyDescent="0.45">
      <c r="A4056" s="84">
        <v>0</v>
      </c>
      <c r="B4056" s="84">
        <v>0</v>
      </c>
      <c r="C4056" s="84"/>
      <c r="D4056" s="84">
        <v>2021</v>
      </c>
      <c r="E4056" s="84"/>
      <c r="F4056" s="85">
        <v>20.779966297943929</v>
      </c>
      <c r="G4056" s="86"/>
    </row>
    <row r="4057" spans="1:7" x14ac:dyDescent="0.45">
      <c r="A4057" s="84">
        <v>0</v>
      </c>
      <c r="B4057" s="84">
        <v>0</v>
      </c>
      <c r="C4057" s="84"/>
      <c r="D4057" s="84">
        <v>2021</v>
      </c>
      <c r="E4057" s="84"/>
      <c r="F4057" s="85">
        <v>18.05315284581345</v>
      </c>
      <c r="G4057" s="86"/>
    </row>
    <row r="4058" spans="1:7" x14ac:dyDescent="0.45">
      <c r="A4058" s="84">
        <v>0</v>
      </c>
      <c r="B4058" s="84">
        <v>0</v>
      </c>
      <c r="C4058" s="84"/>
      <c r="D4058" s="84">
        <v>2021</v>
      </c>
      <c r="E4058" s="84"/>
      <c r="F4058" s="85">
        <v>25.113452225083709</v>
      </c>
      <c r="G4058" s="86"/>
    </row>
    <row r="4059" spans="1:7" x14ac:dyDescent="0.45">
      <c r="A4059" s="84">
        <v>0</v>
      </c>
      <c r="B4059" s="84">
        <v>0</v>
      </c>
      <c r="C4059" s="84"/>
      <c r="D4059" s="84">
        <v>2021</v>
      </c>
      <c r="E4059" s="84"/>
      <c r="F4059" s="85">
        <v>32.016917522054257</v>
      </c>
      <c r="G4059" s="86"/>
    </row>
    <row r="4060" spans="1:7" x14ac:dyDescent="0.45">
      <c r="A4060" s="84">
        <v>0</v>
      </c>
      <c r="B4060" s="84">
        <v>0</v>
      </c>
      <c r="C4060" s="84"/>
      <c r="D4060" s="84">
        <v>2021</v>
      </c>
      <c r="E4060" s="84"/>
      <c r="F4060" s="85">
        <v>52.679502802254007</v>
      </c>
      <c r="G4060" s="86"/>
    </row>
    <row r="4061" spans="1:7" x14ac:dyDescent="0.45">
      <c r="A4061" s="84">
        <v>0</v>
      </c>
      <c r="B4061" s="84">
        <v>0</v>
      </c>
      <c r="C4061" s="84"/>
      <c r="D4061" s="84">
        <v>2021</v>
      </c>
      <c r="E4061" s="84"/>
      <c r="F4061" s="85">
        <v>23.959516929854161</v>
      </c>
      <c r="G4061" s="86"/>
    </row>
    <row r="4062" spans="1:7" x14ac:dyDescent="0.45">
      <c r="A4062" s="84">
        <v>0</v>
      </c>
      <c r="B4062" s="84">
        <v>0</v>
      </c>
      <c r="C4062" s="84"/>
      <c r="D4062" s="84">
        <v>2021</v>
      </c>
      <c r="E4062" s="84"/>
      <c r="F4062" s="85">
        <v>36.845937327423343</v>
      </c>
      <c r="G4062" s="86"/>
    </row>
    <row r="4063" spans="1:7" x14ac:dyDescent="0.45">
      <c r="A4063" s="84">
        <v>0</v>
      </c>
      <c r="B4063" s="84">
        <v>0</v>
      </c>
      <c r="C4063" s="84"/>
      <c r="D4063" s="84">
        <v>2021</v>
      </c>
      <c r="E4063" s="84"/>
      <c r="F4063" s="85">
        <v>6.4980594783386421</v>
      </c>
      <c r="G4063" s="86"/>
    </row>
    <row r="4064" spans="1:7" x14ac:dyDescent="0.45">
      <c r="A4064" s="84">
        <v>0</v>
      </c>
      <c r="B4064" s="84">
        <v>0</v>
      </c>
      <c r="C4064" s="84"/>
      <c r="D4064" s="84">
        <v>2021</v>
      </c>
      <c r="E4064" s="84"/>
      <c r="F4064" s="85">
        <v>17.687702015988449</v>
      </c>
      <c r="G4064" s="86"/>
    </row>
    <row r="4065" spans="1:7" x14ac:dyDescent="0.45">
      <c r="A4065" s="84">
        <v>0</v>
      </c>
      <c r="B4065" s="84">
        <v>0</v>
      </c>
      <c r="C4065" s="84"/>
      <c r="D4065" s="84">
        <v>2021</v>
      </c>
      <c r="E4065" s="84"/>
      <c r="F4065" s="85">
        <v>25.415659835013251</v>
      </c>
      <c r="G4065" s="86"/>
    </row>
    <row r="4066" spans="1:7" x14ac:dyDescent="0.45">
      <c r="A4066" s="84">
        <v>0</v>
      </c>
      <c r="B4066" s="84">
        <v>0</v>
      </c>
      <c r="C4066" s="84"/>
      <c r="D4066" s="84">
        <v>2021</v>
      </c>
      <c r="E4066" s="84"/>
      <c r="F4066" s="85">
        <v>34.68560882925518</v>
      </c>
      <c r="G4066" s="86"/>
    </row>
    <row r="4067" spans="1:7" x14ac:dyDescent="0.45">
      <c r="A4067" s="84">
        <v>0</v>
      </c>
      <c r="B4067" s="84">
        <v>0</v>
      </c>
      <c r="C4067" s="84"/>
      <c r="D4067" s="84">
        <v>2021</v>
      </c>
      <c r="E4067" s="84"/>
      <c r="F4067" s="85">
        <v>83.788061047457276</v>
      </c>
      <c r="G4067" s="86"/>
    </row>
    <row r="4068" spans="1:7" x14ac:dyDescent="0.45">
      <c r="A4068" s="84">
        <v>0</v>
      </c>
      <c r="B4068" s="84">
        <v>0</v>
      </c>
      <c r="C4068" s="84"/>
      <c r="D4068" s="84">
        <v>2021</v>
      </c>
      <c r="E4068" s="84"/>
      <c r="F4068" s="85">
        <v>10.119451354047669</v>
      </c>
      <c r="G4068" s="86"/>
    </row>
    <row r="4069" spans="1:7" x14ac:dyDescent="0.45">
      <c r="A4069" s="84">
        <v>0</v>
      </c>
      <c r="B4069" s="84">
        <v>0</v>
      </c>
      <c r="C4069" s="84"/>
      <c r="D4069" s="84">
        <v>2021</v>
      </c>
      <c r="E4069" s="84"/>
      <c r="F4069" s="85">
        <v>22.81798650696577</v>
      </c>
      <c r="G4069" s="86"/>
    </row>
    <row r="4070" spans="1:7" x14ac:dyDescent="0.45">
      <c r="A4070" s="84">
        <v>0</v>
      </c>
      <c r="B4070" s="84">
        <v>0</v>
      </c>
      <c r="C4070" s="84"/>
      <c r="D4070" s="84">
        <v>2021</v>
      </c>
      <c r="E4070" s="84"/>
      <c r="F4070" s="85">
        <v>32.907511743552199</v>
      </c>
      <c r="G4070" s="86"/>
    </row>
    <row r="4071" spans="1:7" x14ac:dyDescent="0.45">
      <c r="A4071" s="84">
        <v>0</v>
      </c>
      <c r="B4071" s="84">
        <v>0</v>
      </c>
      <c r="C4071" s="84"/>
      <c r="D4071" s="84">
        <v>2021</v>
      </c>
      <c r="E4071" s="84"/>
      <c r="F4071" s="85">
        <v>23.963021109660701</v>
      </c>
      <c r="G4071" s="86"/>
    </row>
    <row r="4072" spans="1:7" x14ac:dyDescent="0.45">
      <c r="A4072" s="84">
        <v>0</v>
      </c>
      <c r="B4072" s="84">
        <v>0</v>
      </c>
      <c r="C4072" s="84"/>
      <c r="D4072" s="84">
        <v>2021</v>
      </c>
      <c r="E4072" s="84"/>
      <c r="F4072" s="85">
        <v>42.573720752734232</v>
      </c>
      <c r="G4072" s="86"/>
    </row>
    <row r="4073" spans="1:7" x14ac:dyDescent="0.45">
      <c r="A4073" s="84">
        <v>0</v>
      </c>
      <c r="B4073" s="84">
        <v>0</v>
      </c>
      <c r="C4073" s="84"/>
      <c r="D4073" s="84">
        <v>2021</v>
      </c>
      <c r="E4073" s="84"/>
      <c r="F4073" s="85">
        <v>22.955318239858521</v>
      </c>
      <c r="G4073" s="86"/>
    </row>
    <row r="4074" spans="1:7" x14ac:dyDescent="0.45">
      <c r="A4074" s="84">
        <v>0</v>
      </c>
      <c r="B4074" s="84">
        <v>0</v>
      </c>
      <c r="C4074" s="84"/>
      <c r="D4074" s="84">
        <v>2021</v>
      </c>
      <c r="E4074" s="84"/>
      <c r="F4074" s="85">
        <v>34.159849080225968</v>
      </c>
      <c r="G4074" s="86"/>
    </row>
    <row r="4075" spans="1:7" x14ac:dyDescent="0.45">
      <c r="A4075" s="84">
        <v>0</v>
      </c>
      <c r="B4075" s="84">
        <v>0</v>
      </c>
      <c r="C4075" s="84"/>
      <c r="D4075" s="84">
        <v>2021</v>
      </c>
      <c r="E4075" s="84"/>
      <c r="F4075" s="85">
        <v>28.086003747361051</v>
      </c>
      <c r="G4075" s="86"/>
    </row>
    <row r="4076" spans="1:7" x14ac:dyDescent="0.45">
      <c r="A4076" s="84">
        <v>0</v>
      </c>
      <c r="B4076" s="84">
        <v>0</v>
      </c>
      <c r="C4076" s="84"/>
      <c r="D4076" s="84">
        <v>2021</v>
      </c>
      <c r="E4076" s="84"/>
      <c r="F4076" s="85">
        <v>40.884870113587922</v>
      </c>
      <c r="G4076" s="86"/>
    </row>
    <row r="4077" spans="1:7" x14ac:dyDescent="0.45">
      <c r="A4077" s="84">
        <v>0</v>
      </c>
      <c r="B4077" s="84">
        <v>0</v>
      </c>
      <c r="C4077" s="84"/>
      <c r="D4077" s="84">
        <v>2021</v>
      </c>
      <c r="E4077" s="84"/>
      <c r="F4077" s="85">
        <v>0.76722757983057599</v>
      </c>
      <c r="G4077" s="86"/>
    </row>
    <row r="4078" spans="1:7" x14ac:dyDescent="0.45">
      <c r="A4078" s="84">
        <v>0</v>
      </c>
      <c r="B4078" s="84">
        <v>0</v>
      </c>
      <c r="C4078" s="84"/>
      <c r="D4078" s="84">
        <v>2021</v>
      </c>
      <c r="E4078" s="84"/>
      <c r="F4078" s="85">
        <v>24.611481304715738</v>
      </c>
      <c r="G4078" s="86"/>
    </row>
    <row r="4079" spans="1:7" x14ac:dyDescent="0.45">
      <c r="A4079" s="84">
        <v>0</v>
      </c>
      <c r="B4079" s="84">
        <v>0</v>
      </c>
      <c r="C4079" s="84"/>
      <c r="D4079" s="84">
        <v>2021</v>
      </c>
      <c r="E4079" s="84"/>
      <c r="F4079" s="85">
        <v>26.10848047313419</v>
      </c>
      <c r="G4079" s="86"/>
    </row>
    <row r="4080" spans="1:7" x14ac:dyDescent="0.45">
      <c r="A4080" s="84">
        <v>0</v>
      </c>
      <c r="B4080" s="84">
        <v>0</v>
      </c>
      <c r="C4080" s="84"/>
      <c r="D4080" s="84">
        <v>2021</v>
      </c>
      <c r="E4080" s="84"/>
      <c r="F4080" s="85">
        <v>13.12626994925224</v>
      </c>
      <c r="G4080" s="86"/>
    </row>
    <row r="4081" spans="1:7" x14ac:dyDescent="0.45">
      <c r="A4081" s="84">
        <v>0</v>
      </c>
      <c r="B4081" s="84">
        <v>0</v>
      </c>
      <c r="C4081" s="84"/>
      <c r="D4081" s="84">
        <v>2021</v>
      </c>
      <c r="E4081" s="84"/>
      <c r="F4081" s="85">
        <v>14.004680759179109</v>
      </c>
      <c r="G4081" s="86"/>
    </row>
    <row r="4082" spans="1:7" x14ac:dyDescent="0.45">
      <c r="A4082" s="84">
        <v>0</v>
      </c>
      <c r="B4082" s="84">
        <v>0</v>
      </c>
      <c r="C4082" s="84"/>
      <c r="D4082" s="84">
        <v>2021</v>
      </c>
      <c r="E4082" s="84"/>
      <c r="F4082" s="85">
        <v>18.73513345396389</v>
      </c>
      <c r="G4082" s="86"/>
    </row>
    <row r="4083" spans="1:7" x14ac:dyDescent="0.45">
      <c r="A4083" s="84">
        <v>0</v>
      </c>
      <c r="B4083" s="84">
        <v>0</v>
      </c>
      <c r="C4083" s="84"/>
      <c r="D4083" s="84">
        <v>2021</v>
      </c>
      <c r="E4083" s="84"/>
      <c r="F4083" s="85">
        <v>3.0976058432307778</v>
      </c>
      <c r="G4083" s="86"/>
    </row>
    <row r="4084" spans="1:7" x14ac:dyDescent="0.45">
      <c r="A4084" s="84">
        <v>0</v>
      </c>
      <c r="B4084" s="84">
        <v>0</v>
      </c>
      <c r="C4084" s="84"/>
      <c r="D4084" s="84">
        <v>2021</v>
      </c>
      <c r="E4084" s="84"/>
      <c r="F4084" s="85">
        <v>10.46704259992624</v>
      </c>
      <c r="G4084" s="86"/>
    </row>
    <row r="4085" spans="1:7" x14ac:dyDescent="0.45">
      <c r="A4085" s="84">
        <v>0</v>
      </c>
      <c r="B4085" s="84">
        <v>0</v>
      </c>
      <c r="C4085" s="84"/>
      <c r="D4085" s="84">
        <v>2021</v>
      </c>
      <c r="E4085" s="84"/>
      <c r="F4085" s="85">
        <v>28.31133358930385</v>
      </c>
      <c r="G4085" s="86"/>
    </row>
    <row r="4086" spans="1:7" x14ac:dyDescent="0.45">
      <c r="A4086" s="84">
        <v>0</v>
      </c>
      <c r="B4086" s="84">
        <v>0</v>
      </c>
      <c r="C4086" s="84"/>
      <c r="D4086" s="84">
        <v>2021</v>
      </c>
      <c r="E4086" s="84"/>
      <c r="F4086" s="85">
        <v>27.848587425972251</v>
      </c>
      <c r="G4086" s="86"/>
    </row>
    <row r="4087" spans="1:7" x14ac:dyDescent="0.45">
      <c r="A4087" s="84">
        <v>0</v>
      </c>
      <c r="B4087" s="84">
        <v>0</v>
      </c>
      <c r="C4087" s="84"/>
      <c r="D4087" s="84">
        <v>2021</v>
      </c>
      <c r="E4087" s="84"/>
      <c r="F4087" s="85">
        <v>19.101295256270038</v>
      </c>
      <c r="G4087" s="86"/>
    </row>
    <row r="4088" spans="1:7" x14ac:dyDescent="0.45">
      <c r="A4088" s="84">
        <v>0</v>
      </c>
      <c r="B4088" s="84">
        <v>0</v>
      </c>
      <c r="C4088" s="84"/>
      <c r="D4088" s="84">
        <v>2021</v>
      </c>
      <c r="E4088" s="84"/>
      <c r="F4088" s="85">
        <v>33.173034814028853</v>
      </c>
      <c r="G4088" s="86"/>
    </row>
    <row r="4089" spans="1:7" x14ac:dyDescent="0.45">
      <c r="A4089" s="84">
        <v>0</v>
      </c>
      <c r="B4089" s="84">
        <v>0</v>
      </c>
      <c r="C4089" s="84"/>
      <c r="D4089" s="84">
        <v>2021</v>
      </c>
      <c r="E4089" s="84"/>
      <c r="F4089" s="85">
        <v>28.491104431903459</v>
      </c>
      <c r="G4089" s="86"/>
    </row>
    <row r="4090" spans="1:7" x14ac:dyDescent="0.45">
      <c r="A4090" s="84">
        <v>0</v>
      </c>
      <c r="B4090" s="84">
        <v>0</v>
      </c>
      <c r="C4090" s="84"/>
      <c r="D4090" s="84">
        <v>2021</v>
      </c>
      <c r="E4090" s="84"/>
      <c r="F4090" s="85">
        <v>31.456280001480749</v>
      </c>
      <c r="G4090" s="86"/>
    </row>
    <row r="4091" spans="1:7" x14ac:dyDescent="0.45">
      <c r="A4091" s="84">
        <v>0</v>
      </c>
      <c r="B4091" s="84">
        <v>0</v>
      </c>
      <c r="C4091" s="84"/>
      <c r="D4091" s="84">
        <v>2021</v>
      </c>
      <c r="E4091" s="84"/>
      <c r="F4091" s="85">
        <v>4.6741153403958178</v>
      </c>
      <c r="G4091" s="86"/>
    </row>
    <row r="4092" spans="1:7" x14ac:dyDescent="0.45">
      <c r="A4092" s="84">
        <v>0</v>
      </c>
      <c r="B4092" s="84">
        <v>0</v>
      </c>
      <c r="C4092" s="84"/>
      <c r="D4092" s="84">
        <v>2021</v>
      </c>
      <c r="E4092" s="84"/>
      <c r="F4092" s="85">
        <v>30.037235943911998</v>
      </c>
      <c r="G4092" s="86"/>
    </row>
    <row r="4093" spans="1:7" x14ac:dyDescent="0.45">
      <c r="A4093" s="84">
        <v>0</v>
      </c>
      <c r="B4093" s="84">
        <v>0</v>
      </c>
      <c r="C4093" s="84"/>
      <c r="D4093" s="84">
        <v>2021</v>
      </c>
      <c r="E4093" s="84"/>
      <c r="F4093" s="85">
        <v>1.2426635734736919</v>
      </c>
      <c r="G4093" s="86"/>
    </row>
    <row r="4094" spans="1:7" x14ac:dyDescent="0.45">
      <c r="A4094" s="84">
        <v>0</v>
      </c>
      <c r="B4094" s="84">
        <v>0</v>
      </c>
      <c r="C4094" s="84"/>
      <c r="D4094" s="84">
        <v>2021</v>
      </c>
      <c r="E4094" s="84"/>
      <c r="F4094" s="85">
        <v>25.37041017290553</v>
      </c>
      <c r="G4094" s="86"/>
    </row>
    <row r="4095" spans="1:7" x14ac:dyDescent="0.45">
      <c r="A4095" s="84">
        <v>0</v>
      </c>
      <c r="B4095" s="84">
        <v>0</v>
      </c>
      <c r="C4095" s="84"/>
      <c r="D4095" s="84">
        <v>2021</v>
      </c>
      <c r="E4095" s="84"/>
      <c r="F4095" s="85">
        <v>36.380881812450831</v>
      </c>
      <c r="G4095" s="86"/>
    </row>
    <row r="4096" spans="1:7" x14ac:dyDescent="0.45">
      <c r="A4096" s="84">
        <v>0</v>
      </c>
      <c r="B4096" s="84">
        <v>0</v>
      </c>
      <c r="C4096" s="84"/>
      <c r="D4096" s="84">
        <v>2021</v>
      </c>
      <c r="E4096" s="84"/>
      <c r="F4096" s="85">
        <v>1.5491427750377731</v>
      </c>
      <c r="G4096" s="86"/>
    </row>
    <row r="4097" spans="1:7" x14ac:dyDescent="0.45">
      <c r="A4097" s="84">
        <v>0</v>
      </c>
      <c r="B4097" s="84">
        <v>0</v>
      </c>
      <c r="C4097" s="84"/>
      <c r="D4097" s="84">
        <v>2021</v>
      </c>
      <c r="E4097" s="84"/>
      <c r="F4097" s="85">
        <v>32.939906085594828</v>
      </c>
      <c r="G4097" s="86"/>
    </row>
    <row r="4098" spans="1:7" x14ac:dyDescent="0.45">
      <c r="A4098" s="84">
        <v>0</v>
      </c>
      <c r="B4098" s="84">
        <v>0</v>
      </c>
      <c r="C4098" s="84"/>
      <c r="D4098" s="84">
        <v>2021</v>
      </c>
      <c r="E4098" s="84"/>
      <c r="F4098" s="85">
        <v>14.180256806386479</v>
      </c>
      <c r="G4098" s="86"/>
    </row>
    <row r="4099" spans="1:7" x14ac:dyDescent="0.45">
      <c r="A4099" s="84">
        <v>0</v>
      </c>
      <c r="B4099" s="84">
        <v>0</v>
      </c>
      <c r="C4099" s="84"/>
      <c r="D4099" s="84">
        <v>2021</v>
      </c>
      <c r="E4099" s="84"/>
      <c r="F4099" s="85">
        <v>22.287708908992212</v>
      </c>
      <c r="G4099" s="86"/>
    </row>
    <row r="4100" spans="1:7" x14ac:dyDescent="0.45">
      <c r="A4100" s="84">
        <v>0</v>
      </c>
      <c r="B4100" s="84">
        <v>0</v>
      </c>
      <c r="C4100" s="84"/>
      <c r="D4100" s="84">
        <v>2021</v>
      </c>
      <c r="E4100" s="84"/>
      <c r="F4100" s="85">
        <v>28.20462322825157</v>
      </c>
      <c r="G4100" s="86"/>
    </row>
    <row r="4101" spans="1:7" x14ac:dyDescent="0.45">
      <c r="A4101" s="84">
        <v>0</v>
      </c>
      <c r="B4101" s="84">
        <v>0</v>
      </c>
      <c r="C4101" s="84"/>
      <c r="D4101" s="84">
        <v>2021</v>
      </c>
      <c r="E4101" s="84"/>
      <c r="F4101" s="85">
        <v>27.728562536370742</v>
      </c>
      <c r="G4101" s="86"/>
    </row>
    <row r="4102" spans="1:7" x14ac:dyDescent="0.45">
      <c r="A4102" s="84">
        <v>0</v>
      </c>
      <c r="B4102" s="84">
        <v>0</v>
      </c>
      <c r="C4102" s="84"/>
      <c r="D4102" s="84">
        <v>2021</v>
      </c>
      <c r="E4102" s="84"/>
      <c r="F4102" s="85">
        <v>32.905485226767432</v>
      </c>
      <c r="G4102" s="86"/>
    </row>
    <row r="4103" spans="1:7" x14ac:dyDescent="0.45">
      <c r="A4103" s="84">
        <v>0</v>
      </c>
      <c r="B4103" s="84">
        <v>0</v>
      </c>
      <c r="C4103" s="84"/>
      <c r="D4103" s="84">
        <v>2021</v>
      </c>
      <c r="E4103" s="84"/>
      <c r="F4103" s="85">
        <v>52.514648839152258</v>
      </c>
      <c r="G4103" s="86"/>
    </row>
    <row r="4104" spans="1:7" x14ac:dyDescent="0.45">
      <c r="A4104" s="84">
        <v>0</v>
      </c>
      <c r="B4104" s="84">
        <v>0</v>
      </c>
      <c r="C4104" s="84"/>
      <c r="D4104" s="84">
        <v>2021</v>
      </c>
      <c r="E4104" s="84"/>
      <c r="F4104" s="85">
        <v>20.546442892945979</v>
      </c>
      <c r="G4104" s="86"/>
    </row>
    <row r="4105" spans="1:7" x14ac:dyDescent="0.45">
      <c r="A4105" s="84">
        <v>0</v>
      </c>
      <c r="B4105" s="84">
        <v>0</v>
      </c>
      <c r="C4105" s="84"/>
      <c r="D4105" s="84">
        <v>2021</v>
      </c>
      <c r="E4105" s="84"/>
      <c r="F4105" s="85">
        <v>20.49656018725339</v>
      </c>
      <c r="G4105" s="86"/>
    </row>
    <row r="4106" spans="1:7" x14ac:dyDescent="0.45">
      <c r="A4106" s="84">
        <v>0</v>
      </c>
      <c r="B4106" s="84">
        <v>0</v>
      </c>
      <c r="C4106" s="84"/>
      <c r="D4106" s="84">
        <v>2021</v>
      </c>
      <c r="E4106" s="84"/>
      <c r="F4106" s="85">
        <v>5.9696606086719699</v>
      </c>
      <c r="G4106" s="86"/>
    </row>
    <row r="4107" spans="1:7" x14ac:dyDescent="0.45">
      <c r="A4107" s="84">
        <v>0</v>
      </c>
      <c r="B4107" s="84">
        <v>0</v>
      </c>
      <c r="C4107" s="84"/>
      <c r="D4107" s="84">
        <v>2021</v>
      </c>
      <c r="E4107" s="84"/>
      <c r="F4107" s="85">
        <v>13.093040226575971</v>
      </c>
      <c r="G4107" s="86"/>
    </row>
    <row r="4108" spans="1:7" x14ac:dyDescent="0.45">
      <c r="A4108" s="84">
        <v>0</v>
      </c>
      <c r="B4108" s="84">
        <v>0</v>
      </c>
      <c r="C4108" s="84"/>
      <c r="D4108" s="84">
        <v>2021</v>
      </c>
      <c r="E4108" s="84"/>
      <c r="F4108" s="85">
        <v>27.55683326457391</v>
      </c>
      <c r="G4108" s="86"/>
    </row>
    <row r="4109" spans="1:7" x14ac:dyDescent="0.45">
      <c r="A4109" s="84">
        <v>0</v>
      </c>
      <c r="B4109" s="84">
        <v>0</v>
      </c>
      <c r="C4109" s="84"/>
      <c r="D4109" s="84">
        <v>2021</v>
      </c>
      <c r="E4109" s="84"/>
      <c r="F4109" s="85">
        <v>22.222466190724241</v>
      </c>
      <c r="G4109" s="86"/>
    </row>
    <row r="4110" spans="1:7" x14ac:dyDescent="0.45">
      <c r="A4110" s="84">
        <v>0</v>
      </c>
      <c r="B4110" s="84">
        <v>0</v>
      </c>
      <c r="C4110" s="84"/>
      <c r="D4110" s="84">
        <v>2021</v>
      </c>
      <c r="E4110" s="84"/>
      <c r="F4110" s="85">
        <v>32.88565805684123</v>
      </c>
      <c r="G4110" s="86"/>
    </row>
    <row r="4111" spans="1:7" x14ac:dyDescent="0.45">
      <c r="A4111" s="84">
        <v>0</v>
      </c>
      <c r="B4111" s="84">
        <v>0</v>
      </c>
      <c r="C4111" s="84"/>
      <c r="D4111" s="84">
        <v>2021</v>
      </c>
      <c r="E4111" s="84"/>
      <c r="F4111" s="85">
        <v>28.622297522871719</v>
      </c>
      <c r="G4111" s="86"/>
    </row>
    <row r="4112" spans="1:7" x14ac:dyDescent="0.45">
      <c r="A4112" s="84">
        <v>0</v>
      </c>
      <c r="B4112" s="84">
        <v>0</v>
      </c>
      <c r="C4112" s="84"/>
      <c r="D4112" s="84">
        <v>2021</v>
      </c>
      <c r="E4112" s="84"/>
      <c r="F4112" s="85">
        <v>9.39626869311045</v>
      </c>
      <c r="G4112" s="86"/>
    </row>
    <row r="4113" spans="1:7" x14ac:dyDescent="0.45">
      <c r="A4113" s="84">
        <v>0</v>
      </c>
      <c r="B4113" s="84">
        <v>0</v>
      </c>
      <c r="C4113" s="84"/>
      <c r="D4113" s="84">
        <v>2021</v>
      </c>
      <c r="E4113" s="84"/>
      <c r="F4113" s="85">
        <v>34.60203835829325</v>
      </c>
      <c r="G4113" s="86"/>
    </row>
    <row r="4114" spans="1:7" x14ac:dyDescent="0.45">
      <c r="A4114" s="84">
        <v>0</v>
      </c>
      <c r="B4114" s="84">
        <v>0</v>
      </c>
      <c r="C4114" s="84"/>
      <c r="D4114" s="84">
        <v>2021</v>
      </c>
      <c r="E4114" s="84"/>
      <c r="F4114" s="85">
        <v>28.180473109994441</v>
      </c>
      <c r="G4114" s="86"/>
    </row>
    <row r="4115" spans="1:7" x14ac:dyDescent="0.45">
      <c r="A4115" s="84">
        <v>0</v>
      </c>
      <c r="B4115" s="84">
        <v>0</v>
      </c>
      <c r="C4115" s="84"/>
      <c r="D4115" s="84">
        <v>2021</v>
      </c>
      <c r="E4115" s="84"/>
      <c r="F4115" s="85">
        <v>11.19743793970504</v>
      </c>
      <c r="G4115" s="86"/>
    </row>
    <row r="4116" spans="1:7" x14ac:dyDescent="0.45">
      <c r="A4116" s="84">
        <v>0</v>
      </c>
      <c r="B4116" s="84">
        <v>0</v>
      </c>
      <c r="C4116" s="84"/>
      <c r="D4116" s="84">
        <v>2021</v>
      </c>
      <c r="E4116" s="84"/>
      <c r="F4116" s="85">
        <v>31.358854161234781</v>
      </c>
      <c r="G4116" s="86"/>
    </row>
    <row r="4117" spans="1:7" x14ac:dyDescent="0.45">
      <c r="A4117" s="84">
        <v>0</v>
      </c>
      <c r="B4117" s="84">
        <v>0</v>
      </c>
      <c r="C4117" s="84"/>
      <c r="D4117" s="84">
        <v>2021</v>
      </c>
      <c r="E4117" s="84"/>
      <c r="F4117" s="85">
        <v>8.0161424858547914</v>
      </c>
      <c r="G4117" s="86"/>
    </row>
    <row r="4118" spans="1:7" x14ac:dyDescent="0.45">
      <c r="A4118" s="84">
        <v>0</v>
      </c>
      <c r="B4118" s="84">
        <v>0</v>
      </c>
      <c r="C4118" s="84"/>
      <c r="D4118" s="84">
        <v>2021</v>
      </c>
      <c r="E4118" s="84"/>
      <c r="F4118" s="85">
        <v>3.035390039589525</v>
      </c>
      <c r="G4118" s="86"/>
    </row>
    <row r="4119" spans="1:7" x14ac:dyDescent="0.45">
      <c r="A4119" s="84">
        <v>0</v>
      </c>
      <c r="B4119" s="84">
        <v>0</v>
      </c>
      <c r="C4119" s="84"/>
      <c r="D4119" s="84">
        <v>2021</v>
      </c>
      <c r="E4119" s="84"/>
      <c r="F4119" s="85">
        <v>26.210042789809489</v>
      </c>
      <c r="G4119" s="86"/>
    </row>
    <row r="4120" spans="1:7" x14ac:dyDescent="0.45">
      <c r="A4120" s="84">
        <v>0</v>
      </c>
      <c r="B4120" s="84">
        <v>0</v>
      </c>
      <c r="C4120" s="84"/>
      <c r="D4120" s="84">
        <v>2021</v>
      </c>
      <c r="E4120" s="84"/>
      <c r="F4120" s="85">
        <v>15.10065456288002</v>
      </c>
      <c r="G4120" s="86"/>
    </row>
    <row r="4121" spans="1:7" x14ac:dyDescent="0.45">
      <c r="A4121" s="84">
        <v>0</v>
      </c>
      <c r="B4121" s="84">
        <v>0</v>
      </c>
      <c r="C4121" s="84"/>
      <c r="D4121" s="84">
        <v>2021</v>
      </c>
      <c r="E4121" s="84"/>
      <c r="F4121" s="85">
        <v>51.134509515640516</v>
      </c>
      <c r="G4121" s="86"/>
    </row>
    <row r="4122" spans="1:7" x14ac:dyDescent="0.45">
      <c r="A4122" s="84">
        <v>0</v>
      </c>
      <c r="B4122" s="84">
        <v>0</v>
      </c>
      <c r="C4122" s="84"/>
      <c r="D4122" s="84">
        <v>2021</v>
      </c>
      <c r="E4122" s="84"/>
      <c r="F4122" s="85">
        <v>41.000464747394957</v>
      </c>
      <c r="G4122" s="86"/>
    </row>
    <row r="4123" spans="1:7" x14ac:dyDescent="0.45">
      <c r="A4123" s="84">
        <v>0</v>
      </c>
      <c r="B4123" s="84">
        <v>0</v>
      </c>
      <c r="C4123" s="84"/>
      <c r="D4123" s="84">
        <v>2021</v>
      </c>
      <c r="E4123" s="84"/>
      <c r="F4123" s="85">
        <v>26.708001912199951</v>
      </c>
      <c r="G4123" s="86"/>
    </row>
    <row r="4124" spans="1:7" x14ac:dyDescent="0.45">
      <c r="A4124" s="84">
        <v>0</v>
      </c>
      <c r="B4124" s="84">
        <v>0</v>
      </c>
      <c r="C4124" s="84"/>
      <c r="D4124" s="84">
        <v>2021</v>
      </c>
      <c r="E4124" s="84"/>
      <c r="F4124" s="85">
        <v>41.420648022657318</v>
      </c>
      <c r="G4124" s="86"/>
    </row>
    <row r="4125" spans="1:7" x14ac:dyDescent="0.45">
      <c r="A4125" s="84">
        <v>0</v>
      </c>
      <c r="B4125" s="84">
        <v>0</v>
      </c>
      <c r="C4125" s="84"/>
      <c r="D4125" s="84">
        <v>2021</v>
      </c>
      <c r="E4125" s="84"/>
      <c r="F4125" s="85">
        <v>36.330618745027792</v>
      </c>
      <c r="G4125" s="86"/>
    </row>
    <row r="4126" spans="1:7" x14ac:dyDescent="0.45">
      <c r="A4126" s="84">
        <v>0</v>
      </c>
      <c r="B4126" s="84">
        <v>0</v>
      </c>
      <c r="C4126" s="84"/>
      <c r="D4126" s="84">
        <v>2021</v>
      </c>
      <c r="E4126" s="84"/>
      <c r="F4126" s="85">
        <v>29.375497447762719</v>
      </c>
      <c r="G4126" s="86"/>
    </row>
    <row r="4127" spans="1:7" x14ac:dyDescent="0.45">
      <c r="A4127" s="84">
        <v>0</v>
      </c>
      <c r="B4127" s="84">
        <v>0</v>
      </c>
      <c r="C4127" s="84"/>
      <c r="D4127" s="84">
        <v>2021</v>
      </c>
      <c r="E4127" s="84"/>
      <c r="F4127" s="85">
        <v>19.115512585256031</v>
      </c>
      <c r="G4127" s="86"/>
    </row>
    <row r="4128" spans="1:7" x14ac:dyDescent="0.45">
      <c r="A4128" s="84">
        <v>0</v>
      </c>
      <c r="B4128" s="84">
        <v>0</v>
      </c>
      <c r="C4128" s="84"/>
      <c r="D4128" s="84">
        <v>2021</v>
      </c>
      <c r="E4128" s="84"/>
      <c r="F4128" s="85">
        <v>47.366834135217218</v>
      </c>
      <c r="G4128" s="86"/>
    </row>
    <row r="4129" spans="1:7" x14ac:dyDescent="0.45">
      <c r="A4129" s="84">
        <v>0</v>
      </c>
      <c r="B4129" s="84">
        <v>0</v>
      </c>
      <c r="C4129" s="84"/>
      <c r="D4129" s="84">
        <v>2021</v>
      </c>
      <c r="E4129" s="84"/>
      <c r="F4129" s="85">
        <v>16.663740060898238</v>
      </c>
      <c r="G4129" s="86"/>
    </row>
    <row r="4130" spans="1:7" x14ac:dyDescent="0.45">
      <c r="A4130" s="84">
        <v>0</v>
      </c>
      <c r="B4130" s="84">
        <v>0</v>
      </c>
      <c r="C4130" s="84"/>
      <c r="D4130" s="84">
        <v>2021</v>
      </c>
      <c r="E4130" s="84"/>
      <c r="F4130" s="85">
        <v>15.160463480802481</v>
      </c>
      <c r="G4130" s="86"/>
    </row>
    <row r="4131" spans="1:7" x14ac:dyDescent="0.45">
      <c r="A4131" s="84">
        <v>0</v>
      </c>
      <c r="B4131" s="84">
        <v>0</v>
      </c>
      <c r="C4131" s="84"/>
      <c r="D4131" s="84">
        <v>2021</v>
      </c>
      <c r="E4131" s="84"/>
      <c r="F4131" s="85">
        <v>98.221601887612394</v>
      </c>
      <c r="G4131" s="86"/>
    </row>
    <row r="4132" spans="1:7" x14ac:dyDescent="0.45">
      <c r="A4132" s="84">
        <v>0</v>
      </c>
      <c r="B4132" s="84">
        <v>0</v>
      </c>
      <c r="C4132" s="84"/>
      <c r="D4132" s="84">
        <v>2021</v>
      </c>
      <c r="E4132" s="84"/>
      <c r="F4132" s="85">
        <v>22.46139658461874</v>
      </c>
      <c r="G4132" s="86"/>
    </row>
    <row r="4133" spans="1:7" x14ac:dyDescent="0.45">
      <c r="A4133" s="84">
        <v>0</v>
      </c>
      <c r="B4133" s="84">
        <v>0</v>
      </c>
      <c r="C4133" s="84"/>
      <c r="D4133" s="84">
        <v>2021</v>
      </c>
      <c r="E4133" s="84"/>
      <c r="F4133" s="85">
        <v>21.713165873063371</v>
      </c>
      <c r="G4133" s="86"/>
    </row>
    <row r="4134" spans="1:7" x14ac:dyDescent="0.45">
      <c r="A4134" s="84">
        <v>0</v>
      </c>
      <c r="B4134" s="84">
        <v>0</v>
      </c>
      <c r="C4134" s="84"/>
      <c r="D4134" s="84">
        <v>2021</v>
      </c>
      <c r="E4134" s="84"/>
      <c r="F4134" s="85">
        <v>5.1948332988252144</v>
      </c>
      <c r="G4134" s="86"/>
    </row>
    <row r="4135" spans="1:7" x14ac:dyDescent="0.45">
      <c r="A4135" s="84">
        <v>0</v>
      </c>
      <c r="B4135" s="84">
        <v>0</v>
      </c>
      <c r="C4135" s="84"/>
      <c r="D4135" s="84">
        <v>2021</v>
      </c>
      <c r="E4135" s="84"/>
      <c r="F4135" s="85">
        <v>11.08703940521155</v>
      </c>
      <c r="G4135" s="86"/>
    </row>
    <row r="4136" spans="1:7" x14ac:dyDescent="0.45">
      <c r="A4136" s="84">
        <v>0</v>
      </c>
      <c r="B4136" s="84">
        <v>0</v>
      </c>
      <c r="C4136" s="84"/>
      <c r="D4136" s="84">
        <v>2021</v>
      </c>
      <c r="E4136" s="84"/>
      <c r="F4136" s="85">
        <v>56.087298736741261</v>
      </c>
      <c r="G4136" s="86"/>
    </row>
    <row r="4137" spans="1:7" x14ac:dyDescent="0.45">
      <c r="A4137" s="84">
        <v>0</v>
      </c>
      <c r="B4137" s="84">
        <v>0</v>
      </c>
      <c r="C4137" s="84"/>
      <c r="D4137" s="84">
        <v>2021</v>
      </c>
      <c r="E4137" s="84"/>
      <c r="F4137" s="85">
        <v>29.099357836382001</v>
      </c>
      <c r="G4137" s="86"/>
    </row>
    <row r="4138" spans="1:7" x14ac:dyDescent="0.45">
      <c r="A4138" s="84">
        <v>0</v>
      </c>
      <c r="B4138" s="84">
        <v>0</v>
      </c>
      <c r="C4138" s="84"/>
      <c r="D4138" s="84">
        <v>2021</v>
      </c>
      <c r="E4138" s="84"/>
      <c r="F4138" s="85">
        <v>42.475409348203712</v>
      </c>
      <c r="G4138" s="86"/>
    </row>
    <row r="4139" spans="1:7" x14ac:dyDescent="0.45">
      <c r="A4139" s="84">
        <v>0</v>
      </c>
      <c r="B4139" s="84">
        <v>0</v>
      </c>
      <c r="C4139" s="84"/>
      <c r="D4139" s="84">
        <v>2021</v>
      </c>
      <c r="E4139" s="84"/>
      <c r="F4139" s="85">
        <v>5.3290970041853916</v>
      </c>
      <c r="G4139" s="86"/>
    </row>
    <row r="4140" spans="1:7" x14ac:dyDescent="0.45">
      <c r="A4140" s="84">
        <v>0</v>
      </c>
      <c r="B4140" s="84">
        <v>0</v>
      </c>
      <c r="C4140" s="84"/>
      <c r="D4140" s="84">
        <v>2021</v>
      </c>
      <c r="E4140" s="84"/>
      <c r="F4140" s="85">
        <v>35.647479463547633</v>
      </c>
      <c r="G4140" s="86"/>
    </row>
    <row r="4141" spans="1:7" x14ac:dyDescent="0.45">
      <c r="A4141" s="84">
        <v>0</v>
      </c>
      <c r="B4141" s="84">
        <v>0</v>
      </c>
      <c r="C4141" s="84"/>
      <c r="D4141" s="84">
        <v>2021</v>
      </c>
      <c r="E4141" s="84"/>
      <c r="F4141" s="85">
        <v>69.071405042236009</v>
      </c>
      <c r="G4141" s="86"/>
    </row>
    <row r="4142" spans="1:7" x14ac:dyDescent="0.45">
      <c r="A4142" s="84">
        <v>0</v>
      </c>
      <c r="B4142" s="84">
        <v>0</v>
      </c>
      <c r="C4142" s="84"/>
      <c r="D4142" s="84">
        <v>2021</v>
      </c>
      <c r="E4142" s="84"/>
      <c r="F4142" s="85">
        <v>29.72438923455578</v>
      </c>
      <c r="G4142" s="86"/>
    </row>
    <row r="4143" spans="1:7" x14ac:dyDescent="0.45">
      <c r="A4143" s="84"/>
      <c r="B4143" s="84"/>
      <c r="C4143" s="84"/>
      <c r="D4143" s="84">
        <v>2018</v>
      </c>
      <c r="E4143" s="84"/>
      <c r="F4143" s="85">
        <v>34.255791402378101</v>
      </c>
      <c r="G4143" s="86"/>
    </row>
    <row r="4144" spans="1:7" x14ac:dyDescent="0.45">
      <c r="A4144" s="84">
        <v>106015</v>
      </c>
      <c r="B4144" s="84">
        <v>160</v>
      </c>
      <c r="C4144" s="84" t="s">
        <v>109</v>
      </c>
      <c r="D4144" s="84">
        <v>2006</v>
      </c>
      <c r="E4144" s="84" t="s">
        <v>108</v>
      </c>
      <c r="F4144" s="85">
        <v>63.862787507390763</v>
      </c>
      <c r="G4144" s="86"/>
    </row>
    <row r="4145" spans="1:7" x14ac:dyDescent="0.45">
      <c r="A4145" s="84">
        <v>108931</v>
      </c>
      <c r="B4145" s="84">
        <v>90</v>
      </c>
      <c r="C4145" s="84" t="s">
        <v>109</v>
      </c>
      <c r="D4145" s="84">
        <v>2006</v>
      </c>
      <c r="E4145" s="84" t="s">
        <v>108</v>
      </c>
      <c r="F4145" s="85">
        <v>47.081227850841053</v>
      </c>
      <c r="G4145" s="86"/>
    </row>
    <row r="4146" spans="1:7" x14ac:dyDescent="0.45">
      <c r="A4146" s="84">
        <v>108939</v>
      </c>
      <c r="B4146" s="84">
        <v>63</v>
      </c>
      <c r="C4146" s="84" t="s">
        <v>109</v>
      </c>
      <c r="D4146" s="84">
        <v>2007</v>
      </c>
      <c r="E4146" s="84" t="s">
        <v>108</v>
      </c>
      <c r="F4146" s="85">
        <v>50.882431822011696</v>
      </c>
      <c r="G4146" s="86"/>
    </row>
    <row r="4147" spans="1:7" x14ac:dyDescent="0.45">
      <c r="A4147" s="84">
        <v>108943</v>
      </c>
      <c r="B4147" s="84">
        <v>63</v>
      </c>
      <c r="C4147" s="84" t="s">
        <v>109</v>
      </c>
      <c r="D4147" s="84">
        <v>2007</v>
      </c>
      <c r="E4147" s="84" t="s">
        <v>108</v>
      </c>
      <c r="F4147" s="85">
        <v>157.30514909869709</v>
      </c>
      <c r="G4147" s="86"/>
    </row>
    <row r="4148" spans="1:7" x14ac:dyDescent="0.45">
      <c r="A4148" s="84">
        <v>109364</v>
      </c>
      <c r="B4148" s="84">
        <v>110</v>
      </c>
      <c r="C4148" s="84" t="s">
        <v>109</v>
      </c>
      <c r="D4148" s="84">
        <v>2007</v>
      </c>
      <c r="E4148" s="84" t="s">
        <v>108</v>
      </c>
      <c r="F4148" s="85">
        <v>131.3048214800238</v>
      </c>
      <c r="G4148" s="86"/>
    </row>
    <row r="4149" spans="1:7" x14ac:dyDescent="0.45">
      <c r="A4149" s="84">
        <v>109424</v>
      </c>
      <c r="B4149" s="84">
        <v>160</v>
      </c>
      <c r="C4149" s="84" t="s">
        <v>109</v>
      </c>
      <c r="D4149" s="84">
        <v>2006</v>
      </c>
      <c r="E4149" s="84" t="s">
        <v>108</v>
      </c>
      <c r="F4149" s="85">
        <v>188.2027497430571</v>
      </c>
      <c r="G4149" s="86"/>
    </row>
    <row r="4150" spans="1:7" x14ac:dyDescent="0.45">
      <c r="A4150" s="84">
        <v>109425</v>
      </c>
      <c r="B4150" s="84">
        <v>160</v>
      </c>
      <c r="C4150" s="84" t="s">
        <v>109</v>
      </c>
      <c r="D4150" s="84">
        <v>2006</v>
      </c>
      <c r="E4150" s="84" t="s">
        <v>108</v>
      </c>
      <c r="F4150" s="85">
        <v>43.164744527749939</v>
      </c>
      <c r="G4150" s="86"/>
    </row>
    <row r="4151" spans="1:7" x14ac:dyDescent="0.45">
      <c r="A4151" s="84">
        <v>113391</v>
      </c>
      <c r="B4151" s="84">
        <v>63</v>
      </c>
      <c r="C4151" s="84" t="s">
        <v>109</v>
      </c>
      <c r="D4151" s="84">
        <v>2009</v>
      </c>
      <c r="E4151" s="84" t="s">
        <v>108</v>
      </c>
      <c r="F4151" s="85">
        <v>69.625224211596404</v>
      </c>
      <c r="G4151" s="86"/>
    </row>
    <row r="4152" spans="1:7" x14ac:dyDescent="0.45">
      <c r="A4152" s="84">
        <v>114189</v>
      </c>
      <c r="B4152" s="84">
        <v>90</v>
      </c>
      <c r="C4152" s="84" t="s">
        <v>109</v>
      </c>
      <c r="D4152" s="84">
        <v>2007</v>
      </c>
      <c r="E4152" s="84" t="s">
        <v>108</v>
      </c>
      <c r="F4152" s="85">
        <v>104.5840648369785</v>
      </c>
      <c r="G4152" s="86"/>
    </row>
    <row r="4153" spans="1:7" x14ac:dyDescent="0.45">
      <c r="A4153" s="84">
        <v>114962</v>
      </c>
      <c r="B4153" s="84">
        <v>63</v>
      </c>
      <c r="C4153" s="84" t="s">
        <v>109</v>
      </c>
      <c r="D4153" s="84">
        <v>2004</v>
      </c>
      <c r="E4153" s="84" t="s">
        <v>108</v>
      </c>
      <c r="F4153" s="85">
        <v>111.18110976406621</v>
      </c>
      <c r="G4153" s="86"/>
    </row>
    <row r="4154" spans="1:7" x14ac:dyDescent="0.45">
      <c r="A4154" s="84">
        <v>114966</v>
      </c>
      <c r="B4154" s="84">
        <v>63</v>
      </c>
      <c r="C4154" s="84" t="s">
        <v>109</v>
      </c>
      <c r="D4154" s="84">
        <v>2004</v>
      </c>
      <c r="E4154" s="84" t="s">
        <v>108</v>
      </c>
      <c r="F4154" s="85">
        <v>108.6511231153244</v>
      </c>
      <c r="G4154" s="86"/>
    </row>
    <row r="4155" spans="1:7" x14ac:dyDescent="0.45">
      <c r="A4155" s="84">
        <v>114967</v>
      </c>
      <c r="B4155" s="84">
        <v>40</v>
      </c>
      <c r="C4155" s="84" t="s">
        <v>109</v>
      </c>
      <c r="D4155" s="84">
        <v>2004</v>
      </c>
      <c r="E4155" s="84" t="s">
        <v>108</v>
      </c>
      <c r="F4155" s="85">
        <v>67.58688912468898</v>
      </c>
      <c r="G4155" s="86"/>
    </row>
    <row r="4156" spans="1:7" x14ac:dyDescent="0.45">
      <c r="A4156" s="84">
        <v>114968</v>
      </c>
      <c r="B4156" s="84">
        <v>110</v>
      </c>
      <c r="C4156" s="84" t="s">
        <v>109</v>
      </c>
      <c r="D4156" s="84">
        <v>2004</v>
      </c>
      <c r="E4156" s="84" t="s">
        <v>108</v>
      </c>
      <c r="F4156" s="85">
        <v>383.56254017309311</v>
      </c>
      <c r="G4156" s="86" t="s">
        <v>269</v>
      </c>
    </row>
    <row r="4157" spans="1:7" x14ac:dyDescent="0.45">
      <c r="A4157" s="84">
        <v>114969</v>
      </c>
      <c r="B4157" s="84">
        <v>160</v>
      </c>
      <c r="C4157" s="84" t="s">
        <v>109</v>
      </c>
      <c r="D4157" s="84">
        <v>2004</v>
      </c>
      <c r="E4157" s="84" t="s">
        <v>108</v>
      </c>
      <c r="F4157" s="85">
        <v>58.891180458449128</v>
      </c>
      <c r="G4157" s="86" t="s">
        <v>269</v>
      </c>
    </row>
    <row r="4158" spans="1:7" x14ac:dyDescent="0.45">
      <c r="A4158" s="84">
        <v>118094</v>
      </c>
      <c r="B4158" s="84">
        <v>110</v>
      </c>
      <c r="C4158" s="84" t="s">
        <v>109</v>
      </c>
      <c r="D4158" s="84">
        <v>2009</v>
      </c>
      <c r="E4158" s="84" t="s">
        <v>108</v>
      </c>
      <c r="F4158" s="85">
        <v>9.2434439233994432</v>
      </c>
      <c r="G4158" s="86"/>
    </row>
    <row r="4159" spans="1:7" x14ac:dyDescent="0.45">
      <c r="A4159" s="84">
        <v>118125</v>
      </c>
      <c r="B4159" s="84">
        <v>110</v>
      </c>
      <c r="C4159" s="84" t="s">
        <v>109</v>
      </c>
      <c r="D4159" s="84">
        <v>2009</v>
      </c>
      <c r="E4159" s="84" t="s">
        <v>108</v>
      </c>
      <c r="F4159" s="85">
        <v>2.8234423142884508</v>
      </c>
      <c r="G4159" s="86"/>
    </row>
    <row r="4160" spans="1:7" x14ac:dyDescent="0.45">
      <c r="A4160" s="84">
        <v>118133</v>
      </c>
      <c r="B4160" s="84">
        <v>63</v>
      </c>
      <c r="C4160" s="84" t="s">
        <v>109</v>
      </c>
      <c r="D4160" s="84">
        <v>2009</v>
      </c>
      <c r="E4160" s="84" t="s">
        <v>108</v>
      </c>
      <c r="F4160" s="85">
        <v>82.149958956997921</v>
      </c>
      <c r="G4160" s="86"/>
    </row>
    <row r="4161" spans="1:7" x14ac:dyDescent="0.45">
      <c r="A4161" s="84">
        <v>118146</v>
      </c>
      <c r="B4161" s="84">
        <v>40</v>
      </c>
      <c r="C4161" s="84" t="s">
        <v>109</v>
      </c>
      <c r="D4161" s="84">
        <v>2009</v>
      </c>
      <c r="E4161" s="84" t="s">
        <v>108</v>
      </c>
      <c r="F4161" s="85">
        <v>32.716825734446218</v>
      </c>
      <c r="G4161" s="86"/>
    </row>
    <row r="4162" spans="1:7" x14ac:dyDescent="0.45">
      <c r="A4162" s="84">
        <v>118159</v>
      </c>
      <c r="B4162" s="84">
        <v>40</v>
      </c>
      <c r="C4162" s="84" t="s">
        <v>109</v>
      </c>
      <c r="D4162" s="84">
        <v>2009</v>
      </c>
      <c r="E4162" s="84" t="s">
        <v>108</v>
      </c>
      <c r="F4162" s="85">
        <v>62.061664586236851</v>
      </c>
      <c r="G4162" s="86"/>
    </row>
    <row r="4163" spans="1:7" x14ac:dyDescent="0.45">
      <c r="A4163" s="84">
        <v>118170</v>
      </c>
      <c r="B4163" s="84">
        <v>63</v>
      </c>
      <c r="C4163" s="84" t="s">
        <v>109</v>
      </c>
      <c r="D4163" s="84">
        <v>2009</v>
      </c>
      <c r="E4163" s="84" t="s">
        <v>108</v>
      </c>
      <c r="F4163" s="85">
        <v>35.584323390549933</v>
      </c>
      <c r="G4163" s="86"/>
    </row>
    <row r="4164" spans="1:7" x14ac:dyDescent="0.45">
      <c r="A4164" s="84">
        <v>118172</v>
      </c>
      <c r="B4164" s="84">
        <v>110</v>
      </c>
      <c r="C4164" s="84" t="s">
        <v>109</v>
      </c>
      <c r="D4164" s="84">
        <v>2009</v>
      </c>
      <c r="E4164" s="84" t="s">
        <v>108</v>
      </c>
      <c r="F4164" s="85">
        <v>436.63338598118759</v>
      </c>
      <c r="G4164" s="86"/>
    </row>
    <row r="4165" spans="1:7" x14ac:dyDescent="0.45">
      <c r="A4165" s="84">
        <v>118186</v>
      </c>
      <c r="B4165" s="84">
        <v>40</v>
      </c>
      <c r="C4165" s="84" t="s">
        <v>109</v>
      </c>
      <c r="D4165" s="84">
        <v>2009</v>
      </c>
      <c r="E4165" s="84" t="s">
        <v>108</v>
      </c>
      <c r="F4165" s="85">
        <v>42.669279160699297</v>
      </c>
      <c r="G4165" s="86"/>
    </row>
    <row r="4166" spans="1:7" x14ac:dyDescent="0.45">
      <c r="A4166" s="84">
        <v>118191</v>
      </c>
      <c r="B4166" s="84">
        <v>40</v>
      </c>
      <c r="C4166" s="84" t="s">
        <v>109</v>
      </c>
      <c r="D4166" s="84">
        <v>2009</v>
      </c>
      <c r="E4166" s="84" t="s">
        <v>108</v>
      </c>
      <c r="F4166" s="85">
        <v>50.507074479266947</v>
      </c>
      <c r="G4166" s="86"/>
    </row>
    <row r="4167" spans="1:7" x14ac:dyDescent="0.45">
      <c r="A4167" s="84">
        <v>118203</v>
      </c>
      <c r="B4167" s="84">
        <v>40</v>
      </c>
      <c r="C4167" s="84" t="s">
        <v>109</v>
      </c>
      <c r="D4167" s="84">
        <v>2009</v>
      </c>
      <c r="E4167" s="84" t="s">
        <v>108</v>
      </c>
      <c r="F4167" s="85">
        <v>51.393309194785893</v>
      </c>
      <c r="G4167" s="86"/>
    </row>
    <row r="4168" spans="1:7" x14ac:dyDescent="0.45">
      <c r="A4168" s="84">
        <v>118209</v>
      </c>
      <c r="B4168" s="84">
        <v>40</v>
      </c>
      <c r="C4168" s="84" t="s">
        <v>109</v>
      </c>
      <c r="D4168" s="84">
        <v>2009</v>
      </c>
      <c r="E4168" s="84" t="s">
        <v>108</v>
      </c>
      <c r="F4168" s="85">
        <v>135.11144864497041</v>
      </c>
      <c r="G4168" s="86"/>
    </row>
    <row r="4169" spans="1:7" x14ac:dyDescent="0.45">
      <c r="A4169" s="84">
        <v>118219</v>
      </c>
      <c r="B4169" s="84">
        <v>90</v>
      </c>
      <c r="C4169" s="84" t="s">
        <v>109</v>
      </c>
      <c r="D4169" s="84">
        <v>2009</v>
      </c>
      <c r="E4169" s="84" t="s">
        <v>108</v>
      </c>
      <c r="F4169" s="85">
        <v>195.1863383876487</v>
      </c>
      <c r="G4169" s="86"/>
    </row>
    <row r="4170" spans="1:7" x14ac:dyDescent="0.45">
      <c r="A4170" s="84">
        <v>118220</v>
      </c>
      <c r="B4170" s="84">
        <v>110</v>
      </c>
      <c r="C4170" s="84" t="s">
        <v>109</v>
      </c>
      <c r="D4170" s="84">
        <v>2009</v>
      </c>
      <c r="E4170" s="84" t="s">
        <v>108</v>
      </c>
      <c r="F4170" s="85">
        <v>7.4608044491143541</v>
      </c>
      <c r="G4170" s="86"/>
    </row>
    <row r="4171" spans="1:7" x14ac:dyDescent="0.45">
      <c r="A4171" s="84">
        <v>118235</v>
      </c>
      <c r="B4171" s="84">
        <v>110</v>
      </c>
      <c r="C4171" s="84" t="s">
        <v>109</v>
      </c>
      <c r="D4171" s="84">
        <v>2009</v>
      </c>
      <c r="E4171" s="84" t="s">
        <v>108</v>
      </c>
      <c r="F4171" s="85">
        <v>166.0722219321236</v>
      </c>
      <c r="G4171" s="86"/>
    </row>
    <row r="4172" spans="1:7" x14ac:dyDescent="0.45">
      <c r="A4172" s="84">
        <v>118243</v>
      </c>
      <c r="B4172" s="84">
        <v>40</v>
      </c>
      <c r="C4172" s="84" t="s">
        <v>109</v>
      </c>
      <c r="D4172" s="84">
        <v>2009</v>
      </c>
      <c r="E4172" s="84" t="s">
        <v>108</v>
      </c>
      <c r="F4172" s="85">
        <v>71.840080667090604</v>
      </c>
      <c r="G4172" s="86"/>
    </row>
    <row r="4173" spans="1:7" x14ac:dyDescent="0.45">
      <c r="A4173" s="84">
        <v>118251</v>
      </c>
      <c r="B4173" s="84">
        <v>90</v>
      </c>
      <c r="C4173" s="84" t="s">
        <v>109</v>
      </c>
      <c r="D4173" s="84">
        <v>2009</v>
      </c>
      <c r="E4173" s="84" t="s">
        <v>108</v>
      </c>
      <c r="F4173" s="85">
        <v>19.858022006830151</v>
      </c>
      <c r="G4173" s="86"/>
    </row>
    <row r="4174" spans="1:7" x14ac:dyDescent="0.45">
      <c r="A4174" s="84">
        <v>118252</v>
      </c>
      <c r="B4174" s="84">
        <v>100</v>
      </c>
      <c r="C4174" s="84" t="s">
        <v>112</v>
      </c>
      <c r="D4174" s="84">
        <v>1901</v>
      </c>
      <c r="E4174" s="84" t="s">
        <v>108</v>
      </c>
      <c r="F4174" s="85">
        <v>203.1968412433061</v>
      </c>
      <c r="G4174" s="86"/>
    </row>
    <row r="4175" spans="1:7" x14ac:dyDescent="0.45">
      <c r="A4175" s="84">
        <v>118316</v>
      </c>
      <c r="B4175" s="84">
        <v>63</v>
      </c>
      <c r="C4175" s="84" t="s">
        <v>109</v>
      </c>
      <c r="D4175" s="84">
        <v>2009</v>
      </c>
      <c r="E4175" s="84" t="s">
        <v>108</v>
      </c>
      <c r="F4175" s="85">
        <v>50.982266899908979</v>
      </c>
      <c r="G4175" s="86"/>
    </row>
    <row r="4176" spans="1:7" x14ac:dyDescent="0.45">
      <c r="A4176" s="84">
        <v>118317</v>
      </c>
      <c r="B4176" s="84">
        <v>110</v>
      </c>
      <c r="C4176" s="84" t="s">
        <v>109</v>
      </c>
      <c r="D4176" s="84">
        <v>2009</v>
      </c>
      <c r="E4176" s="84" t="s">
        <v>108</v>
      </c>
      <c r="F4176" s="85">
        <v>279.20574694776462</v>
      </c>
      <c r="G4176" s="86"/>
    </row>
    <row r="4177" spans="1:7" x14ac:dyDescent="0.45">
      <c r="A4177" s="84">
        <v>118346</v>
      </c>
      <c r="B4177" s="84">
        <v>90</v>
      </c>
      <c r="C4177" s="84" t="s">
        <v>109</v>
      </c>
      <c r="D4177" s="84">
        <v>1901</v>
      </c>
      <c r="E4177" s="84" t="s">
        <v>108</v>
      </c>
      <c r="F4177" s="85">
        <v>127.7092808963382</v>
      </c>
      <c r="G4177" s="86"/>
    </row>
    <row r="4178" spans="1:7" x14ac:dyDescent="0.45">
      <c r="A4178" s="84">
        <v>118348</v>
      </c>
      <c r="B4178" s="84">
        <v>110</v>
      </c>
      <c r="C4178" s="84" t="s">
        <v>109</v>
      </c>
      <c r="D4178" s="84">
        <v>2009</v>
      </c>
      <c r="E4178" s="84" t="s">
        <v>108</v>
      </c>
      <c r="F4178" s="85">
        <v>708.36446346389266</v>
      </c>
      <c r="G4178" s="86"/>
    </row>
    <row r="4179" spans="1:7" ht="19.5" x14ac:dyDescent="0.45">
      <c r="A4179" s="84">
        <v>118350</v>
      </c>
      <c r="B4179" s="84">
        <v>63</v>
      </c>
      <c r="C4179" s="84" t="s">
        <v>109</v>
      </c>
      <c r="D4179" s="84">
        <v>2009</v>
      </c>
      <c r="E4179" s="84" t="s">
        <v>108</v>
      </c>
      <c r="F4179" s="85">
        <v>45.995057495999021</v>
      </c>
      <c r="G4179" s="86" t="s">
        <v>354</v>
      </c>
    </row>
    <row r="4180" spans="1:7" x14ac:dyDescent="0.45">
      <c r="A4180" s="84">
        <v>118361</v>
      </c>
      <c r="B4180" s="84">
        <v>110</v>
      </c>
      <c r="C4180" s="84" t="s">
        <v>109</v>
      </c>
      <c r="D4180" s="84">
        <v>2009</v>
      </c>
      <c r="E4180" s="84" t="s">
        <v>108</v>
      </c>
      <c r="F4180" s="85">
        <v>21.864662329460941</v>
      </c>
      <c r="G4180" s="86"/>
    </row>
    <row r="4181" spans="1:7" x14ac:dyDescent="0.45">
      <c r="A4181" s="84">
        <v>118374</v>
      </c>
      <c r="B4181" s="84">
        <v>110</v>
      </c>
      <c r="C4181" s="84" t="s">
        <v>109</v>
      </c>
      <c r="D4181" s="84">
        <v>2009</v>
      </c>
      <c r="E4181" s="84" t="s">
        <v>108</v>
      </c>
      <c r="F4181" s="85">
        <v>239.6906081665457</v>
      </c>
      <c r="G4181" s="86"/>
    </row>
    <row r="4182" spans="1:7" x14ac:dyDescent="0.45">
      <c r="A4182" s="84">
        <v>118389</v>
      </c>
      <c r="B4182" s="84">
        <v>32</v>
      </c>
      <c r="C4182" s="84" t="s">
        <v>111</v>
      </c>
      <c r="D4182" s="84">
        <v>1901</v>
      </c>
      <c r="E4182" s="84" t="s">
        <v>108</v>
      </c>
      <c r="F4182" s="85">
        <v>30.374493705517722</v>
      </c>
      <c r="G4182" s="86"/>
    </row>
    <row r="4183" spans="1:7" x14ac:dyDescent="0.45">
      <c r="A4183" s="84">
        <v>118393</v>
      </c>
      <c r="B4183" s="84">
        <v>50</v>
      </c>
      <c r="C4183" s="84" t="s">
        <v>109</v>
      </c>
      <c r="D4183" s="84">
        <v>2009</v>
      </c>
      <c r="E4183" s="84" t="s">
        <v>108</v>
      </c>
      <c r="F4183" s="85">
        <v>3.4538133375315999E-2</v>
      </c>
      <c r="G4183" s="86" t="s">
        <v>355</v>
      </c>
    </row>
    <row r="4184" spans="1:7" x14ac:dyDescent="0.45">
      <c r="A4184" s="84">
        <v>118428</v>
      </c>
      <c r="B4184" s="84">
        <v>110</v>
      </c>
      <c r="C4184" s="84" t="s">
        <v>114</v>
      </c>
      <c r="D4184" s="84">
        <v>1901</v>
      </c>
      <c r="E4184" s="84" t="s">
        <v>108</v>
      </c>
      <c r="F4184" s="85">
        <v>2.7423991519499582</v>
      </c>
      <c r="G4184" s="86"/>
    </row>
    <row r="4185" spans="1:7" x14ac:dyDescent="0.45">
      <c r="A4185" s="84">
        <v>118429</v>
      </c>
      <c r="B4185" s="84">
        <v>110</v>
      </c>
      <c r="C4185" s="84" t="s">
        <v>109</v>
      </c>
      <c r="D4185" s="84">
        <v>2009</v>
      </c>
      <c r="E4185" s="84" t="s">
        <v>108</v>
      </c>
      <c r="F4185" s="85">
        <v>133.60021025882881</v>
      </c>
      <c r="G4185" s="86"/>
    </row>
    <row r="4186" spans="1:7" x14ac:dyDescent="0.45">
      <c r="A4186" s="84">
        <v>118439</v>
      </c>
      <c r="B4186" s="84">
        <v>40</v>
      </c>
      <c r="C4186" s="84" t="s">
        <v>109</v>
      </c>
      <c r="D4186" s="84">
        <v>2009</v>
      </c>
      <c r="E4186" s="84" t="s">
        <v>108</v>
      </c>
      <c r="F4186" s="85">
        <v>46.868722722229151</v>
      </c>
      <c r="G4186" s="86"/>
    </row>
    <row r="4187" spans="1:7" x14ac:dyDescent="0.45">
      <c r="A4187" s="84">
        <v>118441</v>
      </c>
      <c r="B4187" s="84">
        <v>110</v>
      </c>
      <c r="C4187" s="84" t="s">
        <v>109</v>
      </c>
      <c r="D4187" s="84">
        <v>2009</v>
      </c>
      <c r="E4187" s="84" t="s">
        <v>108</v>
      </c>
      <c r="F4187" s="85">
        <v>821.45148960925849</v>
      </c>
      <c r="G4187" s="86"/>
    </row>
    <row r="4188" spans="1:7" x14ac:dyDescent="0.45">
      <c r="A4188" s="84">
        <v>118442</v>
      </c>
      <c r="B4188" s="84">
        <v>63</v>
      </c>
      <c r="C4188" s="84" t="s">
        <v>109</v>
      </c>
      <c r="D4188" s="84">
        <v>2009</v>
      </c>
      <c r="E4188" s="84" t="s">
        <v>108</v>
      </c>
      <c r="F4188" s="85">
        <v>134.3569122782757</v>
      </c>
      <c r="G4188" s="86"/>
    </row>
    <row r="4189" spans="1:7" x14ac:dyDescent="0.45">
      <c r="A4189" s="84">
        <v>118447</v>
      </c>
      <c r="B4189" s="84">
        <v>110</v>
      </c>
      <c r="C4189" s="84" t="s">
        <v>109</v>
      </c>
      <c r="D4189" s="84">
        <v>1901</v>
      </c>
      <c r="E4189" s="84" t="s">
        <v>108</v>
      </c>
      <c r="F4189" s="85">
        <v>19.90284842557492</v>
      </c>
      <c r="G4189" s="86"/>
    </row>
    <row r="4190" spans="1:7" x14ac:dyDescent="0.45">
      <c r="A4190" s="84">
        <v>118448</v>
      </c>
      <c r="B4190" s="84">
        <v>160</v>
      </c>
      <c r="C4190" s="84" t="s">
        <v>109</v>
      </c>
      <c r="D4190" s="84">
        <v>2009</v>
      </c>
      <c r="E4190" s="84" t="s">
        <v>108</v>
      </c>
      <c r="F4190" s="85">
        <v>32.504923131679199</v>
      </c>
      <c r="G4190" s="86"/>
    </row>
    <row r="4191" spans="1:7" x14ac:dyDescent="0.45">
      <c r="A4191" s="84">
        <v>118457</v>
      </c>
      <c r="B4191" s="84">
        <v>110</v>
      </c>
      <c r="C4191" s="84" t="s">
        <v>109</v>
      </c>
      <c r="D4191" s="84">
        <v>2009</v>
      </c>
      <c r="E4191" s="84" t="s">
        <v>108</v>
      </c>
      <c r="F4191" s="85">
        <v>305.55865500100032</v>
      </c>
      <c r="G4191" s="86"/>
    </row>
    <row r="4192" spans="1:7" x14ac:dyDescent="0.45">
      <c r="A4192" s="84">
        <v>118516</v>
      </c>
      <c r="B4192" s="84">
        <v>40</v>
      </c>
      <c r="C4192" s="84" t="s">
        <v>109</v>
      </c>
      <c r="D4192" s="84">
        <v>2009</v>
      </c>
      <c r="E4192" s="84" t="s">
        <v>108</v>
      </c>
      <c r="F4192" s="85">
        <v>150.20779569617301</v>
      </c>
      <c r="G4192" s="86"/>
    </row>
    <row r="4193" spans="1:7" x14ac:dyDescent="0.45">
      <c r="A4193" s="84">
        <v>118528</v>
      </c>
      <c r="B4193" s="84">
        <v>100</v>
      </c>
      <c r="C4193" s="84" t="s">
        <v>112</v>
      </c>
      <c r="D4193" s="84">
        <v>1901</v>
      </c>
      <c r="E4193" s="84" t="s">
        <v>108</v>
      </c>
      <c r="F4193" s="85">
        <v>79.190843791396176</v>
      </c>
      <c r="G4193" s="86"/>
    </row>
    <row r="4194" spans="1:7" x14ac:dyDescent="0.45">
      <c r="A4194" s="84">
        <v>118551</v>
      </c>
      <c r="B4194" s="84">
        <v>150</v>
      </c>
      <c r="C4194" s="84" t="s">
        <v>123</v>
      </c>
      <c r="D4194" s="84">
        <v>1901</v>
      </c>
      <c r="E4194" s="84" t="s">
        <v>108</v>
      </c>
      <c r="F4194" s="85">
        <v>199.45671375851711</v>
      </c>
      <c r="G4194" s="86"/>
    </row>
    <row r="4195" spans="1:7" x14ac:dyDescent="0.45">
      <c r="A4195" s="84">
        <v>118576</v>
      </c>
      <c r="B4195" s="84">
        <v>110</v>
      </c>
      <c r="C4195" s="84" t="s">
        <v>109</v>
      </c>
      <c r="D4195" s="84">
        <v>2005</v>
      </c>
      <c r="E4195" s="84" t="s">
        <v>108</v>
      </c>
      <c r="F4195" s="85">
        <v>187.30248421031251</v>
      </c>
      <c r="G4195" s="86"/>
    </row>
    <row r="4196" spans="1:7" x14ac:dyDescent="0.45">
      <c r="A4196" s="84">
        <v>118594</v>
      </c>
      <c r="B4196" s="84">
        <v>110</v>
      </c>
      <c r="C4196" s="84" t="s">
        <v>109</v>
      </c>
      <c r="D4196" s="84">
        <v>2004</v>
      </c>
      <c r="E4196" s="84" t="s">
        <v>108</v>
      </c>
      <c r="F4196" s="85">
        <v>142.64316413854141</v>
      </c>
      <c r="G4196" s="86"/>
    </row>
    <row r="4197" spans="1:7" x14ac:dyDescent="0.45">
      <c r="A4197" s="84">
        <v>118599</v>
      </c>
      <c r="B4197" s="84">
        <v>110</v>
      </c>
      <c r="C4197" s="84" t="s">
        <v>109</v>
      </c>
      <c r="D4197" s="84">
        <v>2004</v>
      </c>
      <c r="E4197" s="84" t="s">
        <v>108</v>
      </c>
      <c r="F4197" s="85">
        <v>85.786877179526783</v>
      </c>
      <c r="G4197" s="86"/>
    </row>
    <row r="4198" spans="1:7" x14ac:dyDescent="0.45">
      <c r="A4198" s="84">
        <v>118602</v>
      </c>
      <c r="B4198" s="84"/>
      <c r="C4198" s="84"/>
      <c r="D4198" s="84">
        <v>2004</v>
      </c>
      <c r="E4198" s="84" t="s">
        <v>108</v>
      </c>
      <c r="F4198" s="85">
        <v>186.96333566309289</v>
      </c>
      <c r="G4198" s="86"/>
    </row>
    <row r="4199" spans="1:7" x14ac:dyDescent="0.45">
      <c r="A4199" s="84">
        <v>118604</v>
      </c>
      <c r="B4199" s="84"/>
      <c r="C4199" s="84"/>
      <c r="D4199" s="84">
        <v>1901</v>
      </c>
      <c r="E4199" s="84" t="s">
        <v>108</v>
      </c>
      <c r="F4199" s="85">
        <v>251.56027349554691</v>
      </c>
      <c r="G4199" s="86"/>
    </row>
    <row r="4200" spans="1:7" x14ac:dyDescent="0.45">
      <c r="A4200" s="84">
        <v>118671</v>
      </c>
      <c r="B4200" s="84">
        <v>110</v>
      </c>
      <c r="C4200" s="84" t="s">
        <v>109</v>
      </c>
      <c r="D4200" s="84">
        <v>2004</v>
      </c>
      <c r="E4200" s="84" t="s">
        <v>108</v>
      </c>
      <c r="F4200" s="85">
        <v>76.812161110712466</v>
      </c>
      <c r="G4200" s="86"/>
    </row>
    <row r="4201" spans="1:7" x14ac:dyDescent="0.45">
      <c r="A4201" s="84">
        <v>118700</v>
      </c>
      <c r="B4201" s="84">
        <v>63</v>
      </c>
      <c r="C4201" s="84" t="s">
        <v>109</v>
      </c>
      <c r="D4201" s="84">
        <v>2007</v>
      </c>
      <c r="E4201" s="84" t="s">
        <v>169</v>
      </c>
      <c r="F4201" s="85">
        <v>336.5744020126192</v>
      </c>
      <c r="G4201" s="86"/>
    </row>
    <row r="4202" spans="1:7" x14ac:dyDescent="0.45">
      <c r="A4202" s="84">
        <v>118701</v>
      </c>
      <c r="B4202" s="84">
        <v>63</v>
      </c>
      <c r="C4202" s="84" t="s">
        <v>109</v>
      </c>
      <c r="D4202" s="84">
        <v>2007</v>
      </c>
      <c r="E4202" s="84" t="s">
        <v>169</v>
      </c>
      <c r="F4202" s="85">
        <v>161.01976546572669</v>
      </c>
      <c r="G4202" s="86"/>
    </row>
    <row r="4203" spans="1:7" x14ac:dyDescent="0.45">
      <c r="A4203" s="84">
        <v>118714</v>
      </c>
      <c r="B4203" s="84">
        <v>63</v>
      </c>
      <c r="C4203" s="84" t="s">
        <v>109</v>
      </c>
      <c r="D4203" s="84">
        <v>2007</v>
      </c>
      <c r="E4203" s="84" t="s">
        <v>169</v>
      </c>
      <c r="F4203" s="85">
        <v>189.89633682603571</v>
      </c>
      <c r="G4203" s="86"/>
    </row>
    <row r="4204" spans="1:7" x14ac:dyDescent="0.45">
      <c r="A4204" s="84">
        <v>118729</v>
      </c>
      <c r="B4204" s="84">
        <v>63</v>
      </c>
      <c r="C4204" s="84" t="s">
        <v>109</v>
      </c>
      <c r="D4204" s="84">
        <v>2007</v>
      </c>
      <c r="E4204" s="84" t="s">
        <v>169</v>
      </c>
      <c r="F4204" s="85">
        <v>190.81941769709709</v>
      </c>
      <c r="G4204" s="86"/>
    </row>
    <row r="4205" spans="1:7" x14ac:dyDescent="0.45">
      <c r="A4205" s="84">
        <v>118743</v>
      </c>
      <c r="B4205" s="84">
        <v>63</v>
      </c>
      <c r="C4205" s="84" t="s">
        <v>109</v>
      </c>
      <c r="D4205" s="84">
        <v>2007</v>
      </c>
      <c r="E4205" s="84" t="s">
        <v>169</v>
      </c>
      <c r="F4205" s="85">
        <v>173.05741261315299</v>
      </c>
      <c r="G4205" s="86"/>
    </row>
    <row r="4206" spans="1:7" x14ac:dyDescent="0.45">
      <c r="A4206" s="84">
        <v>118756</v>
      </c>
      <c r="B4206" s="84">
        <v>63</v>
      </c>
      <c r="C4206" s="84" t="s">
        <v>109</v>
      </c>
      <c r="D4206" s="84">
        <v>2007</v>
      </c>
      <c r="E4206" s="84" t="s">
        <v>169</v>
      </c>
      <c r="F4206" s="85">
        <v>194.95255636296349</v>
      </c>
      <c r="G4206" s="86"/>
    </row>
    <row r="4207" spans="1:7" x14ac:dyDescent="0.45">
      <c r="A4207" s="84">
        <v>118772</v>
      </c>
      <c r="B4207" s="84">
        <v>63</v>
      </c>
      <c r="C4207" s="84" t="s">
        <v>109</v>
      </c>
      <c r="D4207" s="84">
        <v>2007</v>
      </c>
      <c r="E4207" s="84" t="s">
        <v>169</v>
      </c>
      <c r="F4207" s="85">
        <v>189.6390760408662</v>
      </c>
      <c r="G4207" s="86"/>
    </row>
    <row r="4208" spans="1:7" x14ac:dyDescent="0.45">
      <c r="A4208" s="84">
        <v>118782</v>
      </c>
      <c r="B4208" s="84">
        <v>63</v>
      </c>
      <c r="C4208" s="84" t="s">
        <v>109</v>
      </c>
      <c r="D4208" s="84">
        <v>2007</v>
      </c>
      <c r="E4208" s="84" t="s">
        <v>169</v>
      </c>
      <c r="F4208" s="85">
        <v>218.92707915231011</v>
      </c>
      <c r="G4208" s="86"/>
    </row>
    <row r="4209" spans="1:7" x14ac:dyDescent="0.45">
      <c r="A4209" s="84">
        <v>118809</v>
      </c>
      <c r="B4209" s="84">
        <v>63</v>
      </c>
      <c r="C4209" s="84" t="s">
        <v>109</v>
      </c>
      <c r="D4209" s="84">
        <v>2006</v>
      </c>
      <c r="E4209" s="84" t="s">
        <v>169</v>
      </c>
      <c r="F4209" s="85">
        <v>134.52388508480229</v>
      </c>
      <c r="G4209" s="86"/>
    </row>
    <row r="4210" spans="1:7" x14ac:dyDescent="0.45">
      <c r="A4210" s="84">
        <v>118826</v>
      </c>
      <c r="B4210" s="84">
        <v>63</v>
      </c>
      <c r="C4210" s="84" t="s">
        <v>109</v>
      </c>
      <c r="D4210" s="84">
        <v>2006</v>
      </c>
      <c r="E4210" s="84" t="s">
        <v>169</v>
      </c>
      <c r="F4210" s="85">
        <v>136.11118909734861</v>
      </c>
      <c r="G4210" s="86"/>
    </row>
    <row r="4211" spans="1:7" x14ac:dyDescent="0.45">
      <c r="A4211" s="84">
        <v>118827</v>
      </c>
      <c r="B4211" s="84">
        <v>63</v>
      </c>
      <c r="C4211" s="84" t="s">
        <v>109</v>
      </c>
      <c r="D4211" s="84">
        <v>2006</v>
      </c>
      <c r="E4211" s="84" t="s">
        <v>169</v>
      </c>
      <c r="F4211" s="85">
        <v>136.20617611274761</v>
      </c>
      <c r="G4211" s="86"/>
    </row>
    <row r="4212" spans="1:7" x14ac:dyDescent="0.45">
      <c r="A4212" s="84">
        <v>118838</v>
      </c>
      <c r="B4212" s="84">
        <v>63</v>
      </c>
      <c r="C4212" s="84" t="s">
        <v>109</v>
      </c>
      <c r="D4212" s="84">
        <v>2006</v>
      </c>
      <c r="E4212" s="84" t="s">
        <v>169</v>
      </c>
      <c r="F4212" s="85">
        <v>121.3684047332445</v>
      </c>
      <c r="G4212" s="86"/>
    </row>
    <row r="4213" spans="1:7" x14ac:dyDescent="0.45">
      <c r="A4213" s="84">
        <v>118854</v>
      </c>
      <c r="B4213" s="84">
        <v>63</v>
      </c>
      <c r="C4213" s="84" t="s">
        <v>109</v>
      </c>
      <c r="D4213" s="84">
        <v>2006</v>
      </c>
      <c r="E4213" s="84" t="s">
        <v>169</v>
      </c>
      <c r="F4213" s="85">
        <v>142.37741960646309</v>
      </c>
      <c r="G4213" s="86"/>
    </row>
    <row r="4214" spans="1:7" x14ac:dyDescent="0.45">
      <c r="A4214" s="84">
        <v>118862</v>
      </c>
      <c r="B4214" s="84">
        <v>50</v>
      </c>
      <c r="C4214" s="84" t="s">
        <v>109</v>
      </c>
      <c r="D4214" s="84">
        <v>1901</v>
      </c>
      <c r="E4214" s="84" t="s">
        <v>108</v>
      </c>
      <c r="F4214" s="85">
        <v>120.6860977024993</v>
      </c>
      <c r="G4214" s="86"/>
    </row>
    <row r="4215" spans="1:7" x14ac:dyDescent="0.45">
      <c r="A4215" s="84">
        <v>118863</v>
      </c>
      <c r="B4215" s="84">
        <v>63</v>
      </c>
      <c r="C4215" s="84" t="s">
        <v>109</v>
      </c>
      <c r="D4215" s="84">
        <v>2006</v>
      </c>
      <c r="E4215" s="84" t="s">
        <v>169</v>
      </c>
      <c r="F4215" s="85">
        <v>165.09624945339971</v>
      </c>
      <c r="G4215" s="86"/>
    </row>
    <row r="4216" spans="1:7" x14ac:dyDescent="0.45">
      <c r="A4216" s="84">
        <v>118876</v>
      </c>
      <c r="B4216" s="84">
        <v>63</v>
      </c>
      <c r="C4216" s="84" t="s">
        <v>109</v>
      </c>
      <c r="D4216" s="84">
        <v>2006</v>
      </c>
      <c r="E4216" s="84" t="s">
        <v>169</v>
      </c>
      <c r="F4216" s="85">
        <v>165.23570425038329</v>
      </c>
      <c r="G4216" s="86"/>
    </row>
    <row r="4217" spans="1:7" x14ac:dyDescent="0.45">
      <c r="A4217" s="84">
        <v>118889</v>
      </c>
      <c r="B4217" s="84">
        <v>63</v>
      </c>
      <c r="C4217" s="84" t="s">
        <v>109</v>
      </c>
      <c r="D4217" s="84">
        <v>2006</v>
      </c>
      <c r="E4217" s="84" t="s">
        <v>169</v>
      </c>
      <c r="F4217" s="85">
        <v>166.14372104485341</v>
      </c>
      <c r="G4217" s="86"/>
    </row>
    <row r="4218" spans="1:7" x14ac:dyDescent="0.45">
      <c r="A4218" s="84">
        <v>118899</v>
      </c>
      <c r="B4218" s="84">
        <v>110</v>
      </c>
      <c r="C4218" s="84" t="s">
        <v>109</v>
      </c>
      <c r="D4218" s="84">
        <v>2006</v>
      </c>
      <c r="E4218" s="84" t="s">
        <v>169</v>
      </c>
      <c r="F4218" s="85">
        <v>437.00825612218108</v>
      </c>
      <c r="G4218" s="86"/>
    </row>
    <row r="4219" spans="1:7" x14ac:dyDescent="0.45">
      <c r="A4219" s="84">
        <v>118900</v>
      </c>
      <c r="B4219" s="84">
        <v>63</v>
      </c>
      <c r="C4219" s="84" t="s">
        <v>109</v>
      </c>
      <c r="D4219" s="84">
        <v>2006</v>
      </c>
      <c r="E4219" s="84" t="s">
        <v>169</v>
      </c>
      <c r="F4219" s="85">
        <v>155.84986782699951</v>
      </c>
      <c r="G4219" s="86"/>
    </row>
    <row r="4220" spans="1:7" x14ac:dyDescent="0.45">
      <c r="A4220" s="84">
        <v>118925</v>
      </c>
      <c r="B4220" s="84">
        <v>110</v>
      </c>
      <c r="C4220" s="84" t="s">
        <v>109</v>
      </c>
      <c r="D4220" s="84">
        <v>2007</v>
      </c>
      <c r="E4220" s="84" t="s">
        <v>108</v>
      </c>
      <c r="F4220" s="85">
        <v>121.6951261506412</v>
      </c>
      <c r="G4220" s="86"/>
    </row>
    <row r="4221" spans="1:7" x14ac:dyDescent="0.45">
      <c r="A4221" s="84">
        <v>118926</v>
      </c>
      <c r="B4221" s="84">
        <v>110</v>
      </c>
      <c r="C4221" s="84" t="s">
        <v>109</v>
      </c>
      <c r="D4221" s="84">
        <v>2007</v>
      </c>
      <c r="E4221" s="84" t="s">
        <v>108</v>
      </c>
      <c r="F4221" s="85">
        <v>149.81676336131</v>
      </c>
      <c r="G4221" s="86"/>
    </row>
    <row r="4222" spans="1:7" x14ac:dyDescent="0.45">
      <c r="A4222" s="84">
        <v>118935</v>
      </c>
      <c r="B4222" s="84">
        <v>110</v>
      </c>
      <c r="C4222" s="84" t="s">
        <v>109</v>
      </c>
      <c r="D4222" s="84">
        <v>2007</v>
      </c>
      <c r="E4222" s="84" t="s">
        <v>108</v>
      </c>
      <c r="F4222" s="85">
        <v>419.27294909210849</v>
      </c>
      <c r="G4222" s="86"/>
    </row>
    <row r="4223" spans="1:7" x14ac:dyDescent="0.45">
      <c r="A4223" s="84">
        <v>118936</v>
      </c>
      <c r="B4223" s="84">
        <v>110</v>
      </c>
      <c r="C4223" s="84" t="s">
        <v>109</v>
      </c>
      <c r="D4223" s="84">
        <v>2007</v>
      </c>
      <c r="E4223" s="84" t="s">
        <v>108</v>
      </c>
      <c r="F4223" s="85">
        <v>9.3464629483320074</v>
      </c>
      <c r="G4223" s="86"/>
    </row>
    <row r="4224" spans="1:7" x14ac:dyDescent="0.45">
      <c r="A4224" s="84">
        <v>118937</v>
      </c>
      <c r="B4224" s="84">
        <v>110</v>
      </c>
      <c r="C4224" s="84" t="s">
        <v>109</v>
      </c>
      <c r="D4224" s="84">
        <v>2007</v>
      </c>
      <c r="E4224" s="84" t="s">
        <v>108</v>
      </c>
      <c r="F4224" s="85">
        <v>170.70078049272459</v>
      </c>
      <c r="G4224" s="86"/>
    </row>
    <row r="4225" spans="1:7" x14ac:dyDescent="0.45">
      <c r="A4225" s="84">
        <v>118947</v>
      </c>
      <c r="B4225" s="84">
        <v>75</v>
      </c>
      <c r="C4225" s="84" t="s">
        <v>109</v>
      </c>
      <c r="D4225" s="84">
        <v>2007</v>
      </c>
      <c r="E4225" s="84" t="s">
        <v>108</v>
      </c>
      <c r="F4225" s="85">
        <v>41.357578934885822</v>
      </c>
      <c r="G4225" s="86"/>
    </row>
    <row r="4226" spans="1:7" x14ac:dyDescent="0.45">
      <c r="A4226" s="84">
        <v>118968</v>
      </c>
      <c r="B4226" s="84">
        <v>110</v>
      </c>
      <c r="C4226" s="84" t="s">
        <v>109</v>
      </c>
      <c r="D4226" s="84">
        <v>2007</v>
      </c>
      <c r="E4226" s="84" t="s">
        <v>108</v>
      </c>
      <c r="F4226" s="85">
        <v>28.622613787325811</v>
      </c>
      <c r="G4226" s="86"/>
    </row>
    <row r="4227" spans="1:7" x14ac:dyDescent="0.45">
      <c r="A4227" s="84">
        <v>118985</v>
      </c>
      <c r="B4227" s="84">
        <v>110</v>
      </c>
      <c r="C4227" s="84" t="s">
        <v>109</v>
      </c>
      <c r="D4227" s="84">
        <v>2007</v>
      </c>
      <c r="E4227" s="84" t="s">
        <v>108</v>
      </c>
      <c r="F4227" s="85">
        <v>997.83133353368157</v>
      </c>
      <c r="G4227" s="86"/>
    </row>
    <row r="4228" spans="1:7" x14ac:dyDescent="0.45">
      <c r="A4228" s="84">
        <v>118995</v>
      </c>
      <c r="B4228" s="84">
        <v>110</v>
      </c>
      <c r="C4228" s="84" t="s">
        <v>109</v>
      </c>
      <c r="D4228" s="84">
        <v>2011</v>
      </c>
      <c r="E4228" s="84" t="s">
        <v>108</v>
      </c>
      <c r="F4228" s="85">
        <v>109.4621683875704</v>
      </c>
      <c r="G4228" s="86"/>
    </row>
    <row r="4229" spans="1:7" x14ac:dyDescent="0.45">
      <c r="A4229" s="84">
        <v>119503</v>
      </c>
      <c r="B4229" s="84">
        <v>63</v>
      </c>
      <c r="C4229" s="84" t="s">
        <v>109</v>
      </c>
      <c r="D4229" s="84">
        <v>1901</v>
      </c>
      <c r="E4229" s="84" t="s">
        <v>108</v>
      </c>
      <c r="F4229" s="85">
        <v>82.368530871650194</v>
      </c>
      <c r="G4229" s="86" t="s">
        <v>127</v>
      </c>
    </row>
    <row r="4230" spans="1:7" x14ac:dyDescent="0.45">
      <c r="A4230" s="84">
        <v>119504</v>
      </c>
      <c r="B4230" s="84">
        <v>63</v>
      </c>
      <c r="C4230" s="84" t="s">
        <v>109</v>
      </c>
      <c r="D4230" s="84">
        <v>1901</v>
      </c>
      <c r="E4230" s="84" t="s">
        <v>108</v>
      </c>
      <c r="F4230" s="85">
        <v>301.05050967631428</v>
      </c>
      <c r="G4230" s="86" t="s">
        <v>127</v>
      </c>
    </row>
    <row r="4231" spans="1:7" x14ac:dyDescent="0.45">
      <c r="A4231" s="84">
        <v>119549</v>
      </c>
      <c r="B4231" s="84"/>
      <c r="C4231" s="84"/>
      <c r="D4231" s="84">
        <v>1901</v>
      </c>
      <c r="E4231" s="84" t="s">
        <v>108</v>
      </c>
      <c r="F4231" s="85">
        <v>140.4500557680982</v>
      </c>
      <c r="G4231" s="86"/>
    </row>
    <row r="4232" spans="1:7" x14ac:dyDescent="0.45">
      <c r="A4232" s="84">
        <v>119664</v>
      </c>
      <c r="B4232" s="84"/>
      <c r="C4232" s="84"/>
      <c r="D4232" s="84">
        <v>1901</v>
      </c>
      <c r="E4232" s="84" t="s">
        <v>169</v>
      </c>
      <c r="F4232" s="85">
        <v>571.92554683934497</v>
      </c>
      <c r="G4232" s="86"/>
    </row>
    <row r="4233" spans="1:7" x14ac:dyDescent="0.45">
      <c r="A4233" s="84">
        <v>119667</v>
      </c>
      <c r="B4233" s="84"/>
      <c r="C4233" s="84"/>
      <c r="D4233" s="84">
        <v>1901</v>
      </c>
      <c r="E4233" s="84" t="s">
        <v>169</v>
      </c>
      <c r="F4233" s="85">
        <v>73.223433486349606</v>
      </c>
      <c r="G4233" s="86"/>
    </row>
    <row r="4234" spans="1:7" x14ac:dyDescent="0.45">
      <c r="A4234" s="84">
        <v>119686</v>
      </c>
      <c r="B4234" s="84"/>
      <c r="C4234" s="84"/>
      <c r="D4234" s="84">
        <v>1901</v>
      </c>
      <c r="E4234" s="84" t="s">
        <v>169</v>
      </c>
      <c r="F4234" s="85">
        <v>107.7963910081792</v>
      </c>
      <c r="G4234" s="86"/>
    </row>
    <row r="4235" spans="1:7" x14ac:dyDescent="0.45">
      <c r="A4235" s="84">
        <v>119689</v>
      </c>
      <c r="B4235" s="84"/>
      <c r="C4235" s="84"/>
      <c r="D4235" s="84">
        <v>1901</v>
      </c>
      <c r="E4235" s="84" t="s">
        <v>169</v>
      </c>
      <c r="F4235" s="85">
        <v>37.605500554340992</v>
      </c>
      <c r="G4235" s="86"/>
    </row>
    <row r="4236" spans="1:7" x14ac:dyDescent="0.45">
      <c r="A4236" s="84">
        <v>119717</v>
      </c>
      <c r="B4236" s="84">
        <v>90</v>
      </c>
      <c r="C4236" s="84" t="s">
        <v>109</v>
      </c>
      <c r="D4236" s="84">
        <v>2002</v>
      </c>
      <c r="E4236" s="84" t="s">
        <v>108</v>
      </c>
      <c r="F4236" s="85">
        <v>537.82622456879949</v>
      </c>
      <c r="G4236" s="86"/>
    </row>
    <row r="4237" spans="1:7" ht="19.5" x14ac:dyDescent="0.45">
      <c r="A4237" s="84">
        <v>119756</v>
      </c>
      <c r="B4237" s="84">
        <v>75</v>
      </c>
      <c r="C4237" s="84" t="s">
        <v>123</v>
      </c>
      <c r="D4237" s="84">
        <v>1901</v>
      </c>
      <c r="E4237" s="84" t="s">
        <v>108</v>
      </c>
      <c r="F4237" s="85">
        <v>158.17097231962799</v>
      </c>
      <c r="G4237" s="86" t="s">
        <v>356</v>
      </c>
    </row>
    <row r="4238" spans="1:7" x14ac:dyDescent="0.45">
      <c r="A4238" s="84">
        <v>119804</v>
      </c>
      <c r="B4238" s="84">
        <v>110</v>
      </c>
      <c r="C4238" s="84" t="s">
        <v>109</v>
      </c>
      <c r="D4238" s="84">
        <v>2009</v>
      </c>
      <c r="E4238" s="84" t="s">
        <v>108</v>
      </c>
      <c r="F4238" s="85">
        <v>287.71635748136691</v>
      </c>
      <c r="G4238" s="86"/>
    </row>
    <row r="4239" spans="1:7" x14ac:dyDescent="0.45">
      <c r="A4239" s="84">
        <v>119805</v>
      </c>
      <c r="B4239" s="84">
        <v>110</v>
      </c>
      <c r="C4239" s="84" t="s">
        <v>109</v>
      </c>
      <c r="D4239" s="84">
        <v>2009</v>
      </c>
      <c r="E4239" s="84" t="s">
        <v>108</v>
      </c>
      <c r="F4239" s="85">
        <v>239.60008184892669</v>
      </c>
      <c r="G4239" s="86"/>
    </row>
    <row r="4240" spans="1:7" x14ac:dyDescent="0.45">
      <c r="A4240" s="84">
        <v>119825</v>
      </c>
      <c r="B4240" s="84">
        <v>63</v>
      </c>
      <c r="C4240" s="84" t="s">
        <v>109</v>
      </c>
      <c r="D4240" s="84">
        <v>2009</v>
      </c>
      <c r="E4240" s="84" t="s">
        <v>108</v>
      </c>
      <c r="F4240" s="85">
        <v>1.569403471855557</v>
      </c>
      <c r="G4240" s="86"/>
    </row>
    <row r="4241" spans="1:7" x14ac:dyDescent="0.45">
      <c r="A4241" s="84">
        <v>119826</v>
      </c>
      <c r="B4241" s="84">
        <v>100</v>
      </c>
      <c r="C4241" s="84" t="s">
        <v>112</v>
      </c>
      <c r="D4241" s="84">
        <v>1901</v>
      </c>
      <c r="E4241" s="84" t="s">
        <v>108</v>
      </c>
      <c r="F4241" s="85">
        <v>148.31639990158999</v>
      </c>
      <c r="G4241" s="86"/>
    </row>
    <row r="4242" spans="1:7" x14ac:dyDescent="0.45">
      <c r="A4242" s="84">
        <v>120128</v>
      </c>
      <c r="B4242" s="84"/>
      <c r="C4242" s="84" t="s">
        <v>109</v>
      </c>
      <c r="D4242" s="84">
        <v>2009</v>
      </c>
      <c r="E4242" s="84" t="s">
        <v>108</v>
      </c>
      <c r="F4242" s="85">
        <v>0.281000410281671</v>
      </c>
      <c r="G4242" s="86" t="s">
        <v>357</v>
      </c>
    </row>
    <row r="4243" spans="1:7" x14ac:dyDescent="0.45">
      <c r="A4243" s="84">
        <v>120451</v>
      </c>
      <c r="B4243" s="84">
        <v>110</v>
      </c>
      <c r="C4243" s="84" t="s">
        <v>109</v>
      </c>
      <c r="D4243" s="84">
        <v>2009</v>
      </c>
      <c r="E4243" s="84" t="s">
        <v>108</v>
      </c>
      <c r="F4243" s="85">
        <v>626.83595578320239</v>
      </c>
      <c r="G4243" s="86"/>
    </row>
    <row r="4244" spans="1:7" x14ac:dyDescent="0.45">
      <c r="A4244" s="84">
        <v>120454</v>
      </c>
      <c r="B4244" s="84">
        <v>110</v>
      </c>
      <c r="C4244" s="84" t="s">
        <v>109</v>
      </c>
      <c r="D4244" s="84">
        <v>2009</v>
      </c>
      <c r="E4244" s="84" t="s">
        <v>108</v>
      </c>
      <c r="F4244" s="85">
        <v>410.94455431473222</v>
      </c>
      <c r="G4244" s="86"/>
    </row>
    <row r="4245" spans="1:7" x14ac:dyDescent="0.45">
      <c r="A4245" s="84">
        <v>120818</v>
      </c>
      <c r="B4245" s="84">
        <v>50</v>
      </c>
      <c r="C4245" s="84" t="s">
        <v>109</v>
      </c>
      <c r="D4245" s="84">
        <v>2012</v>
      </c>
      <c r="E4245" s="84" t="s">
        <v>108</v>
      </c>
      <c r="F4245" s="85">
        <v>1.5837126766042751</v>
      </c>
      <c r="G4245" s="86"/>
    </row>
    <row r="4246" spans="1:7" x14ac:dyDescent="0.45">
      <c r="A4246" s="84">
        <v>120819</v>
      </c>
      <c r="B4246" s="84">
        <v>110</v>
      </c>
      <c r="C4246" s="84" t="s">
        <v>109</v>
      </c>
      <c r="D4246" s="84">
        <v>2012</v>
      </c>
      <c r="E4246" s="84" t="s">
        <v>108</v>
      </c>
      <c r="F4246" s="85">
        <v>142.90393694621949</v>
      </c>
      <c r="G4246" s="86"/>
    </row>
    <row r="4247" spans="1:7" x14ac:dyDescent="0.45">
      <c r="A4247" s="84">
        <v>120821</v>
      </c>
      <c r="B4247" s="84">
        <v>32</v>
      </c>
      <c r="C4247" s="84" t="s">
        <v>109</v>
      </c>
      <c r="D4247" s="84">
        <v>2012</v>
      </c>
      <c r="E4247" s="84" t="s">
        <v>108</v>
      </c>
      <c r="F4247" s="85">
        <v>0.81174139453851502</v>
      </c>
      <c r="G4247" s="86"/>
    </row>
    <row r="4248" spans="1:7" x14ac:dyDescent="0.45">
      <c r="A4248" s="84">
        <v>120822</v>
      </c>
      <c r="B4248" s="84">
        <v>110</v>
      </c>
      <c r="C4248" s="84" t="s">
        <v>109</v>
      </c>
      <c r="D4248" s="84">
        <v>2012</v>
      </c>
      <c r="E4248" s="84" t="s">
        <v>108</v>
      </c>
      <c r="F4248" s="85">
        <v>346.36947527698811</v>
      </c>
      <c r="G4248" s="86"/>
    </row>
    <row r="4249" spans="1:7" x14ac:dyDescent="0.45">
      <c r="A4249" s="84">
        <v>121078</v>
      </c>
      <c r="B4249" s="84">
        <v>63</v>
      </c>
      <c r="C4249" s="84" t="s">
        <v>109</v>
      </c>
      <c r="D4249" s="84">
        <v>2012</v>
      </c>
      <c r="E4249" s="84" t="s">
        <v>108</v>
      </c>
      <c r="F4249" s="85">
        <v>94.00711062535008</v>
      </c>
      <c r="G4249" s="86"/>
    </row>
    <row r="4250" spans="1:7" x14ac:dyDescent="0.45">
      <c r="A4250" s="84">
        <v>121238</v>
      </c>
      <c r="B4250" s="84">
        <v>32</v>
      </c>
      <c r="C4250" s="84" t="s">
        <v>109</v>
      </c>
      <c r="D4250" s="84">
        <v>2006</v>
      </c>
      <c r="E4250" s="84" t="s">
        <v>108</v>
      </c>
      <c r="F4250" s="85">
        <v>2.9753261868436822</v>
      </c>
      <c r="G4250" s="86"/>
    </row>
    <row r="4251" spans="1:7" x14ac:dyDescent="0.45">
      <c r="A4251" s="84">
        <v>121239</v>
      </c>
      <c r="B4251" s="84">
        <v>32</v>
      </c>
      <c r="C4251" s="84" t="s">
        <v>109</v>
      </c>
      <c r="D4251" s="84">
        <v>2006</v>
      </c>
      <c r="E4251" s="84" t="s">
        <v>108</v>
      </c>
      <c r="F4251" s="85">
        <v>2.5483483043368862</v>
      </c>
      <c r="G4251" s="86"/>
    </row>
    <row r="4252" spans="1:7" x14ac:dyDescent="0.45">
      <c r="A4252" s="84">
        <v>121361</v>
      </c>
      <c r="B4252" s="84">
        <v>100</v>
      </c>
      <c r="C4252" s="84" t="s">
        <v>112</v>
      </c>
      <c r="D4252" s="84">
        <v>1901</v>
      </c>
      <c r="E4252" s="84" t="s">
        <v>108</v>
      </c>
      <c r="F4252" s="85">
        <v>58.666979548729977</v>
      </c>
      <c r="G4252" s="86"/>
    </row>
    <row r="4253" spans="1:7" ht="19.5" x14ac:dyDescent="0.45">
      <c r="A4253" s="84">
        <v>121373</v>
      </c>
      <c r="B4253" s="84">
        <v>110</v>
      </c>
      <c r="C4253" s="84" t="s">
        <v>109</v>
      </c>
      <c r="D4253" s="84">
        <v>2004</v>
      </c>
      <c r="E4253" s="84" t="s">
        <v>108</v>
      </c>
      <c r="F4253" s="85">
        <v>296.14181504873181</v>
      </c>
      <c r="G4253" s="86" t="s">
        <v>358</v>
      </c>
    </row>
    <row r="4254" spans="1:7" x14ac:dyDescent="0.45">
      <c r="A4254" s="84">
        <v>121374</v>
      </c>
      <c r="B4254" s="84">
        <v>90</v>
      </c>
      <c r="C4254" s="84" t="s">
        <v>109</v>
      </c>
      <c r="D4254" s="84">
        <v>2006</v>
      </c>
      <c r="E4254" s="84" t="s">
        <v>108</v>
      </c>
      <c r="F4254" s="85">
        <v>484.02333682549011</v>
      </c>
      <c r="G4254" s="86"/>
    </row>
    <row r="4255" spans="1:7" x14ac:dyDescent="0.45">
      <c r="A4255" s="84">
        <v>121376</v>
      </c>
      <c r="B4255" s="84">
        <v>90</v>
      </c>
      <c r="C4255" s="84" t="s">
        <v>109</v>
      </c>
      <c r="D4255" s="84">
        <v>2006</v>
      </c>
      <c r="E4255" s="84" t="s">
        <v>108</v>
      </c>
      <c r="F4255" s="85">
        <v>81.298232493122526</v>
      </c>
      <c r="G4255" s="86"/>
    </row>
    <row r="4256" spans="1:7" x14ac:dyDescent="0.45">
      <c r="A4256" s="84">
        <v>121379</v>
      </c>
      <c r="B4256" s="84">
        <v>100</v>
      </c>
      <c r="C4256" s="84" t="s">
        <v>112</v>
      </c>
      <c r="D4256" s="84">
        <v>1901</v>
      </c>
      <c r="E4256" s="84" t="s">
        <v>108</v>
      </c>
      <c r="F4256" s="85">
        <v>284.80643941189891</v>
      </c>
      <c r="G4256" s="86"/>
    </row>
    <row r="4257" spans="1:7" x14ac:dyDescent="0.45">
      <c r="A4257" s="84">
        <v>121380</v>
      </c>
      <c r="B4257" s="84">
        <v>100</v>
      </c>
      <c r="C4257" s="84" t="s">
        <v>112</v>
      </c>
      <c r="D4257" s="84">
        <v>1901</v>
      </c>
      <c r="E4257" s="84" t="s">
        <v>108</v>
      </c>
      <c r="F4257" s="85">
        <v>84.200100528928644</v>
      </c>
      <c r="G4257" s="86"/>
    </row>
    <row r="4258" spans="1:7" x14ac:dyDescent="0.45">
      <c r="A4258" s="84">
        <v>121791</v>
      </c>
      <c r="B4258" s="84">
        <v>50</v>
      </c>
      <c r="C4258" s="84" t="s">
        <v>109</v>
      </c>
      <c r="D4258" s="84">
        <v>2009</v>
      </c>
      <c r="E4258" s="84" t="s">
        <v>108</v>
      </c>
      <c r="F4258" s="85">
        <v>8.6938779997486844</v>
      </c>
      <c r="G4258" s="86"/>
    </row>
    <row r="4259" spans="1:7" x14ac:dyDescent="0.45">
      <c r="A4259" s="84">
        <v>121793</v>
      </c>
      <c r="B4259" s="84">
        <v>50</v>
      </c>
      <c r="C4259" s="84" t="s">
        <v>109</v>
      </c>
      <c r="D4259" s="84">
        <v>2013</v>
      </c>
      <c r="E4259" s="84" t="s">
        <v>108</v>
      </c>
      <c r="F4259" s="85">
        <v>1.4490915031988301</v>
      </c>
      <c r="G4259" s="86"/>
    </row>
    <row r="4260" spans="1:7" x14ac:dyDescent="0.45">
      <c r="A4260" s="84">
        <v>121795</v>
      </c>
      <c r="B4260" s="84">
        <v>32</v>
      </c>
      <c r="C4260" s="84" t="s">
        <v>109</v>
      </c>
      <c r="D4260" s="84">
        <v>2013</v>
      </c>
      <c r="E4260" s="84" t="s">
        <v>108</v>
      </c>
      <c r="F4260" s="85">
        <v>0.63025201726213798</v>
      </c>
      <c r="G4260" s="86"/>
    </row>
    <row r="4261" spans="1:7" x14ac:dyDescent="0.45">
      <c r="A4261" s="84">
        <v>121804</v>
      </c>
      <c r="B4261" s="84">
        <v>63</v>
      </c>
      <c r="C4261" s="84" t="s">
        <v>109</v>
      </c>
      <c r="D4261" s="84">
        <v>2013</v>
      </c>
      <c r="E4261" s="84" t="s">
        <v>108</v>
      </c>
      <c r="F4261" s="85">
        <v>109.58326659522049</v>
      </c>
      <c r="G4261" s="86"/>
    </row>
    <row r="4262" spans="1:7" x14ac:dyDescent="0.45">
      <c r="A4262" s="84">
        <v>122028</v>
      </c>
      <c r="B4262" s="84">
        <v>63</v>
      </c>
      <c r="C4262" s="84" t="s">
        <v>109</v>
      </c>
      <c r="D4262" s="84">
        <v>2013</v>
      </c>
      <c r="E4262" s="84" t="s">
        <v>108</v>
      </c>
      <c r="F4262" s="85">
        <v>53.84206282733274</v>
      </c>
      <c r="G4262" s="86"/>
    </row>
    <row r="4263" spans="1:7" x14ac:dyDescent="0.45">
      <c r="A4263" s="84">
        <v>122039</v>
      </c>
      <c r="B4263" s="84">
        <v>110</v>
      </c>
      <c r="C4263" s="84" t="s">
        <v>109</v>
      </c>
      <c r="D4263" s="84">
        <v>2013</v>
      </c>
      <c r="E4263" s="84" t="s">
        <v>108</v>
      </c>
      <c r="F4263" s="85">
        <v>188.83205467952439</v>
      </c>
      <c r="G4263" s="86"/>
    </row>
    <row r="4264" spans="1:7" x14ac:dyDescent="0.45">
      <c r="A4264" s="84">
        <v>122040</v>
      </c>
      <c r="B4264" s="84">
        <v>110</v>
      </c>
      <c r="C4264" s="84" t="s">
        <v>109</v>
      </c>
      <c r="D4264" s="84">
        <v>2011</v>
      </c>
      <c r="E4264" s="84" t="s">
        <v>108</v>
      </c>
      <c r="F4264" s="85">
        <v>225.71581027386881</v>
      </c>
      <c r="G4264" s="86"/>
    </row>
    <row r="4265" spans="1:7" x14ac:dyDescent="0.45">
      <c r="A4265" s="84">
        <v>122230</v>
      </c>
      <c r="B4265" s="84">
        <v>63</v>
      </c>
      <c r="C4265" s="84" t="s">
        <v>109</v>
      </c>
      <c r="D4265" s="84">
        <v>2004</v>
      </c>
      <c r="E4265" s="84" t="s">
        <v>108</v>
      </c>
      <c r="F4265" s="85">
        <v>123.7302886289629</v>
      </c>
      <c r="G4265" s="86" t="s">
        <v>269</v>
      </c>
    </row>
    <row r="4266" spans="1:7" x14ac:dyDescent="0.45">
      <c r="A4266" s="84">
        <v>122231</v>
      </c>
      <c r="B4266" s="84">
        <v>63</v>
      </c>
      <c r="C4266" s="84" t="s">
        <v>109</v>
      </c>
      <c r="D4266" s="84">
        <v>2004</v>
      </c>
      <c r="E4266" s="84" t="s">
        <v>108</v>
      </c>
      <c r="F4266" s="85">
        <v>324.64012652307389</v>
      </c>
      <c r="G4266" s="86" t="s">
        <v>269</v>
      </c>
    </row>
    <row r="4267" spans="1:7" x14ac:dyDescent="0.45">
      <c r="A4267" s="84">
        <v>122232</v>
      </c>
      <c r="B4267" s="84">
        <v>63</v>
      </c>
      <c r="C4267" s="84" t="s">
        <v>109</v>
      </c>
      <c r="D4267" s="84">
        <v>2004</v>
      </c>
      <c r="E4267" s="84" t="s">
        <v>108</v>
      </c>
      <c r="F4267" s="85">
        <v>112.2480862450294</v>
      </c>
      <c r="G4267" s="86" t="s">
        <v>269</v>
      </c>
    </row>
    <row r="4268" spans="1:7" x14ac:dyDescent="0.45">
      <c r="A4268" s="84">
        <v>122372</v>
      </c>
      <c r="B4268" s="84">
        <v>40</v>
      </c>
      <c r="C4268" s="84" t="s">
        <v>109</v>
      </c>
      <c r="D4268" s="84">
        <v>1901</v>
      </c>
      <c r="E4268" s="84" t="s">
        <v>108</v>
      </c>
      <c r="F4268" s="85">
        <v>71.643777593076294</v>
      </c>
      <c r="G4268" s="86"/>
    </row>
    <row r="4269" spans="1:7" x14ac:dyDescent="0.45">
      <c r="A4269" s="84">
        <v>122373</v>
      </c>
      <c r="B4269" s="84">
        <v>40</v>
      </c>
      <c r="C4269" s="84" t="s">
        <v>109</v>
      </c>
      <c r="D4269" s="84">
        <v>2013</v>
      </c>
      <c r="E4269" s="84" t="s">
        <v>108</v>
      </c>
      <c r="F4269" s="85">
        <v>2.3215642540437922</v>
      </c>
      <c r="G4269" s="86"/>
    </row>
    <row r="4270" spans="1:7" x14ac:dyDescent="0.45">
      <c r="A4270" s="84">
        <v>122374</v>
      </c>
      <c r="B4270" s="84">
        <v>100</v>
      </c>
      <c r="C4270" s="84" t="s">
        <v>123</v>
      </c>
      <c r="D4270" s="84">
        <v>1901</v>
      </c>
      <c r="E4270" s="84" t="s">
        <v>108</v>
      </c>
      <c r="F4270" s="85">
        <v>27.13386503769642</v>
      </c>
      <c r="G4270" s="86"/>
    </row>
    <row r="4271" spans="1:7" x14ac:dyDescent="0.45">
      <c r="A4271" s="84">
        <v>122375</v>
      </c>
      <c r="B4271" s="84"/>
      <c r="C4271" s="84"/>
      <c r="D4271" s="84">
        <v>1901</v>
      </c>
      <c r="E4271" s="84" t="s">
        <v>108</v>
      </c>
      <c r="F4271" s="85">
        <v>207.04076212176611</v>
      </c>
      <c r="G4271" s="86"/>
    </row>
    <row r="4272" spans="1:7" x14ac:dyDescent="0.45">
      <c r="A4272" s="84">
        <v>122376</v>
      </c>
      <c r="B4272" s="84">
        <v>100</v>
      </c>
      <c r="C4272" s="84" t="s">
        <v>123</v>
      </c>
      <c r="D4272" s="84">
        <v>1901</v>
      </c>
      <c r="E4272" s="84" t="s">
        <v>108</v>
      </c>
      <c r="F4272" s="85">
        <v>81.707578064158668</v>
      </c>
      <c r="G4272" s="86"/>
    </row>
    <row r="4273" spans="1:7" x14ac:dyDescent="0.45">
      <c r="A4273" s="84">
        <v>122377</v>
      </c>
      <c r="B4273" s="84">
        <v>110</v>
      </c>
      <c r="C4273" s="84" t="s">
        <v>109</v>
      </c>
      <c r="D4273" s="84">
        <v>2013</v>
      </c>
      <c r="E4273" s="84" t="s">
        <v>108</v>
      </c>
      <c r="F4273" s="85">
        <v>220.84476099915159</v>
      </c>
      <c r="G4273" s="86"/>
    </row>
    <row r="4274" spans="1:7" x14ac:dyDescent="0.45">
      <c r="A4274" s="84">
        <v>122379</v>
      </c>
      <c r="B4274" s="84">
        <v>110</v>
      </c>
      <c r="C4274" s="84" t="s">
        <v>109</v>
      </c>
      <c r="D4274" s="84">
        <v>1901</v>
      </c>
      <c r="E4274" s="84" t="s">
        <v>108</v>
      </c>
      <c r="F4274" s="85">
        <v>4.3749115447468512</v>
      </c>
      <c r="G4274" s="86"/>
    </row>
    <row r="4275" spans="1:7" x14ac:dyDescent="0.45">
      <c r="A4275" s="84">
        <v>122389</v>
      </c>
      <c r="B4275" s="84">
        <v>110</v>
      </c>
      <c r="C4275" s="84" t="s">
        <v>109</v>
      </c>
      <c r="D4275" s="84">
        <v>2013</v>
      </c>
      <c r="E4275" s="84" t="s">
        <v>108</v>
      </c>
      <c r="F4275" s="85">
        <v>198.5944162970705</v>
      </c>
      <c r="G4275" s="86"/>
    </row>
    <row r="4276" spans="1:7" x14ac:dyDescent="0.45">
      <c r="A4276" s="84">
        <v>122425</v>
      </c>
      <c r="B4276" s="84">
        <v>90</v>
      </c>
      <c r="C4276" s="84" t="s">
        <v>109</v>
      </c>
      <c r="D4276" s="84">
        <v>2013</v>
      </c>
      <c r="E4276" s="84" t="s">
        <v>108</v>
      </c>
      <c r="F4276" s="85">
        <v>85.923267359999983</v>
      </c>
      <c r="G4276" s="86"/>
    </row>
    <row r="4277" spans="1:7" x14ac:dyDescent="0.45">
      <c r="A4277" s="84">
        <v>122908</v>
      </c>
      <c r="B4277" s="84">
        <v>110</v>
      </c>
      <c r="C4277" s="84" t="s">
        <v>109</v>
      </c>
      <c r="D4277" s="84">
        <v>2007</v>
      </c>
      <c r="E4277" s="84" t="s">
        <v>108</v>
      </c>
      <c r="F4277" s="85">
        <v>109.7713353337079</v>
      </c>
      <c r="G4277" s="86"/>
    </row>
    <row r="4278" spans="1:7" x14ac:dyDescent="0.45">
      <c r="A4278" s="84">
        <v>123090</v>
      </c>
      <c r="B4278" s="84"/>
      <c r="C4278" s="84"/>
      <c r="D4278" s="84">
        <v>1901</v>
      </c>
      <c r="E4278" s="84" t="s">
        <v>108</v>
      </c>
      <c r="F4278" s="85">
        <v>77.423663891485319</v>
      </c>
      <c r="G4278" s="86"/>
    </row>
    <row r="4279" spans="1:7" x14ac:dyDescent="0.45">
      <c r="A4279" s="84">
        <v>123091</v>
      </c>
      <c r="B4279" s="84">
        <v>50</v>
      </c>
      <c r="C4279" s="84" t="s">
        <v>111</v>
      </c>
      <c r="D4279" s="84">
        <v>1901</v>
      </c>
      <c r="E4279" s="84" t="s">
        <v>108</v>
      </c>
      <c r="F4279" s="85">
        <v>53.774724265457493</v>
      </c>
      <c r="G4279" s="86"/>
    </row>
    <row r="4280" spans="1:7" x14ac:dyDescent="0.45">
      <c r="A4280" s="84">
        <v>123092</v>
      </c>
      <c r="B4280" s="84"/>
      <c r="C4280" s="84" t="s">
        <v>111</v>
      </c>
      <c r="D4280" s="84">
        <v>1901</v>
      </c>
      <c r="E4280" s="84" t="s">
        <v>108</v>
      </c>
      <c r="F4280" s="85">
        <v>44.908378733895169</v>
      </c>
      <c r="G4280" s="86"/>
    </row>
    <row r="4281" spans="1:7" x14ac:dyDescent="0.45">
      <c r="A4281" s="84">
        <v>123093</v>
      </c>
      <c r="B4281" s="84">
        <v>63</v>
      </c>
      <c r="C4281" s="84" t="s">
        <v>123</v>
      </c>
      <c r="D4281" s="84">
        <v>1901</v>
      </c>
      <c r="E4281" s="84" t="s">
        <v>108</v>
      </c>
      <c r="F4281" s="85">
        <v>24.67422405104325</v>
      </c>
      <c r="G4281" s="86"/>
    </row>
    <row r="4282" spans="1:7" x14ac:dyDescent="0.45">
      <c r="A4282" s="84">
        <v>123180</v>
      </c>
      <c r="B4282" s="84">
        <v>40</v>
      </c>
      <c r="C4282" s="84" t="s">
        <v>109</v>
      </c>
      <c r="D4282" s="84">
        <v>1901</v>
      </c>
      <c r="E4282" s="84" t="s">
        <v>108</v>
      </c>
      <c r="F4282" s="85">
        <v>151.06229098658301</v>
      </c>
      <c r="G4282" s="86"/>
    </row>
    <row r="4283" spans="1:7" x14ac:dyDescent="0.45">
      <c r="A4283" s="84">
        <v>123254</v>
      </c>
      <c r="B4283" s="84">
        <v>90</v>
      </c>
      <c r="C4283" s="84" t="s">
        <v>109</v>
      </c>
      <c r="D4283" s="84">
        <v>2006</v>
      </c>
      <c r="E4283" s="84" t="s">
        <v>169</v>
      </c>
      <c r="F4283" s="85">
        <v>100.16621905721379</v>
      </c>
      <c r="G4283" s="86"/>
    </row>
    <row r="4284" spans="1:7" x14ac:dyDescent="0.45">
      <c r="A4284" s="84">
        <v>123255</v>
      </c>
      <c r="B4284" s="84"/>
      <c r="C4284" s="84" t="s">
        <v>109</v>
      </c>
      <c r="D4284" s="84">
        <v>2006</v>
      </c>
      <c r="E4284" s="84" t="s">
        <v>169</v>
      </c>
      <c r="F4284" s="85">
        <v>158.08914898925221</v>
      </c>
      <c r="G4284" s="86"/>
    </row>
    <row r="4285" spans="1:7" x14ac:dyDescent="0.45">
      <c r="A4285" s="84">
        <v>123256</v>
      </c>
      <c r="B4285" s="84"/>
      <c r="C4285" s="84" t="s">
        <v>109</v>
      </c>
      <c r="D4285" s="84">
        <v>2006</v>
      </c>
      <c r="E4285" s="84" t="s">
        <v>169</v>
      </c>
      <c r="F4285" s="85">
        <v>213.32784412797841</v>
      </c>
      <c r="G4285" s="86"/>
    </row>
    <row r="4286" spans="1:7" x14ac:dyDescent="0.45">
      <c r="A4286" s="84">
        <v>123266</v>
      </c>
      <c r="B4286" s="84"/>
      <c r="C4286" s="84" t="s">
        <v>109</v>
      </c>
      <c r="D4286" s="84">
        <v>2006</v>
      </c>
      <c r="E4286" s="84" t="s">
        <v>169</v>
      </c>
      <c r="F4286" s="85">
        <v>54.680468410515047</v>
      </c>
      <c r="G4286" s="86"/>
    </row>
    <row r="4287" spans="1:7" x14ac:dyDescent="0.45">
      <c r="A4287" s="84">
        <v>123341</v>
      </c>
      <c r="B4287" s="84">
        <v>63</v>
      </c>
      <c r="C4287" s="84" t="s">
        <v>109</v>
      </c>
      <c r="D4287" s="84">
        <v>2002</v>
      </c>
      <c r="E4287" s="84" t="s">
        <v>108</v>
      </c>
      <c r="F4287" s="85">
        <v>391.93889574211931</v>
      </c>
      <c r="G4287" s="86"/>
    </row>
    <row r="4288" spans="1:7" x14ac:dyDescent="0.45">
      <c r="A4288" s="84">
        <v>123342</v>
      </c>
      <c r="B4288" s="84">
        <v>40</v>
      </c>
      <c r="C4288" s="84" t="s">
        <v>109</v>
      </c>
      <c r="D4288" s="84">
        <v>2002</v>
      </c>
      <c r="E4288" s="84" t="s">
        <v>108</v>
      </c>
      <c r="F4288" s="85">
        <v>46.95574680844075</v>
      </c>
      <c r="G4288" s="86"/>
    </row>
    <row r="4289" spans="1:7" x14ac:dyDescent="0.45">
      <c r="A4289" s="84">
        <v>123343</v>
      </c>
      <c r="B4289" s="84">
        <v>63</v>
      </c>
      <c r="C4289" s="84" t="s">
        <v>109</v>
      </c>
      <c r="D4289" s="84">
        <v>2002</v>
      </c>
      <c r="E4289" s="84" t="s">
        <v>108</v>
      </c>
      <c r="F4289" s="85">
        <v>380.09129549068263</v>
      </c>
      <c r="G4289" s="86"/>
    </row>
    <row r="4290" spans="1:7" x14ac:dyDescent="0.45">
      <c r="A4290" s="84">
        <v>123379</v>
      </c>
      <c r="B4290" s="84">
        <v>160</v>
      </c>
      <c r="C4290" s="84" t="s">
        <v>114</v>
      </c>
      <c r="D4290" s="84">
        <v>1994</v>
      </c>
      <c r="E4290" s="84" t="s">
        <v>108</v>
      </c>
      <c r="F4290" s="85">
        <v>56.625985088494957</v>
      </c>
      <c r="G4290" s="86"/>
    </row>
    <row r="4291" spans="1:7" x14ac:dyDescent="0.45">
      <c r="A4291" s="84">
        <v>123503</v>
      </c>
      <c r="B4291" s="84">
        <v>110</v>
      </c>
      <c r="C4291" s="84" t="s">
        <v>109</v>
      </c>
      <c r="D4291" s="84">
        <v>2009</v>
      </c>
      <c r="E4291" s="84" t="s">
        <v>108</v>
      </c>
      <c r="F4291" s="85">
        <v>497.57337982102268</v>
      </c>
      <c r="G4291" s="86"/>
    </row>
    <row r="4292" spans="1:7" x14ac:dyDescent="0.45">
      <c r="A4292" s="84">
        <v>123504</v>
      </c>
      <c r="B4292" s="84">
        <v>63</v>
      </c>
      <c r="C4292" s="84" t="s">
        <v>109</v>
      </c>
      <c r="D4292" s="84">
        <v>2006</v>
      </c>
      <c r="E4292" s="84" t="s">
        <v>169</v>
      </c>
      <c r="F4292" s="85">
        <v>140.06366062692291</v>
      </c>
      <c r="G4292" s="86" t="s">
        <v>359</v>
      </c>
    </row>
    <row r="4293" spans="1:7" x14ac:dyDescent="0.45">
      <c r="A4293" s="84">
        <v>123505</v>
      </c>
      <c r="B4293" s="84">
        <v>63</v>
      </c>
      <c r="C4293" s="84" t="s">
        <v>109</v>
      </c>
      <c r="D4293" s="84">
        <v>2006</v>
      </c>
      <c r="E4293" s="84" t="s">
        <v>169</v>
      </c>
      <c r="F4293" s="85">
        <v>127.8779067003134</v>
      </c>
      <c r="G4293" s="86" t="s">
        <v>359</v>
      </c>
    </row>
    <row r="4294" spans="1:7" x14ac:dyDescent="0.45">
      <c r="A4294" s="84">
        <v>123506</v>
      </c>
      <c r="B4294" s="84">
        <v>63</v>
      </c>
      <c r="C4294" s="84" t="s">
        <v>109</v>
      </c>
      <c r="D4294" s="84">
        <v>2014</v>
      </c>
      <c r="E4294" s="84" t="s">
        <v>169</v>
      </c>
      <c r="F4294" s="85">
        <v>0.51035370346817099</v>
      </c>
      <c r="G4294" s="86" t="s">
        <v>359</v>
      </c>
    </row>
    <row r="4295" spans="1:7" x14ac:dyDescent="0.45">
      <c r="A4295" s="84">
        <v>123507</v>
      </c>
      <c r="B4295" s="84">
        <v>63</v>
      </c>
      <c r="C4295" s="84" t="s">
        <v>109</v>
      </c>
      <c r="D4295" s="84">
        <v>2014</v>
      </c>
      <c r="E4295" s="84" t="s">
        <v>169</v>
      </c>
      <c r="F4295" s="85">
        <v>1.4945974389956</v>
      </c>
      <c r="G4295" s="86" t="s">
        <v>359</v>
      </c>
    </row>
    <row r="4296" spans="1:7" x14ac:dyDescent="0.45">
      <c r="A4296" s="84">
        <v>123788</v>
      </c>
      <c r="B4296" s="84">
        <v>110</v>
      </c>
      <c r="C4296" s="84" t="s">
        <v>109</v>
      </c>
      <c r="D4296" s="84">
        <v>2014</v>
      </c>
      <c r="E4296" s="84" t="s">
        <v>108</v>
      </c>
      <c r="F4296" s="85">
        <v>1285.5348556439451</v>
      </c>
      <c r="G4296" s="86"/>
    </row>
    <row r="4297" spans="1:7" x14ac:dyDescent="0.45">
      <c r="A4297" s="84">
        <v>123789</v>
      </c>
      <c r="B4297" s="84">
        <v>110</v>
      </c>
      <c r="C4297" s="84" t="s">
        <v>109</v>
      </c>
      <c r="D4297" s="84">
        <v>2014</v>
      </c>
      <c r="E4297" s="84" t="s">
        <v>108</v>
      </c>
      <c r="F4297" s="85">
        <v>118.6680202451999</v>
      </c>
      <c r="G4297" s="86"/>
    </row>
    <row r="4298" spans="1:7" x14ac:dyDescent="0.45">
      <c r="A4298" s="84">
        <v>123813</v>
      </c>
      <c r="B4298" s="84">
        <v>110</v>
      </c>
      <c r="C4298" s="84" t="s">
        <v>109</v>
      </c>
      <c r="D4298" s="84">
        <v>2009</v>
      </c>
      <c r="E4298" s="84" t="s">
        <v>108</v>
      </c>
      <c r="F4298" s="85">
        <v>730.37549636545782</v>
      </c>
      <c r="G4298" s="86"/>
    </row>
    <row r="4299" spans="1:7" x14ac:dyDescent="0.45">
      <c r="A4299" s="84">
        <v>123814</v>
      </c>
      <c r="B4299" s="84">
        <v>110</v>
      </c>
      <c r="C4299" s="84" t="s">
        <v>109</v>
      </c>
      <c r="D4299" s="84">
        <v>2013</v>
      </c>
      <c r="E4299" s="84" t="s">
        <v>108</v>
      </c>
      <c r="F4299" s="85">
        <v>494.84262813262069</v>
      </c>
      <c r="G4299" s="86"/>
    </row>
    <row r="4300" spans="1:7" x14ac:dyDescent="0.45">
      <c r="A4300" s="84">
        <v>123815</v>
      </c>
      <c r="B4300" s="84">
        <v>110</v>
      </c>
      <c r="C4300" s="84" t="s">
        <v>109</v>
      </c>
      <c r="D4300" s="84">
        <v>2013</v>
      </c>
      <c r="E4300" s="84" t="s">
        <v>108</v>
      </c>
      <c r="F4300" s="85">
        <v>20.9574494477468</v>
      </c>
      <c r="G4300" s="86"/>
    </row>
    <row r="4301" spans="1:7" x14ac:dyDescent="0.45">
      <c r="A4301" s="84">
        <v>123816</v>
      </c>
      <c r="B4301" s="84">
        <v>110</v>
      </c>
      <c r="C4301" s="84" t="s">
        <v>109</v>
      </c>
      <c r="D4301" s="84">
        <v>2013</v>
      </c>
      <c r="E4301" s="84" t="s">
        <v>108</v>
      </c>
      <c r="F4301" s="85">
        <v>36.620584950627297</v>
      </c>
      <c r="G4301" s="86"/>
    </row>
    <row r="4302" spans="1:7" x14ac:dyDescent="0.45">
      <c r="A4302" s="84">
        <v>124052</v>
      </c>
      <c r="B4302" s="84">
        <v>90</v>
      </c>
      <c r="C4302" s="84" t="s">
        <v>111</v>
      </c>
      <c r="D4302" s="84">
        <v>1994</v>
      </c>
      <c r="E4302" s="84" t="s">
        <v>108</v>
      </c>
      <c r="F4302" s="85">
        <v>242.67352911360999</v>
      </c>
      <c r="G4302" s="86"/>
    </row>
    <row r="4303" spans="1:7" x14ac:dyDescent="0.45">
      <c r="A4303" s="84">
        <v>124053</v>
      </c>
      <c r="B4303" s="84">
        <v>90</v>
      </c>
      <c r="C4303" s="84" t="s">
        <v>109</v>
      </c>
      <c r="D4303" s="84">
        <v>2004</v>
      </c>
      <c r="E4303" s="84" t="s">
        <v>108</v>
      </c>
      <c r="F4303" s="85">
        <v>223.42579802847649</v>
      </c>
      <c r="G4303" s="86"/>
    </row>
    <row r="4304" spans="1:7" x14ac:dyDescent="0.45">
      <c r="A4304" s="84">
        <v>124054</v>
      </c>
      <c r="B4304" s="84">
        <v>90</v>
      </c>
      <c r="C4304" s="84" t="s">
        <v>109</v>
      </c>
      <c r="D4304" s="84">
        <v>2004</v>
      </c>
      <c r="E4304" s="84" t="s">
        <v>108</v>
      </c>
      <c r="F4304" s="85">
        <v>124.4135557261141</v>
      </c>
      <c r="G4304" s="86"/>
    </row>
    <row r="4305" spans="1:7" x14ac:dyDescent="0.45">
      <c r="A4305" s="84">
        <v>124055</v>
      </c>
      <c r="B4305" s="84">
        <v>110</v>
      </c>
      <c r="C4305" s="84" t="s">
        <v>109</v>
      </c>
      <c r="D4305" s="84">
        <v>2014</v>
      </c>
      <c r="E4305" s="84" t="s">
        <v>108</v>
      </c>
      <c r="F4305" s="85">
        <v>7.4295369212704516</v>
      </c>
      <c r="G4305" s="86"/>
    </row>
    <row r="4306" spans="1:7" x14ac:dyDescent="0.45">
      <c r="A4306" s="84">
        <v>124057</v>
      </c>
      <c r="B4306" s="84">
        <v>90</v>
      </c>
      <c r="C4306" s="84" t="s">
        <v>109</v>
      </c>
      <c r="D4306" s="84">
        <v>2014</v>
      </c>
      <c r="E4306" s="84" t="s">
        <v>108</v>
      </c>
      <c r="F4306" s="85">
        <v>128.70077932607461</v>
      </c>
      <c r="G4306" s="86"/>
    </row>
    <row r="4307" spans="1:7" x14ac:dyDescent="0.45">
      <c r="A4307" s="84">
        <v>124287</v>
      </c>
      <c r="B4307" s="84">
        <v>160</v>
      </c>
      <c r="C4307" s="84" t="s">
        <v>114</v>
      </c>
      <c r="D4307" s="84">
        <v>1994</v>
      </c>
      <c r="E4307" s="84" t="s">
        <v>108</v>
      </c>
      <c r="F4307" s="85">
        <v>118.8704678326767</v>
      </c>
      <c r="G4307" s="86"/>
    </row>
    <row r="4308" spans="1:7" x14ac:dyDescent="0.45">
      <c r="A4308" s="84">
        <v>124289</v>
      </c>
      <c r="B4308" s="84">
        <v>110</v>
      </c>
      <c r="C4308" s="84" t="s">
        <v>109</v>
      </c>
      <c r="D4308" s="84">
        <v>2014</v>
      </c>
      <c r="E4308" s="84" t="s">
        <v>108</v>
      </c>
      <c r="F4308" s="85">
        <v>328.22306461070929</v>
      </c>
      <c r="G4308" s="86"/>
    </row>
    <row r="4309" spans="1:7" x14ac:dyDescent="0.45">
      <c r="A4309" s="84">
        <v>124591</v>
      </c>
      <c r="B4309" s="84">
        <v>110</v>
      </c>
      <c r="C4309" s="84" t="s">
        <v>109</v>
      </c>
      <c r="D4309" s="84">
        <v>2015</v>
      </c>
      <c r="E4309" s="84" t="s">
        <v>108</v>
      </c>
      <c r="F4309" s="85">
        <v>341.43774490797239</v>
      </c>
      <c r="G4309" s="86"/>
    </row>
    <row r="4310" spans="1:7" ht="19.5" x14ac:dyDescent="0.45">
      <c r="A4310" s="84">
        <v>124606</v>
      </c>
      <c r="B4310" s="84">
        <v>63</v>
      </c>
      <c r="C4310" s="84" t="s">
        <v>109</v>
      </c>
      <c r="D4310" s="84">
        <v>1901</v>
      </c>
      <c r="E4310" s="84" t="s">
        <v>108</v>
      </c>
      <c r="F4310" s="85">
        <v>90.28796265603107</v>
      </c>
      <c r="G4310" s="86" t="s">
        <v>360</v>
      </c>
    </row>
    <row r="4311" spans="1:7" x14ac:dyDescent="0.45">
      <c r="A4311" s="84">
        <v>124610</v>
      </c>
      <c r="B4311" s="84">
        <v>32</v>
      </c>
      <c r="C4311" s="84" t="s">
        <v>109</v>
      </c>
      <c r="D4311" s="84">
        <v>2006</v>
      </c>
      <c r="E4311" s="84" t="s">
        <v>108</v>
      </c>
      <c r="F4311" s="85">
        <v>2.1485244187199042</v>
      </c>
      <c r="G4311" s="86"/>
    </row>
    <row r="4312" spans="1:7" x14ac:dyDescent="0.45">
      <c r="A4312" s="84">
        <v>124717</v>
      </c>
      <c r="B4312" s="84">
        <v>110</v>
      </c>
      <c r="C4312" s="84" t="s">
        <v>109</v>
      </c>
      <c r="D4312" s="84">
        <v>2009</v>
      </c>
      <c r="E4312" s="84" t="s">
        <v>108</v>
      </c>
      <c r="F4312" s="85">
        <v>274.70875174750961</v>
      </c>
      <c r="G4312" s="86"/>
    </row>
    <row r="4313" spans="1:7" x14ac:dyDescent="0.45">
      <c r="A4313" s="84">
        <v>124718</v>
      </c>
      <c r="B4313" s="84">
        <v>110</v>
      </c>
      <c r="C4313" s="84" t="s">
        <v>109</v>
      </c>
      <c r="D4313" s="84">
        <v>2015</v>
      </c>
      <c r="E4313" s="84" t="s">
        <v>108</v>
      </c>
      <c r="F4313" s="85">
        <v>385.56743895936353</v>
      </c>
      <c r="G4313" s="86"/>
    </row>
    <row r="4314" spans="1:7" x14ac:dyDescent="0.45">
      <c r="A4314" s="84">
        <v>124730</v>
      </c>
      <c r="B4314" s="84">
        <v>32</v>
      </c>
      <c r="C4314" s="84" t="s">
        <v>109</v>
      </c>
      <c r="D4314" s="84">
        <v>2015</v>
      </c>
      <c r="E4314" s="84" t="s">
        <v>108</v>
      </c>
      <c r="F4314" s="85">
        <v>29.064695937199531</v>
      </c>
      <c r="G4314" s="86"/>
    </row>
    <row r="4315" spans="1:7" x14ac:dyDescent="0.45">
      <c r="A4315" s="84">
        <v>124731</v>
      </c>
      <c r="B4315" s="84">
        <v>63</v>
      </c>
      <c r="C4315" s="84" t="s">
        <v>109</v>
      </c>
      <c r="D4315" s="84">
        <v>2015</v>
      </c>
      <c r="E4315" s="84" t="s">
        <v>108</v>
      </c>
      <c r="F4315" s="85">
        <v>85.939607588249189</v>
      </c>
      <c r="G4315" s="86"/>
    </row>
    <row r="4316" spans="1:7" x14ac:dyDescent="0.45">
      <c r="A4316" s="84">
        <v>124745</v>
      </c>
      <c r="B4316" s="84">
        <v>63</v>
      </c>
      <c r="C4316" s="84" t="s">
        <v>109</v>
      </c>
      <c r="D4316" s="84">
        <v>2015</v>
      </c>
      <c r="E4316" s="84" t="s">
        <v>108</v>
      </c>
      <c r="F4316" s="85">
        <v>202.86834663427629</v>
      </c>
      <c r="G4316" s="86"/>
    </row>
    <row r="4317" spans="1:7" x14ac:dyDescent="0.45">
      <c r="A4317" s="84">
        <v>124746</v>
      </c>
      <c r="B4317" s="84">
        <v>110</v>
      </c>
      <c r="C4317" s="84" t="s">
        <v>109</v>
      </c>
      <c r="D4317" s="84">
        <v>2015</v>
      </c>
      <c r="E4317" s="84" t="s">
        <v>108</v>
      </c>
      <c r="F4317" s="85">
        <v>284.74247847856481</v>
      </c>
      <c r="G4317" s="86"/>
    </row>
    <row r="4318" spans="1:7" x14ac:dyDescent="0.45">
      <c r="A4318" s="84">
        <v>124747</v>
      </c>
      <c r="B4318" s="84">
        <v>110</v>
      </c>
      <c r="C4318" s="84" t="s">
        <v>109</v>
      </c>
      <c r="D4318" s="84">
        <v>2009</v>
      </c>
      <c r="E4318" s="84" t="s">
        <v>108</v>
      </c>
      <c r="F4318" s="85">
        <v>384.33716249001247</v>
      </c>
      <c r="G4318" s="86"/>
    </row>
    <row r="4319" spans="1:7" x14ac:dyDescent="0.45">
      <c r="A4319" s="84">
        <v>124780</v>
      </c>
      <c r="B4319" s="84">
        <v>225</v>
      </c>
      <c r="C4319" s="84" t="s">
        <v>109</v>
      </c>
      <c r="D4319" s="84">
        <v>2014</v>
      </c>
      <c r="E4319" s="84" t="s">
        <v>108</v>
      </c>
      <c r="F4319" s="85">
        <v>314.2663066456708</v>
      </c>
      <c r="G4319" s="86"/>
    </row>
    <row r="4320" spans="1:7" x14ac:dyDescent="0.45">
      <c r="A4320" s="84">
        <v>124902</v>
      </c>
      <c r="B4320" s="84">
        <v>110</v>
      </c>
      <c r="C4320" s="84" t="s">
        <v>109</v>
      </c>
      <c r="D4320" s="84">
        <v>1901</v>
      </c>
      <c r="E4320" s="84" t="s">
        <v>169</v>
      </c>
      <c r="F4320" s="85">
        <v>556.92276524347596</v>
      </c>
      <c r="G4320" s="86"/>
    </row>
    <row r="4321" spans="1:7" x14ac:dyDescent="0.45">
      <c r="A4321" s="84">
        <v>124903</v>
      </c>
      <c r="B4321" s="84">
        <v>40</v>
      </c>
      <c r="C4321" s="84" t="s">
        <v>109</v>
      </c>
      <c r="D4321" s="84">
        <v>2005</v>
      </c>
      <c r="E4321" s="84" t="s">
        <v>169</v>
      </c>
      <c r="F4321" s="85">
        <v>32.010770507998281</v>
      </c>
      <c r="G4321" s="86"/>
    </row>
    <row r="4322" spans="1:7" x14ac:dyDescent="0.45">
      <c r="A4322" s="84">
        <v>124930</v>
      </c>
      <c r="B4322" s="84">
        <v>90</v>
      </c>
      <c r="C4322" s="84" t="s">
        <v>109</v>
      </c>
      <c r="D4322" s="84">
        <v>2005</v>
      </c>
      <c r="E4322" s="84" t="s">
        <v>169</v>
      </c>
      <c r="F4322" s="85">
        <v>525.22847076763242</v>
      </c>
      <c r="G4322" s="86"/>
    </row>
    <row r="4323" spans="1:7" x14ac:dyDescent="0.45">
      <c r="A4323" s="84">
        <v>124935</v>
      </c>
      <c r="B4323" s="84">
        <v>110</v>
      </c>
      <c r="C4323" s="84" t="s">
        <v>109</v>
      </c>
      <c r="D4323" s="84">
        <v>2005</v>
      </c>
      <c r="E4323" s="84" t="s">
        <v>169</v>
      </c>
      <c r="F4323" s="85">
        <v>39.171810544964409</v>
      </c>
      <c r="G4323" s="86"/>
    </row>
    <row r="4324" spans="1:7" x14ac:dyDescent="0.45">
      <c r="A4324" s="84">
        <v>124936</v>
      </c>
      <c r="B4324" s="84">
        <v>90</v>
      </c>
      <c r="C4324" s="84" t="s">
        <v>109</v>
      </c>
      <c r="D4324" s="84">
        <v>2005</v>
      </c>
      <c r="E4324" s="84" t="s">
        <v>169</v>
      </c>
      <c r="F4324" s="85">
        <v>358.85407461924518</v>
      </c>
      <c r="G4324" s="86"/>
    </row>
    <row r="4325" spans="1:7" x14ac:dyDescent="0.45">
      <c r="A4325" s="84">
        <v>124948</v>
      </c>
      <c r="B4325" s="84">
        <v>110</v>
      </c>
      <c r="C4325" s="84" t="s">
        <v>109</v>
      </c>
      <c r="D4325" s="84">
        <v>2017</v>
      </c>
      <c r="E4325" s="84" t="s">
        <v>169</v>
      </c>
      <c r="F4325" s="85">
        <v>43.39050060851504</v>
      </c>
      <c r="G4325" s="86"/>
    </row>
    <row r="4326" spans="1:7" x14ac:dyDescent="0.45">
      <c r="A4326" s="84">
        <v>124952</v>
      </c>
      <c r="B4326" s="84">
        <v>110</v>
      </c>
      <c r="C4326" s="84" t="s">
        <v>109</v>
      </c>
      <c r="D4326" s="84">
        <v>1901</v>
      </c>
      <c r="E4326" s="84" t="s">
        <v>169</v>
      </c>
      <c r="F4326" s="85">
        <v>523.68430683907388</v>
      </c>
      <c r="G4326" s="86"/>
    </row>
    <row r="4327" spans="1:7" x14ac:dyDescent="0.45">
      <c r="A4327" s="84">
        <v>124953</v>
      </c>
      <c r="B4327" s="84">
        <v>110</v>
      </c>
      <c r="C4327" s="84" t="s">
        <v>109</v>
      </c>
      <c r="D4327" s="84">
        <v>2005</v>
      </c>
      <c r="E4327" s="84" t="s">
        <v>169</v>
      </c>
      <c r="F4327" s="85">
        <v>416.62163905174862</v>
      </c>
      <c r="G4327" s="86"/>
    </row>
    <row r="4328" spans="1:7" x14ac:dyDescent="0.45">
      <c r="A4328" s="84">
        <v>124954</v>
      </c>
      <c r="B4328" s="84">
        <v>63</v>
      </c>
      <c r="C4328" s="84" t="s">
        <v>109</v>
      </c>
      <c r="D4328" s="84">
        <v>2005</v>
      </c>
      <c r="E4328" s="84" t="s">
        <v>169</v>
      </c>
      <c r="F4328" s="85">
        <v>45.528078850424173</v>
      </c>
      <c r="G4328" s="86"/>
    </row>
    <row r="4329" spans="1:7" x14ac:dyDescent="0.45">
      <c r="A4329" s="84">
        <v>124965</v>
      </c>
      <c r="B4329" s="84">
        <v>63</v>
      </c>
      <c r="C4329" s="84" t="s">
        <v>109</v>
      </c>
      <c r="D4329" s="84">
        <v>2005</v>
      </c>
      <c r="E4329" s="84" t="s">
        <v>169</v>
      </c>
      <c r="F4329" s="85">
        <v>45.624933832058211</v>
      </c>
      <c r="G4329" s="86"/>
    </row>
    <row r="4330" spans="1:7" x14ac:dyDescent="0.45">
      <c r="A4330" s="84">
        <v>126018</v>
      </c>
      <c r="B4330" s="84">
        <v>160</v>
      </c>
      <c r="C4330" s="84" t="s">
        <v>109</v>
      </c>
      <c r="D4330" s="84">
        <v>2006</v>
      </c>
      <c r="E4330" s="84" t="s">
        <v>108</v>
      </c>
      <c r="F4330" s="85">
        <v>241.32574308339281</v>
      </c>
      <c r="G4330" s="86"/>
    </row>
    <row r="4331" spans="1:7" x14ac:dyDescent="0.45">
      <c r="A4331" s="84">
        <v>126019</v>
      </c>
      <c r="B4331" s="84">
        <v>160</v>
      </c>
      <c r="C4331" s="84" t="s">
        <v>109</v>
      </c>
      <c r="D4331" s="84">
        <v>2006</v>
      </c>
      <c r="E4331" s="84" t="s">
        <v>108</v>
      </c>
      <c r="F4331" s="85">
        <v>208.19928645392309</v>
      </c>
      <c r="G4331" s="86"/>
    </row>
    <row r="4332" spans="1:7" x14ac:dyDescent="0.45">
      <c r="A4332" s="84">
        <v>126020</v>
      </c>
      <c r="B4332" s="84">
        <v>110</v>
      </c>
      <c r="C4332" s="84" t="s">
        <v>109</v>
      </c>
      <c r="D4332" s="84">
        <v>2006</v>
      </c>
      <c r="E4332" s="84" t="s">
        <v>108</v>
      </c>
      <c r="F4332" s="85">
        <v>34.199830710112558</v>
      </c>
      <c r="G4332" s="86"/>
    </row>
    <row r="4333" spans="1:7" x14ac:dyDescent="0.45">
      <c r="A4333" s="84">
        <v>126260</v>
      </c>
      <c r="B4333" s="84">
        <v>110</v>
      </c>
      <c r="C4333" s="84" t="s">
        <v>109</v>
      </c>
      <c r="D4333" s="84">
        <v>1901</v>
      </c>
      <c r="E4333" s="84" t="s">
        <v>108</v>
      </c>
      <c r="F4333" s="85">
        <v>181.3396340457455</v>
      </c>
      <c r="G4333" s="86"/>
    </row>
    <row r="4334" spans="1:7" x14ac:dyDescent="0.45">
      <c r="A4334" s="84">
        <v>126416</v>
      </c>
      <c r="B4334" s="84">
        <v>90</v>
      </c>
      <c r="C4334" s="84" t="s">
        <v>109</v>
      </c>
      <c r="D4334" s="84">
        <v>1901</v>
      </c>
      <c r="E4334" s="84" t="s">
        <v>108</v>
      </c>
      <c r="F4334" s="85">
        <v>174.59472528221841</v>
      </c>
      <c r="G4334" s="86"/>
    </row>
    <row r="4335" spans="1:7" x14ac:dyDescent="0.45">
      <c r="A4335" s="84">
        <v>126417</v>
      </c>
      <c r="B4335" s="84">
        <v>110</v>
      </c>
      <c r="C4335" s="84" t="s">
        <v>109</v>
      </c>
      <c r="D4335" s="84">
        <v>2015</v>
      </c>
      <c r="E4335" s="84" t="s">
        <v>108</v>
      </c>
      <c r="F4335" s="85">
        <v>2.642766142959065</v>
      </c>
      <c r="G4335" s="86"/>
    </row>
    <row r="4336" spans="1:7" x14ac:dyDescent="0.45">
      <c r="A4336" s="84">
        <v>126432</v>
      </c>
      <c r="B4336" s="84">
        <v>110</v>
      </c>
      <c r="C4336" s="84" t="s">
        <v>109</v>
      </c>
      <c r="D4336" s="84">
        <v>2015</v>
      </c>
      <c r="E4336" s="84" t="s">
        <v>108</v>
      </c>
      <c r="F4336" s="85">
        <v>235.96048667436989</v>
      </c>
      <c r="G4336" s="86"/>
    </row>
    <row r="4337" spans="1:7" x14ac:dyDescent="0.45">
      <c r="A4337" s="84">
        <v>126441</v>
      </c>
      <c r="B4337" s="84">
        <v>110</v>
      </c>
      <c r="C4337" s="84" t="s">
        <v>109</v>
      </c>
      <c r="D4337" s="84">
        <v>2015</v>
      </c>
      <c r="E4337" s="84" t="s">
        <v>108</v>
      </c>
      <c r="F4337" s="85">
        <v>406.22610975050168</v>
      </c>
      <c r="G4337" s="86"/>
    </row>
    <row r="4338" spans="1:7" ht="29.25" x14ac:dyDescent="0.45">
      <c r="A4338" s="84">
        <v>126487</v>
      </c>
      <c r="B4338" s="84">
        <v>63</v>
      </c>
      <c r="C4338" s="84" t="s">
        <v>109</v>
      </c>
      <c r="D4338" s="84">
        <v>2007</v>
      </c>
      <c r="E4338" s="84" t="s">
        <v>108</v>
      </c>
      <c r="F4338" s="85">
        <v>34.829260629337938</v>
      </c>
      <c r="G4338" s="86" t="s">
        <v>361</v>
      </c>
    </row>
    <row r="4339" spans="1:7" x14ac:dyDescent="0.45">
      <c r="A4339" s="84">
        <v>126488</v>
      </c>
      <c r="B4339" s="84">
        <v>110</v>
      </c>
      <c r="C4339" s="84" t="s">
        <v>109</v>
      </c>
      <c r="D4339" s="84">
        <v>2015</v>
      </c>
      <c r="E4339" s="84" t="s">
        <v>108</v>
      </c>
      <c r="F4339" s="85">
        <v>262.79237722849689</v>
      </c>
      <c r="G4339" s="86"/>
    </row>
    <row r="4340" spans="1:7" x14ac:dyDescent="0.45">
      <c r="A4340" s="84">
        <v>126791</v>
      </c>
      <c r="B4340" s="84">
        <v>110</v>
      </c>
      <c r="C4340" s="84" t="s">
        <v>109</v>
      </c>
      <c r="D4340" s="84">
        <v>2006</v>
      </c>
      <c r="E4340" s="84" t="s">
        <v>108</v>
      </c>
      <c r="F4340" s="85">
        <v>156.21257270725741</v>
      </c>
      <c r="G4340" s="86"/>
    </row>
    <row r="4341" spans="1:7" x14ac:dyDescent="0.45">
      <c r="A4341" s="84">
        <v>126820</v>
      </c>
      <c r="B4341" s="84">
        <v>110</v>
      </c>
      <c r="C4341" s="84" t="s">
        <v>109</v>
      </c>
      <c r="D4341" s="84">
        <v>2014</v>
      </c>
      <c r="E4341" s="84" t="s">
        <v>169</v>
      </c>
      <c r="F4341" s="85">
        <v>612.07490239178571</v>
      </c>
      <c r="G4341" s="86" t="s">
        <v>359</v>
      </c>
    </row>
    <row r="4342" spans="1:7" x14ac:dyDescent="0.45">
      <c r="A4342" s="84">
        <v>126823</v>
      </c>
      <c r="B4342" s="84">
        <v>225</v>
      </c>
      <c r="C4342" s="84" t="s">
        <v>109</v>
      </c>
      <c r="D4342" s="84">
        <v>2016</v>
      </c>
      <c r="E4342" s="84" t="s">
        <v>108</v>
      </c>
      <c r="F4342" s="85">
        <v>6.2427446456985818</v>
      </c>
      <c r="G4342" s="86" t="s">
        <v>362</v>
      </c>
    </row>
    <row r="4343" spans="1:7" x14ac:dyDescent="0.45">
      <c r="A4343" s="84">
        <v>126824</v>
      </c>
      <c r="B4343" s="84">
        <v>225</v>
      </c>
      <c r="C4343" s="84" t="s">
        <v>109</v>
      </c>
      <c r="D4343" s="84">
        <v>2015</v>
      </c>
      <c r="E4343" s="84" t="s">
        <v>108</v>
      </c>
      <c r="F4343" s="85">
        <v>866.05881262674984</v>
      </c>
      <c r="G4343" s="86"/>
    </row>
    <row r="4344" spans="1:7" x14ac:dyDescent="0.45">
      <c r="A4344" s="84">
        <v>126960</v>
      </c>
      <c r="B4344" s="84">
        <v>110</v>
      </c>
      <c r="C4344" s="84" t="s">
        <v>109</v>
      </c>
      <c r="D4344" s="84">
        <v>2007</v>
      </c>
      <c r="E4344" s="84" t="s">
        <v>108</v>
      </c>
      <c r="F4344" s="85">
        <v>509.17558408063508</v>
      </c>
      <c r="G4344" s="86"/>
    </row>
    <row r="4345" spans="1:7" x14ac:dyDescent="0.45">
      <c r="A4345" s="84">
        <v>126961</v>
      </c>
      <c r="B4345" s="84">
        <v>63</v>
      </c>
      <c r="C4345" s="84" t="s">
        <v>109</v>
      </c>
      <c r="D4345" s="84">
        <v>2014</v>
      </c>
      <c r="E4345" s="84" t="s">
        <v>169</v>
      </c>
      <c r="F4345" s="85">
        <v>3.7296926704733671</v>
      </c>
      <c r="G4345" s="86"/>
    </row>
    <row r="4346" spans="1:7" x14ac:dyDescent="0.45">
      <c r="A4346" s="84">
        <v>127024</v>
      </c>
      <c r="B4346" s="84">
        <v>110</v>
      </c>
      <c r="C4346" s="84" t="s">
        <v>109</v>
      </c>
      <c r="D4346" s="84">
        <v>2010</v>
      </c>
      <c r="E4346" s="84" t="s">
        <v>108</v>
      </c>
      <c r="F4346" s="85">
        <v>65.39536803721613</v>
      </c>
      <c r="G4346" s="86"/>
    </row>
    <row r="4347" spans="1:7" x14ac:dyDescent="0.45">
      <c r="A4347" s="84">
        <v>127032</v>
      </c>
      <c r="B4347" s="84">
        <v>63</v>
      </c>
      <c r="C4347" s="84" t="s">
        <v>112</v>
      </c>
      <c r="D4347" s="84">
        <v>1901</v>
      </c>
      <c r="E4347" s="84" t="s">
        <v>108</v>
      </c>
      <c r="F4347" s="85">
        <v>115.6333344764071</v>
      </c>
      <c r="G4347" s="86" t="s">
        <v>363</v>
      </c>
    </row>
    <row r="4348" spans="1:7" x14ac:dyDescent="0.45">
      <c r="A4348" s="84">
        <v>127037</v>
      </c>
      <c r="B4348" s="84">
        <v>100</v>
      </c>
      <c r="C4348" s="84" t="s">
        <v>112</v>
      </c>
      <c r="D4348" s="84">
        <v>1901</v>
      </c>
      <c r="E4348" s="84" t="s">
        <v>108</v>
      </c>
      <c r="F4348" s="85">
        <v>245.7907584552664</v>
      </c>
      <c r="G4348" s="86"/>
    </row>
    <row r="4349" spans="1:7" x14ac:dyDescent="0.45">
      <c r="A4349" s="84">
        <v>127040</v>
      </c>
      <c r="B4349" s="84"/>
      <c r="C4349" s="84"/>
      <c r="D4349" s="84">
        <v>2010</v>
      </c>
      <c r="E4349" s="84" t="s">
        <v>108</v>
      </c>
      <c r="F4349" s="85">
        <v>810.13091103332783</v>
      </c>
      <c r="G4349" s="86" t="s">
        <v>364</v>
      </c>
    </row>
    <row r="4350" spans="1:7" ht="29.25" x14ac:dyDescent="0.45">
      <c r="A4350" s="84">
        <v>127042</v>
      </c>
      <c r="B4350" s="84">
        <v>90</v>
      </c>
      <c r="C4350" s="84" t="s">
        <v>109</v>
      </c>
      <c r="D4350" s="84">
        <v>1901</v>
      </c>
      <c r="E4350" s="84" t="s">
        <v>108</v>
      </c>
      <c r="F4350" s="85">
        <v>147.0322730683078</v>
      </c>
      <c r="G4350" s="86" t="s">
        <v>365</v>
      </c>
    </row>
    <row r="4351" spans="1:7" x14ac:dyDescent="0.45">
      <c r="A4351" s="84">
        <v>127043</v>
      </c>
      <c r="B4351" s="84">
        <v>63</v>
      </c>
      <c r="C4351" s="84" t="s">
        <v>109</v>
      </c>
      <c r="D4351" s="84">
        <v>2016</v>
      </c>
      <c r="E4351" s="84" t="s">
        <v>108</v>
      </c>
      <c r="F4351" s="85">
        <v>56.665531991798019</v>
      </c>
      <c r="G4351" s="86"/>
    </row>
    <row r="4352" spans="1:7" x14ac:dyDescent="0.45">
      <c r="A4352" s="84">
        <v>127045</v>
      </c>
      <c r="B4352" s="84">
        <v>63</v>
      </c>
      <c r="C4352" s="84" t="s">
        <v>109</v>
      </c>
      <c r="D4352" s="84">
        <v>2015</v>
      </c>
      <c r="E4352" s="84" t="s">
        <v>108</v>
      </c>
      <c r="F4352" s="85">
        <v>193.55317884164421</v>
      </c>
      <c r="G4352" s="86"/>
    </row>
    <row r="4353" spans="1:7" x14ac:dyDescent="0.45">
      <c r="A4353" s="84">
        <v>127046</v>
      </c>
      <c r="B4353" s="84">
        <v>63</v>
      </c>
      <c r="C4353" s="84" t="s">
        <v>109</v>
      </c>
      <c r="D4353" s="84">
        <v>2010</v>
      </c>
      <c r="E4353" s="84" t="s">
        <v>108</v>
      </c>
      <c r="F4353" s="85">
        <v>8.0997074483435636</v>
      </c>
      <c r="G4353" s="86"/>
    </row>
    <row r="4354" spans="1:7" x14ac:dyDescent="0.45">
      <c r="A4354" s="84">
        <v>127047</v>
      </c>
      <c r="B4354" s="84">
        <v>50</v>
      </c>
      <c r="C4354" s="84" t="s">
        <v>109</v>
      </c>
      <c r="D4354" s="84">
        <v>2010</v>
      </c>
      <c r="E4354" s="84" t="s">
        <v>108</v>
      </c>
      <c r="F4354" s="85">
        <v>1.4963732538013921</v>
      </c>
      <c r="G4354" s="86"/>
    </row>
    <row r="4355" spans="1:7" x14ac:dyDescent="0.45">
      <c r="A4355" s="84">
        <v>127048</v>
      </c>
      <c r="B4355" s="84"/>
      <c r="C4355" s="84"/>
      <c r="D4355" s="84">
        <v>2010</v>
      </c>
      <c r="E4355" s="84" t="s">
        <v>108</v>
      </c>
      <c r="F4355" s="85">
        <v>27.128346820801529</v>
      </c>
      <c r="G4355" s="86"/>
    </row>
    <row r="4356" spans="1:7" x14ac:dyDescent="0.45">
      <c r="A4356" s="84">
        <v>127049</v>
      </c>
      <c r="B4356" s="84"/>
      <c r="C4356" s="84"/>
      <c r="D4356" s="84">
        <v>2010</v>
      </c>
      <c r="E4356" s="84" t="s">
        <v>108</v>
      </c>
      <c r="F4356" s="85">
        <v>7.4362943830674917</v>
      </c>
      <c r="G4356" s="86"/>
    </row>
    <row r="4357" spans="1:7" x14ac:dyDescent="0.45">
      <c r="A4357" s="84">
        <v>127050</v>
      </c>
      <c r="B4357" s="84">
        <v>75</v>
      </c>
      <c r="C4357" s="84" t="s">
        <v>109</v>
      </c>
      <c r="D4357" s="84">
        <v>1901</v>
      </c>
      <c r="E4357" s="84" t="s">
        <v>108</v>
      </c>
      <c r="F4357" s="85">
        <v>160.0819277500116</v>
      </c>
      <c r="G4357" s="86"/>
    </row>
    <row r="4358" spans="1:7" x14ac:dyDescent="0.45">
      <c r="A4358" s="84">
        <v>127051</v>
      </c>
      <c r="B4358" s="84"/>
      <c r="C4358" s="84"/>
      <c r="D4358" s="84">
        <v>1901</v>
      </c>
      <c r="E4358" s="84" t="s">
        <v>108</v>
      </c>
      <c r="F4358" s="85">
        <v>19.819204548488649</v>
      </c>
      <c r="G4358" s="86"/>
    </row>
    <row r="4359" spans="1:7" x14ac:dyDescent="0.45">
      <c r="A4359" s="84">
        <v>127052</v>
      </c>
      <c r="B4359" s="84"/>
      <c r="C4359" s="84" t="s">
        <v>111</v>
      </c>
      <c r="D4359" s="84">
        <v>1901</v>
      </c>
      <c r="E4359" s="84" t="s">
        <v>108</v>
      </c>
      <c r="F4359" s="85">
        <v>46.638594004046197</v>
      </c>
      <c r="G4359" s="86"/>
    </row>
    <row r="4360" spans="1:7" x14ac:dyDescent="0.45">
      <c r="A4360" s="84">
        <v>127053</v>
      </c>
      <c r="B4360" s="84"/>
      <c r="C4360" s="84"/>
      <c r="D4360" s="84">
        <v>1901</v>
      </c>
      <c r="E4360" s="84" t="s">
        <v>108</v>
      </c>
      <c r="F4360" s="85">
        <v>14.806060303284029</v>
      </c>
      <c r="G4360" s="86"/>
    </row>
    <row r="4361" spans="1:7" x14ac:dyDescent="0.45">
      <c r="A4361" s="84">
        <v>127055</v>
      </c>
      <c r="B4361" s="84">
        <v>160</v>
      </c>
      <c r="C4361" s="84" t="s">
        <v>109</v>
      </c>
      <c r="D4361" s="84">
        <v>2008</v>
      </c>
      <c r="E4361" s="84" t="s">
        <v>108</v>
      </c>
      <c r="F4361" s="85">
        <v>11.13641140312105</v>
      </c>
      <c r="G4361" s="86"/>
    </row>
    <row r="4362" spans="1:7" x14ac:dyDescent="0.45">
      <c r="A4362" s="84">
        <v>127056</v>
      </c>
      <c r="B4362" s="84">
        <v>160</v>
      </c>
      <c r="C4362" s="84" t="s">
        <v>109</v>
      </c>
      <c r="D4362" s="84">
        <v>2008</v>
      </c>
      <c r="E4362" s="84" t="s">
        <v>108</v>
      </c>
      <c r="F4362" s="85">
        <v>6.954529656577054</v>
      </c>
      <c r="G4362" s="86"/>
    </row>
    <row r="4363" spans="1:7" x14ac:dyDescent="0.45">
      <c r="A4363" s="84">
        <v>127063</v>
      </c>
      <c r="B4363" s="84">
        <v>110</v>
      </c>
      <c r="C4363" s="84" t="s">
        <v>109</v>
      </c>
      <c r="D4363" s="84">
        <v>2008</v>
      </c>
      <c r="E4363" s="84" t="s">
        <v>108</v>
      </c>
      <c r="F4363" s="85">
        <v>731.1561610384183</v>
      </c>
      <c r="G4363" s="86" t="s">
        <v>366</v>
      </c>
    </row>
    <row r="4364" spans="1:7" x14ac:dyDescent="0.45">
      <c r="A4364" s="84">
        <v>127079</v>
      </c>
      <c r="B4364" s="84">
        <v>110</v>
      </c>
      <c r="C4364" s="84" t="s">
        <v>109</v>
      </c>
      <c r="D4364" s="84">
        <v>1901</v>
      </c>
      <c r="E4364" s="84" t="s">
        <v>108</v>
      </c>
      <c r="F4364" s="85">
        <v>8.5309163988246794</v>
      </c>
      <c r="G4364" s="86"/>
    </row>
    <row r="4365" spans="1:7" x14ac:dyDescent="0.45">
      <c r="A4365" s="84">
        <v>127110</v>
      </c>
      <c r="B4365" s="84">
        <v>110</v>
      </c>
      <c r="C4365" s="84" t="s">
        <v>109</v>
      </c>
      <c r="D4365" s="84">
        <v>1901</v>
      </c>
      <c r="E4365" s="84" t="s">
        <v>108</v>
      </c>
      <c r="F4365" s="85">
        <v>36.120861757748749</v>
      </c>
      <c r="G4365" s="86" t="s">
        <v>366</v>
      </c>
    </row>
    <row r="4366" spans="1:7" x14ac:dyDescent="0.45">
      <c r="A4366" s="84">
        <v>127116</v>
      </c>
      <c r="B4366" s="84"/>
      <c r="C4366" s="84" t="s">
        <v>112</v>
      </c>
      <c r="D4366" s="84">
        <v>1901</v>
      </c>
      <c r="E4366" s="84" t="s">
        <v>108</v>
      </c>
      <c r="F4366" s="85">
        <v>122.8852298647313</v>
      </c>
      <c r="G4366" s="86" t="s">
        <v>127</v>
      </c>
    </row>
    <row r="4367" spans="1:7" x14ac:dyDescent="0.45">
      <c r="A4367" s="84">
        <v>127120</v>
      </c>
      <c r="B4367" s="84">
        <v>50</v>
      </c>
      <c r="C4367" s="84" t="s">
        <v>109</v>
      </c>
      <c r="D4367" s="84">
        <v>1901</v>
      </c>
      <c r="E4367" s="84" t="s">
        <v>108</v>
      </c>
      <c r="F4367" s="85">
        <v>0.91596345469569196</v>
      </c>
      <c r="G4367" s="86"/>
    </row>
    <row r="4368" spans="1:7" x14ac:dyDescent="0.45">
      <c r="A4368" s="84">
        <v>127121</v>
      </c>
      <c r="B4368" s="84">
        <v>150</v>
      </c>
      <c r="C4368" s="84" t="s">
        <v>112</v>
      </c>
      <c r="D4368" s="84">
        <v>1901</v>
      </c>
      <c r="E4368" s="84" t="s">
        <v>108</v>
      </c>
      <c r="F4368" s="85">
        <v>24.41213655681716</v>
      </c>
      <c r="G4368" s="86"/>
    </row>
    <row r="4369" spans="1:7" x14ac:dyDescent="0.45">
      <c r="A4369" s="84">
        <v>127122</v>
      </c>
      <c r="B4369" s="84"/>
      <c r="C4369" s="84"/>
      <c r="D4369" s="84">
        <v>1901</v>
      </c>
      <c r="E4369" s="84" t="s">
        <v>108</v>
      </c>
      <c r="F4369" s="85">
        <v>142.9743525330644</v>
      </c>
      <c r="G4369" s="86"/>
    </row>
    <row r="4370" spans="1:7" x14ac:dyDescent="0.45">
      <c r="A4370" s="84">
        <v>127129</v>
      </c>
      <c r="B4370" s="84"/>
      <c r="C4370" s="84"/>
      <c r="D4370" s="84">
        <v>1901</v>
      </c>
      <c r="E4370" s="84" t="s">
        <v>108</v>
      </c>
      <c r="F4370" s="85">
        <v>132.781804311759</v>
      </c>
      <c r="G4370" s="86"/>
    </row>
    <row r="4371" spans="1:7" x14ac:dyDescent="0.45">
      <c r="A4371" s="84">
        <v>127131</v>
      </c>
      <c r="B4371" s="84">
        <v>100</v>
      </c>
      <c r="C4371" s="84" t="s">
        <v>112</v>
      </c>
      <c r="D4371" s="84">
        <v>1901</v>
      </c>
      <c r="E4371" s="84" t="s">
        <v>108</v>
      </c>
      <c r="F4371" s="85">
        <v>280.47212248516081</v>
      </c>
      <c r="G4371" s="86"/>
    </row>
    <row r="4372" spans="1:7" x14ac:dyDescent="0.45">
      <c r="A4372" s="84">
        <v>127155</v>
      </c>
      <c r="B4372" s="84">
        <v>100</v>
      </c>
      <c r="C4372" s="84" t="s">
        <v>112</v>
      </c>
      <c r="D4372" s="84">
        <v>1901</v>
      </c>
      <c r="E4372" s="84" t="s">
        <v>108</v>
      </c>
      <c r="F4372" s="85">
        <v>364.37751347999529</v>
      </c>
      <c r="G4372" s="86"/>
    </row>
    <row r="4373" spans="1:7" x14ac:dyDescent="0.45">
      <c r="A4373" s="84">
        <v>127156</v>
      </c>
      <c r="B4373" s="84">
        <v>100</v>
      </c>
      <c r="C4373" s="84" t="s">
        <v>112</v>
      </c>
      <c r="D4373" s="84">
        <v>1901</v>
      </c>
      <c r="E4373" s="84" t="s">
        <v>108</v>
      </c>
      <c r="F4373" s="85">
        <v>149.00096510947861</v>
      </c>
      <c r="G4373" s="86"/>
    </row>
    <row r="4374" spans="1:7" x14ac:dyDescent="0.45">
      <c r="A4374" s="84">
        <v>127177</v>
      </c>
      <c r="B4374" s="84">
        <v>110</v>
      </c>
      <c r="C4374" s="84" t="s">
        <v>109</v>
      </c>
      <c r="D4374" s="84">
        <v>2015</v>
      </c>
      <c r="E4374" s="84" t="s">
        <v>108</v>
      </c>
      <c r="F4374" s="85">
        <v>95.667461980380835</v>
      </c>
      <c r="G4374" s="86"/>
    </row>
    <row r="4375" spans="1:7" x14ac:dyDescent="0.45">
      <c r="A4375" s="84">
        <v>127192</v>
      </c>
      <c r="B4375" s="84">
        <v>110</v>
      </c>
      <c r="C4375" s="84" t="s">
        <v>109</v>
      </c>
      <c r="D4375" s="84">
        <v>2015</v>
      </c>
      <c r="E4375" s="84" t="s">
        <v>108</v>
      </c>
      <c r="F4375" s="85">
        <v>39.514931359757718</v>
      </c>
      <c r="G4375" s="86"/>
    </row>
    <row r="4376" spans="1:7" x14ac:dyDescent="0.45">
      <c r="A4376" s="84">
        <v>127212</v>
      </c>
      <c r="B4376" s="84">
        <v>110</v>
      </c>
      <c r="C4376" s="84" t="s">
        <v>109</v>
      </c>
      <c r="D4376" s="84">
        <v>2016</v>
      </c>
      <c r="E4376" s="84" t="s">
        <v>108</v>
      </c>
      <c r="F4376" s="85">
        <v>516.33551069355053</v>
      </c>
      <c r="G4376" s="86"/>
    </row>
    <row r="4377" spans="1:7" x14ac:dyDescent="0.45">
      <c r="A4377" s="84">
        <v>127215</v>
      </c>
      <c r="B4377" s="84">
        <v>110</v>
      </c>
      <c r="C4377" s="84" t="s">
        <v>109</v>
      </c>
      <c r="D4377" s="84">
        <v>2013</v>
      </c>
      <c r="E4377" s="84" t="s">
        <v>108</v>
      </c>
      <c r="F4377" s="85">
        <v>195.11904779905069</v>
      </c>
      <c r="G4377" s="86"/>
    </row>
    <row r="4378" spans="1:7" x14ac:dyDescent="0.45">
      <c r="A4378" s="84">
        <v>127216</v>
      </c>
      <c r="B4378" s="84">
        <v>110</v>
      </c>
      <c r="C4378" s="84" t="s">
        <v>109</v>
      </c>
      <c r="D4378" s="84">
        <v>2016</v>
      </c>
      <c r="E4378" s="84" t="s">
        <v>108</v>
      </c>
      <c r="F4378" s="85">
        <v>23.465614090490021</v>
      </c>
      <c r="G4378" s="86"/>
    </row>
    <row r="4379" spans="1:7" x14ac:dyDescent="0.45">
      <c r="A4379" s="84">
        <v>127217</v>
      </c>
      <c r="B4379" s="84">
        <v>110</v>
      </c>
      <c r="C4379" s="84" t="s">
        <v>109</v>
      </c>
      <c r="D4379" s="84">
        <v>2016</v>
      </c>
      <c r="E4379" s="84" t="s">
        <v>108</v>
      </c>
      <c r="F4379" s="85">
        <v>173.09323002853719</v>
      </c>
      <c r="G4379" s="86"/>
    </row>
    <row r="4380" spans="1:7" x14ac:dyDescent="0.45">
      <c r="A4380" s="84">
        <v>127218</v>
      </c>
      <c r="B4380" s="84">
        <v>110</v>
      </c>
      <c r="C4380" s="84" t="s">
        <v>109</v>
      </c>
      <c r="D4380" s="84">
        <v>2016</v>
      </c>
      <c r="E4380" s="84" t="s">
        <v>108</v>
      </c>
      <c r="F4380" s="85">
        <v>0.54918407969997696</v>
      </c>
      <c r="G4380" s="86" t="s">
        <v>367</v>
      </c>
    </row>
    <row r="4381" spans="1:7" x14ac:dyDescent="0.45">
      <c r="A4381" s="84">
        <v>127219</v>
      </c>
      <c r="B4381" s="84"/>
      <c r="C4381" s="84"/>
      <c r="D4381" s="84">
        <v>1901</v>
      </c>
      <c r="E4381" s="84" t="s">
        <v>108</v>
      </c>
      <c r="F4381" s="85">
        <v>96.823314187455367</v>
      </c>
      <c r="G4381" s="86"/>
    </row>
    <row r="4382" spans="1:7" x14ac:dyDescent="0.45">
      <c r="A4382" s="84">
        <v>127220</v>
      </c>
      <c r="B4382" s="84">
        <v>100</v>
      </c>
      <c r="C4382" s="84" t="s">
        <v>112</v>
      </c>
      <c r="D4382" s="84">
        <v>1901</v>
      </c>
      <c r="E4382" s="84" t="s">
        <v>108</v>
      </c>
      <c r="F4382" s="85">
        <v>94.834083625992321</v>
      </c>
      <c r="G4382" s="86"/>
    </row>
    <row r="4383" spans="1:7" x14ac:dyDescent="0.45">
      <c r="A4383" s="84">
        <v>127223</v>
      </c>
      <c r="B4383" s="84">
        <v>110</v>
      </c>
      <c r="C4383" s="84" t="s">
        <v>109</v>
      </c>
      <c r="D4383" s="84">
        <v>2009</v>
      </c>
      <c r="E4383" s="84" t="s">
        <v>108</v>
      </c>
      <c r="F4383" s="85">
        <v>487.10071820375151</v>
      </c>
      <c r="G4383" s="86"/>
    </row>
    <row r="4384" spans="1:7" x14ac:dyDescent="0.45">
      <c r="A4384" s="84">
        <v>127224</v>
      </c>
      <c r="B4384" s="84">
        <v>110</v>
      </c>
      <c r="C4384" s="84" t="s">
        <v>109</v>
      </c>
      <c r="D4384" s="84">
        <v>2016</v>
      </c>
      <c r="E4384" s="84" t="s">
        <v>108</v>
      </c>
      <c r="F4384" s="85">
        <v>93.034326581264153</v>
      </c>
      <c r="G4384" s="86"/>
    </row>
    <row r="4385" spans="1:7" x14ac:dyDescent="0.45">
      <c r="A4385" s="84">
        <v>127596</v>
      </c>
      <c r="B4385" s="84">
        <v>110</v>
      </c>
      <c r="C4385" s="84" t="s">
        <v>109</v>
      </c>
      <c r="D4385" s="84">
        <v>2015</v>
      </c>
      <c r="E4385" s="84" t="s">
        <v>108</v>
      </c>
      <c r="F4385" s="85">
        <v>154.92122578731781</v>
      </c>
      <c r="G4385" s="86"/>
    </row>
    <row r="4386" spans="1:7" x14ac:dyDescent="0.45">
      <c r="A4386" s="84">
        <v>130753</v>
      </c>
      <c r="B4386" s="84">
        <v>150</v>
      </c>
      <c r="C4386" s="84" t="s">
        <v>112</v>
      </c>
      <c r="D4386" s="84">
        <v>1901</v>
      </c>
      <c r="E4386" s="84" t="s">
        <v>108</v>
      </c>
      <c r="F4386" s="85">
        <v>277.61839037304208</v>
      </c>
      <c r="G4386" s="86" t="s">
        <v>368</v>
      </c>
    </row>
    <row r="4387" spans="1:7" x14ac:dyDescent="0.45">
      <c r="A4387" s="84">
        <v>130917</v>
      </c>
      <c r="B4387" s="84">
        <v>150</v>
      </c>
      <c r="C4387" s="84" t="s">
        <v>112</v>
      </c>
      <c r="D4387" s="84">
        <v>1901</v>
      </c>
      <c r="E4387" s="84" t="s">
        <v>108</v>
      </c>
      <c r="F4387" s="85">
        <v>38.05146155515736</v>
      </c>
      <c r="G4387" s="86"/>
    </row>
    <row r="4388" spans="1:7" x14ac:dyDescent="0.45">
      <c r="A4388" s="84">
        <v>130919</v>
      </c>
      <c r="B4388" s="84">
        <v>63</v>
      </c>
      <c r="C4388" s="84" t="s">
        <v>109</v>
      </c>
      <c r="D4388" s="84">
        <v>1901</v>
      </c>
      <c r="E4388" s="84" t="s">
        <v>108</v>
      </c>
      <c r="F4388" s="85">
        <v>16.55135819804568</v>
      </c>
      <c r="G4388" s="86"/>
    </row>
    <row r="4389" spans="1:7" x14ac:dyDescent="0.45">
      <c r="A4389" s="84">
        <v>130920</v>
      </c>
      <c r="B4389" s="84">
        <v>63</v>
      </c>
      <c r="C4389" s="84" t="s">
        <v>109</v>
      </c>
      <c r="D4389" s="84">
        <v>1901</v>
      </c>
      <c r="E4389" s="84" t="s">
        <v>108</v>
      </c>
      <c r="F4389" s="85">
        <v>0.23045641850024001</v>
      </c>
      <c r="G4389" s="86" t="s">
        <v>369</v>
      </c>
    </row>
    <row r="4390" spans="1:7" x14ac:dyDescent="0.45">
      <c r="A4390" s="84">
        <v>130921</v>
      </c>
      <c r="B4390" s="84">
        <v>110</v>
      </c>
      <c r="C4390" s="84" t="s">
        <v>109</v>
      </c>
      <c r="D4390" s="84">
        <v>1901</v>
      </c>
      <c r="E4390" s="84" t="s">
        <v>108</v>
      </c>
      <c r="F4390" s="85">
        <v>150.11136872598539</v>
      </c>
      <c r="G4390" s="86"/>
    </row>
    <row r="4391" spans="1:7" x14ac:dyDescent="0.45">
      <c r="A4391" s="84">
        <v>130922</v>
      </c>
      <c r="B4391" s="84">
        <v>110</v>
      </c>
      <c r="C4391" s="84" t="s">
        <v>109</v>
      </c>
      <c r="D4391" s="84">
        <v>2010</v>
      </c>
      <c r="E4391" s="84" t="s">
        <v>108</v>
      </c>
      <c r="F4391" s="85">
        <v>0.357576200253716</v>
      </c>
      <c r="G4391" s="86"/>
    </row>
    <row r="4392" spans="1:7" x14ac:dyDescent="0.45">
      <c r="A4392" s="84">
        <v>130923</v>
      </c>
      <c r="B4392" s="84">
        <v>150</v>
      </c>
      <c r="C4392" s="84" t="s">
        <v>112</v>
      </c>
      <c r="D4392" s="84">
        <v>1901</v>
      </c>
      <c r="E4392" s="84" t="s">
        <v>108</v>
      </c>
      <c r="F4392" s="85">
        <v>167.8073960441551</v>
      </c>
      <c r="G4392" s="86"/>
    </row>
    <row r="4393" spans="1:7" x14ac:dyDescent="0.45">
      <c r="A4393" s="84">
        <v>131026</v>
      </c>
      <c r="B4393" s="84">
        <v>100</v>
      </c>
      <c r="C4393" s="84" t="s">
        <v>112</v>
      </c>
      <c r="D4393" s="84">
        <v>1901</v>
      </c>
      <c r="E4393" s="84" t="s">
        <v>108</v>
      </c>
      <c r="F4393" s="85">
        <v>223.5886859661907</v>
      </c>
      <c r="G4393" s="86"/>
    </row>
    <row r="4394" spans="1:7" x14ac:dyDescent="0.45">
      <c r="A4394" s="84">
        <v>132302</v>
      </c>
      <c r="B4394" s="84">
        <v>110</v>
      </c>
      <c r="C4394" s="84" t="s">
        <v>109</v>
      </c>
      <c r="D4394" s="84">
        <v>2016</v>
      </c>
      <c r="E4394" s="84" t="s">
        <v>108</v>
      </c>
      <c r="F4394" s="85">
        <v>76.434538882159359</v>
      </c>
      <c r="G4394" s="86"/>
    </row>
    <row r="4395" spans="1:7" x14ac:dyDescent="0.45">
      <c r="A4395" s="84">
        <v>132516</v>
      </c>
      <c r="B4395" s="84">
        <v>32</v>
      </c>
      <c r="C4395" s="84" t="s">
        <v>109</v>
      </c>
      <c r="D4395" s="84">
        <v>2016</v>
      </c>
      <c r="E4395" s="84" t="s">
        <v>108</v>
      </c>
      <c r="F4395" s="85">
        <v>55.099566271632249</v>
      </c>
      <c r="G4395" s="86"/>
    </row>
    <row r="4396" spans="1:7" x14ac:dyDescent="0.45">
      <c r="A4396" s="84">
        <v>132521</v>
      </c>
      <c r="B4396" s="84">
        <v>63</v>
      </c>
      <c r="C4396" s="84" t="s">
        <v>109</v>
      </c>
      <c r="D4396" s="84">
        <v>2016</v>
      </c>
      <c r="E4396" s="84" t="s">
        <v>108</v>
      </c>
      <c r="F4396" s="85">
        <v>12.62751826148371</v>
      </c>
      <c r="G4396" s="86"/>
    </row>
    <row r="4397" spans="1:7" x14ac:dyDescent="0.45">
      <c r="A4397" s="84">
        <v>133024</v>
      </c>
      <c r="B4397" s="84">
        <v>50</v>
      </c>
      <c r="C4397" s="84" t="s">
        <v>109</v>
      </c>
      <c r="D4397" s="84">
        <v>2016</v>
      </c>
      <c r="E4397" s="84" t="s">
        <v>108</v>
      </c>
      <c r="F4397" s="85">
        <v>1.818084293955768</v>
      </c>
      <c r="G4397" s="86"/>
    </row>
    <row r="4398" spans="1:7" x14ac:dyDescent="0.45">
      <c r="A4398" s="84">
        <v>133340</v>
      </c>
      <c r="B4398" s="84"/>
      <c r="C4398" s="84"/>
      <c r="D4398" s="84">
        <v>1901</v>
      </c>
      <c r="E4398" s="84" t="s">
        <v>108</v>
      </c>
      <c r="F4398" s="85">
        <v>33.159728011802393</v>
      </c>
      <c r="G4398" s="86"/>
    </row>
    <row r="4399" spans="1:7" x14ac:dyDescent="0.45">
      <c r="A4399" s="84">
        <v>133697</v>
      </c>
      <c r="B4399" s="84">
        <v>110</v>
      </c>
      <c r="C4399" s="84" t="s">
        <v>109</v>
      </c>
      <c r="D4399" s="84">
        <v>2009</v>
      </c>
      <c r="E4399" s="84" t="s">
        <v>108</v>
      </c>
      <c r="F4399" s="85">
        <v>30.999281476668241</v>
      </c>
      <c r="G4399" s="86"/>
    </row>
    <row r="4400" spans="1:7" x14ac:dyDescent="0.45">
      <c r="A4400" s="84">
        <v>133698</v>
      </c>
      <c r="B4400" s="84">
        <v>63</v>
      </c>
      <c r="C4400" s="84" t="s">
        <v>109</v>
      </c>
      <c r="D4400" s="84">
        <v>2009</v>
      </c>
      <c r="E4400" s="84" t="s">
        <v>108</v>
      </c>
      <c r="F4400" s="85">
        <v>50.506988985528487</v>
      </c>
      <c r="G4400" s="86" t="s">
        <v>188</v>
      </c>
    </row>
    <row r="4401" spans="1:7" x14ac:dyDescent="0.45">
      <c r="A4401" s="84">
        <v>133747</v>
      </c>
      <c r="B4401" s="84">
        <v>110</v>
      </c>
      <c r="C4401" s="84" t="s">
        <v>109</v>
      </c>
      <c r="D4401" s="84">
        <v>2008</v>
      </c>
      <c r="E4401" s="84" t="s">
        <v>108</v>
      </c>
      <c r="F4401" s="85">
        <v>0.34206012397448299</v>
      </c>
      <c r="G4401" s="86"/>
    </row>
    <row r="4402" spans="1:7" x14ac:dyDescent="0.45">
      <c r="A4402" s="84">
        <v>133748</v>
      </c>
      <c r="B4402" s="84">
        <v>63</v>
      </c>
      <c r="C4402" s="84" t="s">
        <v>109</v>
      </c>
      <c r="D4402" s="84">
        <v>2008</v>
      </c>
      <c r="E4402" s="84" t="s">
        <v>108</v>
      </c>
      <c r="F4402" s="85">
        <v>21.297988184161369</v>
      </c>
      <c r="G4402" s="86"/>
    </row>
    <row r="4403" spans="1:7" x14ac:dyDescent="0.45">
      <c r="A4403" s="84">
        <v>133749</v>
      </c>
      <c r="B4403" s="84">
        <v>110</v>
      </c>
      <c r="C4403" s="84" t="s">
        <v>109</v>
      </c>
      <c r="D4403" s="84">
        <v>1901</v>
      </c>
      <c r="E4403" s="84" t="s">
        <v>108</v>
      </c>
      <c r="F4403" s="85">
        <v>0.37067757437989601</v>
      </c>
      <c r="G4403" s="86"/>
    </row>
    <row r="4404" spans="1:7" x14ac:dyDescent="0.45">
      <c r="A4404" s="84">
        <v>133750</v>
      </c>
      <c r="B4404" s="84">
        <v>90</v>
      </c>
      <c r="C4404" s="84" t="s">
        <v>109</v>
      </c>
      <c r="D4404" s="84">
        <v>1901</v>
      </c>
      <c r="E4404" s="84" t="s">
        <v>108</v>
      </c>
      <c r="F4404" s="85">
        <v>7.8879026503363461</v>
      </c>
      <c r="G4404" s="86"/>
    </row>
    <row r="4405" spans="1:7" x14ac:dyDescent="0.45">
      <c r="A4405" s="84">
        <v>133751</v>
      </c>
      <c r="B4405" s="84">
        <v>50</v>
      </c>
      <c r="C4405" s="84" t="s">
        <v>109</v>
      </c>
      <c r="D4405" s="84">
        <v>2008</v>
      </c>
      <c r="E4405" s="84" t="s">
        <v>108</v>
      </c>
      <c r="F4405" s="85">
        <v>134.73091007725259</v>
      </c>
      <c r="G4405" s="86"/>
    </row>
    <row r="4406" spans="1:7" x14ac:dyDescent="0.45">
      <c r="A4406" s="84">
        <v>134283</v>
      </c>
      <c r="B4406" s="84">
        <v>110</v>
      </c>
      <c r="C4406" s="84" t="s">
        <v>109</v>
      </c>
      <c r="D4406" s="84">
        <v>2006</v>
      </c>
      <c r="E4406" s="84" t="s">
        <v>108</v>
      </c>
      <c r="F4406" s="85">
        <v>154.2264670125999</v>
      </c>
      <c r="G4406" s="86"/>
    </row>
    <row r="4407" spans="1:7" x14ac:dyDescent="0.45">
      <c r="A4407" s="84">
        <v>134285</v>
      </c>
      <c r="B4407" s="84">
        <v>110</v>
      </c>
      <c r="C4407" s="84"/>
      <c r="D4407" s="84">
        <v>2006</v>
      </c>
      <c r="E4407" s="84" t="s">
        <v>108</v>
      </c>
      <c r="F4407" s="85">
        <v>151.73890504916389</v>
      </c>
      <c r="G4407" s="86"/>
    </row>
    <row r="4408" spans="1:7" x14ac:dyDescent="0.45">
      <c r="A4408" s="84">
        <v>134286</v>
      </c>
      <c r="B4408" s="84">
        <v>160</v>
      </c>
      <c r="C4408" s="84" t="s">
        <v>109</v>
      </c>
      <c r="D4408" s="84">
        <v>2006</v>
      </c>
      <c r="E4408" s="84" t="s">
        <v>108</v>
      </c>
      <c r="F4408" s="85">
        <v>256.00323659083512</v>
      </c>
      <c r="G4408" s="86"/>
    </row>
    <row r="4409" spans="1:7" x14ac:dyDescent="0.45">
      <c r="A4409" s="84">
        <v>134287</v>
      </c>
      <c r="B4409" s="84">
        <v>110</v>
      </c>
      <c r="C4409" s="84" t="s">
        <v>109</v>
      </c>
      <c r="D4409" s="84">
        <v>2007</v>
      </c>
      <c r="E4409" s="84" t="s">
        <v>108</v>
      </c>
      <c r="F4409" s="85">
        <v>140.75121608284789</v>
      </c>
      <c r="G4409" s="86"/>
    </row>
    <row r="4410" spans="1:7" x14ac:dyDescent="0.45">
      <c r="A4410" s="84">
        <v>134288</v>
      </c>
      <c r="B4410" s="84">
        <v>40</v>
      </c>
      <c r="C4410" s="84" t="s">
        <v>109</v>
      </c>
      <c r="D4410" s="84">
        <v>2007</v>
      </c>
      <c r="E4410" s="84" t="s">
        <v>108</v>
      </c>
      <c r="F4410" s="85">
        <v>44.839116746562723</v>
      </c>
      <c r="G4410" s="86"/>
    </row>
    <row r="4411" spans="1:7" x14ac:dyDescent="0.45">
      <c r="A4411" s="84">
        <v>134290</v>
      </c>
      <c r="B4411" s="84">
        <v>110</v>
      </c>
      <c r="C4411" s="84" t="s">
        <v>109</v>
      </c>
      <c r="D4411" s="84">
        <v>2006</v>
      </c>
      <c r="E4411" s="84" t="s">
        <v>108</v>
      </c>
      <c r="F4411" s="85">
        <v>238.52976866391711</v>
      </c>
      <c r="G4411" s="86"/>
    </row>
    <row r="4412" spans="1:7" x14ac:dyDescent="0.45">
      <c r="A4412" s="84">
        <v>134291</v>
      </c>
      <c r="B4412" s="84">
        <v>110</v>
      </c>
      <c r="C4412" s="84" t="s">
        <v>109</v>
      </c>
      <c r="D4412" s="84">
        <v>2006</v>
      </c>
      <c r="E4412" s="84" t="s">
        <v>108</v>
      </c>
      <c r="F4412" s="85">
        <v>248.91977779221159</v>
      </c>
      <c r="G4412" s="86"/>
    </row>
    <row r="4413" spans="1:7" x14ac:dyDescent="0.45">
      <c r="A4413" s="84">
        <v>134292</v>
      </c>
      <c r="B4413" s="84">
        <v>110</v>
      </c>
      <c r="C4413" s="84" t="s">
        <v>109</v>
      </c>
      <c r="D4413" s="84">
        <v>2006</v>
      </c>
      <c r="E4413" s="84" t="s">
        <v>108</v>
      </c>
      <c r="F4413" s="85">
        <v>153.8588282886667</v>
      </c>
      <c r="G4413" s="86"/>
    </row>
    <row r="4414" spans="1:7" x14ac:dyDescent="0.45">
      <c r="A4414" s="84">
        <v>134293</v>
      </c>
      <c r="B4414" s="84">
        <v>110</v>
      </c>
      <c r="C4414" s="84" t="s">
        <v>109</v>
      </c>
      <c r="D4414" s="84">
        <v>2007</v>
      </c>
      <c r="E4414" s="84" t="s">
        <v>108</v>
      </c>
      <c r="F4414" s="85">
        <v>442.19740488660392</v>
      </c>
      <c r="G4414" s="86"/>
    </row>
    <row r="4415" spans="1:7" x14ac:dyDescent="0.45">
      <c r="A4415" s="84">
        <v>134294</v>
      </c>
      <c r="B4415" s="84">
        <v>50</v>
      </c>
      <c r="C4415" s="84" t="s">
        <v>109</v>
      </c>
      <c r="D4415" s="84">
        <v>2007</v>
      </c>
      <c r="E4415" s="84" t="s">
        <v>108</v>
      </c>
      <c r="F4415" s="85">
        <v>84.319034670620027</v>
      </c>
      <c r="G4415" s="86"/>
    </row>
    <row r="4416" spans="1:7" x14ac:dyDescent="0.45">
      <c r="A4416" s="84">
        <v>134295</v>
      </c>
      <c r="B4416" s="84">
        <v>50</v>
      </c>
      <c r="C4416" s="84" t="s">
        <v>109</v>
      </c>
      <c r="D4416" s="84">
        <v>2007</v>
      </c>
      <c r="E4416" s="84" t="s">
        <v>108</v>
      </c>
      <c r="F4416" s="85">
        <v>58.916995704626061</v>
      </c>
      <c r="G4416" s="86"/>
    </row>
    <row r="4417" spans="1:7" x14ac:dyDescent="0.45">
      <c r="A4417" s="84">
        <v>134297</v>
      </c>
      <c r="B4417" s="84">
        <v>63</v>
      </c>
      <c r="C4417" s="84" t="s">
        <v>109</v>
      </c>
      <c r="D4417" s="84">
        <v>2007</v>
      </c>
      <c r="E4417" s="84" t="s">
        <v>108</v>
      </c>
      <c r="F4417" s="85">
        <v>180.72707344953929</v>
      </c>
      <c r="G4417" s="86"/>
    </row>
    <row r="4418" spans="1:7" x14ac:dyDescent="0.45">
      <c r="A4418" s="84">
        <v>134298</v>
      </c>
      <c r="B4418" s="84">
        <v>40</v>
      </c>
      <c r="C4418" s="84" t="s">
        <v>109</v>
      </c>
      <c r="D4418" s="84">
        <v>2007</v>
      </c>
      <c r="E4418" s="84" t="s">
        <v>108</v>
      </c>
      <c r="F4418" s="85">
        <v>44.365991452881431</v>
      </c>
      <c r="G4418" s="86"/>
    </row>
    <row r="4419" spans="1:7" x14ac:dyDescent="0.45">
      <c r="A4419" s="84">
        <v>134299</v>
      </c>
      <c r="B4419" s="84">
        <v>110</v>
      </c>
      <c r="C4419" s="84" t="s">
        <v>109</v>
      </c>
      <c r="D4419" s="84">
        <v>2007</v>
      </c>
      <c r="E4419" s="84" t="s">
        <v>108</v>
      </c>
      <c r="F4419" s="85">
        <v>259.60634977788629</v>
      </c>
      <c r="G4419" s="86"/>
    </row>
    <row r="4420" spans="1:7" x14ac:dyDescent="0.45">
      <c r="A4420" s="84">
        <v>134301</v>
      </c>
      <c r="B4420" s="84">
        <v>160</v>
      </c>
      <c r="C4420" s="84" t="s">
        <v>109</v>
      </c>
      <c r="D4420" s="84">
        <v>2006</v>
      </c>
      <c r="E4420" s="84" t="s">
        <v>108</v>
      </c>
      <c r="F4420" s="85">
        <v>101.8038484064663</v>
      </c>
      <c r="G4420" s="86"/>
    </row>
    <row r="4421" spans="1:7" x14ac:dyDescent="0.45">
      <c r="A4421" s="84">
        <v>134303</v>
      </c>
      <c r="B4421" s="84">
        <v>110</v>
      </c>
      <c r="C4421" s="84" t="s">
        <v>109</v>
      </c>
      <c r="D4421" s="84">
        <v>2006</v>
      </c>
      <c r="E4421" s="84" t="s">
        <v>108</v>
      </c>
      <c r="F4421" s="85">
        <v>3.4704016719349982</v>
      </c>
      <c r="G4421" s="86"/>
    </row>
    <row r="4422" spans="1:7" x14ac:dyDescent="0.45">
      <c r="A4422" s="84">
        <v>134304</v>
      </c>
      <c r="B4422" s="84">
        <v>160</v>
      </c>
      <c r="C4422" s="84" t="s">
        <v>109</v>
      </c>
      <c r="D4422" s="84">
        <v>2009</v>
      </c>
      <c r="E4422" s="84" t="s">
        <v>108</v>
      </c>
      <c r="F4422" s="85">
        <v>67.493551034779387</v>
      </c>
      <c r="G4422" s="86"/>
    </row>
    <row r="4423" spans="1:7" x14ac:dyDescent="0.45">
      <c r="A4423" s="84">
        <v>134306</v>
      </c>
      <c r="B4423" s="84">
        <v>160</v>
      </c>
      <c r="C4423" s="84" t="s">
        <v>109</v>
      </c>
      <c r="D4423" s="84">
        <v>2006</v>
      </c>
      <c r="E4423" s="84" t="s">
        <v>108</v>
      </c>
      <c r="F4423" s="85">
        <v>96.381763955629523</v>
      </c>
      <c r="G4423" s="86"/>
    </row>
    <row r="4424" spans="1:7" x14ac:dyDescent="0.45">
      <c r="A4424" s="84">
        <v>134308</v>
      </c>
      <c r="B4424" s="84">
        <v>160</v>
      </c>
      <c r="C4424" s="84" t="s">
        <v>109</v>
      </c>
      <c r="D4424" s="84">
        <v>2006</v>
      </c>
      <c r="E4424" s="84" t="s">
        <v>108</v>
      </c>
      <c r="F4424" s="85">
        <v>396.55284229115279</v>
      </c>
      <c r="G4424" s="86"/>
    </row>
    <row r="4425" spans="1:7" ht="19.5" x14ac:dyDescent="0.45">
      <c r="A4425" s="84">
        <v>134309</v>
      </c>
      <c r="B4425" s="84">
        <v>90</v>
      </c>
      <c r="C4425" s="84" t="s">
        <v>109</v>
      </c>
      <c r="D4425" s="84">
        <v>2006</v>
      </c>
      <c r="E4425" s="84" t="s">
        <v>108</v>
      </c>
      <c r="F4425" s="85">
        <v>52.5753023534268</v>
      </c>
      <c r="G4425" s="86" t="s">
        <v>370</v>
      </c>
    </row>
    <row r="4426" spans="1:7" x14ac:dyDescent="0.45">
      <c r="A4426" s="84">
        <v>134310</v>
      </c>
      <c r="B4426" s="84">
        <v>90</v>
      </c>
      <c r="C4426" s="84" t="s">
        <v>109</v>
      </c>
      <c r="D4426" s="84">
        <v>2004</v>
      </c>
      <c r="E4426" s="84" t="s">
        <v>108</v>
      </c>
      <c r="F4426" s="85">
        <v>300.94564553349312</v>
      </c>
      <c r="G4426" s="86"/>
    </row>
    <row r="4427" spans="1:7" x14ac:dyDescent="0.45">
      <c r="A4427" s="84">
        <v>134318</v>
      </c>
      <c r="B4427" s="84">
        <v>50</v>
      </c>
      <c r="C4427" s="84" t="s">
        <v>109</v>
      </c>
      <c r="D4427" s="84">
        <v>2009</v>
      </c>
      <c r="E4427" s="84" t="s">
        <v>108</v>
      </c>
      <c r="F4427" s="85">
        <v>52.502733888469081</v>
      </c>
      <c r="G4427" s="86"/>
    </row>
    <row r="4428" spans="1:7" x14ac:dyDescent="0.45">
      <c r="A4428" s="84">
        <v>134322</v>
      </c>
      <c r="B4428" s="84">
        <v>160</v>
      </c>
      <c r="C4428" s="84" t="s">
        <v>109</v>
      </c>
      <c r="D4428" s="84">
        <v>2004</v>
      </c>
      <c r="E4428" s="84" t="s">
        <v>108</v>
      </c>
      <c r="F4428" s="85">
        <v>52.288631859468907</v>
      </c>
      <c r="G4428" s="86"/>
    </row>
    <row r="4429" spans="1:7" x14ac:dyDescent="0.45">
      <c r="A4429" s="84">
        <v>134986</v>
      </c>
      <c r="B4429" s="84">
        <v>63</v>
      </c>
      <c r="C4429" s="84" t="s">
        <v>109</v>
      </c>
      <c r="D4429" s="84">
        <v>2006</v>
      </c>
      <c r="E4429" s="84" t="s">
        <v>108</v>
      </c>
      <c r="F4429" s="85">
        <v>51.022128731960223</v>
      </c>
      <c r="G4429" s="86"/>
    </row>
    <row r="4430" spans="1:7" x14ac:dyDescent="0.45">
      <c r="A4430" s="84">
        <v>135483</v>
      </c>
      <c r="B4430" s="84">
        <v>50</v>
      </c>
      <c r="C4430" s="84" t="s">
        <v>109</v>
      </c>
      <c r="D4430" s="84">
        <v>2016</v>
      </c>
      <c r="E4430" s="84" t="s">
        <v>108</v>
      </c>
      <c r="F4430" s="85">
        <v>30.66066857897485</v>
      </c>
      <c r="G4430" s="86"/>
    </row>
    <row r="4431" spans="1:7" x14ac:dyDescent="0.45">
      <c r="A4431" s="84">
        <v>135486</v>
      </c>
      <c r="B4431" s="84">
        <v>50</v>
      </c>
      <c r="C4431" s="84" t="s">
        <v>109</v>
      </c>
      <c r="D4431" s="84">
        <v>2016</v>
      </c>
      <c r="E4431" s="84" t="s">
        <v>108</v>
      </c>
      <c r="F4431" s="85">
        <v>35.632763978643453</v>
      </c>
      <c r="G4431" s="86"/>
    </row>
    <row r="4432" spans="1:7" x14ac:dyDescent="0.45">
      <c r="A4432" s="84">
        <v>135492</v>
      </c>
      <c r="B4432" s="84">
        <v>110</v>
      </c>
      <c r="C4432" s="84" t="s">
        <v>109</v>
      </c>
      <c r="D4432" s="84">
        <v>1901</v>
      </c>
      <c r="E4432" s="84" t="s">
        <v>108</v>
      </c>
      <c r="F4432" s="85">
        <v>406.26826976703938</v>
      </c>
      <c r="G4432" s="86"/>
    </row>
    <row r="4433" spans="1:7" x14ac:dyDescent="0.45">
      <c r="A4433" s="84">
        <v>135494</v>
      </c>
      <c r="B4433" s="84">
        <v>50</v>
      </c>
      <c r="C4433" s="84" t="s">
        <v>109</v>
      </c>
      <c r="D4433" s="84">
        <v>2016</v>
      </c>
      <c r="E4433" s="84" t="s">
        <v>108</v>
      </c>
      <c r="F4433" s="85">
        <v>42.756315565027599</v>
      </c>
      <c r="G4433" s="86"/>
    </row>
    <row r="4434" spans="1:7" x14ac:dyDescent="0.45">
      <c r="A4434" s="84">
        <v>135501</v>
      </c>
      <c r="B4434" s="84">
        <v>110</v>
      </c>
      <c r="C4434" s="84" t="s">
        <v>109</v>
      </c>
      <c r="D4434" s="84">
        <v>2016</v>
      </c>
      <c r="E4434" s="84" t="s">
        <v>108</v>
      </c>
      <c r="F4434" s="85">
        <v>204.83599587582279</v>
      </c>
      <c r="G4434" s="86"/>
    </row>
    <row r="4435" spans="1:7" x14ac:dyDescent="0.45">
      <c r="A4435" s="84">
        <v>135565</v>
      </c>
      <c r="B4435" s="84">
        <v>110</v>
      </c>
      <c r="C4435" s="84" t="s">
        <v>109</v>
      </c>
      <c r="D4435" s="84">
        <v>2017</v>
      </c>
      <c r="E4435" s="84" t="s">
        <v>108</v>
      </c>
      <c r="F4435" s="85">
        <v>57.220280927568837</v>
      </c>
      <c r="G4435" s="86"/>
    </row>
    <row r="4436" spans="1:7" x14ac:dyDescent="0.45">
      <c r="A4436" s="84">
        <v>135725</v>
      </c>
      <c r="B4436" s="84"/>
      <c r="C4436" s="84"/>
      <c r="D4436" s="84"/>
      <c r="E4436" s="84" t="s">
        <v>108</v>
      </c>
      <c r="F4436" s="85">
        <v>196.56327874650989</v>
      </c>
      <c r="G4436" s="86"/>
    </row>
    <row r="4437" spans="1:7" x14ac:dyDescent="0.45">
      <c r="A4437" s="84">
        <v>138675</v>
      </c>
      <c r="B4437" s="84">
        <v>50</v>
      </c>
      <c r="C4437" s="84" t="s">
        <v>109</v>
      </c>
      <c r="D4437" s="84">
        <v>2017</v>
      </c>
      <c r="E4437" s="84" t="s">
        <v>169</v>
      </c>
      <c r="F4437" s="85">
        <v>46.263640141286409</v>
      </c>
      <c r="G4437" s="86"/>
    </row>
    <row r="4438" spans="1:7" x14ac:dyDescent="0.45">
      <c r="A4438" s="84">
        <v>138685</v>
      </c>
      <c r="B4438" s="84">
        <v>63</v>
      </c>
      <c r="C4438" s="84" t="s">
        <v>109</v>
      </c>
      <c r="D4438" s="84">
        <v>2017</v>
      </c>
      <c r="E4438" s="84" t="s">
        <v>169</v>
      </c>
      <c r="F4438" s="85">
        <v>69.516314858504941</v>
      </c>
      <c r="G4438" s="86"/>
    </row>
    <row r="4439" spans="1:7" x14ac:dyDescent="0.45">
      <c r="A4439" s="84">
        <v>138688</v>
      </c>
      <c r="B4439" s="84">
        <v>110</v>
      </c>
      <c r="C4439" s="84" t="s">
        <v>109</v>
      </c>
      <c r="D4439" s="84">
        <v>2017</v>
      </c>
      <c r="E4439" s="84" t="s">
        <v>169</v>
      </c>
      <c r="F4439" s="85">
        <v>60.194917339248178</v>
      </c>
      <c r="G4439" s="86"/>
    </row>
    <row r="4440" spans="1:7" x14ac:dyDescent="0.45">
      <c r="A4440" s="84">
        <v>138805</v>
      </c>
      <c r="B4440" s="84"/>
      <c r="C4440" s="84"/>
      <c r="D4440" s="84"/>
      <c r="E4440" s="84" t="s">
        <v>108</v>
      </c>
      <c r="F4440" s="85">
        <v>163.5453838369736</v>
      </c>
      <c r="G4440" s="86"/>
    </row>
    <row r="4441" spans="1:7" x14ac:dyDescent="0.45">
      <c r="A4441" s="84">
        <v>138808</v>
      </c>
      <c r="B4441" s="84"/>
      <c r="C4441" s="84"/>
      <c r="D4441" s="84"/>
      <c r="E4441" s="84" t="s">
        <v>108</v>
      </c>
      <c r="F4441" s="85">
        <v>85.335358008786244</v>
      </c>
      <c r="G4441" s="86"/>
    </row>
    <row r="4442" spans="1:7" x14ac:dyDescent="0.45">
      <c r="A4442" s="84">
        <v>138811</v>
      </c>
      <c r="B4442" s="84"/>
      <c r="C4442" s="84"/>
      <c r="D4442" s="84"/>
      <c r="E4442" s="84" t="s">
        <v>108</v>
      </c>
      <c r="F4442" s="85">
        <v>53.496942146294401</v>
      </c>
      <c r="G4442" s="86"/>
    </row>
    <row r="4443" spans="1:7" x14ac:dyDescent="0.45">
      <c r="A4443" s="84">
        <v>138812</v>
      </c>
      <c r="B4443" s="84"/>
      <c r="C4443" s="84"/>
      <c r="D4443" s="84"/>
      <c r="E4443" s="84" t="s">
        <v>108</v>
      </c>
      <c r="F4443" s="85">
        <v>92.266254691206527</v>
      </c>
      <c r="G4443" s="86"/>
    </row>
    <row r="4444" spans="1:7" x14ac:dyDescent="0.45">
      <c r="A4444" s="84">
        <v>140708</v>
      </c>
      <c r="B4444" s="84">
        <v>100</v>
      </c>
      <c r="C4444" s="84" t="s">
        <v>112</v>
      </c>
      <c r="D4444" s="84"/>
      <c r="E4444" s="84" t="s">
        <v>108</v>
      </c>
      <c r="F4444" s="85">
        <v>24.12787698963928</v>
      </c>
      <c r="G4444" s="86"/>
    </row>
    <row r="4445" spans="1:7" x14ac:dyDescent="0.45">
      <c r="A4445" s="84">
        <v>141308</v>
      </c>
      <c r="B4445" s="84">
        <v>110</v>
      </c>
      <c r="C4445" s="84" t="s">
        <v>109</v>
      </c>
      <c r="D4445" s="84">
        <v>2017</v>
      </c>
      <c r="E4445" s="84" t="s">
        <v>108</v>
      </c>
      <c r="F4445" s="85">
        <v>3.9298516880284691</v>
      </c>
      <c r="G4445" s="86"/>
    </row>
    <row r="4446" spans="1:7" x14ac:dyDescent="0.45">
      <c r="A4446" s="84">
        <v>141309</v>
      </c>
      <c r="B4446" s="84">
        <v>110</v>
      </c>
      <c r="C4446" s="84" t="s">
        <v>109</v>
      </c>
      <c r="D4446" s="84">
        <v>2017</v>
      </c>
      <c r="E4446" s="84" t="s">
        <v>108</v>
      </c>
      <c r="F4446" s="85">
        <v>1.764901863831722</v>
      </c>
      <c r="G4446" s="86"/>
    </row>
    <row r="4447" spans="1:7" x14ac:dyDescent="0.45">
      <c r="A4447" s="84">
        <v>141311</v>
      </c>
      <c r="B4447" s="84">
        <v>225</v>
      </c>
      <c r="C4447" s="84" t="s">
        <v>109</v>
      </c>
      <c r="D4447" s="84">
        <v>2017</v>
      </c>
      <c r="E4447" s="84" t="s">
        <v>108</v>
      </c>
      <c r="F4447" s="85">
        <v>802.99753300323084</v>
      </c>
      <c r="G4447" s="86" t="s">
        <v>371</v>
      </c>
    </row>
    <row r="4448" spans="1:7" x14ac:dyDescent="0.45">
      <c r="A4448" s="84">
        <v>141645</v>
      </c>
      <c r="B4448" s="84"/>
      <c r="C4448" s="84"/>
      <c r="D4448" s="84"/>
      <c r="E4448" s="84" t="s">
        <v>108</v>
      </c>
      <c r="F4448" s="85">
        <v>100.8163764354812</v>
      </c>
      <c r="G4448" s="86"/>
    </row>
    <row r="4449" spans="1:7" x14ac:dyDescent="0.45">
      <c r="A4449" s="84">
        <v>141680</v>
      </c>
      <c r="B4449" s="84">
        <v>100</v>
      </c>
      <c r="C4449" s="84" t="s">
        <v>112</v>
      </c>
      <c r="D4449" s="84">
        <v>1901</v>
      </c>
      <c r="E4449" s="84" t="s">
        <v>108</v>
      </c>
      <c r="F4449" s="85">
        <v>148.49117925814079</v>
      </c>
      <c r="G4449" s="86"/>
    </row>
    <row r="4450" spans="1:7" x14ac:dyDescent="0.45">
      <c r="A4450" s="84">
        <v>141801</v>
      </c>
      <c r="B4450" s="84">
        <v>63</v>
      </c>
      <c r="C4450" s="84" t="s">
        <v>109</v>
      </c>
      <c r="D4450" s="84">
        <v>1901</v>
      </c>
      <c r="E4450" s="84" t="s">
        <v>108</v>
      </c>
      <c r="F4450" s="85">
        <v>57.130830315112362</v>
      </c>
      <c r="G4450" s="86"/>
    </row>
    <row r="4451" spans="1:7" x14ac:dyDescent="0.45">
      <c r="A4451" s="84">
        <v>141802</v>
      </c>
      <c r="B4451" s="84">
        <v>100</v>
      </c>
      <c r="C4451" s="84" t="s">
        <v>112</v>
      </c>
      <c r="D4451" s="84">
        <v>1901</v>
      </c>
      <c r="E4451" s="84" t="s">
        <v>108</v>
      </c>
      <c r="F4451" s="85">
        <v>396.05558073179208</v>
      </c>
      <c r="G4451" s="86" t="s">
        <v>369</v>
      </c>
    </row>
    <row r="4452" spans="1:7" x14ac:dyDescent="0.45">
      <c r="A4452" s="84">
        <v>142345</v>
      </c>
      <c r="B4452" s="84">
        <v>110</v>
      </c>
      <c r="C4452" s="84" t="s">
        <v>109</v>
      </c>
      <c r="D4452" s="84">
        <v>2017</v>
      </c>
      <c r="E4452" s="84" t="s">
        <v>108</v>
      </c>
      <c r="F4452" s="85">
        <v>176.1002707169722</v>
      </c>
      <c r="G4452" s="86"/>
    </row>
    <row r="4453" spans="1:7" x14ac:dyDescent="0.45">
      <c r="A4453" s="84">
        <v>142426</v>
      </c>
      <c r="B4453" s="84">
        <v>110</v>
      </c>
      <c r="C4453" s="84" t="s">
        <v>109</v>
      </c>
      <c r="D4453" s="84">
        <v>2017</v>
      </c>
      <c r="E4453" s="84" t="s">
        <v>108</v>
      </c>
      <c r="F4453" s="85">
        <v>268.08765839539859</v>
      </c>
      <c r="G4453" s="86"/>
    </row>
    <row r="4454" spans="1:7" x14ac:dyDescent="0.45">
      <c r="A4454" s="84">
        <v>142590</v>
      </c>
      <c r="B4454" s="84">
        <v>110</v>
      </c>
      <c r="C4454" s="84" t="s">
        <v>109</v>
      </c>
      <c r="D4454" s="84">
        <v>2017</v>
      </c>
      <c r="E4454" s="84" t="s">
        <v>169</v>
      </c>
      <c r="F4454" s="85">
        <v>270.98507684337011</v>
      </c>
      <c r="G4454" s="86"/>
    </row>
    <row r="4455" spans="1:7" x14ac:dyDescent="0.45">
      <c r="A4455" s="84">
        <v>142591</v>
      </c>
      <c r="B4455" s="84">
        <v>63</v>
      </c>
      <c r="C4455" s="84" t="s">
        <v>109</v>
      </c>
      <c r="D4455" s="84">
        <v>2017</v>
      </c>
      <c r="E4455" s="84" t="s">
        <v>169</v>
      </c>
      <c r="F4455" s="85">
        <v>82.964019198319463</v>
      </c>
      <c r="G4455" s="86"/>
    </row>
    <row r="4456" spans="1:7" x14ac:dyDescent="0.45">
      <c r="A4456" s="84">
        <v>142592</v>
      </c>
      <c r="B4456" s="84">
        <v>50</v>
      </c>
      <c r="C4456" s="84" t="s">
        <v>109</v>
      </c>
      <c r="D4456" s="84">
        <v>2017</v>
      </c>
      <c r="E4456" s="84" t="s">
        <v>169</v>
      </c>
      <c r="F4456" s="85">
        <v>56.226504551864792</v>
      </c>
      <c r="G4456" s="86"/>
    </row>
    <row r="4457" spans="1:7" x14ac:dyDescent="0.45">
      <c r="A4457" s="84">
        <v>142808</v>
      </c>
      <c r="B4457" s="84">
        <v>110</v>
      </c>
      <c r="C4457" s="84" t="s">
        <v>109</v>
      </c>
      <c r="D4457" s="84">
        <v>2016</v>
      </c>
      <c r="E4457" s="84" t="s">
        <v>108</v>
      </c>
      <c r="F4457" s="85">
        <v>90.833294263336029</v>
      </c>
      <c r="G4457" s="86" t="s">
        <v>372</v>
      </c>
    </row>
    <row r="4458" spans="1:7" x14ac:dyDescent="0.45">
      <c r="A4458" s="84">
        <v>143108</v>
      </c>
      <c r="B4458" s="84">
        <v>110</v>
      </c>
      <c r="C4458" s="84" t="s">
        <v>109</v>
      </c>
      <c r="D4458" s="84">
        <v>2008</v>
      </c>
      <c r="E4458" s="84" t="s">
        <v>108</v>
      </c>
      <c r="F4458" s="85">
        <v>585.7465040127189</v>
      </c>
      <c r="G4458" s="86"/>
    </row>
    <row r="4459" spans="1:7" x14ac:dyDescent="0.45">
      <c r="A4459" s="84">
        <v>143109</v>
      </c>
      <c r="B4459" s="84">
        <v>110</v>
      </c>
      <c r="C4459" s="84" t="s">
        <v>109</v>
      </c>
      <c r="D4459" s="84">
        <v>2008</v>
      </c>
      <c r="E4459" s="84" t="s">
        <v>108</v>
      </c>
      <c r="F4459" s="85">
        <v>818.61736838931984</v>
      </c>
      <c r="G4459" s="86"/>
    </row>
    <row r="4460" spans="1:7" x14ac:dyDescent="0.45">
      <c r="A4460" s="84">
        <v>143110</v>
      </c>
      <c r="B4460" s="84">
        <v>110</v>
      </c>
      <c r="C4460" s="84" t="s">
        <v>109</v>
      </c>
      <c r="D4460" s="84">
        <v>2008</v>
      </c>
      <c r="E4460" s="84" t="s">
        <v>108</v>
      </c>
      <c r="F4460" s="85">
        <v>89.471330301429106</v>
      </c>
      <c r="G4460" s="86" t="s">
        <v>366</v>
      </c>
    </row>
    <row r="4461" spans="1:7" x14ac:dyDescent="0.45">
      <c r="A4461" s="84">
        <v>143111</v>
      </c>
      <c r="B4461" s="84">
        <v>160</v>
      </c>
      <c r="C4461" s="84" t="s">
        <v>109</v>
      </c>
      <c r="D4461" s="84">
        <v>2008</v>
      </c>
      <c r="E4461" s="84" t="s">
        <v>108</v>
      </c>
      <c r="F4461" s="85">
        <v>6.6626751154206616</v>
      </c>
      <c r="G4461" s="86"/>
    </row>
    <row r="4462" spans="1:7" x14ac:dyDescent="0.45">
      <c r="A4462" s="84">
        <v>143113</v>
      </c>
      <c r="B4462" s="84">
        <v>160</v>
      </c>
      <c r="C4462" s="84" t="s">
        <v>109</v>
      </c>
      <c r="D4462" s="84">
        <v>2008</v>
      </c>
      <c r="E4462" s="84" t="s">
        <v>108</v>
      </c>
      <c r="F4462" s="85">
        <v>11.21860379119205</v>
      </c>
      <c r="G4462" s="86"/>
    </row>
    <row r="4463" spans="1:7" x14ac:dyDescent="0.45">
      <c r="A4463" s="84">
        <v>143114</v>
      </c>
      <c r="B4463" s="84">
        <v>90</v>
      </c>
      <c r="C4463" s="84" t="s">
        <v>109</v>
      </c>
      <c r="D4463" s="84">
        <v>1901</v>
      </c>
      <c r="E4463" s="84" t="s">
        <v>108</v>
      </c>
      <c r="F4463" s="85">
        <v>34.583191340097571</v>
      </c>
      <c r="G4463" s="86"/>
    </row>
    <row r="4464" spans="1:7" x14ac:dyDescent="0.45">
      <c r="A4464" s="84">
        <v>143115</v>
      </c>
      <c r="B4464" s="84">
        <v>110</v>
      </c>
      <c r="C4464" s="84" t="s">
        <v>109</v>
      </c>
      <c r="D4464" s="84">
        <v>2008</v>
      </c>
      <c r="E4464" s="84" t="s">
        <v>108</v>
      </c>
      <c r="F4464" s="85">
        <v>751.38696655420404</v>
      </c>
      <c r="G4464" s="86" t="s">
        <v>366</v>
      </c>
    </row>
    <row r="4465" spans="1:7" x14ac:dyDescent="0.45">
      <c r="A4465" s="84">
        <v>144397</v>
      </c>
      <c r="B4465" s="84">
        <v>110</v>
      </c>
      <c r="C4465" s="84" t="s">
        <v>109</v>
      </c>
      <c r="D4465" s="84">
        <v>2018</v>
      </c>
      <c r="E4465" s="84" t="s">
        <v>108</v>
      </c>
      <c r="F4465" s="85">
        <v>119.8875262412361</v>
      </c>
      <c r="G4465" s="86"/>
    </row>
    <row r="4466" spans="1:7" x14ac:dyDescent="0.45">
      <c r="A4466" s="84">
        <v>144457</v>
      </c>
      <c r="B4466" s="84">
        <v>110</v>
      </c>
      <c r="C4466" s="84" t="s">
        <v>109</v>
      </c>
      <c r="D4466" s="84">
        <v>2018</v>
      </c>
      <c r="E4466" s="84" t="s">
        <v>108</v>
      </c>
      <c r="F4466" s="85">
        <v>7.8932027459908243</v>
      </c>
      <c r="G4466" s="86"/>
    </row>
    <row r="4467" spans="1:7" x14ac:dyDescent="0.45">
      <c r="A4467" s="84">
        <v>144522</v>
      </c>
      <c r="B4467" s="84">
        <v>110</v>
      </c>
      <c r="C4467" s="84" t="s">
        <v>109</v>
      </c>
      <c r="D4467" s="84">
        <v>2018</v>
      </c>
      <c r="E4467" s="84" t="s">
        <v>108</v>
      </c>
      <c r="F4467" s="85">
        <v>36.631031151416487</v>
      </c>
      <c r="G4467" s="86"/>
    </row>
    <row r="4468" spans="1:7" x14ac:dyDescent="0.45">
      <c r="A4468" s="84">
        <v>144928</v>
      </c>
      <c r="B4468" s="84">
        <v>50</v>
      </c>
      <c r="C4468" s="84" t="s">
        <v>109</v>
      </c>
      <c r="D4468" s="84">
        <v>2018</v>
      </c>
      <c r="E4468" s="84" t="s">
        <v>108</v>
      </c>
      <c r="F4468" s="85">
        <v>104.7050710140673</v>
      </c>
      <c r="G4468" s="86"/>
    </row>
    <row r="4469" spans="1:7" x14ac:dyDescent="0.45">
      <c r="A4469" s="84">
        <v>144974</v>
      </c>
      <c r="B4469" s="84">
        <v>110</v>
      </c>
      <c r="C4469" s="84" t="s">
        <v>109</v>
      </c>
      <c r="D4469" s="84">
        <v>2018</v>
      </c>
      <c r="E4469" s="84" t="s">
        <v>108</v>
      </c>
      <c r="F4469" s="85">
        <v>43.758388665501798</v>
      </c>
      <c r="G4469" s="86"/>
    </row>
    <row r="4470" spans="1:7" x14ac:dyDescent="0.45">
      <c r="A4470" s="84">
        <v>144975</v>
      </c>
      <c r="B4470" s="84">
        <v>110</v>
      </c>
      <c r="C4470" s="84" t="s">
        <v>109</v>
      </c>
      <c r="D4470" s="84">
        <v>2018</v>
      </c>
      <c r="E4470" s="84" t="s">
        <v>108</v>
      </c>
      <c r="F4470" s="85">
        <v>21.757568292926258</v>
      </c>
      <c r="G4470" s="86"/>
    </row>
    <row r="4471" spans="1:7" x14ac:dyDescent="0.45">
      <c r="A4471" s="84">
        <v>144976</v>
      </c>
      <c r="B4471" s="84">
        <v>110</v>
      </c>
      <c r="C4471" s="84" t="s">
        <v>109</v>
      </c>
      <c r="D4471" s="84">
        <v>2018</v>
      </c>
      <c r="E4471" s="84" t="s">
        <v>108</v>
      </c>
      <c r="F4471" s="85">
        <v>154.3673427054637</v>
      </c>
      <c r="G4471" s="86"/>
    </row>
    <row r="4472" spans="1:7" x14ac:dyDescent="0.45">
      <c r="A4472" s="84">
        <v>144985</v>
      </c>
      <c r="B4472" s="84">
        <v>110</v>
      </c>
      <c r="C4472" s="84" t="s">
        <v>109</v>
      </c>
      <c r="D4472" s="84">
        <v>2018</v>
      </c>
      <c r="E4472" s="84" t="s">
        <v>108</v>
      </c>
      <c r="F4472" s="85">
        <v>775.90640040449478</v>
      </c>
      <c r="G4472" s="86"/>
    </row>
    <row r="4473" spans="1:7" x14ac:dyDescent="0.45">
      <c r="A4473" s="84">
        <v>145334</v>
      </c>
      <c r="B4473" s="84">
        <v>110</v>
      </c>
      <c r="C4473" s="84" t="s">
        <v>109</v>
      </c>
      <c r="D4473" s="84">
        <v>2018</v>
      </c>
      <c r="E4473" s="84" t="s">
        <v>108</v>
      </c>
      <c r="F4473" s="85">
        <v>58.293213466777033</v>
      </c>
      <c r="G4473" s="86"/>
    </row>
    <row r="4474" spans="1:7" x14ac:dyDescent="0.45">
      <c r="A4474" s="84">
        <v>145335</v>
      </c>
      <c r="B4474" s="84">
        <v>50</v>
      </c>
      <c r="C4474" s="84" t="s">
        <v>109</v>
      </c>
      <c r="D4474" s="84">
        <v>2018</v>
      </c>
      <c r="E4474" s="84" t="s">
        <v>108</v>
      </c>
      <c r="F4474" s="85">
        <v>49.526969519802712</v>
      </c>
      <c r="G4474" s="86"/>
    </row>
    <row r="4475" spans="1:7" x14ac:dyDescent="0.45">
      <c r="A4475" s="84">
        <v>145336</v>
      </c>
      <c r="B4475" s="84">
        <v>63</v>
      </c>
      <c r="C4475" s="84" t="s">
        <v>109</v>
      </c>
      <c r="D4475" s="84">
        <v>2018</v>
      </c>
      <c r="E4475" s="84" t="s">
        <v>108</v>
      </c>
      <c r="F4475" s="85">
        <v>45.058128996062088</v>
      </c>
      <c r="G4475" s="86"/>
    </row>
    <row r="4476" spans="1:7" x14ac:dyDescent="0.45">
      <c r="A4476" s="84">
        <v>145349</v>
      </c>
      <c r="B4476" s="84">
        <v>110</v>
      </c>
      <c r="C4476" s="84" t="s">
        <v>109</v>
      </c>
      <c r="D4476" s="84">
        <v>2018</v>
      </c>
      <c r="E4476" s="84" t="s">
        <v>108</v>
      </c>
      <c r="F4476" s="85">
        <v>198.54052797953091</v>
      </c>
      <c r="G4476" s="86"/>
    </row>
    <row r="4477" spans="1:7" x14ac:dyDescent="0.45">
      <c r="A4477" s="84">
        <v>145356</v>
      </c>
      <c r="B4477" s="84">
        <v>110</v>
      </c>
      <c r="C4477" s="84" t="s">
        <v>109</v>
      </c>
      <c r="D4477" s="84">
        <v>2018</v>
      </c>
      <c r="E4477" s="84" t="s">
        <v>108</v>
      </c>
      <c r="F4477" s="85">
        <v>377.65917584080898</v>
      </c>
      <c r="G4477" s="86"/>
    </row>
    <row r="4478" spans="1:7" x14ac:dyDescent="0.45">
      <c r="A4478" s="84">
        <v>145368</v>
      </c>
      <c r="B4478" s="84">
        <v>63</v>
      </c>
      <c r="C4478" s="84" t="s">
        <v>109</v>
      </c>
      <c r="D4478" s="84">
        <v>2018</v>
      </c>
      <c r="E4478" s="84" t="s">
        <v>108</v>
      </c>
      <c r="F4478" s="85">
        <v>58.066746667716949</v>
      </c>
      <c r="G4478" s="86"/>
    </row>
    <row r="4479" spans="1:7" x14ac:dyDescent="0.45">
      <c r="A4479" s="84">
        <v>145376</v>
      </c>
      <c r="B4479" s="84">
        <v>63</v>
      </c>
      <c r="C4479" s="84" t="s">
        <v>109</v>
      </c>
      <c r="D4479" s="84">
        <v>2018</v>
      </c>
      <c r="E4479" s="84" t="s">
        <v>108</v>
      </c>
      <c r="F4479" s="85">
        <v>115.79413788878161</v>
      </c>
      <c r="G4479" s="86"/>
    </row>
    <row r="4480" spans="1:7" x14ac:dyDescent="0.45">
      <c r="A4480" s="84">
        <v>145379</v>
      </c>
      <c r="B4480" s="84">
        <v>32</v>
      </c>
      <c r="C4480" s="84" t="s">
        <v>109</v>
      </c>
      <c r="D4480" s="84">
        <v>2018</v>
      </c>
      <c r="E4480" s="84" t="s">
        <v>108</v>
      </c>
      <c r="F4480" s="85">
        <v>43.542563970720877</v>
      </c>
      <c r="G4480" s="86"/>
    </row>
    <row r="4481" spans="1:7" x14ac:dyDescent="0.45">
      <c r="A4481" s="84">
        <v>145385</v>
      </c>
      <c r="B4481" s="84">
        <v>110</v>
      </c>
      <c r="C4481" s="84" t="s">
        <v>109</v>
      </c>
      <c r="D4481" s="84">
        <v>2018</v>
      </c>
      <c r="E4481" s="84" t="s">
        <v>108</v>
      </c>
      <c r="F4481" s="85">
        <v>99.771572429793125</v>
      </c>
      <c r="G4481" s="86"/>
    </row>
    <row r="4482" spans="1:7" x14ac:dyDescent="0.45">
      <c r="A4482" s="84">
        <v>145394</v>
      </c>
      <c r="B4482" s="84">
        <v>110</v>
      </c>
      <c r="C4482" s="84" t="s">
        <v>109</v>
      </c>
      <c r="D4482" s="84">
        <v>2018</v>
      </c>
      <c r="E4482" s="84" t="s">
        <v>108</v>
      </c>
      <c r="F4482" s="85">
        <v>15.868852799961241</v>
      </c>
      <c r="G4482" s="86"/>
    </row>
    <row r="4483" spans="1:7" x14ac:dyDescent="0.45">
      <c r="A4483" s="84">
        <v>145398</v>
      </c>
      <c r="B4483" s="84">
        <v>63</v>
      </c>
      <c r="C4483" s="84" t="s">
        <v>109</v>
      </c>
      <c r="D4483" s="84">
        <v>2018</v>
      </c>
      <c r="E4483" s="84" t="s">
        <v>108</v>
      </c>
      <c r="F4483" s="85">
        <v>85.241284279525374</v>
      </c>
      <c r="G4483" s="86"/>
    </row>
    <row r="4484" spans="1:7" x14ac:dyDescent="0.45">
      <c r="A4484" s="84">
        <v>145399</v>
      </c>
      <c r="B4484" s="84">
        <v>50</v>
      </c>
      <c r="C4484" s="84" t="s">
        <v>109</v>
      </c>
      <c r="D4484" s="84">
        <v>2018</v>
      </c>
      <c r="E4484" s="84" t="s">
        <v>108</v>
      </c>
      <c r="F4484" s="85">
        <v>67.122220842637844</v>
      </c>
      <c r="G4484" s="86"/>
    </row>
    <row r="4485" spans="1:7" x14ac:dyDescent="0.45">
      <c r="A4485" s="84">
        <v>145400</v>
      </c>
      <c r="B4485" s="84">
        <v>63</v>
      </c>
      <c r="C4485" s="84" t="s">
        <v>109</v>
      </c>
      <c r="D4485" s="84">
        <v>2018</v>
      </c>
      <c r="E4485" s="84" t="s">
        <v>108</v>
      </c>
      <c r="F4485" s="85">
        <v>60.360572594024063</v>
      </c>
      <c r="G4485" s="86"/>
    </row>
    <row r="4486" spans="1:7" x14ac:dyDescent="0.45">
      <c r="A4486" s="84">
        <v>145620</v>
      </c>
      <c r="B4486" s="84">
        <v>225</v>
      </c>
      <c r="C4486" s="84" t="s">
        <v>109</v>
      </c>
      <c r="D4486" s="84">
        <v>2018</v>
      </c>
      <c r="E4486" s="84" t="s">
        <v>108</v>
      </c>
      <c r="F4486" s="85">
        <v>280.35269363038299</v>
      </c>
      <c r="G4486" s="86"/>
    </row>
    <row r="4487" spans="1:7" x14ac:dyDescent="0.45">
      <c r="A4487" s="84">
        <v>145621</v>
      </c>
      <c r="B4487" s="84">
        <v>160</v>
      </c>
      <c r="C4487" s="84" t="s">
        <v>109</v>
      </c>
      <c r="D4487" s="84">
        <v>2018</v>
      </c>
      <c r="E4487" s="84" t="s">
        <v>108</v>
      </c>
      <c r="F4487" s="85">
        <v>414.12241125520552</v>
      </c>
      <c r="G4487" s="86"/>
    </row>
    <row r="4488" spans="1:7" x14ac:dyDescent="0.45">
      <c r="A4488" s="84">
        <v>145622</v>
      </c>
      <c r="B4488" s="84">
        <v>160</v>
      </c>
      <c r="C4488" s="84" t="s">
        <v>109</v>
      </c>
      <c r="D4488" s="84">
        <v>2018</v>
      </c>
      <c r="E4488" s="84" t="s">
        <v>108</v>
      </c>
      <c r="F4488" s="85">
        <v>194.3822203959844</v>
      </c>
      <c r="G4488" s="86"/>
    </row>
    <row r="4489" spans="1:7" x14ac:dyDescent="0.45">
      <c r="A4489" s="84">
        <v>145660</v>
      </c>
      <c r="B4489" s="84">
        <v>110</v>
      </c>
      <c r="C4489" s="84" t="s">
        <v>109</v>
      </c>
      <c r="D4489" s="84">
        <v>2018</v>
      </c>
      <c r="E4489" s="84" t="s">
        <v>108</v>
      </c>
      <c r="F4489" s="85">
        <v>3.993412953289122</v>
      </c>
      <c r="G4489" s="86"/>
    </row>
    <row r="4490" spans="1:7" x14ac:dyDescent="0.45">
      <c r="A4490" s="84">
        <v>145661</v>
      </c>
      <c r="B4490" s="84">
        <v>110</v>
      </c>
      <c r="C4490" s="84" t="s">
        <v>109</v>
      </c>
      <c r="D4490" s="84">
        <v>2018</v>
      </c>
      <c r="E4490" s="84" t="s">
        <v>108</v>
      </c>
      <c r="F4490" s="85">
        <v>85.43632181104087</v>
      </c>
      <c r="G4490" s="86"/>
    </row>
    <row r="4491" spans="1:7" x14ac:dyDescent="0.45">
      <c r="A4491" s="84">
        <v>145703</v>
      </c>
      <c r="B4491" s="84">
        <v>110</v>
      </c>
      <c r="C4491" s="84" t="s">
        <v>109</v>
      </c>
      <c r="D4491" s="84">
        <v>2018</v>
      </c>
      <c r="E4491" s="84" t="s">
        <v>108</v>
      </c>
      <c r="F4491" s="85">
        <v>93.236104417435939</v>
      </c>
      <c r="G4491" s="86"/>
    </row>
    <row r="4492" spans="1:7" x14ac:dyDescent="0.45">
      <c r="A4492" s="84">
        <v>145743</v>
      </c>
      <c r="B4492" s="84">
        <v>100</v>
      </c>
      <c r="C4492" s="84" t="s">
        <v>112</v>
      </c>
      <c r="D4492" s="84">
        <v>1901</v>
      </c>
      <c r="E4492" s="84" t="s">
        <v>108</v>
      </c>
      <c r="F4492" s="85">
        <v>74.995710913831559</v>
      </c>
      <c r="G4492" s="86" t="s">
        <v>373</v>
      </c>
    </row>
    <row r="4493" spans="1:7" x14ac:dyDescent="0.45">
      <c r="A4493" s="84">
        <v>146250</v>
      </c>
      <c r="B4493" s="84">
        <v>110</v>
      </c>
      <c r="C4493" s="84" t="s">
        <v>109</v>
      </c>
      <c r="D4493" s="84">
        <v>2018</v>
      </c>
      <c r="E4493" s="84" t="s">
        <v>108</v>
      </c>
      <c r="F4493" s="85">
        <v>32.653452789249101</v>
      </c>
      <c r="G4493" s="86"/>
    </row>
    <row r="4494" spans="1:7" x14ac:dyDescent="0.45">
      <c r="A4494" s="84">
        <v>146359</v>
      </c>
      <c r="B4494" s="84">
        <v>110</v>
      </c>
      <c r="C4494" s="84" t="s">
        <v>109</v>
      </c>
      <c r="D4494" s="84">
        <v>2018</v>
      </c>
      <c r="E4494" s="84" t="s">
        <v>108</v>
      </c>
      <c r="F4494" s="85">
        <v>220.25477905827771</v>
      </c>
      <c r="G4494" s="86"/>
    </row>
    <row r="4495" spans="1:7" x14ac:dyDescent="0.45">
      <c r="A4495" s="84">
        <v>148403</v>
      </c>
      <c r="B4495" s="84">
        <v>110</v>
      </c>
      <c r="C4495" s="84" t="s">
        <v>109</v>
      </c>
      <c r="D4495" s="84">
        <v>2018</v>
      </c>
      <c r="E4495" s="84" t="s">
        <v>108</v>
      </c>
      <c r="F4495" s="85">
        <v>171.6654863070346</v>
      </c>
      <c r="G4495" s="86"/>
    </row>
    <row r="4496" spans="1:7" x14ac:dyDescent="0.45">
      <c r="A4496" s="84">
        <v>148435</v>
      </c>
      <c r="B4496" s="84"/>
      <c r="C4496" s="84"/>
      <c r="D4496" s="84">
        <v>1901</v>
      </c>
      <c r="E4496" s="84" t="s">
        <v>108</v>
      </c>
      <c r="F4496" s="85">
        <v>62.046825345343329</v>
      </c>
      <c r="G4496" s="86"/>
    </row>
    <row r="4497" spans="1:7" x14ac:dyDescent="0.45">
      <c r="A4497" s="84">
        <v>148437</v>
      </c>
      <c r="B4497" s="84">
        <v>63</v>
      </c>
      <c r="C4497" s="84" t="s">
        <v>109</v>
      </c>
      <c r="D4497" s="84">
        <v>1901</v>
      </c>
      <c r="E4497" s="84" t="s">
        <v>108</v>
      </c>
      <c r="F4497" s="85">
        <v>82.920369831467696</v>
      </c>
      <c r="G4497" s="86" t="s">
        <v>127</v>
      </c>
    </row>
    <row r="4498" spans="1:7" ht="19.5" x14ac:dyDescent="0.45">
      <c r="A4498" s="84">
        <v>148438</v>
      </c>
      <c r="B4498" s="84"/>
      <c r="C4498" s="84"/>
      <c r="D4498" s="84">
        <v>1901</v>
      </c>
      <c r="E4498" s="84" t="s">
        <v>108</v>
      </c>
      <c r="F4498" s="85">
        <v>98.061859291540486</v>
      </c>
      <c r="G4498" s="86" t="s">
        <v>374</v>
      </c>
    </row>
    <row r="4499" spans="1:7" x14ac:dyDescent="0.45">
      <c r="A4499" s="84">
        <v>148439</v>
      </c>
      <c r="B4499" s="84">
        <v>150</v>
      </c>
      <c r="C4499" s="84" t="s">
        <v>112</v>
      </c>
      <c r="D4499" s="84">
        <v>1901</v>
      </c>
      <c r="E4499" s="84" t="s">
        <v>108</v>
      </c>
      <c r="F4499" s="85">
        <v>128.99880548035119</v>
      </c>
      <c r="G4499" s="86" t="s">
        <v>127</v>
      </c>
    </row>
    <row r="4500" spans="1:7" x14ac:dyDescent="0.45">
      <c r="A4500" s="84">
        <v>148625</v>
      </c>
      <c r="B4500" s="84">
        <v>160</v>
      </c>
      <c r="C4500" s="84" t="s">
        <v>109</v>
      </c>
      <c r="D4500" s="84">
        <v>2004</v>
      </c>
      <c r="E4500" s="84" t="s">
        <v>108</v>
      </c>
      <c r="F4500" s="85">
        <v>230.77855388928469</v>
      </c>
      <c r="G4500" s="86"/>
    </row>
    <row r="4501" spans="1:7" x14ac:dyDescent="0.45">
      <c r="A4501" s="84">
        <v>156592</v>
      </c>
      <c r="B4501" s="84">
        <v>90</v>
      </c>
      <c r="C4501" s="84" t="s">
        <v>109</v>
      </c>
      <c r="D4501" s="84">
        <v>2006</v>
      </c>
      <c r="E4501" s="84" t="s">
        <v>169</v>
      </c>
      <c r="F4501" s="85">
        <v>262.70539799601647</v>
      </c>
      <c r="G4501" s="86"/>
    </row>
    <row r="4502" spans="1:7" x14ac:dyDescent="0.45">
      <c r="A4502" s="84">
        <v>156593</v>
      </c>
      <c r="B4502" s="84">
        <v>90</v>
      </c>
      <c r="C4502" s="84" t="s">
        <v>109</v>
      </c>
      <c r="D4502" s="84">
        <v>2006</v>
      </c>
      <c r="E4502" s="84" t="s">
        <v>169</v>
      </c>
      <c r="F4502" s="85">
        <v>339.02385420043851</v>
      </c>
      <c r="G4502" s="86"/>
    </row>
    <row r="4503" spans="1:7" x14ac:dyDescent="0.45">
      <c r="A4503" s="84">
        <v>157013</v>
      </c>
      <c r="B4503" s="84">
        <v>110</v>
      </c>
      <c r="C4503" s="84" t="s">
        <v>109</v>
      </c>
      <c r="D4503" s="84">
        <v>2019</v>
      </c>
      <c r="E4503" s="84" t="s">
        <v>108</v>
      </c>
      <c r="F4503" s="85">
        <v>255.15636340996679</v>
      </c>
      <c r="G4503" s="86"/>
    </row>
    <row r="4504" spans="1:7" x14ac:dyDescent="0.45">
      <c r="A4504" s="84">
        <v>157031</v>
      </c>
      <c r="B4504" s="84">
        <v>110</v>
      </c>
      <c r="C4504" s="84" t="s">
        <v>109</v>
      </c>
      <c r="D4504" s="84">
        <v>2019</v>
      </c>
      <c r="E4504" s="84" t="s">
        <v>108</v>
      </c>
      <c r="F4504" s="85">
        <v>39.004331577769591</v>
      </c>
      <c r="G4504" s="86"/>
    </row>
    <row r="4505" spans="1:7" x14ac:dyDescent="0.45">
      <c r="A4505" s="84">
        <v>157045</v>
      </c>
      <c r="B4505" s="84">
        <v>63</v>
      </c>
      <c r="C4505" s="84" t="s">
        <v>109</v>
      </c>
      <c r="D4505" s="84">
        <v>2019</v>
      </c>
      <c r="E4505" s="84" t="s">
        <v>108</v>
      </c>
      <c r="F4505" s="85">
        <v>5.05080409775442</v>
      </c>
      <c r="G4505" s="86"/>
    </row>
    <row r="4506" spans="1:7" x14ac:dyDescent="0.45">
      <c r="A4506" s="84">
        <v>157046</v>
      </c>
      <c r="B4506" s="84">
        <v>40</v>
      </c>
      <c r="C4506" s="84" t="s">
        <v>109</v>
      </c>
      <c r="D4506" s="84">
        <v>2019</v>
      </c>
      <c r="E4506" s="84" t="s">
        <v>108</v>
      </c>
      <c r="F4506" s="85">
        <v>0.77731856501475005</v>
      </c>
      <c r="G4506" s="86"/>
    </row>
    <row r="4507" spans="1:7" x14ac:dyDescent="0.45">
      <c r="A4507" s="84">
        <v>157047</v>
      </c>
      <c r="B4507" s="84">
        <v>110</v>
      </c>
      <c r="C4507" s="84" t="s">
        <v>109</v>
      </c>
      <c r="D4507" s="84">
        <v>2019</v>
      </c>
      <c r="E4507" s="84" t="s">
        <v>108</v>
      </c>
      <c r="F4507" s="85">
        <v>432.12944089351959</v>
      </c>
      <c r="G4507" s="86"/>
    </row>
    <row r="4508" spans="1:7" x14ac:dyDescent="0.45">
      <c r="A4508" s="84">
        <v>157048</v>
      </c>
      <c r="B4508" s="84">
        <v>63</v>
      </c>
      <c r="C4508" s="84" t="s">
        <v>109</v>
      </c>
      <c r="D4508" s="84">
        <v>2005</v>
      </c>
      <c r="E4508" s="84" t="s">
        <v>108</v>
      </c>
      <c r="F4508" s="85">
        <v>205.35734303673399</v>
      </c>
      <c r="G4508" s="86"/>
    </row>
    <row r="4509" spans="1:7" x14ac:dyDescent="0.45">
      <c r="A4509" s="84">
        <v>157766</v>
      </c>
      <c r="B4509" s="84">
        <v>63</v>
      </c>
      <c r="C4509" s="84" t="s">
        <v>109</v>
      </c>
      <c r="D4509" s="84">
        <v>2005</v>
      </c>
      <c r="E4509" s="84" t="s">
        <v>169</v>
      </c>
      <c r="F4509" s="85">
        <v>115.5621789796872</v>
      </c>
      <c r="G4509" s="86"/>
    </row>
    <row r="4510" spans="1:7" x14ac:dyDescent="0.45">
      <c r="A4510" s="84">
        <v>161388</v>
      </c>
      <c r="B4510" s="84">
        <v>110</v>
      </c>
      <c r="C4510" s="84" t="s">
        <v>109</v>
      </c>
      <c r="D4510" s="84">
        <v>2018</v>
      </c>
      <c r="E4510" s="84" t="s">
        <v>108</v>
      </c>
      <c r="F4510" s="85">
        <v>278.03952745716163</v>
      </c>
      <c r="G4510" s="86"/>
    </row>
    <row r="4511" spans="1:7" x14ac:dyDescent="0.45">
      <c r="A4511" s="84">
        <v>162683</v>
      </c>
      <c r="B4511" s="84">
        <v>63</v>
      </c>
      <c r="C4511" s="84" t="s">
        <v>109</v>
      </c>
      <c r="D4511" s="84">
        <v>2006</v>
      </c>
      <c r="E4511" s="84" t="s">
        <v>108</v>
      </c>
      <c r="F4511" s="85">
        <v>0.96996652379778703</v>
      </c>
      <c r="G4511" s="86"/>
    </row>
    <row r="4512" spans="1:7" x14ac:dyDescent="0.45">
      <c r="A4512" s="84">
        <v>162684</v>
      </c>
      <c r="B4512" s="84">
        <v>63</v>
      </c>
      <c r="C4512" s="84" t="s">
        <v>109</v>
      </c>
      <c r="D4512" s="84">
        <v>2019</v>
      </c>
      <c r="E4512" s="84" t="s">
        <v>108</v>
      </c>
      <c r="F4512" s="85">
        <v>23.560339863989391</v>
      </c>
      <c r="G4512" s="86"/>
    </row>
    <row r="4513" spans="1:7" x14ac:dyDescent="0.45">
      <c r="A4513" s="84">
        <v>163559</v>
      </c>
      <c r="B4513" s="84">
        <v>63</v>
      </c>
      <c r="C4513" s="84" t="s">
        <v>109</v>
      </c>
      <c r="D4513" s="84">
        <v>2019</v>
      </c>
      <c r="E4513" s="84" t="s">
        <v>108</v>
      </c>
      <c r="F4513" s="85">
        <v>78.03387126490648</v>
      </c>
      <c r="G4513" s="86"/>
    </row>
    <row r="4514" spans="1:7" x14ac:dyDescent="0.45">
      <c r="A4514" s="84">
        <v>163563</v>
      </c>
      <c r="B4514" s="84">
        <v>110</v>
      </c>
      <c r="C4514" s="84" t="s">
        <v>109</v>
      </c>
      <c r="D4514" s="84">
        <v>2019</v>
      </c>
      <c r="E4514" s="84" t="s">
        <v>108</v>
      </c>
      <c r="F4514" s="85">
        <v>384.26034404580292</v>
      </c>
      <c r="G4514" s="86"/>
    </row>
    <row r="4515" spans="1:7" ht="19.5" x14ac:dyDescent="0.45">
      <c r="A4515" s="84">
        <v>163592</v>
      </c>
      <c r="B4515" s="84">
        <v>100</v>
      </c>
      <c r="C4515" s="84" t="s">
        <v>112</v>
      </c>
      <c r="D4515" s="84">
        <v>1901</v>
      </c>
      <c r="E4515" s="84" t="s">
        <v>108</v>
      </c>
      <c r="F4515" s="85">
        <v>85.670660535111509</v>
      </c>
      <c r="G4515" s="86" t="s">
        <v>375</v>
      </c>
    </row>
    <row r="4516" spans="1:7" ht="19.5" x14ac:dyDescent="0.45">
      <c r="A4516" s="84">
        <v>163699</v>
      </c>
      <c r="B4516" s="84">
        <v>100</v>
      </c>
      <c r="C4516" s="84" t="s">
        <v>112</v>
      </c>
      <c r="D4516" s="84">
        <v>1901</v>
      </c>
      <c r="E4516" s="84" t="s">
        <v>108</v>
      </c>
      <c r="F4516" s="85">
        <v>0.247564921445351</v>
      </c>
      <c r="G4516" s="86" t="s">
        <v>375</v>
      </c>
    </row>
    <row r="4517" spans="1:7" x14ac:dyDescent="0.45">
      <c r="A4517" s="84">
        <v>163800</v>
      </c>
      <c r="B4517" s="84">
        <v>63</v>
      </c>
      <c r="C4517" s="84" t="s">
        <v>109</v>
      </c>
      <c r="D4517" s="84">
        <v>2019</v>
      </c>
      <c r="E4517" s="84" t="s">
        <v>169</v>
      </c>
      <c r="F4517" s="85">
        <v>36.278979410058632</v>
      </c>
      <c r="G4517" s="86"/>
    </row>
    <row r="4518" spans="1:7" x14ac:dyDescent="0.45">
      <c r="A4518" s="84">
        <v>163807</v>
      </c>
      <c r="B4518" s="84">
        <v>63</v>
      </c>
      <c r="C4518" s="84" t="s">
        <v>109</v>
      </c>
      <c r="D4518" s="84">
        <v>2019</v>
      </c>
      <c r="E4518" s="84" t="s">
        <v>169</v>
      </c>
      <c r="F4518" s="85">
        <v>40.870687277675117</v>
      </c>
      <c r="G4518" s="86"/>
    </row>
    <row r="4519" spans="1:7" x14ac:dyDescent="0.45">
      <c r="A4519" s="84">
        <v>163813</v>
      </c>
      <c r="B4519" s="84">
        <v>110</v>
      </c>
      <c r="C4519" s="84" t="s">
        <v>109</v>
      </c>
      <c r="D4519" s="84">
        <v>2019</v>
      </c>
      <c r="E4519" s="84" t="s">
        <v>169</v>
      </c>
      <c r="F4519" s="85">
        <v>96.161310509319563</v>
      </c>
      <c r="G4519" s="86"/>
    </row>
    <row r="4520" spans="1:7" x14ac:dyDescent="0.45">
      <c r="A4520" s="84">
        <v>165094</v>
      </c>
      <c r="B4520" s="84">
        <v>110</v>
      </c>
      <c r="C4520" s="84" t="s">
        <v>109</v>
      </c>
      <c r="D4520" s="84">
        <v>2007</v>
      </c>
      <c r="E4520" s="84" t="s">
        <v>169</v>
      </c>
      <c r="F4520" s="85">
        <v>363.8603159119935</v>
      </c>
      <c r="G4520" s="86"/>
    </row>
    <row r="4521" spans="1:7" x14ac:dyDescent="0.45">
      <c r="A4521" s="84">
        <v>166913</v>
      </c>
      <c r="B4521" s="84">
        <v>110</v>
      </c>
      <c r="C4521" s="84" t="s">
        <v>109</v>
      </c>
      <c r="D4521" s="84">
        <v>2019</v>
      </c>
      <c r="E4521" s="84" t="s">
        <v>108</v>
      </c>
      <c r="F4521" s="85">
        <v>164.50229612040559</v>
      </c>
      <c r="G4521" s="86"/>
    </row>
    <row r="4522" spans="1:7" x14ac:dyDescent="0.45">
      <c r="A4522" s="84">
        <v>166921</v>
      </c>
      <c r="B4522" s="84">
        <v>110</v>
      </c>
      <c r="C4522" s="84" t="s">
        <v>109</v>
      </c>
      <c r="D4522" s="84">
        <v>2019</v>
      </c>
      <c r="E4522" s="84" t="s">
        <v>108</v>
      </c>
      <c r="F4522" s="85">
        <v>6.5795528738690763</v>
      </c>
      <c r="G4522" s="86"/>
    </row>
    <row r="4523" spans="1:7" x14ac:dyDescent="0.45">
      <c r="A4523" s="84">
        <v>166926</v>
      </c>
      <c r="B4523" s="84">
        <v>160</v>
      </c>
      <c r="C4523" s="84" t="s">
        <v>109</v>
      </c>
      <c r="D4523" s="84">
        <v>2019</v>
      </c>
      <c r="E4523" s="84" t="s">
        <v>108</v>
      </c>
      <c r="F4523" s="85">
        <v>707.89432078649622</v>
      </c>
      <c r="G4523" s="86"/>
    </row>
    <row r="4524" spans="1:7" x14ac:dyDescent="0.45">
      <c r="A4524" s="84">
        <v>168057</v>
      </c>
      <c r="B4524" s="84">
        <v>225</v>
      </c>
      <c r="C4524" s="84" t="s">
        <v>109</v>
      </c>
      <c r="D4524" s="84">
        <v>2020</v>
      </c>
      <c r="E4524" s="84" t="s">
        <v>108</v>
      </c>
      <c r="F4524" s="85">
        <v>38.045941507832282</v>
      </c>
      <c r="G4524" s="86"/>
    </row>
    <row r="4525" spans="1:7" x14ac:dyDescent="0.45">
      <c r="A4525" s="84">
        <v>168058</v>
      </c>
      <c r="B4525" s="84">
        <v>110</v>
      </c>
      <c r="C4525" s="84" t="s">
        <v>109</v>
      </c>
      <c r="D4525" s="84">
        <v>2007</v>
      </c>
      <c r="E4525" s="84" t="s">
        <v>108</v>
      </c>
      <c r="F4525" s="85">
        <v>42.188517281660673</v>
      </c>
      <c r="G4525" s="86"/>
    </row>
    <row r="4526" spans="1:7" x14ac:dyDescent="0.45">
      <c r="A4526" s="84">
        <v>168059</v>
      </c>
      <c r="B4526" s="84">
        <v>110</v>
      </c>
      <c r="C4526" s="84" t="s">
        <v>109</v>
      </c>
      <c r="D4526" s="84">
        <v>2020</v>
      </c>
      <c r="E4526" s="84" t="s">
        <v>108</v>
      </c>
      <c r="F4526" s="85">
        <v>1.4277154267665131</v>
      </c>
      <c r="G4526" s="86"/>
    </row>
    <row r="4527" spans="1:7" x14ac:dyDescent="0.45">
      <c r="A4527" s="84">
        <v>168060</v>
      </c>
      <c r="B4527" s="84">
        <v>225</v>
      </c>
      <c r="C4527" s="84" t="s">
        <v>109</v>
      </c>
      <c r="D4527" s="84">
        <v>2020</v>
      </c>
      <c r="E4527" s="84" t="s">
        <v>108</v>
      </c>
      <c r="F4527" s="85">
        <v>99.484908597309371</v>
      </c>
      <c r="G4527" s="86"/>
    </row>
    <row r="4528" spans="1:7" x14ac:dyDescent="0.45">
      <c r="A4528" s="84">
        <v>168735</v>
      </c>
      <c r="B4528" s="84">
        <v>110</v>
      </c>
      <c r="C4528" s="84" t="s">
        <v>109</v>
      </c>
      <c r="D4528" s="84">
        <v>2020</v>
      </c>
      <c r="E4528" s="84" t="s">
        <v>108</v>
      </c>
      <c r="F4528" s="85">
        <v>291.8875588969172</v>
      </c>
      <c r="G4528" s="86"/>
    </row>
    <row r="4529" spans="1:7" x14ac:dyDescent="0.45">
      <c r="A4529" s="84">
        <v>168736</v>
      </c>
      <c r="B4529" s="84">
        <v>110</v>
      </c>
      <c r="C4529" s="84" t="s">
        <v>109</v>
      </c>
      <c r="D4529" s="84">
        <v>2020</v>
      </c>
      <c r="E4529" s="84" t="s">
        <v>108</v>
      </c>
      <c r="F4529" s="85">
        <v>321.32673770090662</v>
      </c>
      <c r="G4529" s="86"/>
    </row>
    <row r="4530" spans="1:7" x14ac:dyDescent="0.45">
      <c r="A4530" s="84">
        <v>168770</v>
      </c>
      <c r="B4530" s="84">
        <v>110</v>
      </c>
      <c r="C4530" s="84" t="s">
        <v>109</v>
      </c>
      <c r="D4530" s="84">
        <v>2020</v>
      </c>
      <c r="E4530" s="84" t="s">
        <v>108</v>
      </c>
      <c r="F4530" s="85">
        <v>385.12939019268327</v>
      </c>
      <c r="G4530" s="86"/>
    </row>
    <row r="4531" spans="1:7" x14ac:dyDescent="0.45">
      <c r="A4531" s="84">
        <v>169142</v>
      </c>
      <c r="B4531" s="84">
        <v>110</v>
      </c>
      <c r="C4531" s="84" t="s">
        <v>109</v>
      </c>
      <c r="D4531" s="84">
        <v>2020</v>
      </c>
      <c r="E4531" s="84" t="s">
        <v>108</v>
      </c>
      <c r="F4531" s="85">
        <v>4.2609406795868372</v>
      </c>
      <c r="G4531" s="86"/>
    </row>
    <row r="4532" spans="1:7" x14ac:dyDescent="0.45">
      <c r="A4532" s="84">
        <v>169143</v>
      </c>
      <c r="B4532" s="84">
        <v>160</v>
      </c>
      <c r="C4532" s="84" t="s">
        <v>109</v>
      </c>
      <c r="D4532" s="84">
        <v>2020</v>
      </c>
      <c r="E4532" s="84" t="s">
        <v>108</v>
      </c>
      <c r="F4532" s="85">
        <v>181.80086955920609</v>
      </c>
      <c r="G4532" s="86"/>
    </row>
    <row r="4533" spans="1:7" x14ac:dyDescent="0.45">
      <c r="A4533" s="84">
        <v>169144</v>
      </c>
      <c r="B4533" s="84">
        <v>110</v>
      </c>
      <c r="C4533" s="84" t="s">
        <v>109</v>
      </c>
      <c r="D4533" s="84">
        <v>2020</v>
      </c>
      <c r="E4533" s="84" t="s">
        <v>108</v>
      </c>
      <c r="F4533" s="85">
        <v>14.8236080552371</v>
      </c>
      <c r="G4533" s="86"/>
    </row>
    <row r="4534" spans="1:7" x14ac:dyDescent="0.45">
      <c r="A4534" s="84">
        <v>170127</v>
      </c>
      <c r="B4534" s="84">
        <v>40</v>
      </c>
      <c r="C4534" s="84" t="s">
        <v>115</v>
      </c>
      <c r="D4534" s="84">
        <v>1901</v>
      </c>
      <c r="E4534" s="84" t="s">
        <v>108</v>
      </c>
      <c r="F4534" s="85">
        <v>2.2572880080585769</v>
      </c>
      <c r="G4534" s="86"/>
    </row>
    <row r="4535" spans="1:7" x14ac:dyDescent="0.45">
      <c r="A4535" s="84">
        <v>170128</v>
      </c>
      <c r="B4535" s="84">
        <v>40</v>
      </c>
      <c r="C4535" s="84" t="s">
        <v>115</v>
      </c>
      <c r="D4535" s="84">
        <v>1901</v>
      </c>
      <c r="E4535" s="84" t="s">
        <v>108</v>
      </c>
      <c r="F4535" s="85">
        <v>1.883091547619776</v>
      </c>
      <c r="G4535" s="86"/>
    </row>
    <row r="4536" spans="1:7" x14ac:dyDescent="0.45">
      <c r="A4536" s="84">
        <v>170129</v>
      </c>
      <c r="B4536" s="84">
        <v>150</v>
      </c>
      <c r="C4536" s="84" t="s">
        <v>112</v>
      </c>
      <c r="D4536" s="84">
        <v>1901</v>
      </c>
      <c r="E4536" s="84" t="s">
        <v>108</v>
      </c>
      <c r="F4536" s="85">
        <v>68.183752567684749</v>
      </c>
      <c r="G4536" s="86"/>
    </row>
    <row r="4537" spans="1:7" x14ac:dyDescent="0.45">
      <c r="A4537" s="84">
        <v>170130</v>
      </c>
      <c r="B4537" s="84">
        <v>40</v>
      </c>
      <c r="C4537" s="84" t="s">
        <v>109</v>
      </c>
      <c r="D4537" s="84">
        <v>1901</v>
      </c>
      <c r="E4537" s="84" t="s">
        <v>108</v>
      </c>
      <c r="F4537" s="85">
        <v>24.970676088934422</v>
      </c>
      <c r="G4537" s="86"/>
    </row>
    <row r="4538" spans="1:7" x14ac:dyDescent="0.45">
      <c r="A4538" s="84">
        <v>170741</v>
      </c>
      <c r="B4538" s="84">
        <v>110</v>
      </c>
      <c r="C4538" s="84" t="s">
        <v>109</v>
      </c>
      <c r="D4538" s="84">
        <v>2020</v>
      </c>
      <c r="E4538" s="84" t="s">
        <v>169</v>
      </c>
      <c r="F4538" s="85">
        <v>71.923006944256841</v>
      </c>
      <c r="G4538" s="86"/>
    </row>
    <row r="4539" spans="1:7" x14ac:dyDescent="0.45">
      <c r="A4539" s="84">
        <v>170742</v>
      </c>
      <c r="B4539" s="84">
        <v>110</v>
      </c>
      <c r="C4539" s="84" t="s">
        <v>109</v>
      </c>
      <c r="D4539" s="84">
        <v>2020</v>
      </c>
      <c r="E4539" s="84" t="s">
        <v>169</v>
      </c>
      <c r="F4539" s="85">
        <v>345.7391426716037</v>
      </c>
      <c r="G4539" s="86"/>
    </row>
    <row r="4540" spans="1:7" x14ac:dyDescent="0.45">
      <c r="A4540" s="84">
        <v>0</v>
      </c>
      <c r="B4540" s="84">
        <v>0</v>
      </c>
      <c r="C4540" s="84"/>
      <c r="D4540" s="84">
        <v>2021</v>
      </c>
      <c r="E4540" s="84"/>
      <c r="F4540" s="85">
        <v>22.045884628743629</v>
      </c>
      <c r="G4540" s="86"/>
    </row>
    <row r="4541" spans="1:7" x14ac:dyDescent="0.45">
      <c r="A4541" s="84">
        <v>0</v>
      </c>
      <c r="B4541" s="84">
        <v>0</v>
      </c>
      <c r="C4541" s="84"/>
      <c r="D4541" s="84">
        <v>2021</v>
      </c>
      <c r="E4541" s="84"/>
      <c r="F4541" s="85">
        <v>10.66141684837506</v>
      </c>
      <c r="G4541" s="86"/>
    </row>
    <row r="4542" spans="1:7" x14ac:dyDescent="0.45">
      <c r="A4542" s="84">
        <v>0</v>
      </c>
      <c r="B4542" s="84">
        <v>0</v>
      </c>
      <c r="C4542" s="84"/>
      <c r="D4542" s="84">
        <v>2021</v>
      </c>
      <c r="E4542" s="84"/>
      <c r="F4542" s="85">
        <v>23.71675809984475</v>
      </c>
      <c r="G4542" s="86"/>
    </row>
    <row r="4543" spans="1:7" x14ac:dyDescent="0.45">
      <c r="A4543" s="84">
        <v>0</v>
      </c>
      <c r="B4543" s="84">
        <v>0</v>
      </c>
      <c r="C4543" s="84"/>
      <c r="D4543" s="84">
        <v>2021</v>
      </c>
      <c r="E4543" s="84"/>
      <c r="F4543" s="85">
        <v>39.112625807237627</v>
      </c>
      <c r="G4543" s="86"/>
    </row>
    <row r="4544" spans="1:7" x14ac:dyDescent="0.45">
      <c r="A4544" s="84">
        <v>0</v>
      </c>
      <c r="B4544" s="84">
        <v>0</v>
      </c>
      <c r="C4544" s="84"/>
      <c r="D4544" s="84">
        <v>2021</v>
      </c>
      <c r="E4544" s="84"/>
      <c r="F4544" s="85">
        <v>41.326864613739318</v>
      </c>
      <c r="G4544" s="86"/>
    </row>
    <row r="4545" spans="1:7" x14ac:dyDescent="0.45">
      <c r="A4545" s="84">
        <v>0</v>
      </c>
      <c r="B4545" s="84">
        <v>0</v>
      </c>
      <c r="C4545" s="84"/>
      <c r="D4545" s="84">
        <v>2021</v>
      </c>
      <c r="E4545" s="84"/>
      <c r="F4545" s="85">
        <v>31.963260103421071</v>
      </c>
      <c r="G4545" s="86"/>
    </row>
    <row r="4546" spans="1:7" x14ac:dyDescent="0.45">
      <c r="A4546" s="84">
        <v>0</v>
      </c>
      <c r="B4546" s="84">
        <v>0</v>
      </c>
      <c r="C4546" s="84"/>
      <c r="D4546" s="84">
        <v>2021</v>
      </c>
      <c r="E4546" s="84"/>
      <c r="F4546" s="85">
        <v>6.7895967965631137</v>
      </c>
      <c r="G4546" s="86"/>
    </row>
    <row r="4547" spans="1:7" x14ac:dyDescent="0.45">
      <c r="A4547" s="84">
        <v>0</v>
      </c>
      <c r="B4547" s="84">
        <v>0</v>
      </c>
      <c r="C4547" s="84"/>
      <c r="D4547" s="84">
        <v>2021</v>
      </c>
      <c r="E4547" s="84"/>
      <c r="F4547" s="85">
        <v>174.62733187594571</v>
      </c>
      <c r="G4547" s="86"/>
    </row>
    <row r="4548" spans="1:7" x14ac:dyDescent="0.45">
      <c r="A4548" s="84">
        <v>0</v>
      </c>
      <c r="B4548" s="84">
        <v>0</v>
      </c>
      <c r="C4548" s="84"/>
      <c r="D4548" s="84">
        <v>2021</v>
      </c>
      <c r="E4548" s="84"/>
      <c r="F4548" s="85">
        <v>39.879702140055983</v>
      </c>
      <c r="G4548" s="86"/>
    </row>
    <row r="4549" spans="1:7" x14ac:dyDescent="0.45">
      <c r="A4549" s="84">
        <v>0</v>
      </c>
      <c r="B4549" s="84">
        <v>0</v>
      </c>
      <c r="C4549" s="84"/>
      <c r="D4549" s="84">
        <v>2021</v>
      </c>
      <c r="E4549" s="84"/>
      <c r="F4549" s="85">
        <v>14.75724154441891</v>
      </c>
      <c r="G4549" s="86"/>
    </row>
    <row r="4550" spans="1:7" x14ac:dyDescent="0.45">
      <c r="A4550" s="84">
        <v>0</v>
      </c>
      <c r="B4550" s="84">
        <v>0</v>
      </c>
      <c r="C4550" s="84"/>
      <c r="D4550" s="84">
        <v>2021</v>
      </c>
      <c r="E4550" s="84"/>
      <c r="F4550" s="85">
        <v>73.448778662200695</v>
      </c>
      <c r="G4550" s="86"/>
    </row>
    <row r="4551" spans="1:7" x14ac:dyDescent="0.45">
      <c r="A4551" s="84">
        <v>0</v>
      </c>
      <c r="B4551" s="84">
        <v>0</v>
      </c>
      <c r="C4551" s="84"/>
      <c r="D4551" s="84">
        <v>2021</v>
      </c>
      <c r="E4551" s="84"/>
      <c r="F4551" s="85">
        <v>86.400284138612207</v>
      </c>
      <c r="G4551" s="86"/>
    </row>
    <row r="4552" spans="1:7" x14ac:dyDescent="0.45">
      <c r="A4552" s="84">
        <v>0</v>
      </c>
      <c r="B4552" s="84">
        <v>0</v>
      </c>
      <c r="C4552" s="84"/>
      <c r="D4552" s="84">
        <v>2021</v>
      </c>
      <c r="E4552" s="84"/>
      <c r="F4552" s="85">
        <v>99.474304563047781</v>
      </c>
      <c r="G4552" s="86"/>
    </row>
    <row r="4553" spans="1:7" x14ac:dyDescent="0.45">
      <c r="A4553" s="84">
        <v>0</v>
      </c>
      <c r="B4553" s="84">
        <v>0</v>
      </c>
      <c r="C4553" s="84"/>
      <c r="D4553" s="84">
        <v>2021</v>
      </c>
      <c r="E4553" s="84"/>
      <c r="F4553" s="85">
        <v>12.02315553723321</v>
      </c>
      <c r="G4553" s="86"/>
    </row>
    <row r="4554" spans="1:7" x14ac:dyDescent="0.45">
      <c r="A4554" s="84">
        <v>0</v>
      </c>
      <c r="B4554" s="84">
        <v>0</v>
      </c>
      <c r="C4554" s="84"/>
      <c r="D4554" s="84">
        <v>2021</v>
      </c>
      <c r="E4554" s="84"/>
      <c r="F4554" s="85">
        <v>21.597127839860882</v>
      </c>
      <c r="G4554" s="86"/>
    </row>
    <row r="4555" spans="1:7" x14ac:dyDescent="0.45">
      <c r="A4555" s="84">
        <v>0</v>
      </c>
      <c r="B4555" s="84">
        <v>0</v>
      </c>
      <c r="C4555" s="84"/>
      <c r="D4555" s="84">
        <v>2021</v>
      </c>
      <c r="E4555" s="84"/>
      <c r="F4555" s="85">
        <v>11.64895351595284</v>
      </c>
      <c r="G4555" s="86"/>
    </row>
    <row r="4556" spans="1:7" x14ac:dyDescent="0.45">
      <c r="A4556" s="84">
        <v>0</v>
      </c>
      <c r="B4556" s="84">
        <v>0</v>
      </c>
      <c r="C4556" s="84"/>
      <c r="D4556" s="84">
        <v>2021</v>
      </c>
      <c r="E4556" s="84"/>
      <c r="F4556" s="85">
        <v>55.466911812598347</v>
      </c>
      <c r="G4556" s="86"/>
    </row>
    <row r="4557" spans="1:7" x14ac:dyDescent="0.45">
      <c r="A4557" s="84">
        <v>0</v>
      </c>
      <c r="B4557" s="84">
        <v>0</v>
      </c>
      <c r="C4557" s="84"/>
      <c r="D4557" s="84">
        <v>2021</v>
      </c>
      <c r="E4557" s="84"/>
      <c r="F4557" s="85">
        <v>9.2130621581990795</v>
      </c>
      <c r="G4557" s="86"/>
    </row>
    <row r="4558" spans="1:7" x14ac:dyDescent="0.45">
      <c r="A4558" s="84">
        <v>0</v>
      </c>
      <c r="B4558" s="84">
        <v>0</v>
      </c>
      <c r="C4558" s="84"/>
      <c r="D4558" s="84">
        <v>2021</v>
      </c>
      <c r="E4558" s="84"/>
      <c r="F4558" s="85">
        <v>9.0636614732119316</v>
      </c>
      <c r="G4558" s="86"/>
    </row>
    <row r="4559" spans="1:7" x14ac:dyDescent="0.45">
      <c r="A4559" s="84">
        <v>0</v>
      </c>
      <c r="B4559" s="84">
        <v>0</v>
      </c>
      <c r="C4559" s="84"/>
      <c r="D4559" s="84">
        <v>2021</v>
      </c>
      <c r="E4559" s="84"/>
      <c r="F4559" s="85">
        <v>65.345948424298641</v>
      </c>
      <c r="G4559" s="86"/>
    </row>
    <row r="4560" spans="1:7" x14ac:dyDescent="0.45">
      <c r="A4560" s="84">
        <v>0</v>
      </c>
      <c r="B4560" s="84">
        <v>0</v>
      </c>
      <c r="C4560" s="84"/>
      <c r="D4560" s="84">
        <v>2021</v>
      </c>
      <c r="E4560" s="84"/>
      <c r="F4560" s="85">
        <v>25.55336917763125</v>
      </c>
      <c r="G4560" s="86"/>
    </row>
    <row r="4561" spans="1:7" x14ac:dyDescent="0.45">
      <c r="A4561" s="84">
        <v>0</v>
      </c>
      <c r="B4561" s="84">
        <v>0</v>
      </c>
      <c r="C4561" s="84"/>
      <c r="D4561" s="84">
        <v>2021</v>
      </c>
      <c r="E4561" s="84"/>
      <c r="F4561" s="85">
        <v>45.836973296550568</v>
      </c>
      <c r="G4561" s="86"/>
    </row>
    <row r="4562" spans="1:7" x14ac:dyDescent="0.45">
      <c r="A4562" s="84">
        <v>0</v>
      </c>
      <c r="B4562" s="84">
        <v>0</v>
      </c>
      <c r="C4562" s="84"/>
      <c r="D4562" s="84">
        <v>2021</v>
      </c>
      <c r="E4562" s="84"/>
      <c r="F4562" s="85">
        <v>57.311382415949829</v>
      </c>
      <c r="G4562" s="86"/>
    </row>
    <row r="4563" spans="1:7" x14ac:dyDescent="0.45">
      <c r="A4563" s="84">
        <v>0</v>
      </c>
      <c r="B4563" s="84">
        <v>0</v>
      </c>
      <c r="C4563" s="84"/>
      <c r="D4563" s="84">
        <v>2021</v>
      </c>
      <c r="E4563" s="84"/>
      <c r="F4563" s="85">
        <v>55.218560390234707</v>
      </c>
      <c r="G4563" s="86"/>
    </row>
    <row r="4564" spans="1:7" x14ac:dyDescent="0.45">
      <c r="A4564" s="84">
        <v>0</v>
      </c>
      <c r="B4564" s="84">
        <v>0</v>
      </c>
      <c r="C4564" s="84"/>
      <c r="D4564" s="84">
        <v>2021</v>
      </c>
      <c r="E4564" s="84"/>
      <c r="F4564" s="85">
        <v>90.939171755863271</v>
      </c>
      <c r="G4564" s="86"/>
    </row>
    <row r="4565" spans="1:7" x14ac:dyDescent="0.45">
      <c r="A4565" s="84">
        <v>0</v>
      </c>
      <c r="B4565" s="84">
        <v>0</v>
      </c>
      <c r="C4565" s="84"/>
      <c r="D4565" s="84">
        <v>2021</v>
      </c>
      <c r="E4565" s="84"/>
      <c r="F4565" s="85">
        <v>50.202556918817521</v>
      </c>
      <c r="G4565" s="86"/>
    </row>
    <row r="4566" spans="1:7" x14ac:dyDescent="0.45">
      <c r="A4566" s="84">
        <v>0</v>
      </c>
      <c r="B4566" s="84">
        <v>0</v>
      </c>
      <c r="C4566" s="84"/>
      <c r="D4566" s="84">
        <v>2021</v>
      </c>
      <c r="E4566" s="84"/>
      <c r="F4566" s="85">
        <v>44.91552493887027</v>
      </c>
      <c r="G4566" s="86"/>
    </row>
    <row r="4567" spans="1:7" x14ac:dyDescent="0.45">
      <c r="A4567" s="84">
        <v>0</v>
      </c>
      <c r="B4567" s="84">
        <v>0</v>
      </c>
      <c r="C4567" s="84"/>
      <c r="D4567" s="84">
        <v>2021</v>
      </c>
      <c r="E4567" s="84"/>
      <c r="F4567" s="85">
        <v>56.55243782284704</v>
      </c>
      <c r="G4567" s="86"/>
    </row>
    <row r="4568" spans="1:7" x14ac:dyDescent="0.45">
      <c r="A4568" s="84">
        <v>0</v>
      </c>
      <c r="B4568" s="84">
        <v>0</v>
      </c>
      <c r="C4568" s="84"/>
      <c r="D4568" s="84">
        <v>2021</v>
      </c>
      <c r="E4568" s="84"/>
      <c r="F4568" s="85">
        <v>49.681782096164447</v>
      </c>
      <c r="G4568" s="86"/>
    </row>
    <row r="4569" spans="1:7" x14ac:dyDescent="0.45">
      <c r="A4569" s="84">
        <v>0</v>
      </c>
      <c r="B4569" s="84">
        <v>0</v>
      </c>
      <c r="C4569" s="84"/>
      <c r="D4569" s="84">
        <v>2021</v>
      </c>
      <c r="E4569" s="84"/>
      <c r="F4569" s="85">
        <v>46.196610313456617</v>
      </c>
      <c r="G4569" s="86"/>
    </row>
    <row r="4570" spans="1:7" x14ac:dyDescent="0.45">
      <c r="A4570" s="84">
        <v>0</v>
      </c>
      <c r="B4570" s="84">
        <v>0</v>
      </c>
      <c r="C4570" s="84"/>
      <c r="D4570" s="84">
        <v>2021</v>
      </c>
      <c r="E4570" s="84"/>
      <c r="F4570" s="85">
        <v>26.641058119477041</v>
      </c>
      <c r="G4570" s="86"/>
    </row>
    <row r="4571" spans="1:7" x14ac:dyDescent="0.45">
      <c r="A4571" s="84">
        <v>0</v>
      </c>
      <c r="B4571" s="84">
        <v>0</v>
      </c>
      <c r="C4571" s="84"/>
      <c r="D4571" s="84">
        <v>2021</v>
      </c>
      <c r="E4571" s="84"/>
      <c r="F4571" s="85">
        <v>29.881243447170849</v>
      </c>
      <c r="G4571" s="86"/>
    </row>
    <row r="4572" spans="1:7" x14ac:dyDescent="0.45">
      <c r="A4572" s="84">
        <v>0</v>
      </c>
      <c r="B4572" s="84">
        <v>0</v>
      </c>
      <c r="C4572" s="84"/>
      <c r="D4572" s="84">
        <v>2021</v>
      </c>
      <c r="E4572" s="84"/>
      <c r="F4572" s="85">
        <v>51.857109877625973</v>
      </c>
      <c r="G4572" s="86"/>
    </row>
    <row r="4573" spans="1:7" x14ac:dyDescent="0.45">
      <c r="A4573" s="84">
        <v>0</v>
      </c>
      <c r="B4573" s="84">
        <v>0</v>
      </c>
      <c r="C4573" s="84"/>
      <c r="D4573" s="84">
        <v>2021</v>
      </c>
      <c r="E4573" s="84"/>
      <c r="F4573" s="85">
        <v>53.423369792337517</v>
      </c>
      <c r="G4573" s="86"/>
    </row>
    <row r="4574" spans="1:7" x14ac:dyDescent="0.45">
      <c r="A4574" s="84">
        <v>0</v>
      </c>
      <c r="B4574" s="84">
        <v>0</v>
      </c>
      <c r="C4574" s="84"/>
      <c r="D4574" s="84">
        <v>2021</v>
      </c>
      <c r="E4574" s="84"/>
      <c r="F4574" s="85">
        <v>66.022823006713068</v>
      </c>
      <c r="G4574" s="86"/>
    </row>
    <row r="4575" spans="1:7" x14ac:dyDescent="0.45">
      <c r="A4575" s="84">
        <v>0</v>
      </c>
      <c r="B4575" s="84">
        <v>0</v>
      </c>
      <c r="C4575" s="84"/>
      <c r="D4575" s="84">
        <v>2021</v>
      </c>
      <c r="E4575" s="84"/>
      <c r="F4575" s="85">
        <v>65.608970442842676</v>
      </c>
      <c r="G4575" s="86"/>
    </row>
    <row r="4576" spans="1:7" x14ac:dyDescent="0.45">
      <c r="A4576" s="84">
        <v>0</v>
      </c>
      <c r="B4576" s="84">
        <v>0</v>
      </c>
      <c r="C4576" s="84"/>
      <c r="D4576" s="84">
        <v>2021</v>
      </c>
      <c r="E4576" s="84"/>
      <c r="F4576" s="85">
        <v>68.973406335988969</v>
      </c>
      <c r="G4576" s="86"/>
    </row>
    <row r="4577" spans="1:7" x14ac:dyDescent="0.45">
      <c r="A4577" s="84">
        <v>0</v>
      </c>
      <c r="B4577" s="84">
        <v>0</v>
      </c>
      <c r="C4577" s="84"/>
      <c r="D4577" s="84">
        <v>2021</v>
      </c>
      <c r="E4577" s="84"/>
      <c r="F4577" s="85">
        <v>56.910722130978371</v>
      </c>
      <c r="G4577" s="86"/>
    </row>
    <row r="4578" spans="1:7" x14ac:dyDescent="0.45">
      <c r="A4578" s="84">
        <v>0</v>
      </c>
      <c r="B4578" s="84">
        <v>0</v>
      </c>
      <c r="C4578" s="84"/>
      <c r="D4578" s="84">
        <v>2021</v>
      </c>
      <c r="E4578" s="84"/>
      <c r="F4578" s="85">
        <v>59.572919755743058</v>
      </c>
      <c r="G4578" s="86"/>
    </row>
    <row r="4579" spans="1:7" x14ac:dyDescent="0.45">
      <c r="A4579" s="84">
        <v>0</v>
      </c>
      <c r="B4579" s="84">
        <v>0</v>
      </c>
      <c r="C4579" s="84"/>
      <c r="D4579" s="84">
        <v>2021</v>
      </c>
      <c r="E4579" s="84"/>
      <c r="F4579" s="85">
        <v>36.014447206821373</v>
      </c>
      <c r="G4579" s="86"/>
    </row>
    <row r="4580" spans="1:7" x14ac:dyDescent="0.45">
      <c r="A4580" s="84">
        <v>0</v>
      </c>
      <c r="B4580" s="84">
        <v>0</v>
      </c>
      <c r="C4580" s="84"/>
      <c r="D4580" s="84">
        <v>2021</v>
      </c>
      <c r="E4580" s="84"/>
      <c r="F4580" s="85">
        <v>54.413137380809978</v>
      </c>
      <c r="G4580" s="86"/>
    </row>
    <row r="4581" spans="1:7" x14ac:dyDescent="0.45">
      <c r="A4581" s="84">
        <v>0</v>
      </c>
      <c r="B4581" s="84">
        <v>0</v>
      </c>
      <c r="C4581" s="84"/>
      <c r="D4581" s="84">
        <v>2021</v>
      </c>
      <c r="E4581" s="84"/>
      <c r="F4581" s="85">
        <v>1.8240743581806531</v>
      </c>
      <c r="G4581" s="86"/>
    </row>
    <row r="4582" spans="1:7" x14ac:dyDescent="0.45">
      <c r="A4582" s="84">
        <v>0</v>
      </c>
      <c r="B4582" s="84">
        <v>0</v>
      </c>
      <c r="C4582" s="84"/>
      <c r="D4582" s="84">
        <v>2021</v>
      </c>
      <c r="E4582" s="84"/>
      <c r="F4582" s="85">
        <v>64.87404204180892</v>
      </c>
      <c r="G4582" s="86"/>
    </row>
    <row r="4583" spans="1:7" x14ac:dyDescent="0.45">
      <c r="A4583" s="84">
        <v>0</v>
      </c>
      <c r="B4583" s="84">
        <v>0</v>
      </c>
      <c r="C4583" s="84"/>
      <c r="D4583" s="84">
        <v>2021</v>
      </c>
      <c r="E4583" s="84"/>
      <c r="F4583" s="85">
        <v>0.799999931913147</v>
      </c>
      <c r="G4583" s="86"/>
    </row>
    <row r="4584" spans="1:7" x14ac:dyDescent="0.45">
      <c r="A4584" s="84">
        <v>0</v>
      </c>
      <c r="B4584" s="84">
        <v>0</v>
      </c>
      <c r="C4584" s="84"/>
      <c r="D4584" s="84">
        <v>2021</v>
      </c>
      <c r="E4584" s="84"/>
      <c r="F4584" s="85">
        <v>0.79999999855700099</v>
      </c>
      <c r="G4584" s="86"/>
    </row>
    <row r="4585" spans="1:7" x14ac:dyDescent="0.45">
      <c r="A4585" s="84">
        <v>0</v>
      </c>
      <c r="B4585" s="84">
        <v>0</v>
      </c>
      <c r="C4585" s="84"/>
      <c r="D4585" s="84">
        <v>2021</v>
      </c>
      <c r="E4585" s="84"/>
      <c r="F4585" s="85">
        <v>25.524097637894929</v>
      </c>
      <c r="G4585" s="86"/>
    </row>
    <row r="4586" spans="1:7" x14ac:dyDescent="0.45">
      <c r="A4586" s="84">
        <v>0</v>
      </c>
      <c r="B4586" s="84">
        <v>0</v>
      </c>
      <c r="C4586" s="84"/>
      <c r="D4586" s="84">
        <v>2021</v>
      </c>
      <c r="E4586" s="84"/>
      <c r="F4586" s="85">
        <v>26.641914591969499</v>
      </c>
      <c r="G4586" s="86"/>
    </row>
    <row r="4587" spans="1:7" x14ac:dyDescent="0.45">
      <c r="A4587" s="84">
        <v>0</v>
      </c>
      <c r="B4587" s="84">
        <v>0</v>
      </c>
      <c r="C4587" s="84"/>
      <c r="D4587" s="84">
        <v>2021</v>
      </c>
      <c r="E4587" s="84"/>
      <c r="F4587" s="85">
        <v>59.083965141901423</v>
      </c>
      <c r="G4587" s="86"/>
    </row>
    <row r="4588" spans="1:7" x14ac:dyDescent="0.45">
      <c r="A4588" s="84">
        <v>0</v>
      </c>
      <c r="B4588" s="84">
        <v>0</v>
      </c>
      <c r="C4588" s="84"/>
      <c r="D4588" s="84">
        <v>2021</v>
      </c>
      <c r="E4588" s="84"/>
      <c r="F4588" s="85">
        <v>12.12600985465108</v>
      </c>
      <c r="G4588" s="86"/>
    </row>
    <row r="4589" spans="1:7" x14ac:dyDescent="0.45">
      <c r="A4589" s="84">
        <v>0</v>
      </c>
      <c r="B4589" s="84">
        <v>0</v>
      </c>
      <c r="C4589" s="84"/>
      <c r="D4589" s="84">
        <v>2021</v>
      </c>
      <c r="E4589" s="84"/>
      <c r="F4589" s="85">
        <v>34.547985795400692</v>
      </c>
      <c r="G4589" s="86"/>
    </row>
    <row r="4590" spans="1:7" x14ac:dyDescent="0.45">
      <c r="A4590" s="84">
        <v>0</v>
      </c>
      <c r="B4590" s="84">
        <v>0</v>
      </c>
      <c r="C4590" s="84"/>
      <c r="D4590" s="84">
        <v>2021</v>
      </c>
      <c r="E4590" s="84"/>
      <c r="F4590" s="85">
        <v>2.3000000007450581</v>
      </c>
      <c r="G4590" s="86"/>
    </row>
    <row r="4591" spans="1:7" x14ac:dyDescent="0.45">
      <c r="A4591" s="84">
        <v>0</v>
      </c>
      <c r="B4591" s="84">
        <v>0</v>
      </c>
      <c r="C4591" s="84"/>
      <c r="D4591" s="84">
        <v>2021</v>
      </c>
      <c r="E4591" s="84"/>
      <c r="F4591" s="85">
        <v>2.2999997166916728</v>
      </c>
      <c r="G4591" s="86"/>
    </row>
    <row r="4592" spans="1:7" x14ac:dyDescent="0.45">
      <c r="A4592" s="84">
        <v>0</v>
      </c>
      <c r="B4592" s="84">
        <v>0</v>
      </c>
      <c r="C4592" s="84"/>
      <c r="D4592" s="84">
        <v>2021</v>
      </c>
      <c r="E4592" s="84"/>
      <c r="F4592" s="85">
        <v>19.283475232543431</v>
      </c>
      <c r="G4592" s="86"/>
    </row>
    <row r="4593" spans="1:7" x14ac:dyDescent="0.45">
      <c r="A4593" s="84">
        <v>0</v>
      </c>
      <c r="B4593" s="84">
        <v>0</v>
      </c>
      <c r="C4593" s="84"/>
      <c r="D4593" s="84">
        <v>2021</v>
      </c>
      <c r="E4593" s="84"/>
      <c r="F4593" s="85">
        <v>4.6941076066577816</v>
      </c>
      <c r="G4593" s="86"/>
    </row>
    <row r="4594" spans="1:7" x14ac:dyDescent="0.45">
      <c r="A4594" s="84">
        <v>0</v>
      </c>
      <c r="B4594" s="84">
        <v>0</v>
      </c>
      <c r="C4594" s="84"/>
      <c r="D4594" s="84">
        <v>2021</v>
      </c>
      <c r="E4594" s="84"/>
      <c r="F4594" s="85">
        <v>15.94677926294035</v>
      </c>
      <c r="G4594" s="86"/>
    </row>
    <row r="4595" spans="1:7" x14ac:dyDescent="0.45">
      <c r="A4595" s="84">
        <v>0</v>
      </c>
      <c r="B4595" s="84">
        <v>0</v>
      </c>
      <c r="C4595" s="84"/>
      <c r="D4595" s="84">
        <v>2021</v>
      </c>
      <c r="E4595" s="84"/>
      <c r="F4595" s="85">
        <v>4.7876289184286902</v>
      </c>
      <c r="G4595" s="86"/>
    </row>
    <row r="4596" spans="1:7" x14ac:dyDescent="0.45">
      <c r="A4596" s="84">
        <v>0</v>
      </c>
      <c r="B4596" s="84">
        <v>0</v>
      </c>
      <c r="C4596" s="84"/>
      <c r="D4596" s="84">
        <v>2021</v>
      </c>
      <c r="E4596" s="84"/>
      <c r="F4596" s="85">
        <v>26.39843025690536</v>
      </c>
      <c r="G4596" s="86"/>
    </row>
    <row r="4597" spans="1:7" x14ac:dyDescent="0.45">
      <c r="A4597" s="84">
        <v>0</v>
      </c>
      <c r="B4597" s="84">
        <v>0</v>
      </c>
      <c r="C4597" s="84"/>
      <c r="D4597" s="84">
        <v>2021</v>
      </c>
      <c r="E4597" s="84"/>
      <c r="F4597" s="85">
        <v>29.600997069501322</v>
      </c>
      <c r="G4597" s="86"/>
    </row>
    <row r="4598" spans="1:7" x14ac:dyDescent="0.45">
      <c r="A4598" s="84">
        <v>0</v>
      </c>
      <c r="B4598" s="84">
        <v>0</v>
      </c>
      <c r="C4598" s="84"/>
      <c r="D4598" s="84">
        <v>2021</v>
      </c>
      <c r="E4598" s="84"/>
      <c r="F4598" s="85">
        <v>20.278390342995699</v>
      </c>
      <c r="G4598" s="86"/>
    </row>
    <row r="4599" spans="1:7" x14ac:dyDescent="0.45">
      <c r="A4599" s="84">
        <v>0</v>
      </c>
      <c r="B4599" s="84">
        <v>0</v>
      </c>
      <c r="C4599" s="84"/>
      <c r="D4599" s="84">
        <v>2021</v>
      </c>
      <c r="E4599" s="84"/>
      <c r="F4599" s="85">
        <v>37.151840439066291</v>
      </c>
      <c r="G4599" s="86"/>
    </row>
    <row r="4600" spans="1:7" x14ac:dyDescent="0.45">
      <c r="A4600" s="84">
        <v>0</v>
      </c>
      <c r="B4600" s="84">
        <v>0</v>
      </c>
      <c r="C4600" s="84"/>
      <c r="D4600" s="84">
        <v>2021</v>
      </c>
      <c r="E4600" s="84"/>
      <c r="F4600" s="85">
        <v>49.624820300174953</v>
      </c>
      <c r="G4600" s="86"/>
    </row>
    <row r="4601" spans="1:7" x14ac:dyDescent="0.45">
      <c r="A4601" s="84">
        <v>0</v>
      </c>
      <c r="B4601" s="84">
        <v>0</v>
      </c>
      <c r="C4601" s="84"/>
      <c r="D4601" s="84">
        <v>2021</v>
      </c>
      <c r="E4601" s="84"/>
      <c r="F4601" s="85">
        <v>12.932481090190731</v>
      </c>
      <c r="G4601" s="86"/>
    </row>
    <row r="4602" spans="1:7" x14ac:dyDescent="0.45">
      <c r="A4602" s="84">
        <v>0</v>
      </c>
      <c r="B4602" s="84">
        <v>0</v>
      </c>
      <c r="C4602" s="84"/>
      <c r="D4602" s="84">
        <v>2021</v>
      </c>
      <c r="E4602" s="84"/>
      <c r="F4602" s="85">
        <v>47.152551749111282</v>
      </c>
      <c r="G4602" s="86"/>
    </row>
    <row r="4603" spans="1:7" x14ac:dyDescent="0.45">
      <c r="A4603" s="84">
        <v>0</v>
      </c>
      <c r="B4603" s="84">
        <v>0</v>
      </c>
      <c r="C4603" s="84"/>
      <c r="D4603" s="84">
        <v>2021</v>
      </c>
      <c r="E4603" s="84"/>
      <c r="F4603" s="85">
        <v>14.626832140338911</v>
      </c>
      <c r="G4603" s="86"/>
    </row>
    <row r="4604" spans="1:7" x14ac:dyDescent="0.45">
      <c r="A4604" s="84">
        <v>0</v>
      </c>
      <c r="B4604" s="84">
        <v>0</v>
      </c>
      <c r="C4604" s="84"/>
      <c r="D4604" s="84">
        <v>2021</v>
      </c>
      <c r="E4604" s="84"/>
      <c r="F4604" s="85">
        <v>58.717133138420067</v>
      </c>
      <c r="G4604" s="86"/>
    </row>
    <row r="4605" spans="1:7" x14ac:dyDescent="0.45">
      <c r="A4605" s="84">
        <v>0</v>
      </c>
      <c r="B4605" s="84">
        <v>0</v>
      </c>
      <c r="C4605" s="84"/>
      <c r="D4605" s="84">
        <v>2021</v>
      </c>
      <c r="E4605" s="84"/>
      <c r="F4605" s="85">
        <v>64.177393789251241</v>
      </c>
      <c r="G4605" s="86"/>
    </row>
    <row r="4606" spans="1:7" x14ac:dyDescent="0.45">
      <c r="A4606" s="84">
        <v>0</v>
      </c>
      <c r="B4606" s="84">
        <v>0</v>
      </c>
      <c r="C4606" s="84"/>
      <c r="D4606" s="84">
        <v>2021</v>
      </c>
      <c r="E4606" s="84"/>
      <c r="F4606" s="85">
        <v>27.293664475857199</v>
      </c>
      <c r="G4606" s="86"/>
    </row>
    <row r="4607" spans="1:7" x14ac:dyDescent="0.45">
      <c r="A4607" s="84">
        <v>0</v>
      </c>
      <c r="B4607" s="84">
        <v>0</v>
      </c>
      <c r="C4607" s="84"/>
      <c r="D4607" s="84">
        <v>2021</v>
      </c>
      <c r="E4607" s="84"/>
      <c r="F4607" s="85">
        <v>37.414026131181693</v>
      </c>
      <c r="G4607" s="86"/>
    </row>
    <row r="4608" spans="1:7" x14ac:dyDescent="0.45">
      <c r="A4608" s="84">
        <v>0</v>
      </c>
      <c r="B4608" s="84">
        <v>0</v>
      </c>
      <c r="C4608" s="84"/>
      <c r="D4608" s="84">
        <v>2021</v>
      </c>
      <c r="E4608" s="84"/>
      <c r="F4608" s="85">
        <v>5.0169299850533262</v>
      </c>
      <c r="G4608" s="86"/>
    </row>
    <row r="4609" spans="1:7" x14ac:dyDescent="0.45">
      <c r="A4609" s="84">
        <v>0</v>
      </c>
      <c r="B4609" s="84">
        <v>0</v>
      </c>
      <c r="C4609" s="84"/>
      <c r="D4609" s="84">
        <v>2021</v>
      </c>
      <c r="E4609" s="84"/>
      <c r="F4609" s="85">
        <v>24.83906925903317</v>
      </c>
      <c r="G4609" s="86"/>
    </row>
    <row r="4610" spans="1:7" x14ac:dyDescent="0.45">
      <c r="A4610" s="84">
        <v>0</v>
      </c>
      <c r="B4610" s="84">
        <v>0</v>
      </c>
      <c r="C4610" s="84"/>
      <c r="D4610" s="84">
        <v>2021</v>
      </c>
      <c r="E4610" s="84"/>
      <c r="F4610" s="85">
        <v>4.3628535750686268</v>
      </c>
      <c r="G4610" s="86"/>
    </row>
    <row r="4611" spans="1:7" x14ac:dyDescent="0.45">
      <c r="A4611" s="84">
        <v>0</v>
      </c>
      <c r="B4611" s="84">
        <v>0</v>
      </c>
      <c r="C4611" s="84"/>
      <c r="D4611" s="84">
        <v>2021</v>
      </c>
      <c r="E4611" s="84"/>
      <c r="F4611" s="85">
        <v>24.194980970545679</v>
      </c>
      <c r="G4611" s="86"/>
    </row>
    <row r="4612" spans="1:7" x14ac:dyDescent="0.45">
      <c r="A4612" s="84">
        <v>0</v>
      </c>
      <c r="B4612" s="84">
        <v>0</v>
      </c>
      <c r="C4612" s="84"/>
      <c r="D4612" s="84">
        <v>2021</v>
      </c>
      <c r="E4612" s="84"/>
      <c r="F4612" s="85">
        <v>22.474227687421539</v>
      </c>
      <c r="G4612" s="86"/>
    </row>
    <row r="4613" spans="1:7" x14ac:dyDescent="0.45">
      <c r="A4613" s="84">
        <v>0</v>
      </c>
      <c r="B4613" s="84">
        <v>0</v>
      </c>
      <c r="C4613" s="84"/>
      <c r="D4613" s="84">
        <v>2021</v>
      </c>
      <c r="E4613" s="84"/>
      <c r="F4613" s="85">
        <v>24.95487235645415</v>
      </c>
      <c r="G4613" s="86"/>
    </row>
    <row r="4614" spans="1:7" x14ac:dyDescent="0.45">
      <c r="A4614" s="84">
        <v>0</v>
      </c>
      <c r="B4614" s="84">
        <v>0</v>
      </c>
      <c r="C4614" s="84"/>
      <c r="D4614" s="84">
        <v>2021</v>
      </c>
      <c r="E4614" s="84"/>
      <c r="F4614" s="85">
        <v>28.181506091479029</v>
      </c>
      <c r="G4614" s="86"/>
    </row>
    <row r="4615" spans="1:7" x14ac:dyDescent="0.45">
      <c r="A4615" s="84">
        <v>0</v>
      </c>
      <c r="B4615" s="84">
        <v>0</v>
      </c>
      <c r="C4615" s="84"/>
      <c r="D4615" s="84">
        <v>2021</v>
      </c>
      <c r="E4615" s="84"/>
      <c r="F4615" s="85">
        <v>73.298451194251712</v>
      </c>
      <c r="G4615" s="86"/>
    </row>
    <row r="4616" spans="1:7" x14ac:dyDescent="0.45">
      <c r="A4616" s="84">
        <v>0</v>
      </c>
      <c r="B4616" s="84">
        <v>0</v>
      </c>
      <c r="C4616" s="84"/>
      <c r="D4616" s="84">
        <v>2021</v>
      </c>
      <c r="E4616" s="84"/>
      <c r="F4616" s="85">
        <v>17.730321294181159</v>
      </c>
      <c r="G4616" s="86"/>
    </row>
    <row r="4617" spans="1:7" x14ac:dyDescent="0.45">
      <c r="A4617" s="84">
        <v>0</v>
      </c>
      <c r="B4617" s="84">
        <v>0</v>
      </c>
      <c r="C4617" s="84"/>
      <c r="D4617" s="84">
        <v>2021</v>
      </c>
      <c r="E4617" s="84"/>
      <c r="F4617" s="85">
        <v>30.50992901203885</v>
      </c>
      <c r="G4617" s="86"/>
    </row>
    <row r="4618" spans="1:7" x14ac:dyDescent="0.45">
      <c r="A4618" s="84">
        <v>0</v>
      </c>
      <c r="B4618" s="84">
        <v>0</v>
      </c>
      <c r="C4618" s="84"/>
      <c r="D4618" s="84">
        <v>2021</v>
      </c>
      <c r="E4618" s="84"/>
      <c r="F4618" s="85">
        <v>29.628410746801809</v>
      </c>
      <c r="G4618" s="86"/>
    </row>
    <row r="4619" spans="1:7" x14ac:dyDescent="0.45">
      <c r="A4619" s="84">
        <v>0</v>
      </c>
      <c r="B4619" s="84">
        <v>0</v>
      </c>
      <c r="C4619" s="84"/>
      <c r="D4619" s="84">
        <v>2021</v>
      </c>
      <c r="E4619" s="84"/>
      <c r="F4619" s="85">
        <v>32.211058377848161</v>
      </c>
      <c r="G4619" s="86"/>
    </row>
    <row r="4620" spans="1:7" x14ac:dyDescent="0.45">
      <c r="A4620" s="84">
        <v>0</v>
      </c>
      <c r="B4620" s="84">
        <v>0</v>
      </c>
      <c r="C4620" s="84"/>
      <c r="D4620" s="84">
        <v>2021</v>
      </c>
      <c r="E4620" s="84"/>
      <c r="F4620" s="85">
        <v>27.672091885888118</v>
      </c>
      <c r="G4620" s="86"/>
    </row>
    <row r="4621" spans="1:7" x14ac:dyDescent="0.45">
      <c r="A4621" s="84">
        <v>0</v>
      </c>
      <c r="B4621" s="84">
        <v>0</v>
      </c>
      <c r="C4621" s="84"/>
      <c r="D4621" s="84">
        <v>2021</v>
      </c>
      <c r="E4621" s="84"/>
      <c r="F4621" s="85">
        <v>23.787854102090819</v>
      </c>
      <c r="G4621" s="86"/>
    </row>
    <row r="4622" spans="1:7" x14ac:dyDescent="0.45">
      <c r="A4622" s="84">
        <v>0</v>
      </c>
      <c r="B4622" s="84">
        <v>0</v>
      </c>
      <c r="C4622" s="84"/>
      <c r="D4622" s="84">
        <v>2021</v>
      </c>
      <c r="E4622" s="84"/>
      <c r="F4622" s="85">
        <v>29.585158454078631</v>
      </c>
      <c r="G4622" s="86"/>
    </row>
    <row r="4623" spans="1:7" x14ac:dyDescent="0.45">
      <c r="A4623" s="84">
        <v>0</v>
      </c>
      <c r="B4623" s="84">
        <v>0</v>
      </c>
      <c r="C4623" s="84"/>
      <c r="D4623" s="84">
        <v>2021</v>
      </c>
      <c r="E4623" s="84"/>
      <c r="F4623" s="85">
        <v>30.161254624164901</v>
      </c>
      <c r="G4623" s="86"/>
    </row>
    <row r="4624" spans="1:7" x14ac:dyDescent="0.45">
      <c r="A4624" s="84">
        <v>0</v>
      </c>
      <c r="B4624" s="84">
        <v>0</v>
      </c>
      <c r="C4624" s="84"/>
      <c r="D4624" s="84">
        <v>2021</v>
      </c>
      <c r="E4624" s="84"/>
      <c r="F4624" s="85">
        <v>30.32254171010711</v>
      </c>
      <c r="G4624" s="86"/>
    </row>
    <row r="4625" spans="1:7" x14ac:dyDescent="0.45">
      <c r="A4625" s="84">
        <v>0</v>
      </c>
      <c r="B4625" s="84">
        <v>0</v>
      </c>
      <c r="C4625" s="84"/>
      <c r="D4625" s="84">
        <v>2021</v>
      </c>
      <c r="E4625" s="84"/>
      <c r="F4625" s="85">
        <v>20.88173979187734</v>
      </c>
      <c r="G4625" s="86"/>
    </row>
    <row r="4626" spans="1:7" x14ac:dyDescent="0.45">
      <c r="A4626" s="84">
        <v>0</v>
      </c>
      <c r="B4626" s="84">
        <v>0</v>
      </c>
      <c r="C4626" s="84"/>
      <c r="D4626" s="84">
        <v>2021</v>
      </c>
      <c r="E4626" s="84"/>
      <c r="F4626" s="85">
        <v>14.916061932551351</v>
      </c>
      <c r="G4626" s="86"/>
    </row>
    <row r="4627" spans="1:7" x14ac:dyDescent="0.45">
      <c r="A4627" s="84">
        <v>0</v>
      </c>
      <c r="B4627" s="84">
        <v>0</v>
      </c>
      <c r="C4627" s="84"/>
      <c r="D4627" s="84">
        <v>2021</v>
      </c>
      <c r="E4627" s="84"/>
      <c r="F4627" s="85">
        <v>15.959245578882779</v>
      </c>
      <c r="G4627" s="86"/>
    </row>
    <row r="4628" spans="1:7" x14ac:dyDescent="0.45">
      <c r="A4628" s="84">
        <v>0</v>
      </c>
      <c r="B4628" s="84">
        <v>0</v>
      </c>
      <c r="C4628" s="84"/>
      <c r="D4628" s="84">
        <v>2021</v>
      </c>
      <c r="E4628" s="84"/>
      <c r="F4628" s="85">
        <v>28.409590047732831</v>
      </c>
      <c r="G4628" s="86"/>
    </row>
    <row r="4629" spans="1:7" x14ac:dyDescent="0.45">
      <c r="A4629" s="84">
        <v>0</v>
      </c>
      <c r="B4629" s="84">
        <v>0</v>
      </c>
      <c r="C4629" s="84"/>
      <c r="D4629" s="84">
        <v>2021</v>
      </c>
      <c r="E4629" s="84"/>
      <c r="F4629" s="85">
        <v>18.21947405462388</v>
      </c>
      <c r="G4629" s="86"/>
    </row>
    <row r="4630" spans="1:7" x14ac:dyDescent="0.45">
      <c r="A4630" s="84">
        <v>0</v>
      </c>
      <c r="B4630" s="84">
        <v>0</v>
      </c>
      <c r="C4630" s="84"/>
      <c r="D4630" s="84">
        <v>2021</v>
      </c>
      <c r="E4630" s="84"/>
      <c r="F4630" s="85">
        <v>29.201916813065331</v>
      </c>
      <c r="G4630" s="86"/>
    </row>
    <row r="4631" spans="1:7" x14ac:dyDescent="0.45">
      <c r="A4631" s="84">
        <v>0</v>
      </c>
      <c r="B4631" s="84">
        <v>0</v>
      </c>
      <c r="C4631" s="84"/>
      <c r="D4631" s="84">
        <v>2021</v>
      </c>
      <c r="E4631" s="84"/>
      <c r="F4631" s="85">
        <v>24.253343158555769</v>
      </c>
      <c r="G4631" s="86"/>
    </row>
    <row r="4632" spans="1:7" x14ac:dyDescent="0.45">
      <c r="A4632" s="84">
        <v>0</v>
      </c>
      <c r="B4632" s="84">
        <v>0</v>
      </c>
      <c r="C4632" s="84"/>
      <c r="D4632" s="84">
        <v>2021</v>
      </c>
      <c r="E4632" s="84"/>
      <c r="F4632" s="85">
        <v>20.675828659439201</v>
      </c>
      <c r="G4632" s="86"/>
    </row>
    <row r="4633" spans="1:7" x14ac:dyDescent="0.45">
      <c r="A4633" s="84">
        <v>0</v>
      </c>
      <c r="B4633" s="84">
        <v>0</v>
      </c>
      <c r="C4633" s="84"/>
      <c r="D4633" s="84">
        <v>2021</v>
      </c>
      <c r="E4633" s="84"/>
      <c r="F4633" s="85">
        <v>46.366518640601221</v>
      </c>
      <c r="G4633" s="86"/>
    </row>
    <row r="4634" spans="1:7" x14ac:dyDescent="0.45">
      <c r="A4634" s="84">
        <v>0</v>
      </c>
      <c r="B4634" s="84">
        <v>0</v>
      </c>
      <c r="C4634" s="84"/>
      <c r="D4634" s="84">
        <v>2021</v>
      </c>
      <c r="E4634" s="84"/>
      <c r="F4634" s="85">
        <v>20.970269042396929</v>
      </c>
      <c r="G4634" s="86"/>
    </row>
    <row r="4635" spans="1:7" x14ac:dyDescent="0.45">
      <c r="A4635" s="84">
        <v>0</v>
      </c>
      <c r="B4635" s="84">
        <v>0</v>
      </c>
      <c r="C4635" s="84"/>
      <c r="D4635" s="84">
        <v>2021</v>
      </c>
      <c r="E4635" s="84"/>
      <c r="F4635" s="85">
        <v>14.19642064801114</v>
      </c>
      <c r="G4635" s="86"/>
    </row>
    <row r="4636" spans="1:7" x14ac:dyDescent="0.45">
      <c r="A4636" s="84">
        <v>0</v>
      </c>
      <c r="B4636" s="84">
        <v>0</v>
      </c>
      <c r="C4636" s="84"/>
      <c r="D4636" s="84">
        <v>2021</v>
      </c>
      <c r="E4636" s="84"/>
      <c r="F4636" s="85">
        <v>56.258475674467938</v>
      </c>
      <c r="G4636" s="86"/>
    </row>
    <row r="4637" spans="1:7" x14ac:dyDescent="0.45">
      <c r="A4637" s="84">
        <v>0</v>
      </c>
      <c r="B4637" s="84">
        <v>0</v>
      </c>
      <c r="C4637" s="84"/>
      <c r="D4637" s="84">
        <v>2021</v>
      </c>
      <c r="E4637" s="84"/>
      <c r="F4637" s="85">
        <v>37.339684376153492</v>
      </c>
      <c r="G4637" s="86"/>
    </row>
    <row r="4638" spans="1:7" x14ac:dyDescent="0.45">
      <c r="A4638" s="84">
        <v>0</v>
      </c>
      <c r="B4638" s="84">
        <v>0</v>
      </c>
      <c r="C4638" s="84"/>
      <c r="D4638" s="84">
        <v>2021</v>
      </c>
      <c r="E4638" s="84"/>
      <c r="F4638" s="85">
        <v>54.164941274443898</v>
      </c>
      <c r="G4638" s="86"/>
    </row>
    <row r="4639" spans="1:7" x14ac:dyDescent="0.45">
      <c r="A4639" s="84">
        <v>0</v>
      </c>
      <c r="B4639" s="84">
        <v>0</v>
      </c>
      <c r="C4639" s="84"/>
      <c r="D4639" s="84">
        <v>2021</v>
      </c>
      <c r="E4639" s="84"/>
      <c r="F4639" s="85">
        <v>14.951865670967271</v>
      </c>
      <c r="G4639" s="86"/>
    </row>
    <row r="4640" spans="1:7" x14ac:dyDescent="0.45">
      <c r="A4640" s="84">
        <v>0</v>
      </c>
      <c r="B4640" s="84">
        <v>0</v>
      </c>
      <c r="C4640" s="84"/>
      <c r="D4640" s="84">
        <v>2021</v>
      </c>
      <c r="E4640" s="84"/>
      <c r="F4640" s="85">
        <v>35.06925430731345</v>
      </c>
      <c r="G4640" s="86"/>
    </row>
    <row r="4641" spans="1:7" x14ac:dyDescent="0.45">
      <c r="A4641" s="84">
        <v>0</v>
      </c>
      <c r="B4641" s="84">
        <v>0</v>
      </c>
      <c r="C4641" s="84"/>
      <c r="D4641" s="84">
        <v>2021</v>
      </c>
      <c r="E4641" s="84"/>
      <c r="F4641" s="85">
        <v>50.502091046537153</v>
      </c>
      <c r="G4641" s="86"/>
    </row>
    <row r="4642" spans="1:7" x14ac:dyDescent="0.45">
      <c r="A4642" s="84">
        <v>0</v>
      </c>
      <c r="B4642" s="84">
        <v>0</v>
      </c>
      <c r="C4642" s="84"/>
      <c r="D4642" s="84">
        <v>2021</v>
      </c>
      <c r="E4642" s="84"/>
      <c r="F4642" s="85">
        <v>50.522949995512157</v>
      </c>
      <c r="G4642" s="86"/>
    </row>
    <row r="4643" spans="1:7" x14ac:dyDescent="0.45">
      <c r="A4643" s="84">
        <v>0</v>
      </c>
      <c r="B4643" s="84">
        <v>0</v>
      </c>
      <c r="C4643" s="84"/>
      <c r="D4643" s="84">
        <v>2021</v>
      </c>
      <c r="E4643" s="84"/>
      <c r="F4643" s="85">
        <v>50.660632059605042</v>
      </c>
      <c r="G4643" s="86"/>
    </row>
    <row r="4644" spans="1:7" x14ac:dyDescent="0.45">
      <c r="A4644" s="84">
        <v>0</v>
      </c>
      <c r="B4644" s="84">
        <v>0</v>
      </c>
      <c r="C4644" s="84"/>
      <c r="D4644" s="84">
        <v>2021</v>
      </c>
      <c r="E4644" s="84"/>
      <c r="F4644" s="85">
        <v>50.413720483334018</v>
      </c>
      <c r="G4644" s="86"/>
    </row>
    <row r="4645" spans="1:7" x14ac:dyDescent="0.45">
      <c r="A4645" s="84">
        <v>0</v>
      </c>
      <c r="B4645" s="84">
        <v>0</v>
      </c>
      <c r="C4645" s="84"/>
      <c r="D4645" s="84">
        <v>2021</v>
      </c>
      <c r="E4645" s="84"/>
      <c r="F4645" s="85">
        <v>49.675307998277518</v>
      </c>
      <c r="G4645" s="86"/>
    </row>
    <row r="4646" spans="1:7" x14ac:dyDescent="0.45">
      <c r="A4646" s="84">
        <v>0</v>
      </c>
      <c r="B4646" s="84">
        <v>0</v>
      </c>
      <c r="C4646" s="84"/>
      <c r="D4646" s="84">
        <v>2021</v>
      </c>
      <c r="E4646" s="84"/>
      <c r="F4646" s="85">
        <v>16.1266998593895</v>
      </c>
      <c r="G4646" s="86"/>
    </row>
    <row r="4647" spans="1:7" x14ac:dyDescent="0.45">
      <c r="A4647" s="84">
        <v>0</v>
      </c>
      <c r="B4647" s="84">
        <v>0</v>
      </c>
      <c r="C4647" s="84"/>
      <c r="D4647" s="84">
        <v>2021</v>
      </c>
      <c r="E4647" s="84"/>
      <c r="F4647" s="85">
        <v>28.51713189900364</v>
      </c>
      <c r="G4647" s="86"/>
    </row>
    <row r="4648" spans="1:7" x14ac:dyDescent="0.45">
      <c r="A4648" s="84">
        <v>0</v>
      </c>
      <c r="B4648" s="84">
        <v>0</v>
      </c>
      <c r="C4648" s="84"/>
      <c r="D4648" s="84">
        <v>2021</v>
      </c>
      <c r="E4648" s="84"/>
      <c r="F4648" s="85">
        <v>48.151809342669281</v>
      </c>
      <c r="G4648" s="86"/>
    </row>
    <row r="4649" spans="1:7" x14ac:dyDescent="0.45">
      <c r="A4649" s="84">
        <v>0</v>
      </c>
      <c r="B4649" s="84">
        <v>0</v>
      </c>
      <c r="C4649" s="84"/>
      <c r="D4649" s="84">
        <v>2021</v>
      </c>
      <c r="E4649" s="84"/>
      <c r="F4649" s="85">
        <v>50.500794074486137</v>
      </c>
      <c r="G4649" s="86"/>
    </row>
    <row r="4650" spans="1:7" x14ac:dyDescent="0.45">
      <c r="A4650" s="84">
        <v>0</v>
      </c>
      <c r="B4650" s="84">
        <v>0</v>
      </c>
      <c r="C4650" s="84"/>
      <c r="D4650" s="84">
        <v>2021</v>
      </c>
      <c r="E4650" s="84"/>
      <c r="F4650" s="85">
        <v>41.349458768748207</v>
      </c>
      <c r="G4650" s="86"/>
    </row>
    <row r="4651" spans="1:7" x14ac:dyDescent="0.45">
      <c r="A4651" s="84">
        <v>0</v>
      </c>
      <c r="B4651" s="84">
        <v>0</v>
      </c>
      <c r="C4651" s="84"/>
      <c r="D4651" s="84">
        <v>2021</v>
      </c>
      <c r="E4651" s="84"/>
      <c r="F4651" s="85">
        <v>68.824732018996841</v>
      </c>
      <c r="G4651" s="86"/>
    </row>
    <row r="4652" spans="1:7" x14ac:dyDescent="0.45">
      <c r="A4652" s="84">
        <v>0</v>
      </c>
      <c r="B4652" s="84">
        <v>0</v>
      </c>
      <c r="C4652" s="84"/>
      <c r="D4652" s="84">
        <v>2021</v>
      </c>
      <c r="E4652" s="84"/>
      <c r="F4652" s="85">
        <v>28.278747615959329</v>
      </c>
      <c r="G4652" s="86"/>
    </row>
    <row r="4653" spans="1:7" x14ac:dyDescent="0.45">
      <c r="A4653" s="84">
        <v>0</v>
      </c>
      <c r="B4653" s="84">
        <v>0</v>
      </c>
      <c r="C4653" s="84"/>
      <c r="D4653" s="84">
        <v>2021</v>
      </c>
      <c r="E4653" s="84"/>
      <c r="F4653" s="85">
        <v>38.284990164846057</v>
      </c>
      <c r="G4653" s="86"/>
    </row>
    <row r="4654" spans="1:7" x14ac:dyDescent="0.45">
      <c r="A4654" s="84">
        <v>0</v>
      </c>
      <c r="B4654" s="84">
        <v>0</v>
      </c>
      <c r="C4654" s="84"/>
      <c r="D4654" s="84">
        <v>2021</v>
      </c>
      <c r="E4654" s="84"/>
      <c r="F4654" s="85">
        <v>50.849950744609401</v>
      </c>
      <c r="G4654" s="86"/>
    </row>
    <row r="4655" spans="1:7" x14ac:dyDescent="0.45">
      <c r="A4655" s="84">
        <v>0</v>
      </c>
      <c r="B4655" s="84">
        <v>0</v>
      </c>
      <c r="C4655" s="84"/>
      <c r="D4655" s="84">
        <v>2021</v>
      </c>
      <c r="E4655" s="84"/>
      <c r="F4655" s="85">
        <v>20.294662679098678</v>
      </c>
      <c r="G4655" s="86"/>
    </row>
    <row r="4656" spans="1:7" x14ac:dyDescent="0.45">
      <c r="A4656" s="84">
        <v>0</v>
      </c>
      <c r="B4656" s="84">
        <v>0</v>
      </c>
      <c r="C4656" s="84"/>
      <c r="D4656" s="84">
        <v>2021</v>
      </c>
      <c r="E4656" s="84"/>
      <c r="F4656" s="85">
        <v>49.991708617352053</v>
      </c>
      <c r="G4656" s="86"/>
    </row>
    <row r="4657" spans="1:7" x14ac:dyDescent="0.45">
      <c r="A4657" s="84">
        <v>0</v>
      </c>
      <c r="B4657" s="84">
        <v>0</v>
      </c>
      <c r="C4657" s="84"/>
      <c r="D4657" s="84">
        <v>2021</v>
      </c>
      <c r="E4657" s="84"/>
      <c r="F4657" s="85">
        <v>49.98397662956215</v>
      </c>
      <c r="G4657" s="86"/>
    </row>
    <row r="4658" spans="1:7" x14ac:dyDescent="0.45">
      <c r="A4658" s="84">
        <v>0</v>
      </c>
      <c r="B4658" s="84">
        <v>0</v>
      </c>
      <c r="C4658" s="84"/>
      <c r="D4658" s="84">
        <v>2021</v>
      </c>
      <c r="E4658" s="84"/>
      <c r="F4658" s="85">
        <v>13.448255600133759</v>
      </c>
      <c r="G4658" s="86"/>
    </row>
    <row r="4659" spans="1:7" x14ac:dyDescent="0.45">
      <c r="A4659" s="84">
        <v>0</v>
      </c>
      <c r="B4659" s="84">
        <v>0</v>
      </c>
      <c r="C4659" s="84"/>
      <c r="D4659" s="84">
        <v>2021</v>
      </c>
      <c r="E4659" s="84"/>
      <c r="F4659" s="85">
        <v>11.07395020883415</v>
      </c>
      <c r="G4659" s="86"/>
    </row>
    <row r="4660" spans="1:7" x14ac:dyDescent="0.45">
      <c r="A4660" s="84">
        <v>0</v>
      </c>
      <c r="B4660" s="84">
        <v>0</v>
      </c>
      <c r="C4660" s="84"/>
      <c r="D4660" s="84">
        <v>2021</v>
      </c>
      <c r="E4660" s="84"/>
      <c r="F4660" s="85">
        <v>34.900199946450343</v>
      </c>
      <c r="G4660" s="86"/>
    </row>
    <row r="4661" spans="1:7" x14ac:dyDescent="0.45">
      <c r="A4661" s="84">
        <v>0</v>
      </c>
      <c r="B4661" s="84">
        <v>0</v>
      </c>
      <c r="C4661" s="84"/>
      <c r="D4661" s="84">
        <v>2021</v>
      </c>
      <c r="E4661" s="84"/>
      <c r="F4661" s="85">
        <v>45.297436774046183</v>
      </c>
      <c r="G4661" s="86"/>
    </row>
    <row r="4662" spans="1:7" x14ac:dyDescent="0.45">
      <c r="A4662" s="84">
        <v>0</v>
      </c>
      <c r="B4662" s="84">
        <v>0</v>
      </c>
      <c r="C4662" s="84"/>
      <c r="D4662" s="84">
        <v>2021</v>
      </c>
      <c r="E4662" s="84"/>
      <c r="F4662" s="85">
        <v>49.843506329293589</v>
      </c>
      <c r="G4662" s="86"/>
    </row>
    <row r="4663" spans="1:7" x14ac:dyDescent="0.45">
      <c r="A4663" s="84">
        <v>0</v>
      </c>
      <c r="B4663" s="84">
        <v>0</v>
      </c>
      <c r="C4663" s="84"/>
      <c r="D4663" s="84">
        <v>2021</v>
      </c>
      <c r="E4663" s="84"/>
      <c r="F4663" s="85">
        <v>50.098539489114799</v>
      </c>
      <c r="G4663" s="86"/>
    </row>
    <row r="4664" spans="1:7" x14ac:dyDescent="0.45">
      <c r="A4664" s="84">
        <v>0</v>
      </c>
      <c r="B4664" s="84">
        <v>0</v>
      </c>
      <c r="C4664" s="84"/>
      <c r="D4664" s="84">
        <v>2021</v>
      </c>
      <c r="E4664" s="84"/>
      <c r="F4664" s="85">
        <v>50.00890276716639</v>
      </c>
      <c r="G4664" s="86"/>
    </row>
    <row r="4665" spans="1:7" x14ac:dyDescent="0.45">
      <c r="A4665" s="84">
        <v>0</v>
      </c>
      <c r="B4665" s="84">
        <v>0</v>
      </c>
      <c r="C4665" s="84"/>
      <c r="D4665" s="84">
        <v>2021</v>
      </c>
      <c r="E4665" s="84"/>
      <c r="F4665" s="85">
        <v>50.00945861351741</v>
      </c>
      <c r="G4665" s="86"/>
    </row>
    <row r="4666" spans="1:7" x14ac:dyDescent="0.45">
      <c r="A4666" s="84">
        <v>0</v>
      </c>
      <c r="B4666" s="84">
        <v>0</v>
      </c>
      <c r="C4666" s="84"/>
      <c r="D4666" s="84">
        <v>2021</v>
      </c>
      <c r="E4666" s="84"/>
      <c r="F4666" s="85">
        <v>50.009011588192998</v>
      </c>
      <c r="G4666" s="86"/>
    </row>
    <row r="4667" spans="1:7" x14ac:dyDescent="0.45">
      <c r="A4667" s="84">
        <v>0</v>
      </c>
      <c r="B4667" s="84">
        <v>0</v>
      </c>
      <c r="C4667" s="84"/>
      <c r="D4667" s="84">
        <v>2021</v>
      </c>
      <c r="E4667" s="84"/>
      <c r="F4667" s="85">
        <v>50.030611612896323</v>
      </c>
      <c r="G4667" s="86"/>
    </row>
    <row r="4668" spans="1:7" x14ac:dyDescent="0.45">
      <c r="A4668" s="84">
        <v>0</v>
      </c>
      <c r="B4668" s="84">
        <v>0</v>
      </c>
      <c r="C4668" s="84"/>
      <c r="D4668" s="84">
        <v>2021</v>
      </c>
      <c r="E4668" s="84"/>
      <c r="F4668" s="85">
        <v>49.996721321600262</v>
      </c>
      <c r="G4668" s="86"/>
    </row>
    <row r="4669" spans="1:7" x14ac:dyDescent="0.45">
      <c r="A4669" s="84">
        <v>0</v>
      </c>
      <c r="B4669" s="84">
        <v>0</v>
      </c>
      <c r="C4669" s="84"/>
      <c r="D4669" s="84">
        <v>2021</v>
      </c>
      <c r="E4669" s="84"/>
      <c r="F4669" s="85">
        <v>50.014844678357044</v>
      </c>
      <c r="G4669" s="86"/>
    </row>
    <row r="4670" spans="1:7" x14ac:dyDescent="0.45">
      <c r="A4670" s="84">
        <v>0</v>
      </c>
      <c r="B4670" s="84">
        <v>0</v>
      </c>
      <c r="C4670" s="84"/>
      <c r="D4670" s="84">
        <v>2021</v>
      </c>
      <c r="E4670" s="84"/>
      <c r="F4670" s="85">
        <v>50.004222295241249</v>
      </c>
      <c r="G4670" s="86"/>
    </row>
    <row r="4671" spans="1:7" x14ac:dyDescent="0.45">
      <c r="A4671" s="84">
        <v>0</v>
      </c>
      <c r="B4671" s="84">
        <v>0</v>
      </c>
      <c r="C4671" s="84"/>
      <c r="D4671" s="84">
        <v>2021</v>
      </c>
      <c r="E4671" s="84"/>
      <c r="F4671" s="85">
        <v>50.018329234943131</v>
      </c>
      <c r="G4671" s="86"/>
    </row>
    <row r="4672" spans="1:7" x14ac:dyDescent="0.45">
      <c r="A4672" s="84">
        <v>0</v>
      </c>
      <c r="B4672" s="84">
        <v>0</v>
      </c>
      <c r="C4672" s="84"/>
      <c r="D4672" s="84">
        <v>2021</v>
      </c>
      <c r="E4672" s="84"/>
      <c r="F4672" s="85">
        <v>50.008512100492062</v>
      </c>
      <c r="G4672" s="86"/>
    </row>
    <row r="4673" spans="1:7" x14ac:dyDescent="0.45">
      <c r="A4673" s="84">
        <v>0</v>
      </c>
      <c r="B4673" s="84">
        <v>0</v>
      </c>
      <c r="C4673" s="84"/>
      <c r="D4673" s="84">
        <v>2021</v>
      </c>
      <c r="E4673" s="84"/>
      <c r="F4673" s="85">
        <v>50.010001484047073</v>
      </c>
      <c r="G4673" s="86"/>
    </row>
    <row r="4674" spans="1:7" x14ac:dyDescent="0.45">
      <c r="A4674" s="84">
        <v>0</v>
      </c>
      <c r="B4674" s="84">
        <v>0</v>
      </c>
      <c r="C4674" s="84"/>
      <c r="D4674" s="84">
        <v>2021</v>
      </c>
      <c r="E4674" s="84"/>
      <c r="F4674" s="85">
        <v>49.750371360453471</v>
      </c>
      <c r="G4674" s="86"/>
    </row>
    <row r="4675" spans="1:7" x14ac:dyDescent="0.45">
      <c r="A4675" s="84">
        <v>0</v>
      </c>
      <c r="B4675" s="84">
        <v>0</v>
      </c>
      <c r="C4675" s="84"/>
      <c r="D4675" s="84">
        <v>2021</v>
      </c>
      <c r="E4675" s="84"/>
      <c r="F4675" s="85">
        <v>50.98768541912257</v>
      </c>
      <c r="G4675" s="86"/>
    </row>
    <row r="4676" spans="1:7" x14ac:dyDescent="0.45">
      <c r="A4676" s="84">
        <v>0</v>
      </c>
      <c r="B4676" s="84">
        <v>0</v>
      </c>
      <c r="C4676" s="84"/>
      <c r="D4676" s="84">
        <v>2021</v>
      </c>
      <c r="E4676" s="84"/>
      <c r="F4676" s="85">
        <v>28.904853196323739</v>
      </c>
      <c r="G4676" s="86"/>
    </row>
    <row r="4677" spans="1:7" x14ac:dyDescent="0.45">
      <c r="A4677" s="84">
        <v>0</v>
      </c>
      <c r="B4677" s="84">
        <v>0</v>
      </c>
      <c r="C4677" s="84"/>
      <c r="D4677" s="84">
        <v>2021</v>
      </c>
      <c r="E4677" s="84"/>
      <c r="F4677" s="85">
        <v>14.04860034875222</v>
      </c>
      <c r="G4677" s="86"/>
    </row>
    <row r="4678" spans="1:7" x14ac:dyDescent="0.45">
      <c r="A4678" s="84">
        <v>0</v>
      </c>
      <c r="B4678" s="84">
        <v>0</v>
      </c>
      <c r="C4678" s="84"/>
      <c r="D4678" s="84">
        <v>2021</v>
      </c>
      <c r="E4678" s="84"/>
      <c r="F4678" s="85">
        <v>46.867360160387918</v>
      </c>
      <c r="G4678" s="86"/>
    </row>
    <row r="4679" spans="1:7" x14ac:dyDescent="0.45">
      <c r="A4679" s="84">
        <v>0</v>
      </c>
      <c r="B4679" s="84">
        <v>0</v>
      </c>
      <c r="C4679" s="84"/>
      <c r="D4679" s="84">
        <v>2021</v>
      </c>
      <c r="E4679" s="84"/>
      <c r="F4679" s="85">
        <v>41.958064585240493</v>
      </c>
      <c r="G4679" s="86"/>
    </row>
    <row r="4680" spans="1:7" x14ac:dyDescent="0.45">
      <c r="A4680" s="84">
        <v>0</v>
      </c>
      <c r="B4680" s="84">
        <v>0</v>
      </c>
      <c r="C4680" s="84"/>
      <c r="D4680" s="84">
        <v>2021</v>
      </c>
      <c r="E4680" s="84"/>
      <c r="F4680" s="85">
        <v>48.901667794939748</v>
      </c>
      <c r="G4680" s="86"/>
    </row>
    <row r="4681" spans="1:7" x14ac:dyDescent="0.45">
      <c r="A4681" s="84">
        <v>0</v>
      </c>
      <c r="B4681" s="84">
        <v>0</v>
      </c>
      <c r="C4681" s="84"/>
      <c r="D4681" s="84">
        <v>2021</v>
      </c>
      <c r="E4681" s="84"/>
      <c r="F4681" s="85">
        <v>69.340438493242985</v>
      </c>
      <c r="G4681" s="86"/>
    </row>
    <row r="4682" spans="1:7" x14ac:dyDescent="0.45">
      <c r="A4682" s="84">
        <v>0</v>
      </c>
      <c r="B4682" s="84">
        <v>0</v>
      </c>
      <c r="C4682" s="84"/>
      <c r="D4682" s="84">
        <v>2021</v>
      </c>
      <c r="E4682" s="84"/>
      <c r="F4682" s="85">
        <v>50.152342292988124</v>
      </c>
      <c r="G4682" s="86"/>
    </row>
    <row r="4683" spans="1:7" x14ac:dyDescent="0.45">
      <c r="A4683" s="84">
        <v>0</v>
      </c>
      <c r="B4683" s="84">
        <v>0</v>
      </c>
      <c r="C4683" s="84"/>
      <c r="D4683" s="84">
        <v>2021</v>
      </c>
      <c r="E4683" s="84"/>
      <c r="F4683" s="85">
        <v>50.155174731952592</v>
      </c>
      <c r="G4683" s="86"/>
    </row>
    <row r="4684" spans="1:7" x14ac:dyDescent="0.45">
      <c r="A4684" s="84">
        <v>0</v>
      </c>
      <c r="B4684" s="84">
        <v>0</v>
      </c>
      <c r="C4684" s="84"/>
      <c r="D4684" s="84">
        <v>2021</v>
      </c>
      <c r="E4684" s="84"/>
      <c r="F4684" s="85">
        <v>50.351358603382693</v>
      </c>
      <c r="G4684" s="86"/>
    </row>
    <row r="4685" spans="1:7" x14ac:dyDescent="0.45">
      <c r="A4685" s="84">
        <v>0</v>
      </c>
      <c r="B4685" s="84">
        <v>0</v>
      </c>
      <c r="C4685" s="84"/>
      <c r="D4685" s="84">
        <v>2021</v>
      </c>
      <c r="E4685" s="84"/>
      <c r="F4685" s="85">
        <v>49.877048266604248</v>
      </c>
      <c r="G4685" s="86"/>
    </row>
    <row r="4686" spans="1:7" x14ac:dyDescent="0.45">
      <c r="A4686" s="84">
        <v>0</v>
      </c>
      <c r="B4686" s="84">
        <v>0</v>
      </c>
      <c r="C4686" s="84"/>
      <c r="D4686" s="84">
        <v>2021</v>
      </c>
      <c r="E4686" s="84"/>
      <c r="F4686" s="85">
        <v>49.947628315688497</v>
      </c>
      <c r="G4686" s="86"/>
    </row>
    <row r="4687" spans="1:7" x14ac:dyDescent="0.45">
      <c r="A4687" s="84">
        <v>0</v>
      </c>
      <c r="B4687" s="84">
        <v>0</v>
      </c>
      <c r="C4687" s="84"/>
      <c r="D4687" s="84">
        <v>2021</v>
      </c>
      <c r="E4687" s="84"/>
      <c r="F4687" s="85">
        <v>49.886708187283773</v>
      </c>
      <c r="G4687" s="86"/>
    </row>
    <row r="4688" spans="1:7" x14ac:dyDescent="0.45">
      <c r="A4688" s="84">
        <v>0</v>
      </c>
      <c r="B4688" s="84">
        <v>0</v>
      </c>
      <c r="C4688" s="84"/>
      <c r="D4688" s="84">
        <v>2021</v>
      </c>
      <c r="E4688" s="84"/>
      <c r="F4688" s="85">
        <v>50.185800716472002</v>
      </c>
      <c r="G4688" s="86"/>
    </row>
    <row r="4689" spans="1:7" x14ac:dyDescent="0.45">
      <c r="A4689" s="84">
        <v>0</v>
      </c>
      <c r="B4689" s="84">
        <v>0</v>
      </c>
      <c r="C4689" s="84"/>
      <c r="D4689" s="84">
        <v>2021</v>
      </c>
      <c r="E4689" s="84"/>
      <c r="F4689" s="85">
        <v>50.545045710416183</v>
      </c>
      <c r="G4689" s="86"/>
    </row>
    <row r="4690" spans="1:7" x14ac:dyDescent="0.45">
      <c r="A4690" s="84">
        <v>0</v>
      </c>
      <c r="B4690" s="84">
        <v>0</v>
      </c>
      <c r="C4690" s="84"/>
      <c r="D4690" s="84">
        <v>2021</v>
      </c>
      <c r="E4690" s="84"/>
      <c r="F4690" s="85">
        <v>49.501327331150392</v>
      </c>
      <c r="G4690" s="86"/>
    </row>
    <row r="4691" spans="1:7" x14ac:dyDescent="0.45">
      <c r="A4691" s="84">
        <v>0</v>
      </c>
      <c r="B4691" s="84">
        <v>0</v>
      </c>
      <c r="C4691" s="84"/>
      <c r="D4691" s="84">
        <v>2021</v>
      </c>
      <c r="E4691" s="84"/>
      <c r="F4691" s="85">
        <v>34.690781867890941</v>
      </c>
      <c r="G4691" s="86"/>
    </row>
    <row r="4692" spans="1:7" x14ac:dyDescent="0.45">
      <c r="A4692" s="84">
        <v>0</v>
      </c>
      <c r="B4692" s="84">
        <v>0</v>
      </c>
      <c r="C4692" s="84"/>
      <c r="D4692" s="84">
        <v>2021</v>
      </c>
      <c r="E4692" s="84"/>
      <c r="F4692" s="85">
        <v>63.583470718690059</v>
      </c>
      <c r="G4692" s="86"/>
    </row>
    <row r="4693" spans="1:7" x14ac:dyDescent="0.45">
      <c r="A4693" s="84">
        <v>0</v>
      </c>
      <c r="B4693" s="84">
        <v>0</v>
      </c>
      <c r="C4693" s="84"/>
      <c r="D4693" s="84">
        <v>2021</v>
      </c>
      <c r="E4693" s="84"/>
      <c r="F4693" s="85">
        <v>0.50036549780616002</v>
      </c>
      <c r="G4693" s="86"/>
    </row>
    <row r="4694" spans="1:7" x14ac:dyDescent="0.45">
      <c r="A4694" s="84">
        <v>0</v>
      </c>
      <c r="B4694" s="84">
        <v>0</v>
      </c>
      <c r="C4694" s="84"/>
      <c r="D4694" s="84">
        <v>2021</v>
      </c>
      <c r="E4694" s="84"/>
      <c r="F4694" s="85">
        <v>1.762505865189038</v>
      </c>
      <c r="G4694" s="86"/>
    </row>
    <row r="4695" spans="1:7" x14ac:dyDescent="0.45">
      <c r="A4695" s="84">
        <v>0</v>
      </c>
      <c r="B4695" s="84">
        <v>0</v>
      </c>
      <c r="C4695" s="84"/>
      <c r="D4695" s="84">
        <v>2021</v>
      </c>
      <c r="E4695" s="84"/>
      <c r="F4695" s="85">
        <v>11.86144802376212</v>
      </c>
      <c r="G4695" s="86"/>
    </row>
    <row r="4696" spans="1:7" x14ac:dyDescent="0.45">
      <c r="A4696" s="84">
        <v>0</v>
      </c>
      <c r="B4696" s="84">
        <v>0</v>
      </c>
      <c r="C4696" s="84"/>
      <c r="D4696" s="84">
        <v>2021</v>
      </c>
      <c r="E4696" s="84"/>
      <c r="F4696" s="85">
        <v>0.98921178058954995</v>
      </c>
      <c r="G4696" s="86"/>
    </row>
    <row r="4697" spans="1:7" x14ac:dyDescent="0.45">
      <c r="A4697" s="84">
        <v>0</v>
      </c>
      <c r="B4697" s="84">
        <v>0</v>
      </c>
      <c r="C4697" s="84"/>
      <c r="D4697" s="84">
        <v>2021</v>
      </c>
      <c r="E4697" s="84"/>
      <c r="F4697" s="85">
        <v>0.60001092813525603</v>
      </c>
      <c r="G4697" s="86"/>
    </row>
    <row r="4698" spans="1:7" x14ac:dyDescent="0.45">
      <c r="A4698" s="84">
        <v>0</v>
      </c>
      <c r="B4698" s="84">
        <v>0</v>
      </c>
      <c r="C4698" s="84"/>
      <c r="D4698" s="84">
        <v>2021</v>
      </c>
      <c r="E4698" s="84"/>
      <c r="F4698" s="85">
        <v>25.102533542577721</v>
      </c>
      <c r="G4698" s="86"/>
    </row>
    <row r="4699" spans="1:7" x14ac:dyDescent="0.45">
      <c r="A4699" s="84">
        <v>0</v>
      </c>
      <c r="B4699" s="84">
        <v>0</v>
      </c>
      <c r="C4699" s="84"/>
      <c r="D4699" s="84">
        <v>2021</v>
      </c>
      <c r="E4699" s="84"/>
      <c r="F4699" s="85">
        <v>5.4661311681986442</v>
      </c>
      <c r="G4699" s="86"/>
    </row>
    <row r="4700" spans="1:7" x14ac:dyDescent="0.45">
      <c r="A4700" s="84">
        <v>0</v>
      </c>
      <c r="B4700" s="84">
        <v>0</v>
      </c>
      <c r="C4700" s="84"/>
      <c r="D4700" s="84">
        <v>2021</v>
      </c>
      <c r="E4700" s="84"/>
      <c r="F4700" s="85">
        <v>1.4383283456129521</v>
      </c>
      <c r="G4700" s="86"/>
    </row>
    <row r="4701" spans="1:7" x14ac:dyDescent="0.45">
      <c r="A4701" s="84">
        <v>0</v>
      </c>
      <c r="B4701" s="84">
        <v>0</v>
      </c>
      <c r="C4701" s="84"/>
      <c r="D4701" s="84">
        <v>2021</v>
      </c>
      <c r="E4701" s="84"/>
      <c r="F4701" s="85">
        <v>0.79999994534974495</v>
      </c>
      <c r="G4701" s="86"/>
    </row>
    <row r="4702" spans="1:7" x14ac:dyDescent="0.45">
      <c r="A4702" s="84">
        <v>0</v>
      </c>
      <c r="B4702" s="84">
        <v>0</v>
      </c>
      <c r="C4702" s="84"/>
      <c r="D4702" s="84">
        <v>2021</v>
      </c>
      <c r="E4702" s="84"/>
      <c r="F4702" s="85">
        <v>24.033050584953159</v>
      </c>
      <c r="G4702" s="86"/>
    </row>
    <row r="4703" spans="1:7" x14ac:dyDescent="0.45">
      <c r="A4703" s="84">
        <v>0</v>
      </c>
      <c r="B4703" s="84">
        <v>0</v>
      </c>
      <c r="C4703" s="84"/>
      <c r="D4703" s="84">
        <v>2021</v>
      </c>
      <c r="E4703" s="84"/>
      <c r="F4703" s="85">
        <v>1.6279262560443171</v>
      </c>
      <c r="G4703" s="86"/>
    </row>
    <row r="4704" spans="1:7" x14ac:dyDescent="0.45">
      <c r="A4704" s="84">
        <v>0</v>
      </c>
      <c r="B4704" s="84">
        <v>0</v>
      </c>
      <c r="C4704" s="84"/>
      <c r="D4704" s="84">
        <v>2021</v>
      </c>
      <c r="E4704" s="84"/>
      <c r="F4704" s="85">
        <v>0.40519599588670102</v>
      </c>
      <c r="G4704" s="86"/>
    </row>
    <row r="4705" spans="1:7" x14ac:dyDescent="0.45">
      <c r="A4705" s="84">
        <v>0</v>
      </c>
      <c r="B4705" s="84">
        <v>0</v>
      </c>
      <c r="C4705" s="84"/>
      <c r="D4705" s="84">
        <v>2021</v>
      </c>
      <c r="E4705" s="84"/>
      <c r="F4705" s="85">
        <v>4.2054874486309863</v>
      </c>
      <c r="G4705" s="86"/>
    </row>
    <row r="4706" spans="1:7" x14ac:dyDescent="0.45">
      <c r="A4706" s="84">
        <v>0</v>
      </c>
      <c r="B4706" s="84">
        <v>0</v>
      </c>
      <c r="C4706" s="84"/>
      <c r="D4706" s="84">
        <v>2021</v>
      </c>
      <c r="E4706" s="84"/>
      <c r="F4706" s="85">
        <v>31.051793499640411</v>
      </c>
      <c r="G4706" s="86"/>
    </row>
    <row r="4707" spans="1:7" x14ac:dyDescent="0.45">
      <c r="A4707" s="84">
        <v>0</v>
      </c>
      <c r="B4707" s="84">
        <v>0</v>
      </c>
      <c r="C4707" s="84"/>
      <c r="D4707" s="84">
        <v>2021</v>
      </c>
      <c r="E4707" s="84"/>
      <c r="F4707" s="85">
        <v>14.74271905024472</v>
      </c>
      <c r="G4707" s="86"/>
    </row>
    <row r="4708" spans="1:7" x14ac:dyDescent="0.45">
      <c r="A4708" s="84">
        <v>0</v>
      </c>
      <c r="B4708" s="84">
        <v>0</v>
      </c>
      <c r="C4708" s="84"/>
      <c r="D4708" s="84">
        <v>2021</v>
      </c>
      <c r="E4708" s="84"/>
      <c r="F4708" s="85">
        <v>29.497707279439219</v>
      </c>
      <c r="G4708" s="86"/>
    </row>
    <row r="4709" spans="1:7" x14ac:dyDescent="0.45">
      <c r="A4709" s="84">
        <v>0</v>
      </c>
      <c r="B4709" s="84">
        <v>0</v>
      </c>
      <c r="C4709" s="84"/>
      <c r="D4709" s="84">
        <v>2021</v>
      </c>
      <c r="E4709" s="84"/>
      <c r="F4709" s="85">
        <v>16.508830352784759</v>
      </c>
      <c r="G4709" s="86"/>
    </row>
    <row r="4710" spans="1:7" x14ac:dyDescent="0.45">
      <c r="A4710" s="84">
        <v>0</v>
      </c>
      <c r="B4710" s="84">
        <v>0</v>
      </c>
      <c r="C4710" s="84"/>
      <c r="D4710" s="84">
        <v>2021</v>
      </c>
      <c r="E4710" s="84"/>
      <c r="F4710" s="85">
        <v>41.246779772734733</v>
      </c>
      <c r="G4710" s="86"/>
    </row>
    <row r="4711" spans="1:7" x14ac:dyDescent="0.45">
      <c r="A4711" s="84">
        <v>0</v>
      </c>
      <c r="B4711" s="84">
        <v>0</v>
      </c>
      <c r="C4711" s="84"/>
      <c r="D4711" s="84">
        <v>2021</v>
      </c>
      <c r="E4711" s="84"/>
      <c r="F4711" s="85">
        <v>39.999999999246349</v>
      </c>
      <c r="G4711" s="86"/>
    </row>
    <row r="4712" spans="1:7" x14ac:dyDescent="0.45">
      <c r="A4712" s="84">
        <v>0</v>
      </c>
      <c r="B4712" s="84">
        <v>0</v>
      </c>
      <c r="C4712" s="84"/>
      <c r="D4712" s="84">
        <v>2021</v>
      </c>
      <c r="E4712" s="84"/>
      <c r="F4712" s="85">
        <v>40.800456114746453</v>
      </c>
      <c r="G4712" s="86"/>
    </row>
    <row r="4713" spans="1:7" x14ac:dyDescent="0.45">
      <c r="A4713" s="84">
        <v>0</v>
      </c>
      <c r="B4713" s="84">
        <v>0</v>
      </c>
      <c r="C4713" s="84"/>
      <c r="D4713" s="84">
        <v>2021</v>
      </c>
      <c r="E4713" s="84"/>
      <c r="F4713" s="85">
        <v>40.000000000589857</v>
      </c>
      <c r="G4713" s="86"/>
    </row>
    <row r="4714" spans="1:7" x14ac:dyDescent="0.45">
      <c r="A4714" s="84">
        <v>0</v>
      </c>
      <c r="B4714" s="84">
        <v>0</v>
      </c>
      <c r="C4714" s="84"/>
      <c r="D4714" s="84">
        <v>2021</v>
      </c>
      <c r="E4714" s="84"/>
      <c r="F4714" s="85">
        <v>50.000000002435272</v>
      </c>
      <c r="G4714" s="86"/>
    </row>
    <row r="4715" spans="1:7" x14ac:dyDescent="0.45">
      <c r="A4715" s="84">
        <v>0</v>
      </c>
      <c r="B4715" s="84">
        <v>0</v>
      </c>
      <c r="C4715" s="84"/>
      <c r="D4715" s="84">
        <v>2021</v>
      </c>
      <c r="E4715" s="84"/>
      <c r="F4715" s="85">
        <v>30.000000000441549</v>
      </c>
      <c r="G4715" s="86"/>
    </row>
    <row r="4716" spans="1:7" x14ac:dyDescent="0.45">
      <c r="A4716" s="84">
        <v>0</v>
      </c>
      <c r="B4716" s="84">
        <v>0</v>
      </c>
      <c r="C4716" s="84"/>
      <c r="D4716" s="84">
        <v>2021</v>
      </c>
      <c r="E4716" s="84"/>
      <c r="F4716" s="85">
        <v>41.333523894425007</v>
      </c>
      <c r="G4716" s="86"/>
    </row>
    <row r="4717" spans="1:7" x14ac:dyDescent="0.45">
      <c r="A4717" s="84">
        <v>0</v>
      </c>
      <c r="B4717" s="84">
        <v>0</v>
      </c>
      <c r="C4717" s="84"/>
      <c r="D4717" s="84">
        <v>2021</v>
      </c>
      <c r="E4717" s="84"/>
      <c r="F4717" s="85">
        <v>23.575405094554728</v>
      </c>
      <c r="G4717" s="86"/>
    </row>
    <row r="4718" spans="1:7" x14ac:dyDescent="0.45">
      <c r="A4718" s="84">
        <v>0</v>
      </c>
      <c r="B4718" s="84">
        <v>0</v>
      </c>
      <c r="C4718" s="84"/>
      <c r="D4718" s="84">
        <v>2021</v>
      </c>
      <c r="E4718" s="84"/>
      <c r="F4718" s="85">
        <v>20.765610402121641</v>
      </c>
      <c r="G4718" s="86"/>
    </row>
    <row r="4719" spans="1:7" x14ac:dyDescent="0.45">
      <c r="A4719" s="84">
        <v>0</v>
      </c>
      <c r="B4719" s="84">
        <v>0</v>
      </c>
      <c r="C4719" s="84"/>
      <c r="D4719" s="84">
        <v>2021</v>
      </c>
      <c r="E4719" s="84"/>
      <c r="F4719" s="85">
        <v>1.0014379099676409</v>
      </c>
      <c r="G4719" s="86"/>
    </row>
    <row r="4720" spans="1:7" x14ac:dyDescent="0.45">
      <c r="A4720" s="84">
        <v>0</v>
      </c>
      <c r="B4720" s="84">
        <v>0</v>
      </c>
      <c r="C4720" s="84"/>
      <c r="D4720" s="84">
        <v>2021</v>
      </c>
      <c r="E4720" s="84"/>
      <c r="F4720" s="85">
        <v>31.05244353546151</v>
      </c>
      <c r="G4720" s="86"/>
    </row>
    <row r="4721" spans="1:7" x14ac:dyDescent="0.45">
      <c r="A4721" s="84">
        <v>0</v>
      </c>
      <c r="B4721" s="84">
        <v>0</v>
      </c>
      <c r="C4721" s="84"/>
      <c r="D4721" s="84">
        <v>2021</v>
      </c>
      <c r="E4721" s="84"/>
      <c r="F4721" s="85">
        <v>16.136046254201151</v>
      </c>
      <c r="G4721" s="86"/>
    </row>
    <row r="4722" spans="1:7" x14ac:dyDescent="0.45">
      <c r="A4722" s="84">
        <v>0</v>
      </c>
      <c r="B4722" s="84">
        <v>0</v>
      </c>
      <c r="C4722" s="84"/>
      <c r="D4722" s="84">
        <v>2021</v>
      </c>
      <c r="E4722" s="84"/>
      <c r="F4722" s="85">
        <v>1.0208516743469309</v>
      </c>
      <c r="G4722" s="86"/>
    </row>
    <row r="4723" spans="1:7" x14ac:dyDescent="0.45">
      <c r="A4723" s="84">
        <v>0</v>
      </c>
      <c r="B4723" s="84">
        <v>0</v>
      </c>
      <c r="C4723" s="84"/>
      <c r="D4723" s="84">
        <v>2021</v>
      </c>
      <c r="E4723" s="84"/>
      <c r="F4723" s="85">
        <v>24.898610538211539</v>
      </c>
      <c r="G4723" s="86"/>
    </row>
    <row r="4724" spans="1:7" x14ac:dyDescent="0.45">
      <c r="A4724" s="84">
        <v>0</v>
      </c>
      <c r="B4724" s="84">
        <v>0</v>
      </c>
      <c r="C4724" s="84"/>
      <c r="D4724" s="84">
        <v>2021</v>
      </c>
      <c r="E4724" s="84"/>
      <c r="F4724" s="85">
        <v>4.9720931239292643</v>
      </c>
      <c r="G4724" s="86"/>
    </row>
    <row r="4725" spans="1:7" x14ac:dyDescent="0.45">
      <c r="A4725" s="84">
        <v>0</v>
      </c>
      <c r="B4725" s="84">
        <v>0</v>
      </c>
      <c r="C4725" s="84"/>
      <c r="D4725" s="84">
        <v>2021</v>
      </c>
      <c r="E4725" s="84"/>
      <c r="F4725" s="85">
        <v>6.0357551513638139</v>
      </c>
      <c r="G4725" s="86"/>
    </row>
    <row r="4726" spans="1:7" x14ac:dyDescent="0.45">
      <c r="A4726" s="84">
        <v>0</v>
      </c>
      <c r="B4726" s="84">
        <v>0</v>
      </c>
      <c r="C4726" s="84"/>
      <c r="D4726" s="84">
        <v>2021</v>
      </c>
      <c r="E4726" s="84"/>
      <c r="F4726" s="85">
        <v>1.4531591026175359</v>
      </c>
      <c r="G4726" s="86"/>
    </row>
    <row r="4727" spans="1:7" x14ac:dyDescent="0.45">
      <c r="A4727" s="84">
        <v>0</v>
      </c>
      <c r="B4727" s="84">
        <v>0</v>
      </c>
      <c r="C4727" s="84"/>
      <c r="D4727" s="84">
        <v>2021</v>
      </c>
      <c r="E4727" s="84"/>
      <c r="F4727" s="85">
        <v>0.18994949452200099</v>
      </c>
      <c r="G4727" s="86"/>
    </row>
    <row r="4728" spans="1:7" x14ac:dyDescent="0.45">
      <c r="A4728" s="84">
        <v>0</v>
      </c>
      <c r="B4728" s="84">
        <v>0</v>
      </c>
      <c r="C4728" s="84"/>
      <c r="D4728" s="84">
        <v>2021</v>
      </c>
      <c r="E4728" s="84"/>
      <c r="F4728" s="85">
        <v>1.9999999990955839</v>
      </c>
      <c r="G4728" s="86"/>
    </row>
    <row r="4729" spans="1:7" x14ac:dyDescent="0.45">
      <c r="A4729" s="84">
        <v>0</v>
      </c>
      <c r="B4729" s="84">
        <v>0</v>
      </c>
      <c r="C4729" s="84"/>
      <c r="D4729" s="84">
        <v>2021</v>
      </c>
      <c r="E4729" s="84"/>
      <c r="F4729" s="85">
        <v>14.76476145377184</v>
      </c>
      <c r="G4729" s="86"/>
    </row>
    <row r="4730" spans="1:7" x14ac:dyDescent="0.45">
      <c r="A4730" s="84">
        <v>0</v>
      </c>
      <c r="B4730" s="84">
        <v>0</v>
      </c>
      <c r="C4730" s="84"/>
      <c r="D4730" s="84">
        <v>2021</v>
      </c>
      <c r="E4730" s="84"/>
      <c r="F4730" s="85">
        <v>3.2382592968170889</v>
      </c>
      <c r="G4730" s="86"/>
    </row>
    <row r="4731" spans="1:7" x14ac:dyDescent="0.45">
      <c r="A4731" s="84">
        <v>0</v>
      </c>
      <c r="B4731" s="84">
        <v>0</v>
      </c>
      <c r="C4731" s="84"/>
      <c r="D4731" s="84">
        <v>2021</v>
      </c>
      <c r="E4731" s="84"/>
      <c r="F4731" s="85">
        <v>45.732300478826048</v>
      </c>
      <c r="G4731" s="86"/>
    </row>
    <row r="4732" spans="1:7" x14ac:dyDescent="0.45">
      <c r="A4732" s="84">
        <v>0</v>
      </c>
      <c r="B4732" s="84">
        <v>0</v>
      </c>
      <c r="C4732" s="84"/>
      <c r="D4732" s="84">
        <v>2021</v>
      </c>
      <c r="E4732" s="84"/>
      <c r="F4732" s="85">
        <v>20.8127073571526</v>
      </c>
      <c r="G4732" s="86"/>
    </row>
    <row r="4733" spans="1:7" x14ac:dyDescent="0.45">
      <c r="A4733" s="84">
        <v>0</v>
      </c>
      <c r="B4733" s="84">
        <v>0</v>
      </c>
      <c r="C4733" s="84"/>
      <c r="D4733" s="84">
        <v>2021</v>
      </c>
      <c r="E4733" s="84"/>
      <c r="F4733" s="85">
        <v>23.225210308450521</v>
      </c>
      <c r="G4733" s="86"/>
    </row>
    <row r="4734" spans="1:7" x14ac:dyDescent="0.45">
      <c r="A4734" s="84">
        <v>0</v>
      </c>
      <c r="B4734" s="84">
        <v>0</v>
      </c>
      <c r="C4734" s="84"/>
      <c r="D4734" s="84">
        <v>2021</v>
      </c>
      <c r="E4734" s="84"/>
      <c r="F4734" s="85">
        <v>16.18612464484967</v>
      </c>
      <c r="G4734" s="86"/>
    </row>
    <row r="4735" spans="1:7" x14ac:dyDescent="0.45">
      <c r="A4735" s="84">
        <v>0</v>
      </c>
      <c r="B4735" s="84">
        <v>0</v>
      </c>
      <c r="C4735" s="84"/>
      <c r="D4735" s="84">
        <v>2021</v>
      </c>
      <c r="E4735" s="84"/>
      <c r="F4735" s="85">
        <v>0.58356796666633304</v>
      </c>
      <c r="G4735" s="86"/>
    </row>
    <row r="4736" spans="1:7" x14ac:dyDescent="0.45">
      <c r="A4736" s="84">
        <v>0</v>
      </c>
      <c r="B4736" s="84">
        <v>0</v>
      </c>
      <c r="C4736" s="84"/>
      <c r="D4736" s="84">
        <v>2021</v>
      </c>
      <c r="E4736" s="84"/>
      <c r="F4736" s="85">
        <v>21.399999998196989</v>
      </c>
      <c r="G4736" s="86"/>
    </row>
    <row r="4737" spans="1:7" x14ac:dyDescent="0.45">
      <c r="A4737" s="84">
        <v>0</v>
      </c>
      <c r="B4737" s="84">
        <v>0</v>
      </c>
      <c r="C4737" s="84"/>
      <c r="D4737" s="84">
        <v>2021</v>
      </c>
      <c r="E4737" s="84"/>
      <c r="F4737" s="85">
        <v>18.25944374138199</v>
      </c>
      <c r="G4737" s="86"/>
    </row>
    <row r="4738" spans="1:7" x14ac:dyDescent="0.45">
      <c r="A4738" s="84">
        <v>0</v>
      </c>
      <c r="B4738" s="84">
        <v>0</v>
      </c>
      <c r="C4738" s="84"/>
      <c r="D4738" s="84">
        <v>2021</v>
      </c>
      <c r="E4738" s="84"/>
      <c r="F4738" s="85">
        <v>8.0631139015930859</v>
      </c>
      <c r="G4738" s="86"/>
    </row>
    <row r="4739" spans="1:7" x14ac:dyDescent="0.45">
      <c r="A4739" s="84">
        <v>0</v>
      </c>
      <c r="B4739" s="84">
        <v>0</v>
      </c>
      <c r="C4739" s="84"/>
      <c r="D4739" s="84">
        <v>2021</v>
      </c>
      <c r="E4739" s="84"/>
      <c r="F4739" s="85">
        <v>2.7112647921841888</v>
      </c>
      <c r="G4739" s="86"/>
    </row>
    <row r="4740" spans="1:7" x14ac:dyDescent="0.45">
      <c r="A4740" s="84">
        <v>0</v>
      </c>
      <c r="B4740" s="84">
        <v>0</v>
      </c>
      <c r="C4740" s="84"/>
      <c r="D4740" s="84">
        <v>2021</v>
      </c>
      <c r="E4740" s="84"/>
      <c r="F4740" s="85">
        <v>33.843902106379801</v>
      </c>
      <c r="G4740" s="86"/>
    </row>
    <row r="4741" spans="1:7" x14ac:dyDescent="0.45">
      <c r="A4741" s="84">
        <v>0</v>
      </c>
      <c r="B4741" s="84">
        <v>0</v>
      </c>
      <c r="C4741" s="84"/>
      <c r="D4741" s="84">
        <v>2021</v>
      </c>
      <c r="E4741" s="84"/>
      <c r="F4741" s="85">
        <v>46.008431265729513</v>
      </c>
      <c r="G4741" s="86"/>
    </row>
    <row r="4742" spans="1:7" x14ac:dyDescent="0.45">
      <c r="A4742" s="84">
        <v>0</v>
      </c>
      <c r="B4742" s="84">
        <v>0</v>
      </c>
      <c r="C4742" s="84"/>
      <c r="D4742" s="84">
        <v>2021</v>
      </c>
      <c r="E4742" s="84"/>
      <c r="F4742" s="85">
        <v>24.995140792128389</v>
      </c>
      <c r="G4742" s="86"/>
    </row>
    <row r="4743" spans="1:7" x14ac:dyDescent="0.45">
      <c r="A4743" s="84">
        <v>0</v>
      </c>
      <c r="B4743" s="84">
        <v>0</v>
      </c>
      <c r="C4743" s="84"/>
      <c r="D4743" s="84">
        <v>2021</v>
      </c>
      <c r="E4743" s="84"/>
      <c r="F4743" s="85">
        <v>0.33070589388050198</v>
      </c>
      <c r="G4743" s="86"/>
    </row>
    <row r="4744" spans="1:7" x14ac:dyDescent="0.45">
      <c r="A4744" s="84">
        <v>0</v>
      </c>
      <c r="B4744" s="84">
        <v>0</v>
      </c>
      <c r="C4744" s="84"/>
      <c r="D4744" s="84">
        <v>2021</v>
      </c>
      <c r="E4744" s="84"/>
      <c r="F4744" s="85">
        <v>25.916725266094812</v>
      </c>
      <c r="G4744" s="86"/>
    </row>
    <row r="4745" spans="1:7" x14ac:dyDescent="0.45">
      <c r="A4745" s="84">
        <v>0</v>
      </c>
      <c r="B4745" s="84">
        <v>0</v>
      </c>
      <c r="C4745" s="84"/>
      <c r="D4745" s="84">
        <v>2021</v>
      </c>
      <c r="E4745" s="84"/>
      <c r="F4745" s="85">
        <v>9.3377661961266742</v>
      </c>
      <c r="G4745" s="86"/>
    </row>
    <row r="4746" spans="1:7" x14ac:dyDescent="0.45">
      <c r="A4746" s="84">
        <v>0</v>
      </c>
      <c r="B4746" s="84">
        <v>0</v>
      </c>
      <c r="C4746" s="84"/>
      <c r="D4746" s="84">
        <v>2021</v>
      </c>
      <c r="E4746" s="84"/>
      <c r="F4746" s="85">
        <v>0.491288797783965</v>
      </c>
      <c r="G4746" s="86"/>
    </row>
    <row r="4747" spans="1:7" x14ac:dyDescent="0.45">
      <c r="A4747" s="84">
        <v>0</v>
      </c>
      <c r="B4747" s="84">
        <v>0</v>
      </c>
      <c r="C4747" s="84"/>
      <c r="D4747" s="84">
        <v>2021</v>
      </c>
      <c r="E4747" s="84"/>
      <c r="F4747" s="85">
        <v>0.48952377046276901</v>
      </c>
      <c r="G4747" s="86"/>
    </row>
    <row r="4748" spans="1:7" x14ac:dyDescent="0.45">
      <c r="A4748" s="84">
        <v>0</v>
      </c>
      <c r="B4748" s="84">
        <v>0</v>
      </c>
      <c r="C4748" s="84"/>
      <c r="D4748" s="84">
        <v>2021</v>
      </c>
      <c r="E4748" s="84"/>
      <c r="F4748" s="85">
        <v>45.822280538027357</v>
      </c>
      <c r="G4748" s="86"/>
    </row>
    <row r="4749" spans="1:7" x14ac:dyDescent="0.45">
      <c r="A4749" s="84">
        <v>0</v>
      </c>
      <c r="B4749" s="84">
        <v>0</v>
      </c>
      <c r="C4749" s="84"/>
      <c r="D4749" s="84">
        <v>2021</v>
      </c>
      <c r="E4749" s="84"/>
      <c r="F4749" s="85">
        <v>3.970707807291538</v>
      </c>
      <c r="G4749" s="86"/>
    </row>
    <row r="4750" spans="1:7" x14ac:dyDescent="0.45">
      <c r="A4750" s="84">
        <v>0</v>
      </c>
      <c r="B4750" s="84">
        <v>0</v>
      </c>
      <c r="C4750" s="84"/>
      <c r="D4750" s="84">
        <v>2021</v>
      </c>
      <c r="E4750" s="84"/>
      <c r="F4750" s="85">
        <v>45.48566663408787</v>
      </c>
      <c r="G4750" s="86"/>
    </row>
    <row r="4751" spans="1:7" x14ac:dyDescent="0.45">
      <c r="A4751" s="84">
        <v>0</v>
      </c>
      <c r="B4751" s="84">
        <v>0</v>
      </c>
      <c r="C4751" s="84"/>
      <c r="D4751" s="84">
        <v>2021</v>
      </c>
      <c r="E4751" s="84"/>
      <c r="F4751" s="85">
        <v>0.60000000103119699</v>
      </c>
      <c r="G4751" s="86"/>
    </row>
    <row r="4752" spans="1:7" x14ac:dyDescent="0.45">
      <c r="A4752" s="84">
        <v>0</v>
      </c>
      <c r="B4752" s="84">
        <v>0</v>
      </c>
      <c r="C4752" s="84"/>
      <c r="D4752" s="84">
        <v>2021</v>
      </c>
      <c r="E4752" s="84"/>
      <c r="F4752" s="85">
        <v>0.64978448551768897</v>
      </c>
      <c r="G4752" s="86"/>
    </row>
    <row r="4753" spans="1:7" x14ac:dyDescent="0.45">
      <c r="A4753" s="84">
        <v>0</v>
      </c>
      <c r="B4753" s="84">
        <v>0</v>
      </c>
      <c r="C4753" s="84"/>
      <c r="D4753" s="84">
        <v>2021</v>
      </c>
      <c r="E4753" s="84"/>
      <c r="F4753" s="85">
        <v>13.23973663167757</v>
      </c>
      <c r="G4753" s="86"/>
    </row>
    <row r="4754" spans="1:7" x14ac:dyDescent="0.45">
      <c r="A4754" s="84">
        <v>0</v>
      </c>
      <c r="B4754" s="84">
        <v>0</v>
      </c>
      <c r="C4754" s="84"/>
      <c r="D4754" s="84">
        <v>2021</v>
      </c>
      <c r="E4754" s="84"/>
      <c r="F4754" s="85">
        <v>35.021432458206483</v>
      </c>
      <c r="G4754" s="86"/>
    </row>
    <row r="4755" spans="1:7" x14ac:dyDescent="0.45">
      <c r="A4755" s="84">
        <v>0</v>
      </c>
      <c r="B4755" s="84">
        <v>0</v>
      </c>
      <c r="C4755" s="84"/>
      <c r="D4755" s="84">
        <v>2021</v>
      </c>
      <c r="E4755" s="84"/>
      <c r="F4755" s="85">
        <v>30.132773827955621</v>
      </c>
      <c r="G4755" s="86"/>
    </row>
    <row r="4756" spans="1:7" x14ac:dyDescent="0.45">
      <c r="A4756" s="84">
        <v>0</v>
      </c>
      <c r="B4756" s="84">
        <v>0</v>
      </c>
      <c r="C4756" s="84"/>
      <c r="D4756" s="84">
        <v>2021</v>
      </c>
      <c r="E4756" s="84"/>
      <c r="F4756" s="85">
        <v>44.169892231602873</v>
      </c>
      <c r="G4756" s="86"/>
    </row>
    <row r="4757" spans="1:7" x14ac:dyDescent="0.45">
      <c r="A4757" s="84">
        <v>0</v>
      </c>
      <c r="B4757" s="84">
        <v>0</v>
      </c>
      <c r="C4757" s="84"/>
      <c r="D4757" s="84">
        <v>2021</v>
      </c>
      <c r="E4757" s="84"/>
      <c r="F4757" s="85">
        <v>19.682180739031899</v>
      </c>
      <c r="G4757" s="86"/>
    </row>
    <row r="4758" spans="1:7" x14ac:dyDescent="0.45">
      <c r="A4758" s="84">
        <v>0</v>
      </c>
      <c r="B4758" s="84">
        <v>0</v>
      </c>
      <c r="C4758" s="84"/>
      <c r="D4758" s="84">
        <v>2021</v>
      </c>
      <c r="E4758" s="84"/>
      <c r="F4758" s="85">
        <v>34.840473561993562</v>
      </c>
      <c r="G4758" s="86"/>
    </row>
    <row r="4759" spans="1:7" x14ac:dyDescent="0.45">
      <c r="A4759" s="84">
        <v>0</v>
      </c>
      <c r="B4759" s="84">
        <v>0</v>
      </c>
      <c r="C4759" s="84"/>
      <c r="D4759" s="84">
        <v>2021</v>
      </c>
      <c r="E4759" s="84"/>
      <c r="F4759" s="85">
        <v>4.0559261917040503</v>
      </c>
      <c r="G4759" s="86"/>
    </row>
    <row r="4760" spans="1:7" x14ac:dyDescent="0.45">
      <c r="A4760" s="84">
        <v>0</v>
      </c>
      <c r="B4760" s="84">
        <v>0</v>
      </c>
      <c r="C4760" s="84"/>
      <c r="D4760" s="84">
        <v>2021</v>
      </c>
      <c r="E4760" s="84"/>
      <c r="F4760" s="85">
        <v>24.26084410673608</v>
      </c>
      <c r="G4760" s="86"/>
    </row>
    <row r="4761" spans="1:7" x14ac:dyDescent="0.45">
      <c r="A4761" s="84">
        <v>0</v>
      </c>
      <c r="B4761" s="84">
        <v>0</v>
      </c>
      <c r="C4761" s="84"/>
      <c r="D4761" s="84">
        <v>2021</v>
      </c>
      <c r="E4761" s="84"/>
      <c r="F4761" s="85">
        <v>38.984740359789967</v>
      </c>
      <c r="G4761" s="86"/>
    </row>
    <row r="4762" spans="1:7" x14ac:dyDescent="0.45">
      <c r="A4762" s="84">
        <v>0</v>
      </c>
      <c r="B4762" s="84">
        <v>0</v>
      </c>
      <c r="C4762" s="84"/>
      <c r="D4762" s="84">
        <v>2021</v>
      </c>
      <c r="E4762" s="84"/>
      <c r="F4762" s="85">
        <v>11.2552465278865</v>
      </c>
      <c r="G4762" s="86"/>
    </row>
    <row r="4763" spans="1:7" x14ac:dyDescent="0.45">
      <c r="A4763" s="84">
        <v>0</v>
      </c>
      <c r="B4763" s="84">
        <v>0</v>
      </c>
      <c r="C4763" s="84"/>
      <c r="D4763" s="84">
        <v>2021</v>
      </c>
      <c r="E4763" s="84"/>
      <c r="F4763" s="85">
        <v>34.591244990696588</v>
      </c>
      <c r="G4763" s="86"/>
    </row>
    <row r="4764" spans="1:7" x14ac:dyDescent="0.45">
      <c r="A4764" s="84">
        <v>0</v>
      </c>
      <c r="B4764" s="84">
        <v>0</v>
      </c>
      <c r="C4764" s="84"/>
      <c r="D4764" s="84">
        <v>2021</v>
      </c>
      <c r="E4764" s="84"/>
      <c r="F4764" s="85">
        <v>33.966812402531602</v>
      </c>
      <c r="G4764" s="86"/>
    </row>
    <row r="4765" spans="1:7" x14ac:dyDescent="0.45">
      <c r="A4765" s="84">
        <v>0</v>
      </c>
      <c r="B4765" s="84">
        <v>0</v>
      </c>
      <c r="C4765" s="84"/>
      <c r="D4765" s="84">
        <v>2021</v>
      </c>
      <c r="E4765" s="84"/>
      <c r="F4765" s="85">
        <v>24.043408585748409</v>
      </c>
      <c r="G4765" s="86"/>
    </row>
    <row r="4766" spans="1:7" x14ac:dyDescent="0.45">
      <c r="A4766" s="84">
        <v>0</v>
      </c>
      <c r="B4766" s="84">
        <v>0</v>
      </c>
      <c r="C4766" s="84"/>
      <c r="D4766" s="84">
        <v>2021</v>
      </c>
      <c r="E4766" s="84"/>
      <c r="F4766" s="85">
        <v>18.93013973375708</v>
      </c>
      <c r="G4766" s="86"/>
    </row>
    <row r="4767" spans="1:7" x14ac:dyDescent="0.45">
      <c r="A4767" s="84">
        <v>0</v>
      </c>
      <c r="B4767" s="84">
        <v>0</v>
      </c>
      <c r="C4767" s="84"/>
      <c r="D4767" s="84">
        <v>2021</v>
      </c>
      <c r="E4767" s="84"/>
      <c r="F4767" s="85">
        <v>26.959542218880141</v>
      </c>
      <c r="G4767" s="86"/>
    </row>
    <row r="4768" spans="1:7" x14ac:dyDescent="0.45">
      <c r="A4768" s="84">
        <v>0</v>
      </c>
      <c r="B4768" s="84">
        <v>0</v>
      </c>
      <c r="C4768" s="84"/>
      <c r="D4768" s="84">
        <v>2021</v>
      </c>
      <c r="E4768" s="84"/>
      <c r="F4768" s="85">
        <v>25.37632981924072</v>
      </c>
      <c r="G4768" s="86"/>
    </row>
    <row r="4769" spans="1:7" x14ac:dyDescent="0.45">
      <c r="A4769" s="84">
        <v>0</v>
      </c>
      <c r="B4769" s="84">
        <v>0</v>
      </c>
      <c r="C4769" s="84"/>
      <c r="D4769" s="84">
        <v>2021</v>
      </c>
      <c r="E4769" s="84"/>
      <c r="F4769" s="85">
        <v>29.83158652052807</v>
      </c>
      <c r="G4769" s="86"/>
    </row>
    <row r="4770" spans="1:7" x14ac:dyDescent="0.45">
      <c r="A4770" s="84">
        <v>0</v>
      </c>
      <c r="B4770" s="84">
        <v>0</v>
      </c>
      <c r="C4770" s="84"/>
      <c r="D4770" s="84">
        <v>2021</v>
      </c>
      <c r="E4770" s="84"/>
      <c r="F4770" s="85">
        <v>11.33768670065149</v>
      </c>
      <c r="G4770" s="86"/>
    </row>
    <row r="4771" spans="1:7" x14ac:dyDescent="0.45">
      <c r="A4771" s="84">
        <v>0</v>
      </c>
      <c r="B4771" s="84">
        <v>0</v>
      </c>
      <c r="C4771" s="84"/>
      <c r="D4771" s="84">
        <v>2021</v>
      </c>
      <c r="E4771" s="84"/>
      <c r="F4771" s="85">
        <v>24.687962278471229</v>
      </c>
      <c r="G4771" s="86"/>
    </row>
    <row r="4772" spans="1:7" x14ac:dyDescent="0.45">
      <c r="A4772" s="84">
        <v>0</v>
      </c>
      <c r="B4772" s="84">
        <v>0</v>
      </c>
      <c r="C4772" s="84"/>
      <c r="D4772" s="84">
        <v>2021</v>
      </c>
      <c r="E4772" s="84"/>
      <c r="F4772" s="85">
        <v>25.061769097763371</v>
      </c>
      <c r="G4772" s="86"/>
    </row>
    <row r="4773" spans="1:7" x14ac:dyDescent="0.45">
      <c r="A4773" s="84">
        <v>0</v>
      </c>
      <c r="B4773" s="84">
        <v>0</v>
      </c>
      <c r="C4773" s="84"/>
      <c r="D4773" s="84">
        <v>2021</v>
      </c>
      <c r="E4773" s="84"/>
      <c r="F4773" s="85">
        <v>17.040999154903869</v>
      </c>
      <c r="G4773" s="86"/>
    </row>
    <row r="4774" spans="1:7" x14ac:dyDescent="0.45">
      <c r="A4774" s="84">
        <v>0</v>
      </c>
      <c r="B4774" s="84">
        <v>0</v>
      </c>
      <c r="C4774" s="84"/>
      <c r="D4774" s="84">
        <v>2021</v>
      </c>
      <c r="E4774" s="84"/>
      <c r="F4774" s="85">
        <v>34.48744960723009</v>
      </c>
      <c r="G4774" s="86"/>
    </row>
    <row r="4775" spans="1:7" x14ac:dyDescent="0.45">
      <c r="A4775" s="84">
        <v>0</v>
      </c>
      <c r="B4775" s="84">
        <v>0</v>
      </c>
      <c r="C4775" s="84"/>
      <c r="D4775" s="84">
        <v>2021</v>
      </c>
      <c r="E4775" s="84"/>
      <c r="F4775" s="85">
        <v>26.60863457143979</v>
      </c>
      <c r="G4775" s="86"/>
    </row>
    <row r="4776" spans="1:7" x14ac:dyDescent="0.45">
      <c r="A4776" s="84">
        <v>0</v>
      </c>
      <c r="B4776" s="84">
        <v>0</v>
      </c>
      <c r="C4776" s="84"/>
      <c r="D4776" s="84">
        <v>2021</v>
      </c>
      <c r="E4776" s="84"/>
      <c r="F4776" s="85">
        <v>6.8686022457553459</v>
      </c>
      <c r="G4776" s="86"/>
    </row>
    <row r="4777" spans="1:7" x14ac:dyDescent="0.45">
      <c r="A4777" s="84">
        <v>0</v>
      </c>
      <c r="B4777" s="84">
        <v>0</v>
      </c>
      <c r="C4777" s="84"/>
      <c r="D4777" s="84">
        <v>2021</v>
      </c>
      <c r="E4777" s="84"/>
      <c r="F4777" s="85">
        <v>32.387543200294097</v>
      </c>
      <c r="G4777" s="86"/>
    </row>
    <row r="4778" spans="1:7" x14ac:dyDescent="0.45">
      <c r="A4778" s="84">
        <v>0</v>
      </c>
      <c r="B4778" s="84">
        <v>0</v>
      </c>
      <c r="C4778" s="84"/>
      <c r="D4778" s="84">
        <v>2021</v>
      </c>
      <c r="E4778" s="84"/>
      <c r="F4778" s="85">
        <v>36.945583148270259</v>
      </c>
      <c r="G4778" s="86"/>
    </row>
    <row r="4779" spans="1:7" x14ac:dyDescent="0.45">
      <c r="A4779" s="84">
        <v>0</v>
      </c>
      <c r="B4779" s="84">
        <v>0</v>
      </c>
      <c r="C4779" s="84"/>
      <c r="D4779" s="84">
        <v>2021</v>
      </c>
      <c r="E4779" s="84"/>
      <c r="F4779" s="85">
        <v>35.540114579566414</v>
      </c>
      <c r="G4779" s="86"/>
    </row>
    <row r="4780" spans="1:7" x14ac:dyDescent="0.45">
      <c r="A4780" s="84">
        <v>0</v>
      </c>
      <c r="B4780" s="84">
        <v>0</v>
      </c>
      <c r="C4780" s="84"/>
      <c r="D4780" s="84">
        <v>2021</v>
      </c>
      <c r="E4780" s="84"/>
      <c r="F4780" s="85">
        <v>40.636771039086987</v>
      </c>
      <c r="G4780" s="86"/>
    </row>
    <row r="4781" spans="1:7" x14ac:dyDescent="0.45">
      <c r="A4781" s="84">
        <v>0</v>
      </c>
      <c r="B4781" s="84">
        <v>0</v>
      </c>
      <c r="C4781" s="84"/>
      <c r="D4781" s="84">
        <v>2021</v>
      </c>
      <c r="E4781" s="84"/>
      <c r="F4781" s="85">
        <v>33.969199125430713</v>
      </c>
      <c r="G4781" s="86"/>
    </row>
    <row r="4782" spans="1:7" x14ac:dyDescent="0.45">
      <c r="A4782" s="84">
        <v>0</v>
      </c>
      <c r="B4782" s="84">
        <v>0</v>
      </c>
      <c r="C4782" s="84"/>
      <c r="D4782" s="84">
        <v>2021</v>
      </c>
      <c r="E4782" s="84"/>
      <c r="F4782" s="85">
        <v>31.25840900413808</v>
      </c>
      <c r="G4782" s="86"/>
    </row>
    <row r="4783" spans="1:7" x14ac:dyDescent="0.45">
      <c r="A4783" s="84">
        <v>0</v>
      </c>
      <c r="B4783" s="84">
        <v>0</v>
      </c>
      <c r="C4783" s="84"/>
      <c r="D4783" s="84">
        <v>2021</v>
      </c>
      <c r="E4783" s="84"/>
      <c r="F4783" s="85">
        <v>22.971198503189321</v>
      </c>
      <c r="G4783" s="86"/>
    </row>
    <row r="4784" spans="1:7" x14ac:dyDescent="0.45">
      <c r="A4784" s="84">
        <v>0</v>
      </c>
      <c r="B4784" s="84">
        <v>0</v>
      </c>
      <c r="C4784" s="84"/>
      <c r="D4784" s="84">
        <v>2021</v>
      </c>
      <c r="E4784" s="84"/>
      <c r="F4784" s="85">
        <v>33.116864253119182</v>
      </c>
      <c r="G4784" s="86"/>
    </row>
    <row r="4785" spans="1:7" x14ac:dyDescent="0.45">
      <c r="A4785" s="84">
        <v>0</v>
      </c>
      <c r="B4785" s="84">
        <v>0</v>
      </c>
      <c r="C4785" s="84"/>
      <c r="D4785" s="84">
        <v>2021</v>
      </c>
      <c r="E4785" s="84"/>
      <c r="F4785" s="85">
        <v>38.420619481175173</v>
      </c>
      <c r="G4785" s="86"/>
    </row>
    <row r="4786" spans="1:7" x14ac:dyDescent="0.45">
      <c r="A4786" s="84">
        <v>0</v>
      </c>
      <c r="B4786" s="84">
        <v>0</v>
      </c>
      <c r="C4786" s="84"/>
      <c r="D4786" s="84">
        <v>2021</v>
      </c>
      <c r="E4786" s="84"/>
      <c r="F4786" s="85">
        <v>1.857271484035188</v>
      </c>
      <c r="G4786" s="86"/>
    </row>
    <row r="4787" spans="1:7" x14ac:dyDescent="0.45">
      <c r="A4787" s="84">
        <v>0</v>
      </c>
      <c r="B4787" s="84">
        <v>0</v>
      </c>
      <c r="C4787" s="84"/>
      <c r="D4787" s="84">
        <v>2021</v>
      </c>
      <c r="E4787" s="84"/>
      <c r="F4787" s="85">
        <v>44.024357667172623</v>
      </c>
      <c r="G4787" s="86"/>
    </row>
    <row r="4788" spans="1:7" x14ac:dyDescent="0.45">
      <c r="A4788" s="84">
        <v>0</v>
      </c>
      <c r="B4788" s="84">
        <v>0</v>
      </c>
      <c r="C4788" s="84"/>
      <c r="D4788" s="84">
        <v>2021</v>
      </c>
      <c r="E4788" s="84"/>
      <c r="F4788" s="85">
        <v>2.0898178465618251</v>
      </c>
      <c r="G4788" s="86"/>
    </row>
    <row r="4789" spans="1:7" x14ac:dyDescent="0.45">
      <c r="A4789" s="84">
        <v>0</v>
      </c>
      <c r="B4789" s="84">
        <v>0</v>
      </c>
      <c r="C4789" s="84"/>
      <c r="D4789" s="84">
        <v>2021</v>
      </c>
      <c r="E4789" s="84"/>
      <c r="F4789" s="85">
        <v>14.8213938374412</v>
      </c>
      <c r="G4789" s="86"/>
    </row>
    <row r="4790" spans="1:7" x14ac:dyDescent="0.45">
      <c r="A4790" s="84">
        <v>0</v>
      </c>
      <c r="B4790" s="84">
        <v>0</v>
      </c>
      <c r="C4790" s="84"/>
      <c r="D4790" s="84">
        <v>2021</v>
      </c>
      <c r="E4790" s="84"/>
      <c r="F4790" s="85">
        <v>15.843283065882559</v>
      </c>
      <c r="G4790" s="86"/>
    </row>
    <row r="4791" spans="1:7" x14ac:dyDescent="0.45">
      <c r="A4791" s="84">
        <v>0</v>
      </c>
      <c r="B4791" s="84">
        <v>0</v>
      </c>
      <c r="C4791" s="84"/>
      <c r="D4791" s="84">
        <v>2021</v>
      </c>
      <c r="E4791" s="84"/>
      <c r="F4791" s="85">
        <v>0.26916489320160297</v>
      </c>
      <c r="G4791" s="86"/>
    </row>
    <row r="4792" spans="1:7" x14ac:dyDescent="0.45">
      <c r="A4792" s="84">
        <v>0</v>
      </c>
      <c r="B4792" s="84">
        <v>0</v>
      </c>
      <c r="C4792" s="84"/>
      <c r="D4792" s="84">
        <v>2021</v>
      </c>
      <c r="E4792" s="84"/>
      <c r="F4792" s="85">
        <v>1.98997488340937</v>
      </c>
      <c r="G4792" s="86"/>
    </row>
    <row r="4793" spans="1:7" x14ac:dyDescent="0.45">
      <c r="A4793" s="84">
        <v>0</v>
      </c>
      <c r="B4793" s="84">
        <v>0</v>
      </c>
      <c r="C4793" s="84"/>
      <c r="D4793" s="84">
        <v>2021</v>
      </c>
      <c r="E4793" s="84"/>
      <c r="F4793" s="85">
        <v>50.355672216299787</v>
      </c>
      <c r="G4793" s="86"/>
    </row>
    <row r="4794" spans="1:7" x14ac:dyDescent="0.45">
      <c r="A4794" s="84">
        <v>0</v>
      </c>
      <c r="B4794" s="84">
        <v>0</v>
      </c>
      <c r="C4794" s="84"/>
      <c r="D4794" s="84">
        <v>2021</v>
      </c>
      <c r="E4794" s="84"/>
      <c r="F4794" s="85">
        <v>3.6394212198705982</v>
      </c>
      <c r="G4794" s="86"/>
    </row>
    <row r="4795" spans="1:7" x14ac:dyDescent="0.45">
      <c r="A4795" s="84">
        <v>0</v>
      </c>
      <c r="B4795" s="84">
        <v>0</v>
      </c>
      <c r="C4795" s="84"/>
      <c r="D4795" s="84">
        <v>2021</v>
      </c>
      <c r="E4795" s="84"/>
      <c r="F4795" s="85">
        <v>32.829145436763007</v>
      </c>
      <c r="G4795" s="86"/>
    </row>
    <row r="4796" spans="1:7" x14ac:dyDescent="0.45">
      <c r="A4796" s="84">
        <v>0</v>
      </c>
      <c r="B4796" s="84">
        <v>0</v>
      </c>
      <c r="C4796" s="84"/>
      <c r="D4796" s="84">
        <v>2021</v>
      </c>
      <c r="E4796" s="84"/>
      <c r="F4796" s="85">
        <v>0.91008735444612499</v>
      </c>
      <c r="G4796" s="86"/>
    </row>
    <row r="4797" spans="1:7" x14ac:dyDescent="0.45">
      <c r="A4797" s="84">
        <v>0</v>
      </c>
      <c r="B4797" s="84">
        <v>0</v>
      </c>
      <c r="C4797" s="84"/>
      <c r="D4797" s="84">
        <v>2021</v>
      </c>
      <c r="E4797" s="84"/>
      <c r="F4797" s="85">
        <v>0.89867162044048998</v>
      </c>
      <c r="G4797" s="86"/>
    </row>
    <row r="4798" spans="1:7" x14ac:dyDescent="0.45">
      <c r="A4798" s="84">
        <v>0</v>
      </c>
      <c r="B4798" s="84">
        <v>0</v>
      </c>
      <c r="C4798" s="84"/>
      <c r="D4798" s="84">
        <v>2021</v>
      </c>
      <c r="E4798" s="84"/>
      <c r="F4798" s="85">
        <v>6.5617601027379138</v>
      </c>
      <c r="G4798" s="86"/>
    </row>
    <row r="4799" spans="1:7" x14ac:dyDescent="0.45">
      <c r="A4799" s="84">
        <v>0</v>
      </c>
      <c r="B4799" s="84">
        <v>0</v>
      </c>
      <c r="C4799" s="84"/>
      <c r="D4799" s="84">
        <v>2021</v>
      </c>
      <c r="E4799" s="84"/>
      <c r="F4799" s="85">
        <v>0.42525448464864202</v>
      </c>
      <c r="G4799" s="86"/>
    </row>
    <row r="4800" spans="1:7" x14ac:dyDescent="0.45">
      <c r="A4800" s="84">
        <v>0</v>
      </c>
      <c r="B4800" s="84">
        <v>0</v>
      </c>
      <c r="C4800" s="84"/>
      <c r="D4800" s="84">
        <v>2021</v>
      </c>
      <c r="E4800" s="84"/>
      <c r="F4800" s="85">
        <v>7.2570596101073264</v>
      </c>
      <c r="G4800" s="86"/>
    </row>
    <row r="4801" spans="1:7" x14ac:dyDescent="0.45">
      <c r="A4801" s="84">
        <v>0</v>
      </c>
      <c r="B4801" s="84">
        <v>0</v>
      </c>
      <c r="C4801" s="84"/>
      <c r="D4801" s="84">
        <v>2021</v>
      </c>
      <c r="E4801" s="84"/>
      <c r="F4801" s="85">
        <v>17.734479711337009</v>
      </c>
      <c r="G4801" s="86"/>
    </row>
    <row r="4802" spans="1:7" x14ac:dyDescent="0.45">
      <c r="A4802" s="84">
        <v>0</v>
      </c>
      <c r="B4802" s="84">
        <v>0</v>
      </c>
      <c r="C4802" s="84"/>
      <c r="D4802" s="84">
        <v>2021</v>
      </c>
      <c r="E4802" s="84"/>
      <c r="F4802" s="85">
        <v>12.71046959317882</v>
      </c>
      <c r="G4802" s="86"/>
    </row>
    <row r="4803" spans="1:7" x14ac:dyDescent="0.45">
      <c r="A4803" s="84">
        <v>0</v>
      </c>
      <c r="B4803" s="84">
        <v>0</v>
      </c>
      <c r="C4803" s="84"/>
      <c r="D4803" s="84">
        <v>2021</v>
      </c>
      <c r="E4803" s="84"/>
      <c r="F4803" s="85">
        <v>76.379484741700594</v>
      </c>
      <c r="G4803" s="86"/>
    </row>
    <row r="4804" spans="1:7" x14ac:dyDescent="0.45">
      <c r="A4804" s="84">
        <v>0</v>
      </c>
      <c r="B4804" s="84">
        <v>0</v>
      </c>
      <c r="C4804" s="84"/>
      <c r="D4804" s="84">
        <v>2021</v>
      </c>
      <c r="E4804" s="84"/>
      <c r="F4804" s="85">
        <v>1.075096739060748</v>
      </c>
      <c r="G4804" s="86"/>
    </row>
    <row r="4805" spans="1:7" x14ac:dyDescent="0.45">
      <c r="A4805" s="84">
        <v>0</v>
      </c>
      <c r="B4805" s="84">
        <v>0</v>
      </c>
      <c r="C4805" s="84"/>
      <c r="D4805" s="84">
        <v>2021</v>
      </c>
      <c r="E4805" s="84"/>
      <c r="F4805" s="85">
        <v>25.485862124703171</v>
      </c>
      <c r="G4805" s="86"/>
    </row>
    <row r="4806" spans="1:7" x14ac:dyDescent="0.45">
      <c r="A4806" s="84">
        <v>0</v>
      </c>
      <c r="B4806" s="84">
        <v>0</v>
      </c>
      <c r="C4806" s="84"/>
      <c r="D4806" s="84">
        <v>2021</v>
      </c>
      <c r="E4806" s="84"/>
      <c r="F4806" s="85">
        <v>1.129388501660213</v>
      </c>
      <c r="G4806" s="86"/>
    </row>
    <row r="4807" spans="1:7" x14ac:dyDescent="0.45">
      <c r="A4807" s="84">
        <v>0</v>
      </c>
      <c r="B4807" s="84">
        <v>0</v>
      </c>
      <c r="C4807" s="84"/>
      <c r="D4807" s="84">
        <v>2021</v>
      </c>
      <c r="E4807" s="84"/>
      <c r="F4807" s="85">
        <v>34.089783737703883</v>
      </c>
      <c r="G4807" s="86"/>
    </row>
    <row r="4808" spans="1:7" x14ac:dyDescent="0.45">
      <c r="A4808" s="84">
        <v>0</v>
      </c>
      <c r="B4808" s="84">
        <v>0</v>
      </c>
      <c r="C4808" s="84"/>
      <c r="D4808" s="84">
        <v>2021</v>
      </c>
      <c r="E4808" s="84"/>
      <c r="F4808" s="85">
        <v>0.88424352603287504</v>
      </c>
      <c r="G4808" s="86"/>
    </row>
    <row r="4809" spans="1:7" x14ac:dyDescent="0.45">
      <c r="A4809" s="84">
        <v>0</v>
      </c>
      <c r="B4809" s="84">
        <v>0</v>
      </c>
      <c r="C4809" s="84"/>
      <c r="D4809" s="84">
        <v>2021</v>
      </c>
      <c r="E4809" s="84"/>
      <c r="F4809" s="85">
        <v>0.93901606477694499</v>
      </c>
      <c r="G4809" s="86"/>
    </row>
    <row r="4810" spans="1:7" x14ac:dyDescent="0.45">
      <c r="A4810" s="84">
        <v>0</v>
      </c>
      <c r="B4810" s="84">
        <v>0</v>
      </c>
      <c r="C4810" s="84"/>
      <c r="D4810" s="84">
        <v>2021</v>
      </c>
      <c r="E4810" s="84"/>
      <c r="F4810" s="85">
        <v>22.900002804897781</v>
      </c>
      <c r="G4810" s="86"/>
    </row>
    <row r="4811" spans="1:7" x14ac:dyDescent="0.45">
      <c r="A4811" s="84">
        <v>0</v>
      </c>
      <c r="B4811" s="84">
        <v>0</v>
      </c>
      <c r="C4811" s="84"/>
      <c r="D4811" s="84">
        <v>2021</v>
      </c>
      <c r="E4811" s="84"/>
      <c r="F4811" s="85">
        <v>17.680585593787999</v>
      </c>
      <c r="G4811" s="86"/>
    </row>
    <row r="4812" spans="1:7" x14ac:dyDescent="0.45">
      <c r="A4812" s="84">
        <v>0</v>
      </c>
      <c r="B4812" s="84">
        <v>0</v>
      </c>
      <c r="C4812" s="84"/>
      <c r="D4812" s="84">
        <v>2021</v>
      </c>
      <c r="E4812" s="84"/>
      <c r="F4812" s="85">
        <v>10.286083622081859</v>
      </c>
      <c r="G4812" s="86"/>
    </row>
    <row r="4813" spans="1:7" x14ac:dyDescent="0.45">
      <c r="A4813" s="84">
        <v>0</v>
      </c>
      <c r="B4813" s="84">
        <v>0</v>
      </c>
      <c r="C4813" s="84"/>
      <c r="D4813" s="84">
        <v>2021</v>
      </c>
      <c r="E4813" s="84"/>
      <c r="F4813" s="85">
        <v>81.063404792439314</v>
      </c>
      <c r="G4813" s="86"/>
    </row>
    <row r="4814" spans="1:7" x14ac:dyDescent="0.45">
      <c r="A4814" s="84">
        <v>0</v>
      </c>
      <c r="B4814" s="84">
        <v>0</v>
      </c>
      <c r="C4814" s="84"/>
      <c r="D4814" s="84">
        <v>2021</v>
      </c>
      <c r="E4814" s="84"/>
      <c r="F4814" s="85">
        <v>11.27294286533763</v>
      </c>
      <c r="G4814" s="86"/>
    </row>
    <row r="4815" spans="1:7" x14ac:dyDescent="0.45">
      <c r="A4815" s="84">
        <v>0</v>
      </c>
      <c r="B4815" s="84">
        <v>0</v>
      </c>
      <c r="C4815" s="84"/>
      <c r="D4815" s="84">
        <v>2021</v>
      </c>
      <c r="E4815" s="84"/>
      <c r="F4815" s="85">
        <v>33.904392550402179</v>
      </c>
      <c r="G4815" s="86"/>
    </row>
    <row r="4816" spans="1:7" x14ac:dyDescent="0.45">
      <c r="A4816" s="84">
        <v>0</v>
      </c>
      <c r="B4816" s="84">
        <v>0</v>
      </c>
      <c r="C4816" s="84"/>
      <c r="D4816" s="84">
        <v>2021</v>
      </c>
      <c r="E4816" s="84"/>
      <c r="F4816" s="85">
        <v>48.749744929054337</v>
      </c>
      <c r="G4816" s="86"/>
    </row>
    <row r="4817" spans="1:7" x14ac:dyDescent="0.45">
      <c r="A4817" s="84">
        <v>0</v>
      </c>
      <c r="B4817" s="84">
        <v>0</v>
      </c>
      <c r="C4817" s="84"/>
      <c r="D4817" s="84">
        <v>2021</v>
      </c>
      <c r="E4817" s="84"/>
      <c r="F4817" s="85">
        <v>38.551601156023537</v>
      </c>
      <c r="G4817" s="86"/>
    </row>
    <row r="4818" spans="1:7" x14ac:dyDescent="0.45">
      <c r="A4818" s="84">
        <v>0</v>
      </c>
      <c r="B4818" s="84">
        <v>0</v>
      </c>
      <c r="C4818" s="84"/>
      <c r="D4818" s="84">
        <v>2021</v>
      </c>
      <c r="E4818" s="84"/>
      <c r="F4818" s="85">
        <v>66.999898518591067</v>
      </c>
      <c r="G4818" s="86"/>
    </row>
    <row r="4819" spans="1:7" x14ac:dyDescent="0.45">
      <c r="A4819" s="84">
        <v>0</v>
      </c>
      <c r="B4819" s="84">
        <v>0</v>
      </c>
      <c r="C4819" s="84"/>
      <c r="D4819" s="84">
        <v>2021</v>
      </c>
      <c r="E4819" s="84"/>
      <c r="F4819" s="85">
        <v>36.711933066225328</v>
      </c>
      <c r="G4819" s="86"/>
    </row>
    <row r="4820" spans="1:7" x14ac:dyDescent="0.45">
      <c r="A4820" s="84">
        <v>0</v>
      </c>
      <c r="B4820" s="84">
        <v>0</v>
      </c>
      <c r="C4820" s="84"/>
      <c r="D4820" s="84">
        <v>2021</v>
      </c>
      <c r="E4820" s="84"/>
      <c r="F4820" s="85">
        <v>42.294001028459711</v>
      </c>
      <c r="G4820" s="86"/>
    </row>
    <row r="4821" spans="1:7" x14ac:dyDescent="0.45">
      <c r="A4821" s="84">
        <v>0</v>
      </c>
      <c r="B4821" s="84">
        <v>0</v>
      </c>
      <c r="C4821" s="84"/>
      <c r="D4821" s="84">
        <v>2021</v>
      </c>
      <c r="E4821" s="84"/>
      <c r="F4821" s="85">
        <v>1.537198622658706</v>
      </c>
      <c r="G4821" s="86"/>
    </row>
    <row r="4822" spans="1:7" x14ac:dyDescent="0.45">
      <c r="A4822" s="84">
        <v>0</v>
      </c>
      <c r="B4822" s="84">
        <v>0</v>
      </c>
      <c r="C4822" s="84"/>
      <c r="D4822" s="84">
        <v>2021</v>
      </c>
      <c r="E4822" s="84"/>
      <c r="F4822" s="85">
        <v>16.760912821850621</v>
      </c>
      <c r="G4822" s="86"/>
    </row>
    <row r="4823" spans="1:7" x14ac:dyDescent="0.45">
      <c r="A4823" s="84">
        <v>0</v>
      </c>
      <c r="B4823" s="84">
        <v>0</v>
      </c>
      <c r="C4823" s="84"/>
      <c r="D4823" s="84">
        <v>2021</v>
      </c>
      <c r="E4823" s="84"/>
      <c r="F4823" s="85">
        <v>55.817886619088547</v>
      </c>
      <c r="G4823" s="86"/>
    </row>
    <row r="4824" spans="1:7" x14ac:dyDescent="0.45">
      <c r="A4824" s="84">
        <v>0</v>
      </c>
      <c r="B4824" s="84">
        <v>0</v>
      </c>
      <c r="C4824" s="84"/>
      <c r="D4824" s="84">
        <v>2021</v>
      </c>
      <c r="E4824" s="84"/>
      <c r="F4824" s="85">
        <v>47.576659896905319</v>
      </c>
      <c r="G4824" s="86"/>
    </row>
    <row r="4825" spans="1:7" x14ac:dyDescent="0.45">
      <c r="A4825" s="84">
        <v>0</v>
      </c>
      <c r="B4825" s="84">
        <v>0</v>
      </c>
      <c r="C4825" s="84"/>
      <c r="D4825" s="84">
        <v>2021</v>
      </c>
      <c r="E4825" s="84"/>
      <c r="F4825" s="85">
        <v>51.294713332255398</v>
      </c>
      <c r="G4825" s="86"/>
    </row>
    <row r="4826" spans="1:7" x14ac:dyDescent="0.45">
      <c r="A4826" s="84">
        <v>0</v>
      </c>
      <c r="B4826" s="84">
        <v>0</v>
      </c>
      <c r="C4826" s="84"/>
      <c r="D4826" s="84">
        <v>2021</v>
      </c>
      <c r="E4826" s="84"/>
      <c r="F4826" s="85">
        <v>50.120938845153582</v>
      </c>
      <c r="G4826" s="86"/>
    </row>
    <row r="4827" spans="1:7" x14ac:dyDescent="0.45">
      <c r="A4827" s="84">
        <v>0</v>
      </c>
      <c r="B4827" s="84">
        <v>0</v>
      </c>
      <c r="C4827" s="84"/>
      <c r="D4827" s="84">
        <v>2021</v>
      </c>
      <c r="E4827" s="84"/>
      <c r="F4827" s="85">
        <v>49.950906795947681</v>
      </c>
      <c r="G4827" s="86"/>
    </row>
    <row r="4828" spans="1:7" x14ac:dyDescent="0.45">
      <c r="A4828" s="84">
        <v>0</v>
      </c>
      <c r="B4828" s="84">
        <v>0</v>
      </c>
      <c r="C4828" s="84"/>
      <c r="D4828" s="84">
        <v>2021</v>
      </c>
      <c r="E4828" s="84"/>
      <c r="F4828" s="85">
        <v>52.892476186812047</v>
      </c>
      <c r="G4828" s="86"/>
    </row>
    <row r="4829" spans="1:7" x14ac:dyDescent="0.45">
      <c r="A4829" s="84">
        <v>0</v>
      </c>
      <c r="B4829" s="84">
        <v>0</v>
      </c>
      <c r="C4829" s="84"/>
      <c r="D4829" s="84">
        <v>2021</v>
      </c>
      <c r="E4829" s="84"/>
      <c r="F4829" s="85">
        <v>51.56056878267151</v>
      </c>
      <c r="G4829" s="86"/>
    </row>
    <row r="4830" spans="1:7" x14ac:dyDescent="0.45">
      <c r="A4830" s="84">
        <v>0</v>
      </c>
      <c r="B4830" s="84">
        <v>0</v>
      </c>
      <c r="C4830" s="84"/>
      <c r="D4830" s="84">
        <v>2021</v>
      </c>
      <c r="E4830" s="84"/>
      <c r="F4830" s="85">
        <v>46.436977396971891</v>
      </c>
      <c r="G4830" s="86"/>
    </row>
    <row r="4831" spans="1:7" x14ac:dyDescent="0.45">
      <c r="A4831" s="84">
        <v>0</v>
      </c>
      <c r="B4831" s="84">
        <v>0</v>
      </c>
      <c r="C4831" s="84"/>
      <c r="D4831" s="84">
        <v>2021</v>
      </c>
      <c r="E4831" s="84"/>
      <c r="F4831" s="85">
        <v>50.104693373387107</v>
      </c>
      <c r="G4831" s="86"/>
    </row>
    <row r="4832" spans="1:7" x14ac:dyDescent="0.45">
      <c r="A4832" s="84">
        <v>0</v>
      </c>
      <c r="B4832" s="84">
        <v>0</v>
      </c>
      <c r="C4832" s="84"/>
      <c r="D4832" s="84">
        <v>2021</v>
      </c>
      <c r="E4832" s="84"/>
      <c r="F4832" s="85">
        <v>50.01695688316817</v>
      </c>
      <c r="G4832" s="86"/>
    </row>
    <row r="4833" spans="1:7" x14ac:dyDescent="0.45">
      <c r="A4833" s="84">
        <v>0</v>
      </c>
      <c r="B4833" s="84">
        <v>0</v>
      </c>
      <c r="C4833" s="84"/>
      <c r="D4833" s="84">
        <v>2021</v>
      </c>
      <c r="E4833" s="84"/>
      <c r="F4833" s="85">
        <v>50.012557388883742</v>
      </c>
      <c r="G4833" s="86"/>
    </row>
    <row r="4834" spans="1:7" x14ac:dyDescent="0.45">
      <c r="A4834" s="84">
        <v>0</v>
      </c>
      <c r="B4834" s="84">
        <v>0</v>
      </c>
      <c r="C4834" s="84"/>
      <c r="D4834" s="84">
        <v>2021</v>
      </c>
      <c r="E4834" s="84"/>
      <c r="F4834" s="85">
        <v>50.018277065074827</v>
      </c>
      <c r="G4834" s="86"/>
    </row>
    <row r="4835" spans="1:7" x14ac:dyDescent="0.45">
      <c r="A4835" s="84">
        <v>0</v>
      </c>
      <c r="B4835" s="84">
        <v>0</v>
      </c>
      <c r="C4835" s="84"/>
      <c r="D4835" s="84">
        <v>2021</v>
      </c>
      <c r="E4835" s="84"/>
      <c r="F4835" s="85">
        <v>72.316526183230266</v>
      </c>
      <c r="G4835" s="86"/>
    </row>
    <row r="4836" spans="1:7" x14ac:dyDescent="0.45">
      <c r="A4836" s="84">
        <v>0</v>
      </c>
      <c r="B4836" s="84">
        <v>0</v>
      </c>
      <c r="C4836" s="84"/>
      <c r="D4836" s="84">
        <v>2021</v>
      </c>
      <c r="E4836" s="84"/>
      <c r="F4836" s="85">
        <v>11.341436574761911</v>
      </c>
      <c r="G4836" s="86"/>
    </row>
    <row r="4837" spans="1:7" x14ac:dyDescent="0.45">
      <c r="A4837" s="84">
        <v>0</v>
      </c>
      <c r="B4837" s="84">
        <v>0</v>
      </c>
      <c r="C4837" s="84"/>
      <c r="D4837" s="84">
        <v>2021</v>
      </c>
      <c r="E4837" s="84"/>
      <c r="F4837" s="85">
        <v>8.1932914870690592</v>
      </c>
      <c r="G4837" s="86"/>
    </row>
    <row r="4838" spans="1:7" x14ac:dyDescent="0.45">
      <c r="A4838" s="84">
        <v>0</v>
      </c>
      <c r="B4838" s="84">
        <v>0</v>
      </c>
      <c r="C4838" s="84"/>
      <c r="D4838" s="84">
        <v>2021</v>
      </c>
      <c r="E4838" s="84"/>
      <c r="F4838" s="85">
        <v>31.194588530514199</v>
      </c>
      <c r="G4838" s="86"/>
    </row>
    <row r="4839" spans="1:7" x14ac:dyDescent="0.45">
      <c r="A4839" s="84">
        <v>0</v>
      </c>
      <c r="B4839" s="84">
        <v>0</v>
      </c>
      <c r="C4839" s="84"/>
      <c r="D4839" s="84">
        <v>2021</v>
      </c>
      <c r="E4839" s="84"/>
      <c r="F4839" s="85">
        <v>59.031984454340368</v>
      </c>
      <c r="G4839" s="86"/>
    </row>
    <row r="4840" spans="1:7" x14ac:dyDescent="0.45">
      <c r="A4840" s="84">
        <v>0</v>
      </c>
      <c r="B4840" s="84">
        <v>0</v>
      </c>
      <c r="C4840" s="84"/>
      <c r="D4840" s="84">
        <v>2021</v>
      </c>
      <c r="E4840" s="84"/>
      <c r="F4840" s="85">
        <v>31.771743394190121</v>
      </c>
      <c r="G4840" s="86"/>
    </row>
    <row r="4841" spans="1:7" x14ac:dyDescent="0.45">
      <c r="A4841" s="84">
        <v>0</v>
      </c>
      <c r="B4841" s="84">
        <v>0</v>
      </c>
      <c r="C4841" s="84"/>
      <c r="D4841" s="84">
        <v>2021</v>
      </c>
      <c r="E4841" s="84"/>
      <c r="F4841" s="85">
        <v>40.034263195465982</v>
      </c>
      <c r="G4841" s="86"/>
    </row>
    <row r="4842" spans="1:7" x14ac:dyDescent="0.45">
      <c r="A4842" s="84">
        <v>0</v>
      </c>
      <c r="B4842" s="84">
        <v>0</v>
      </c>
      <c r="C4842" s="84"/>
      <c r="D4842" s="84">
        <v>2021</v>
      </c>
      <c r="E4842" s="84"/>
      <c r="F4842" s="85">
        <v>118.45589820906579</v>
      </c>
      <c r="G4842" s="86"/>
    </row>
    <row r="4843" spans="1:7" x14ac:dyDescent="0.45">
      <c r="A4843" s="84">
        <v>0</v>
      </c>
      <c r="B4843" s="84">
        <v>0</v>
      </c>
      <c r="C4843" s="84"/>
      <c r="D4843" s="84">
        <v>2021</v>
      </c>
      <c r="E4843" s="84"/>
      <c r="F4843" s="85">
        <v>29.02312094241449</v>
      </c>
      <c r="G4843" s="86"/>
    </row>
    <row r="4844" spans="1:7" x14ac:dyDescent="0.45">
      <c r="A4844" s="84">
        <v>0</v>
      </c>
      <c r="B4844" s="84">
        <v>0</v>
      </c>
      <c r="C4844" s="84"/>
      <c r="D4844" s="84">
        <v>2021</v>
      </c>
      <c r="E4844" s="84"/>
      <c r="F4844" s="85">
        <v>27.462607724032111</v>
      </c>
      <c r="G4844" s="86"/>
    </row>
    <row r="4845" spans="1:7" x14ac:dyDescent="0.45">
      <c r="A4845" s="84">
        <v>0</v>
      </c>
      <c r="B4845" s="84">
        <v>0</v>
      </c>
      <c r="C4845" s="84"/>
      <c r="D4845" s="84">
        <v>2021</v>
      </c>
      <c r="E4845" s="84"/>
      <c r="F4845" s="85">
        <v>26.47754888582887</v>
      </c>
      <c r="G4845" s="86"/>
    </row>
    <row r="4846" spans="1:7" x14ac:dyDescent="0.45">
      <c r="A4846" s="84">
        <v>0</v>
      </c>
      <c r="B4846" s="84">
        <v>0</v>
      </c>
      <c r="C4846" s="84"/>
      <c r="D4846" s="84">
        <v>2021</v>
      </c>
      <c r="E4846" s="84"/>
      <c r="F4846" s="85">
        <v>45.431830154268518</v>
      </c>
      <c r="G4846" s="86"/>
    </row>
    <row r="4847" spans="1:7" x14ac:dyDescent="0.45">
      <c r="A4847" s="84">
        <v>0</v>
      </c>
      <c r="B4847" s="84">
        <v>0</v>
      </c>
      <c r="C4847" s="84"/>
      <c r="D4847" s="84">
        <v>2021</v>
      </c>
      <c r="E4847" s="84"/>
      <c r="F4847" s="85">
        <v>43.979613024529883</v>
      </c>
      <c r="G4847" s="86"/>
    </row>
    <row r="4848" spans="1:7" x14ac:dyDescent="0.45">
      <c r="A4848" s="84">
        <v>0</v>
      </c>
      <c r="B4848" s="84">
        <v>0</v>
      </c>
      <c r="C4848" s="84"/>
      <c r="D4848" s="84">
        <v>2021</v>
      </c>
      <c r="E4848" s="84"/>
      <c r="F4848" s="85">
        <v>47.795074927037618</v>
      </c>
      <c r="G4848" s="86"/>
    </row>
    <row r="4849" spans="1:7" x14ac:dyDescent="0.45">
      <c r="A4849" s="84">
        <v>0</v>
      </c>
      <c r="B4849" s="84">
        <v>0</v>
      </c>
      <c r="C4849" s="84"/>
      <c r="D4849" s="84">
        <v>2021</v>
      </c>
      <c r="E4849" s="84"/>
      <c r="F4849" s="85">
        <v>61.471411824121184</v>
      </c>
      <c r="G4849" s="86"/>
    </row>
    <row r="4850" spans="1:7" x14ac:dyDescent="0.45">
      <c r="A4850" s="84">
        <v>0</v>
      </c>
      <c r="B4850" s="84">
        <v>0</v>
      </c>
      <c r="C4850" s="84"/>
      <c r="D4850" s="84">
        <v>2021</v>
      </c>
      <c r="E4850" s="84"/>
      <c r="F4850" s="85">
        <v>61.977166447785812</v>
      </c>
      <c r="G4850" s="86"/>
    </row>
    <row r="4851" spans="1:7" x14ac:dyDescent="0.45">
      <c r="A4851" s="84">
        <v>0</v>
      </c>
      <c r="B4851" s="84">
        <v>0</v>
      </c>
      <c r="C4851" s="84"/>
      <c r="D4851" s="84">
        <v>2021</v>
      </c>
      <c r="E4851" s="84"/>
      <c r="F4851" s="85">
        <v>45.360475120296137</v>
      </c>
      <c r="G4851" s="86"/>
    </row>
    <row r="4852" spans="1:7" x14ac:dyDescent="0.45">
      <c r="A4852" s="84">
        <v>0</v>
      </c>
      <c r="B4852" s="84">
        <v>0</v>
      </c>
      <c r="C4852" s="84"/>
      <c r="D4852" s="84">
        <v>2021</v>
      </c>
      <c r="E4852" s="84"/>
      <c r="F4852" s="85">
        <v>22.686343604876281</v>
      </c>
      <c r="G4852" s="86"/>
    </row>
    <row r="4853" spans="1:7" x14ac:dyDescent="0.45">
      <c r="A4853" s="84">
        <v>0</v>
      </c>
      <c r="B4853" s="84">
        <v>0</v>
      </c>
      <c r="C4853" s="84"/>
      <c r="D4853" s="84">
        <v>2021</v>
      </c>
      <c r="E4853" s="84"/>
      <c r="F4853" s="85">
        <v>6.8442378720670138</v>
      </c>
      <c r="G4853" s="86"/>
    </row>
    <row r="4854" spans="1:7" x14ac:dyDescent="0.45">
      <c r="A4854" s="84">
        <v>0</v>
      </c>
      <c r="B4854" s="84">
        <v>0</v>
      </c>
      <c r="C4854" s="84"/>
      <c r="D4854" s="84">
        <v>2021</v>
      </c>
      <c r="E4854" s="84"/>
      <c r="F4854" s="85">
        <v>6.0869693541224459</v>
      </c>
      <c r="G4854" s="86"/>
    </row>
    <row r="4855" spans="1:7" x14ac:dyDescent="0.45">
      <c r="A4855" s="84">
        <v>0</v>
      </c>
      <c r="B4855" s="84">
        <v>0</v>
      </c>
      <c r="C4855" s="84"/>
      <c r="D4855" s="84">
        <v>2021</v>
      </c>
      <c r="E4855" s="84"/>
      <c r="F4855" s="85">
        <v>30.928045037659871</v>
      </c>
      <c r="G4855" s="86"/>
    </row>
    <row r="4856" spans="1:7" x14ac:dyDescent="0.45">
      <c r="A4856" s="84">
        <v>0</v>
      </c>
      <c r="B4856" s="84">
        <v>0</v>
      </c>
      <c r="C4856" s="84"/>
      <c r="D4856" s="84">
        <v>2021</v>
      </c>
      <c r="E4856" s="84"/>
      <c r="F4856" s="85">
        <v>1.7598011252840791</v>
      </c>
      <c r="G4856" s="86"/>
    </row>
    <row r="4857" spans="1:7" x14ac:dyDescent="0.45">
      <c r="A4857" s="84">
        <v>0</v>
      </c>
      <c r="B4857" s="84">
        <v>0</v>
      </c>
      <c r="C4857" s="84"/>
      <c r="D4857" s="84">
        <v>2021</v>
      </c>
      <c r="E4857" s="84"/>
      <c r="F4857" s="85">
        <v>1.5835043261923869</v>
      </c>
      <c r="G4857" s="86"/>
    </row>
    <row r="4858" spans="1:7" x14ac:dyDescent="0.45">
      <c r="A4858" s="84">
        <v>0</v>
      </c>
      <c r="B4858" s="84">
        <v>0</v>
      </c>
      <c r="C4858" s="84"/>
      <c r="D4858" s="84">
        <v>2021</v>
      </c>
      <c r="E4858" s="84"/>
      <c r="F4858" s="85">
        <v>35.72866892056178</v>
      </c>
      <c r="G4858" s="86"/>
    </row>
    <row r="4859" spans="1:7" x14ac:dyDescent="0.45">
      <c r="A4859" s="84">
        <v>0</v>
      </c>
      <c r="B4859" s="84">
        <v>0</v>
      </c>
      <c r="C4859" s="84"/>
      <c r="D4859" s="84">
        <v>2021</v>
      </c>
      <c r="E4859" s="84"/>
      <c r="F4859" s="85">
        <v>9.1902236398347359</v>
      </c>
      <c r="G4859" s="86"/>
    </row>
    <row r="4860" spans="1:7" x14ac:dyDescent="0.45">
      <c r="A4860" s="84">
        <v>0</v>
      </c>
      <c r="B4860" s="84">
        <v>0</v>
      </c>
      <c r="C4860" s="84"/>
      <c r="D4860" s="84">
        <v>2021</v>
      </c>
      <c r="E4860" s="84"/>
      <c r="F4860" s="85">
        <v>7.4964652209745006E-2</v>
      </c>
      <c r="G4860" s="86"/>
    </row>
    <row r="4861" spans="1:7" x14ac:dyDescent="0.45">
      <c r="A4861" s="84">
        <v>0</v>
      </c>
      <c r="B4861" s="84">
        <v>0</v>
      </c>
      <c r="C4861" s="84"/>
      <c r="D4861" s="84">
        <v>2021</v>
      </c>
      <c r="E4861" s="84"/>
      <c r="F4861" s="85">
        <v>12.57801287408536</v>
      </c>
      <c r="G4861" s="86"/>
    </row>
    <row r="4862" spans="1:7" x14ac:dyDescent="0.45">
      <c r="A4862" s="84">
        <v>0</v>
      </c>
      <c r="B4862" s="84">
        <v>0</v>
      </c>
      <c r="C4862" s="84"/>
      <c r="D4862" s="84">
        <v>2021</v>
      </c>
      <c r="E4862" s="84"/>
      <c r="F4862" s="85">
        <v>56.461413380798881</v>
      </c>
      <c r="G4862" s="86"/>
    </row>
    <row r="4863" spans="1:7" x14ac:dyDescent="0.45">
      <c r="A4863" s="84">
        <v>0</v>
      </c>
      <c r="B4863" s="84">
        <v>0</v>
      </c>
      <c r="C4863" s="84"/>
      <c r="D4863" s="84">
        <v>2021</v>
      </c>
      <c r="E4863" s="84"/>
      <c r="F4863" s="85">
        <v>35.656955606879173</v>
      </c>
      <c r="G4863" s="86"/>
    </row>
    <row r="4864" spans="1:7" x14ac:dyDescent="0.45">
      <c r="A4864" s="84">
        <v>0</v>
      </c>
      <c r="B4864" s="84">
        <v>0</v>
      </c>
      <c r="C4864" s="84"/>
      <c r="D4864" s="84">
        <v>2021</v>
      </c>
      <c r="E4864" s="84"/>
      <c r="F4864" s="85">
        <v>17.45905144707076</v>
      </c>
      <c r="G4864" s="86"/>
    </row>
    <row r="4865" spans="1:7" x14ac:dyDescent="0.45">
      <c r="A4865" s="84">
        <v>0</v>
      </c>
      <c r="B4865" s="84">
        <v>0</v>
      </c>
      <c r="C4865" s="84"/>
      <c r="D4865" s="84">
        <v>2021</v>
      </c>
      <c r="E4865" s="84"/>
      <c r="F4865" s="85">
        <v>7.6308763199010059</v>
      </c>
      <c r="G4865" s="86"/>
    </row>
    <row r="4866" spans="1:7" x14ac:dyDescent="0.45">
      <c r="A4866" s="84">
        <v>0</v>
      </c>
      <c r="B4866" s="84">
        <v>0</v>
      </c>
      <c r="C4866" s="84"/>
      <c r="D4866" s="84">
        <v>2021</v>
      </c>
      <c r="E4866" s="84"/>
      <c r="F4866" s="85">
        <v>0.57695320632465497</v>
      </c>
      <c r="G4866" s="86"/>
    </row>
    <row r="4867" spans="1:7" x14ac:dyDescent="0.45">
      <c r="A4867" s="84">
        <v>0</v>
      </c>
      <c r="B4867" s="84">
        <v>0</v>
      </c>
      <c r="C4867" s="84"/>
      <c r="D4867" s="84">
        <v>2021</v>
      </c>
      <c r="E4867" s="84"/>
      <c r="F4867" s="85">
        <v>11.28416305974161</v>
      </c>
      <c r="G4867" s="86"/>
    </row>
    <row r="4868" spans="1:7" x14ac:dyDescent="0.45">
      <c r="A4868" s="84">
        <v>0</v>
      </c>
      <c r="B4868" s="84">
        <v>0</v>
      </c>
      <c r="C4868" s="84"/>
      <c r="D4868" s="84">
        <v>2021</v>
      </c>
      <c r="E4868" s="84"/>
      <c r="F4868" s="85">
        <v>8.6169492853459708</v>
      </c>
      <c r="G4868" s="86"/>
    </row>
    <row r="4869" spans="1:7" x14ac:dyDescent="0.45">
      <c r="A4869" s="84">
        <v>0</v>
      </c>
      <c r="B4869" s="84">
        <v>0</v>
      </c>
      <c r="C4869" s="84"/>
      <c r="D4869" s="84">
        <v>2021</v>
      </c>
      <c r="E4869" s="84"/>
      <c r="F4869" s="85">
        <v>0.65959200357910797</v>
      </c>
      <c r="G4869" s="86"/>
    </row>
    <row r="4870" spans="1:7" x14ac:dyDescent="0.45">
      <c r="A4870" s="84">
        <v>0</v>
      </c>
      <c r="B4870" s="84">
        <v>0</v>
      </c>
      <c r="C4870" s="84"/>
      <c r="D4870" s="84">
        <v>2021</v>
      </c>
      <c r="E4870" s="84"/>
      <c r="F4870" s="85">
        <v>0.65959200506569804</v>
      </c>
      <c r="G4870" s="86"/>
    </row>
    <row r="4871" spans="1:7" x14ac:dyDescent="0.45">
      <c r="A4871" s="84">
        <v>0</v>
      </c>
      <c r="B4871" s="84">
        <v>0</v>
      </c>
      <c r="C4871" s="84"/>
      <c r="D4871" s="84">
        <v>2021</v>
      </c>
      <c r="E4871" s="84"/>
      <c r="F4871" s="85">
        <v>2.4537692209079989</v>
      </c>
      <c r="G4871" s="86"/>
    </row>
    <row r="4872" spans="1:7" x14ac:dyDescent="0.45">
      <c r="A4872" s="84">
        <v>0</v>
      </c>
      <c r="B4872" s="84">
        <v>0</v>
      </c>
      <c r="C4872" s="84"/>
      <c r="D4872" s="84">
        <v>2021</v>
      </c>
      <c r="E4872" s="84"/>
      <c r="F4872" s="85">
        <v>56.415160906624237</v>
      </c>
      <c r="G4872" s="86"/>
    </row>
    <row r="4873" spans="1:7" x14ac:dyDescent="0.45">
      <c r="A4873" s="84">
        <v>0</v>
      </c>
      <c r="B4873" s="84">
        <v>0</v>
      </c>
      <c r="C4873" s="84"/>
      <c r="D4873" s="84">
        <v>2021</v>
      </c>
      <c r="E4873" s="84"/>
      <c r="F4873" s="85">
        <v>0.96562067143152996</v>
      </c>
      <c r="G4873" s="86"/>
    </row>
    <row r="4874" spans="1:7" x14ac:dyDescent="0.45">
      <c r="A4874" s="84">
        <v>0</v>
      </c>
      <c r="B4874" s="84">
        <v>0</v>
      </c>
      <c r="C4874" s="84"/>
      <c r="D4874" s="84">
        <v>2021</v>
      </c>
      <c r="E4874" s="84"/>
      <c r="F4874" s="85">
        <v>26.238667004755481</v>
      </c>
      <c r="G4874" s="86"/>
    </row>
    <row r="4875" spans="1:7" x14ac:dyDescent="0.45">
      <c r="A4875" s="84">
        <v>0</v>
      </c>
      <c r="B4875" s="84">
        <v>0</v>
      </c>
      <c r="C4875" s="84"/>
      <c r="D4875" s="84">
        <v>2021</v>
      </c>
      <c r="E4875" s="84"/>
      <c r="F4875" s="85">
        <v>1.538248992395874</v>
      </c>
      <c r="G4875" s="86"/>
    </row>
    <row r="4876" spans="1:7" x14ac:dyDescent="0.45">
      <c r="A4876" s="84">
        <v>0</v>
      </c>
      <c r="B4876" s="84">
        <v>0</v>
      </c>
      <c r="C4876" s="84"/>
      <c r="D4876" s="84">
        <v>2021</v>
      </c>
      <c r="E4876" s="84"/>
      <c r="F4876" s="85">
        <v>0.51675760210456501</v>
      </c>
      <c r="G4876" s="86"/>
    </row>
    <row r="4877" spans="1:7" x14ac:dyDescent="0.45">
      <c r="A4877" s="84">
        <v>0</v>
      </c>
      <c r="B4877" s="84">
        <v>0</v>
      </c>
      <c r="C4877" s="84"/>
      <c r="D4877" s="84">
        <v>2021</v>
      </c>
      <c r="E4877" s="84"/>
      <c r="F4877" s="85">
        <v>27.768009948859721</v>
      </c>
      <c r="G4877" s="86"/>
    </row>
    <row r="4878" spans="1:7" x14ac:dyDescent="0.45">
      <c r="A4878" s="84">
        <v>0</v>
      </c>
      <c r="B4878" s="84">
        <v>0</v>
      </c>
      <c r="C4878" s="84"/>
      <c r="D4878" s="84">
        <v>2021</v>
      </c>
      <c r="E4878" s="84"/>
      <c r="F4878" s="85">
        <v>1.400015146030801</v>
      </c>
      <c r="G4878" s="86"/>
    </row>
    <row r="4879" spans="1:7" x14ac:dyDescent="0.45">
      <c r="A4879" s="84">
        <v>0</v>
      </c>
      <c r="B4879" s="84">
        <v>0</v>
      </c>
      <c r="C4879" s="84"/>
      <c r="D4879" s="84">
        <v>2021</v>
      </c>
      <c r="E4879" s="84"/>
      <c r="F4879" s="85">
        <v>51.960654786768167</v>
      </c>
      <c r="G4879" s="86"/>
    </row>
    <row r="4880" spans="1:7" x14ac:dyDescent="0.45">
      <c r="A4880" s="84">
        <v>0</v>
      </c>
      <c r="B4880" s="84">
        <v>0</v>
      </c>
      <c r="C4880" s="84"/>
      <c r="D4880" s="84">
        <v>2021</v>
      </c>
      <c r="E4880" s="84"/>
      <c r="F4880" s="85">
        <v>1.3642574494868911</v>
      </c>
      <c r="G4880" s="86"/>
    </row>
    <row r="4881" spans="1:7" x14ac:dyDescent="0.45">
      <c r="A4881" s="84">
        <v>0</v>
      </c>
      <c r="B4881" s="84">
        <v>0</v>
      </c>
      <c r="C4881" s="84"/>
      <c r="D4881" s="84">
        <v>2021</v>
      </c>
      <c r="E4881" s="84"/>
      <c r="F4881" s="85">
        <v>1.7378907620198349</v>
      </c>
      <c r="G4881" s="86"/>
    </row>
    <row r="4882" spans="1:7" x14ac:dyDescent="0.45">
      <c r="A4882" s="84">
        <v>0</v>
      </c>
      <c r="B4882" s="84">
        <v>0</v>
      </c>
      <c r="C4882" s="84"/>
      <c r="D4882" s="84">
        <v>2021</v>
      </c>
      <c r="E4882" s="84"/>
      <c r="F4882" s="85">
        <v>22.431246601420039</v>
      </c>
      <c r="G4882" s="86"/>
    </row>
    <row r="4883" spans="1:7" x14ac:dyDescent="0.45">
      <c r="A4883" s="84">
        <v>0</v>
      </c>
      <c r="B4883" s="84">
        <v>0</v>
      </c>
      <c r="C4883" s="84"/>
      <c r="D4883" s="84">
        <v>2021</v>
      </c>
      <c r="E4883" s="84"/>
      <c r="F4883" s="85">
        <v>2.0684905114774019</v>
      </c>
      <c r="G4883" s="86"/>
    </row>
    <row r="4884" spans="1:7" x14ac:dyDescent="0.45">
      <c r="A4884" s="84">
        <v>0</v>
      </c>
      <c r="B4884" s="84">
        <v>0</v>
      </c>
      <c r="C4884" s="84"/>
      <c r="D4884" s="84">
        <v>2021</v>
      </c>
      <c r="E4884" s="84"/>
      <c r="F4884" s="85">
        <v>31.190267993320141</v>
      </c>
      <c r="G4884" s="86"/>
    </row>
    <row r="4885" spans="1:7" x14ac:dyDescent="0.45">
      <c r="A4885" s="84">
        <v>0</v>
      </c>
      <c r="B4885" s="84">
        <v>0</v>
      </c>
      <c r="C4885" s="84"/>
      <c r="D4885" s="84">
        <v>2021</v>
      </c>
      <c r="E4885" s="84"/>
      <c r="F4885" s="85">
        <v>0.86228530361105205</v>
      </c>
      <c r="G4885" s="86"/>
    </row>
    <row r="4886" spans="1:7" x14ac:dyDescent="0.45">
      <c r="A4886" s="84">
        <v>0</v>
      </c>
      <c r="B4886" s="84">
        <v>0</v>
      </c>
      <c r="C4886" s="84"/>
      <c r="D4886" s="84">
        <v>2021</v>
      </c>
      <c r="E4886" s="84"/>
      <c r="F4886" s="85">
        <v>1.7956402549564789</v>
      </c>
      <c r="G4886" s="86"/>
    </row>
    <row r="4887" spans="1:7" x14ac:dyDescent="0.45">
      <c r="A4887" s="84">
        <v>0</v>
      </c>
      <c r="B4887" s="84">
        <v>0</v>
      </c>
      <c r="C4887" s="84"/>
      <c r="D4887" s="84">
        <v>2021</v>
      </c>
      <c r="E4887" s="84"/>
      <c r="F4887" s="85">
        <v>21.854396402342669</v>
      </c>
      <c r="G4887" s="86"/>
    </row>
    <row r="4888" spans="1:7" x14ac:dyDescent="0.45">
      <c r="A4888" s="84">
        <v>0</v>
      </c>
      <c r="B4888" s="84">
        <v>0</v>
      </c>
      <c r="C4888" s="84"/>
      <c r="D4888" s="84">
        <v>2021</v>
      </c>
      <c r="E4888" s="84"/>
      <c r="F4888" s="85">
        <v>30.570197814374449</v>
      </c>
      <c r="G4888" s="86"/>
    </row>
    <row r="4889" spans="1:7" x14ac:dyDescent="0.45">
      <c r="A4889" s="84">
        <v>0</v>
      </c>
      <c r="B4889" s="84">
        <v>0</v>
      </c>
      <c r="C4889" s="84"/>
      <c r="D4889" s="84">
        <v>2021</v>
      </c>
      <c r="E4889" s="84"/>
      <c r="F4889" s="85">
        <v>24.260365031598649</v>
      </c>
      <c r="G4889" s="86"/>
    </row>
    <row r="4890" spans="1:7" x14ac:dyDescent="0.45">
      <c r="A4890" s="84">
        <v>0</v>
      </c>
      <c r="B4890" s="84">
        <v>0</v>
      </c>
      <c r="C4890" s="84"/>
      <c r="D4890" s="84">
        <v>2021</v>
      </c>
      <c r="E4890" s="84"/>
      <c r="F4890" s="85">
        <v>28.874679458668481</v>
      </c>
      <c r="G4890" s="86"/>
    </row>
    <row r="4891" spans="1:7" x14ac:dyDescent="0.45">
      <c r="A4891" s="84">
        <v>0</v>
      </c>
      <c r="B4891" s="84">
        <v>0</v>
      </c>
      <c r="C4891" s="84"/>
      <c r="D4891" s="84">
        <v>2021</v>
      </c>
      <c r="E4891" s="84"/>
      <c r="F4891" s="85">
        <v>17.579662880137342</v>
      </c>
      <c r="G4891" s="86"/>
    </row>
    <row r="4892" spans="1:7" x14ac:dyDescent="0.45">
      <c r="A4892" s="84">
        <v>0</v>
      </c>
      <c r="B4892" s="84">
        <v>0</v>
      </c>
      <c r="C4892" s="84"/>
      <c r="D4892" s="84">
        <v>2021</v>
      </c>
      <c r="E4892" s="84"/>
      <c r="F4892" s="85">
        <v>2.0154682275883928</v>
      </c>
      <c r="G4892" s="86"/>
    </row>
    <row r="4893" spans="1:7" x14ac:dyDescent="0.45">
      <c r="A4893" s="84">
        <v>0</v>
      </c>
      <c r="B4893" s="84">
        <v>0</v>
      </c>
      <c r="C4893" s="84"/>
      <c r="D4893" s="84">
        <v>2021</v>
      </c>
      <c r="E4893" s="84"/>
      <c r="F4893" s="85">
        <v>29.900015311357169</v>
      </c>
      <c r="G4893" s="86"/>
    </row>
    <row r="4894" spans="1:7" x14ac:dyDescent="0.45">
      <c r="A4894" s="84">
        <v>0</v>
      </c>
      <c r="B4894" s="84">
        <v>0</v>
      </c>
      <c r="C4894" s="84"/>
      <c r="D4894" s="84">
        <v>2021</v>
      </c>
      <c r="E4894" s="84"/>
      <c r="F4894" s="85">
        <v>58.75901319597267</v>
      </c>
      <c r="G4894" s="86"/>
    </row>
    <row r="4895" spans="1:7" x14ac:dyDescent="0.45">
      <c r="A4895" s="84">
        <v>0</v>
      </c>
      <c r="B4895" s="84">
        <v>0</v>
      </c>
      <c r="C4895" s="84"/>
      <c r="D4895" s="84">
        <v>2021</v>
      </c>
      <c r="E4895" s="84"/>
      <c r="F4895" s="85">
        <v>7.3775066514654384</v>
      </c>
      <c r="G4895" s="86"/>
    </row>
    <row r="4896" spans="1:7" x14ac:dyDescent="0.45">
      <c r="A4896" s="84">
        <v>0</v>
      </c>
      <c r="B4896" s="84">
        <v>0</v>
      </c>
      <c r="C4896" s="84"/>
      <c r="D4896" s="84">
        <v>2021</v>
      </c>
      <c r="E4896" s="84"/>
      <c r="F4896" s="85">
        <v>21.831550538039028</v>
      </c>
      <c r="G4896" s="86"/>
    </row>
    <row r="4897" spans="1:7" x14ac:dyDescent="0.45">
      <c r="A4897" s="84">
        <v>0</v>
      </c>
      <c r="B4897" s="84">
        <v>0</v>
      </c>
      <c r="C4897" s="84"/>
      <c r="D4897" s="84">
        <v>2021</v>
      </c>
      <c r="E4897" s="84"/>
      <c r="F4897" s="85">
        <v>21.482243763375909</v>
      </c>
      <c r="G4897" s="86"/>
    </row>
    <row r="4898" spans="1:7" x14ac:dyDescent="0.45">
      <c r="A4898" s="84">
        <v>0</v>
      </c>
      <c r="B4898" s="84">
        <v>0</v>
      </c>
      <c r="C4898" s="84"/>
      <c r="D4898" s="84">
        <v>2021</v>
      </c>
      <c r="E4898" s="84"/>
      <c r="F4898" s="85">
        <v>17.694504052235359</v>
      </c>
      <c r="G4898" s="86"/>
    </row>
    <row r="4899" spans="1:7" x14ac:dyDescent="0.45">
      <c r="A4899" s="84">
        <v>0</v>
      </c>
      <c r="B4899" s="84">
        <v>0</v>
      </c>
      <c r="C4899" s="84"/>
      <c r="D4899" s="84">
        <v>2021</v>
      </c>
      <c r="E4899" s="84"/>
      <c r="F4899" s="85">
        <v>19.04288404294039</v>
      </c>
      <c r="G4899" s="86"/>
    </row>
    <row r="4900" spans="1:7" x14ac:dyDescent="0.45">
      <c r="A4900" s="84">
        <v>0</v>
      </c>
      <c r="B4900" s="84">
        <v>0</v>
      </c>
      <c r="C4900" s="84"/>
      <c r="D4900" s="84">
        <v>2021</v>
      </c>
      <c r="E4900" s="84"/>
      <c r="F4900" s="85">
        <v>39.434280015556773</v>
      </c>
      <c r="G4900" s="86"/>
    </row>
    <row r="4901" spans="1:7" x14ac:dyDescent="0.45">
      <c r="A4901" s="84">
        <v>0</v>
      </c>
      <c r="B4901" s="84">
        <v>0</v>
      </c>
      <c r="C4901" s="84"/>
      <c r="D4901" s="84">
        <v>2021</v>
      </c>
      <c r="E4901" s="84"/>
      <c r="F4901" s="85">
        <v>61.834375357997892</v>
      </c>
      <c r="G4901" s="86"/>
    </row>
    <row r="4902" spans="1:7" x14ac:dyDescent="0.45">
      <c r="A4902" s="84">
        <v>0</v>
      </c>
      <c r="B4902" s="84">
        <v>0</v>
      </c>
      <c r="C4902" s="84"/>
      <c r="D4902" s="84">
        <v>2021</v>
      </c>
      <c r="E4902" s="84"/>
      <c r="F4902" s="85">
        <v>28.815604102688859</v>
      </c>
      <c r="G4902" s="86"/>
    </row>
    <row r="4903" spans="1:7" x14ac:dyDescent="0.45">
      <c r="A4903" s="84">
        <v>0</v>
      </c>
      <c r="B4903" s="84">
        <v>0</v>
      </c>
      <c r="C4903" s="84"/>
      <c r="D4903" s="84">
        <v>2021</v>
      </c>
      <c r="E4903" s="84"/>
      <c r="F4903" s="85">
        <v>12.50726324935429</v>
      </c>
      <c r="G4903" s="86"/>
    </row>
    <row r="4904" spans="1:7" x14ac:dyDescent="0.45">
      <c r="A4904" s="84">
        <v>0</v>
      </c>
      <c r="B4904" s="84">
        <v>0</v>
      </c>
      <c r="C4904" s="84"/>
      <c r="D4904" s="84">
        <v>2021</v>
      </c>
      <c r="E4904" s="84"/>
      <c r="F4904" s="85">
        <v>11.68031502784264</v>
      </c>
      <c r="G4904" s="86"/>
    </row>
    <row r="4905" spans="1:7" x14ac:dyDescent="0.45">
      <c r="A4905" s="84">
        <v>0</v>
      </c>
      <c r="B4905" s="84">
        <v>0</v>
      </c>
      <c r="C4905" s="84"/>
      <c r="D4905" s="84">
        <v>2021</v>
      </c>
      <c r="E4905" s="84"/>
      <c r="F4905" s="85">
        <v>16.902602918410381</v>
      </c>
      <c r="G4905" s="86"/>
    </row>
    <row r="4906" spans="1:7" x14ac:dyDescent="0.45">
      <c r="A4906" s="84">
        <v>0</v>
      </c>
      <c r="B4906" s="84">
        <v>0</v>
      </c>
      <c r="C4906" s="84"/>
      <c r="D4906" s="84">
        <v>2021</v>
      </c>
      <c r="E4906" s="84"/>
      <c r="F4906" s="85">
        <v>4.8847544781594463</v>
      </c>
      <c r="G4906" s="86"/>
    </row>
    <row r="4907" spans="1:7" x14ac:dyDescent="0.45">
      <c r="A4907" s="84">
        <v>0</v>
      </c>
      <c r="B4907" s="84">
        <v>0</v>
      </c>
      <c r="C4907" s="84"/>
      <c r="D4907" s="84">
        <v>2021</v>
      </c>
      <c r="E4907" s="84"/>
      <c r="F4907" s="85">
        <v>27.741600087208869</v>
      </c>
      <c r="G4907" s="86"/>
    </row>
    <row r="4908" spans="1:7" x14ac:dyDescent="0.45">
      <c r="A4908" s="84">
        <v>0</v>
      </c>
      <c r="B4908" s="84">
        <v>0</v>
      </c>
      <c r="C4908" s="84"/>
      <c r="D4908" s="84">
        <v>2021</v>
      </c>
      <c r="E4908" s="84"/>
      <c r="F4908" s="85">
        <v>31.652145443510161</v>
      </c>
      <c r="G4908" s="86"/>
    </row>
    <row r="4909" spans="1:7" x14ac:dyDescent="0.45">
      <c r="A4909" s="84">
        <v>0</v>
      </c>
      <c r="B4909" s="84">
        <v>0</v>
      </c>
      <c r="C4909" s="84"/>
      <c r="D4909" s="84">
        <v>2021</v>
      </c>
      <c r="E4909" s="84"/>
      <c r="F4909" s="85">
        <v>35.919893971973792</v>
      </c>
      <c r="G4909" s="86"/>
    </row>
    <row r="4910" spans="1:7" x14ac:dyDescent="0.45">
      <c r="A4910" s="84">
        <v>0</v>
      </c>
      <c r="B4910" s="84">
        <v>0</v>
      </c>
      <c r="C4910" s="84"/>
      <c r="D4910" s="84">
        <v>2021</v>
      </c>
      <c r="E4910" s="84"/>
      <c r="F4910" s="85">
        <v>2.8310920882104562</v>
      </c>
      <c r="G4910" s="86"/>
    </row>
    <row r="4911" spans="1:7" x14ac:dyDescent="0.45">
      <c r="A4911" s="84">
        <v>0</v>
      </c>
      <c r="B4911" s="84">
        <v>0</v>
      </c>
      <c r="C4911" s="84"/>
      <c r="D4911" s="84">
        <v>2021</v>
      </c>
      <c r="E4911" s="84"/>
      <c r="F4911" s="85">
        <v>1.4408117011653261</v>
      </c>
      <c r="G4911" s="86"/>
    </row>
    <row r="4912" spans="1:7" x14ac:dyDescent="0.45">
      <c r="A4912" s="84">
        <v>0</v>
      </c>
      <c r="B4912" s="84">
        <v>0</v>
      </c>
      <c r="C4912" s="84"/>
      <c r="D4912" s="84">
        <v>2021</v>
      </c>
      <c r="E4912" s="84"/>
      <c r="F4912" s="85">
        <v>20.841139677935921</v>
      </c>
      <c r="G4912" s="86"/>
    </row>
    <row r="4913" spans="1:7" x14ac:dyDescent="0.45">
      <c r="A4913" s="84">
        <v>0</v>
      </c>
      <c r="B4913" s="84">
        <v>0</v>
      </c>
      <c r="C4913" s="84"/>
      <c r="D4913" s="84">
        <v>2021</v>
      </c>
      <c r="E4913" s="84"/>
      <c r="F4913" s="85">
        <v>32.446151140200193</v>
      </c>
      <c r="G4913" s="86"/>
    </row>
    <row r="4914" spans="1:7" x14ac:dyDescent="0.45">
      <c r="A4914" s="84">
        <v>0</v>
      </c>
      <c r="B4914" s="84">
        <v>0</v>
      </c>
      <c r="C4914" s="84"/>
      <c r="D4914" s="84">
        <v>2021</v>
      </c>
      <c r="E4914" s="84"/>
      <c r="F4914" s="85">
        <v>8.2290611518833945</v>
      </c>
      <c r="G4914" s="86"/>
    </row>
    <row r="4915" spans="1:7" x14ac:dyDescent="0.45">
      <c r="A4915" s="84">
        <v>0</v>
      </c>
      <c r="B4915" s="84">
        <v>0</v>
      </c>
      <c r="C4915" s="84"/>
      <c r="D4915" s="84">
        <v>2021</v>
      </c>
      <c r="E4915" s="84"/>
      <c r="F4915" s="85">
        <v>14.50912551353769</v>
      </c>
      <c r="G4915" s="86"/>
    </row>
    <row r="4916" spans="1:7" x14ac:dyDescent="0.45">
      <c r="A4916" s="84">
        <v>0</v>
      </c>
      <c r="B4916" s="84">
        <v>0</v>
      </c>
      <c r="C4916" s="84"/>
      <c r="D4916" s="84">
        <v>2021</v>
      </c>
      <c r="E4916" s="84"/>
      <c r="F4916" s="85">
        <v>48.586686049179427</v>
      </c>
      <c r="G4916" s="86"/>
    </row>
    <row r="4917" spans="1:7" x14ac:dyDescent="0.45">
      <c r="A4917" s="84">
        <v>0</v>
      </c>
      <c r="B4917" s="84">
        <v>0</v>
      </c>
      <c r="C4917" s="84"/>
      <c r="D4917" s="84">
        <v>2021</v>
      </c>
      <c r="E4917" s="84"/>
      <c r="F4917" s="85">
        <v>7.5074799358501823</v>
      </c>
      <c r="G4917" s="86"/>
    </row>
    <row r="4918" spans="1:7" x14ac:dyDescent="0.45">
      <c r="A4918" s="84">
        <v>0</v>
      </c>
      <c r="B4918" s="84">
        <v>0</v>
      </c>
      <c r="C4918" s="84"/>
      <c r="D4918" s="84">
        <v>2021</v>
      </c>
      <c r="E4918" s="84"/>
      <c r="F4918" s="85">
        <v>5.7187626728966423</v>
      </c>
      <c r="G4918" s="86"/>
    </row>
    <row r="4919" spans="1:7" x14ac:dyDescent="0.45">
      <c r="A4919" s="84">
        <v>0</v>
      </c>
      <c r="B4919" s="84">
        <v>0</v>
      </c>
      <c r="C4919" s="84"/>
      <c r="D4919" s="84">
        <v>2021</v>
      </c>
      <c r="E4919" s="84"/>
      <c r="F4919" s="85">
        <v>50.396984770108197</v>
      </c>
      <c r="G4919" s="86"/>
    </row>
    <row r="4920" spans="1:7" x14ac:dyDescent="0.45">
      <c r="A4920" s="84">
        <v>0</v>
      </c>
      <c r="B4920" s="84">
        <v>0</v>
      </c>
      <c r="C4920" s="84"/>
      <c r="D4920" s="84">
        <v>2021</v>
      </c>
      <c r="E4920" s="84"/>
      <c r="F4920" s="85">
        <v>8.3245725576799483</v>
      </c>
      <c r="G4920" s="86"/>
    </row>
    <row r="4921" spans="1:7" x14ac:dyDescent="0.45">
      <c r="A4921" s="84">
        <v>0</v>
      </c>
      <c r="B4921" s="84">
        <v>0</v>
      </c>
      <c r="C4921" s="84"/>
      <c r="D4921" s="84">
        <v>2021</v>
      </c>
      <c r="E4921" s="84"/>
      <c r="F4921" s="85">
        <v>52.515301792516631</v>
      </c>
      <c r="G4921" s="86"/>
    </row>
    <row r="4922" spans="1:7" x14ac:dyDescent="0.45">
      <c r="A4922" s="84">
        <v>0</v>
      </c>
      <c r="B4922" s="84">
        <v>0</v>
      </c>
      <c r="C4922" s="84"/>
      <c r="D4922" s="84">
        <v>2021</v>
      </c>
      <c r="E4922" s="84"/>
      <c r="F4922" s="85">
        <v>43.383171525092408</v>
      </c>
      <c r="G4922" s="86"/>
    </row>
    <row r="4923" spans="1:7" x14ac:dyDescent="0.45">
      <c r="A4923" s="84">
        <v>0</v>
      </c>
      <c r="B4923" s="84">
        <v>0</v>
      </c>
      <c r="C4923" s="84"/>
      <c r="D4923" s="84">
        <v>2021</v>
      </c>
      <c r="E4923" s="84"/>
      <c r="F4923" s="85">
        <v>44.759361088450383</v>
      </c>
      <c r="G4923" s="86"/>
    </row>
    <row r="4924" spans="1:7" x14ac:dyDescent="0.45">
      <c r="A4924" s="84">
        <v>0</v>
      </c>
      <c r="B4924" s="84">
        <v>0</v>
      </c>
      <c r="C4924" s="84"/>
      <c r="D4924" s="84">
        <v>2021</v>
      </c>
      <c r="E4924" s="84"/>
      <c r="F4924" s="85">
        <v>23.99307266793603</v>
      </c>
      <c r="G4924" s="86"/>
    </row>
    <row r="4925" spans="1:7" x14ac:dyDescent="0.45">
      <c r="A4925" s="84">
        <v>0</v>
      </c>
      <c r="B4925" s="84">
        <v>0</v>
      </c>
      <c r="C4925" s="84"/>
      <c r="D4925" s="84">
        <v>2021</v>
      </c>
      <c r="E4925" s="84"/>
      <c r="F4925" s="85">
        <v>34.519091361519912</v>
      </c>
      <c r="G4925" s="86"/>
    </row>
    <row r="4926" spans="1:7" x14ac:dyDescent="0.45">
      <c r="A4926" s="84">
        <v>0</v>
      </c>
      <c r="B4926" s="84">
        <v>0</v>
      </c>
      <c r="C4926" s="84"/>
      <c r="D4926" s="84">
        <v>2021</v>
      </c>
      <c r="E4926" s="84"/>
      <c r="F4926" s="85">
        <v>41.318035751563301</v>
      </c>
      <c r="G4926" s="86"/>
    </row>
    <row r="4927" spans="1:7" x14ac:dyDescent="0.45">
      <c r="A4927" s="84">
        <v>0</v>
      </c>
      <c r="B4927" s="84">
        <v>0</v>
      </c>
      <c r="C4927" s="84"/>
      <c r="D4927" s="84">
        <v>2021</v>
      </c>
      <c r="E4927" s="84"/>
      <c r="F4927" s="85">
        <v>27.717412996766772</v>
      </c>
      <c r="G4927" s="86"/>
    </row>
    <row r="4928" spans="1:7" x14ac:dyDescent="0.45">
      <c r="A4928" s="84">
        <v>0</v>
      </c>
      <c r="B4928" s="84">
        <v>0</v>
      </c>
      <c r="C4928" s="84"/>
      <c r="D4928" s="84">
        <v>2021</v>
      </c>
      <c r="E4928" s="84"/>
      <c r="F4928" s="85">
        <v>16.14489584360642</v>
      </c>
      <c r="G4928" s="86"/>
    </row>
    <row r="4929" spans="1:7" x14ac:dyDescent="0.45">
      <c r="A4929" s="84">
        <v>0</v>
      </c>
      <c r="B4929" s="84">
        <v>0</v>
      </c>
      <c r="C4929" s="84"/>
      <c r="D4929" s="84">
        <v>2021</v>
      </c>
      <c r="E4929" s="84"/>
      <c r="F4929" s="85">
        <v>7.0115811927099143</v>
      </c>
      <c r="G4929" s="86"/>
    </row>
    <row r="4930" spans="1:7" x14ac:dyDescent="0.45">
      <c r="A4930" s="84">
        <v>0</v>
      </c>
      <c r="B4930" s="84">
        <v>0</v>
      </c>
      <c r="C4930" s="84"/>
      <c r="D4930" s="84">
        <v>2021</v>
      </c>
      <c r="E4930" s="84"/>
      <c r="F4930" s="85">
        <v>18.646491002454059</v>
      </c>
      <c r="G4930" s="86"/>
    </row>
    <row r="4931" spans="1:7" x14ac:dyDescent="0.45">
      <c r="A4931" s="84">
        <v>0</v>
      </c>
      <c r="B4931" s="84">
        <v>0</v>
      </c>
      <c r="C4931" s="84"/>
      <c r="D4931" s="84">
        <v>2021</v>
      </c>
      <c r="E4931" s="84"/>
      <c r="F4931" s="85">
        <v>16.749165594088989</v>
      </c>
      <c r="G4931" s="86"/>
    </row>
    <row r="4932" spans="1:7" x14ac:dyDescent="0.45">
      <c r="A4932" s="84">
        <v>0</v>
      </c>
      <c r="B4932" s="84">
        <v>0</v>
      </c>
      <c r="C4932" s="84"/>
      <c r="D4932" s="84">
        <v>2021</v>
      </c>
      <c r="E4932" s="84"/>
      <c r="F4932" s="85">
        <v>91.119483758904607</v>
      </c>
      <c r="G4932" s="86"/>
    </row>
    <row r="4933" spans="1:7" x14ac:dyDescent="0.45">
      <c r="A4933" s="84">
        <v>0</v>
      </c>
      <c r="B4933" s="84">
        <v>0</v>
      </c>
      <c r="C4933" s="84"/>
      <c r="D4933" s="84">
        <v>2021</v>
      </c>
      <c r="E4933" s="84"/>
      <c r="F4933" s="85">
        <v>0.69942817015398495</v>
      </c>
      <c r="G4933" s="86"/>
    </row>
    <row r="4934" spans="1:7" x14ac:dyDescent="0.45">
      <c r="A4934" s="84">
        <v>0</v>
      </c>
      <c r="B4934" s="84">
        <v>0</v>
      </c>
      <c r="C4934" s="84"/>
      <c r="D4934" s="84">
        <v>2021</v>
      </c>
      <c r="E4934" s="84"/>
      <c r="F4934" s="85">
        <v>34.208309478551968</v>
      </c>
      <c r="G4934" s="86"/>
    </row>
    <row r="4935" spans="1:7" x14ac:dyDescent="0.45">
      <c r="A4935" s="84">
        <v>0</v>
      </c>
      <c r="B4935" s="84">
        <v>0</v>
      </c>
      <c r="C4935" s="84"/>
      <c r="D4935" s="84">
        <v>2021</v>
      </c>
      <c r="E4935" s="84"/>
      <c r="F4935" s="85">
        <v>31.794514747133469</v>
      </c>
      <c r="G4935" s="86"/>
    </row>
    <row r="4936" spans="1:7" x14ac:dyDescent="0.45">
      <c r="A4936" s="84">
        <v>0</v>
      </c>
      <c r="B4936" s="84">
        <v>0</v>
      </c>
      <c r="C4936" s="84"/>
      <c r="D4936" s="84">
        <v>2021</v>
      </c>
      <c r="E4936" s="84"/>
      <c r="F4936" s="85">
        <v>1.000001739653003</v>
      </c>
      <c r="G4936" s="86"/>
    </row>
    <row r="4937" spans="1:7" x14ac:dyDescent="0.45">
      <c r="A4937" s="84">
        <v>0</v>
      </c>
      <c r="B4937" s="84">
        <v>0</v>
      </c>
      <c r="C4937" s="84"/>
      <c r="D4937" s="84">
        <v>2021</v>
      </c>
      <c r="E4937" s="84"/>
      <c r="F4937" s="85">
        <v>0.90606744832576602</v>
      </c>
      <c r="G4937" s="86"/>
    </row>
    <row r="4938" spans="1:7" x14ac:dyDescent="0.45">
      <c r="A4938" s="84">
        <v>0</v>
      </c>
      <c r="B4938" s="84">
        <v>0</v>
      </c>
      <c r="C4938" s="84"/>
      <c r="D4938" s="84">
        <v>2021</v>
      </c>
      <c r="E4938" s="84"/>
      <c r="F4938" s="85">
        <v>40.697251218530361</v>
      </c>
      <c r="G4938" s="86"/>
    </row>
    <row r="4939" spans="1:7" x14ac:dyDescent="0.45">
      <c r="A4939" s="84">
        <v>0</v>
      </c>
      <c r="B4939" s="84">
        <v>0</v>
      </c>
      <c r="C4939" s="84"/>
      <c r="D4939" s="84">
        <v>2021</v>
      </c>
      <c r="E4939" s="84"/>
      <c r="F4939" s="85">
        <v>27.756139709952009</v>
      </c>
      <c r="G4939" s="86"/>
    </row>
    <row r="4940" spans="1:7" x14ac:dyDescent="0.45">
      <c r="A4940" s="84">
        <v>0</v>
      </c>
      <c r="B4940" s="84">
        <v>0</v>
      </c>
      <c r="C4940" s="84"/>
      <c r="D4940" s="84">
        <v>2021</v>
      </c>
      <c r="E4940" s="84"/>
      <c r="F4940" s="85">
        <v>17.200621138645591</v>
      </c>
      <c r="G4940" s="86"/>
    </row>
    <row r="4941" spans="1:7" x14ac:dyDescent="0.45">
      <c r="A4941" s="84">
        <v>0</v>
      </c>
      <c r="B4941" s="84">
        <v>0</v>
      </c>
      <c r="C4941" s="84"/>
      <c r="D4941" s="84">
        <v>2021</v>
      </c>
      <c r="E4941" s="84"/>
      <c r="F4941" s="85">
        <v>17.522221404580961</v>
      </c>
      <c r="G4941" s="86"/>
    </row>
    <row r="4942" spans="1:7" x14ac:dyDescent="0.45">
      <c r="A4942" s="84">
        <v>0</v>
      </c>
      <c r="B4942" s="84">
        <v>0</v>
      </c>
      <c r="C4942" s="84"/>
      <c r="D4942" s="84">
        <v>2021</v>
      </c>
      <c r="E4942" s="84"/>
      <c r="F4942" s="85">
        <v>2.7432615515762762</v>
      </c>
      <c r="G4942" s="86"/>
    </row>
    <row r="4943" spans="1:7" x14ac:dyDescent="0.45">
      <c r="A4943" s="84">
        <v>0</v>
      </c>
      <c r="B4943" s="84">
        <v>0</v>
      </c>
      <c r="C4943" s="84"/>
      <c r="D4943" s="84">
        <v>2021</v>
      </c>
      <c r="E4943" s="84"/>
      <c r="F4943" s="85">
        <v>13.74762474966281</v>
      </c>
      <c r="G4943" s="86"/>
    </row>
    <row r="4944" spans="1:7" x14ac:dyDescent="0.45">
      <c r="A4944" s="84">
        <v>0</v>
      </c>
      <c r="B4944" s="84">
        <v>0</v>
      </c>
      <c r="C4944" s="84"/>
      <c r="D4944" s="84">
        <v>2021</v>
      </c>
      <c r="E4944" s="84"/>
      <c r="F4944" s="85">
        <v>10.41553857394574</v>
      </c>
      <c r="G4944" s="86"/>
    </row>
    <row r="4945" spans="1:7" x14ac:dyDescent="0.45">
      <c r="A4945" s="84">
        <v>0</v>
      </c>
      <c r="B4945" s="84">
        <v>0</v>
      </c>
      <c r="C4945" s="84"/>
      <c r="D4945" s="84">
        <v>2021</v>
      </c>
      <c r="E4945" s="84"/>
      <c r="F4945" s="85">
        <v>41.403566453896907</v>
      </c>
      <c r="G4945" s="86"/>
    </row>
    <row r="4946" spans="1:7" x14ac:dyDescent="0.45">
      <c r="A4946" s="84">
        <v>0</v>
      </c>
      <c r="B4946" s="84">
        <v>0</v>
      </c>
      <c r="C4946" s="84"/>
      <c r="D4946" s="84">
        <v>2021</v>
      </c>
      <c r="E4946" s="84"/>
      <c r="F4946" s="85">
        <v>9.3777866442227555</v>
      </c>
      <c r="G4946" s="86"/>
    </row>
    <row r="4947" spans="1:7" x14ac:dyDescent="0.45">
      <c r="A4947" s="84">
        <v>0</v>
      </c>
      <c r="B4947" s="84">
        <v>0</v>
      </c>
      <c r="C4947" s="84"/>
      <c r="D4947" s="84">
        <v>2021</v>
      </c>
      <c r="E4947" s="84"/>
      <c r="F4947" s="85">
        <v>27.375859325911701</v>
      </c>
      <c r="G4947" s="86"/>
    </row>
    <row r="4948" spans="1:7" x14ac:dyDescent="0.45">
      <c r="A4948" s="84">
        <v>0</v>
      </c>
      <c r="B4948" s="84">
        <v>0</v>
      </c>
      <c r="C4948" s="84"/>
      <c r="D4948" s="84">
        <v>2021</v>
      </c>
      <c r="E4948" s="84"/>
      <c r="F4948" s="85">
        <v>17.816988567293841</v>
      </c>
      <c r="G4948" s="86"/>
    </row>
    <row r="4949" spans="1:7" x14ac:dyDescent="0.45">
      <c r="A4949" s="84">
        <v>0</v>
      </c>
      <c r="B4949" s="84">
        <v>0</v>
      </c>
      <c r="C4949" s="84"/>
      <c r="D4949" s="84">
        <v>2021</v>
      </c>
      <c r="E4949" s="84"/>
      <c r="F4949" s="85">
        <v>25.05809170642684</v>
      </c>
      <c r="G4949" s="86"/>
    </row>
    <row r="4950" spans="1:7" x14ac:dyDescent="0.45">
      <c r="A4950" s="84">
        <v>0</v>
      </c>
      <c r="B4950" s="84">
        <v>0</v>
      </c>
      <c r="C4950" s="84"/>
      <c r="D4950" s="84">
        <v>2021</v>
      </c>
      <c r="E4950" s="84"/>
      <c r="F4950" s="85">
        <v>10.510449687130651</v>
      </c>
      <c r="G4950" s="86"/>
    </row>
    <row r="4951" spans="1:7" x14ac:dyDescent="0.45">
      <c r="A4951" s="84">
        <v>0</v>
      </c>
      <c r="B4951" s="84">
        <v>0</v>
      </c>
      <c r="C4951" s="84"/>
      <c r="D4951" s="84">
        <v>2021</v>
      </c>
      <c r="E4951" s="84"/>
      <c r="F4951" s="85">
        <v>25.789527508084859</v>
      </c>
      <c r="G4951" s="86"/>
    </row>
    <row r="4952" spans="1:7" x14ac:dyDescent="0.45">
      <c r="A4952" s="84">
        <v>0</v>
      </c>
      <c r="B4952" s="84">
        <v>0</v>
      </c>
      <c r="C4952" s="84"/>
      <c r="D4952" s="84">
        <v>2021</v>
      </c>
      <c r="E4952" s="84"/>
      <c r="F4952" s="85">
        <v>30.173591889478509</v>
      </c>
      <c r="G4952" s="86"/>
    </row>
    <row r="4953" spans="1:7" x14ac:dyDescent="0.45">
      <c r="A4953" s="84">
        <v>0</v>
      </c>
      <c r="B4953" s="84">
        <v>0</v>
      </c>
      <c r="C4953" s="84"/>
      <c r="D4953" s="84">
        <v>2021</v>
      </c>
      <c r="E4953" s="84"/>
      <c r="F4953" s="85">
        <v>46.938243220536897</v>
      </c>
      <c r="G4953" s="86"/>
    </row>
    <row r="4954" spans="1:7" x14ac:dyDescent="0.45">
      <c r="A4954" s="84">
        <v>0</v>
      </c>
      <c r="B4954" s="84">
        <v>0</v>
      </c>
      <c r="C4954" s="84"/>
      <c r="D4954" s="84">
        <v>2021</v>
      </c>
      <c r="E4954" s="84"/>
      <c r="F4954" s="85">
        <v>23.15102651974</v>
      </c>
      <c r="G4954" s="86"/>
    </row>
    <row r="4955" spans="1:7" x14ac:dyDescent="0.45">
      <c r="A4955" s="84">
        <v>0</v>
      </c>
      <c r="B4955" s="84">
        <v>0</v>
      </c>
      <c r="C4955" s="84"/>
      <c r="D4955" s="84">
        <v>2021</v>
      </c>
      <c r="E4955" s="84"/>
      <c r="F4955" s="85">
        <v>16.26075330466205</v>
      </c>
      <c r="G4955" s="86"/>
    </row>
    <row r="4956" spans="1:7" x14ac:dyDescent="0.45">
      <c r="A4956" s="84">
        <v>0</v>
      </c>
      <c r="B4956" s="84">
        <v>0</v>
      </c>
      <c r="C4956" s="84"/>
      <c r="D4956" s="84">
        <v>2021</v>
      </c>
      <c r="E4956" s="84"/>
      <c r="F4956" s="85">
        <v>26.600437285188931</v>
      </c>
      <c r="G4956" s="86"/>
    </row>
    <row r="4957" spans="1:7" x14ac:dyDescent="0.45">
      <c r="A4957" s="84">
        <v>0</v>
      </c>
      <c r="B4957" s="84">
        <v>0</v>
      </c>
      <c r="C4957" s="84"/>
      <c r="D4957" s="84">
        <v>2021</v>
      </c>
      <c r="E4957" s="84"/>
      <c r="F4957" s="85">
        <v>14.68734593816108</v>
      </c>
      <c r="G4957" s="86"/>
    </row>
    <row r="4958" spans="1:7" x14ac:dyDescent="0.45">
      <c r="A4958" s="84">
        <v>0</v>
      </c>
      <c r="B4958" s="84">
        <v>0</v>
      </c>
      <c r="C4958" s="84"/>
      <c r="D4958" s="84">
        <v>2021</v>
      </c>
      <c r="E4958" s="84"/>
      <c r="F4958" s="85">
        <v>33.672435393689099</v>
      </c>
      <c r="G4958" s="86"/>
    </row>
    <row r="4959" spans="1:7" x14ac:dyDescent="0.45">
      <c r="A4959" s="84">
        <v>0</v>
      </c>
      <c r="B4959" s="84">
        <v>0</v>
      </c>
      <c r="C4959" s="84"/>
      <c r="D4959" s="84">
        <v>2021</v>
      </c>
      <c r="E4959" s="84"/>
      <c r="F4959" s="85">
        <v>22.46946795903969</v>
      </c>
      <c r="G4959" s="86"/>
    </row>
    <row r="4960" spans="1:7" x14ac:dyDescent="0.45">
      <c r="A4960" s="84">
        <v>0</v>
      </c>
      <c r="B4960" s="84">
        <v>0</v>
      </c>
      <c r="C4960" s="84"/>
      <c r="D4960" s="84">
        <v>2021</v>
      </c>
      <c r="E4960" s="84"/>
      <c r="F4960" s="85">
        <v>19.783258787854791</v>
      </c>
      <c r="G4960" s="86"/>
    </row>
    <row r="4961" spans="1:7" x14ac:dyDescent="0.45">
      <c r="A4961" s="84">
        <v>0</v>
      </c>
      <c r="B4961" s="84">
        <v>0</v>
      </c>
      <c r="C4961" s="84"/>
      <c r="D4961" s="84">
        <v>2021</v>
      </c>
      <c r="E4961" s="84"/>
      <c r="F4961" s="85">
        <v>47.319018160873597</v>
      </c>
      <c r="G4961" s="86"/>
    </row>
    <row r="4962" spans="1:7" x14ac:dyDescent="0.45">
      <c r="A4962" s="84">
        <v>0</v>
      </c>
      <c r="B4962" s="84">
        <v>0</v>
      </c>
      <c r="C4962" s="84"/>
      <c r="D4962" s="84">
        <v>2021</v>
      </c>
      <c r="E4962" s="84"/>
      <c r="F4962" s="85">
        <v>42.337181656968987</v>
      </c>
      <c r="G4962" s="86"/>
    </row>
    <row r="4963" spans="1:7" x14ac:dyDescent="0.45">
      <c r="A4963" s="84">
        <v>0</v>
      </c>
      <c r="B4963" s="84">
        <v>0</v>
      </c>
      <c r="C4963" s="84"/>
      <c r="D4963" s="84">
        <v>2021</v>
      </c>
      <c r="E4963" s="84"/>
      <c r="F4963" s="85">
        <v>23.055928533361179</v>
      </c>
      <c r="G4963" s="86"/>
    </row>
    <row r="4964" spans="1:7" x14ac:dyDescent="0.45">
      <c r="A4964" s="84">
        <v>0</v>
      </c>
      <c r="B4964" s="84">
        <v>0</v>
      </c>
      <c r="C4964" s="84"/>
      <c r="D4964" s="84">
        <v>2021</v>
      </c>
      <c r="E4964" s="84"/>
      <c r="F4964" s="85">
        <v>2.7119681428316782</v>
      </c>
      <c r="G4964" s="86"/>
    </row>
    <row r="4965" spans="1:7" x14ac:dyDescent="0.45">
      <c r="A4965" s="84">
        <v>0</v>
      </c>
      <c r="B4965" s="84">
        <v>0</v>
      </c>
      <c r="C4965" s="84"/>
      <c r="D4965" s="84">
        <v>2021</v>
      </c>
      <c r="E4965" s="84"/>
      <c r="F4965" s="85">
        <v>7.0754919521208404</v>
      </c>
      <c r="G4965" s="86"/>
    </row>
    <row r="4966" spans="1:7" x14ac:dyDescent="0.45">
      <c r="A4966" s="84">
        <v>0</v>
      </c>
      <c r="B4966" s="84">
        <v>0</v>
      </c>
      <c r="C4966" s="84"/>
      <c r="D4966" s="84">
        <v>2021</v>
      </c>
      <c r="E4966" s="84"/>
      <c r="F4966" s="85">
        <v>7.1778670109586296</v>
      </c>
      <c r="G4966" s="86"/>
    </row>
    <row r="4967" spans="1:7" x14ac:dyDescent="0.45">
      <c r="A4967" s="84">
        <v>0</v>
      </c>
      <c r="B4967" s="84">
        <v>0</v>
      </c>
      <c r="C4967" s="84"/>
      <c r="D4967" s="84">
        <v>2021</v>
      </c>
      <c r="E4967" s="84"/>
      <c r="F4967" s="85">
        <v>5.5402138732126618</v>
      </c>
      <c r="G4967" s="86"/>
    </row>
    <row r="4968" spans="1:7" x14ac:dyDescent="0.45">
      <c r="A4968" s="84">
        <v>0</v>
      </c>
      <c r="B4968" s="84">
        <v>0</v>
      </c>
      <c r="C4968" s="84"/>
      <c r="D4968" s="84">
        <v>2021</v>
      </c>
      <c r="E4968" s="84"/>
      <c r="F4968" s="85">
        <v>1.4924881659464171</v>
      </c>
      <c r="G4968" s="86"/>
    </row>
    <row r="4969" spans="1:7" x14ac:dyDescent="0.45">
      <c r="A4969" s="84">
        <v>0</v>
      </c>
      <c r="B4969" s="84">
        <v>0</v>
      </c>
      <c r="C4969" s="84"/>
      <c r="D4969" s="84">
        <v>2021</v>
      </c>
      <c r="E4969" s="84"/>
      <c r="F4969" s="85">
        <v>20.314093420588119</v>
      </c>
      <c r="G4969" s="86"/>
    </row>
    <row r="4970" spans="1:7" x14ac:dyDescent="0.45">
      <c r="A4970" s="84">
        <v>0</v>
      </c>
      <c r="B4970" s="84">
        <v>0</v>
      </c>
      <c r="C4970" s="84"/>
      <c r="D4970" s="84">
        <v>2021</v>
      </c>
      <c r="E4970" s="84"/>
      <c r="F4970" s="85">
        <v>33.805279661973692</v>
      </c>
      <c r="G4970" s="86"/>
    </row>
    <row r="4971" spans="1:7" x14ac:dyDescent="0.45">
      <c r="A4971" s="84">
        <v>0</v>
      </c>
      <c r="B4971" s="84">
        <v>0</v>
      </c>
      <c r="C4971" s="84"/>
      <c r="D4971" s="84">
        <v>2021</v>
      </c>
      <c r="E4971" s="84"/>
      <c r="F4971" s="85">
        <v>29.361141397972229</v>
      </c>
      <c r="G4971" s="86"/>
    </row>
    <row r="4972" spans="1:7" x14ac:dyDescent="0.45">
      <c r="A4972" s="84">
        <v>0</v>
      </c>
      <c r="B4972" s="84">
        <v>0</v>
      </c>
      <c r="C4972" s="84"/>
      <c r="D4972" s="84">
        <v>2021</v>
      </c>
      <c r="E4972" s="84"/>
      <c r="F4972" s="85">
        <v>36.874909399459341</v>
      </c>
      <c r="G4972" s="86"/>
    </row>
    <row r="4973" spans="1:7" x14ac:dyDescent="0.45">
      <c r="A4973" s="84">
        <v>0</v>
      </c>
      <c r="B4973" s="84">
        <v>0</v>
      </c>
      <c r="C4973" s="84"/>
      <c r="D4973" s="84">
        <v>2021</v>
      </c>
      <c r="E4973" s="84"/>
      <c r="F4973" s="85">
        <v>31.236485840093529</v>
      </c>
      <c r="G4973" s="86"/>
    </row>
    <row r="4974" spans="1:7" x14ac:dyDescent="0.45">
      <c r="A4974" s="84">
        <v>0</v>
      </c>
      <c r="B4974" s="84">
        <v>0</v>
      </c>
      <c r="C4974" s="84"/>
      <c r="D4974" s="84">
        <v>2021</v>
      </c>
      <c r="E4974" s="84"/>
      <c r="F4974" s="85">
        <v>23.39218660162658</v>
      </c>
      <c r="G4974" s="86"/>
    </row>
    <row r="4975" spans="1:7" x14ac:dyDescent="0.45">
      <c r="A4975" s="84">
        <v>0</v>
      </c>
      <c r="B4975" s="84">
        <v>0</v>
      </c>
      <c r="C4975" s="84"/>
      <c r="D4975" s="84">
        <v>2021</v>
      </c>
      <c r="E4975" s="84"/>
      <c r="F4975" s="85">
        <v>44.475868785162987</v>
      </c>
      <c r="G4975" s="86"/>
    </row>
    <row r="4976" spans="1:7" x14ac:dyDescent="0.45">
      <c r="A4976" s="84">
        <v>0</v>
      </c>
      <c r="B4976" s="84">
        <v>0</v>
      </c>
      <c r="C4976" s="84"/>
      <c r="D4976" s="84">
        <v>2021</v>
      </c>
      <c r="E4976" s="84"/>
      <c r="F4976" s="85">
        <v>10.581430678431349</v>
      </c>
      <c r="G4976" s="86"/>
    </row>
    <row r="4977" spans="1:7" x14ac:dyDescent="0.45">
      <c r="A4977" s="84">
        <v>0</v>
      </c>
      <c r="B4977" s="84">
        <v>0</v>
      </c>
      <c r="C4977" s="84"/>
      <c r="D4977" s="84">
        <v>2021</v>
      </c>
      <c r="E4977" s="84"/>
      <c r="F4977" s="85">
        <v>7.6320412922453684</v>
      </c>
      <c r="G4977" s="86"/>
    </row>
    <row r="4978" spans="1:7" x14ac:dyDescent="0.45">
      <c r="A4978" s="84">
        <v>0</v>
      </c>
      <c r="B4978" s="84">
        <v>0</v>
      </c>
      <c r="C4978" s="84"/>
      <c r="D4978" s="84">
        <v>2021</v>
      </c>
      <c r="E4978" s="84"/>
      <c r="F4978" s="85">
        <v>55.911200000507101</v>
      </c>
      <c r="G4978" s="86"/>
    </row>
    <row r="4979" spans="1:7" x14ac:dyDescent="0.45">
      <c r="A4979" s="84">
        <v>0</v>
      </c>
      <c r="B4979" s="84">
        <v>0</v>
      </c>
      <c r="C4979" s="84"/>
      <c r="D4979" s="84">
        <v>2021</v>
      </c>
      <c r="E4979" s="84"/>
      <c r="F4979" s="85">
        <v>19.284770918594969</v>
      </c>
      <c r="G4979" s="86"/>
    </row>
    <row r="4980" spans="1:7" x14ac:dyDescent="0.45">
      <c r="A4980" s="84">
        <v>0</v>
      </c>
      <c r="B4980" s="84">
        <v>0</v>
      </c>
      <c r="C4980" s="84"/>
      <c r="D4980" s="84">
        <v>2021</v>
      </c>
      <c r="E4980" s="84"/>
      <c r="F4980" s="85">
        <v>43.527808484177811</v>
      </c>
      <c r="G4980" s="86"/>
    </row>
    <row r="4981" spans="1:7" x14ac:dyDescent="0.45">
      <c r="A4981" s="84">
        <v>0</v>
      </c>
      <c r="B4981" s="84">
        <v>0</v>
      </c>
      <c r="C4981" s="84"/>
      <c r="D4981" s="84">
        <v>2021</v>
      </c>
      <c r="E4981" s="84"/>
      <c r="F4981" s="85">
        <v>16.651156475205848</v>
      </c>
      <c r="G4981" s="86"/>
    </row>
    <row r="4982" spans="1:7" x14ac:dyDescent="0.45">
      <c r="A4982" s="84">
        <v>0</v>
      </c>
      <c r="B4982" s="84">
        <v>0</v>
      </c>
      <c r="C4982" s="84"/>
      <c r="D4982" s="84">
        <v>2021</v>
      </c>
      <c r="E4982" s="84"/>
      <c r="F4982" s="85">
        <v>2.1283395010209238</v>
      </c>
      <c r="G4982" s="86"/>
    </row>
    <row r="4983" spans="1:7" x14ac:dyDescent="0.45">
      <c r="A4983" s="84">
        <v>0</v>
      </c>
      <c r="B4983" s="84">
        <v>0</v>
      </c>
      <c r="C4983" s="84"/>
      <c r="D4983" s="84">
        <v>2021</v>
      </c>
      <c r="E4983" s="84"/>
      <c r="F4983" s="85">
        <v>22.245946108570038</v>
      </c>
      <c r="G4983" s="86"/>
    </row>
    <row r="4984" spans="1:7" x14ac:dyDescent="0.45">
      <c r="A4984" s="84">
        <v>0</v>
      </c>
      <c r="B4984" s="84">
        <v>0</v>
      </c>
      <c r="C4984" s="84"/>
      <c r="D4984" s="84">
        <v>2021</v>
      </c>
      <c r="E4984" s="84"/>
      <c r="F4984" s="85">
        <v>11.71109388818382</v>
      </c>
      <c r="G4984" s="86"/>
    </row>
    <row r="4985" spans="1:7" x14ac:dyDescent="0.45">
      <c r="A4985" s="84">
        <v>0</v>
      </c>
      <c r="B4985" s="84">
        <v>0</v>
      </c>
      <c r="C4985" s="84"/>
      <c r="D4985" s="84">
        <v>2021</v>
      </c>
      <c r="E4985" s="84"/>
      <c r="F4985" s="85">
        <v>17.19813767198173</v>
      </c>
      <c r="G4985" s="86"/>
    </row>
    <row r="4986" spans="1:7" x14ac:dyDescent="0.45">
      <c r="A4986" s="84">
        <v>0</v>
      </c>
      <c r="B4986" s="84">
        <v>0</v>
      </c>
      <c r="C4986" s="84"/>
      <c r="D4986" s="84">
        <v>2021</v>
      </c>
      <c r="E4986" s="84"/>
      <c r="F4986" s="85">
        <v>3.2560182212265421</v>
      </c>
      <c r="G4986" s="86"/>
    </row>
    <row r="4987" spans="1:7" x14ac:dyDescent="0.45">
      <c r="A4987" s="84">
        <v>0</v>
      </c>
      <c r="B4987" s="84">
        <v>0</v>
      </c>
      <c r="C4987" s="84"/>
      <c r="D4987" s="84">
        <v>2021</v>
      </c>
      <c r="E4987" s="84"/>
      <c r="F4987" s="85">
        <v>20.532008654826448</v>
      </c>
      <c r="G4987" s="86"/>
    </row>
    <row r="4988" spans="1:7" x14ac:dyDescent="0.45">
      <c r="A4988" s="84">
        <v>0</v>
      </c>
      <c r="B4988" s="84">
        <v>0</v>
      </c>
      <c r="C4988" s="84"/>
      <c r="D4988" s="84">
        <v>2021</v>
      </c>
      <c r="E4988" s="84"/>
      <c r="F4988" s="85">
        <v>14.854234629733821</v>
      </c>
      <c r="G4988" s="86"/>
    </row>
    <row r="4989" spans="1:7" x14ac:dyDescent="0.45">
      <c r="A4989" s="84">
        <v>0</v>
      </c>
      <c r="B4989" s="84">
        <v>0</v>
      </c>
      <c r="C4989" s="84"/>
      <c r="D4989" s="84">
        <v>2021</v>
      </c>
      <c r="E4989" s="84"/>
      <c r="F4989" s="85">
        <v>24.1585812102322</v>
      </c>
      <c r="G4989" s="86"/>
    </row>
    <row r="4990" spans="1:7" x14ac:dyDescent="0.45">
      <c r="A4990" s="84">
        <v>0</v>
      </c>
      <c r="B4990" s="84">
        <v>0</v>
      </c>
      <c r="C4990" s="84"/>
      <c r="D4990" s="84">
        <v>2021</v>
      </c>
      <c r="E4990" s="84"/>
      <c r="F4990" s="85">
        <v>26.27623895849176</v>
      </c>
      <c r="G4990" s="86"/>
    </row>
    <row r="4991" spans="1:7" x14ac:dyDescent="0.45">
      <c r="A4991" s="84">
        <v>0</v>
      </c>
      <c r="B4991" s="84">
        <v>0</v>
      </c>
      <c r="C4991" s="84"/>
      <c r="D4991" s="84">
        <v>2021</v>
      </c>
      <c r="E4991" s="84"/>
      <c r="F4991" s="85">
        <v>20.5444306721914</v>
      </c>
      <c r="G4991" s="86"/>
    </row>
    <row r="4992" spans="1:7" x14ac:dyDescent="0.45">
      <c r="A4992" s="84">
        <v>0</v>
      </c>
      <c r="B4992" s="84">
        <v>0</v>
      </c>
      <c r="C4992" s="84"/>
      <c r="D4992" s="84">
        <v>2021</v>
      </c>
      <c r="E4992" s="84"/>
      <c r="F4992" s="85">
        <v>5.3848738403427383</v>
      </c>
      <c r="G4992" s="86"/>
    </row>
    <row r="4993" spans="1:7" x14ac:dyDescent="0.45">
      <c r="A4993" s="84">
        <v>0</v>
      </c>
      <c r="B4993" s="84">
        <v>0</v>
      </c>
      <c r="C4993" s="84"/>
      <c r="D4993" s="84">
        <v>2021</v>
      </c>
      <c r="E4993" s="84"/>
      <c r="F4993" s="85">
        <v>31.297762918199091</v>
      </c>
      <c r="G4993" s="86"/>
    </row>
    <row r="4994" spans="1:7" x14ac:dyDescent="0.45">
      <c r="A4994" s="84">
        <v>0</v>
      </c>
      <c r="B4994" s="84">
        <v>0</v>
      </c>
      <c r="C4994" s="84"/>
      <c r="D4994" s="84">
        <v>2021</v>
      </c>
      <c r="E4994" s="84"/>
      <c r="F4994" s="85">
        <v>14.36599935109161</v>
      </c>
      <c r="G4994" s="86"/>
    </row>
    <row r="4995" spans="1:7" x14ac:dyDescent="0.45">
      <c r="A4995" s="84">
        <v>0</v>
      </c>
      <c r="B4995" s="84">
        <v>0</v>
      </c>
      <c r="C4995" s="84"/>
      <c r="D4995" s="84">
        <v>2021</v>
      </c>
      <c r="E4995" s="84"/>
      <c r="F4995" s="85">
        <v>26.508608359037488</v>
      </c>
      <c r="G4995" s="86"/>
    </row>
    <row r="4996" spans="1:7" x14ac:dyDescent="0.45">
      <c r="A4996" s="84">
        <v>0</v>
      </c>
      <c r="B4996" s="84">
        <v>0</v>
      </c>
      <c r="C4996" s="84"/>
      <c r="D4996" s="84">
        <v>2021</v>
      </c>
      <c r="E4996" s="84"/>
      <c r="F4996" s="85">
        <v>12.57631784105677</v>
      </c>
      <c r="G4996" s="86"/>
    </row>
    <row r="4997" spans="1:7" x14ac:dyDescent="0.45">
      <c r="A4997" s="84">
        <v>0</v>
      </c>
      <c r="B4997" s="84">
        <v>0</v>
      </c>
      <c r="C4997" s="84"/>
      <c r="D4997" s="84">
        <v>2021</v>
      </c>
      <c r="E4997" s="84"/>
      <c r="F4997" s="85">
        <v>53.591441754502561</v>
      </c>
      <c r="G4997" s="86"/>
    </row>
    <row r="4998" spans="1:7" x14ac:dyDescent="0.45">
      <c r="A4998" s="84">
        <v>0</v>
      </c>
      <c r="B4998" s="84">
        <v>0</v>
      </c>
      <c r="C4998" s="84"/>
      <c r="D4998" s="84">
        <v>2021</v>
      </c>
      <c r="E4998" s="84"/>
      <c r="F4998" s="85">
        <v>4.8571924890031362</v>
      </c>
      <c r="G4998" s="86"/>
    </row>
    <row r="4999" spans="1:7" x14ac:dyDescent="0.45">
      <c r="A4999" s="84">
        <v>0</v>
      </c>
      <c r="B4999" s="84">
        <v>0</v>
      </c>
      <c r="C4999" s="84"/>
      <c r="D4999" s="84">
        <v>2021</v>
      </c>
      <c r="E4999" s="84"/>
      <c r="F4999" s="85">
        <v>5.9780684059402862</v>
      </c>
      <c r="G4999" s="86"/>
    </row>
    <row r="5000" spans="1:7" x14ac:dyDescent="0.45">
      <c r="A5000" s="84">
        <v>0</v>
      </c>
      <c r="B5000" s="84">
        <v>0</v>
      </c>
      <c r="C5000" s="84"/>
      <c r="D5000" s="84">
        <v>2021</v>
      </c>
      <c r="E5000" s="84"/>
      <c r="F5000" s="85">
        <v>41.624118135732672</v>
      </c>
      <c r="G5000" s="86"/>
    </row>
    <row r="5001" spans="1:7" x14ac:dyDescent="0.45">
      <c r="A5001" s="84">
        <v>0</v>
      </c>
      <c r="B5001" s="84">
        <v>0</v>
      </c>
      <c r="C5001" s="84"/>
      <c r="D5001" s="84">
        <v>2021</v>
      </c>
      <c r="E5001" s="84"/>
      <c r="F5001" s="85">
        <v>16.517936047629959</v>
      </c>
      <c r="G5001" s="86"/>
    </row>
    <row r="5002" spans="1:7" x14ac:dyDescent="0.45">
      <c r="A5002" s="84">
        <v>0</v>
      </c>
      <c r="B5002" s="84">
        <v>0</v>
      </c>
      <c r="C5002" s="84"/>
      <c r="D5002" s="84">
        <v>2021</v>
      </c>
      <c r="E5002" s="84"/>
      <c r="F5002" s="85">
        <v>29.471414145400779</v>
      </c>
      <c r="G5002" s="86"/>
    </row>
    <row r="5003" spans="1:7" x14ac:dyDescent="0.45">
      <c r="A5003" s="84">
        <v>0</v>
      </c>
      <c r="B5003" s="84">
        <v>0</v>
      </c>
      <c r="C5003" s="84"/>
      <c r="D5003" s="84">
        <v>2021</v>
      </c>
      <c r="E5003" s="84"/>
      <c r="F5003" s="85">
        <v>6.8371552544984899</v>
      </c>
      <c r="G5003" s="86"/>
    </row>
    <row r="5004" spans="1:7" x14ac:dyDescent="0.45">
      <c r="A5004" s="84">
        <v>0</v>
      </c>
      <c r="B5004" s="84">
        <v>0</v>
      </c>
      <c r="C5004" s="84"/>
      <c r="D5004" s="84">
        <v>2021</v>
      </c>
      <c r="E5004" s="84"/>
      <c r="F5004" s="85">
        <v>26.363755786367459</v>
      </c>
      <c r="G5004" s="86"/>
    </row>
    <row r="5005" spans="1:7" x14ac:dyDescent="0.45">
      <c r="A5005" s="84">
        <v>0</v>
      </c>
      <c r="B5005" s="84">
        <v>0</v>
      </c>
      <c r="C5005" s="84"/>
      <c r="D5005" s="84">
        <v>2021</v>
      </c>
      <c r="E5005" s="84"/>
      <c r="F5005" s="85">
        <v>28.983184239718479</v>
      </c>
      <c r="G5005" s="86"/>
    </row>
    <row r="5006" spans="1:7" x14ac:dyDescent="0.45">
      <c r="A5006" s="84">
        <v>0</v>
      </c>
      <c r="B5006" s="84">
        <v>0</v>
      </c>
      <c r="C5006" s="84"/>
      <c r="D5006" s="84">
        <v>2021</v>
      </c>
      <c r="E5006" s="84"/>
      <c r="F5006" s="85">
        <v>2.1856443366128429</v>
      </c>
      <c r="G5006" s="86"/>
    </row>
    <row r="5007" spans="1:7" x14ac:dyDescent="0.45">
      <c r="A5007" s="84">
        <v>0</v>
      </c>
      <c r="B5007" s="84">
        <v>0</v>
      </c>
      <c r="C5007" s="84"/>
      <c r="D5007" s="84">
        <v>2021</v>
      </c>
      <c r="E5007" s="84"/>
      <c r="F5007" s="85">
        <v>31.574401045258352</v>
      </c>
      <c r="G5007" s="86"/>
    </row>
    <row r="5008" spans="1:7" x14ac:dyDescent="0.45">
      <c r="A5008" s="84">
        <v>0</v>
      </c>
      <c r="B5008" s="84">
        <v>0</v>
      </c>
      <c r="C5008" s="84"/>
      <c r="D5008" s="84">
        <v>2021</v>
      </c>
      <c r="E5008" s="84"/>
      <c r="F5008" s="85">
        <v>3.108158512752917</v>
      </c>
      <c r="G5008" s="86"/>
    </row>
    <row r="5009" spans="1:7" x14ac:dyDescent="0.45">
      <c r="A5009" s="84">
        <v>0</v>
      </c>
      <c r="B5009" s="84">
        <v>0</v>
      </c>
      <c r="C5009" s="84"/>
      <c r="D5009" s="84">
        <v>2021</v>
      </c>
      <c r="E5009" s="84"/>
      <c r="F5009" s="85">
        <v>37.713924593482908</v>
      </c>
      <c r="G5009" s="86"/>
    </row>
    <row r="5010" spans="1:7" x14ac:dyDescent="0.45">
      <c r="A5010" s="84">
        <v>0</v>
      </c>
      <c r="B5010" s="84">
        <v>0</v>
      </c>
      <c r="C5010" s="84"/>
      <c r="D5010" s="84">
        <v>2021</v>
      </c>
      <c r="E5010" s="84"/>
      <c r="F5010" s="85">
        <v>22.90597887428363</v>
      </c>
      <c r="G5010" s="86"/>
    </row>
    <row r="5011" spans="1:7" x14ac:dyDescent="0.45">
      <c r="A5011" s="84">
        <v>0</v>
      </c>
      <c r="B5011" s="84">
        <v>0</v>
      </c>
      <c r="C5011" s="84"/>
      <c r="D5011" s="84">
        <v>2021</v>
      </c>
      <c r="E5011" s="84"/>
      <c r="F5011" s="85">
        <v>32.180492173202772</v>
      </c>
      <c r="G5011" s="86"/>
    </row>
    <row r="5012" spans="1:7" x14ac:dyDescent="0.45">
      <c r="A5012" s="84">
        <v>0</v>
      </c>
      <c r="B5012" s="84">
        <v>0</v>
      </c>
      <c r="C5012" s="84"/>
      <c r="D5012" s="84">
        <v>2021</v>
      </c>
      <c r="E5012" s="84"/>
      <c r="F5012" s="85">
        <v>20.131777850279239</v>
      </c>
      <c r="G5012" s="86"/>
    </row>
    <row r="5013" spans="1:7" x14ac:dyDescent="0.45">
      <c r="A5013" s="84">
        <v>0</v>
      </c>
      <c r="B5013" s="84">
        <v>0</v>
      </c>
      <c r="C5013" s="84"/>
      <c r="D5013" s="84">
        <v>2021</v>
      </c>
      <c r="E5013" s="84"/>
      <c r="F5013" s="85">
        <v>21.980304846358528</v>
      </c>
      <c r="G5013" s="86"/>
    </row>
    <row r="5014" spans="1:7" x14ac:dyDescent="0.45">
      <c r="A5014" s="84">
        <v>0</v>
      </c>
      <c r="B5014" s="84">
        <v>0</v>
      </c>
      <c r="C5014" s="84"/>
      <c r="D5014" s="84">
        <v>2021</v>
      </c>
      <c r="E5014" s="84"/>
      <c r="F5014" s="85">
        <v>27.895731074526399</v>
      </c>
      <c r="G5014" s="86"/>
    </row>
    <row r="5015" spans="1:7" x14ac:dyDescent="0.45">
      <c r="A5015" s="84">
        <v>0</v>
      </c>
      <c r="B5015" s="84">
        <v>0</v>
      </c>
      <c r="C5015" s="84"/>
      <c r="D5015" s="84">
        <v>2021</v>
      </c>
      <c r="E5015" s="84"/>
      <c r="F5015" s="85">
        <v>7.516054657498322</v>
      </c>
      <c r="G5015" s="86"/>
    </row>
    <row r="5016" spans="1:7" x14ac:dyDescent="0.45">
      <c r="A5016" s="84">
        <v>0</v>
      </c>
      <c r="B5016" s="84">
        <v>0</v>
      </c>
      <c r="C5016" s="84"/>
      <c r="D5016" s="84">
        <v>2021</v>
      </c>
      <c r="E5016" s="84"/>
      <c r="F5016" s="85">
        <v>15.154254709398179</v>
      </c>
      <c r="G5016" s="86"/>
    </row>
    <row r="5017" spans="1:7" x14ac:dyDescent="0.45">
      <c r="A5017" s="84">
        <v>0</v>
      </c>
      <c r="B5017" s="84">
        <v>0</v>
      </c>
      <c r="C5017" s="84"/>
      <c r="D5017" s="84">
        <v>2021</v>
      </c>
      <c r="E5017" s="84"/>
      <c r="F5017" s="85">
        <v>25.298787226633451</v>
      </c>
      <c r="G5017" s="86"/>
    </row>
    <row r="5018" spans="1:7" x14ac:dyDescent="0.45">
      <c r="A5018" s="84">
        <v>0</v>
      </c>
      <c r="B5018" s="84">
        <v>0</v>
      </c>
      <c r="C5018" s="84"/>
      <c r="D5018" s="84">
        <v>2021</v>
      </c>
      <c r="E5018" s="84"/>
      <c r="F5018" s="85">
        <v>14.42771571785034</v>
      </c>
      <c r="G5018" s="86"/>
    </row>
    <row r="5019" spans="1:7" x14ac:dyDescent="0.45">
      <c r="A5019" s="84">
        <v>0</v>
      </c>
      <c r="B5019" s="84">
        <v>0</v>
      </c>
      <c r="C5019" s="84"/>
      <c r="D5019" s="84">
        <v>2021</v>
      </c>
      <c r="E5019" s="84"/>
      <c r="F5019" s="85">
        <v>24.526530041450521</v>
      </c>
      <c r="G5019" s="86"/>
    </row>
    <row r="5020" spans="1:7" x14ac:dyDescent="0.45">
      <c r="A5020" s="84">
        <v>0</v>
      </c>
      <c r="B5020" s="84">
        <v>0</v>
      </c>
      <c r="C5020" s="84"/>
      <c r="D5020" s="84">
        <v>2021</v>
      </c>
      <c r="E5020" s="84"/>
      <c r="F5020" s="85">
        <v>7.3605038909740443</v>
      </c>
      <c r="G5020" s="86"/>
    </row>
    <row r="5021" spans="1:7" x14ac:dyDescent="0.45">
      <c r="A5021" s="84">
        <v>0</v>
      </c>
      <c r="B5021" s="84">
        <v>0</v>
      </c>
      <c r="C5021" s="84"/>
      <c r="D5021" s="84">
        <v>2021</v>
      </c>
      <c r="E5021" s="84"/>
      <c r="F5021" s="85">
        <v>33.165956513337917</v>
      </c>
      <c r="G5021" s="86"/>
    </row>
    <row r="5022" spans="1:7" x14ac:dyDescent="0.45">
      <c r="A5022" s="84">
        <v>0</v>
      </c>
      <c r="B5022" s="84">
        <v>0</v>
      </c>
      <c r="C5022" s="84"/>
      <c r="D5022" s="84">
        <v>2021</v>
      </c>
      <c r="E5022" s="84"/>
      <c r="F5022" s="85">
        <v>4.9014314832799597</v>
      </c>
      <c r="G5022" s="86"/>
    </row>
    <row r="5023" spans="1:7" x14ac:dyDescent="0.45">
      <c r="A5023" s="84"/>
      <c r="B5023" s="84"/>
      <c r="C5023" s="84"/>
      <c r="D5023" s="84">
        <v>2021</v>
      </c>
      <c r="E5023" s="84"/>
      <c r="F5023" s="85">
        <v>4.1919413538161781</v>
      </c>
      <c r="G5023" s="86"/>
    </row>
    <row r="5024" spans="1:7" x14ac:dyDescent="0.45">
      <c r="A5024" s="84"/>
      <c r="B5024" s="84"/>
      <c r="C5024" s="84"/>
      <c r="D5024" s="84">
        <v>2021</v>
      </c>
      <c r="E5024" s="84"/>
      <c r="F5024" s="85">
        <v>2.3776838655526848</v>
      </c>
      <c r="G5024" s="86"/>
    </row>
    <row r="5025" spans="1:7" x14ac:dyDescent="0.45">
      <c r="A5025" s="84">
        <v>0</v>
      </c>
      <c r="B5025" s="84">
        <v>0</v>
      </c>
      <c r="C5025" s="84"/>
      <c r="D5025" s="84">
        <v>2021</v>
      </c>
      <c r="E5025" s="84"/>
      <c r="F5025" s="85">
        <v>50.285242989284193</v>
      </c>
      <c r="G5025" s="86"/>
    </row>
    <row r="5026" spans="1:7" x14ac:dyDescent="0.45">
      <c r="A5026" s="84">
        <v>0</v>
      </c>
      <c r="B5026" s="84">
        <v>0</v>
      </c>
      <c r="C5026" s="84"/>
      <c r="D5026" s="84">
        <v>2021</v>
      </c>
      <c r="E5026" s="84"/>
      <c r="F5026" s="85">
        <v>299.57629060911552</v>
      </c>
      <c r="G5026" s="86"/>
    </row>
    <row r="5027" spans="1:7" x14ac:dyDescent="0.45">
      <c r="A5027" s="84">
        <v>0</v>
      </c>
      <c r="B5027" s="84">
        <v>0</v>
      </c>
      <c r="C5027" s="84"/>
      <c r="D5027" s="84">
        <v>2021</v>
      </c>
      <c r="E5027" s="84"/>
      <c r="F5027" s="85">
        <v>1.3891248431873271</v>
      </c>
      <c r="G5027" s="86"/>
    </row>
    <row r="5028" spans="1:7" x14ac:dyDescent="0.45">
      <c r="A5028" s="84">
        <v>0</v>
      </c>
      <c r="B5028" s="84">
        <v>0</v>
      </c>
      <c r="C5028" s="84"/>
      <c r="D5028" s="84">
        <v>2021</v>
      </c>
      <c r="E5028" s="84"/>
      <c r="F5028" s="85">
        <v>5.1763018697898602</v>
      </c>
      <c r="G5028" s="86"/>
    </row>
    <row r="5029" spans="1:7" x14ac:dyDescent="0.45">
      <c r="A5029" s="84">
        <v>0</v>
      </c>
      <c r="B5029" s="84">
        <v>0</v>
      </c>
      <c r="C5029" s="84"/>
      <c r="D5029" s="84">
        <v>2021</v>
      </c>
      <c r="E5029" s="84"/>
      <c r="F5029" s="85">
        <v>8.4683354135996485</v>
      </c>
      <c r="G5029" s="86"/>
    </row>
    <row r="5030" spans="1:7" x14ac:dyDescent="0.45">
      <c r="A5030" s="84">
        <v>0</v>
      </c>
      <c r="B5030" s="84">
        <v>0</v>
      </c>
      <c r="C5030" s="84"/>
      <c r="D5030" s="84">
        <v>2021</v>
      </c>
      <c r="E5030" s="84"/>
      <c r="F5030" s="85">
        <v>2.9583963878475941</v>
      </c>
      <c r="G5030" s="86"/>
    </row>
    <row r="5031" spans="1:7" x14ac:dyDescent="0.45">
      <c r="A5031" s="84">
        <v>0</v>
      </c>
      <c r="B5031" s="84">
        <v>0</v>
      </c>
      <c r="C5031" s="84"/>
      <c r="D5031" s="84">
        <v>2021</v>
      </c>
      <c r="E5031" s="84"/>
      <c r="F5031" s="85">
        <v>8.2024403959527028</v>
      </c>
      <c r="G5031" s="86"/>
    </row>
    <row r="5032" spans="1:7" x14ac:dyDescent="0.45">
      <c r="A5032" s="84">
        <v>0</v>
      </c>
      <c r="B5032" s="84">
        <v>0</v>
      </c>
      <c r="C5032" s="84"/>
      <c r="D5032" s="84">
        <v>2021</v>
      </c>
      <c r="E5032" s="84"/>
      <c r="F5032" s="85">
        <v>35.185608321022357</v>
      </c>
      <c r="G5032" s="86"/>
    </row>
    <row r="5033" spans="1:7" x14ac:dyDescent="0.45">
      <c r="A5033" s="84">
        <v>0</v>
      </c>
      <c r="B5033" s="84">
        <v>0</v>
      </c>
      <c r="C5033" s="84"/>
      <c r="D5033" s="84">
        <v>2021</v>
      </c>
      <c r="E5033" s="84"/>
      <c r="F5033" s="85">
        <v>514.44474130427898</v>
      </c>
      <c r="G5033" s="86"/>
    </row>
    <row r="5034" spans="1:7" x14ac:dyDescent="0.45">
      <c r="A5034" s="84">
        <v>0</v>
      </c>
      <c r="B5034" s="84">
        <v>0</v>
      </c>
      <c r="C5034" s="84"/>
      <c r="D5034" s="84">
        <v>2021</v>
      </c>
      <c r="E5034" s="84"/>
      <c r="F5034" s="85">
        <v>209.84510882824199</v>
      </c>
      <c r="G5034" s="86"/>
    </row>
    <row r="5035" spans="1:7" x14ac:dyDescent="0.45">
      <c r="A5035" s="84">
        <v>0</v>
      </c>
      <c r="B5035" s="84">
        <v>0</v>
      </c>
      <c r="C5035" s="84"/>
      <c r="D5035" s="84">
        <v>2021</v>
      </c>
      <c r="E5035" s="84"/>
      <c r="F5035" s="85">
        <v>214.82357836173691</v>
      </c>
      <c r="G5035" s="86"/>
    </row>
    <row r="5036" spans="1:7" x14ac:dyDescent="0.45">
      <c r="A5036" s="84">
        <v>0</v>
      </c>
      <c r="B5036" s="84">
        <v>0</v>
      </c>
      <c r="C5036" s="84"/>
      <c r="D5036" s="84">
        <v>2021</v>
      </c>
      <c r="E5036" s="84"/>
      <c r="F5036" s="85">
        <v>7.1890694306388996</v>
      </c>
      <c r="G5036" s="86"/>
    </row>
    <row r="5037" spans="1:7" x14ac:dyDescent="0.45">
      <c r="A5037" s="84">
        <v>0</v>
      </c>
      <c r="B5037" s="84">
        <v>0</v>
      </c>
      <c r="C5037" s="84"/>
      <c r="D5037" s="84">
        <v>2021</v>
      </c>
      <c r="E5037" s="84"/>
      <c r="F5037" s="85">
        <v>19.632879422558041</v>
      </c>
      <c r="G5037" s="86"/>
    </row>
    <row r="5038" spans="1:7" x14ac:dyDescent="0.45">
      <c r="A5038" s="84">
        <v>173634</v>
      </c>
      <c r="B5038" s="84">
        <v>63</v>
      </c>
      <c r="C5038" s="84" t="s">
        <v>109</v>
      </c>
      <c r="D5038" s="84">
        <v>2020</v>
      </c>
      <c r="E5038" s="84" t="s">
        <v>169</v>
      </c>
      <c r="F5038" s="85">
        <v>469.61875501305832</v>
      </c>
      <c r="G5038" s="86"/>
    </row>
    <row r="5039" spans="1:7" x14ac:dyDescent="0.45">
      <c r="A5039" s="84">
        <v>173636</v>
      </c>
      <c r="B5039" s="84">
        <v>63</v>
      </c>
      <c r="C5039" s="84" t="s">
        <v>109</v>
      </c>
      <c r="D5039" s="84">
        <v>2020</v>
      </c>
      <c r="E5039" s="84" t="s">
        <v>108</v>
      </c>
      <c r="F5039" s="85">
        <v>2.4520173367599631</v>
      </c>
      <c r="G5039" s="86"/>
    </row>
    <row r="5040" spans="1:7" x14ac:dyDescent="0.45">
      <c r="A5040" s="84">
        <v>173635</v>
      </c>
      <c r="B5040" s="84">
        <v>40</v>
      </c>
      <c r="C5040" s="84" t="s">
        <v>109</v>
      </c>
      <c r="D5040" s="84">
        <v>2020</v>
      </c>
      <c r="E5040" s="84" t="s">
        <v>108</v>
      </c>
      <c r="F5040" s="85">
        <v>3.0196115563970078</v>
      </c>
      <c r="G5040" s="86"/>
    </row>
    <row r="5041" spans="1:7" x14ac:dyDescent="0.45">
      <c r="A5041" s="84">
        <v>173633</v>
      </c>
      <c r="B5041" s="84">
        <v>63</v>
      </c>
      <c r="C5041" s="84" t="s">
        <v>109</v>
      </c>
      <c r="D5041" s="84">
        <v>2020</v>
      </c>
      <c r="E5041" s="84" t="s">
        <v>108</v>
      </c>
      <c r="F5041" s="85">
        <v>0.730080817392597</v>
      </c>
      <c r="G5041" s="86"/>
    </row>
    <row r="5042" spans="1:7" x14ac:dyDescent="0.45">
      <c r="A5042" s="84">
        <v>173082</v>
      </c>
      <c r="B5042" s="84">
        <v>160</v>
      </c>
      <c r="C5042" s="84" t="s">
        <v>109</v>
      </c>
      <c r="D5042" s="84">
        <v>2020</v>
      </c>
      <c r="E5042" s="84" t="s">
        <v>108</v>
      </c>
      <c r="F5042" s="85">
        <v>566.27591781634794</v>
      </c>
      <c r="G5042" s="86"/>
    </row>
    <row r="5043" spans="1:7" x14ac:dyDescent="0.45">
      <c r="A5043" s="84"/>
      <c r="B5043" s="84">
        <v>160</v>
      </c>
      <c r="C5043" s="84" t="s">
        <v>109</v>
      </c>
      <c r="D5043" s="84">
        <v>2007</v>
      </c>
      <c r="E5043" s="84"/>
      <c r="F5043" s="85">
        <v>21.495799263467511</v>
      </c>
      <c r="G5043" s="86"/>
    </row>
    <row r="5044" spans="1:7" x14ac:dyDescent="0.45">
      <c r="A5044" s="84"/>
      <c r="B5044" s="84">
        <v>160</v>
      </c>
      <c r="C5044" s="84" t="s">
        <v>109</v>
      </c>
      <c r="D5044" s="84">
        <v>2018</v>
      </c>
      <c r="E5044" s="84"/>
      <c r="F5044" s="85">
        <v>15.46756845323802</v>
      </c>
      <c r="G5044" s="86"/>
    </row>
    <row r="5045" spans="1:7" x14ac:dyDescent="0.45">
      <c r="A5045" s="84">
        <v>172731</v>
      </c>
      <c r="B5045" s="84">
        <v>110</v>
      </c>
      <c r="C5045" s="84" t="s">
        <v>109</v>
      </c>
      <c r="D5045" s="84">
        <v>2020</v>
      </c>
      <c r="E5045" s="84" t="s">
        <v>108</v>
      </c>
      <c r="F5045" s="85">
        <v>116.09772948560421</v>
      </c>
      <c r="G5045" s="86"/>
    </row>
    <row r="5046" spans="1:7" x14ac:dyDescent="0.45">
      <c r="A5046" s="84">
        <v>172726</v>
      </c>
      <c r="B5046" s="84">
        <v>160</v>
      </c>
      <c r="C5046" s="84" t="s">
        <v>109</v>
      </c>
      <c r="D5046" s="84">
        <v>2020</v>
      </c>
      <c r="E5046" s="84" t="s">
        <v>108</v>
      </c>
      <c r="F5046" s="85">
        <v>108.2537505357722</v>
      </c>
      <c r="G5046" s="86"/>
    </row>
    <row r="5047" spans="1:7" x14ac:dyDescent="0.45">
      <c r="A5047" s="84">
        <v>172734</v>
      </c>
      <c r="B5047" s="84">
        <v>110</v>
      </c>
      <c r="C5047" s="84" t="s">
        <v>109</v>
      </c>
      <c r="D5047" s="84">
        <v>2020</v>
      </c>
      <c r="E5047" s="84" t="s">
        <v>108</v>
      </c>
      <c r="F5047" s="85">
        <v>195.9757317910472</v>
      </c>
      <c r="G5047" s="86"/>
    </row>
    <row r="5048" spans="1:7" x14ac:dyDescent="0.45">
      <c r="A5048" s="84">
        <v>172733</v>
      </c>
      <c r="B5048" s="84">
        <v>75</v>
      </c>
      <c r="C5048" s="84" t="s">
        <v>109</v>
      </c>
      <c r="D5048" s="84">
        <v>2020</v>
      </c>
      <c r="E5048" s="84" t="s">
        <v>108</v>
      </c>
      <c r="F5048" s="85">
        <v>0.29201528458565801</v>
      </c>
      <c r="G5048" s="86"/>
    </row>
    <row r="5049" spans="1:7" x14ac:dyDescent="0.45">
      <c r="A5049" s="84">
        <v>174697</v>
      </c>
      <c r="B5049" s="84">
        <v>50</v>
      </c>
      <c r="C5049" s="84" t="s">
        <v>109</v>
      </c>
      <c r="D5049" s="84">
        <v>2019</v>
      </c>
      <c r="E5049" s="84" t="s">
        <v>108</v>
      </c>
      <c r="F5049" s="85">
        <v>57.306809129934017</v>
      </c>
      <c r="G5049" s="86"/>
    </row>
    <row r="5050" spans="1:7" x14ac:dyDescent="0.45">
      <c r="A5050" s="84">
        <v>175294</v>
      </c>
      <c r="B5050" s="84">
        <v>160</v>
      </c>
      <c r="C5050" s="84" t="s">
        <v>109</v>
      </c>
      <c r="D5050" s="84">
        <v>2020</v>
      </c>
      <c r="E5050" s="84" t="s">
        <v>108</v>
      </c>
      <c r="F5050" s="85">
        <v>430.51612400456872</v>
      </c>
      <c r="G5050" s="86"/>
    </row>
    <row r="5051" spans="1:7" x14ac:dyDescent="0.45">
      <c r="A5051" s="84">
        <v>175282</v>
      </c>
      <c r="B5051" s="84">
        <v>110</v>
      </c>
      <c r="C5051" s="84" t="s">
        <v>109</v>
      </c>
      <c r="D5051" s="84">
        <v>2020</v>
      </c>
      <c r="E5051" s="84" t="s">
        <v>108</v>
      </c>
      <c r="F5051" s="85">
        <v>85.262307400113514</v>
      </c>
      <c r="G5051" s="86"/>
    </row>
    <row r="5052" spans="1:7" x14ac:dyDescent="0.45">
      <c r="A5052" s="84">
        <v>175293</v>
      </c>
      <c r="B5052" s="84">
        <v>160</v>
      </c>
      <c r="C5052" s="84" t="s">
        <v>109</v>
      </c>
      <c r="D5052" s="84">
        <v>2020</v>
      </c>
      <c r="E5052" s="84" t="s">
        <v>108</v>
      </c>
      <c r="F5052" s="85">
        <v>310.57940563189572</v>
      </c>
      <c r="G5052" s="86"/>
    </row>
    <row r="5053" spans="1:7" x14ac:dyDescent="0.45">
      <c r="A5053" s="84">
        <v>171420</v>
      </c>
      <c r="B5053" s="84">
        <v>225</v>
      </c>
      <c r="C5053" s="84" t="s">
        <v>109</v>
      </c>
      <c r="D5053" s="84">
        <v>2020</v>
      </c>
      <c r="E5053" s="84" t="s">
        <v>108</v>
      </c>
      <c r="F5053" s="85">
        <v>39.418062949491983</v>
      </c>
      <c r="G5053" s="86"/>
    </row>
    <row r="5054" spans="1:7" x14ac:dyDescent="0.45">
      <c r="A5054" s="84">
        <v>175529</v>
      </c>
      <c r="B5054" s="84">
        <v>160</v>
      </c>
      <c r="C5054" s="84" t="s">
        <v>109</v>
      </c>
      <c r="D5054" s="84">
        <v>2020</v>
      </c>
      <c r="E5054" s="84" t="s">
        <v>108</v>
      </c>
      <c r="F5054" s="85">
        <v>99.693270688480098</v>
      </c>
      <c r="G5054" s="86"/>
    </row>
    <row r="5055" spans="1:7" x14ac:dyDescent="0.45">
      <c r="A5055" s="84">
        <v>173677</v>
      </c>
      <c r="B5055" s="84">
        <v>110</v>
      </c>
      <c r="C5055" s="84" t="s">
        <v>109</v>
      </c>
      <c r="D5055" s="84">
        <v>2020</v>
      </c>
      <c r="E5055" s="84" t="s">
        <v>108</v>
      </c>
      <c r="F5055" s="85">
        <v>126.7218449897118</v>
      </c>
      <c r="G5055" s="86"/>
    </row>
    <row r="5056" spans="1:7" x14ac:dyDescent="0.45">
      <c r="A5056" s="84">
        <v>171543</v>
      </c>
      <c r="B5056" s="84">
        <v>110</v>
      </c>
      <c r="C5056" s="84" t="s">
        <v>109</v>
      </c>
      <c r="D5056" s="84">
        <v>2020</v>
      </c>
      <c r="E5056" s="84" t="s">
        <v>108</v>
      </c>
      <c r="F5056" s="85">
        <v>47.795997088148098</v>
      </c>
      <c r="G5056" s="86"/>
    </row>
    <row r="5057" spans="1:7" x14ac:dyDescent="0.45">
      <c r="A5057" s="84">
        <v>174113</v>
      </c>
      <c r="B5057" s="84">
        <v>110</v>
      </c>
      <c r="C5057" s="84" t="s">
        <v>109</v>
      </c>
      <c r="D5057" s="84">
        <v>2020</v>
      </c>
      <c r="E5057" s="84" t="s">
        <v>108</v>
      </c>
      <c r="F5057" s="85">
        <v>77.282561947653136</v>
      </c>
      <c r="G5057" s="86"/>
    </row>
    <row r="5058" spans="1:7" x14ac:dyDescent="0.45">
      <c r="A5058" s="84">
        <v>174108</v>
      </c>
      <c r="B5058" s="84">
        <v>50</v>
      </c>
      <c r="C5058" s="84" t="s">
        <v>109</v>
      </c>
      <c r="D5058" s="84">
        <v>2020</v>
      </c>
      <c r="E5058" s="84" t="s">
        <v>108</v>
      </c>
      <c r="F5058" s="85">
        <v>46.653302871909659</v>
      </c>
      <c r="G5058" s="86"/>
    </row>
    <row r="5059" spans="1:7" x14ac:dyDescent="0.45">
      <c r="A5059" s="84">
        <v>174159</v>
      </c>
      <c r="B5059" s="84">
        <v>110</v>
      </c>
      <c r="C5059" s="84" t="s">
        <v>109</v>
      </c>
      <c r="D5059" s="84">
        <v>2020</v>
      </c>
      <c r="E5059" s="84" t="s">
        <v>108</v>
      </c>
      <c r="F5059" s="85">
        <v>175.61661795913639</v>
      </c>
      <c r="G5059" s="86"/>
    </row>
    <row r="5060" spans="1:7" x14ac:dyDescent="0.45">
      <c r="A5060" s="84">
        <v>172942</v>
      </c>
      <c r="B5060" s="84">
        <v>160</v>
      </c>
      <c r="C5060" s="84" t="s">
        <v>109</v>
      </c>
      <c r="D5060" s="84">
        <v>2020</v>
      </c>
      <c r="E5060" s="84" t="s">
        <v>108</v>
      </c>
      <c r="F5060" s="85">
        <v>16.29941473309772</v>
      </c>
      <c r="G5060" s="86"/>
    </row>
    <row r="5061" spans="1:7" x14ac:dyDescent="0.45">
      <c r="A5061" s="84">
        <v>176171</v>
      </c>
      <c r="B5061" s="84">
        <v>63</v>
      </c>
      <c r="C5061" s="84" t="s">
        <v>109</v>
      </c>
      <c r="D5061" s="84">
        <v>2021</v>
      </c>
      <c r="E5061" s="84" t="s">
        <v>108</v>
      </c>
      <c r="F5061" s="85">
        <v>12.572873161036471</v>
      </c>
      <c r="G5061" s="86"/>
    </row>
    <row r="5062" spans="1:7" x14ac:dyDescent="0.45">
      <c r="A5062" s="84">
        <v>174524</v>
      </c>
      <c r="B5062" s="84">
        <v>110</v>
      </c>
      <c r="C5062" s="84" t="s">
        <v>109</v>
      </c>
      <c r="D5062" s="84">
        <v>2020</v>
      </c>
      <c r="E5062" s="84" t="s">
        <v>169</v>
      </c>
      <c r="F5062" s="85">
        <v>109.5042812076945</v>
      </c>
      <c r="G5062" s="86"/>
    </row>
    <row r="5063" spans="1:7" x14ac:dyDescent="0.45">
      <c r="A5063" s="84">
        <v>174506</v>
      </c>
      <c r="B5063" s="84">
        <v>110</v>
      </c>
      <c r="C5063" s="84" t="s">
        <v>109</v>
      </c>
      <c r="D5063" s="84">
        <v>2020</v>
      </c>
      <c r="E5063" s="84" t="s">
        <v>169</v>
      </c>
      <c r="F5063" s="85">
        <v>65.128256842922681</v>
      </c>
      <c r="G5063" s="86"/>
    </row>
    <row r="5064" spans="1:7" x14ac:dyDescent="0.45">
      <c r="A5064" s="84">
        <v>173784</v>
      </c>
      <c r="B5064" s="84">
        <v>63</v>
      </c>
      <c r="C5064" s="84" t="s">
        <v>109</v>
      </c>
      <c r="D5064" s="84">
        <v>2020</v>
      </c>
      <c r="E5064" s="84" t="s">
        <v>108</v>
      </c>
      <c r="F5064" s="85">
        <v>53.25395076192445</v>
      </c>
      <c r="G5064" s="86"/>
    </row>
    <row r="5065" spans="1:7" x14ac:dyDescent="0.45">
      <c r="A5065" s="84">
        <v>173938</v>
      </c>
      <c r="B5065" s="84">
        <v>110</v>
      </c>
      <c r="C5065" s="84" t="s">
        <v>109</v>
      </c>
      <c r="D5065" s="84">
        <v>2020</v>
      </c>
      <c r="E5065" s="84" t="s">
        <v>108</v>
      </c>
      <c r="F5065" s="85">
        <v>146.66073760074141</v>
      </c>
      <c r="G5065" s="86"/>
    </row>
    <row r="5066" spans="1:7" x14ac:dyDescent="0.45">
      <c r="A5066" s="84">
        <v>173979</v>
      </c>
      <c r="B5066" s="84">
        <v>110</v>
      </c>
      <c r="C5066" s="84" t="s">
        <v>109</v>
      </c>
      <c r="D5066" s="84">
        <v>2020</v>
      </c>
      <c r="E5066" s="84" t="s">
        <v>108</v>
      </c>
      <c r="F5066" s="85">
        <v>210.73786008549101</v>
      </c>
      <c r="G5066" s="86"/>
    </row>
    <row r="5067" spans="1:7" x14ac:dyDescent="0.45">
      <c r="A5067" s="84">
        <v>174310</v>
      </c>
      <c r="B5067" s="84">
        <v>160</v>
      </c>
      <c r="C5067" s="84" t="s">
        <v>109</v>
      </c>
      <c r="D5067" s="84">
        <v>2020</v>
      </c>
      <c r="E5067" s="84" t="s">
        <v>108</v>
      </c>
      <c r="F5067" s="85">
        <v>417.41182143615657</v>
      </c>
      <c r="G5067" s="86"/>
    </row>
    <row r="5068" spans="1:7" x14ac:dyDescent="0.45">
      <c r="A5068" s="84">
        <v>171748</v>
      </c>
      <c r="B5068" s="84">
        <v>110</v>
      </c>
      <c r="C5068" s="84" t="s">
        <v>109</v>
      </c>
      <c r="D5068" s="84">
        <v>2020</v>
      </c>
      <c r="E5068" s="84" t="s">
        <v>108</v>
      </c>
      <c r="F5068" s="85">
        <v>147.09069646338199</v>
      </c>
      <c r="G5068" s="86"/>
    </row>
    <row r="5069" spans="1:7" x14ac:dyDescent="0.45">
      <c r="A5069" s="84">
        <v>175040</v>
      </c>
      <c r="B5069" s="84">
        <v>90</v>
      </c>
      <c r="C5069" s="84" t="s">
        <v>109</v>
      </c>
      <c r="D5069" s="84">
        <v>2020</v>
      </c>
      <c r="E5069" s="84" t="s">
        <v>108</v>
      </c>
      <c r="F5069" s="85">
        <v>49.746044997884127</v>
      </c>
      <c r="G5069" s="86"/>
    </row>
    <row r="5070" spans="1:7" x14ac:dyDescent="0.45">
      <c r="A5070" s="84">
        <v>172948</v>
      </c>
      <c r="B5070" s="84"/>
      <c r="C5070" s="84"/>
      <c r="D5070" s="84">
        <v>1901</v>
      </c>
      <c r="E5070" s="84" t="s">
        <v>108</v>
      </c>
      <c r="F5070" s="85">
        <v>31.362966413103699</v>
      </c>
      <c r="G5070" s="86"/>
    </row>
    <row r="5071" spans="1:7" x14ac:dyDescent="0.45">
      <c r="A5071" s="84">
        <v>173301</v>
      </c>
      <c r="B5071" s="84">
        <v>225</v>
      </c>
      <c r="C5071" s="84" t="s">
        <v>109</v>
      </c>
      <c r="D5071" s="84">
        <v>2020</v>
      </c>
      <c r="E5071" s="84" t="s">
        <v>108</v>
      </c>
      <c r="F5071" s="85">
        <v>55.05361540939419</v>
      </c>
      <c r="G5071" s="86"/>
    </row>
    <row r="5072" spans="1:7" x14ac:dyDescent="0.45">
      <c r="A5072" s="84">
        <v>172933</v>
      </c>
      <c r="B5072" s="84">
        <v>63</v>
      </c>
      <c r="C5072" s="84" t="s">
        <v>109</v>
      </c>
      <c r="D5072" s="84">
        <v>2020</v>
      </c>
      <c r="E5072" s="84" t="s">
        <v>108</v>
      </c>
      <c r="F5072" s="85">
        <v>70.804447512729212</v>
      </c>
      <c r="G5072" s="86"/>
    </row>
    <row r="5073" spans="1:7" x14ac:dyDescent="0.45">
      <c r="A5073" s="84">
        <v>172569</v>
      </c>
      <c r="B5073" s="84">
        <v>110</v>
      </c>
      <c r="C5073" s="84" t="s">
        <v>109</v>
      </c>
      <c r="D5073" s="84">
        <v>2020</v>
      </c>
      <c r="E5073" s="84" t="s">
        <v>108</v>
      </c>
      <c r="F5073" s="85">
        <v>212.19324104479469</v>
      </c>
      <c r="G5073" s="86"/>
    </row>
    <row r="5074" spans="1:7" x14ac:dyDescent="0.45">
      <c r="A5074" s="84">
        <v>173340</v>
      </c>
      <c r="B5074" s="84">
        <v>100</v>
      </c>
      <c r="C5074" s="84" t="s">
        <v>112</v>
      </c>
      <c r="D5074" s="84">
        <v>1975</v>
      </c>
      <c r="E5074" s="84" t="s">
        <v>108</v>
      </c>
      <c r="F5074" s="85">
        <v>85.694727496695563</v>
      </c>
      <c r="G5074" s="86"/>
    </row>
    <row r="5075" spans="1:7" x14ac:dyDescent="0.45">
      <c r="A5075" s="84">
        <v>173346</v>
      </c>
      <c r="B5075" s="84">
        <v>110</v>
      </c>
      <c r="C5075" s="84" t="s">
        <v>109</v>
      </c>
      <c r="D5075" s="84">
        <v>2020</v>
      </c>
      <c r="E5075" s="84" t="s">
        <v>108</v>
      </c>
      <c r="F5075" s="85">
        <v>8.5400842375270187</v>
      </c>
      <c r="G5075" s="86"/>
    </row>
    <row r="5076" spans="1:7" x14ac:dyDescent="0.45">
      <c r="A5076" s="84">
        <v>173474</v>
      </c>
      <c r="B5076" s="84">
        <v>110</v>
      </c>
      <c r="C5076" s="84" t="s">
        <v>109</v>
      </c>
      <c r="D5076" s="84">
        <v>2020</v>
      </c>
      <c r="E5076" s="84" t="s">
        <v>108</v>
      </c>
      <c r="F5076" s="85">
        <v>99.651335939544794</v>
      </c>
      <c r="G5076" s="86"/>
    </row>
    <row r="5077" spans="1:7" x14ac:dyDescent="0.45">
      <c r="A5077" s="84">
        <v>175248</v>
      </c>
      <c r="B5077" s="84">
        <v>110</v>
      </c>
      <c r="C5077" s="84" t="s">
        <v>109</v>
      </c>
      <c r="D5077" s="84">
        <v>2020</v>
      </c>
      <c r="E5077" s="84" t="s">
        <v>108</v>
      </c>
      <c r="F5077" s="85">
        <v>158.4949115823951</v>
      </c>
      <c r="G5077" s="86"/>
    </row>
    <row r="5078" spans="1:7" x14ac:dyDescent="0.45">
      <c r="A5078" s="84">
        <v>175154</v>
      </c>
      <c r="B5078" s="84">
        <v>110</v>
      </c>
      <c r="C5078" s="84" t="s">
        <v>109</v>
      </c>
      <c r="D5078" s="84">
        <v>2020</v>
      </c>
      <c r="E5078" s="84" t="s">
        <v>108</v>
      </c>
      <c r="F5078" s="85">
        <v>393.56477600029831</v>
      </c>
      <c r="G5078" s="86"/>
    </row>
    <row r="5079" spans="1:7" x14ac:dyDescent="0.45">
      <c r="A5079" s="84">
        <v>175092</v>
      </c>
      <c r="B5079" s="84">
        <v>110</v>
      </c>
      <c r="C5079" s="84" t="s">
        <v>109</v>
      </c>
      <c r="D5079" s="84">
        <v>2020</v>
      </c>
      <c r="E5079" s="84" t="s">
        <v>108</v>
      </c>
      <c r="F5079" s="85">
        <v>205.3181929148945</v>
      </c>
      <c r="G5079" s="86"/>
    </row>
    <row r="5080" spans="1:7" x14ac:dyDescent="0.45">
      <c r="A5080" s="84">
        <v>174361</v>
      </c>
      <c r="B5080" s="84">
        <v>110</v>
      </c>
      <c r="C5080" s="84" t="s">
        <v>109</v>
      </c>
      <c r="D5080" s="84">
        <v>2020</v>
      </c>
      <c r="E5080" s="84" t="s">
        <v>108</v>
      </c>
      <c r="F5080" s="85">
        <v>140.93064364514871</v>
      </c>
      <c r="G5080" s="86"/>
    </row>
    <row r="5081" spans="1:7" x14ac:dyDescent="0.45">
      <c r="A5081" s="84">
        <v>171707</v>
      </c>
      <c r="B5081" s="84">
        <v>110</v>
      </c>
      <c r="C5081" s="84" t="s">
        <v>109</v>
      </c>
      <c r="D5081" s="84">
        <v>2020</v>
      </c>
      <c r="E5081" s="84" t="s">
        <v>108</v>
      </c>
      <c r="F5081" s="85">
        <v>29.881439475147001</v>
      </c>
      <c r="G5081" s="86"/>
    </row>
    <row r="5082" spans="1:7" x14ac:dyDescent="0.45">
      <c r="A5082" s="84">
        <v>171708</v>
      </c>
      <c r="B5082" s="84">
        <v>160</v>
      </c>
      <c r="C5082" s="84" t="s">
        <v>109</v>
      </c>
      <c r="D5082" s="84">
        <v>2020</v>
      </c>
      <c r="E5082" s="84" t="s">
        <v>108</v>
      </c>
      <c r="F5082" s="85">
        <v>440.97961438802298</v>
      </c>
      <c r="G5082" s="86"/>
    </row>
    <row r="5083" spans="1:7" x14ac:dyDescent="0.45">
      <c r="A5083" s="84">
        <v>171704</v>
      </c>
      <c r="B5083" s="84">
        <v>110</v>
      </c>
      <c r="C5083" s="84" t="s">
        <v>109</v>
      </c>
      <c r="D5083" s="84">
        <v>2020</v>
      </c>
      <c r="E5083" s="84" t="s">
        <v>108</v>
      </c>
      <c r="F5083" s="85">
        <v>12.47538819033743</v>
      </c>
      <c r="G5083" s="86"/>
    </row>
    <row r="5084" spans="1:7" x14ac:dyDescent="0.45">
      <c r="A5084" s="84">
        <v>171705</v>
      </c>
      <c r="B5084" s="84">
        <v>110</v>
      </c>
      <c r="C5084" s="84" t="s">
        <v>109</v>
      </c>
      <c r="D5084" s="84">
        <v>2020</v>
      </c>
      <c r="E5084" s="84" t="s">
        <v>108</v>
      </c>
      <c r="F5084" s="85">
        <v>27.489650879790499</v>
      </c>
      <c r="G5084" s="86"/>
    </row>
    <row r="5085" spans="1:7" x14ac:dyDescent="0.45">
      <c r="A5085" s="84">
        <v>171686</v>
      </c>
      <c r="B5085" s="84">
        <v>160</v>
      </c>
      <c r="C5085" s="84" t="s">
        <v>109</v>
      </c>
      <c r="D5085" s="84">
        <v>2020</v>
      </c>
      <c r="E5085" s="84" t="s">
        <v>108</v>
      </c>
      <c r="F5085" s="85">
        <v>7.5798720725266922</v>
      </c>
      <c r="G5085" s="86"/>
    </row>
    <row r="5086" spans="1:7" x14ac:dyDescent="0.45">
      <c r="A5086" s="84">
        <v>175265</v>
      </c>
      <c r="B5086" s="84">
        <v>160</v>
      </c>
      <c r="C5086" s="84" t="s">
        <v>109</v>
      </c>
      <c r="D5086" s="84">
        <v>2020</v>
      </c>
      <c r="E5086" s="84" t="s">
        <v>108</v>
      </c>
      <c r="F5086" s="85">
        <v>165.43467708157181</v>
      </c>
      <c r="G5086" s="86"/>
    </row>
    <row r="5087" spans="1:7" x14ac:dyDescent="0.45">
      <c r="A5087" s="84">
        <v>175310</v>
      </c>
      <c r="B5087" s="84">
        <v>63</v>
      </c>
      <c r="C5087" s="84" t="s">
        <v>109</v>
      </c>
      <c r="D5087" s="84">
        <v>2020</v>
      </c>
      <c r="E5087" s="84" t="s">
        <v>108</v>
      </c>
      <c r="F5087" s="85">
        <v>59.85217279148501</v>
      </c>
      <c r="G5087" s="86"/>
    </row>
    <row r="5088" spans="1:7" x14ac:dyDescent="0.45">
      <c r="A5088" s="84">
        <v>175650</v>
      </c>
      <c r="B5088" s="84">
        <v>160</v>
      </c>
      <c r="C5088" s="84" t="s">
        <v>109</v>
      </c>
      <c r="D5088" s="84">
        <v>2020</v>
      </c>
      <c r="E5088" s="84" t="s">
        <v>108</v>
      </c>
      <c r="F5088" s="85">
        <v>188.19939473214879</v>
      </c>
      <c r="G5088" s="86"/>
    </row>
    <row r="5089" spans="1:12" x14ac:dyDescent="0.45">
      <c r="A5089" s="84">
        <v>175651</v>
      </c>
      <c r="B5089" s="84">
        <v>110</v>
      </c>
      <c r="C5089" s="84" t="s">
        <v>109</v>
      </c>
      <c r="D5089" s="84">
        <v>2020</v>
      </c>
      <c r="E5089" s="84" t="s">
        <v>108</v>
      </c>
      <c r="F5089" s="85">
        <v>1.372209578839982</v>
      </c>
      <c r="G5089" s="86"/>
    </row>
    <row r="5090" spans="1:12" x14ac:dyDescent="0.45">
      <c r="A5090" s="84">
        <v>174182</v>
      </c>
      <c r="B5090" s="84">
        <v>110</v>
      </c>
      <c r="C5090" s="84" t="s">
        <v>109</v>
      </c>
      <c r="D5090" s="84">
        <v>2020</v>
      </c>
      <c r="E5090" s="84" t="s">
        <v>108</v>
      </c>
      <c r="F5090" s="85">
        <v>128.03511384164679</v>
      </c>
      <c r="G5090" s="86"/>
    </row>
    <row r="5091" spans="1:12" x14ac:dyDescent="0.45">
      <c r="A5091" s="84">
        <v>172210</v>
      </c>
      <c r="B5091" s="84">
        <v>110</v>
      </c>
      <c r="C5091" s="84" t="s">
        <v>109</v>
      </c>
      <c r="D5091" s="84">
        <v>2006</v>
      </c>
      <c r="E5091" s="84" t="s">
        <v>108</v>
      </c>
      <c r="F5091" s="85">
        <v>6.556283678788982</v>
      </c>
      <c r="G5091" s="86" t="s">
        <v>127</v>
      </c>
    </row>
    <row r="5092" spans="1:12" x14ac:dyDescent="0.45">
      <c r="A5092" s="84">
        <v>172494</v>
      </c>
      <c r="B5092" s="84">
        <v>110</v>
      </c>
      <c r="C5092" s="84" t="s">
        <v>109</v>
      </c>
      <c r="D5092" s="84">
        <v>2020</v>
      </c>
      <c r="E5092" s="84" t="s">
        <v>108</v>
      </c>
      <c r="F5092" s="85">
        <v>150.51857353027151</v>
      </c>
      <c r="G5092" s="86"/>
    </row>
    <row r="5093" spans="1:12" x14ac:dyDescent="0.45">
      <c r="A5093" s="84">
        <v>176521</v>
      </c>
      <c r="B5093" s="84">
        <v>63</v>
      </c>
      <c r="C5093" s="84" t="s">
        <v>109</v>
      </c>
      <c r="D5093" s="84">
        <v>2021</v>
      </c>
      <c r="E5093" s="84" t="s">
        <v>108</v>
      </c>
      <c r="F5093" s="85">
        <v>46.357386763833688</v>
      </c>
      <c r="G5093" s="86"/>
    </row>
    <row r="5094" spans="1:12" x14ac:dyDescent="0.45">
      <c r="A5094" s="84">
        <v>0</v>
      </c>
      <c r="B5094" s="84">
        <v>0</v>
      </c>
      <c r="C5094" s="84"/>
      <c r="D5094" s="84">
        <v>2021</v>
      </c>
      <c r="E5094" s="84"/>
      <c r="F5094" s="85">
        <v>9.3714382100427382</v>
      </c>
      <c r="G5094" s="86"/>
    </row>
    <row r="5096" spans="1:12" x14ac:dyDescent="0.45">
      <c r="E5096" s="87" t="s">
        <v>191</v>
      </c>
      <c r="F5096" s="108">
        <f>SUM(F2:F5094)</f>
        <v>544481.24980532937</v>
      </c>
      <c r="G5096" s="88" t="s">
        <v>657</v>
      </c>
      <c r="H5096" s="88"/>
      <c r="I5096" s="88"/>
      <c r="J5096" s="88"/>
      <c r="K5096" s="88"/>
      <c r="L5096" s="88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5FA07-AC90-4C40-B920-6589328AF9C7}">
  <sheetPr>
    <tabColor rgb="FF00B050"/>
  </sheetPr>
  <dimension ref="A1:P1229"/>
  <sheetViews>
    <sheetView topLeftCell="A1199" workbookViewId="0">
      <selection activeCell="N1229" sqref="N1229:O1229"/>
    </sheetView>
  </sheetViews>
  <sheetFormatPr defaultRowHeight="14.25" x14ac:dyDescent="0.45"/>
  <cols>
    <col min="1" max="1" width="10.796875" customWidth="1"/>
    <col min="2" max="2" width="15.19921875" customWidth="1"/>
    <col min="3" max="3" width="16.46484375" customWidth="1"/>
    <col min="4" max="4" width="20.19921875" customWidth="1"/>
    <col min="5" max="5" width="15.265625" customWidth="1"/>
    <col min="6" max="6" width="14.46484375" customWidth="1"/>
    <col min="7" max="7" width="11.796875" customWidth="1"/>
    <col min="8" max="8" width="16.46484375" customWidth="1"/>
    <col min="9" max="9" width="30.796875" customWidth="1"/>
    <col min="10" max="10" width="7.46484375" customWidth="1"/>
    <col min="15" max="15" width="12.796875" customWidth="1"/>
  </cols>
  <sheetData>
    <row r="1" spans="1:9" ht="34.049999999999997" customHeight="1" x14ac:dyDescent="0.45">
      <c r="A1" s="104" t="s">
        <v>201</v>
      </c>
      <c r="B1" s="103" t="s">
        <v>104</v>
      </c>
      <c r="C1" s="104" t="s">
        <v>216</v>
      </c>
      <c r="D1" s="104" t="s">
        <v>105</v>
      </c>
      <c r="E1" s="104" t="s">
        <v>200</v>
      </c>
      <c r="F1" s="104" t="s">
        <v>106</v>
      </c>
      <c r="G1" s="106" t="s">
        <v>282</v>
      </c>
      <c r="H1" s="104" t="s">
        <v>199</v>
      </c>
      <c r="I1" s="104" t="s">
        <v>107</v>
      </c>
    </row>
    <row r="2" spans="1:9" x14ac:dyDescent="0.45">
      <c r="A2" s="199">
        <v>110554</v>
      </c>
      <c r="B2" s="199"/>
      <c r="C2" s="199"/>
      <c r="D2" s="199"/>
      <c r="E2" s="199">
        <v>1901</v>
      </c>
      <c r="F2" s="199" t="s">
        <v>108</v>
      </c>
      <c r="G2" s="199"/>
      <c r="H2" s="208">
        <v>128.10247947223351</v>
      </c>
      <c r="I2" s="199"/>
    </row>
    <row r="3" spans="1:9" x14ac:dyDescent="0.45">
      <c r="A3" s="199">
        <v>111419</v>
      </c>
      <c r="B3" s="199"/>
      <c r="C3" s="199"/>
      <c r="D3" s="199"/>
      <c r="E3" s="199">
        <v>1901</v>
      </c>
      <c r="F3" s="199" t="s">
        <v>108</v>
      </c>
      <c r="G3" s="199"/>
      <c r="H3" s="208">
        <v>46.268766972545272</v>
      </c>
      <c r="I3" s="199"/>
    </row>
    <row r="4" spans="1:9" x14ac:dyDescent="0.45">
      <c r="A4" s="199">
        <v>109934</v>
      </c>
      <c r="B4" s="199"/>
      <c r="C4" s="199">
        <v>65</v>
      </c>
      <c r="D4" s="199" t="s">
        <v>112</v>
      </c>
      <c r="E4" s="199">
        <v>1975</v>
      </c>
      <c r="F4" s="199" t="s">
        <v>108</v>
      </c>
      <c r="G4" s="199"/>
      <c r="H4" s="208">
        <v>71.168634223145546</v>
      </c>
      <c r="I4" s="199"/>
    </row>
    <row r="5" spans="1:9" x14ac:dyDescent="0.45">
      <c r="A5" s="199">
        <v>121619</v>
      </c>
      <c r="B5" s="199"/>
      <c r="C5" s="199">
        <v>65</v>
      </c>
      <c r="D5" s="199" t="s">
        <v>112</v>
      </c>
      <c r="E5" s="199">
        <v>1975</v>
      </c>
      <c r="F5" s="199" t="s">
        <v>108</v>
      </c>
      <c r="G5" s="199">
        <v>0</v>
      </c>
      <c r="H5" s="208">
        <v>41.070360425034153</v>
      </c>
      <c r="I5" s="199" t="s">
        <v>286</v>
      </c>
    </row>
    <row r="6" spans="1:9" x14ac:dyDescent="0.45">
      <c r="A6" s="199">
        <v>121620</v>
      </c>
      <c r="B6" s="199"/>
      <c r="C6" s="199">
        <v>65</v>
      </c>
      <c r="D6" s="199" t="s">
        <v>112</v>
      </c>
      <c r="E6" s="199">
        <v>1975</v>
      </c>
      <c r="F6" s="199" t="s">
        <v>108</v>
      </c>
      <c r="G6" s="199"/>
      <c r="H6" s="208">
        <v>44.335818071960723</v>
      </c>
      <c r="I6" s="199" t="s">
        <v>286</v>
      </c>
    </row>
    <row r="7" spans="1:9" x14ac:dyDescent="0.45">
      <c r="A7" s="199">
        <v>143965</v>
      </c>
      <c r="B7" s="199"/>
      <c r="C7" s="199">
        <v>50</v>
      </c>
      <c r="D7" s="199" t="s">
        <v>109</v>
      </c>
      <c r="E7" s="199">
        <v>1901</v>
      </c>
      <c r="F7" s="199" t="s">
        <v>108</v>
      </c>
      <c r="G7" s="199">
        <v>1</v>
      </c>
      <c r="H7" s="208">
        <v>32.056026257575802</v>
      </c>
      <c r="I7" s="199"/>
    </row>
    <row r="8" spans="1:9" x14ac:dyDescent="0.45">
      <c r="A8" s="199">
        <v>134449</v>
      </c>
      <c r="B8" s="199"/>
      <c r="C8" s="199">
        <v>90</v>
      </c>
      <c r="D8" s="199" t="s">
        <v>109</v>
      </c>
      <c r="E8" s="199">
        <v>1901</v>
      </c>
      <c r="F8" s="199" t="s">
        <v>108</v>
      </c>
      <c r="G8" s="199">
        <v>1</v>
      </c>
      <c r="H8" s="208">
        <v>103.99718865185029</v>
      </c>
      <c r="I8" s="199"/>
    </row>
    <row r="9" spans="1:9" x14ac:dyDescent="0.45">
      <c r="A9" s="199">
        <v>166750</v>
      </c>
      <c r="B9" s="199"/>
      <c r="C9" s="199"/>
      <c r="D9" s="199"/>
      <c r="E9" s="199">
        <v>0</v>
      </c>
      <c r="F9" s="199" t="s">
        <v>108</v>
      </c>
      <c r="G9" s="199">
        <v>0</v>
      </c>
      <c r="H9" s="208">
        <v>9.5968703784979148</v>
      </c>
      <c r="I9" s="199"/>
    </row>
    <row r="10" spans="1:9" x14ac:dyDescent="0.45">
      <c r="A10" s="199">
        <v>117296</v>
      </c>
      <c r="B10" s="199"/>
      <c r="C10" s="199">
        <v>32</v>
      </c>
      <c r="D10" s="199" t="s">
        <v>109</v>
      </c>
      <c r="E10" s="199">
        <v>1901</v>
      </c>
      <c r="F10" s="199" t="s">
        <v>108</v>
      </c>
      <c r="G10" s="199"/>
      <c r="H10" s="208">
        <v>103.14342877344779</v>
      </c>
      <c r="I10" s="199" t="s">
        <v>110</v>
      </c>
    </row>
    <row r="11" spans="1:9" x14ac:dyDescent="0.45">
      <c r="A11" s="199">
        <v>104822</v>
      </c>
      <c r="B11" s="199"/>
      <c r="C11" s="199">
        <v>50</v>
      </c>
      <c r="D11" s="199" t="s">
        <v>111</v>
      </c>
      <c r="E11" s="199">
        <v>1901</v>
      </c>
      <c r="F11" s="199" t="s">
        <v>108</v>
      </c>
      <c r="G11" s="199"/>
      <c r="H11" s="208">
        <v>51.324077877477301</v>
      </c>
      <c r="I11" s="199"/>
    </row>
    <row r="12" spans="1:9" x14ac:dyDescent="0.45">
      <c r="A12" s="199">
        <v>104870</v>
      </c>
      <c r="B12" s="199"/>
      <c r="C12" s="199">
        <v>100</v>
      </c>
      <c r="D12" s="199" t="s">
        <v>112</v>
      </c>
      <c r="E12" s="199">
        <v>1901</v>
      </c>
      <c r="F12" s="199" t="s">
        <v>108</v>
      </c>
      <c r="G12" s="199">
        <v>1</v>
      </c>
      <c r="H12" s="208">
        <v>65.275503438185297</v>
      </c>
      <c r="I12" s="199"/>
    </row>
    <row r="13" spans="1:9" x14ac:dyDescent="0.45">
      <c r="A13" s="199">
        <v>117314</v>
      </c>
      <c r="B13" s="199"/>
      <c r="C13" s="199">
        <v>65</v>
      </c>
      <c r="D13" s="199" t="s">
        <v>112</v>
      </c>
      <c r="E13" s="199">
        <v>1975</v>
      </c>
      <c r="F13" s="199" t="s">
        <v>108</v>
      </c>
      <c r="G13" s="199"/>
      <c r="H13" s="208">
        <v>63.13612591939934</v>
      </c>
      <c r="I13" s="199"/>
    </row>
    <row r="14" spans="1:9" x14ac:dyDescent="0.45">
      <c r="A14" s="199">
        <v>117316</v>
      </c>
      <c r="B14" s="199"/>
      <c r="C14" s="199">
        <v>50</v>
      </c>
      <c r="D14" s="199" t="s">
        <v>112</v>
      </c>
      <c r="E14" s="199">
        <v>1975</v>
      </c>
      <c r="F14" s="199" t="s">
        <v>108</v>
      </c>
      <c r="G14" s="199"/>
      <c r="H14" s="208">
        <v>90.078524815946679</v>
      </c>
      <c r="I14" s="199"/>
    </row>
    <row r="15" spans="1:9" x14ac:dyDescent="0.45">
      <c r="A15" s="199">
        <v>119924</v>
      </c>
      <c r="B15" s="199"/>
      <c r="C15" s="199">
        <v>100</v>
      </c>
      <c r="D15" s="199" t="s">
        <v>112</v>
      </c>
      <c r="E15" s="199">
        <v>1970</v>
      </c>
      <c r="F15" s="199" t="s">
        <v>108</v>
      </c>
      <c r="G15" s="199"/>
      <c r="H15" s="208">
        <v>42.219474459475983</v>
      </c>
      <c r="I15" s="199"/>
    </row>
    <row r="16" spans="1:9" x14ac:dyDescent="0.45">
      <c r="A16" s="199">
        <v>120101</v>
      </c>
      <c r="B16" s="199"/>
      <c r="C16" s="199">
        <v>65</v>
      </c>
      <c r="D16" s="199" t="s">
        <v>112</v>
      </c>
      <c r="E16" s="199">
        <v>1975</v>
      </c>
      <c r="F16" s="199" t="s">
        <v>108</v>
      </c>
      <c r="G16" s="199"/>
      <c r="H16" s="208">
        <v>53.197840496617417</v>
      </c>
      <c r="I16" s="199"/>
    </row>
    <row r="17" spans="1:9" x14ac:dyDescent="0.45">
      <c r="A17" s="199">
        <v>123216</v>
      </c>
      <c r="B17" s="199"/>
      <c r="C17" s="199">
        <v>100</v>
      </c>
      <c r="D17" s="199" t="s">
        <v>112</v>
      </c>
      <c r="E17" s="199">
        <v>1901</v>
      </c>
      <c r="F17" s="199" t="s">
        <v>108</v>
      </c>
      <c r="G17" s="199"/>
      <c r="H17" s="208">
        <v>158.52166502855039</v>
      </c>
      <c r="I17" s="199"/>
    </row>
    <row r="18" spans="1:9" x14ac:dyDescent="0.45">
      <c r="A18" s="199">
        <v>134426</v>
      </c>
      <c r="B18" s="199"/>
      <c r="C18" s="199">
        <v>100</v>
      </c>
      <c r="D18" s="199" t="s">
        <v>112</v>
      </c>
      <c r="E18" s="199">
        <v>1978</v>
      </c>
      <c r="F18" s="199" t="s">
        <v>108</v>
      </c>
      <c r="G18" s="199">
        <v>1</v>
      </c>
      <c r="H18" s="208">
        <v>145.61087557918341</v>
      </c>
      <c r="I18" s="199"/>
    </row>
    <row r="19" spans="1:9" x14ac:dyDescent="0.45">
      <c r="A19" s="199">
        <v>134526</v>
      </c>
      <c r="B19" s="199"/>
      <c r="C19" s="199"/>
      <c r="D19" s="199"/>
      <c r="E19" s="199">
        <v>1901</v>
      </c>
      <c r="F19" s="199" t="s">
        <v>108</v>
      </c>
      <c r="G19" s="199">
        <v>1</v>
      </c>
      <c r="H19" s="208">
        <v>184.69160814027961</v>
      </c>
      <c r="I19" s="199"/>
    </row>
    <row r="20" spans="1:9" x14ac:dyDescent="0.45">
      <c r="A20" s="199">
        <v>134528</v>
      </c>
      <c r="B20" s="199"/>
      <c r="C20" s="199"/>
      <c r="D20" s="199"/>
      <c r="E20" s="199">
        <v>1901</v>
      </c>
      <c r="F20" s="199" t="s">
        <v>108</v>
      </c>
      <c r="G20" s="199">
        <v>1</v>
      </c>
      <c r="H20" s="208">
        <v>40.941936193544237</v>
      </c>
      <c r="I20" s="199"/>
    </row>
    <row r="21" spans="1:9" x14ac:dyDescent="0.45">
      <c r="A21" s="199">
        <v>134529</v>
      </c>
      <c r="B21" s="199"/>
      <c r="C21" s="199"/>
      <c r="D21" s="199"/>
      <c r="E21" s="199">
        <v>1901</v>
      </c>
      <c r="F21" s="199" t="s">
        <v>108</v>
      </c>
      <c r="G21" s="199">
        <v>1</v>
      </c>
      <c r="H21" s="208">
        <v>56.429948567412993</v>
      </c>
      <c r="I21" s="199"/>
    </row>
    <row r="22" spans="1:9" x14ac:dyDescent="0.45">
      <c r="A22" s="199">
        <v>134531</v>
      </c>
      <c r="B22" s="199"/>
      <c r="C22" s="199">
        <v>90</v>
      </c>
      <c r="D22" s="199" t="s">
        <v>109</v>
      </c>
      <c r="E22" s="199">
        <v>1901</v>
      </c>
      <c r="F22" s="199" t="s">
        <v>108</v>
      </c>
      <c r="G22" s="199">
        <v>1</v>
      </c>
      <c r="H22" s="208">
        <v>48.724348573213433</v>
      </c>
      <c r="I22" s="199"/>
    </row>
    <row r="23" spans="1:9" x14ac:dyDescent="0.45">
      <c r="A23" s="199">
        <v>141627</v>
      </c>
      <c r="B23" s="199"/>
      <c r="C23" s="199">
        <v>100</v>
      </c>
      <c r="D23" s="199" t="s">
        <v>112</v>
      </c>
      <c r="E23" s="199">
        <v>1901</v>
      </c>
      <c r="F23" s="199" t="s">
        <v>108</v>
      </c>
      <c r="G23" s="199">
        <v>1</v>
      </c>
      <c r="H23" s="208">
        <v>165.75400591688421</v>
      </c>
      <c r="I23" s="199"/>
    </row>
    <row r="24" spans="1:9" x14ac:dyDescent="0.45">
      <c r="A24" s="199">
        <v>120795</v>
      </c>
      <c r="B24" s="199"/>
      <c r="C24" s="199">
        <v>90</v>
      </c>
      <c r="D24" s="199" t="s">
        <v>109</v>
      </c>
      <c r="E24" s="199">
        <v>1901</v>
      </c>
      <c r="F24" s="199" t="s">
        <v>108</v>
      </c>
      <c r="G24" s="199"/>
      <c r="H24" s="208">
        <v>144.749472699064</v>
      </c>
      <c r="I24" s="199"/>
    </row>
    <row r="25" spans="1:9" x14ac:dyDescent="0.45">
      <c r="A25" s="199">
        <v>100043</v>
      </c>
      <c r="B25" s="199"/>
      <c r="C25" s="199">
        <v>100</v>
      </c>
      <c r="D25" s="199" t="s">
        <v>112</v>
      </c>
      <c r="E25" s="199">
        <v>1970</v>
      </c>
      <c r="F25" s="199" t="s">
        <v>108</v>
      </c>
      <c r="G25" s="199"/>
      <c r="H25" s="208">
        <v>13.730797651782201</v>
      </c>
      <c r="I25" s="199"/>
    </row>
    <row r="26" spans="1:9" x14ac:dyDescent="0.45">
      <c r="A26" s="199">
        <v>100044</v>
      </c>
      <c r="B26" s="199"/>
      <c r="C26" s="199">
        <v>100</v>
      </c>
      <c r="D26" s="199" t="s">
        <v>112</v>
      </c>
      <c r="E26" s="199">
        <v>1970</v>
      </c>
      <c r="F26" s="199" t="s">
        <v>108</v>
      </c>
      <c r="G26" s="199"/>
      <c r="H26" s="208">
        <v>18.81469041233062</v>
      </c>
      <c r="I26" s="199"/>
    </row>
    <row r="27" spans="1:9" x14ac:dyDescent="0.45">
      <c r="A27" s="199">
        <v>100045</v>
      </c>
      <c r="B27" s="199"/>
      <c r="C27" s="199">
        <v>100</v>
      </c>
      <c r="D27" s="199" t="s">
        <v>112</v>
      </c>
      <c r="E27" s="199">
        <v>1970</v>
      </c>
      <c r="F27" s="199" t="s">
        <v>108</v>
      </c>
      <c r="G27" s="199"/>
      <c r="H27" s="208">
        <v>10.89063668849022</v>
      </c>
      <c r="I27" s="199"/>
    </row>
    <row r="28" spans="1:9" x14ac:dyDescent="0.45">
      <c r="A28" s="199">
        <v>100046</v>
      </c>
      <c r="B28" s="199"/>
      <c r="C28" s="199">
        <v>100</v>
      </c>
      <c r="D28" s="199" t="s">
        <v>112</v>
      </c>
      <c r="E28" s="199">
        <v>1970</v>
      </c>
      <c r="F28" s="199" t="s">
        <v>108</v>
      </c>
      <c r="G28" s="199"/>
      <c r="H28" s="208">
        <v>25.44857520434843</v>
      </c>
      <c r="I28" s="199"/>
    </row>
    <row r="29" spans="1:9" x14ac:dyDescent="0.45">
      <c r="A29" s="199">
        <v>100047</v>
      </c>
      <c r="B29" s="199"/>
      <c r="C29" s="199">
        <v>100</v>
      </c>
      <c r="D29" s="199" t="s">
        <v>112</v>
      </c>
      <c r="E29" s="199">
        <v>1970</v>
      </c>
      <c r="F29" s="199" t="s">
        <v>108</v>
      </c>
      <c r="G29" s="199"/>
      <c r="H29" s="208">
        <v>28.354273368427709</v>
      </c>
      <c r="I29" s="199"/>
    </row>
    <row r="30" spans="1:9" x14ac:dyDescent="0.45">
      <c r="A30" s="199">
        <v>100049</v>
      </c>
      <c r="B30" s="199"/>
      <c r="C30" s="199">
        <v>100</v>
      </c>
      <c r="D30" s="199" t="s">
        <v>112</v>
      </c>
      <c r="E30" s="199">
        <v>1970</v>
      </c>
      <c r="F30" s="199" t="s">
        <v>108</v>
      </c>
      <c r="G30" s="199"/>
      <c r="H30" s="208">
        <v>5.8980538492927677</v>
      </c>
      <c r="I30" s="199"/>
    </row>
    <row r="31" spans="1:9" x14ac:dyDescent="0.45">
      <c r="A31" s="199">
        <v>119921</v>
      </c>
      <c r="B31" s="199"/>
      <c r="C31" s="199">
        <v>100</v>
      </c>
      <c r="D31" s="199" t="s">
        <v>112</v>
      </c>
      <c r="E31" s="199">
        <v>1970</v>
      </c>
      <c r="F31" s="199" t="s">
        <v>108</v>
      </c>
      <c r="G31" s="199"/>
      <c r="H31" s="208">
        <v>15.868531608515459</v>
      </c>
      <c r="I31" s="199"/>
    </row>
    <row r="32" spans="1:9" x14ac:dyDescent="0.45">
      <c r="A32" s="199">
        <v>119925</v>
      </c>
      <c r="B32" s="199"/>
      <c r="C32" s="199">
        <v>100</v>
      </c>
      <c r="D32" s="199" t="s">
        <v>112</v>
      </c>
      <c r="E32" s="199">
        <v>1970</v>
      </c>
      <c r="F32" s="199" t="s">
        <v>108</v>
      </c>
      <c r="G32" s="199"/>
      <c r="H32" s="208">
        <v>22.24641610884105</v>
      </c>
      <c r="I32" s="199"/>
    </row>
    <row r="33" spans="1:9" x14ac:dyDescent="0.45">
      <c r="A33" s="199">
        <v>119930</v>
      </c>
      <c r="B33" s="199"/>
      <c r="C33" s="199">
        <v>100</v>
      </c>
      <c r="D33" s="199" t="s">
        <v>112</v>
      </c>
      <c r="E33" s="199">
        <v>1970</v>
      </c>
      <c r="F33" s="199" t="s">
        <v>108</v>
      </c>
      <c r="G33" s="199"/>
      <c r="H33" s="208">
        <v>17.66847410223604</v>
      </c>
      <c r="I33" s="199"/>
    </row>
    <row r="34" spans="1:9" x14ac:dyDescent="0.45">
      <c r="A34" s="199">
        <v>119931</v>
      </c>
      <c r="B34" s="199"/>
      <c r="C34" s="199">
        <v>100</v>
      </c>
      <c r="D34" s="199" t="s">
        <v>112</v>
      </c>
      <c r="E34" s="199">
        <v>1970</v>
      </c>
      <c r="F34" s="199" t="s">
        <v>108</v>
      </c>
      <c r="G34" s="199"/>
      <c r="H34" s="208">
        <v>18.89160191596833</v>
      </c>
      <c r="I34" s="199"/>
    </row>
    <row r="35" spans="1:9" x14ac:dyDescent="0.45">
      <c r="A35" s="199">
        <v>104695</v>
      </c>
      <c r="B35" s="199"/>
      <c r="C35" s="199"/>
      <c r="D35" s="199"/>
      <c r="E35" s="199">
        <v>1901</v>
      </c>
      <c r="F35" s="199" t="s">
        <v>108</v>
      </c>
      <c r="G35" s="199">
        <v>0</v>
      </c>
      <c r="H35" s="208">
        <v>53.892193664549943</v>
      </c>
      <c r="I35" s="199"/>
    </row>
    <row r="36" spans="1:9" x14ac:dyDescent="0.45">
      <c r="A36" s="199">
        <v>107370</v>
      </c>
      <c r="B36" s="199"/>
      <c r="C36" s="199">
        <v>90</v>
      </c>
      <c r="D36" s="199"/>
      <c r="E36" s="199">
        <v>1901</v>
      </c>
      <c r="F36" s="199" t="s">
        <v>108</v>
      </c>
      <c r="G36" s="199">
        <v>0</v>
      </c>
      <c r="H36" s="208">
        <v>51.5748065009684</v>
      </c>
      <c r="I36" s="199"/>
    </row>
    <row r="37" spans="1:9" x14ac:dyDescent="0.45">
      <c r="A37" s="199">
        <v>116959</v>
      </c>
      <c r="B37" s="199"/>
      <c r="C37" s="199"/>
      <c r="D37" s="199"/>
      <c r="E37" s="199">
        <v>1901</v>
      </c>
      <c r="F37" s="199" t="s">
        <v>108</v>
      </c>
      <c r="G37" s="199"/>
      <c r="H37" s="208">
        <v>57.961527218742518</v>
      </c>
      <c r="I37" s="199"/>
    </row>
    <row r="38" spans="1:9" x14ac:dyDescent="0.45">
      <c r="A38" s="199">
        <v>124770</v>
      </c>
      <c r="B38" s="199"/>
      <c r="C38" s="199"/>
      <c r="D38" s="199"/>
      <c r="E38" s="199">
        <v>1901</v>
      </c>
      <c r="F38" s="199" t="s">
        <v>108</v>
      </c>
      <c r="G38" s="199">
        <v>0</v>
      </c>
      <c r="H38" s="208">
        <v>67.188317647073788</v>
      </c>
      <c r="I38" s="199"/>
    </row>
    <row r="39" spans="1:9" x14ac:dyDescent="0.45">
      <c r="A39" s="199">
        <v>141626</v>
      </c>
      <c r="B39" s="199"/>
      <c r="C39" s="199">
        <v>90</v>
      </c>
      <c r="D39" s="199" t="s">
        <v>109</v>
      </c>
      <c r="E39" s="199">
        <v>1901</v>
      </c>
      <c r="F39" s="199" t="s">
        <v>108</v>
      </c>
      <c r="G39" s="199">
        <v>1</v>
      </c>
      <c r="H39" s="208">
        <v>31.36843701556586</v>
      </c>
      <c r="I39" s="199"/>
    </row>
    <row r="40" spans="1:9" x14ac:dyDescent="0.45">
      <c r="A40" s="199">
        <v>111855</v>
      </c>
      <c r="B40" s="199"/>
      <c r="C40" s="199">
        <v>63</v>
      </c>
      <c r="D40" s="199" t="s">
        <v>109</v>
      </c>
      <c r="E40" s="199">
        <v>1901</v>
      </c>
      <c r="F40" s="199" t="s">
        <v>108</v>
      </c>
      <c r="G40" s="199"/>
      <c r="H40" s="208">
        <v>40.317845649962599</v>
      </c>
      <c r="I40" s="199"/>
    </row>
    <row r="41" spans="1:9" x14ac:dyDescent="0.45">
      <c r="A41" s="199">
        <v>121953</v>
      </c>
      <c r="B41" s="199"/>
      <c r="C41" s="199">
        <v>100</v>
      </c>
      <c r="D41" s="199" t="s">
        <v>112</v>
      </c>
      <c r="E41" s="199">
        <v>1901</v>
      </c>
      <c r="F41" s="199" t="s">
        <v>108</v>
      </c>
      <c r="G41" s="199"/>
      <c r="H41" s="208">
        <v>35.660848636482527</v>
      </c>
      <c r="I41" s="199"/>
    </row>
    <row r="42" spans="1:9" x14ac:dyDescent="0.45">
      <c r="A42" s="199">
        <v>134427</v>
      </c>
      <c r="B42" s="199"/>
      <c r="C42" s="199">
        <v>100</v>
      </c>
      <c r="D42" s="199" t="s">
        <v>112</v>
      </c>
      <c r="E42" s="199">
        <v>1901</v>
      </c>
      <c r="F42" s="199" t="s">
        <v>108</v>
      </c>
      <c r="G42" s="199">
        <v>1</v>
      </c>
      <c r="H42" s="208">
        <v>22.229920271564001</v>
      </c>
      <c r="I42" s="199"/>
    </row>
    <row r="43" spans="1:9" x14ac:dyDescent="0.45">
      <c r="A43" s="199">
        <v>134428</v>
      </c>
      <c r="B43" s="199"/>
      <c r="C43" s="199">
        <v>100</v>
      </c>
      <c r="D43" s="199"/>
      <c r="E43" s="199">
        <v>1901</v>
      </c>
      <c r="F43" s="199" t="s">
        <v>108</v>
      </c>
      <c r="G43" s="199">
        <v>1</v>
      </c>
      <c r="H43" s="208">
        <v>20.302344317986449</v>
      </c>
      <c r="I43" s="199"/>
    </row>
    <row r="44" spans="1:9" x14ac:dyDescent="0.45">
      <c r="A44" s="199">
        <v>134429</v>
      </c>
      <c r="B44" s="199"/>
      <c r="C44" s="199">
        <v>100</v>
      </c>
      <c r="D44" s="199"/>
      <c r="E44" s="199">
        <v>1901</v>
      </c>
      <c r="F44" s="199" t="s">
        <v>108</v>
      </c>
      <c r="G44" s="199">
        <v>1</v>
      </c>
      <c r="H44" s="208">
        <v>40.283586031927697</v>
      </c>
      <c r="I44" s="199"/>
    </row>
    <row r="45" spans="1:9" x14ac:dyDescent="0.45">
      <c r="A45" s="199">
        <v>134430</v>
      </c>
      <c r="B45" s="199"/>
      <c r="C45" s="199"/>
      <c r="D45" s="199"/>
      <c r="E45" s="199">
        <v>1901</v>
      </c>
      <c r="F45" s="199" t="s">
        <v>108</v>
      </c>
      <c r="G45" s="199">
        <v>1</v>
      </c>
      <c r="H45" s="208">
        <v>75.86330790359311</v>
      </c>
      <c r="I45" s="199"/>
    </row>
    <row r="46" spans="1:9" x14ac:dyDescent="0.45">
      <c r="A46" s="199">
        <v>134940</v>
      </c>
      <c r="B46" s="199"/>
      <c r="C46" s="199">
        <v>75</v>
      </c>
      <c r="D46" s="199"/>
      <c r="E46" s="199">
        <v>1901</v>
      </c>
      <c r="F46" s="199" t="s">
        <v>108</v>
      </c>
      <c r="G46" s="199">
        <v>1</v>
      </c>
      <c r="H46" s="208">
        <v>29.307065677267289</v>
      </c>
      <c r="I46" s="199"/>
    </row>
    <row r="47" spans="1:9" x14ac:dyDescent="0.45">
      <c r="A47" s="199">
        <v>134941</v>
      </c>
      <c r="B47" s="199"/>
      <c r="C47" s="199"/>
      <c r="D47" s="199"/>
      <c r="E47" s="199">
        <v>1901</v>
      </c>
      <c r="F47" s="199" t="s">
        <v>108</v>
      </c>
      <c r="G47" s="199">
        <v>1</v>
      </c>
      <c r="H47" s="208">
        <v>27.81451624399438</v>
      </c>
      <c r="I47" s="199" t="s">
        <v>118</v>
      </c>
    </row>
    <row r="48" spans="1:9" x14ac:dyDescent="0.45">
      <c r="A48" s="199">
        <v>134943</v>
      </c>
      <c r="B48" s="199"/>
      <c r="C48" s="199"/>
      <c r="D48" s="199"/>
      <c r="E48" s="199">
        <v>1901</v>
      </c>
      <c r="F48" s="199" t="s">
        <v>108</v>
      </c>
      <c r="G48" s="199">
        <v>0</v>
      </c>
      <c r="H48" s="208">
        <v>47.605590280368247</v>
      </c>
      <c r="I48" s="199" t="s">
        <v>119</v>
      </c>
    </row>
    <row r="49" spans="1:9" ht="19.5" x14ac:dyDescent="0.45">
      <c r="A49" s="199">
        <v>113723</v>
      </c>
      <c r="B49" s="199"/>
      <c r="C49" s="199">
        <v>100</v>
      </c>
      <c r="D49" s="199" t="s">
        <v>112</v>
      </c>
      <c r="E49" s="199">
        <v>1949</v>
      </c>
      <c r="F49" s="199" t="s">
        <v>108</v>
      </c>
      <c r="G49" s="199"/>
      <c r="H49" s="208">
        <v>108.3234913530043</v>
      </c>
      <c r="I49" s="201" t="s">
        <v>261</v>
      </c>
    </row>
    <row r="50" spans="1:9" x14ac:dyDescent="0.45">
      <c r="A50" s="199">
        <v>134541</v>
      </c>
      <c r="B50" s="199"/>
      <c r="C50" s="199">
        <v>100</v>
      </c>
      <c r="D50" s="199" t="s">
        <v>112</v>
      </c>
      <c r="E50" s="199">
        <v>1963</v>
      </c>
      <c r="F50" s="199" t="s">
        <v>108</v>
      </c>
      <c r="G50" s="199">
        <v>1</v>
      </c>
      <c r="H50" s="208">
        <v>113.267259729454</v>
      </c>
      <c r="I50" s="199"/>
    </row>
    <row r="51" spans="1:9" x14ac:dyDescent="0.45">
      <c r="A51" s="199">
        <v>135019</v>
      </c>
      <c r="B51" s="199"/>
      <c r="C51" s="199"/>
      <c r="D51" s="199"/>
      <c r="E51" s="199">
        <v>1901</v>
      </c>
      <c r="F51" s="199" t="s">
        <v>108</v>
      </c>
      <c r="G51" s="199">
        <v>1</v>
      </c>
      <c r="H51" s="208">
        <v>24.92549647083387</v>
      </c>
      <c r="I51" s="199"/>
    </row>
    <row r="52" spans="1:9" x14ac:dyDescent="0.45">
      <c r="A52" s="199">
        <v>104473</v>
      </c>
      <c r="B52" s="199"/>
      <c r="C52" s="199"/>
      <c r="D52" s="199"/>
      <c r="E52" s="199">
        <v>1901</v>
      </c>
      <c r="F52" s="199" t="s">
        <v>108</v>
      </c>
      <c r="G52" s="199"/>
      <c r="H52" s="208">
        <v>36.093292113022763</v>
      </c>
      <c r="I52" s="199"/>
    </row>
    <row r="53" spans="1:9" x14ac:dyDescent="0.45">
      <c r="A53" s="199">
        <v>109336</v>
      </c>
      <c r="B53" s="199"/>
      <c r="C53" s="199">
        <v>150</v>
      </c>
      <c r="D53" s="199" t="s">
        <v>112</v>
      </c>
      <c r="E53" s="199">
        <v>1952</v>
      </c>
      <c r="F53" s="199" t="s">
        <v>108</v>
      </c>
      <c r="G53" s="199">
        <v>1</v>
      </c>
      <c r="H53" s="208">
        <v>10.11857558602405</v>
      </c>
      <c r="I53" s="199" t="s">
        <v>262</v>
      </c>
    </row>
    <row r="54" spans="1:9" x14ac:dyDescent="0.45">
      <c r="A54" s="199">
        <v>134949</v>
      </c>
      <c r="B54" s="199"/>
      <c r="C54" s="199">
        <v>100</v>
      </c>
      <c r="D54" s="199" t="s">
        <v>112</v>
      </c>
      <c r="E54" s="199">
        <v>1901</v>
      </c>
      <c r="F54" s="199" t="s">
        <v>108</v>
      </c>
      <c r="G54" s="199">
        <v>1</v>
      </c>
      <c r="H54" s="208">
        <v>3.4858244006986849</v>
      </c>
      <c r="I54" s="199"/>
    </row>
    <row r="55" spans="1:9" x14ac:dyDescent="0.45">
      <c r="A55" s="199">
        <v>162979</v>
      </c>
      <c r="B55" s="199"/>
      <c r="C55" s="199">
        <v>100</v>
      </c>
      <c r="D55" s="199" t="s">
        <v>123</v>
      </c>
      <c r="E55" s="199">
        <v>1901</v>
      </c>
      <c r="F55" s="199" t="s">
        <v>108</v>
      </c>
      <c r="G55" s="199"/>
      <c r="H55" s="208">
        <v>3.6656498732309499</v>
      </c>
      <c r="I55" s="199"/>
    </row>
    <row r="56" spans="1:9" x14ac:dyDescent="0.45">
      <c r="A56" s="199">
        <v>2305</v>
      </c>
      <c r="B56" s="199"/>
      <c r="C56" s="199">
        <v>250</v>
      </c>
      <c r="D56" s="199" t="s">
        <v>114</v>
      </c>
      <c r="E56" s="199">
        <v>1901</v>
      </c>
      <c r="F56" s="199"/>
      <c r="G56" s="199"/>
      <c r="H56" s="208">
        <v>46.739003056967888</v>
      </c>
      <c r="I56" s="199"/>
    </row>
    <row r="57" spans="1:9" x14ac:dyDescent="0.45">
      <c r="A57" s="199">
        <v>113650</v>
      </c>
      <c r="B57" s="199"/>
      <c r="C57" s="199">
        <v>100</v>
      </c>
      <c r="D57" s="199" t="s">
        <v>112</v>
      </c>
      <c r="E57" s="199">
        <v>1901</v>
      </c>
      <c r="F57" s="199" t="s">
        <v>108</v>
      </c>
      <c r="G57" s="199"/>
      <c r="H57" s="208">
        <v>4.4037482996339632</v>
      </c>
      <c r="I57" s="199"/>
    </row>
    <row r="58" spans="1:9" x14ac:dyDescent="0.45">
      <c r="A58" s="199">
        <v>113769</v>
      </c>
      <c r="B58" s="199"/>
      <c r="C58" s="199">
        <v>110</v>
      </c>
      <c r="D58" s="199" t="s">
        <v>109</v>
      </c>
      <c r="E58" s="199">
        <v>1901</v>
      </c>
      <c r="F58" s="199" t="s">
        <v>108</v>
      </c>
      <c r="G58" s="199"/>
      <c r="H58" s="208">
        <v>23.99636656108197</v>
      </c>
      <c r="I58" s="199"/>
    </row>
    <row r="59" spans="1:9" x14ac:dyDescent="0.45">
      <c r="A59" s="199">
        <v>115103</v>
      </c>
      <c r="B59" s="199"/>
      <c r="C59" s="199">
        <v>100</v>
      </c>
      <c r="D59" s="199" t="s">
        <v>112</v>
      </c>
      <c r="E59" s="199">
        <v>1960</v>
      </c>
      <c r="F59" s="199" t="s">
        <v>108</v>
      </c>
      <c r="G59" s="199"/>
      <c r="H59" s="208">
        <v>116.3356556533074</v>
      </c>
      <c r="I59" s="199" t="s">
        <v>125</v>
      </c>
    </row>
    <row r="60" spans="1:9" x14ac:dyDescent="0.45">
      <c r="A60" s="199">
        <v>126292</v>
      </c>
      <c r="B60" s="199"/>
      <c r="C60" s="199">
        <v>100</v>
      </c>
      <c r="D60" s="199" t="s">
        <v>112</v>
      </c>
      <c r="E60" s="199">
        <v>1960</v>
      </c>
      <c r="F60" s="199" t="s">
        <v>108</v>
      </c>
      <c r="G60" s="199"/>
      <c r="H60" s="208">
        <v>214.12848963982239</v>
      </c>
      <c r="I60" s="199"/>
    </row>
    <row r="61" spans="1:9" x14ac:dyDescent="0.45">
      <c r="A61" s="199">
        <v>134929</v>
      </c>
      <c r="B61" s="199"/>
      <c r="C61" s="199">
        <v>100</v>
      </c>
      <c r="D61" s="199" t="s">
        <v>112</v>
      </c>
      <c r="E61" s="199">
        <v>1901</v>
      </c>
      <c r="F61" s="199" t="s">
        <v>108</v>
      </c>
      <c r="G61" s="199">
        <v>0</v>
      </c>
      <c r="H61" s="208">
        <v>34.228236323699619</v>
      </c>
      <c r="I61" s="199"/>
    </row>
    <row r="62" spans="1:9" x14ac:dyDescent="0.45">
      <c r="A62" s="199">
        <v>134930</v>
      </c>
      <c r="B62" s="199"/>
      <c r="C62" s="199"/>
      <c r="D62" s="199" t="s">
        <v>126</v>
      </c>
      <c r="E62" s="199">
        <v>1901</v>
      </c>
      <c r="F62" s="199" t="s">
        <v>108</v>
      </c>
      <c r="G62" s="199">
        <v>0</v>
      </c>
      <c r="H62" s="208">
        <v>97.155385239069034</v>
      </c>
      <c r="I62" s="199"/>
    </row>
    <row r="63" spans="1:9" x14ac:dyDescent="0.45">
      <c r="A63" s="199">
        <v>4209</v>
      </c>
      <c r="B63" s="199"/>
      <c r="C63" s="199">
        <v>75</v>
      </c>
      <c r="D63" s="199" t="s">
        <v>109</v>
      </c>
      <c r="E63" s="199">
        <v>1901</v>
      </c>
      <c r="F63" s="199"/>
      <c r="G63" s="199"/>
      <c r="H63" s="208">
        <v>28.201336163127429</v>
      </c>
      <c r="I63" s="199"/>
    </row>
    <row r="64" spans="1:9" x14ac:dyDescent="0.45">
      <c r="A64" s="199">
        <v>105786</v>
      </c>
      <c r="B64" s="199"/>
      <c r="C64" s="199"/>
      <c r="D64" s="199"/>
      <c r="E64" s="199">
        <v>1901</v>
      </c>
      <c r="F64" s="199" t="s">
        <v>108</v>
      </c>
      <c r="G64" s="199"/>
      <c r="H64" s="208">
        <v>59.699790823319653</v>
      </c>
      <c r="I64" s="199"/>
    </row>
    <row r="65" spans="1:9" x14ac:dyDescent="0.45">
      <c r="A65" s="199">
        <v>120179</v>
      </c>
      <c r="B65" s="199"/>
      <c r="C65" s="199">
        <v>200</v>
      </c>
      <c r="D65" s="199" t="s">
        <v>112</v>
      </c>
      <c r="E65" s="199">
        <v>1972</v>
      </c>
      <c r="F65" s="199" t="s">
        <v>108</v>
      </c>
      <c r="G65" s="199"/>
      <c r="H65" s="208">
        <v>82.581721487768647</v>
      </c>
      <c r="I65" s="199"/>
    </row>
    <row r="66" spans="1:9" x14ac:dyDescent="0.45">
      <c r="A66" s="199">
        <v>134569</v>
      </c>
      <c r="B66" s="199"/>
      <c r="C66" s="199">
        <v>150</v>
      </c>
      <c r="D66" s="199"/>
      <c r="E66" s="199">
        <v>1901</v>
      </c>
      <c r="F66" s="199" t="s">
        <v>108</v>
      </c>
      <c r="G66" s="199">
        <v>1</v>
      </c>
      <c r="H66" s="208">
        <v>32.590013817053681</v>
      </c>
      <c r="I66" s="199"/>
    </row>
    <row r="67" spans="1:9" x14ac:dyDescent="0.45">
      <c r="A67" s="199">
        <v>134570</v>
      </c>
      <c r="B67" s="199"/>
      <c r="C67" s="199"/>
      <c r="D67" s="199"/>
      <c r="E67" s="199">
        <v>1901</v>
      </c>
      <c r="F67" s="199" t="s">
        <v>108</v>
      </c>
      <c r="G67" s="199">
        <v>0</v>
      </c>
      <c r="H67" s="208">
        <v>27.134383936822349</v>
      </c>
      <c r="I67" s="199"/>
    </row>
    <row r="68" spans="1:9" x14ac:dyDescent="0.45">
      <c r="A68" s="199">
        <v>142944</v>
      </c>
      <c r="B68" s="199"/>
      <c r="C68" s="199"/>
      <c r="D68" s="199"/>
      <c r="E68" s="199">
        <v>1901</v>
      </c>
      <c r="F68" s="199" t="s">
        <v>108</v>
      </c>
      <c r="G68" s="199">
        <v>0</v>
      </c>
      <c r="H68" s="208">
        <v>62.761369843970677</v>
      </c>
      <c r="I68" s="199"/>
    </row>
    <row r="69" spans="1:9" x14ac:dyDescent="0.45">
      <c r="A69" s="199">
        <v>142947</v>
      </c>
      <c r="B69" s="199"/>
      <c r="C69" s="199"/>
      <c r="D69" s="199"/>
      <c r="E69" s="199">
        <v>1901</v>
      </c>
      <c r="F69" s="199" t="s">
        <v>108</v>
      </c>
      <c r="G69" s="199">
        <v>0</v>
      </c>
      <c r="H69" s="208">
        <v>161.5304267593493</v>
      </c>
      <c r="I69" s="199"/>
    </row>
    <row r="70" spans="1:9" x14ac:dyDescent="0.45">
      <c r="A70" s="199">
        <v>105754</v>
      </c>
      <c r="B70" s="199"/>
      <c r="C70" s="199"/>
      <c r="D70" s="199"/>
      <c r="E70" s="199">
        <v>1901</v>
      </c>
      <c r="F70" s="199" t="s">
        <v>108</v>
      </c>
      <c r="G70" s="199"/>
      <c r="H70" s="208">
        <v>81.971506390823478</v>
      </c>
      <c r="I70" s="199"/>
    </row>
    <row r="71" spans="1:9" x14ac:dyDescent="0.45">
      <c r="A71" s="199">
        <v>105755</v>
      </c>
      <c r="B71" s="199"/>
      <c r="C71" s="199"/>
      <c r="D71" s="199"/>
      <c r="E71" s="199">
        <v>1901</v>
      </c>
      <c r="F71" s="199" t="s">
        <v>108</v>
      </c>
      <c r="G71" s="199"/>
      <c r="H71" s="208">
        <v>45.666557522242357</v>
      </c>
      <c r="I71" s="199"/>
    </row>
    <row r="72" spans="1:9" x14ac:dyDescent="0.45">
      <c r="A72" s="199">
        <v>105758</v>
      </c>
      <c r="B72" s="199"/>
      <c r="C72" s="199"/>
      <c r="D72" s="199"/>
      <c r="E72" s="199">
        <v>1901</v>
      </c>
      <c r="F72" s="199" t="s">
        <v>108</v>
      </c>
      <c r="G72" s="199"/>
      <c r="H72" s="208">
        <v>21.179035046207741</v>
      </c>
      <c r="I72" s="199"/>
    </row>
    <row r="73" spans="1:9" x14ac:dyDescent="0.45">
      <c r="A73" s="199">
        <v>105801</v>
      </c>
      <c r="B73" s="199"/>
      <c r="C73" s="199">
        <v>200</v>
      </c>
      <c r="D73" s="199"/>
      <c r="E73" s="199">
        <v>1901</v>
      </c>
      <c r="F73" s="199" t="s">
        <v>108</v>
      </c>
      <c r="G73" s="199"/>
      <c r="H73" s="208">
        <v>51.150214862936032</v>
      </c>
      <c r="I73" s="199"/>
    </row>
    <row r="74" spans="1:9" x14ac:dyDescent="0.45">
      <c r="A74" s="199">
        <v>107671</v>
      </c>
      <c r="B74" s="199"/>
      <c r="C74" s="199">
        <v>65</v>
      </c>
      <c r="D74" s="199"/>
      <c r="E74" s="199">
        <v>1901</v>
      </c>
      <c r="F74" s="199" t="s">
        <v>108</v>
      </c>
      <c r="G74" s="199">
        <v>0</v>
      </c>
      <c r="H74" s="208">
        <v>45.428652207820882</v>
      </c>
      <c r="I74" s="199" t="s">
        <v>127</v>
      </c>
    </row>
    <row r="75" spans="1:9" x14ac:dyDescent="0.45">
      <c r="A75" s="199">
        <v>124818</v>
      </c>
      <c r="B75" s="199"/>
      <c r="C75" s="199">
        <v>150</v>
      </c>
      <c r="D75" s="199" t="s">
        <v>112</v>
      </c>
      <c r="E75" s="199">
        <v>1972</v>
      </c>
      <c r="F75" s="199" t="s">
        <v>108</v>
      </c>
      <c r="G75" s="199"/>
      <c r="H75" s="208">
        <v>325.51939866997628</v>
      </c>
      <c r="I75" s="199"/>
    </row>
    <row r="76" spans="1:9" x14ac:dyDescent="0.45">
      <c r="A76" s="199">
        <v>134555</v>
      </c>
      <c r="B76" s="199"/>
      <c r="C76" s="199"/>
      <c r="D76" s="199"/>
      <c r="E76" s="199">
        <v>1901</v>
      </c>
      <c r="F76" s="199" t="s">
        <v>108</v>
      </c>
      <c r="G76" s="199">
        <v>0</v>
      </c>
      <c r="H76" s="208">
        <v>120.8801111365302</v>
      </c>
      <c r="I76" s="199"/>
    </row>
    <row r="77" spans="1:9" x14ac:dyDescent="0.45">
      <c r="A77" s="199">
        <v>134556</v>
      </c>
      <c r="B77" s="199"/>
      <c r="C77" s="199">
        <v>150</v>
      </c>
      <c r="D77" s="199"/>
      <c r="E77" s="199">
        <v>1901</v>
      </c>
      <c r="F77" s="199" t="s">
        <v>108</v>
      </c>
      <c r="G77" s="199">
        <v>1</v>
      </c>
      <c r="H77" s="208">
        <v>43.912459964434007</v>
      </c>
      <c r="I77" s="199" t="s">
        <v>128</v>
      </c>
    </row>
    <row r="78" spans="1:9" x14ac:dyDescent="0.45">
      <c r="A78" s="199">
        <v>134558</v>
      </c>
      <c r="B78" s="199"/>
      <c r="C78" s="199">
        <v>200</v>
      </c>
      <c r="D78" s="199"/>
      <c r="E78" s="199">
        <v>1901</v>
      </c>
      <c r="F78" s="199" t="s">
        <v>108</v>
      </c>
      <c r="G78" s="199">
        <v>1</v>
      </c>
      <c r="H78" s="208">
        <v>25.523868890245289</v>
      </c>
      <c r="I78" s="199"/>
    </row>
    <row r="79" spans="1:9" x14ac:dyDescent="0.45">
      <c r="A79" s="199">
        <v>14208</v>
      </c>
      <c r="B79" s="199"/>
      <c r="C79" s="199">
        <v>0</v>
      </c>
      <c r="D79" s="199"/>
      <c r="E79" s="199">
        <v>1901</v>
      </c>
      <c r="F79" s="199"/>
      <c r="G79" s="199"/>
      <c r="H79" s="208">
        <v>8.4880969039904723</v>
      </c>
      <c r="I79" s="199"/>
    </row>
    <row r="80" spans="1:9" x14ac:dyDescent="0.45">
      <c r="A80" s="199">
        <v>117087</v>
      </c>
      <c r="B80" s="199"/>
      <c r="C80" s="199">
        <v>100</v>
      </c>
      <c r="D80" s="199" t="s">
        <v>112</v>
      </c>
      <c r="E80" s="199">
        <v>1972</v>
      </c>
      <c r="F80" s="199" t="s">
        <v>108</v>
      </c>
      <c r="G80" s="199">
        <v>0</v>
      </c>
      <c r="H80" s="208">
        <v>95.18702364154592</v>
      </c>
      <c r="I80" s="199" t="s">
        <v>263</v>
      </c>
    </row>
    <row r="81" spans="1:9" x14ac:dyDescent="0.45">
      <c r="A81" s="199">
        <v>122657</v>
      </c>
      <c r="B81" s="199"/>
      <c r="C81" s="199">
        <v>100</v>
      </c>
      <c r="D81" s="199" t="s">
        <v>112</v>
      </c>
      <c r="E81" s="199">
        <v>1901</v>
      </c>
      <c r="F81" s="199" t="s">
        <v>108</v>
      </c>
      <c r="G81" s="199"/>
      <c r="H81" s="208">
        <v>74.667776171078827</v>
      </c>
      <c r="I81" s="199"/>
    </row>
    <row r="82" spans="1:9" x14ac:dyDescent="0.45">
      <c r="A82" s="199">
        <v>107700</v>
      </c>
      <c r="B82" s="199"/>
      <c r="C82" s="199">
        <v>110</v>
      </c>
      <c r="D82" s="199" t="s">
        <v>109</v>
      </c>
      <c r="E82" s="199">
        <v>1901</v>
      </c>
      <c r="F82" s="199" t="s">
        <v>108</v>
      </c>
      <c r="G82" s="199"/>
      <c r="H82" s="208">
        <v>54.714747502905531</v>
      </c>
      <c r="I82" s="199"/>
    </row>
    <row r="83" spans="1:9" x14ac:dyDescent="0.45">
      <c r="A83" s="199">
        <v>134579</v>
      </c>
      <c r="B83" s="199"/>
      <c r="C83" s="199">
        <v>65</v>
      </c>
      <c r="D83" s="199" t="s">
        <v>112</v>
      </c>
      <c r="E83" s="199">
        <v>1901</v>
      </c>
      <c r="F83" s="199" t="s">
        <v>108</v>
      </c>
      <c r="G83" s="199">
        <v>1</v>
      </c>
      <c r="H83" s="208">
        <v>93.483648859691812</v>
      </c>
      <c r="I83" s="199"/>
    </row>
    <row r="84" spans="1:9" x14ac:dyDescent="0.45">
      <c r="A84" s="199">
        <v>167762</v>
      </c>
      <c r="B84" s="199"/>
      <c r="C84" s="199"/>
      <c r="D84" s="199"/>
      <c r="E84" s="199">
        <v>1901</v>
      </c>
      <c r="F84" s="199" t="s">
        <v>108</v>
      </c>
      <c r="G84" s="199">
        <v>1</v>
      </c>
      <c r="H84" s="208">
        <v>93.269125388385177</v>
      </c>
      <c r="I84" s="199"/>
    </row>
    <row r="85" spans="1:9" x14ac:dyDescent="0.45">
      <c r="A85" s="199">
        <v>100193</v>
      </c>
      <c r="B85" s="199"/>
      <c r="C85" s="199">
        <v>300</v>
      </c>
      <c r="D85" s="199" t="s">
        <v>112</v>
      </c>
      <c r="E85" s="199">
        <v>1968</v>
      </c>
      <c r="F85" s="199" t="s">
        <v>108</v>
      </c>
      <c r="G85" s="199">
        <v>1</v>
      </c>
      <c r="H85" s="208">
        <v>86.697934207624954</v>
      </c>
      <c r="I85" s="199"/>
    </row>
    <row r="86" spans="1:9" x14ac:dyDescent="0.45">
      <c r="A86" s="199">
        <v>117121</v>
      </c>
      <c r="B86" s="199"/>
      <c r="C86" s="199">
        <v>300</v>
      </c>
      <c r="D86" s="199" t="s">
        <v>112</v>
      </c>
      <c r="E86" s="199">
        <v>1969</v>
      </c>
      <c r="F86" s="199" t="s">
        <v>108</v>
      </c>
      <c r="G86" s="199"/>
      <c r="H86" s="208">
        <v>57.068670521108047</v>
      </c>
      <c r="I86" s="199"/>
    </row>
    <row r="87" spans="1:9" x14ac:dyDescent="0.45">
      <c r="A87" s="199">
        <v>111284</v>
      </c>
      <c r="B87" s="199"/>
      <c r="C87" s="199">
        <v>100</v>
      </c>
      <c r="D87" s="199" t="s">
        <v>112</v>
      </c>
      <c r="E87" s="199">
        <v>1901</v>
      </c>
      <c r="F87" s="199" t="s">
        <v>108</v>
      </c>
      <c r="G87" s="199"/>
      <c r="H87" s="208">
        <v>32.122884983647538</v>
      </c>
      <c r="I87" s="199"/>
    </row>
    <row r="88" spans="1:9" x14ac:dyDescent="0.45">
      <c r="A88" s="199">
        <v>161997</v>
      </c>
      <c r="B88" s="199"/>
      <c r="C88" s="199">
        <v>100</v>
      </c>
      <c r="D88" s="199" t="s">
        <v>112</v>
      </c>
      <c r="E88" s="199">
        <v>1978</v>
      </c>
      <c r="F88" s="199" t="s">
        <v>108</v>
      </c>
      <c r="G88" s="199"/>
      <c r="H88" s="208">
        <v>8.2856543958488</v>
      </c>
      <c r="I88" s="199"/>
    </row>
    <row r="89" spans="1:9" x14ac:dyDescent="0.45">
      <c r="A89" s="199">
        <v>105724</v>
      </c>
      <c r="B89" s="199"/>
      <c r="C89" s="199"/>
      <c r="D89" s="199"/>
      <c r="E89" s="199">
        <v>1901</v>
      </c>
      <c r="F89" s="199" t="s">
        <v>108</v>
      </c>
      <c r="G89" s="199">
        <v>0</v>
      </c>
      <c r="H89" s="208">
        <v>24.515718559925411</v>
      </c>
      <c r="I89" s="199"/>
    </row>
    <row r="90" spans="1:9" x14ac:dyDescent="0.45">
      <c r="A90" s="199">
        <v>109499</v>
      </c>
      <c r="B90" s="199"/>
      <c r="C90" s="199">
        <v>110</v>
      </c>
      <c r="D90" s="199" t="s">
        <v>109</v>
      </c>
      <c r="E90" s="199">
        <v>1901</v>
      </c>
      <c r="F90" s="199" t="s">
        <v>108</v>
      </c>
      <c r="G90" s="199"/>
      <c r="H90" s="208">
        <v>102.8280944713982</v>
      </c>
      <c r="I90" s="199"/>
    </row>
    <row r="91" spans="1:9" ht="19.5" x14ac:dyDescent="0.45">
      <c r="A91" s="199">
        <v>119626</v>
      </c>
      <c r="B91" s="199"/>
      <c r="C91" s="199"/>
      <c r="D91" s="199"/>
      <c r="E91" s="199">
        <v>1901</v>
      </c>
      <c r="F91" s="199" t="s">
        <v>108</v>
      </c>
      <c r="G91" s="199">
        <v>0</v>
      </c>
      <c r="H91" s="208">
        <v>32.613296666654378</v>
      </c>
      <c r="I91" s="201" t="s">
        <v>264</v>
      </c>
    </row>
    <row r="92" spans="1:9" x14ac:dyDescent="0.45">
      <c r="A92" s="199">
        <v>122722</v>
      </c>
      <c r="B92" s="199"/>
      <c r="C92" s="199"/>
      <c r="D92" s="199"/>
      <c r="E92" s="199">
        <v>1901</v>
      </c>
      <c r="F92" s="199" t="s">
        <v>108</v>
      </c>
      <c r="G92" s="199"/>
      <c r="H92" s="208">
        <v>23.71987298727425</v>
      </c>
      <c r="I92" s="199"/>
    </row>
    <row r="93" spans="1:9" x14ac:dyDescent="0.45">
      <c r="A93" s="199">
        <v>134601</v>
      </c>
      <c r="B93" s="199"/>
      <c r="C93" s="199">
        <v>100</v>
      </c>
      <c r="D93" s="199"/>
      <c r="E93" s="199">
        <v>1901</v>
      </c>
      <c r="F93" s="199" t="s">
        <v>108</v>
      </c>
      <c r="G93" s="199">
        <v>1</v>
      </c>
      <c r="H93" s="208">
        <v>23.592507060770831</v>
      </c>
      <c r="I93" s="199"/>
    </row>
    <row r="94" spans="1:9" x14ac:dyDescent="0.45">
      <c r="A94" s="199">
        <v>134608</v>
      </c>
      <c r="B94" s="199"/>
      <c r="C94" s="199"/>
      <c r="D94" s="199"/>
      <c r="E94" s="199">
        <v>1901</v>
      </c>
      <c r="F94" s="199" t="s">
        <v>108</v>
      </c>
      <c r="G94" s="199">
        <v>0</v>
      </c>
      <c r="H94" s="208">
        <v>44.336240432015863</v>
      </c>
      <c r="I94" s="199"/>
    </row>
    <row r="95" spans="1:9" x14ac:dyDescent="0.45">
      <c r="A95" s="199">
        <v>134610</v>
      </c>
      <c r="B95" s="199"/>
      <c r="C95" s="199">
        <v>100</v>
      </c>
      <c r="D95" s="199"/>
      <c r="E95" s="199">
        <v>1901</v>
      </c>
      <c r="F95" s="199" t="s">
        <v>108</v>
      </c>
      <c r="G95" s="199">
        <v>1</v>
      </c>
      <c r="H95" s="208">
        <v>29.604344052050578</v>
      </c>
      <c r="I95" s="199"/>
    </row>
    <row r="96" spans="1:9" x14ac:dyDescent="0.45">
      <c r="A96" s="199">
        <v>134607</v>
      </c>
      <c r="B96" s="199"/>
      <c r="C96" s="199">
        <v>300</v>
      </c>
      <c r="D96" s="199" t="s">
        <v>112</v>
      </c>
      <c r="E96" s="199">
        <v>1901</v>
      </c>
      <c r="F96" s="199" t="s">
        <v>108</v>
      </c>
      <c r="G96" s="199">
        <v>1</v>
      </c>
      <c r="H96" s="208">
        <v>21.925904309159549</v>
      </c>
      <c r="I96" s="199"/>
    </row>
    <row r="97" spans="1:9" x14ac:dyDescent="0.45">
      <c r="A97" s="199">
        <v>124163</v>
      </c>
      <c r="B97" s="199"/>
      <c r="C97" s="199">
        <v>32</v>
      </c>
      <c r="D97" s="199" t="s">
        <v>109</v>
      </c>
      <c r="E97" s="199">
        <v>1901</v>
      </c>
      <c r="F97" s="199" t="s">
        <v>108</v>
      </c>
      <c r="G97" s="199"/>
      <c r="H97" s="208">
        <v>59.163131799457979</v>
      </c>
      <c r="I97" s="199"/>
    </row>
    <row r="98" spans="1:9" x14ac:dyDescent="0.45">
      <c r="A98" s="199">
        <v>126463</v>
      </c>
      <c r="B98" s="199"/>
      <c r="C98" s="199">
        <v>110</v>
      </c>
      <c r="D98" s="199" t="s">
        <v>109</v>
      </c>
      <c r="E98" s="199">
        <v>1901</v>
      </c>
      <c r="F98" s="199" t="s">
        <v>108</v>
      </c>
      <c r="G98" s="199"/>
      <c r="H98" s="208">
        <v>187.74531704247741</v>
      </c>
      <c r="I98" s="199"/>
    </row>
    <row r="99" spans="1:9" x14ac:dyDescent="0.45">
      <c r="A99" s="199">
        <v>124250</v>
      </c>
      <c r="B99" s="199"/>
      <c r="C99" s="199">
        <v>200</v>
      </c>
      <c r="D99" s="199" t="s">
        <v>109</v>
      </c>
      <c r="E99" s="199">
        <v>1901</v>
      </c>
      <c r="F99" s="199" t="s">
        <v>108</v>
      </c>
      <c r="G99" s="199"/>
      <c r="H99" s="208">
        <v>391.08877768690672</v>
      </c>
      <c r="I99" s="199"/>
    </row>
    <row r="100" spans="1:9" x14ac:dyDescent="0.45">
      <c r="A100" s="199">
        <v>124268</v>
      </c>
      <c r="B100" s="199"/>
      <c r="C100" s="199">
        <v>65</v>
      </c>
      <c r="D100" s="199" t="s">
        <v>112</v>
      </c>
      <c r="E100" s="199">
        <v>1901</v>
      </c>
      <c r="F100" s="199" t="s">
        <v>108</v>
      </c>
      <c r="G100" s="199">
        <v>0</v>
      </c>
      <c r="H100" s="208">
        <v>62.804496011518211</v>
      </c>
      <c r="I100" s="199"/>
    </row>
    <row r="101" spans="1:9" x14ac:dyDescent="0.45">
      <c r="A101" s="199">
        <v>124270</v>
      </c>
      <c r="B101" s="199"/>
      <c r="C101" s="199"/>
      <c r="D101" s="199"/>
      <c r="E101" s="199">
        <v>1901</v>
      </c>
      <c r="F101" s="199" t="s">
        <v>108</v>
      </c>
      <c r="G101" s="199"/>
      <c r="H101" s="208">
        <v>118.5551948053959</v>
      </c>
      <c r="I101" s="199"/>
    </row>
    <row r="102" spans="1:9" x14ac:dyDescent="0.45">
      <c r="A102" s="199">
        <v>124271</v>
      </c>
      <c r="B102" s="199"/>
      <c r="C102" s="199"/>
      <c r="D102" s="199"/>
      <c r="E102" s="199">
        <v>1901</v>
      </c>
      <c r="F102" s="199" t="s">
        <v>108</v>
      </c>
      <c r="G102" s="199"/>
      <c r="H102" s="208">
        <v>69.371397931889319</v>
      </c>
      <c r="I102" s="199"/>
    </row>
    <row r="103" spans="1:9" x14ac:dyDescent="0.45">
      <c r="A103" s="199">
        <v>126471</v>
      </c>
      <c r="B103" s="199"/>
      <c r="C103" s="199">
        <v>200</v>
      </c>
      <c r="D103" s="199" t="s">
        <v>109</v>
      </c>
      <c r="E103" s="199">
        <v>1901</v>
      </c>
      <c r="F103" s="199" t="s">
        <v>108</v>
      </c>
      <c r="G103" s="199"/>
      <c r="H103" s="208">
        <v>84.001983130232759</v>
      </c>
      <c r="I103" s="199"/>
    </row>
    <row r="104" spans="1:9" x14ac:dyDescent="0.45">
      <c r="A104" s="199">
        <v>126521</v>
      </c>
      <c r="B104" s="199"/>
      <c r="C104" s="199">
        <v>63</v>
      </c>
      <c r="D104" s="199" t="s">
        <v>109</v>
      </c>
      <c r="E104" s="199">
        <v>1901</v>
      </c>
      <c r="F104" s="199" t="s">
        <v>108</v>
      </c>
      <c r="G104" s="199">
        <v>1</v>
      </c>
      <c r="H104" s="208">
        <v>202.86096349213011</v>
      </c>
      <c r="I104" s="199"/>
    </row>
    <row r="105" spans="1:9" x14ac:dyDescent="0.45">
      <c r="A105" s="199">
        <v>126522</v>
      </c>
      <c r="B105" s="199"/>
      <c r="C105" s="199">
        <v>50</v>
      </c>
      <c r="D105" s="199" t="s">
        <v>109</v>
      </c>
      <c r="E105" s="199">
        <v>1901</v>
      </c>
      <c r="F105" s="199" t="s">
        <v>108</v>
      </c>
      <c r="G105" s="199">
        <v>0</v>
      </c>
      <c r="H105" s="208">
        <v>158.00080387942739</v>
      </c>
      <c r="I105" s="199"/>
    </row>
    <row r="106" spans="1:9" x14ac:dyDescent="0.45">
      <c r="A106" s="199">
        <v>126573</v>
      </c>
      <c r="B106" s="199"/>
      <c r="C106" s="199">
        <v>110</v>
      </c>
      <c r="D106" s="199" t="s">
        <v>109</v>
      </c>
      <c r="E106" s="199">
        <v>1901</v>
      </c>
      <c r="F106" s="199" t="s">
        <v>108</v>
      </c>
      <c r="G106" s="199">
        <v>0</v>
      </c>
      <c r="H106" s="208">
        <v>52.514868563997879</v>
      </c>
      <c r="I106" s="199"/>
    </row>
    <row r="107" spans="1:9" x14ac:dyDescent="0.45">
      <c r="A107" s="199">
        <v>126574</v>
      </c>
      <c r="B107" s="199"/>
      <c r="C107" s="199">
        <v>110</v>
      </c>
      <c r="D107" s="199" t="s">
        <v>109</v>
      </c>
      <c r="E107" s="199">
        <v>1901</v>
      </c>
      <c r="F107" s="199" t="s">
        <v>108</v>
      </c>
      <c r="G107" s="199">
        <v>0</v>
      </c>
      <c r="H107" s="208">
        <v>32.584746693361133</v>
      </c>
      <c r="I107" s="199"/>
    </row>
    <row r="108" spans="1:9" x14ac:dyDescent="0.45">
      <c r="A108" s="199">
        <v>14080</v>
      </c>
      <c r="B108" s="199"/>
      <c r="C108" s="199">
        <v>0</v>
      </c>
      <c r="D108" s="199"/>
      <c r="E108" s="199">
        <v>1901</v>
      </c>
      <c r="F108" s="199"/>
      <c r="G108" s="199"/>
      <c r="H108" s="208">
        <v>158.087428120765</v>
      </c>
      <c r="I108" s="199"/>
    </row>
    <row r="109" spans="1:9" x14ac:dyDescent="0.45">
      <c r="A109" s="199">
        <v>124209</v>
      </c>
      <c r="B109" s="199"/>
      <c r="C109" s="199">
        <v>110</v>
      </c>
      <c r="D109" s="199" t="s">
        <v>109</v>
      </c>
      <c r="E109" s="199">
        <v>1901</v>
      </c>
      <c r="F109" s="199" t="s">
        <v>108</v>
      </c>
      <c r="G109" s="199"/>
      <c r="H109" s="208">
        <v>373.85430519697832</v>
      </c>
      <c r="I109" s="199"/>
    </row>
    <row r="110" spans="1:9" x14ac:dyDescent="0.45">
      <c r="A110" s="199">
        <v>124210</v>
      </c>
      <c r="B110" s="199"/>
      <c r="C110" s="199">
        <v>110</v>
      </c>
      <c r="D110" s="199" t="s">
        <v>109</v>
      </c>
      <c r="E110" s="199">
        <v>1901</v>
      </c>
      <c r="F110" s="199" t="s">
        <v>108</v>
      </c>
      <c r="G110" s="199"/>
      <c r="H110" s="208">
        <v>381.41911086334977</v>
      </c>
      <c r="I110" s="199"/>
    </row>
    <row r="111" spans="1:9" x14ac:dyDescent="0.45">
      <c r="A111" s="199">
        <v>124216</v>
      </c>
      <c r="B111" s="199"/>
      <c r="C111" s="199">
        <v>110</v>
      </c>
      <c r="D111" s="199" t="s">
        <v>109</v>
      </c>
      <c r="E111" s="199">
        <v>1901</v>
      </c>
      <c r="F111" s="199" t="s">
        <v>108</v>
      </c>
      <c r="G111" s="199"/>
      <c r="H111" s="208">
        <v>504.09068027009363</v>
      </c>
      <c r="I111" s="199"/>
    </row>
    <row r="112" spans="1:9" x14ac:dyDescent="0.45">
      <c r="A112" s="199">
        <v>124217</v>
      </c>
      <c r="B112" s="199"/>
      <c r="C112" s="199"/>
      <c r="D112" s="199"/>
      <c r="E112" s="199">
        <v>1901</v>
      </c>
      <c r="F112" s="199" t="s">
        <v>108</v>
      </c>
      <c r="G112" s="199"/>
      <c r="H112" s="208">
        <v>60.960339634079062</v>
      </c>
      <c r="I112" s="199"/>
    </row>
    <row r="113" spans="1:9" x14ac:dyDescent="0.45">
      <c r="A113" s="199">
        <v>124218</v>
      </c>
      <c r="B113" s="199"/>
      <c r="C113" s="199"/>
      <c r="D113" s="199"/>
      <c r="E113" s="199">
        <v>1901</v>
      </c>
      <c r="F113" s="199" t="s">
        <v>108</v>
      </c>
      <c r="G113" s="199"/>
      <c r="H113" s="208">
        <v>83.431485490760508</v>
      </c>
      <c r="I113" s="199"/>
    </row>
    <row r="114" spans="1:9" x14ac:dyDescent="0.45">
      <c r="A114" s="199">
        <v>124225</v>
      </c>
      <c r="B114" s="199"/>
      <c r="C114" s="199">
        <v>110</v>
      </c>
      <c r="D114" s="199" t="s">
        <v>109</v>
      </c>
      <c r="E114" s="199">
        <v>1901</v>
      </c>
      <c r="F114" s="199" t="s">
        <v>108</v>
      </c>
      <c r="G114" s="199">
        <v>0</v>
      </c>
      <c r="H114" s="208">
        <v>108.1024601103057</v>
      </c>
      <c r="I114" s="199"/>
    </row>
    <row r="115" spans="1:9" x14ac:dyDescent="0.45">
      <c r="A115" s="199">
        <v>124231</v>
      </c>
      <c r="B115" s="199"/>
      <c r="C115" s="199"/>
      <c r="D115" s="199"/>
      <c r="E115" s="199">
        <v>1901</v>
      </c>
      <c r="F115" s="199" t="s">
        <v>108</v>
      </c>
      <c r="G115" s="199"/>
      <c r="H115" s="208">
        <v>103.9638926063092</v>
      </c>
      <c r="I115" s="199"/>
    </row>
    <row r="116" spans="1:9" x14ac:dyDescent="0.45">
      <c r="A116" s="199">
        <v>124234</v>
      </c>
      <c r="B116" s="199"/>
      <c r="C116" s="199">
        <v>100</v>
      </c>
      <c r="D116" s="199" t="s">
        <v>112</v>
      </c>
      <c r="E116" s="199">
        <v>1901</v>
      </c>
      <c r="F116" s="199" t="s">
        <v>108</v>
      </c>
      <c r="G116" s="199">
        <v>0</v>
      </c>
      <c r="H116" s="208">
        <v>23.683277265324179</v>
      </c>
      <c r="I116" s="199"/>
    </row>
    <row r="117" spans="1:9" x14ac:dyDescent="0.45">
      <c r="A117" s="199">
        <v>124237</v>
      </c>
      <c r="B117" s="199"/>
      <c r="C117" s="199"/>
      <c r="D117" s="199"/>
      <c r="E117" s="199">
        <v>1901</v>
      </c>
      <c r="F117" s="199" t="s">
        <v>108</v>
      </c>
      <c r="G117" s="199"/>
      <c r="H117" s="208">
        <v>36.217024710143299</v>
      </c>
      <c r="I117" s="199"/>
    </row>
    <row r="118" spans="1:9" x14ac:dyDescent="0.45">
      <c r="A118" s="199">
        <v>124241</v>
      </c>
      <c r="B118" s="199"/>
      <c r="C118" s="199">
        <v>40</v>
      </c>
      <c r="D118" s="199" t="s">
        <v>109</v>
      </c>
      <c r="E118" s="199">
        <v>1901</v>
      </c>
      <c r="F118" s="199" t="s">
        <v>108</v>
      </c>
      <c r="G118" s="199"/>
      <c r="H118" s="208">
        <v>196.72767651168249</v>
      </c>
      <c r="I118" s="199"/>
    </row>
    <row r="119" spans="1:9" x14ac:dyDescent="0.45">
      <c r="A119" s="199">
        <v>124242</v>
      </c>
      <c r="B119" s="199"/>
      <c r="C119" s="199"/>
      <c r="D119" s="199"/>
      <c r="E119" s="199">
        <v>1901</v>
      </c>
      <c r="F119" s="199" t="s">
        <v>108</v>
      </c>
      <c r="G119" s="199"/>
      <c r="H119" s="208">
        <v>302.11658839931221</v>
      </c>
      <c r="I119" s="199"/>
    </row>
    <row r="120" spans="1:9" x14ac:dyDescent="0.45">
      <c r="A120" s="199">
        <v>126468</v>
      </c>
      <c r="B120" s="199"/>
      <c r="C120" s="199">
        <v>110</v>
      </c>
      <c r="D120" s="199" t="s">
        <v>109</v>
      </c>
      <c r="E120" s="199">
        <v>1901</v>
      </c>
      <c r="F120" s="199" t="s">
        <v>108</v>
      </c>
      <c r="G120" s="199">
        <v>0</v>
      </c>
      <c r="H120" s="208">
        <v>360.70487154079058</v>
      </c>
      <c r="I120" s="199"/>
    </row>
    <row r="121" spans="1:9" x14ac:dyDescent="0.45">
      <c r="A121" s="199">
        <v>126474</v>
      </c>
      <c r="B121" s="199"/>
      <c r="C121" s="199"/>
      <c r="D121" s="199"/>
      <c r="E121" s="199">
        <v>1901</v>
      </c>
      <c r="F121" s="199" t="s">
        <v>108</v>
      </c>
      <c r="G121" s="199"/>
      <c r="H121" s="208">
        <v>27.467913286944231</v>
      </c>
      <c r="I121" s="199"/>
    </row>
    <row r="122" spans="1:9" x14ac:dyDescent="0.45">
      <c r="A122" s="199">
        <v>126501</v>
      </c>
      <c r="B122" s="199"/>
      <c r="C122" s="199"/>
      <c r="D122" s="199"/>
      <c r="E122" s="199">
        <v>1901</v>
      </c>
      <c r="F122" s="199" t="s">
        <v>108</v>
      </c>
      <c r="G122" s="199"/>
      <c r="H122" s="208">
        <v>36.583273697593029</v>
      </c>
      <c r="I122" s="199"/>
    </row>
    <row r="123" spans="1:9" x14ac:dyDescent="0.45">
      <c r="A123" s="199">
        <v>126560</v>
      </c>
      <c r="B123" s="199"/>
      <c r="C123" s="199">
        <v>100</v>
      </c>
      <c r="D123" s="199" t="s">
        <v>112</v>
      </c>
      <c r="E123" s="199">
        <v>1901</v>
      </c>
      <c r="F123" s="199" t="s">
        <v>108</v>
      </c>
      <c r="G123" s="199"/>
      <c r="H123" s="208">
        <v>76.813230452057724</v>
      </c>
      <c r="I123" s="199"/>
    </row>
    <row r="124" spans="1:9" x14ac:dyDescent="0.45">
      <c r="A124" s="199">
        <v>126571</v>
      </c>
      <c r="B124" s="199"/>
      <c r="C124" s="199">
        <v>110</v>
      </c>
      <c r="D124" s="199" t="s">
        <v>109</v>
      </c>
      <c r="E124" s="199">
        <v>1901</v>
      </c>
      <c r="F124" s="199" t="s">
        <v>108</v>
      </c>
      <c r="G124" s="199">
        <v>0</v>
      </c>
      <c r="H124" s="208">
        <v>371.84321323918812</v>
      </c>
      <c r="I124" s="199"/>
    </row>
    <row r="125" spans="1:9" x14ac:dyDescent="0.45">
      <c r="A125" s="199">
        <v>126572</v>
      </c>
      <c r="B125" s="199"/>
      <c r="C125" s="199">
        <v>110</v>
      </c>
      <c r="D125" s="199" t="s">
        <v>109</v>
      </c>
      <c r="E125" s="199">
        <v>1901</v>
      </c>
      <c r="F125" s="199" t="s">
        <v>108</v>
      </c>
      <c r="G125" s="199">
        <v>0</v>
      </c>
      <c r="H125" s="208">
        <v>326.9585812972586</v>
      </c>
      <c r="I125" s="199"/>
    </row>
    <row r="126" spans="1:9" x14ac:dyDescent="0.45">
      <c r="A126" s="199">
        <v>148021</v>
      </c>
      <c r="B126" s="199"/>
      <c r="C126" s="199">
        <v>100</v>
      </c>
      <c r="D126" s="199" t="s">
        <v>112</v>
      </c>
      <c r="E126" s="199">
        <v>1901</v>
      </c>
      <c r="F126" s="199" t="s">
        <v>108</v>
      </c>
      <c r="G126" s="199"/>
      <c r="H126" s="208">
        <v>116.8057371092756</v>
      </c>
      <c r="I126" s="199"/>
    </row>
    <row r="127" spans="1:9" x14ac:dyDescent="0.45">
      <c r="A127" s="199">
        <v>165552</v>
      </c>
      <c r="B127" s="199"/>
      <c r="C127" s="199">
        <v>65</v>
      </c>
      <c r="D127" s="199" t="s">
        <v>112</v>
      </c>
      <c r="E127" s="199">
        <v>1901</v>
      </c>
      <c r="F127" s="199" t="s">
        <v>108</v>
      </c>
      <c r="G127" s="199">
        <v>0</v>
      </c>
      <c r="H127" s="208">
        <v>57.766506385764472</v>
      </c>
      <c r="I127" s="199"/>
    </row>
    <row r="128" spans="1:9" x14ac:dyDescent="0.45">
      <c r="A128" s="199">
        <v>131462</v>
      </c>
      <c r="B128" s="199"/>
      <c r="C128" s="199"/>
      <c r="D128" s="199"/>
      <c r="E128" s="199">
        <v>1901</v>
      </c>
      <c r="F128" s="199" t="s">
        <v>108</v>
      </c>
      <c r="G128" s="199">
        <v>1</v>
      </c>
      <c r="H128" s="208">
        <v>68.305199084896273</v>
      </c>
      <c r="I128" s="199"/>
    </row>
    <row r="129" spans="1:9" x14ac:dyDescent="0.45">
      <c r="A129" s="199">
        <v>131484</v>
      </c>
      <c r="B129" s="199"/>
      <c r="C129" s="199">
        <v>200</v>
      </c>
      <c r="D129" s="199" t="s">
        <v>112</v>
      </c>
      <c r="E129" s="199">
        <v>1901</v>
      </c>
      <c r="F129" s="199" t="s">
        <v>108</v>
      </c>
      <c r="G129" s="199">
        <v>0</v>
      </c>
      <c r="H129" s="208">
        <v>109.3329541652836</v>
      </c>
      <c r="I129" s="199"/>
    </row>
    <row r="130" spans="1:9" x14ac:dyDescent="0.45">
      <c r="A130" s="199">
        <v>131456</v>
      </c>
      <c r="B130" s="199"/>
      <c r="C130" s="199">
        <v>200</v>
      </c>
      <c r="D130" s="199" t="s">
        <v>112</v>
      </c>
      <c r="E130" s="199">
        <v>1901</v>
      </c>
      <c r="F130" s="199" t="s">
        <v>108</v>
      </c>
      <c r="G130" s="199"/>
      <c r="H130" s="208">
        <v>13.80763539635584</v>
      </c>
      <c r="I130" s="199"/>
    </row>
    <row r="131" spans="1:9" x14ac:dyDescent="0.45">
      <c r="A131" s="199">
        <v>131460</v>
      </c>
      <c r="B131" s="199"/>
      <c r="C131" s="199"/>
      <c r="D131" s="199"/>
      <c r="E131" s="199">
        <v>1901</v>
      </c>
      <c r="F131" s="199" t="s">
        <v>108</v>
      </c>
      <c r="G131" s="199">
        <v>1</v>
      </c>
      <c r="H131" s="208">
        <v>111.59873634758</v>
      </c>
      <c r="I131" s="199"/>
    </row>
    <row r="132" spans="1:9" x14ac:dyDescent="0.45">
      <c r="A132" s="199">
        <v>165554</v>
      </c>
      <c r="B132" s="199"/>
      <c r="C132" s="199">
        <v>200</v>
      </c>
      <c r="D132" s="199" t="s">
        <v>111</v>
      </c>
      <c r="E132" s="199">
        <v>1901</v>
      </c>
      <c r="F132" s="199" t="s">
        <v>108</v>
      </c>
      <c r="G132" s="199">
        <v>1</v>
      </c>
      <c r="H132" s="208">
        <v>109.9952162860901</v>
      </c>
      <c r="I132" s="199" t="s">
        <v>296</v>
      </c>
    </row>
    <row r="133" spans="1:9" x14ac:dyDescent="0.45">
      <c r="A133" s="199">
        <v>4498</v>
      </c>
      <c r="B133" s="199"/>
      <c r="C133" s="199">
        <v>200</v>
      </c>
      <c r="D133" s="199" t="s">
        <v>124</v>
      </c>
      <c r="E133" s="199">
        <v>1901</v>
      </c>
      <c r="F133" s="199"/>
      <c r="G133" s="199"/>
      <c r="H133" s="208">
        <v>1.701708187586789</v>
      </c>
      <c r="I133" s="199"/>
    </row>
    <row r="134" spans="1:9" x14ac:dyDescent="0.45">
      <c r="A134" s="199">
        <v>4514</v>
      </c>
      <c r="B134" s="199"/>
      <c r="C134" s="199">
        <v>200</v>
      </c>
      <c r="D134" s="199" t="s">
        <v>133</v>
      </c>
      <c r="E134" s="199">
        <v>1901</v>
      </c>
      <c r="F134" s="199"/>
      <c r="G134" s="199"/>
      <c r="H134" s="208">
        <v>1.6171418128641439</v>
      </c>
      <c r="I134" s="199"/>
    </row>
    <row r="135" spans="1:9" x14ac:dyDescent="0.45">
      <c r="A135" s="199">
        <v>4513</v>
      </c>
      <c r="B135" s="199"/>
      <c r="C135" s="199">
        <v>200</v>
      </c>
      <c r="D135" s="199" t="s">
        <v>133</v>
      </c>
      <c r="E135" s="199">
        <v>1901</v>
      </c>
      <c r="F135" s="199"/>
      <c r="G135" s="199"/>
      <c r="H135" s="208">
        <v>4.2963545072847973</v>
      </c>
      <c r="I135" s="199"/>
    </row>
    <row r="136" spans="1:9" x14ac:dyDescent="0.45">
      <c r="A136" s="199">
        <v>976</v>
      </c>
      <c r="B136" s="199"/>
      <c r="C136" s="199">
        <v>200</v>
      </c>
      <c r="D136" s="199" t="s">
        <v>124</v>
      </c>
      <c r="E136" s="199">
        <v>1901</v>
      </c>
      <c r="F136" s="199"/>
      <c r="G136" s="199"/>
      <c r="H136" s="208">
        <v>1.8604363528045189</v>
      </c>
      <c r="I136" s="199"/>
    </row>
    <row r="137" spans="1:9" x14ac:dyDescent="0.45">
      <c r="A137" s="199">
        <v>3113</v>
      </c>
      <c r="B137" s="199"/>
      <c r="C137" s="199">
        <v>200</v>
      </c>
      <c r="D137" s="199" t="s">
        <v>124</v>
      </c>
      <c r="E137" s="199">
        <v>1901</v>
      </c>
      <c r="F137" s="199"/>
      <c r="G137" s="199"/>
      <c r="H137" s="208">
        <v>117.0375547251039</v>
      </c>
      <c r="I137" s="199"/>
    </row>
    <row r="138" spans="1:9" x14ac:dyDescent="0.45">
      <c r="A138" s="199">
        <v>14160</v>
      </c>
      <c r="B138" s="199"/>
      <c r="C138" s="199">
        <v>0</v>
      </c>
      <c r="D138" s="199"/>
      <c r="E138" s="199">
        <v>1901</v>
      </c>
      <c r="F138" s="199"/>
      <c r="G138" s="199"/>
      <c r="H138" s="208">
        <v>121.18865392622411</v>
      </c>
      <c r="I138" s="199"/>
    </row>
    <row r="139" spans="1:9" x14ac:dyDescent="0.45">
      <c r="A139" s="199">
        <v>14097</v>
      </c>
      <c r="B139" s="199"/>
      <c r="C139" s="199">
        <v>0</v>
      </c>
      <c r="D139" s="199"/>
      <c r="E139" s="199">
        <v>1901</v>
      </c>
      <c r="F139" s="199"/>
      <c r="G139" s="199"/>
      <c r="H139" s="208">
        <v>157.33697102760081</v>
      </c>
      <c r="I139" s="199"/>
    </row>
    <row r="140" spans="1:9" x14ac:dyDescent="0.45">
      <c r="A140" s="199">
        <v>14257</v>
      </c>
      <c r="B140" s="199"/>
      <c r="C140" s="199">
        <v>0</v>
      </c>
      <c r="D140" s="199"/>
      <c r="E140" s="199">
        <v>1901</v>
      </c>
      <c r="F140" s="199"/>
      <c r="G140" s="199"/>
      <c r="H140" s="208">
        <v>1.240950296701685</v>
      </c>
      <c r="I140" s="199"/>
    </row>
    <row r="141" spans="1:9" x14ac:dyDescent="0.45">
      <c r="A141" s="199">
        <v>109994</v>
      </c>
      <c r="B141" s="199"/>
      <c r="C141" s="199">
        <v>100</v>
      </c>
      <c r="D141" s="199"/>
      <c r="E141" s="199">
        <v>1901</v>
      </c>
      <c r="F141" s="199" t="s">
        <v>108</v>
      </c>
      <c r="G141" s="199"/>
      <c r="H141" s="208">
        <v>26.095173312777732</v>
      </c>
      <c r="I141" s="199"/>
    </row>
    <row r="142" spans="1:9" x14ac:dyDescent="0.45">
      <c r="A142" s="199">
        <v>109996</v>
      </c>
      <c r="B142" s="199"/>
      <c r="C142" s="199">
        <v>100</v>
      </c>
      <c r="D142" s="199"/>
      <c r="E142" s="199">
        <v>1901</v>
      </c>
      <c r="F142" s="199" t="s">
        <v>108</v>
      </c>
      <c r="G142" s="199"/>
      <c r="H142" s="208">
        <v>7.792959468998558</v>
      </c>
      <c r="I142" s="199"/>
    </row>
    <row r="143" spans="1:9" x14ac:dyDescent="0.45">
      <c r="A143" s="199">
        <v>109998</v>
      </c>
      <c r="B143" s="199"/>
      <c r="C143" s="199">
        <v>100</v>
      </c>
      <c r="D143" s="199"/>
      <c r="E143" s="199">
        <v>1901</v>
      </c>
      <c r="F143" s="199" t="s">
        <v>108</v>
      </c>
      <c r="G143" s="199"/>
      <c r="H143" s="208">
        <v>12.45132326998951</v>
      </c>
      <c r="I143" s="199"/>
    </row>
    <row r="144" spans="1:9" x14ac:dyDescent="0.45">
      <c r="A144" s="199">
        <v>109999</v>
      </c>
      <c r="B144" s="199"/>
      <c r="C144" s="199">
        <v>100</v>
      </c>
      <c r="D144" s="199"/>
      <c r="E144" s="199">
        <v>1901</v>
      </c>
      <c r="F144" s="199" t="s">
        <v>108</v>
      </c>
      <c r="G144" s="199"/>
      <c r="H144" s="208">
        <v>24.380347922874659</v>
      </c>
      <c r="I144" s="199"/>
    </row>
    <row r="145" spans="1:9" x14ac:dyDescent="0.45">
      <c r="A145" s="199">
        <v>123095</v>
      </c>
      <c r="B145" s="199"/>
      <c r="C145" s="199">
        <v>100</v>
      </c>
      <c r="D145" s="199"/>
      <c r="E145" s="199">
        <v>1901</v>
      </c>
      <c r="F145" s="199" t="s">
        <v>108</v>
      </c>
      <c r="G145" s="199"/>
      <c r="H145" s="208">
        <v>49.584588918062288</v>
      </c>
      <c r="I145" s="199"/>
    </row>
    <row r="146" spans="1:9" x14ac:dyDescent="0.45">
      <c r="A146" s="199">
        <v>123488</v>
      </c>
      <c r="B146" s="199"/>
      <c r="C146" s="199">
        <v>40</v>
      </c>
      <c r="D146" s="199" t="s">
        <v>109</v>
      </c>
      <c r="E146" s="199">
        <v>1901</v>
      </c>
      <c r="F146" s="199" t="s">
        <v>108</v>
      </c>
      <c r="G146" s="199"/>
      <c r="H146" s="208">
        <v>36.102903282289986</v>
      </c>
      <c r="I146" s="199"/>
    </row>
    <row r="147" spans="1:9" x14ac:dyDescent="0.45">
      <c r="A147" s="199">
        <v>124077</v>
      </c>
      <c r="B147" s="199"/>
      <c r="C147" s="199">
        <v>100</v>
      </c>
      <c r="D147" s="199" t="s">
        <v>112</v>
      </c>
      <c r="E147" s="199">
        <v>1901</v>
      </c>
      <c r="F147" s="199" t="s">
        <v>108</v>
      </c>
      <c r="G147" s="199"/>
      <c r="H147" s="208">
        <v>8.8811447679928133</v>
      </c>
      <c r="I147" s="199"/>
    </row>
    <row r="148" spans="1:9" x14ac:dyDescent="0.45">
      <c r="A148" s="199">
        <v>126050</v>
      </c>
      <c r="B148" s="199"/>
      <c r="C148" s="199">
        <v>110</v>
      </c>
      <c r="D148" s="199" t="s">
        <v>109</v>
      </c>
      <c r="E148" s="199">
        <v>1901</v>
      </c>
      <c r="F148" s="199" t="s">
        <v>108</v>
      </c>
      <c r="G148" s="199"/>
      <c r="H148" s="208">
        <v>202.9641328744386</v>
      </c>
      <c r="I148" s="199"/>
    </row>
    <row r="149" spans="1:9" x14ac:dyDescent="0.45">
      <c r="A149" s="199">
        <v>127244</v>
      </c>
      <c r="B149" s="199"/>
      <c r="C149" s="199">
        <v>200</v>
      </c>
      <c r="D149" s="199" t="s">
        <v>112</v>
      </c>
      <c r="E149" s="199">
        <v>1952</v>
      </c>
      <c r="F149" s="199" t="s">
        <v>108</v>
      </c>
      <c r="G149" s="199"/>
      <c r="H149" s="208">
        <v>129.90399627948659</v>
      </c>
      <c r="I149" s="199"/>
    </row>
    <row r="150" spans="1:9" x14ac:dyDescent="0.45">
      <c r="A150" s="199">
        <v>134680</v>
      </c>
      <c r="B150" s="199"/>
      <c r="C150" s="199">
        <v>100</v>
      </c>
      <c r="D150" s="199" t="s">
        <v>112</v>
      </c>
      <c r="E150" s="199">
        <v>1901</v>
      </c>
      <c r="F150" s="199" t="s">
        <v>108</v>
      </c>
      <c r="G150" s="199">
        <v>1</v>
      </c>
      <c r="H150" s="208">
        <v>35.97670189156301</v>
      </c>
      <c r="I150" s="199"/>
    </row>
    <row r="151" spans="1:9" x14ac:dyDescent="0.45">
      <c r="A151" s="199">
        <v>134891</v>
      </c>
      <c r="B151" s="199"/>
      <c r="C151" s="199">
        <v>200</v>
      </c>
      <c r="D151" s="199" t="s">
        <v>112</v>
      </c>
      <c r="E151" s="199">
        <v>1968</v>
      </c>
      <c r="F151" s="199" t="s">
        <v>108</v>
      </c>
      <c r="G151" s="199">
        <v>1</v>
      </c>
      <c r="H151" s="208">
        <v>82.113775146983926</v>
      </c>
      <c r="I151" s="199"/>
    </row>
    <row r="152" spans="1:9" x14ac:dyDescent="0.45">
      <c r="A152" s="199">
        <v>111480</v>
      </c>
      <c r="B152" s="199"/>
      <c r="C152" s="199">
        <v>90</v>
      </c>
      <c r="D152" s="199" t="s">
        <v>109</v>
      </c>
      <c r="E152" s="199">
        <v>1901</v>
      </c>
      <c r="F152" s="199" t="s">
        <v>108</v>
      </c>
      <c r="G152" s="199"/>
      <c r="H152" s="208">
        <v>27.71323385553865</v>
      </c>
      <c r="I152" s="199"/>
    </row>
    <row r="153" spans="1:9" x14ac:dyDescent="0.45">
      <c r="A153" s="199">
        <v>141752</v>
      </c>
      <c r="B153" s="199"/>
      <c r="C153" s="199"/>
      <c r="D153" s="199"/>
      <c r="E153" s="199">
        <v>0</v>
      </c>
      <c r="F153" s="199" t="s">
        <v>108</v>
      </c>
      <c r="G153" s="199">
        <v>0</v>
      </c>
      <c r="H153" s="208">
        <v>0.561813418935588</v>
      </c>
      <c r="I153" s="199"/>
    </row>
    <row r="154" spans="1:9" x14ac:dyDescent="0.45">
      <c r="A154" s="199">
        <v>3797</v>
      </c>
      <c r="B154" s="199"/>
      <c r="C154" s="199">
        <v>100</v>
      </c>
      <c r="D154" s="199" t="s">
        <v>133</v>
      </c>
      <c r="E154" s="199">
        <v>1901</v>
      </c>
      <c r="F154" s="199"/>
      <c r="G154" s="199"/>
      <c r="H154" s="208">
        <v>42.995846268427748</v>
      </c>
      <c r="I154" s="199"/>
    </row>
    <row r="155" spans="1:9" x14ac:dyDescent="0.45">
      <c r="A155" s="199">
        <v>117109</v>
      </c>
      <c r="B155" s="199"/>
      <c r="C155" s="199">
        <v>100</v>
      </c>
      <c r="D155" s="199" t="s">
        <v>112</v>
      </c>
      <c r="E155" s="199">
        <v>1901</v>
      </c>
      <c r="F155" s="199" t="s">
        <v>108</v>
      </c>
      <c r="G155" s="199"/>
      <c r="H155" s="208">
        <v>17.302187565885031</v>
      </c>
      <c r="I155" s="199"/>
    </row>
    <row r="156" spans="1:9" x14ac:dyDescent="0.45">
      <c r="A156" s="199">
        <v>121447</v>
      </c>
      <c r="B156" s="199"/>
      <c r="C156" s="199">
        <v>100</v>
      </c>
      <c r="D156" s="199" t="s">
        <v>112</v>
      </c>
      <c r="E156" s="199">
        <v>1901</v>
      </c>
      <c r="F156" s="199" t="s">
        <v>108</v>
      </c>
      <c r="G156" s="199"/>
      <c r="H156" s="208">
        <v>38.621537380797342</v>
      </c>
      <c r="I156" s="199"/>
    </row>
    <row r="157" spans="1:9" x14ac:dyDescent="0.45">
      <c r="A157" s="199">
        <v>125168</v>
      </c>
      <c r="B157" s="199"/>
      <c r="C157" s="199">
        <v>100</v>
      </c>
      <c r="D157" s="199" t="s">
        <v>112</v>
      </c>
      <c r="E157" s="199">
        <v>1901</v>
      </c>
      <c r="F157" s="199" t="s">
        <v>108</v>
      </c>
      <c r="G157" s="199"/>
      <c r="H157" s="208">
        <v>42.372002420484698</v>
      </c>
      <c r="I157" s="199"/>
    </row>
    <row r="158" spans="1:9" x14ac:dyDescent="0.45">
      <c r="A158" s="199">
        <v>134676</v>
      </c>
      <c r="B158" s="199"/>
      <c r="C158" s="199">
        <v>100</v>
      </c>
      <c r="D158" s="199" t="s">
        <v>112</v>
      </c>
      <c r="E158" s="199">
        <v>1901</v>
      </c>
      <c r="F158" s="199" t="s">
        <v>108</v>
      </c>
      <c r="G158" s="199">
        <v>0</v>
      </c>
      <c r="H158" s="208">
        <v>76.922209444736708</v>
      </c>
      <c r="I158" s="199"/>
    </row>
    <row r="159" spans="1:9" x14ac:dyDescent="0.45">
      <c r="A159" s="199">
        <v>134677</v>
      </c>
      <c r="B159" s="199"/>
      <c r="C159" s="199">
        <v>100</v>
      </c>
      <c r="D159" s="199" t="s">
        <v>112</v>
      </c>
      <c r="E159" s="199">
        <v>1901</v>
      </c>
      <c r="F159" s="199" t="s">
        <v>108</v>
      </c>
      <c r="G159" s="199">
        <v>0</v>
      </c>
      <c r="H159" s="208">
        <v>113.39423402601111</v>
      </c>
      <c r="I159" s="199"/>
    </row>
    <row r="160" spans="1:9" x14ac:dyDescent="0.45">
      <c r="A160" s="199">
        <v>135021</v>
      </c>
      <c r="B160" s="199"/>
      <c r="C160" s="199">
        <v>200</v>
      </c>
      <c r="D160" s="199" t="s">
        <v>112</v>
      </c>
      <c r="E160" s="199">
        <v>1901</v>
      </c>
      <c r="F160" s="199" t="s">
        <v>108</v>
      </c>
      <c r="G160" s="199">
        <v>1</v>
      </c>
      <c r="H160" s="208">
        <v>25.542993238611739</v>
      </c>
      <c r="I160" s="199"/>
    </row>
    <row r="161" spans="1:9" x14ac:dyDescent="0.45">
      <c r="A161" s="199">
        <v>145457</v>
      </c>
      <c r="B161" s="199"/>
      <c r="C161" s="199">
        <v>200</v>
      </c>
      <c r="D161" s="199" t="s">
        <v>112</v>
      </c>
      <c r="E161" s="199">
        <v>1901</v>
      </c>
      <c r="F161" s="199" t="s">
        <v>108</v>
      </c>
      <c r="G161" s="199">
        <v>1</v>
      </c>
      <c r="H161" s="208">
        <v>124.2344387368541</v>
      </c>
      <c r="I161" s="199"/>
    </row>
    <row r="162" spans="1:9" x14ac:dyDescent="0.45">
      <c r="A162" s="199">
        <v>3794</v>
      </c>
      <c r="B162" s="199"/>
      <c r="C162" s="199">
        <v>100</v>
      </c>
      <c r="D162" s="199" t="s">
        <v>133</v>
      </c>
      <c r="E162" s="199">
        <v>1901</v>
      </c>
      <c r="F162" s="199"/>
      <c r="G162" s="199"/>
      <c r="H162" s="208">
        <v>51.075082345206503</v>
      </c>
      <c r="I162" s="199"/>
    </row>
    <row r="163" spans="1:9" x14ac:dyDescent="0.45">
      <c r="A163" s="199">
        <v>133982</v>
      </c>
      <c r="B163" s="199"/>
      <c r="C163" s="199">
        <v>225</v>
      </c>
      <c r="D163" s="199" t="s">
        <v>109</v>
      </c>
      <c r="E163" s="199">
        <v>1979</v>
      </c>
      <c r="F163" s="199" t="s">
        <v>108</v>
      </c>
      <c r="G163" s="199">
        <v>1</v>
      </c>
      <c r="H163" s="208">
        <v>483.93381213304309</v>
      </c>
      <c r="I163" s="199"/>
    </row>
    <row r="164" spans="1:9" x14ac:dyDescent="0.45">
      <c r="A164" s="199">
        <v>100076</v>
      </c>
      <c r="B164" s="199"/>
      <c r="C164" s="199">
        <v>200</v>
      </c>
      <c r="D164" s="199" t="s">
        <v>112</v>
      </c>
      <c r="E164" s="199">
        <v>1963</v>
      </c>
      <c r="F164" s="199" t="s">
        <v>108</v>
      </c>
      <c r="G164" s="199"/>
      <c r="H164" s="208">
        <v>38.403465284121033</v>
      </c>
      <c r="I164" s="199"/>
    </row>
    <row r="165" spans="1:9" x14ac:dyDescent="0.45">
      <c r="A165" s="199">
        <v>102787</v>
      </c>
      <c r="B165" s="199"/>
      <c r="C165" s="199"/>
      <c r="D165" s="199"/>
      <c r="E165" s="199">
        <v>1901</v>
      </c>
      <c r="F165" s="199" t="s">
        <v>108</v>
      </c>
      <c r="G165" s="199"/>
      <c r="H165" s="208">
        <v>31.76152381767324</v>
      </c>
      <c r="I165" s="199"/>
    </row>
    <row r="166" spans="1:9" x14ac:dyDescent="0.45">
      <c r="A166" s="199">
        <v>146257</v>
      </c>
      <c r="B166" s="199"/>
      <c r="C166" s="199">
        <v>100</v>
      </c>
      <c r="D166" s="199" t="s">
        <v>112</v>
      </c>
      <c r="E166" s="199">
        <v>1901</v>
      </c>
      <c r="F166" s="199" t="s">
        <v>108</v>
      </c>
      <c r="G166" s="199">
        <v>1</v>
      </c>
      <c r="H166" s="208">
        <v>6.7078572520575683</v>
      </c>
      <c r="I166" s="199"/>
    </row>
    <row r="167" spans="1:9" x14ac:dyDescent="0.45">
      <c r="A167" s="199">
        <v>134691</v>
      </c>
      <c r="B167" s="199"/>
      <c r="C167" s="199">
        <v>63</v>
      </c>
      <c r="D167" s="199" t="s">
        <v>109</v>
      </c>
      <c r="E167" s="199">
        <v>1901</v>
      </c>
      <c r="F167" s="199" t="s">
        <v>108</v>
      </c>
      <c r="G167" s="199">
        <v>1</v>
      </c>
      <c r="H167" s="208">
        <v>47.825427299985158</v>
      </c>
      <c r="I167" s="199"/>
    </row>
    <row r="168" spans="1:9" x14ac:dyDescent="0.45">
      <c r="A168" s="199">
        <v>117529</v>
      </c>
      <c r="B168" s="199"/>
      <c r="C168" s="199">
        <v>90</v>
      </c>
      <c r="D168" s="199"/>
      <c r="E168" s="199">
        <v>1901</v>
      </c>
      <c r="F168" s="199" t="s">
        <v>108</v>
      </c>
      <c r="G168" s="199"/>
      <c r="H168" s="208">
        <v>22.033130471013521</v>
      </c>
      <c r="I168" s="199"/>
    </row>
    <row r="169" spans="1:9" x14ac:dyDescent="0.45">
      <c r="A169" s="199">
        <v>127398</v>
      </c>
      <c r="B169" s="199"/>
      <c r="C169" s="199">
        <v>100</v>
      </c>
      <c r="D169" s="199" t="s">
        <v>112</v>
      </c>
      <c r="E169" s="199">
        <v>1929</v>
      </c>
      <c r="F169" s="199" t="s">
        <v>108</v>
      </c>
      <c r="G169" s="199"/>
      <c r="H169" s="208">
        <v>49.895178822708623</v>
      </c>
      <c r="I169" s="199"/>
    </row>
    <row r="170" spans="1:9" x14ac:dyDescent="0.45">
      <c r="A170" s="199">
        <v>134900</v>
      </c>
      <c r="B170" s="199"/>
      <c r="C170" s="199"/>
      <c r="D170" s="199"/>
      <c r="E170" s="199">
        <v>1901</v>
      </c>
      <c r="F170" s="199" t="s">
        <v>108</v>
      </c>
      <c r="G170" s="199">
        <v>0</v>
      </c>
      <c r="H170" s="208">
        <v>4.9961702987678276</v>
      </c>
      <c r="I170" s="199"/>
    </row>
    <row r="171" spans="1:9" x14ac:dyDescent="0.45">
      <c r="A171" s="199">
        <v>134901</v>
      </c>
      <c r="B171" s="199"/>
      <c r="C171" s="199"/>
      <c r="D171" s="199"/>
      <c r="E171" s="199">
        <v>1901</v>
      </c>
      <c r="F171" s="199" t="s">
        <v>108</v>
      </c>
      <c r="G171" s="199">
        <v>0</v>
      </c>
      <c r="H171" s="208">
        <v>56.364937388343833</v>
      </c>
      <c r="I171" s="199"/>
    </row>
    <row r="172" spans="1:9" x14ac:dyDescent="0.45">
      <c r="A172" s="199">
        <v>134904</v>
      </c>
      <c r="B172" s="199"/>
      <c r="C172" s="199"/>
      <c r="D172" s="199"/>
      <c r="E172" s="199">
        <v>1901</v>
      </c>
      <c r="F172" s="199" t="s">
        <v>108</v>
      </c>
      <c r="G172" s="199">
        <v>0</v>
      </c>
      <c r="H172" s="208">
        <v>14.751579007856529</v>
      </c>
      <c r="I172" s="199"/>
    </row>
    <row r="173" spans="1:9" x14ac:dyDescent="0.45">
      <c r="A173" s="199">
        <v>134903</v>
      </c>
      <c r="B173" s="199"/>
      <c r="C173" s="199">
        <v>65</v>
      </c>
      <c r="D173" s="199" t="s">
        <v>112</v>
      </c>
      <c r="E173" s="199">
        <v>1901</v>
      </c>
      <c r="F173" s="199" t="s">
        <v>108</v>
      </c>
      <c r="G173" s="199">
        <v>1</v>
      </c>
      <c r="H173" s="208">
        <v>23.52480857606426</v>
      </c>
      <c r="I173" s="199"/>
    </row>
    <row r="174" spans="1:9" x14ac:dyDescent="0.45">
      <c r="A174" s="199">
        <v>99906</v>
      </c>
      <c r="B174" s="199"/>
      <c r="C174" s="199">
        <v>110</v>
      </c>
      <c r="D174" s="199" t="s">
        <v>111</v>
      </c>
      <c r="E174" s="199">
        <v>1901</v>
      </c>
      <c r="F174" s="199" t="s">
        <v>108</v>
      </c>
      <c r="G174" s="199"/>
      <c r="H174" s="208">
        <v>77.626123558752397</v>
      </c>
      <c r="I174" s="199"/>
    </row>
    <row r="175" spans="1:9" x14ac:dyDescent="0.45">
      <c r="A175" s="199">
        <v>106612</v>
      </c>
      <c r="B175" s="199"/>
      <c r="C175" s="199">
        <v>110</v>
      </c>
      <c r="D175" s="199" t="s">
        <v>109</v>
      </c>
      <c r="E175" s="199">
        <v>1901</v>
      </c>
      <c r="F175" s="199" t="s">
        <v>108</v>
      </c>
      <c r="G175" s="199"/>
      <c r="H175" s="208">
        <v>85.496815608999327</v>
      </c>
      <c r="I175" s="199"/>
    </row>
    <row r="176" spans="1:9" ht="19.5" x14ac:dyDescent="0.45">
      <c r="A176" s="199">
        <v>121453</v>
      </c>
      <c r="B176" s="199"/>
      <c r="C176" s="199">
        <v>63</v>
      </c>
      <c r="D176" s="199" t="s">
        <v>109</v>
      </c>
      <c r="E176" s="199">
        <v>1901</v>
      </c>
      <c r="F176" s="199" t="s">
        <v>108</v>
      </c>
      <c r="G176" s="199"/>
      <c r="H176" s="208">
        <v>6.1925895935654838</v>
      </c>
      <c r="I176" s="201" t="s">
        <v>135</v>
      </c>
    </row>
    <row r="177" spans="1:9" x14ac:dyDescent="0.45">
      <c r="A177" s="199">
        <v>121454</v>
      </c>
      <c r="B177" s="199"/>
      <c r="C177" s="199">
        <v>50</v>
      </c>
      <c r="D177" s="199" t="s">
        <v>112</v>
      </c>
      <c r="E177" s="199">
        <v>1901</v>
      </c>
      <c r="F177" s="199" t="s">
        <v>108</v>
      </c>
      <c r="G177" s="199"/>
      <c r="H177" s="208">
        <v>12.855275387673201</v>
      </c>
      <c r="I177" s="199"/>
    </row>
    <row r="178" spans="1:9" x14ac:dyDescent="0.45">
      <c r="A178" s="199">
        <v>134013</v>
      </c>
      <c r="B178" s="199"/>
      <c r="C178" s="199"/>
      <c r="D178" s="199"/>
      <c r="E178" s="199">
        <v>1901</v>
      </c>
      <c r="F178" s="199" t="s">
        <v>108</v>
      </c>
      <c r="G178" s="199">
        <v>1</v>
      </c>
      <c r="H178" s="208">
        <v>74.692896606243394</v>
      </c>
      <c r="I178" s="199"/>
    </row>
    <row r="179" spans="1:9" x14ac:dyDescent="0.45">
      <c r="A179" s="199">
        <v>134895</v>
      </c>
      <c r="B179" s="199"/>
      <c r="C179" s="199">
        <v>100</v>
      </c>
      <c r="D179" s="199" t="s">
        <v>112</v>
      </c>
      <c r="E179" s="199">
        <v>1901</v>
      </c>
      <c r="F179" s="199" t="s">
        <v>108</v>
      </c>
      <c r="G179" s="199">
        <v>1</v>
      </c>
      <c r="H179" s="208">
        <v>25.28275553942694</v>
      </c>
      <c r="I179" s="199"/>
    </row>
    <row r="180" spans="1:9" x14ac:dyDescent="0.45">
      <c r="A180" s="199">
        <v>126369</v>
      </c>
      <c r="B180" s="199"/>
      <c r="C180" s="199">
        <v>100</v>
      </c>
      <c r="D180" s="199" t="s">
        <v>112</v>
      </c>
      <c r="E180" s="199">
        <v>1901</v>
      </c>
      <c r="F180" s="199" t="s">
        <v>108</v>
      </c>
      <c r="G180" s="199"/>
      <c r="H180" s="208">
        <v>4.6169126246455443</v>
      </c>
      <c r="I180" s="199" t="s">
        <v>127</v>
      </c>
    </row>
    <row r="181" spans="1:9" x14ac:dyDescent="0.45">
      <c r="A181" s="199">
        <v>126370</v>
      </c>
      <c r="B181" s="199"/>
      <c r="C181" s="199">
        <v>80</v>
      </c>
      <c r="D181" s="199" t="s">
        <v>112</v>
      </c>
      <c r="E181" s="199">
        <v>1948</v>
      </c>
      <c r="F181" s="199" t="s">
        <v>108</v>
      </c>
      <c r="G181" s="199"/>
      <c r="H181" s="208">
        <v>45.552175911873128</v>
      </c>
      <c r="I181" s="199" t="s">
        <v>136</v>
      </c>
    </row>
    <row r="182" spans="1:9" x14ac:dyDescent="0.45">
      <c r="A182" s="199">
        <v>100078</v>
      </c>
      <c r="B182" s="199"/>
      <c r="C182" s="199">
        <v>100</v>
      </c>
      <c r="D182" s="199" t="s">
        <v>112</v>
      </c>
      <c r="E182" s="199">
        <v>1948</v>
      </c>
      <c r="F182" s="199" t="s">
        <v>108</v>
      </c>
      <c r="G182" s="199"/>
      <c r="H182" s="208">
        <v>52.977352700970137</v>
      </c>
      <c r="I182" s="199" t="s">
        <v>265</v>
      </c>
    </row>
    <row r="183" spans="1:9" x14ac:dyDescent="0.45">
      <c r="A183" s="199">
        <v>124704</v>
      </c>
      <c r="B183" s="199"/>
      <c r="C183" s="199"/>
      <c r="D183" s="199"/>
      <c r="E183" s="199">
        <v>1901</v>
      </c>
      <c r="F183" s="199" t="s">
        <v>108</v>
      </c>
      <c r="G183" s="199">
        <v>0</v>
      </c>
      <c r="H183" s="208">
        <v>25.55717825409997</v>
      </c>
      <c r="I183" s="199"/>
    </row>
    <row r="184" spans="1:9" x14ac:dyDescent="0.45">
      <c r="A184" s="199">
        <v>124705</v>
      </c>
      <c r="B184" s="199"/>
      <c r="C184" s="199"/>
      <c r="D184" s="199"/>
      <c r="E184" s="199">
        <v>1901</v>
      </c>
      <c r="F184" s="199" t="s">
        <v>108</v>
      </c>
      <c r="G184" s="199">
        <v>0</v>
      </c>
      <c r="H184" s="208">
        <v>42.683270896876657</v>
      </c>
      <c r="I184" s="199"/>
    </row>
    <row r="185" spans="1:9" x14ac:dyDescent="0.45">
      <c r="A185" s="199">
        <v>134039</v>
      </c>
      <c r="B185" s="199"/>
      <c r="C185" s="199">
        <v>100</v>
      </c>
      <c r="D185" s="199" t="s">
        <v>112</v>
      </c>
      <c r="E185" s="199">
        <v>1901</v>
      </c>
      <c r="F185" s="199" t="s">
        <v>108</v>
      </c>
      <c r="G185" s="199">
        <v>1</v>
      </c>
      <c r="H185" s="208">
        <v>10.56113560137878</v>
      </c>
      <c r="I185" s="199"/>
    </row>
    <row r="186" spans="1:9" x14ac:dyDescent="0.45">
      <c r="A186" s="199">
        <v>134043</v>
      </c>
      <c r="B186" s="199"/>
      <c r="C186" s="199">
        <v>100</v>
      </c>
      <c r="D186" s="199" t="s">
        <v>112</v>
      </c>
      <c r="E186" s="199">
        <v>1932</v>
      </c>
      <c r="F186" s="199" t="s">
        <v>108</v>
      </c>
      <c r="G186" s="199">
        <v>1</v>
      </c>
      <c r="H186" s="208">
        <v>143.81023310767071</v>
      </c>
      <c r="I186" s="199"/>
    </row>
    <row r="187" spans="1:9" x14ac:dyDescent="0.45">
      <c r="A187" s="199">
        <v>3029</v>
      </c>
      <c r="B187" s="199"/>
      <c r="C187" s="199">
        <v>100</v>
      </c>
      <c r="D187" s="199" t="s">
        <v>112</v>
      </c>
      <c r="E187" s="199">
        <v>1948</v>
      </c>
      <c r="F187" s="199"/>
      <c r="G187" s="199"/>
      <c r="H187" s="208">
        <v>27.00729004463966</v>
      </c>
      <c r="I187" s="199"/>
    </row>
    <row r="188" spans="1:9" x14ac:dyDescent="0.45">
      <c r="A188" s="199">
        <v>99849</v>
      </c>
      <c r="B188" s="199"/>
      <c r="C188" s="199">
        <v>100</v>
      </c>
      <c r="D188" s="199" t="s">
        <v>112</v>
      </c>
      <c r="E188" s="199">
        <v>1900</v>
      </c>
      <c r="F188" s="199" t="s">
        <v>108</v>
      </c>
      <c r="G188" s="199"/>
      <c r="H188" s="208">
        <v>30.18403449940612</v>
      </c>
      <c r="I188" s="199"/>
    </row>
    <row r="189" spans="1:9" x14ac:dyDescent="0.45">
      <c r="A189" s="199">
        <v>99919</v>
      </c>
      <c r="B189" s="199"/>
      <c r="C189" s="199">
        <v>100</v>
      </c>
      <c r="D189" s="199" t="s">
        <v>112</v>
      </c>
      <c r="E189" s="199">
        <v>1968</v>
      </c>
      <c r="F189" s="199" t="s">
        <v>108</v>
      </c>
      <c r="G189" s="199"/>
      <c r="H189" s="208">
        <v>32.897159984003693</v>
      </c>
      <c r="I189" s="199" t="s">
        <v>266</v>
      </c>
    </row>
    <row r="190" spans="1:9" x14ac:dyDescent="0.45">
      <c r="A190" s="199">
        <v>99920</v>
      </c>
      <c r="B190" s="199"/>
      <c r="C190" s="199">
        <v>100</v>
      </c>
      <c r="D190" s="199" t="s">
        <v>112</v>
      </c>
      <c r="E190" s="199">
        <v>1968</v>
      </c>
      <c r="F190" s="199" t="s">
        <v>108</v>
      </c>
      <c r="G190" s="199"/>
      <c r="H190" s="208">
        <v>0.764210428162578</v>
      </c>
      <c r="I190" s="199"/>
    </row>
    <row r="191" spans="1:9" x14ac:dyDescent="0.45">
      <c r="A191" s="199">
        <v>112492</v>
      </c>
      <c r="B191" s="199"/>
      <c r="C191" s="199">
        <v>100</v>
      </c>
      <c r="D191" s="199" t="s">
        <v>112</v>
      </c>
      <c r="E191" s="199">
        <v>1935</v>
      </c>
      <c r="F191" s="199" t="s">
        <v>108</v>
      </c>
      <c r="G191" s="199"/>
      <c r="H191" s="208">
        <v>145.01249097192149</v>
      </c>
      <c r="I191" s="199"/>
    </row>
    <row r="192" spans="1:9" x14ac:dyDescent="0.45">
      <c r="A192" s="199">
        <v>122472</v>
      </c>
      <c r="B192" s="199"/>
      <c r="C192" s="199">
        <v>25</v>
      </c>
      <c r="D192" s="199" t="s">
        <v>109</v>
      </c>
      <c r="E192" s="199">
        <v>1901</v>
      </c>
      <c r="F192" s="199" t="s">
        <v>108</v>
      </c>
      <c r="G192" s="199"/>
      <c r="H192" s="208">
        <v>65.164797022650603</v>
      </c>
      <c r="I192" s="199"/>
    </row>
    <row r="193" spans="1:9" x14ac:dyDescent="0.45">
      <c r="A193" s="199">
        <v>133972</v>
      </c>
      <c r="B193" s="199"/>
      <c r="C193" s="199">
        <v>100</v>
      </c>
      <c r="D193" s="199" t="s">
        <v>112</v>
      </c>
      <c r="E193" s="199">
        <v>1901</v>
      </c>
      <c r="F193" s="199" t="s">
        <v>108</v>
      </c>
      <c r="G193" s="199">
        <v>1</v>
      </c>
      <c r="H193" s="208">
        <v>81.705855430531201</v>
      </c>
      <c r="I193" s="199"/>
    </row>
    <row r="194" spans="1:9" x14ac:dyDescent="0.45">
      <c r="A194" s="199">
        <v>134960</v>
      </c>
      <c r="B194" s="199"/>
      <c r="C194" s="199">
        <v>100</v>
      </c>
      <c r="D194" s="199" t="s">
        <v>112</v>
      </c>
      <c r="E194" s="199">
        <v>1960</v>
      </c>
      <c r="F194" s="199" t="s">
        <v>108</v>
      </c>
      <c r="G194" s="199">
        <v>1</v>
      </c>
      <c r="H194" s="208">
        <v>115.0366958962191</v>
      </c>
      <c r="I194" s="199" t="s">
        <v>138</v>
      </c>
    </row>
    <row r="195" spans="1:9" x14ac:dyDescent="0.45">
      <c r="A195" s="199">
        <v>134961</v>
      </c>
      <c r="B195" s="199"/>
      <c r="C195" s="199">
        <v>100</v>
      </c>
      <c r="D195" s="199" t="s">
        <v>112</v>
      </c>
      <c r="E195" s="199">
        <v>1935</v>
      </c>
      <c r="F195" s="199" t="s">
        <v>108</v>
      </c>
      <c r="G195" s="199">
        <v>1</v>
      </c>
      <c r="H195" s="208">
        <v>14.383598599590441</v>
      </c>
      <c r="I195" s="199"/>
    </row>
    <row r="196" spans="1:9" x14ac:dyDescent="0.45">
      <c r="A196" s="199">
        <v>125688</v>
      </c>
      <c r="B196" s="199"/>
      <c r="C196" s="199">
        <v>90</v>
      </c>
      <c r="D196" s="199" t="s">
        <v>109</v>
      </c>
      <c r="E196" s="199">
        <v>1901</v>
      </c>
      <c r="F196" s="199" t="s">
        <v>108</v>
      </c>
      <c r="G196" s="199"/>
      <c r="H196" s="208">
        <v>55.867023336559143</v>
      </c>
      <c r="I196" s="199"/>
    </row>
    <row r="197" spans="1:9" x14ac:dyDescent="0.45">
      <c r="A197" s="199">
        <v>125693</v>
      </c>
      <c r="B197" s="199"/>
      <c r="C197" s="199">
        <v>100</v>
      </c>
      <c r="D197" s="199" t="s">
        <v>112</v>
      </c>
      <c r="E197" s="199">
        <v>1960</v>
      </c>
      <c r="F197" s="199" t="s">
        <v>108</v>
      </c>
      <c r="G197" s="199"/>
      <c r="H197" s="208">
        <v>249.4989176003273</v>
      </c>
      <c r="I197" s="199" t="s">
        <v>116</v>
      </c>
    </row>
    <row r="198" spans="1:9" x14ac:dyDescent="0.45">
      <c r="A198" s="199">
        <v>103759</v>
      </c>
      <c r="B198" s="199"/>
      <c r="C198" s="199"/>
      <c r="D198" s="199"/>
      <c r="E198" s="199">
        <v>1901</v>
      </c>
      <c r="F198" s="199" t="s">
        <v>108</v>
      </c>
      <c r="G198" s="199"/>
      <c r="H198" s="208">
        <v>49.029495474532567</v>
      </c>
      <c r="I198" s="199"/>
    </row>
    <row r="199" spans="1:9" x14ac:dyDescent="0.45">
      <c r="A199" s="199">
        <v>103760</v>
      </c>
      <c r="B199" s="199"/>
      <c r="C199" s="199"/>
      <c r="D199" s="199"/>
      <c r="E199" s="199">
        <v>1901</v>
      </c>
      <c r="F199" s="199" t="s">
        <v>108</v>
      </c>
      <c r="G199" s="199"/>
      <c r="H199" s="208">
        <v>11.55139019257258</v>
      </c>
      <c r="I199" s="199"/>
    </row>
    <row r="200" spans="1:9" x14ac:dyDescent="0.45">
      <c r="A200" s="199">
        <v>106666</v>
      </c>
      <c r="B200" s="199"/>
      <c r="C200" s="199">
        <v>100</v>
      </c>
      <c r="D200" s="199" t="s">
        <v>112</v>
      </c>
      <c r="E200" s="199">
        <v>1901</v>
      </c>
      <c r="F200" s="199" t="s">
        <v>108</v>
      </c>
      <c r="G200" s="199"/>
      <c r="H200" s="208">
        <v>23.334147453981188</v>
      </c>
      <c r="I200" s="199"/>
    </row>
    <row r="201" spans="1:9" x14ac:dyDescent="0.45">
      <c r="A201" s="199">
        <v>125041</v>
      </c>
      <c r="B201" s="199"/>
      <c r="C201" s="199">
        <v>100</v>
      </c>
      <c r="D201" s="199" t="s">
        <v>112</v>
      </c>
      <c r="E201" s="199">
        <v>1901</v>
      </c>
      <c r="F201" s="199" t="s">
        <v>108</v>
      </c>
      <c r="G201" s="199"/>
      <c r="H201" s="208">
        <v>221.0640751905525</v>
      </c>
      <c r="I201" s="199"/>
    </row>
    <row r="202" spans="1:9" x14ac:dyDescent="0.45">
      <c r="A202" s="199">
        <v>125694</v>
      </c>
      <c r="B202" s="199"/>
      <c r="C202" s="199">
        <v>100</v>
      </c>
      <c r="D202" s="199" t="s">
        <v>112</v>
      </c>
      <c r="E202" s="199">
        <v>1901</v>
      </c>
      <c r="F202" s="199" t="s">
        <v>108</v>
      </c>
      <c r="G202" s="199"/>
      <c r="H202" s="208">
        <v>47.266406559446139</v>
      </c>
      <c r="I202" s="199"/>
    </row>
    <row r="203" spans="1:9" x14ac:dyDescent="0.45">
      <c r="A203" s="199">
        <v>135145</v>
      </c>
      <c r="B203" s="199"/>
      <c r="C203" s="199"/>
      <c r="D203" s="199"/>
      <c r="E203" s="199">
        <v>1901</v>
      </c>
      <c r="F203" s="199" t="s">
        <v>108</v>
      </c>
      <c r="G203" s="199">
        <v>1</v>
      </c>
      <c r="H203" s="208">
        <v>38.5533163514012</v>
      </c>
      <c r="I203" s="199"/>
    </row>
    <row r="204" spans="1:9" x14ac:dyDescent="0.45">
      <c r="A204" s="199">
        <v>135148</v>
      </c>
      <c r="B204" s="199"/>
      <c r="C204" s="199"/>
      <c r="D204" s="199"/>
      <c r="E204" s="199">
        <v>1901</v>
      </c>
      <c r="F204" s="199" t="s">
        <v>108</v>
      </c>
      <c r="G204" s="199">
        <v>1</v>
      </c>
      <c r="H204" s="208">
        <v>91.760817036051634</v>
      </c>
      <c r="I204" s="199"/>
    </row>
    <row r="205" spans="1:9" x14ac:dyDescent="0.45">
      <c r="A205" s="199">
        <v>164745</v>
      </c>
      <c r="B205" s="199"/>
      <c r="C205" s="199">
        <v>25</v>
      </c>
      <c r="D205" s="199" t="s">
        <v>109</v>
      </c>
      <c r="E205" s="199">
        <v>1901</v>
      </c>
      <c r="F205" s="199" t="s">
        <v>108</v>
      </c>
      <c r="G205" s="199"/>
      <c r="H205" s="208">
        <v>41.037970847934069</v>
      </c>
      <c r="I205" s="199"/>
    </row>
    <row r="206" spans="1:9" x14ac:dyDescent="0.45">
      <c r="A206" s="199">
        <v>133975</v>
      </c>
      <c r="B206" s="199"/>
      <c r="C206" s="199">
        <v>100</v>
      </c>
      <c r="D206" s="199"/>
      <c r="E206" s="199">
        <v>1901</v>
      </c>
      <c r="F206" s="199" t="s">
        <v>108</v>
      </c>
      <c r="G206" s="199">
        <v>1</v>
      </c>
      <c r="H206" s="208">
        <v>83.781720266448957</v>
      </c>
      <c r="I206" s="199"/>
    </row>
    <row r="207" spans="1:9" x14ac:dyDescent="0.45">
      <c r="A207" s="199">
        <v>133976</v>
      </c>
      <c r="B207" s="199"/>
      <c r="C207" s="199"/>
      <c r="D207" s="199"/>
      <c r="E207" s="199">
        <v>1901</v>
      </c>
      <c r="F207" s="199" t="s">
        <v>108</v>
      </c>
      <c r="G207" s="199">
        <v>1</v>
      </c>
      <c r="H207" s="208">
        <v>55.334605945859622</v>
      </c>
      <c r="I207" s="199"/>
    </row>
    <row r="208" spans="1:9" x14ac:dyDescent="0.45">
      <c r="A208" s="199">
        <v>133978</v>
      </c>
      <c r="B208" s="199"/>
      <c r="C208" s="199">
        <v>40</v>
      </c>
      <c r="D208" s="199"/>
      <c r="E208" s="199">
        <v>1901</v>
      </c>
      <c r="F208" s="199" t="s">
        <v>108</v>
      </c>
      <c r="G208" s="199">
        <v>1</v>
      </c>
      <c r="H208" s="208">
        <v>65.662186570207524</v>
      </c>
      <c r="I208" s="199"/>
    </row>
    <row r="209" spans="1:9" x14ac:dyDescent="0.45">
      <c r="A209" s="199">
        <v>117959</v>
      </c>
      <c r="B209" s="199"/>
      <c r="C209" s="199">
        <v>200</v>
      </c>
      <c r="D209" s="199" t="s">
        <v>112</v>
      </c>
      <c r="E209" s="199">
        <v>1964</v>
      </c>
      <c r="F209" s="199" t="s">
        <v>108</v>
      </c>
      <c r="G209" s="199"/>
      <c r="H209" s="208">
        <v>212.11742987375871</v>
      </c>
      <c r="I209" s="199"/>
    </row>
    <row r="210" spans="1:9" x14ac:dyDescent="0.45">
      <c r="A210" s="199">
        <v>127569</v>
      </c>
      <c r="B210" s="199"/>
      <c r="C210" s="199">
        <v>110</v>
      </c>
      <c r="D210" s="199" t="s">
        <v>111</v>
      </c>
      <c r="E210" s="199">
        <v>1901</v>
      </c>
      <c r="F210" s="199" t="s">
        <v>108</v>
      </c>
      <c r="G210" s="199">
        <v>1</v>
      </c>
      <c r="H210" s="208">
        <v>2.8455510301427949</v>
      </c>
      <c r="I210" s="199"/>
    </row>
    <row r="211" spans="1:9" x14ac:dyDescent="0.45">
      <c r="A211" s="199">
        <v>135281</v>
      </c>
      <c r="B211" s="199"/>
      <c r="C211" s="199">
        <v>100</v>
      </c>
      <c r="D211" s="199" t="s">
        <v>112</v>
      </c>
      <c r="E211" s="199">
        <v>1964</v>
      </c>
      <c r="F211" s="199" t="s">
        <v>108</v>
      </c>
      <c r="G211" s="199">
        <v>1</v>
      </c>
      <c r="H211" s="208">
        <v>6.0264297098837636</v>
      </c>
      <c r="I211" s="199"/>
    </row>
    <row r="212" spans="1:9" x14ac:dyDescent="0.45">
      <c r="A212" s="199">
        <v>117246</v>
      </c>
      <c r="B212" s="199"/>
      <c r="C212" s="199"/>
      <c r="D212" s="199"/>
      <c r="E212" s="199">
        <v>1901</v>
      </c>
      <c r="F212" s="199" t="s">
        <v>108</v>
      </c>
      <c r="G212" s="199"/>
      <c r="H212" s="208">
        <v>129.114446792465</v>
      </c>
      <c r="I212" s="199"/>
    </row>
    <row r="213" spans="1:9" x14ac:dyDescent="0.45">
      <c r="A213" s="199">
        <v>127566</v>
      </c>
      <c r="B213" s="199"/>
      <c r="C213" s="199">
        <v>63</v>
      </c>
      <c r="D213" s="199" t="s">
        <v>123</v>
      </c>
      <c r="E213" s="199">
        <v>1901</v>
      </c>
      <c r="F213" s="199" t="s">
        <v>108</v>
      </c>
      <c r="G213" s="199">
        <v>1</v>
      </c>
      <c r="H213" s="208">
        <v>72.11653261418607</v>
      </c>
      <c r="I213" s="199"/>
    </row>
    <row r="214" spans="1:9" x14ac:dyDescent="0.45">
      <c r="A214" s="199">
        <v>134085</v>
      </c>
      <c r="B214" s="199"/>
      <c r="C214" s="199"/>
      <c r="D214" s="199"/>
      <c r="E214" s="199">
        <v>1901</v>
      </c>
      <c r="F214" s="199" t="s">
        <v>108</v>
      </c>
      <c r="G214" s="199">
        <v>1</v>
      </c>
      <c r="H214" s="208">
        <v>14.57878302382383</v>
      </c>
      <c r="I214" s="199"/>
    </row>
    <row r="215" spans="1:9" x14ac:dyDescent="0.45">
      <c r="A215" s="199">
        <v>135040</v>
      </c>
      <c r="B215" s="199"/>
      <c r="C215" s="199"/>
      <c r="D215" s="199"/>
      <c r="E215" s="199">
        <v>1901</v>
      </c>
      <c r="F215" s="199" t="s">
        <v>108</v>
      </c>
      <c r="G215" s="199">
        <v>1</v>
      </c>
      <c r="H215" s="208">
        <v>14.50686494521994</v>
      </c>
      <c r="I215" s="199"/>
    </row>
    <row r="216" spans="1:9" x14ac:dyDescent="0.45">
      <c r="A216" s="199">
        <v>2823</v>
      </c>
      <c r="B216" s="199"/>
      <c r="C216" s="199">
        <v>110</v>
      </c>
      <c r="D216" s="199" t="s">
        <v>109</v>
      </c>
      <c r="E216" s="199">
        <v>1901</v>
      </c>
      <c r="F216" s="199"/>
      <c r="G216" s="199"/>
      <c r="H216" s="208">
        <v>40.679027231743447</v>
      </c>
      <c r="I216" s="199"/>
    </row>
    <row r="217" spans="1:9" x14ac:dyDescent="0.45">
      <c r="A217" s="199">
        <v>134358</v>
      </c>
      <c r="B217" s="199"/>
      <c r="C217" s="199">
        <v>100</v>
      </c>
      <c r="D217" s="199"/>
      <c r="E217" s="199">
        <v>1901</v>
      </c>
      <c r="F217" s="199" t="s">
        <v>108</v>
      </c>
      <c r="G217" s="199">
        <v>1</v>
      </c>
      <c r="H217" s="208">
        <v>9.9365260035768301</v>
      </c>
      <c r="I217" s="199"/>
    </row>
    <row r="218" spans="1:9" x14ac:dyDescent="0.45">
      <c r="A218" s="199">
        <v>134359</v>
      </c>
      <c r="B218" s="199"/>
      <c r="C218" s="199"/>
      <c r="D218" s="199"/>
      <c r="E218" s="199">
        <v>1901</v>
      </c>
      <c r="F218" s="199" t="s">
        <v>108</v>
      </c>
      <c r="G218" s="199">
        <v>1</v>
      </c>
      <c r="H218" s="208">
        <v>42.168524033865033</v>
      </c>
      <c r="I218" s="199"/>
    </row>
    <row r="219" spans="1:9" x14ac:dyDescent="0.45">
      <c r="A219" s="199">
        <v>99862</v>
      </c>
      <c r="B219" s="199"/>
      <c r="C219" s="199">
        <v>100</v>
      </c>
      <c r="D219" s="199" t="s">
        <v>112</v>
      </c>
      <c r="E219" s="199">
        <v>1971</v>
      </c>
      <c r="F219" s="199" t="s">
        <v>108</v>
      </c>
      <c r="G219" s="199"/>
      <c r="H219" s="208">
        <v>111.82946281927531</v>
      </c>
      <c r="I219" s="199"/>
    </row>
    <row r="220" spans="1:9" x14ac:dyDescent="0.45">
      <c r="A220" s="199">
        <v>113652</v>
      </c>
      <c r="B220" s="199"/>
      <c r="C220" s="199">
        <v>32</v>
      </c>
      <c r="D220" s="199" t="s">
        <v>109</v>
      </c>
      <c r="E220" s="199">
        <v>1901</v>
      </c>
      <c r="F220" s="199" t="s">
        <v>108</v>
      </c>
      <c r="G220" s="199">
        <v>0</v>
      </c>
      <c r="H220" s="208">
        <v>72.576509018509086</v>
      </c>
      <c r="I220" s="199"/>
    </row>
    <row r="221" spans="1:9" x14ac:dyDescent="0.45">
      <c r="A221" s="199">
        <v>113857</v>
      </c>
      <c r="B221" s="199"/>
      <c r="C221" s="199">
        <v>63</v>
      </c>
      <c r="D221" s="199" t="s">
        <v>109</v>
      </c>
      <c r="E221" s="199">
        <v>1901</v>
      </c>
      <c r="F221" s="199" t="s">
        <v>108</v>
      </c>
      <c r="G221" s="199"/>
      <c r="H221" s="208">
        <v>11.95213815006213</v>
      </c>
      <c r="I221" s="199"/>
    </row>
    <row r="222" spans="1:9" x14ac:dyDescent="0.45">
      <c r="A222" s="199">
        <v>119009</v>
      </c>
      <c r="B222" s="199"/>
      <c r="C222" s="199">
        <v>100</v>
      </c>
      <c r="D222" s="199" t="s">
        <v>112</v>
      </c>
      <c r="E222" s="199">
        <v>1959</v>
      </c>
      <c r="F222" s="199" t="s">
        <v>108</v>
      </c>
      <c r="G222" s="199"/>
      <c r="H222" s="208">
        <v>261.28897178992429</v>
      </c>
      <c r="I222" s="199"/>
    </row>
    <row r="223" spans="1:9" x14ac:dyDescent="0.45">
      <c r="A223" s="199">
        <v>120164</v>
      </c>
      <c r="B223" s="199"/>
      <c r="C223" s="199">
        <v>100</v>
      </c>
      <c r="D223" s="199" t="s">
        <v>112</v>
      </c>
      <c r="E223" s="199">
        <v>1955</v>
      </c>
      <c r="F223" s="199" t="s">
        <v>108</v>
      </c>
      <c r="G223" s="199"/>
      <c r="H223" s="208">
        <v>54.717096158287482</v>
      </c>
      <c r="I223" s="199"/>
    </row>
    <row r="224" spans="1:9" x14ac:dyDescent="0.45">
      <c r="A224" s="199">
        <v>124575</v>
      </c>
      <c r="B224" s="199"/>
      <c r="C224" s="199">
        <v>100</v>
      </c>
      <c r="D224" s="199" t="s">
        <v>112</v>
      </c>
      <c r="E224" s="199">
        <v>1971</v>
      </c>
      <c r="F224" s="199" t="s">
        <v>108</v>
      </c>
      <c r="G224" s="199"/>
      <c r="H224" s="208">
        <v>128.4592316624304</v>
      </c>
      <c r="I224" s="199"/>
    </row>
    <row r="225" spans="1:9" x14ac:dyDescent="0.45">
      <c r="A225" s="199">
        <v>134090</v>
      </c>
      <c r="B225" s="199"/>
      <c r="C225" s="199">
        <v>110</v>
      </c>
      <c r="D225" s="199" t="s">
        <v>109</v>
      </c>
      <c r="E225" s="199">
        <v>1901</v>
      </c>
      <c r="F225" s="199" t="s">
        <v>108</v>
      </c>
      <c r="G225" s="199">
        <v>1</v>
      </c>
      <c r="H225" s="208">
        <v>7.1958927160636863</v>
      </c>
      <c r="I225" s="199"/>
    </row>
    <row r="226" spans="1:9" x14ac:dyDescent="0.45">
      <c r="A226" s="199">
        <v>134100</v>
      </c>
      <c r="B226" s="199"/>
      <c r="C226" s="199">
        <v>100</v>
      </c>
      <c r="D226" s="199" t="s">
        <v>112</v>
      </c>
      <c r="E226" s="199">
        <v>1948</v>
      </c>
      <c r="F226" s="199" t="s">
        <v>108</v>
      </c>
      <c r="G226" s="199">
        <v>1</v>
      </c>
      <c r="H226" s="208">
        <v>6.9243333960328659</v>
      </c>
      <c r="I226" s="199"/>
    </row>
    <row r="227" spans="1:9" x14ac:dyDescent="0.45">
      <c r="A227" s="199">
        <v>134101</v>
      </c>
      <c r="B227" s="199"/>
      <c r="C227" s="199">
        <v>100</v>
      </c>
      <c r="D227" s="199" t="s">
        <v>112</v>
      </c>
      <c r="E227" s="199">
        <v>1948</v>
      </c>
      <c r="F227" s="199" t="s">
        <v>108</v>
      </c>
      <c r="G227" s="199">
        <v>1</v>
      </c>
      <c r="H227" s="208">
        <v>20.904301096902831</v>
      </c>
      <c r="I227" s="199"/>
    </row>
    <row r="228" spans="1:9" x14ac:dyDescent="0.45">
      <c r="A228" s="199">
        <v>134368</v>
      </c>
      <c r="B228" s="199"/>
      <c r="C228" s="199">
        <v>100</v>
      </c>
      <c r="D228" s="199" t="s">
        <v>112</v>
      </c>
      <c r="E228" s="199">
        <v>1962</v>
      </c>
      <c r="F228" s="199" t="s">
        <v>108</v>
      </c>
      <c r="G228" s="199">
        <v>1</v>
      </c>
      <c r="H228" s="208">
        <v>122.7885637933409</v>
      </c>
      <c r="I228" s="199"/>
    </row>
    <row r="229" spans="1:9" x14ac:dyDescent="0.45">
      <c r="A229" s="199">
        <v>134372</v>
      </c>
      <c r="B229" s="199"/>
      <c r="C229" s="199">
        <v>150</v>
      </c>
      <c r="D229" s="199" t="s">
        <v>112</v>
      </c>
      <c r="E229" s="199">
        <v>1901</v>
      </c>
      <c r="F229" s="199" t="s">
        <v>108</v>
      </c>
      <c r="G229" s="199">
        <v>1</v>
      </c>
      <c r="H229" s="208">
        <v>64.172183500494782</v>
      </c>
      <c r="I229" s="199"/>
    </row>
    <row r="230" spans="1:9" x14ac:dyDescent="0.45">
      <c r="A230" s="199">
        <v>4372</v>
      </c>
      <c r="B230" s="199"/>
      <c r="C230" s="199">
        <v>150</v>
      </c>
      <c r="D230" s="199" t="s">
        <v>133</v>
      </c>
      <c r="E230" s="199">
        <v>1901</v>
      </c>
      <c r="F230" s="199"/>
      <c r="G230" s="199"/>
      <c r="H230" s="208">
        <v>19.92377057894257</v>
      </c>
      <c r="I230" s="199"/>
    </row>
    <row r="231" spans="1:9" x14ac:dyDescent="0.45">
      <c r="A231" s="199">
        <v>100058</v>
      </c>
      <c r="B231" s="199"/>
      <c r="C231" s="199">
        <v>100</v>
      </c>
      <c r="D231" s="199" t="s">
        <v>112</v>
      </c>
      <c r="E231" s="199">
        <v>1974</v>
      </c>
      <c r="F231" s="199" t="s">
        <v>108</v>
      </c>
      <c r="G231" s="199"/>
      <c r="H231" s="208">
        <v>53.546115095739587</v>
      </c>
      <c r="I231" s="199"/>
    </row>
    <row r="232" spans="1:9" x14ac:dyDescent="0.45">
      <c r="A232" s="199">
        <v>107142</v>
      </c>
      <c r="B232" s="199"/>
      <c r="C232" s="199">
        <v>100</v>
      </c>
      <c r="D232" s="199" t="s">
        <v>112</v>
      </c>
      <c r="E232" s="199">
        <v>1901</v>
      </c>
      <c r="F232" s="199" t="s">
        <v>108</v>
      </c>
      <c r="G232" s="199"/>
      <c r="H232" s="208">
        <v>22.861104491720809</v>
      </c>
      <c r="I232" s="199"/>
    </row>
    <row r="233" spans="1:9" x14ac:dyDescent="0.45">
      <c r="A233" s="199">
        <v>109629</v>
      </c>
      <c r="B233" s="199"/>
      <c r="C233" s="199">
        <v>100</v>
      </c>
      <c r="D233" s="199"/>
      <c r="E233" s="199">
        <v>1901</v>
      </c>
      <c r="F233" s="199" t="s">
        <v>108</v>
      </c>
      <c r="G233" s="199"/>
      <c r="H233" s="208">
        <v>73.18667193068687</v>
      </c>
      <c r="I233" s="199"/>
    </row>
    <row r="234" spans="1:9" x14ac:dyDescent="0.45">
      <c r="A234" s="199">
        <v>109630</v>
      </c>
      <c r="B234" s="199"/>
      <c r="C234" s="199">
        <v>100</v>
      </c>
      <c r="D234" s="199"/>
      <c r="E234" s="199">
        <v>1901</v>
      </c>
      <c r="F234" s="199" t="s">
        <v>108</v>
      </c>
      <c r="G234" s="199"/>
      <c r="H234" s="208">
        <v>35.321033633325428</v>
      </c>
      <c r="I234" s="199"/>
    </row>
    <row r="235" spans="1:9" x14ac:dyDescent="0.45">
      <c r="A235" s="199">
        <v>109632</v>
      </c>
      <c r="B235" s="199"/>
      <c r="C235" s="199">
        <v>100</v>
      </c>
      <c r="D235" s="199" t="s">
        <v>112</v>
      </c>
      <c r="E235" s="199">
        <v>1901</v>
      </c>
      <c r="F235" s="199" t="s">
        <v>108</v>
      </c>
      <c r="G235" s="199"/>
      <c r="H235" s="208">
        <v>52.926958017308721</v>
      </c>
      <c r="I235" s="199"/>
    </row>
    <row r="236" spans="1:9" x14ac:dyDescent="0.45">
      <c r="A236" s="199">
        <v>117327</v>
      </c>
      <c r="B236" s="199"/>
      <c r="C236" s="199">
        <v>100</v>
      </c>
      <c r="D236" s="199" t="s">
        <v>112</v>
      </c>
      <c r="E236" s="199">
        <v>1901</v>
      </c>
      <c r="F236" s="199" t="s">
        <v>108</v>
      </c>
      <c r="G236" s="199"/>
      <c r="H236" s="208">
        <v>20.082825462812998</v>
      </c>
      <c r="I236" s="199"/>
    </row>
    <row r="237" spans="1:9" x14ac:dyDescent="0.45">
      <c r="A237" s="199">
        <v>124511</v>
      </c>
      <c r="B237" s="199"/>
      <c r="C237" s="199">
        <v>100</v>
      </c>
      <c r="D237" s="199" t="s">
        <v>112</v>
      </c>
      <c r="E237" s="199">
        <v>1974</v>
      </c>
      <c r="F237" s="199" t="s">
        <v>108</v>
      </c>
      <c r="G237" s="199"/>
      <c r="H237" s="208">
        <v>50.31862641634973</v>
      </c>
      <c r="I237" s="199"/>
    </row>
    <row r="238" spans="1:9" x14ac:dyDescent="0.45">
      <c r="A238" s="199">
        <v>124512</v>
      </c>
      <c r="B238" s="199"/>
      <c r="C238" s="199">
        <v>100</v>
      </c>
      <c r="D238" s="199" t="s">
        <v>112</v>
      </c>
      <c r="E238" s="199">
        <v>1974</v>
      </c>
      <c r="F238" s="199" t="s">
        <v>108</v>
      </c>
      <c r="G238" s="199"/>
      <c r="H238" s="208">
        <v>85.613374945145623</v>
      </c>
      <c r="I238" s="199"/>
    </row>
    <row r="239" spans="1:9" x14ac:dyDescent="0.45">
      <c r="A239" s="199">
        <v>124513</v>
      </c>
      <c r="B239" s="199"/>
      <c r="C239" s="199">
        <v>32</v>
      </c>
      <c r="D239" s="199" t="s">
        <v>115</v>
      </c>
      <c r="E239" s="199">
        <v>1901</v>
      </c>
      <c r="F239" s="199" t="s">
        <v>108</v>
      </c>
      <c r="G239" s="199"/>
      <c r="H239" s="208">
        <v>50.600267492566097</v>
      </c>
      <c r="I239" s="199"/>
    </row>
    <row r="240" spans="1:9" x14ac:dyDescent="0.45">
      <c r="A240" s="199">
        <v>124941</v>
      </c>
      <c r="B240" s="199"/>
      <c r="C240" s="199">
        <v>100</v>
      </c>
      <c r="D240" s="199" t="s">
        <v>112</v>
      </c>
      <c r="E240" s="199">
        <v>1901</v>
      </c>
      <c r="F240" s="199" t="s">
        <v>108</v>
      </c>
      <c r="G240" s="199"/>
      <c r="H240" s="208">
        <v>35.673106587090153</v>
      </c>
      <c r="I240" s="199"/>
    </row>
    <row r="241" spans="1:9" x14ac:dyDescent="0.45">
      <c r="A241" s="199">
        <v>134077</v>
      </c>
      <c r="B241" s="199"/>
      <c r="C241" s="199">
        <v>100</v>
      </c>
      <c r="D241" s="199" t="s">
        <v>112</v>
      </c>
      <c r="E241" s="199">
        <v>1901</v>
      </c>
      <c r="F241" s="199" t="s">
        <v>108</v>
      </c>
      <c r="G241" s="199">
        <v>1</v>
      </c>
      <c r="H241" s="208">
        <v>29.209402100375879</v>
      </c>
      <c r="I241" s="199"/>
    </row>
    <row r="242" spans="1:9" x14ac:dyDescent="0.45">
      <c r="A242" s="199">
        <v>134078</v>
      </c>
      <c r="B242" s="199"/>
      <c r="C242" s="199"/>
      <c r="D242" s="199"/>
      <c r="E242" s="199">
        <v>1901</v>
      </c>
      <c r="F242" s="199" t="s">
        <v>108</v>
      </c>
      <c r="G242" s="199">
        <v>1</v>
      </c>
      <c r="H242" s="208">
        <v>61.928640634031787</v>
      </c>
      <c r="I242" s="199"/>
    </row>
    <row r="243" spans="1:9" x14ac:dyDescent="0.45">
      <c r="A243" s="199">
        <v>134079</v>
      </c>
      <c r="B243" s="199"/>
      <c r="C243" s="199"/>
      <c r="D243" s="199"/>
      <c r="E243" s="199">
        <v>1901</v>
      </c>
      <c r="F243" s="199" t="s">
        <v>108</v>
      </c>
      <c r="G243" s="199">
        <v>1</v>
      </c>
      <c r="H243" s="208">
        <v>18.11128260009243</v>
      </c>
      <c r="I243" s="199"/>
    </row>
    <row r="244" spans="1:9" x14ac:dyDescent="0.45">
      <c r="A244" s="199">
        <v>134080</v>
      </c>
      <c r="B244" s="199"/>
      <c r="C244" s="199">
        <v>100</v>
      </c>
      <c r="D244" s="199"/>
      <c r="E244" s="199">
        <v>1901</v>
      </c>
      <c r="F244" s="199" t="s">
        <v>108</v>
      </c>
      <c r="G244" s="199">
        <v>1</v>
      </c>
      <c r="H244" s="208">
        <v>112.3993825439191</v>
      </c>
      <c r="I244" s="199"/>
    </row>
    <row r="245" spans="1:9" x14ac:dyDescent="0.45">
      <c r="A245" s="199">
        <v>100054</v>
      </c>
      <c r="B245" s="199"/>
      <c r="C245" s="199">
        <v>100</v>
      </c>
      <c r="D245" s="199" t="s">
        <v>112</v>
      </c>
      <c r="E245" s="199">
        <v>1947</v>
      </c>
      <c r="F245" s="199" t="s">
        <v>108</v>
      </c>
      <c r="G245" s="199"/>
      <c r="H245" s="208">
        <v>1.947338051211843</v>
      </c>
      <c r="I245" s="199"/>
    </row>
    <row r="246" spans="1:9" x14ac:dyDescent="0.45">
      <c r="A246" s="199">
        <v>109532</v>
      </c>
      <c r="B246" s="199"/>
      <c r="C246" s="199">
        <v>100</v>
      </c>
      <c r="D246" s="199" t="s">
        <v>112</v>
      </c>
      <c r="E246" s="199">
        <v>1962</v>
      </c>
      <c r="F246" s="199" t="s">
        <v>108</v>
      </c>
      <c r="G246" s="199"/>
      <c r="H246" s="208">
        <v>47.836642460259966</v>
      </c>
      <c r="I246" s="199"/>
    </row>
    <row r="247" spans="1:9" x14ac:dyDescent="0.45">
      <c r="A247" s="199">
        <v>119517</v>
      </c>
      <c r="B247" s="199"/>
      <c r="C247" s="199">
        <v>100</v>
      </c>
      <c r="D247" s="199" t="s">
        <v>112</v>
      </c>
      <c r="E247" s="199">
        <v>1970</v>
      </c>
      <c r="F247" s="199" t="s">
        <v>108</v>
      </c>
      <c r="G247" s="199"/>
      <c r="H247" s="208">
        <v>225.00306938420829</v>
      </c>
      <c r="I247" s="199"/>
    </row>
    <row r="248" spans="1:9" x14ac:dyDescent="0.45">
      <c r="A248" s="199">
        <v>124520</v>
      </c>
      <c r="B248" s="199"/>
      <c r="C248" s="199">
        <v>32</v>
      </c>
      <c r="D248" s="199" t="s">
        <v>115</v>
      </c>
      <c r="E248" s="199">
        <v>1901</v>
      </c>
      <c r="F248" s="199" t="s">
        <v>108</v>
      </c>
      <c r="G248" s="199"/>
      <c r="H248" s="208">
        <v>61.370294789224253</v>
      </c>
      <c r="I248" s="199" t="s">
        <v>139</v>
      </c>
    </row>
    <row r="249" spans="1:9" x14ac:dyDescent="0.45">
      <c r="A249" s="199">
        <v>124529</v>
      </c>
      <c r="B249" s="199"/>
      <c r="C249" s="199">
        <v>100</v>
      </c>
      <c r="D249" s="199" t="s">
        <v>112</v>
      </c>
      <c r="E249" s="199">
        <v>1974</v>
      </c>
      <c r="F249" s="199" t="s">
        <v>108</v>
      </c>
      <c r="G249" s="199"/>
      <c r="H249" s="208">
        <v>223.63777555976071</v>
      </c>
      <c r="I249" s="199"/>
    </row>
    <row r="250" spans="1:9" x14ac:dyDescent="0.45">
      <c r="A250" s="199">
        <v>125303</v>
      </c>
      <c r="B250" s="199"/>
      <c r="C250" s="199">
        <v>100</v>
      </c>
      <c r="D250" s="199" t="s">
        <v>112</v>
      </c>
      <c r="E250" s="199">
        <v>1974</v>
      </c>
      <c r="F250" s="199" t="s">
        <v>108</v>
      </c>
      <c r="G250" s="199"/>
      <c r="H250" s="208">
        <v>179.7964539399737</v>
      </c>
      <c r="I250" s="199"/>
    </row>
    <row r="251" spans="1:9" x14ac:dyDescent="0.45">
      <c r="A251" s="199">
        <v>117727</v>
      </c>
      <c r="B251" s="199"/>
      <c r="C251" s="199">
        <v>25</v>
      </c>
      <c r="D251" s="199" t="s">
        <v>109</v>
      </c>
      <c r="E251" s="199">
        <v>1901</v>
      </c>
      <c r="F251" s="199" t="s">
        <v>108</v>
      </c>
      <c r="G251" s="199">
        <v>1</v>
      </c>
      <c r="H251" s="208">
        <v>38.454509407799783</v>
      </c>
      <c r="I251" s="199" t="s">
        <v>140</v>
      </c>
    </row>
    <row r="252" spans="1:9" x14ac:dyDescent="0.45">
      <c r="A252" s="199">
        <v>14192</v>
      </c>
      <c r="B252" s="199"/>
      <c r="C252" s="199">
        <v>0</v>
      </c>
      <c r="D252" s="199"/>
      <c r="E252" s="199">
        <v>1901</v>
      </c>
      <c r="F252" s="199"/>
      <c r="G252" s="199"/>
      <c r="H252" s="208">
        <v>23.06652975517525</v>
      </c>
      <c r="I252" s="199"/>
    </row>
    <row r="253" spans="1:9" x14ac:dyDescent="0.45">
      <c r="A253" s="199">
        <v>104404</v>
      </c>
      <c r="B253" s="199"/>
      <c r="C253" s="199">
        <v>100</v>
      </c>
      <c r="D253" s="199"/>
      <c r="E253" s="199">
        <v>1901</v>
      </c>
      <c r="F253" s="199" t="s">
        <v>108</v>
      </c>
      <c r="G253" s="199"/>
      <c r="H253" s="208">
        <v>63.753532408721142</v>
      </c>
      <c r="I253" s="199"/>
    </row>
    <row r="254" spans="1:9" x14ac:dyDescent="0.45">
      <c r="A254" s="199">
        <v>104405</v>
      </c>
      <c r="B254" s="199"/>
      <c r="C254" s="199">
        <v>100</v>
      </c>
      <c r="D254" s="199"/>
      <c r="E254" s="199">
        <v>1901</v>
      </c>
      <c r="F254" s="199" t="s">
        <v>108</v>
      </c>
      <c r="G254" s="199">
        <v>0</v>
      </c>
      <c r="H254" s="208">
        <v>64.130593027153708</v>
      </c>
      <c r="I254" s="199"/>
    </row>
    <row r="255" spans="1:9" x14ac:dyDescent="0.45">
      <c r="A255" s="199">
        <v>107140</v>
      </c>
      <c r="B255" s="199"/>
      <c r="C255" s="199">
        <v>90</v>
      </c>
      <c r="D255" s="199" t="s">
        <v>111</v>
      </c>
      <c r="E255" s="199">
        <v>1901</v>
      </c>
      <c r="F255" s="199" t="s">
        <v>108</v>
      </c>
      <c r="G255" s="199">
        <v>0</v>
      </c>
      <c r="H255" s="208">
        <v>50.024572729581728</v>
      </c>
      <c r="I255" s="199"/>
    </row>
    <row r="256" spans="1:9" x14ac:dyDescent="0.45">
      <c r="A256" s="199">
        <v>107338</v>
      </c>
      <c r="B256" s="199"/>
      <c r="C256" s="199">
        <v>150</v>
      </c>
      <c r="D256" s="199" t="s">
        <v>112</v>
      </c>
      <c r="E256" s="199">
        <v>1901</v>
      </c>
      <c r="F256" s="199" t="s">
        <v>108</v>
      </c>
      <c r="G256" s="199"/>
      <c r="H256" s="208">
        <v>67.763281338874179</v>
      </c>
      <c r="I256" s="199"/>
    </row>
    <row r="257" spans="1:9" x14ac:dyDescent="0.45">
      <c r="A257" s="199">
        <v>117870</v>
      </c>
      <c r="B257" s="199"/>
      <c r="C257" s="199">
        <v>200</v>
      </c>
      <c r="D257" s="199" t="s">
        <v>112</v>
      </c>
      <c r="E257" s="199">
        <v>1901</v>
      </c>
      <c r="F257" s="199" t="s">
        <v>108</v>
      </c>
      <c r="G257" s="199">
        <v>0</v>
      </c>
      <c r="H257" s="208">
        <v>34.527796386947252</v>
      </c>
      <c r="I257" s="199" t="s">
        <v>141</v>
      </c>
    </row>
    <row r="258" spans="1:9" x14ac:dyDescent="0.45">
      <c r="A258" s="199">
        <v>117873</v>
      </c>
      <c r="B258" s="199"/>
      <c r="C258" s="199">
        <v>150</v>
      </c>
      <c r="D258" s="199" t="s">
        <v>112</v>
      </c>
      <c r="E258" s="199">
        <v>1967</v>
      </c>
      <c r="F258" s="199" t="s">
        <v>108</v>
      </c>
      <c r="G258" s="199"/>
      <c r="H258" s="208">
        <v>72.458775585985066</v>
      </c>
      <c r="I258" s="199"/>
    </row>
    <row r="259" spans="1:9" x14ac:dyDescent="0.45">
      <c r="A259" s="199">
        <v>119724</v>
      </c>
      <c r="B259" s="199"/>
      <c r="C259" s="199">
        <v>150</v>
      </c>
      <c r="D259" s="199" t="s">
        <v>112</v>
      </c>
      <c r="E259" s="199">
        <v>1967</v>
      </c>
      <c r="F259" s="199" t="s">
        <v>108</v>
      </c>
      <c r="G259" s="199"/>
      <c r="H259" s="208">
        <v>93.190034319662246</v>
      </c>
      <c r="I259" s="199"/>
    </row>
    <row r="260" spans="1:9" x14ac:dyDescent="0.45">
      <c r="A260" s="199">
        <v>124619</v>
      </c>
      <c r="B260" s="199"/>
      <c r="C260" s="199">
        <v>90</v>
      </c>
      <c r="D260" s="199" t="s">
        <v>111</v>
      </c>
      <c r="E260" s="199">
        <v>1901</v>
      </c>
      <c r="F260" s="199" t="s">
        <v>108</v>
      </c>
      <c r="G260" s="199"/>
      <c r="H260" s="208">
        <v>30.62975286084874</v>
      </c>
      <c r="I260" s="199" t="s">
        <v>142</v>
      </c>
    </row>
    <row r="261" spans="1:9" x14ac:dyDescent="0.45">
      <c r="A261" s="199">
        <v>126760</v>
      </c>
      <c r="B261" s="199"/>
      <c r="C261" s="199">
        <v>150</v>
      </c>
      <c r="D261" s="199" t="s">
        <v>112</v>
      </c>
      <c r="E261" s="199">
        <v>1901</v>
      </c>
      <c r="F261" s="199" t="s">
        <v>108</v>
      </c>
      <c r="G261" s="199"/>
      <c r="H261" s="208">
        <v>10.307616424206049</v>
      </c>
      <c r="I261" s="199"/>
    </row>
    <row r="262" spans="1:9" x14ac:dyDescent="0.45">
      <c r="A262" s="199">
        <v>117681</v>
      </c>
      <c r="B262" s="199"/>
      <c r="C262" s="199"/>
      <c r="D262" s="199"/>
      <c r="E262" s="199">
        <v>1901</v>
      </c>
      <c r="F262" s="199" t="s">
        <v>108</v>
      </c>
      <c r="G262" s="199"/>
      <c r="H262" s="208">
        <v>65.295128459307051</v>
      </c>
      <c r="I262" s="199"/>
    </row>
    <row r="263" spans="1:9" x14ac:dyDescent="0.45">
      <c r="A263" s="199">
        <v>112208</v>
      </c>
      <c r="B263" s="199"/>
      <c r="C263" s="199"/>
      <c r="D263" s="199"/>
      <c r="E263" s="199">
        <v>1901</v>
      </c>
      <c r="F263" s="199" t="s">
        <v>108</v>
      </c>
      <c r="G263" s="199"/>
      <c r="H263" s="208">
        <v>64.918280836168634</v>
      </c>
      <c r="I263" s="199"/>
    </row>
    <row r="264" spans="1:9" x14ac:dyDescent="0.45">
      <c r="A264" s="199">
        <v>104797</v>
      </c>
      <c r="B264" s="199"/>
      <c r="C264" s="199"/>
      <c r="D264" s="199"/>
      <c r="E264" s="199">
        <v>1901</v>
      </c>
      <c r="F264" s="199" t="s">
        <v>108</v>
      </c>
      <c r="G264" s="199">
        <v>0</v>
      </c>
      <c r="H264" s="208">
        <v>12.552023414479351</v>
      </c>
      <c r="I264" s="199"/>
    </row>
    <row r="265" spans="1:9" x14ac:dyDescent="0.45">
      <c r="A265" s="199">
        <v>108973</v>
      </c>
      <c r="B265" s="199"/>
      <c r="C265" s="199">
        <v>100</v>
      </c>
      <c r="D265" s="199" t="s">
        <v>112</v>
      </c>
      <c r="E265" s="199">
        <v>1901</v>
      </c>
      <c r="F265" s="199" t="s">
        <v>108</v>
      </c>
      <c r="G265" s="199"/>
      <c r="H265" s="208">
        <v>62.157426379203557</v>
      </c>
      <c r="I265" s="199"/>
    </row>
    <row r="266" spans="1:9" x14ac:dyDescent="0.45">
      <c r="A266" s="199">
        <v>108974</v>
      </c>
      <c r="B266" s="199"/>
      <c r="C266" s="199">
        <v>100</v>
      </c>
      <c r="D266" s="199" t="s">
        <v>112</v>
      </c>
      <c r="E266" s="199">
        <v>1901</v>
      </c>
      <c r="F266" s="199" t="s">
        <v>108</v>
      </c>
      <c r="G266" s="199"/>
      <c r="H266" s="208">
        <v>72.805924571324411</v>
      </c>
      <c r="I266" s="199"/>
    </row>
    <row r="267" spans="1:9" x14ac:dyDescent="0.45">
      <c r="A267" s="199">
        <v>109705</v>
      </c>
      <c r="B267" s="199"/>
      <c r="C267" s="199">
        <v>50</v>
      </c>
      <c r="D267" s="199" t="s">
        <v>109</v>
      </c>
      <c r="E267" s="199">
        <v>1901</v>
      </c>
      <c r="F267" s="199" t="s">
        <v>108</v>
      </c>
      <c r="G267" s="199"/>
      <c r="H267" s="208">
        <v>33.512462829568967</v>
      </c>
      <c r="I267" s="199"/>
    </row>
    <row r="268" spans="1:9" x14ac:dyDescent="0.45">
      <c r="A268" s="199">
        <v>109715</v>
      </c>
      <c r="B268" s="199"/>
      <c r="C268" s="199">
        <v>150</v>
      </c>
      <c r="D268" s="199" t="s">
        <v>123</v>
      </c>
      <c r="E268" s="199">
        <v>1901</v>
      </c>
      <c r="F268" s="199" t="s">
        <v>108</v>
      </c>
      <c r="G268" s="199">
        <v>0</v>
      </c>
      <c r="H268" s="208">
        <v>28.25015562673082</v>
      </c>
      <c r="I268" s="199"/>
    </row>
    <row r="269" spans="1:9" x14ac:dyDescent="0.45">
      <c r="A269" s="199">
        <v>127288</v>
      </c>
      <c r="B269" s="199"/>
      <c r="C269" s="199"/>
      <c r="D269" s="199"/>
      <c r="E269" s="199">
        <v>1901</v>
      </c>
      <c r="F269" s="199" t="s">
        <v>108</v>
      </c>
      <c r="G269" s="199">
        <v>0</v>
      </c>
      <c r="H269" s="208">
        <v>299.50537808969369</v>
      </c>
      <c r="I269" s="199"/>
    </row>
    <row r="270" spans="1:9" x14ac:dyDescent="0.45">
      <c r="A270" s="199"/>
      <c r="B270" s="199"/>
      <c r="C270" s="199">
        <v>50</v>
      </c>
      <c r="D270" s="199" t="s">
        <v>109</v>
      </c>
      <c r="E270" s="199">
        <v>1901</v>
      </c>
      <c r="F270" s="199"/>
      <c r="G270" s="199"/>
      <c r="H270" s="208">
        <v>39.921429266272312</v>
      </c>
      <c r="I270" s="199"/>
    </row>
    <row r="271" spans="1:9" x14ac:dyDescent="0.45">
      <c r="A271" s="199">
        <v>126796</v>
      </c>
      <c r="B271" s="199"/>
      <c r="C271" s="199"/>
      <c r="D271" s="199"/>
      <c r="E271" s="199">
        <v>1901</v>
      </c>
      <c r="F271" s="199" t="s">
        <v>108</v>
      </c>
      <c r="G271" s="199"/>
      <c r="H271" s="208">
        <v>145.72324991842041</v>
      </c>
      <c r="I271" s="199"/>
    </row>
    <row r="272" spans="1:9" x14ac:dyDescent="0.45">
      <c r="A272" s="199">
        <v>124531</v>
      </c>
      <c r="B272" s="199"/>
      <c r="C272" s="199">
        <v>63</v>
      </c>
      <c r="D272" s="199" t="s">
        <v>111</v>
      </c>
      <c r="E272" s="199">
        <v>1900</v>
      </c>
      <c r="F272" s="199" t="s">
        <v>108</v>
      </c>
      <c r="G272" s="199"/>
      <c r="H272" s="208">
        <v>56.682099249541707</v>
      </c>
      <c r="I272" s="199" t="s">
        <v>143</v>
      </c>
    </row>
    <row r="273" spans="1:9" x14ac:dyDescent="0.45">
      <c r="A273" s="199">
        <v>121441</v>
      </c>
      <c r="B273" s="199"/>
      <c r="C273" s="199">
        <v>200</v>
      </c>
      <c r="D273" s="199" t="s">
        <v>112</v>
      </c>
      <c r="E273" s="199">
        <v>1901</v>
      </c>
      <c r="F273" s="199" t="s">
        <v>108</v>
      </c>
      <c r="G273" s="199"/>
      <c r="H273" s="208">
        <v>90.773607521323072</v>
      </c>
      <c r="I273" s="199"/>
    </row>
    <row r="274" spans="1:9" x14ac:dyDescent="0.45">
      <c r="A274" s="199">
        <v>99824</v>
      </c>
      <c r="B274" s="199"/>
      <c r="C274" s="199">
        <v>100</v>
      </c>
      <c r="D274" s="199" t="s">
        <v>112</v>
      </c>
      <c r="E274" s="199">
        <v>1979</v>
      </c>
      <c r="F274" s="199" t="s">
        <v>108</v>
      </c>
      <c r="G274" s="199"/>
      <c r="H274" s="208">
        <v>15.51028719717581</v>
      </c>
      <c r="I274" s="199"/>
    </row>
    <row r="275" spans="1:9" x14ac:dyDescent="0.45">
      <c r="A275" s="199">
        <v>99828</v>
      </c>
      <c r="B275" s="199"/>
      <c r="C275" s="199">
        <v>100</v>
      </c>
      <c r="D275" s="199" t="s">
        <v>112</v>
      </c>
      <c r="E275" s="199">
        <v>1970</v>
      </c>
      <c r="F275" s="199" t="s">
        <v>108</v>
      </c>
      <c r="G275" s="199"/>
      <c r="H275" s="208">
        <v>37.233546734700809</v>
      </c>
      <c r="I275" s="199" t="s">
        <v>144</v>
      </c>
    </row>
    <row r="276" spans="1:9" x14ac:dyDescent="0.45">
      <c r="A276" s="199">
        <v>134842</v>
      </c>
      <c r="B276" s="199"/>
      <c r="C276" s="199">
        <v>100</v>
      </c>
      <c r="D276" s="199" t="s">
        <v>112</v>
      </c>
      <c r="E276" s="199">
        <v>1979</v>
      </c>
      <c r="F276" s="199" t="s">
        <v>108</v>
      </c>
      <c r="G276" s="199">
        <v>1</v>
      </c>
      <c r="H276" s="208">
        <v>5.4051516383195324</v>
      </c>
      <c r="I276" s="199"/>
    </row>
    <row r="277" spans="1:9" x14ac:dyDescent="0.45">
      <c r="A277" s="199">
        <v>134845</v>
      </c>
      <c r="B277" s="199"/>
      <c r="C277" s="199">
        <v>100</v>
      </c>
      <c r="D277" s="199" t="s">
        <v>112</v>
      </c>
      <c r="E277" s="199">
        <v>1970</v>
      </c>
      <c r="F277" s="199" t="s">
        <v>108</v>
      </c>
      <c r="G277" s="199">
        <v>0</v>
      </c>
      <c r="H277" s="208">
        <v>69.637937754043151</v>
      </c>
      <c r="I277" s="199" t="s">
        <v>144</v>
      </c>
    </row>
    <row r="278" spans="1:9" x14ac:dyDescent="0.45">
      <c r="A278" s="199">
        <v>134846</v>
      </c>
      <c r="B278" s="199"/>
      <c r="C278" s="199"/>
      <c r="D278" s="199"/>
      <c r="E278" s="199">
        <v>1970</v>
      </c>
      <c r="F278" s="199" t="s">
        <v>108</v>
      </c>
      <c r="G278" s="199">
        <v>1</v>
      </c>
      <c r="H278" s="208">
        <v>38.295898330494197</v>
      </c>
      <c r="I278" s="199"/>
    </row>
    <row r="279" spans="1:9" x14ac:dyDescent="0.45">
      <c r="A279" s="199">
        <v>167853</v>
      </c>
      <c r="B279" s="199"/>
      <c r="C279" s="199"/>
      <c r="D279" s="199"/>
      <c r="E279" s="199">
        <v>0</v>
      </c>
      <c r="F279" s="199" t="s">
        <v>108</v>
      </c>
      <c r="G279" s="199">
        <v>0</v>
      </c>
      <c r="H279" s="208">
        <v>126.9645677283184</v>
      </c>
      <c r="I279" s="199"/>
    </row>
    <row r="280" spans="1:9" x14ac:dyDescent="0.45">
      <c r="A280" s="199">
        <v>99940</v>
      </c>
      <c r="B280" s="199"/>
      <c r="C280" s="199">
        <v>100</v>
      </c>
      <c r="D280" s="199" t="s">
        <v>112</v>
      </c>
      <c r="E280" s="199">
        <v>1974</v>
      </c>
      <c r="F280" s="199" t="s">
        <v>108</v>
      </c>
      <c r="G280" s="199"/>
      <c r="H280" s="208">
        <v>26.318528729684921</v>
      </c>
      <c r="I280" s="199"/>
    </row>
    <row r="281" spans="1:9" x14ac:dyDescent="0.45">
      <c r="A281" s="199">
        <v>120915</v>
      </c>
      <c r="B281" s="199"/>
      <c r="C281" s="199">
        <v>100</v>
      </c>
      <c r="D281" s="199" t="s">
        <v>112</v>
      </c>
      <c r="E281" s="199">
        <v>1974</v>
      </c>
      <c r="F281" s="199" t="s">
        <v>108</v>
      </c>
      <c r="G281" s="199"/>
      <c r="H281" s="208">
        <v>94.911871482774274</v>
      </c>
      <c r="I281" s="199"/>
    </row>
    <row r="282" spans="1:9" x14ac:dyDescent="0.45">
      <c r="A282" s="199">
        <v>121857</v>
      </c>
      <c r="B282" s="199"/>
      <c r="C282" s="199">
        <v>100</v>
      </c>
      <c r="D282" s="199" t="s">
        <v>112</v>
      </c>
      <c r="E282" s="199">
        <v>1974</v>
      </c>
      <c r="F282" s="199" t="s">
        <v>108</v>
      </c>
      <c r="G282" s="199"/>
      <c r="H282" s="208">
        <v>72.510195153902046</v>
      </c>
      <c r="I282" s="199"/>
    </row>
    <row r="283" spans="1:9" x14ac:dyDescent="0.45">
      <c r="A283" s="199">
        <v>121863</v>
      </c>
      <c r="B283" s="199"/>
      <c r="C283" s="199">
        <v>100</v>
      </c>
      <c r="D283" s="199" t="s">
        <v>112</v>
      </c>
      <c r="E283" s="199">
        <v>1973</v>
      </c>
      <c r="F283" s="199" t="s">
        <v>108</v>
      </c>
      <c r="G283" s="199"/>
      <c r="H283" s="208">
        <v>96.642575702639121</v>
      </c>
      <c r="I283" s="199" t="s">
        <v>263</v>
      </c>
    </row>
    <row r="284" spans="1:9" x14ac:dyDescent="0.45">
      <c r="A284" s="199">
        <v>122261</v>
      </c>
      <c r="B284" s="199"/>
      <c r="C284" s="199">
        <v>100</v>
      </c>
      <c r="D284" s="199" t="s">
        <v>112</v>
      </c>
      <c r="E284" s="199">
        <v>1974</v>
      </c>
      <c r="F284" s="199" t="s">
        <v>108</v>
      </c>
      <c r="G284" s="199"/>
      <c r="H284" s="208">
        <v>68.068216320748675</v>
      </c>
      <c r="I284" s="199"/>
    </row>
    <row r="285" spans="1:9" x14ac:dyDescent="0.45">
      <c r="A285" s="199">
        <v>122265</v>
      </c>
      <c r="B285" s="199"/>
      <c r="C285" s="199">
        <v>100</v>
      </c>
      <c r="D285" s="199" t="s">
        <v>112</v>
      </c>
      <c r="E285" s="199">
        <v>1974</v>
      </c>
      <c r="F285" s="199" t="s">
        <v>108</v>
      </c>
      <c r="G285" s="199"/>
      <c r="H285" s="208">
        <v>112.62044703321661</v>
      </c>
      <c r="I285" s="199"/>
    </row>
    <row r="286" spans="1:9" x14ac:dyDescent="0.45">
      <c r="A286" s="199">
        <v>123052</v>
      </c>
      <c r="B286" s="199"/>
      <c r="C286" s="199">
        <v>100</v>
      </c>
      <c r="D286" s="199" t="s">
        <v>112</v>
      </c>
      <c r="E286" s="199">
        <v>1974</v>
      </c>
      <c r="F286" s="199" t="s">
        <v>108</v>
      </c>
      <c r="G286" s="199"/>
      <c r="H286" s="208">
        <v>22.611594015521639</v>
      </c>
      <c r="I286" s="199"/>
    </row>
    <row r="287" spans="1:9" x14ac:dyDescent="0.45">
      <c r="A287" s="199">
        <v>123053</v>
      </c>
      <c r="B287" s="199"/>
      <c r="C287" s="199">
        <v>100</v>
      </c>
      <c r="D287" s="199" t="s">
        <v>112</v>
      </c>
      <c r="E287" s="199">
        <v>1974</v>
      </c>
      <c r="F287" s="199" t="s">
        <v>108</v>
      </c>
      <c r="G287" s="199"/>
      <c r="H287" s="208">
        <v>65.335337756984586</v>
      </c>
      <c r="I287" s="199"/>
    </row>
    <row r="288" spans="1:9" x14ac:dyDescent="0.45">
      <c r="A288" s="199">
        <v>125998</v>
      </c>
      <c r="B288" s="199"/>
      <c r="C288" s="199">
        <v>100</v>
      </c>
      <c r="D288" s="199" t="s">
        <v>112</v>
      </c>
      <c r="E288" s="199">
        <v>1974</v>
      </c>
      <c r="F288" s="199" t="s">
        <v>108</v>
      </c>
      <c r="G288" s="199"/>
      <c r="H288" s="208">
        <v>247.09040225484961</v>
      </c>
      <c r="I288" s="199"/>
    </row>
    <row r="289" spans="1:9" x14ac:dyDescent="0.45">
      <c r="A289" s="199">
        <v>134840</v>
      </c>
      <c r="B289" s="199"/>
      <c r="C289" s="199">
        <v>100</v>
      </c>
      <c r="D289" s="199" t="s">
        <v>112</v>
      </c>
      <c r="E289" s="199">
        <v>1976</v>
      </c>
      <c r="F289" s="199" t="s">
        <v>108</v>
      </c>
      <c r="G289" s="199">
        <v>0</v>
      </c>
      <c r="H289" s="208">
        <v>167.14915332454089</v>
      </c>
      <c r="I289" s="199"/>
    </row>
    <row r="290" spans="1:9" x14ac:dyDescent="0.45">
      <c r="A290" s="199">
        <v>120931</v>
      </c>
      <c r="B290" s="199"/>
      <c r="C290" s="199">
        <v>100</v>
      </c>
      <c r="D290" s="199" t="s">
        <v>112</v>
      </c>
      <c r="E290" s="199">
        <v>1981</v>
      </c>
      <c r="F290" s="199" t="s">
        <v>108</v>
      </c>
      <c r="G290" s="199"/>
      <c r="H290" s="208">
        <v>22.83317524398495</v>
      </c>
      <c r="I290" s="199"/>
    </row>
    <row r="291" spans="1:9" x14ac:dyDescent="0.45">
      <c r="A291" s="199">
        <v>121585</v>
      </c>
      <c r="B291" s="199"/>
      <c r="C291" s="199">
        <v>100</v>
      </c>
      <c r="D291" s="199" t="s">
        <v>112</v>
      </c>
      <c r="E291" s="199">
        <v>1974</v>
      </c>
      <c r="F291" s="199" t="s">
        <v>108</v>
      </c>
      <c r="G291" s="199"/>
      <c r="H291" s="208">
        <v>237.16720137784199</v>
      </c>
      <c r="I291" s="199"/>
    </row>
    <row r="292" spans="1:9" x14ac:dyDescent="0.45">
      <c r="A292" s="199">
        <v>135071</v>
      </c>
      <c r="B292" s="199"/>
      <c r="C292" s="199"/>
      <c r="D292" s="199"/>
      <c r="E292" s="199">
        <v>1901</v>
      </c>
      <c r="F292" s="199" t="s">
        <v>108</v>
      </c>
      <c r="G292" s="199">
        <v>1</v>
      </c>
      <c r="H292" s="208">
        <v>51.137707968215032</v>
      </c>
      <c r="I292" s="199"/>
    </row>
    <row r="293" spans="1:9" x14ac:dyDescent="0.45">
      <c r="A293" s="199">
        <v>119439</v>
      </c>
      <c r="B293" s="199"/>
      <c r="C293" s="199">
        <v>100</v>
      </c>
      <c r="D293" s="199" t="s">
        <v>112</v>
      </c>
      <c r="E293" s="199">
        <v>1975</v>
      </c>
      <c r="F293" s="199" t="s">
        <v>108</v>
      </c>
      <c r="G293" s="199"/>
      <c r="H293" s="208">
        <v>23.463285721387042</v>
      </c>
      <c r="I293" s="199"/>
    </row>
    <row r="294" spans="1:9" x14ac:dyDescent="0.45">
      <c r="A294" s="199">
        <v>119442</v>
      </c>
      <c r="B294" s="199"/>
      <c r="C294" s="199">
        <v>100</v>
      </c>
      <c r="D294" s="199" t="s">
        <v>112</v>
      </c>
      <c r="E294" s="199">
        <v>1975</v>
      </c>
      <c r="F294" s="199" t="s">
        <v>108</v>
      </c>
      <c r="G294" s="199"/>
      <c r="H294" s="208">
        <v>14.69008227862188</v>
      </c>
      <c r="I294" s="199" t="s">
        <v>116</v>
      </c>
    </row>
    <row r="295" spans="1:9" x14ac:dyDescent="0.45">
      <c r="A295" s="199">
        <v>121582</v>
      </c>
      <c r="B295" s="199"/>
      <c r="C295" s="199">
        <v>100</v>
      </c>
      <c r="D295" s="199" t="s">
        <v>112</v>
      </c>
      <c r="E295" s="199">
        <v>1972</v>
      </c>
      <c r="F295" s="199" t="s">
        <v>108</v>
      </c>
      <c r="G295" s="199"/>
      <c r="H295" s="208">
        <v>198.25798333743009</v>
      </c>
      <c r="I295" s="199"/>
    </row>
    <row r="296" spans="1:9" x14ac:dyDescent="0.45">
      <c r="A296" s="199">
        <v>121688</v>
      </c>
      <c r="B296" s="199"/>
      <c r="C296" s="199">
        <v>100</v>
      </c>
      <c r="D296" s="199" t="s">
        <v>112</v>
      </c>
      <c r="E296" s="199">
        <v>1972</v>
      </c>
      <c r="F296" s="199" t="s">
        <v>108</v>
      </c>
      <c r="G296" s="199"/>
      <c r="H296" s="208">
        <v>190.5747518574658</v>
      </c>
      <c r="I296" s="199"/>
    </row>
    <row r="297" spans="1:9" x14ac:dyDescent="0.45">
      <c r="A297" s="199">
        <v>121773</v>
      </c>
      <c r="B297" s="199"/>
      <c r="C297" s="199">
        <v>100</v>
      </c>
      <c r="D297" s="199" t="s">
        <v>112</v>
      </c>
      <c r="E297" s="199">
        <v>1972</v>
      </c>
      <c r="F297" s="199" t="s">
        <v>108</v>
      </c>
      <c r="G297" s="199"/>
      <c r="H297" s="208">
        <v>215.48328427349759</v>
      </c>
      <c r="I297" s="199"/>
    </row>
    <row r="298" spans="1:9" x14ac:dyDescent="0.45">
      <c r="A298" s="199">
        <v>135071</v>
      </c>
      <c r="B298" s="199"/>
      <c r="C298" s="199"/>
      <c r="D298" s="199"/>
      <c r="E298" s="199">
        <v>1901</v>
      </c>
      <c r="F298" s="199" t="s">
        <v>108</v>
      </c>
      <c r="G298" s="199">
        <v>1</v>
      </c>
      <c r="H298" s="208">
        <v>51.58287263736127</v>
      </c>
      <c r="I298" s="199"/>
    </row>
    <row r="299" spans="1:9" x14ac:dyDescent="0.45">
      <c r="A299" s="199">
        <v>110141</v>
      </c>
      <c r="B299" s="199"/>
      <c r="C299" s="199"/>
      <c r="D299" s="199" t="s">
        <v>109</v>
      </c>
      <c r="E299" s="199">
        <v>1901</v>
      </c>
      <c r="F299" s="199" t="s">
        <v>108</v>
      </c>
      <c r="G299" s="199"/>
      <c r="H299" s="208">
        <v>67.109950318622438</v>
      </c>
      <c r="I299" s="199"/>
    </row>
    <row r="300" spans="1:9" x14ac:dyDescent="0.45">
      <c r="A300" s="199"/>
      <c r="B300" s="199"/>
      <c r="C300" s="199"/>
      <c r="D300" s="199" t="s">
        <v>109</v>
      </c>
      <c r="E300" s="199">
        <v>1901</v>
      </c>
      <c r="F300" s="199"/>
      <c r="G300" s="199"/>
      <c r="H300" s="208">
        <v>7.1873218058183003E-2</v>
      </c>
      <c r="I300" s="199"/>
    </row>
    <row r="301" spans="1:9" x14ac:dyDescent="0.45">
      <c r="A301" s="199">
        <v>121788</v>
      </c>
      <c r="B301" s="199"/>
      <c r="C301" s="199">
        <v>100</v>
      </c>
      <c r="D301" s="199" t="s">
        <v>112</v>
      </c>
      <c r="E301" s="199">
        <v>1901</v>
      </c>
      <c r="F301" s="199" t="s">
        <v>108</v>
      </c>
      <c r="G301" s="199"/>
      <c r="H301" s="208">
        <v>279.03933382964328</v>
      </c>
      <c r="I301" s="199"/>
    </row>
    <row r="302" spans="1:9" x14ac:dyDescent="0.45">
      <c r="A302" s="199">
        <v>121816</v>
      </c>
      <c r="B302" s="199"/>
      <c r="C302" s="199">
        <v>100</v>
      </c>
      <c r="D302" s="199" t="s">
        <v>112</v>
      </c>
      <c r="E302" s="199">
        <v>1972</v>
      </c>
      <c r="F302" s="199" t="s">
        <v>108</v>
      </c>
      <c r="G302" s="199"/>
      <c r="H302" s="208">
        <v>194.9037180310489</v>
      </c>
      <c r="I302" s="199"/>
    </row>
    <row r="303" spans="1:9" x14ac:dyDescent="0.45">
      <c r="A303" s="199">
        <v>125180</v>
      </c>
      <c r="B303" s="199"/>
      <c r="C303" s="199">
        <v>150</v>
      </c>
      <c r="D303" s="199" t="s">
        <v>112</v>
      </c>
      <c r="E303" s="199">
        <v>1901</v>
      </c>
      <c r="F303" s="199" t="s">
        <v>108</v>
      </c>
      <c r="G303" s="199"/>
      <c r="H303" s="208">
        <v>135.59080062454149</v>
      </c>
      <c r="I303" s="199"/>
    </row>
    <row r="304" spans="1:9" x14ac:dyDescent="0.45">
      <c r="A304" s="199">
        <v>114812</v>
      </c>
      <c r="B304" s="199"/>
      <c r="C304" s="199">
        <v>100</v>
      </c>
      <c r="D304" s="199" t="s">
        <v>112</v>
      </c>
      <c r="E304" s="199">
        <v>1974</v>
      </c>
      <c r="F304" s="199" t="s">
        <v>108</v>
      </c>
      <c r="G304" s="199"/>
      <c r="H304" s="208">
        <v>379.50757190154093</v>
      </c>
      <c r="I304" s="199"/>
    </row>
    <row r="305" spans="1:9" x14ac:dyDescent="0.45">
      <c r="A305" s="199">
        <v>99891</v>
      </c>
      <c r="B305" s="199"/>
      <c r="C305" s="199">
        <v>150</v>
      </c>
      <c r="D305" s="199" t="s">
        <v>112</v>
      </c>
      <c r="E305" s="199">
        <v>1973</v>
      </c>
      <c r="F305" s="199" t="s">
        <v>108</v>
      </c>
      <c r="G305" s="199"/>
      <c r="H305" s="208">
        <v>19.377706376062051</v>
      </c>
      <c r="I305" s="199" t="s">
        <v>149</v>
      </c>
    </row>
    <row r="306" spans="1:9" x14ac:dyDescent="0.45">
      <c r="A306" s="199">
        <v>134858</v>
      </c>
      <c r="B306" s="199"/>
      <c r="C306" s="199">
        <v>100</v>
      </c>
      <c r="D306" s="199" t="s">
        <v>112</v>
      </c>
      <c r="E306" s="199">
        <v>1975</v>
      </c>
      <c r="F306" s="199" t="s">
        <v>108</v>
      </c>
      <c r="G306" s="199">
        <v>1</v>
      </c>
      <c r="H306" s="208">
        <v>107.409670219612</v>
      </c>
      <c r="I306" s="199" t="s">
        <v>151</v>
      </c>
    </row>
    <row r="307" spans="1:9" x14ac:dyDescent="0.45">
      <c r="A307" s="199">
        <v>127301</v>
      </c>
      <c r="B307" s="199"/>
      <c r="C307" s="199">
        <v>90</v>
      </c>
      <c r="D307" s="199" t="s">
        <v>114</v>
      </c>
      <c r="E307" s="199">
        <v>1901</v>
      </c>
      <c r="F307" s="199" t="s">
        <v>108</v>
      </c>
      <c r="G307" s="199"/>
      <c r="H307" s="208">
        <v>234.9117836463783</v>
      </c>
      <c r="I307" s="199" t="s">
        <v>152</v>
      </c>
    </row>
    <row r="308" spans="1:9" x14ac:dyDescent="0.45">
      <c r="A308" s="199">
        <v>2283</v>
      </c>
      <c r="B308" s="199"/>
      <c r="C308" s="199">
        <v>100</v>
      </c>
      <c r="D308" s="199" t="s">
        <v>133</v>
      </c>
      <c r="E308" s="199">
        <v>1972</v>
      </c>
      <c r="F308" s="199"/>
      <c r="G308" s="199"/>
      <c r="H308" s="208">
        <v>31.794116917616481</v>
      </c>
      <c r="I308" s="199"/>
    </row>
    <row r="309" spans="1:9" x14ac:dyDescent="0.45">
      <c r="A309" s="199">
        <v>100024</v>
      </c>
      <c r="B309" s="199"/>
      <c r="C309" s="199">
        <v>150</v>
      </c>
      <c r="D309" s="199" t="s">
        <v>112</v>
      </c>
      <c r="E309" s="199">
        <v>1901</v>
      </c>
      <c r="F309" s="199" t="s">
        <v>108</v>
      </c>
      <c r="G309" s="199"/>
      <c r="H309" s="208">
        <v>17.97635696000247</v>
      </c>
      <c r="I309" s="199" t="s">
        <v>155</v>
      </c>
    </row>
    <row r="310" spans="1:9" x14ac:dyDescent="0.45">
      <c r="A310" s="199">
        <v>116857</v>
      </c>
      <c r="B310" s="199"/>
      <c r="C310" s="199">
        <v>150</v>
      </c>
      <c r="D310" s="199" t="s">
        <v>112</v>
      </c>
      <c r="E310" s="199">
        <v>1971</v>
      </c>
      <c r="F310" s="199" t="s">
        <v>108</v>
      </c>
      <c r="G310" s="199"/>
      <c r="H310" s="208">
        <v>97.861632800888572</v>
      </c>
      <c r="I310" s="199"/>
    </row>
    <row r="311" spans="1:9" x14ac:dyDescent="0.45">
      <c r="A311" s="199">
        <v>120382</v>
      </c>
      <c r="B311" s="199"/>
      <c r="C311" s="199">
        <v>50</v>
      </c>
      <c r="D311" s="199" t="s">
        <v>112</v>
      </c>
      <c r="E311" s="199">
        <v>1965</v>
      </c>
      <c r="F311" s="199" t="s">
        <v>108</v>
      </c>
      <c r="G311" s="199"/>
      <c r="H311" s="208">
        <v>149.27891646501789</v>
      </c>
      <c r="I311" s="199"/>
    </row>
    <row r="312" spans="1:9" x14ac:dyDescent="0.45">
      <c r="A312" s="199"/>
      <c r="B312" s="199"/>
      <c r="C312" s="199">
        <v>50</v>
      </c>
      <c r="D312" s="199" t="s">
        <v>133</v>
      </c>
      <c r="E312" s="199">
        <v>1965</v>
      </c>
      <c r="F312" s="199"/>
      <c r="G312" s="199"/>
      <c r="H312" s="208">
        <v>1.0009765625E-2</v>
      </c>
      <c r="I312" s="199"/>
    </row>
    <row r="313" spans="1:9" x14ac:dyDescent="0.45">
      <c r="A313" s="199">
        <v>135131</v>
      </c>
      <c r="B313" s="199"/>
      <c r="C313" s="199">
        <v>100</v>
      </c>
      <c r="D313" s="199" t="s">
        <v>112</v>
      </c>
      <c r="E313" s="199">
        <v>1971</v>
      </c>
      <c r="F313" s="199" t="s">
        <v>108</v>
      </c>
      <c r="G313" s="199">
        <v>1</v>
      </c>
      <c r="H313" s="208">
        <v>47.002343379129798</v>
      </c>
      <c r="I313" s="199"/>
    </row>
    <row r="314" spans="1:9" x14ac:dyDescent="0.45">
      <c r="A314" s="199">
        <v>125333</v>
      </c>
      <c r="B314" s="199"/>
      <c r="C314" s="199">
        <v>32</v>
      </c>
      <c r="D314" s="199" t="s">
        <v>109</v>
      </c>
      <c r="E314" s="199">
        <v>1901</v>
      </c>
      <c r="F314" s="199" t="s">
        <v>108</v>
      </c>
      <c r="G314" s="199"/>
      <c r="H314" s="208">
        <v>11.92395540053791</v>
      </c>
      <c r="I314" s="199"/>
    </row>
    <row r="315" spans="1:9" x14ac:dyDescent="0.45">
      <c r="A315" s="199">
        <v>119339</v>
      </c>
      <c r="B315" s="199"/>
      <c r="C315" s="199">
        <v>32</v>
      </c>
      <c r="D315" s="199" t="s">
        <v>109</v>
      </c>
      <c r="E315" s="199">
        <v>1901</v>
      </c>
      <c r="F315" s="199" t="s">
        <v>108</v>
      </c>
      <c r="G315" s="199"/>
      <c r="H315" s="208">
        <v>38.636317454004413</v>
      </c>
      <c r="I315" s="199" t="s">
        <v>160</v>
      </c>
    </row>
    <row r="316" spans="1:9" x14ac:dyDescent="0.45">
      <c r="A316" s="199">
        <v>119189</v>
      </c>
      <c r="B316" s="199"/>
      <c r="C316" s="199">
        <v>50</v>
      </c>
      <c r="D316" s="199" t="s">
        <v>112</v>
      </c>
      <c r="E316" s="199">
        <v>1965</v>
      </c>
      <c r="F316" s="199" t="s">
        <v>108</v>
      </c>
      <c r="G316" s="199"/>
      <c r="H316" s="208">
        <v>62.444090325754253</v>
      </c>
      <c r="I316" s="199"/>
    </row>
    <row r="317" spans="1:9" x14ac:dyDescent="0.45">
      <c r="A317" s="199">
        <v>119203</v>
      </c>
      <c r="B317" s="199"/>
      <c r="C317" s="199">
        <v>32</v>
      </c>
      <c r="D317" s="199" t="s">
        <v>115</v>
      </c>
      <c r="E317" s="199">
        <v>1901</v>
      </c>
      <c r="F317" s="199" t="s">
        <v>108</v>
      </c>
      <c r="G317" s="199"/>
      <c r="H317" s="208">
        <v>26.867925114400901</v>
      </c>
      <c r="I317" s="199"/>
    </row>
    <row r="318" spans="1:9" x14ac:dyDescent="0.45">
      <c r="A318" s="199">
        <v>99898</v>
      </c>
      <c r="B318" s="199"/>
      <c r="C318" s="199">
        <v>100</v>
      </c>
      <c r="D318" s="199" t="s">
        <v>112</v>
      </c>
      <c r="E318" s="199">
        <v>1977</v>
      </c>
      <c r="F318" s="199" t="s">
        <v>108</v>
      </c>
      <c r="G318" s="199">
        <v>1</v>
      </c>
      <c r="H318" s="208">
        <v>76.421616395962388</v>
      </c>
      <c r="I318" s="199"/>
    </row>
    <row r="319" spans="1:9" x14ac:dyDescent="0.45">
      <c r="A319" s="199">
        <v>126087</v>
      </c>
      <c r="B319" s="199"/>
      <c r="C319" s="199">
        <v>100</v>
      </c>
      <c r="D319" s="199" t="s">
        <v>112</v>
      </c>
      <c r="E319" s="199">
        <v>1977</v>
      </c>
      <c r="F319" s="199" t="s">
        <v>108</v>
      </c>
      <c r="G319" s="199"/>
      <c r="H319" s="208">
        <v>111.7910588985972</v>
      </c>
      <c r="I319" s="199"/>
    </row>
    <row r="320" spans="1:9" x14ac:dyDescent="0.45">
      <c r="A320" s="199">
        <v>14238</v>
      </c>
      <c r="B320" s="199"/>
      <c r="C320" s="199">
        <v>0</v>
      </c>
      <c r="D320" s="199"/>
      <c r="E320" s="199">
        <v>1901</v>
      </c>
      <c r="F320" s="199"/>
      <c r="G320" s="199"/>
      <c r="H320" s="208">
        <v>27.169762618250552</v>
      </c>
      <c r="I320" s="199"/>
    </row>
    <row r="321" spans="1:9" x14ac:dyDescent="0.45">
      <c r="A321" s="199">
        <v>125283</v>
      </c>
      <c r="B321" s="199"/>
      <c r="C321" s="199">
        <v>100</v>
      </c>
      <c r="D321" s="199" t="s">
        <v>112</v>
      </c>
      <c r="E321" s="199">
        <v>1973</v>
      </c>
      <c r="F321" s="199" t="s">
        <v>108</v>
      </c>
      <c r="G321" s="199"/>
      <c r="H321" s="208">
        <v>61.572485204271061</v>
      </c>
      <c r="I321" s="199"/>
    </row>
    <row r="322" spans="1:9" x14ac:dyDescent="0.45">
      <c r="A322" s="199">
        <v>134739</v>
      </c>
      <c r="B322" s="199"/>
      <c r="C322" s="199">
        <v>100</v>
      </c>
      <c r="D322" s="199" t="s">
        <v>112</v>
      </c>
      <c r="E322" s="199">
        <v>1973</v>
      </c>
      <c r="F322" s="199" t="s">
        <v>108</v>
      </c>
      <c r="G322" s="199">
        <v>1</v>
      </c>
      <c r="H322" s="208">
        <v>22.013596639524661</v>
      </c>
      <c r="I322" s="199"/>
    </row>
    <row r="323" spans="1:9" x14ac:dyDescent="0.45">
      <c r="A323" s="199">
        <v>126336</v>
      </c>
      <c r="B323" s="199"/>
      <c r="C323" s="199">
        <v>100</v>
      </c>
      <c r="D323" s="199" t="s">
        <v>112</v>
      </c>
      <c r="E323" s="199">
        <v>1974</v>
      </c>
      <c r="F323" s="199" t="s">
        <v>108</v>
      </c>
      <c r="G323" s="199"/>
      <c r="H323" s="208">
        <v>116.24522189973951</v>
      </c>
      <c r="I323" s="199"/>
    </row>
    <row r="324" spans="1:9" x14ac:dyDescent="0.45">
      <c r="A324" s="199">
        <v>134738</v>
      </c>
      <c r="B324" s="199"/>
      <c r="C324" s="199">
        <v>100</v>
      </c>
      <c r="D324" s="199" t="s">
        <v>112</v>
      </c>
      <c r="E324" s="199">
        <v>1971</v>
      </c>
      <c r="F324" s="199" t="s">
        <v>108</v>
      </c>
      <c r="G324" s="199">
        <v>1</v>
      </c>
      <c r="H324" s="208">
        <v>89.746602831435069</v>
      </c>
      <c r="I324" s="199"/>
    </row>
    <row r="325" spans="1:9" x14ac:dyDescent="0.45">
      <c r="A325" s="199">
        <v>3191</v>
      </c>
      <c r="B325" s="199"/>
      <c r="C325" s="199">
        <v>100</v>
      </c>
      <c r="D325" s="199" t="s">
        <v>133</v>
      </c>
      <c r="E325" s="199">
        <v>1974</v>
      </c>
      <c r="F325" s="199"/>
      <c r="G325" s="199"/>
      <c r="H325" s="208">
        <v>80.956313975384546</v>
      </c>
      <c r="I325" s="199"/>
    </row>
    <row r="326" spans="1:9" x14ac:dyDescent="0.45">
      <c r="A326" s="199">
        <v>99665</v>
      </c>
      <c r="B326" s="199"/>
      <c r="C326" s="199">
        <v>100</v>
      </c>
      <c r="D326" s="199" t="s">
        <v>112</v>
      </c>
      <c r="E326" s="199">
        <v>1971</v>
      </c>
      <c r="F326" s="199" t="s">
        <v>108</v>
      </c>
      <c r="G326" s="199"/>
      <c r="H326" s="208">
        <v>5.4919955384878358</v>
      </c>
      <c r="I326" s="199"/>
    </row>
    <row r="327" spans="1:9" x14ac:dyDescent="0.45">
      <c r="A327" s="199">
        <v>101107</v>
      </c>
      <c r="B327" s="199"/>
      <c r="C327" s="199"/>
      <c r="D327" s="199"/>
      <c r="E327" s="199">
        <v>1901</v>
      </c>
      <c r="F327" s="199" t="s">
        <v>108</v>
      </c>
      <c r="G327" s="199"/>
      <c r="H327" s="208">
        <v>30.738189102903782</v>
      </c>
      <c r="I327" s="199"/>
    </row>
    <row r="328" spans="1:9" x14ac:dyDescent="0.45">
      <c r="A328" s="199">
        <v>101611</v>
      </c>
      <c r="B328" s="199"/>
      <c r="C328" s="199"/>
      <c r="D328" s="199"/>
      <c r="E328" s="199">
        <v>1901</v>
      </c>
      <c r="F328" s="199" t="s">
        <v>108</v>
      </c>
      <c r="G328" s="199"/>
      <c r="H328" s="208">
        <v>15.827510796060141</v>
      </c>
      <c r="I328" s="199"/>
    </row>
    <row r="329" spans="1:9" x14ac:dyDescent="0.45">
      <c r="A329" s="199">
        <v>120233</v>
      </c>
      <c r="B329" s="199"/>
      <c r="C329" s="199"/>
      <c r="D329" s="199"/>
      <c r="E329" s="199">
        <v>1901</v>
      </c>
      <c r="F329" s="199" t="s">
        <v>108</v>
      </c>
      <c r="G329" s="199"/>
      <c r="H329" s="208">
        <v>41.519589625384299</v>
      </c>
      <c r="I329" s="199"/>
    </row>
    <row r="330" spans="1:9" x14ac:dyDescent="0.45">
      <c r="A330" s="199">
        <v>123117</v>
      </c>
      <c r="B330" s="199"/>
      <c r="C330" s="199">
        <v>100</v>
      </c>
      <c r="D330" s="199" t="s">
        <v>112</v>
      </c>
      <c r="E330" s="199">
        <v>1979</v>
      </c>
      <c r="F330" s="199" t="s">
        <v>108</v>
      </c>
      <c r="G330" s="199">
        <v>0</v>
      </c>
      <c r="H330" s="208">
        <v>86.475682691067803</v>
      </c>
      <c r="I330" s="199"/>
    </row>
    <row r="331" spans="1:9" x14ac:dyDescent="0.45">
      <c r="A331" s="199">
        <v>124096</v>
      </c>
      <c r="B331" s="199"/>
      <c r="C331" s="199">
        <v>100</v>
      </c>
      <c r="D331" s="199" t="s">
        <v>112</v>
      </c>
      <c r="E331" s="199">
        <v>1979</v>
      </c>
      <c r="F331" s="199" t="s">
        <v>108</v>
      </c>
      <c r="G331" s="199"/>
      <c r="H331" s="208">
        <v>110.3173219185458</v>
      </c>
      <c r="I331" s="199"/>
    </row>
    <row r="332" spans="1:9" x14ac:dyDescent="0.45">
      <c r="A332" s="199">
        <v>126103</v>
      </c>
      <c r="B332" s="199"/>
      <c r="C332" s="199">
        <v>32</v>
      </c>
      <c r="D332" s="199" t="s">
        <v>109</v>
      </c>
      <c r="E332" s="199">
        <v>1901</v>
      </c>
      <c r="F332" s="199" t="s">
        <v>108</v>
      </c>
      <c r="G332" s="199"/>
      <c r="H332" s="208">
        <v>24.002833073152019</v>
      </c>
      <c r="I332" s="199"/>
    </row>
    <row r="333" spans="1:9" x14ac:dyDescent="0.45">
      <c r="A333" s="199">
        <v>126114</v>
      </c>
      <c r="B333" s="199"/>
      <c r="C333" s="199">
        <v>100</v>
      </c>
      <c r="D333" s="199" t="s">
        <v>112</v>
      </c>
      <c r="E333" s="199">
        <v>1974</v>
      </c>
      <c r="F333" s="199" t="s">
        <v>108</v>
      </c>
      <c r="G333" s="199"/>
      <c r="H333" s="208">
        <v>64.768739651891465</v>
      </c>
      <c r="I333" s="199"/>
    </row>
    <row r="334" spans="1:9" x14ac:dyDescent="0.45">
      <c r="A334" s="199">
        <v>134213</v>
      </c>
      <c r="B334" s="199"/>
      <c r="C334" s="199">
        <v>100</v>
      </c>
      <c r="D334" s="199" t="s">
        <v>112</v>
      </c>
      <c r="E334" s="199">
        <v>1971</v>
      </c>
      <c r="F334" s="199" t="s">
        <v>108</v>
      </c>
      <c r="G334" s="199">
        <v>1</v>
      </c>
      <c r="H334" s="208">
        <v>77.355258332377105</v>
      </c>
      <c r="I334" s="199"/>
    </row>
    <row r="335" spans="1:9" x14ac:dyDescent="0.45">
      <c r="A335" s="199">
        <v>134216</v>
      </c>
      <c r="B335" s="199"/>
      <c r="C335" s="199">
        <v>100</v>
      </c>
      <c r="D335" s="199" t="s">
        <v>112</v>
      </c>
      <c r="E335" s="199">
        <v>1974</v>
      </c>
      <c r="F335" s="199" t="s">
        <v>108</v>
      </c>
      <c r="G335" s="199">
        <v>1</v>
      </c>
      <c r="H335" s="208">
        <v>125.022013884568</v>
      </c>
      <c r="I335" s="199"/>
    </row>
    <row r="336" spans="1:9" x14ac:dyDescent="0.45">
      <c r="A336" s="199">
        <v>134217</v>
      </c>
      <c r="B336" s="199"/>
      <c r="C336" s="199">
        <v>100</v>
      </c>
      <c r="D336" s="199" t="s">
        <v>112</v>
      </c>
      <c r="E336" s="199">
        <v>1974</v>
      </c>
      <c r="F336" s="199" t="s">
        <v>108</v>
      </c>
      <c r="G336" s="199">
        <v>1</v>
      </c>
      <c r="H336" s="208">
        <v>56.357934946150507</v>
      </c>
      <c r="I336" s="199"/>
    </row>
    <row r="337" spans="1:9" x14ac:dyDescent="0.45">
      <c r="A337" s="199">
        <v>124094</v>
      </c>
      <c r="B337" s="199"/>
      <c r="C337" s="199">
        <v>63</v>
      </c>
      <c r="D337" s="199" t="s">
        <v>112</v>
      </c>
      <c r="E337" s="199">
        <v>1975</v>
      </c>
      <c r="F337" s="199" t="s">
        <v>108</v>
      </c>
      <c r="G337" s="199"/>
      <c r="H337" s="208">
        <v>75.319718640338962</v>
      </c>
      <c r="I337" s="199"/>
    </row>
    <row r="338" spans="1:9" x14ac:dyDescent="0.45">
      <c r="A338" s="199">
        <v>99876</v>
      </c>
      <c r="B338" s="199"/>
      <c r="C338" s="199">
        <v>65</v>
      </c>
      <c r="D338" s="199" t="s">
        <v>112</v>
      </c>
      <c r="E338" s="199">
        <v>1977</v>
      </c>
      <c r="F338" s="199" t="s">
        <v>108</v>
      </c>
      <c r="G338" s="199"/>
      <c r="H338" s="208">
        <v>59.269882959611323</v>
      </c>
      <c r="I338" s="199"/>
    </row>
    <row r="339" spans="1:9" x14ac:dyDescent="0.45">
      <c r="A339" s="199">
        <v>116818</v>
      </c>
      <c r="B339" s="199"/>
      <c r="C339" s="199">
        <v>100</v>
      </c>
      <c r="D339" s="199" t="s">
        <v>112</v>
      </c>
      <c r="E339" s="199">
        <v>1971</v>
      </c>
      <c r="F339" s="199" t="s">
        <v>108</v>
      </c>
      <c r="G339" s="199"/>
      <c r="H339" s="208">
        <v>58.145719217846697</v>
      </c>
      <c r="I339" s="199"/>
    </row>
    <row r="340" spans="1:9" x14ac:dyDescent="0.45">
      <c r="A340" s="199">
        <v>147759</v>
      </c>
      <c r="B340" s="199"/>
      <c r="C340" s="199">
        <v>100</v>
      </c>
      <c r="D340" s="199" t="s">
        <v>112</v>
      </c>
      <c r="E340" s="199">
        <v>1972</v>
      </c>
      <c r="F340" s="199" t="s">
        <v>108</v>
      </c>
      <c r="G340" s="199"/>
      <c r="H340" s="208">
        <v>208.2307090491822</v>
      </c>
      <c r="I340" s="199"/>
    </row>
    <row r="341" spans="1:9" x14ac:dyDescent="0.45">
      <c r="A341" s="199">
        <v>147038</v>
      </c>
      <c r="B341" s="199"/>
      <c r="C341" s="199">
        <v>50</v>
      </c>
      <c r="D341" s="199" t="s">
        <v>112</v>
      </c>
      <c r="E341" s="199">
        <v>1901</v>
      </c>
      <c r="F341" s="199" t="s">
        <v>108</v>
      </c>
      <c r="G341" s="199">
        <v>1</v>
      </c>
      <c r="H341" s="208">
        <v>11.550677935501451</v>
      </c>
      <c r="I341" s="199" t="s">
        <v>127</v>
      </c>
    </row>
    <row r="342" spans="1:9" x14ac:dyDescent="0.45">
      <c r="A342" s="199">
        <v>103640</v>
      </c>
      <c r="B342" s="199"/>
      <c r="C342" s="199"/>
      <c r="D342" s="199"/>
      <c r="E342" s="199">
        <v>1901</v>
      </c>
      <c r="F342" s="199" t="s">
        <v>108</v>
      </c>
      <c r="G342" s="199">
        <v>1</v>
      </c>
      <c r="H342" s="208">
        <v>55.046935136863787</v>
      </c>
      <c r="I342" s="199" t="s">
        <v>127</v>
      </c>
    </row>
    <row r="343" spans="1:9" x14ac:dyDescent="0.45">
      <c r="A343" s="199">
        <v>14221</v>
      </c>
      <c r="B343" s="199"/>
      <c r="C343" s="199">
        <v>0</v>
      </c>
      <c r="D343" s="199"/>
      <c r="E343" s="199">
        <v>1901</v>
      </c>
      <c r="F343" s="199"/>
      <c r="G343" s="199"/>
      <c r="H343" s="208">
        <v>6.8407957642651036</v>
      </c>
      <c r="I343" s="199"/>
    </row>
    <row r="344" spans="1:9" x14ac:dyDescent="0.45">
      <c r="A344" s="199">
        <v>4117</v>
      </c>
      <c r="B344" s="199"/>
      <c r="C344" s="199">
        <v>40</v>
      </c>
      <c r="D344" s="199" t="s">
        <v>124</v>
      </c>
      <c r="E344" s="199">
        <v>1901</v>
      </c>
      <c r="F344" s="199"/>
      <c r="G344" s="199"/>
      <c r="H344" s="208">
        <v>4.6895620891464844</v>
      </c>
      <c r="I344" s="199"/>
    </row>
    <row r="345" spans="1:9" x14ac:dyDescent="0.45">
      <c r="A345" s="199">
        <v>14220</v>
      </c>
      <c r="B345" s="199"/>
      <c r="C345" s="199">
        <v>0</v>
      </c>
      <c r="D345" s="199"/>
      <c r="E345" s="199">
        <v>1901</v>
      </c>
      <c r="F345" s="199"/>
      <c r="G345" s="199"/>
      <c r="H345" s="208">
        <v>2.4213933540333228</v>
      </c>
      <c r="I345" s="199"/>
    </row>
    <row r="346" spans="1:9" x14ac:dyDescent="0.45">
      <c r="A346" s="199">
        <v>2604</v>
      </c>
      <c r="B346" s="199"/>
      <c r="C346" s="199">
        <v>50</v>
      </c>
      <c r="D346" s="199" t="s">
        <v>124</v>
      </c>
      <c r="E346" s="199">
        <v>1901</v>
      </c>
      <c r="F346" s="199"/>
      <c r="G346" s="199"/>
      <c r="H346" s="208">
        <v>60.979445353011883</v>
      </c>
      <c r="I346" s="199"/>
    </row>
    <row r="347" spans="1:9" x14ac:dyDescent="0.45">
      <c r="A347" s="199">
        <v>14218</v>
      </c>
      <c r="B347" s="199"/>
      <c r="C347" s="199">
        <v>0</v>
      </c>
      <c r="D347" s="199"/>
      <c r="E347" s="199">
        <v>0</v>
      </c>
      <c r="F347" s="199"/>
      <c r="G347" s="199"/>
      <c r="H347" s="208">
        <v>3.5894318566179781</v>
      </c>
      <c r="I347" s="199"/>
    </row>
    <row r="348" spans="1:9" x14ac:dyDescent="0.45">
      <c r="A348" s="199">
        <v>132268</v>
      </c>
      <c r="B348" s="199"/>
      <c r="C348" s="199">
        <v>160</v>
      </c>
      <c r="D348" s="199" t="s">
        <v>109</v>
      </c>
      <c r="E348" s="199">
        <v>1901</v>
      </c>
      <c r="F348" s="199" t="s">
        <v>108</v>
      </c>
      <c r="G348" s="199">
        <v>1</v>
      </c>
      <c r="H348" s="208">
        <v>220.22820349066629</v>
      </c>
      <c r="I348" s="199"/>
    </row>
    <row r="349" spans="1:9" x14ac:dyDescent="0.45">
      <c r="A349" s="199">
        <v>124440</v>
      </c>
      <c r="B349" s="199"/>
      <c r="C349" s="199">
        <v>110</v>
      </c>
      <c r="D349" s="199" t="s">
        <v>109</v>
      </c>
      <c r="E349" s="199">
        <v>1901</v>
      </c>
      <c r="F349" s="199" t="s">
        <v>108</v>
      </c>
      <c r="G349" s="199"/>
      <c r="H349" s="208">
        <v>43.981429389443797</v>
      </c>
      <c r="I349" s="199" t="s">
        <v>164</v>
      </c>
    </row>
    <row r="350" spans="1:9" x14ac:dyDescent="0.45">
      <c r="A350" s="199">
        <v>158321</v>
      </c>
      <c r="B350" s="199"/>
      <c r="C350" s="199">
        <v>25</v>
      </c>
      <c r="D350" s="199" t="s">
        <v>115</v>
      </c>
      <c r="E350" s="199">
        <v>1901</v>
      </c>
      <c r="F350" s="199" t="s">
        <v>108</v>
      </c>
      <c r="G350" s="199">
        <v>1</v>
      </c>
      <c r="H350" s="208">
        <v>19.832989447455471</v>
      </c>
      <c r="I350" s="201" t="s">
        <v>166</v>
      </c>
    </row>
    <row r="351" spans="1:9" x14ac:dyDescent="0.45">
      <c r="A351" s="199">
        <v>106816</v>
      </c>
      <c r="B351" s="199"/>
      <c r="C351" s="199"/>
      <c r="D351" s="199"/>
      <c r="E351" s="199">
        <v>1901</v>
      </c>
      <c r="F351" s="199" t="s">
        <v>108</v>
      </c>
      <c r="G351" s="199"/>
      <c r="H351" s="208">
        <v>17.840806410753249</v>
      </c>
      <c r="I351" s="199"/>
    </row>
    <row r="352" spans="1:9" x14ac:dyDescent="0.45">
      <c r="A352" s="199">
        <v>122923</v>
      </c>
      <c r="B352" s="199"/>
      <c r="C352" s="199">
        <v>100</v>
      </c>
      <c r="D352" s="199" t="s">
        <v>112</v>
      </c>
      <c r="E352" s="199">
        <v>1901</v>
      </c>
      <c r="F352" s="199" t="s">
        <v>108</v>
      </c>
      <c r="G352" s="199"/>
      <c r="H352" s="208">
        <v>20.950038695845169</v>
      </c>
      <c r="I352" s="199"/>
    </row>
    <row r="353" spans="1:9" x14ac:dyDescent="0.45">
      <c r="A353" s="199">
        <v>99850</v>
      </c>
      <c r="B353" s="199"/>
      <c r="C353" s="199">
        <v>100</v>
      </c>
      <c r="D353" s="199" t="s">
        <v>112</v>
      </c>
      <c r="E353" s="199">
        <v>1900</v>
      </c>
      <c r="F353" s="199" t="s">
        <v>108</v>
      </c>
      <c r="G353" s="199"/>
      <c r="H353" s="208">
        <v>19.491451265469511</v>
      </c>
      <c r="I353" s="199"/>
    </row>
    <row r="354" spans="1:9" x14ac:dyDescent="0.45">
      <c r="A354" s="199">
        <v>103643</v>
      </c>
      <c r="B354" s="199"/>
      <c r="C354" s="199">
        <v>100</v>
      </c>
      <c r="D354" s="199" t="s">
        <v>112</v>
      </c>
      <c r="E354" s="199">
        <v>1901</v>
      </c>
      <c r="F354" s="199" t="s">
        <v>108</v>
      </c>
      <c r="G354" s="199"/>
      <c r="H354" s="208">
        <v>81.272811120528189</v>
      </c>
      <c r="I354" s="199"/>
    </row>
    <row r="355" spans="1:9" x14ac:dyDescent="0.45">
      <c r="A355" s="199">
        <v>104281</v>
      </c>
      <c r="B355" s="199"/>
      <c r="C355" s="199"/>
      <c r="D355" s="199"/>
      <c r="E355" s="199">
        <v>1901</v>
      </c>
      <c r="F355" s="199" t="s">
        <v>108</v>
      </c>
      <c r="G355" s="199"/>
      <c r="H355" s="208">
        <v>27.305250116149899</v>
      </c>
      <c r="I355" s="199"/>
    </row>
    <row r="356" spans="1:9" x14ac:dyDescent="0.45">
      <c r="A356" s="199">
        <v>106880</v>
      </c>
      <c r="B356" s="199"/>
      <c r="C356" s="199"/>
      <c r="D356" s="199"/>
      <c r="E356" s="199">
        <v>1901</v>
      </c>
      <c r="F356" s="199" t="s">
        <v>108</v>
      </c>
      <c r="G356" s="199"/>
      <c r="H356" s="208">
        <v>7.2586641240931744</v>
      </c>
      <c r="I356" s="199"/>
    </row>
    <row r="357" spans="1:9" x14ac:dyDescent="0.45">
      <c r="A357" s="199">
        <v>106881</v>
      </c>
      <c r="B357" s="199"/>
      <c r="C357" s="199"/>
      <c r="D357" s="199"/>
      <c r="E357" s="199">
        <v>1901</v>
      </c>
      <c r="F357" s="199" t="s">
        <v>108</v>
      </c>
      <c r="G357" s="199"/>
      <c r="H357" s="208">
        <v>27.664971451002941</v>
      </c>
      <c r="I357" s="199"/>
    </row>
    <row r="358" spans="1:9" x14ac:dyDescent="0.45">
      <c r="A358" s="199">
        <v>106882</v>
      </c>
      <c r="B358" s="199"/>
      <c r="C358" s="199"/>
      <c r="D358" s="199"/>
      <c r="E358" s="199">
        <v>1901</v>
      </c>
      <c r="F358" s="199" t="s">
        <v>108</v>
      </c>
      <c r="G358" s="199"/>
      <c r="H358" s="208">
        <v>21.59674828378548</v>
      </c>
      <c r="I358" s="199"/>
    </row>
    <row r="359" spans="1:9" x14ac:dyDescent="0.45">
      <c r="A359" s="199">
        <v>106966</v>
      </c>
      <c r="B359" s="199"/>
      <c r="C359" s="199"/>
      <c r="D359" s="199"/>
      <c r="E359" s="199">
        <v>1901</v>
      </c>
      <c r="F359" s="199" t="s">
        <v>108</v>
      </c>
      <c r="G359" s="199"/>
      <c r="H359" s="208">
        <v>47.247219971854427</v>
      </c>
      <c r="I359" s="199"/>
    </row>
    <row r="360" spans="1:9" x14ac:dyDescent="0.45">
      <c r="A360" s="199">
        <v>107588</v>
      </c>
      <c r="B360" s="199"/>
      <c r="C360" s="199"/>
      <c r="D360" s="199"/>
      <c r="E360" s="199">
        <v>1901</v>
      </c>
      <c r="F360" s="199" t="s">
        <v>108</v>
      </c>
      <c r="G360" s="199"/>
      <c r="H360" s="208">
        <v>36.72712088094292</v>
      </c>
      <c r="I360" s="199"/>
    </row>
    <row r="361" spans="1:9" x14ac:dyDescent="0.45">
      <c r="A361" s="199">
        <v>116094</v>
      </c>
      <c r="B361" s="199"/>
      <c r="C361" s="199"/>
      <c r="D361" s="199"/>
      <c r="E361" s="199">
        <v>1901</v>
      </c>
      <c r="F361" s="199" t="s">
        <v>108</v>
      </c>
      <c r="G361" s="199"/>
      <c r="H361" s="208">
        <v>45.403997042571078</v>
      </c>
      <c r="I361" s="199"/>
    </row>
    <row r="362" spans="1:9" x14ac:dyDescent="0.45">
      <c r="A362" s="199">
        <v>133955</v>
      </c>
      <c r="B362" s="199"/>
      <c r="C362" s="199">
        <v>100</v>
      </c>
      <c r="D362" s="199" t="s">
        <v>112</v>
      </c>
      <c r="E362" s="199">
        <v>1901</v>
      </c>
      <c r="F362" s="199" t="s">
        <v>108</v>
      </c>
      <c r="G362" s="199">
        <v>1</v>
      </c>
      <c r="H362" s="208">
        <v>251.67348676499921</v>
      </c>
      <c r="I362" s="199"/>
    </row>
    <row r="363" spans="1:9" x14ac:dyDescent="0.45">
      <c r="A363" s="199">
        <v>133968</v>
      </c>
      <c r="B363" s="199"/>
      <c r="C363" s="199"/>
      <c r="D363" s="199"/>
      <c r="E363" s="199">
        <v>1901</v>
      </c>
      <c r="F363" s="199" t="s">
        <v>108</v>
      </c>
      <c r="G363" s="199">
        <v>1</v>
      </c>
      <c r="H363" s="208">
        <v>91.132978720191801</v>
      </c>
      <c r="I363" s="199"/>
    </row>
    <row r="364" spans="1:9" x14ac:dyDescent="0.45">
      <c r="A364" s="199">
        <v>14205</v>
      </c>
      <c r="B364" s="199"/>
      <c r="C364" s="199">
        <v>0</v>
      </c>
      <c r="D364" s="199"/>
      <c r="E364" s="199">
        <v>1901</v>
      </c>
      <c r="F364" s="199"/>
      <c r="G364" s="199"/>
      <c r="H364" s="208">
        <v>94.493381732862829</v>
      </c>
      <c r="I364" s="199"/>
    </row>
    <row r="365" spans="1:9" x14ac:dyDescent="0.45">
      <c r="A365" s="199">
        <v>135173</v>
      </c>
      <c r="B365" s="199"/>
      <c r="C365" s="199">
        <v>100</v>
      </c>
      <c r="D365" s="199" t="s">
        <v>112</v>
      </c>
      <c r="E365" s="199">
        <v>1901</v>
      </c>
      <c r="F365" s="199" t="s">
        <v>108</v>
      </c>
      <c r="G365" s="199"/>
      <c r="H365" s="208">
        <v>77.63919457532738</v>
      </c>
      <c r="I365" s="199"/>
    </row>
    <row r="366" spans="1:9" x14ac:dyDescent="0.45">
      <c r="A366" s="199">
        <v>135166</v>
      </c>
      <c r="B366" s="199"/>
      <c r="C366" s="199">
        <v>100</v>
      </c>
      <c r="D366" s="199" t="s">
        <v>112</v>
      </c>
      <c r="E366" s="199">
        <v>1901</v>
      </c>
      <c r="F366" s="199" t="s">
        <v>108</v>
      </c>
      <c r="G366" s="199">
        <v>1</v>
      </c>
      <c r="H366" s="208">
        <v>95.729939112041421</v>
      </c>
      <c r="I366" s="199"/>
    </row>
    <row r="367" spans="1:9" x14ac:dyDescent="0.45">
      <c r="A367" s="199">
        <v>123061</v>
      </c>
      <c r="B367" s="199"/>
      <c r="C367" s="199">
        <v>100</v>
      </c>
      <c r="D367" s="199" t="s">
        <v>112</v>
      </c>
      <c r="E367" s="199">
        <v>1901</v>
      </c>
      <c r="F367" s="199" t="s">
        <v>108</v>
      </c>
      <c r="G367" s="199"/>
      <c r="H367" s="208">
        <v>89.597404567706036</v>
      </c>
      <c r="I367" s="199"/>
    </row>
    <row r="368" spans="1:9" x14ac:dyDescent="0.45">
      <c r="A368" s="199">
        <v>166147</v>
      </c>
      <c r="B368" s="199"/>
      <c r="C368" s="199">
        <v>150</v>
      </c>
      <c r="D368" s="199" t="s">
        <v>112</v>
      </c>
      <c r="E368" s="199">
        <v>1975</v>
      </c>
      <c r="F368" s="199" t="s">
        <v>108</v>
      </c>
      <c r="G368" s="199"/>
      <c r="H368" s="208">
        <v>220.85286184378239</v>
      </c>
      <c r="I368" s="199"/>
    </row>
    <row r="369" spans="1:9" x14ac:dyDescent="0.45">
      <c r="A369" s="199">
        <v>99679</v>
      </c>
      <c r="B369" s="199"/>
      <c r="C369" s="199">
        <v>100</v>
      </c>
      <c r="D369" s="199" t="s">
        <v>112</v>
      </c>
      <c r="E369" s="199">
        <v>1970</v>
      </c>
      <c r="F369" s="199" t="s">
        <v>108</v>
      </c>
      <c r="G369" s="199"/>
      <c r="H369" s="208">
        <v>51.369428391797328</v>
      </c>
      <c r="I369" s="199"/>
    </row>
    <row r="370" spans="1:9" x14ac:dyDescent="0.45">
      <c r="A370" s="199">
        <v>120361</v>
      </c>
      <c r="B370" s="199"/>
      <c r="C370" s="199"/>
      <c r="D370" s="199"/>
      <c r="E370" s="199">
        <v>1901</v>
      </c>
      <c r="F370" s="199" t="s">
        <v>108</v>
      </c>
      <c r="G370" s="199"/>
      <c r="H370" s="208">
        <v>42.166295402743827</v>
      </c>
      <c r="I370" s="199"/>
    </row>
    <row r="371" spans="1:9" x14ac:dyDescent="0.45">
      <c r="A371" s="199"/>
      <c r="B371" s="199"/>
      <c r="C371" s="199"/>
      <c r="D371" s="199"/>
      <c r="E371" s="199">
        <v>1901</v>
      </c>
      <c r="F371" s="199"/>
      <c r="G371" s="199"/>
      <c r="H371" s="208">
        <v>7.6221102301682881</v>
      </c>
      <c r="I371" s="199"/>
    </row>
    <row r="372" spans="1:9" x14ac:dyDescent="0.45">
      <c r="A372" s="199">
        <v>118078</v>
      </c>
      <c r="B372" s="199"/>
      <c r="C372" s="199">
        <v>160</v>
      </c>
      <c r="D372" s="199" t="s">
        <v>114</v>
      </c>
      <c r="E372" s="199">
        <v>1901</v>
      </c>
      <c r="F372" s="199" t="s">
        <v>108</v>
      </c>
      <c r="G372" s="199"/>
      <c r="H372" s="208">
        <v>138.03372435268781</v>
      </c>
      <c r="I372" s="199" t="s">
        <v>168</v>
      </c>
    </row>
    <row r="373" spans="1:9" x14ac:dyDescent="0.45">
      <c r="A373" s="199">
        <v>120361</v>
      </c>
      <c r="B373" s="199"/>
      <c r="C373" s="199"/>
      <c r="D373" s="199"/>
      <c r="E373" s="199">
        <v>1901</v>
      </c>
      <c r="F373" s="199" t="s">
        <v>108</v>
      </c>
      <c r="G373" s="199"/>
      <c r="H373" s="208">
        <v>107.5448314314924</v>
      </c>
      <c r="I373" s="199"/>
    </row>
    <row r="374" spans="1:9" x14ac:dyDescent="0.45">
      <c r="A374" s="199">
        <v>125464</v>
      </c>
      <c r="B374" s="199"/>
      <c r="C374" s="199">
        <v>100</v>
      </c>
      <c r="D374" s="199" t="s">
        <v>112</v>
      </c>
      <c r="E374" s="199">
        <v>1901</v>
      </c>
      <c r="F374" s="199" t="s">
        <v>108</v>
      </c>
      <c r="G374" s="199"/>
      <c r="H374" s="208">
        <v>70.187699943145944</v>
      </c>
      <c r="I374" s="199"/>
    </row>
    <row r="375" spans="1:9" x14ac:dyDescent="0.45">
      <c r="A375" s="199">
        <v>134340</v>
      </c>
      <c r="B375" s="199"/>
      <c r="C375" s="199">
        <v>100</v>
      </c>
      <c r="D375" s="199" t="s">
        <v>112</v>
      </c>
      <c r="E375" s="199">
        <v>1901</v>
      </c>
      <c r="F375" s="199" t="s">
        <v>108</v>
      </c>
      <c r="G375" s="199">
        <v>1</v>
      </c>
      <c r="H375" s="208">
        <v>116.3194346925855</v>
      </c>
      <c r="I375" s="199"/>
    </row>
    <row r="376" spans="1:9" x14ac:dyDescent="0.45">
      <c r="A376" s="199">
        <v>134341</v>
      </c>
      <c r="B376" s="199"/>
      <c r="C376" s="199">
        <v>300</v>
      </c>
      <c r="D376" s="199" t="s">
        <v>112</v>
      </c>
      <c r="E376" s="199">
        <v>1901</v>
      </c>
      <c r="F376" s="199" t="s">
        <v>108</v>
      </c>
      <c r="G376" s="199">
        <v>1</v>
      </c>
      <c r="H376" s="208">
        <v>138.82805575441529</v>
      </c>
      <c r="I376" s="199"/>
    </row>
    <row r="377" spans="1:9" x14ac:dyDescent="0.45">
      <c r="A377" s="199">
        <v>134343</v>
      </c>
      <c r="B377" s="199"/>
      <c r="C377" s="199">
        <v>100</v>
      </c>
      <c r="D377" s="199" t="s">
        <v>112</v>
      </c>
      <c r="E377" s="199">
        <v>1970</v>
      </c>
      <c r="F377" s="199" t="s">
        <v>108</v>
      </c>
      <c r="G377" s="199">
        <v>1</v>
      </c>
      <c r="H377" s="208">
        <v>69.491580139703885</v>
      </c>
      <c r="I377" s="199"/>
    </row>
    <row r="378" spans="1:9" x14ac:dyDescent="0.45">
      <c r="A378" s="199">
        <v>134831</v>
      </c>
      <c r="B378" s="199"/>
      <c r="C378" s="199">
        <v>100</v>
      </c>
      <c r="D378" s="199" t="s">
        <v>112</v>
      </c>
      <c r="E378" s="199">
        <v>1901</v>
      </c>
      <c r="F378" s="199" t="s">
        <v>108</v>
      </c>
      <c r="G378" s="199">
        <v>1</v>
      </c>
      <c r="H378" s="208">
        <v>178.2477146618466</v>
      </c>
      <c r="I378" s="199"/>
    </row>
    <row r="379" spans="1:9" x14ac:dyDescent="0.45">
      <c r="A379" s="199">
        <v>116117</v>
      </c>
      <c r="B379" s="199"/>
      <c r="C379" s="199"/>
      <c r="D379" s="199"/>
      <c r="E379" s="199">
        <v>1901</v>
      </c>
      <c r="F379" s="199" t="s">
        <v>108</v>
      </c>
      <c r="G379" s="199"/>
      <c r="H379" s="208">
        <v>40.549753053420361</v>
      </c>
      <c r="I379" s="199" t="s">
        <v>171</v>
      </c>
    </row>
    <row r="380" spans="1:9" x14ac:dyDescent="0.45">
      <c r="A380" s="199">
        <v>112857</v>
      </c>
      <c r="B380" s="199"/>
      <c r="C380" s="199">
        <v>63</v>
      </c>
      <c r="D380" s="199" t="s">
        <v>109</v>
      </c>
      <c r="E380" s="199">
        <v>1901</v>
      </c>
      <c r="F380" s="199" t="s">
        <v>108</v>
      </c>
      <c r="G380" s="199"/>
      <c r="H380" s="208">
        <v>48.539363710670862</v>
      </c>
      <c r="I380" s="199"/>
    </row>
    <row r="381" spans="1:9" x14ac:dyDescent="0.45">
      <c r="A381" s="199">
        <v>135398</v>
      </c>
      <c r="B381" s="199"/>
      <c r="C381" s="199">
        <v>90</v>
      </c>
      <c r="D381" s="199" t="s">
        <v>109</v>
      </c>
      <c r="E381" s="199">
        <v>1901</v>
      </c>
      <c r="F381" s="199" t="s">
        <v>108</v>
      </c>
      <c r="G381" s="199">
        <v>1</v>
      </c>
      <c r="H381" s="208">
        <v>17.99436617599449</v>
      </c>
      <c r="I381" s="199"/>
    </row>
    <row r="382" spans="1:9" x14ac:dyDescent="0.45">
      <c r="A382" s="199">
        <v>120877</v>
      </c>
      <c r="B382" s="199"/>
      <c r="C382" s="199">
        <v>100</v>
      </c>
      <c r="D382" s="199" t="s">
        <v>112</v>
      </c>
      <c r="E382" s="199">
        <v>1971</v>
      </c>
      <c r="F382" s="199" t="s">
        <v>108</v>
      </c>
      <c r="G382" s="199"/>
      <c r="H382" s="208">
        <v>136.51761066594281</v>
      </c>
      <c r="I382" s="199"/>
    </row>
    <row r="383" spans="1:9" x14ac:dyDescent="0.45">
      <c r="A383" s="199">
        <v>122859</v>
      </c>
      <c r="B383" s="199"/>
      <c r="C383" s="199">
        <v>100</v>
      </c>
      <c r="D383" s="199" t="s">
        <v>112</v>
      </c>
      <c r="E383" s="199">
        <v>1901</v>
      </c>
      <c r="F383" s="199" t="s">
        <v>108</v>
      </c>
      <c r="G383" s="199"/>
      <c r="H383" s="208">
        <v>24.7419874559688</v>
      </c>
      <c r="I383" s="199"/>
    </row>
    <row r="384" spans="1:9" x14ac:dyDescent="0.45">
      <c r="A384" s="199">
        <v>99647</v>
      </c>
      <c r="B384" s="199"/>
      <c r="C384" s="199">
        <v>150</v>
      </c>
      <c r="D384" s="199" t="s">
        <v>112</v>
      </c>
      <c r="E384" s="199">
        <v>1975</v>
      </c>
      <c r="F384" s="199" t="s">
        <v>108</v>
      </c>
      <c r="G384" s="199"/>
      <c r="H384" s="208">
        <v>75.245689363160878</v>
      </c>
      <c r="I384" s="199"/>
    </row>
    <row r="385" spans="1:9" x14ac:dyDescent="0.45">
      <c r="A385" s="199">
        <v>99649</v>
      </c>
      <c r="B385" s="199"/>
      <c r="C385" s="199">
        <v>100</v>
      </c>
      <c r="D385" s="199" t="s">
        <v>112</v>
      </c>
      <c r="E385" s="199">
        <v>1975</v>
      </c>
      <c r="F385" s="199" t="s">
        <v>108</v>
      </c>
      <c r="G385" s="199"/>
      <c r="H385" s="208">
        <v>58.461974081264628</v>
      </c>
      <c r="I385" s="199"/>
    </row>
    <row r="386" spans="1:9" x14ac:dyDescent="0.45">
      <c r="A386" s="199">
        <v>99660</v>
      </c>
      <c r="B386" s="199"/>
      <c r="C386" s="199">
        <v>100</v>
      </c>
      <c r="D386" s="199" t="s">
        <v>112</v>
      </c>
      <c r="E386" s="199">
        <v>1978</v>
      </c>
      <c r="F386" s="199" t="s">
        <v>108</v>
      </c>
      <c r="G386" s="199"/>
      <c r="H386" s="208">
        <v>81.561168919480906</v>
      </c>
      <c r="I386" s="199"/>
    </row>
    <row r="387" spans="1:9" x14ac:dyDescent="0.45">
      <c r="A387" s="199">
        <v>106134</v>
      </c>
      <c r="B387" s="199"/>
      <c r="C387" s="199">
        <v>90</v>
      </c>
      <c r="D387" s="199" t="s">
        <v>114</v>
      </c>
      <c r="E387" s="199">
        <v>1901</v>
      </c>
      <c r="F387" s="199" t="s">
        <v>108</v>
      </c>
      <c r="G387" s="199"/>
      <c r="H387" s="208">
        <v>44.812058505514727</v>
      </c>
      <c r="I387" s="199"/>
    </row>
    <row r="388" spans="1:9" x14ac:dyDescent="0.45">
      <c r="A388" s="199">
        <v>119580</v>
      </c>
      <c r="B388" s="199"/>
      <c r="C388" s="199">
        <v>150</v>
      </c>
      <c r="D388" s="199" t="s">
        <v>112</v>
      </c>
      <c r="E388" s="199">
        <v>1975</v>
      </c>
      <c r="F388" s="199" t="s">
        <v>108</v>
      </c>
      <c r="G388" s="199"/>
      <c r="H388" s="208">
        <v>119.26723881618901</v>
      </c>
      <c r="I388" s="199"/>
    </row>
    <row r="389" spans="1:9" x14ac:dyDescent="0.45">
      <c r="A389" s="199">
        <v>126409</v>
      </c>
      <c r="B389" s="199"/>
      <c r="C389" s="199">
        <v>150</v>
      </c>
      <c r="D389" s="199" t="s">
        <v>112</v>
      </c>
      <c r="E389" s="199">
        <v>1975</v>
      </c>
      <c r="F389" s="199" t="s">
        <v>108</v>
      </c>
      <c r="G389" s="199"/>
      <c r="H389" s="208">
        <v>151.20876718762801</v>
      </c>
      <c r="I389" s="199"/>
    </row>
    <row r="390" spans="1:9" x14ac:dyDescent="0.45">
      <c r="A390" s="199">
        <v>133881</v>
      </c>
      <c r="B390" s="199"/>
      <c r="C390" s="199">
        <v>150</v>
      </c>
      <c r="D390" s="199" t="s">
        <v>112</v>
      </c>
      <c r="E390" s="199">
        <v>1901</v>
      </c>
      <c r="F390" s="199" t="s">
        <v>108</v>
      </c>
      <c r="G390" s="199">
        <v>1</v>
      </c>
      <c r="H390" s="208">
        <v>83.909657534004921</v>
      </c>
      <c r="I390" s="199"/>
    </row>
    <row r="391" spans="1:9" x14ac:dyDescent="0.45">
      <c r="A391" s="199">
        <v>133882</v>
      </c>
      <c r="B391" s="199"/>
      <c r="C391" s="199">
        <v>160</v>
      </c>
      <c r="D391" s="199" t="s">
        <v>109</v>
      </c>
      <c r="E391" s="199">
        <v>1901</v>
      </c>
      <c r="F391" s="199" t="s">
        <v>108</v>
      </c>
      <c r="G391" s="199">
        <v>1</v>
      </c>
      <c r="H391" s="208">
        <v>9.4969190768946277</v>
      </c>
      <c r="I391" s="199"/>
    </row>
    <row r="392" spans="1:9" x14ac:dyDescent="0.45">
      <c r="A392" s="199">
        <v>133891</v>
      </c>
      <c r="B392" s="199"/>
      <c r="C392" s="199">
        <v>150</v>
      </c>
      <c r="D392" s="199" t="s">
        <v>112</v>
      </c>
      <c r="E392" s="199">
        <v>1975</v>
      </c>
      <c r="F392" s="199" t="s">
        <v>108</v>
      </c>
      <c r="G392" s="199">
        <v>1</v>
      </c>
      <c r="H392" s="208">
        <v>235.20946006926911</v>
      </c>
      <c r="I392" s="199"/>
    </row>
    <row r="393" spans="1:9" x14ac:dyDescent="0.45">
      <c r="A393" s="199">
        <v>134176</v>
      </c>
      <c r="B393" s="199"/>
      <c r="C393" s="199">
        <v>100</v>
      </c>
      <c r="D393" s="199" t="s">
        <v>112</v>
      </c>
      <c r="E393" s="199">
        <v>1975</v>
      </c>
      <c r="F393" s="199" t="s">
        <v>108</v>
      </c>
      <c r="G393" s="199">
        <v>1</v>
      </c>
      <c r="H393" s="208">
        <v>13.77162130336027</v>
      </c>
      <c r="I393" s="199"/>
    </row>
    <row r="394" spans="1:9" x14ac:dyDescent="0.45">
      <c r="A394" s="199">
        <v>162611</v>
      </c>
      <c r="B394" s="199"/>
      <c r="C394" s="199">
        <v>150</v>
      </c>
      <c r="D394" s="199" t="s">
        <v>112</v>
      </c>
      <c r="E394" s="199">
        <v>1975</v>
      </c>
      <c r="F394" s="199" t="s">
        <v>108</v>
      </c>
      <c r="G394" s="199">
        <v>1</v>
      </c>
      <c r="H394" s="208">
        <v>41.208304682414123</v>
      </c>
      <c r="I394" s="199"/>
    </row>
    <row r="395" spans="1:9" x14ac:dyDescent="0.45">
      <c r="A395" s="199"/>
      <c r="B395" s="199"/>
      <c r="C395" s="199">
        <v>90</v>
      </c>
      <c r="D395" s="199" t="s">
        <v>114</v>
      </c>
      <c r="E395" s="199">
        <v>1901</v>
      </c>
      <c r="F395" s="199"/>
      <c r="G395" s="199"/>
      <c r="H395" s="208">
        <v>0.13055412788264301</v>
      </c>
      <c r="I395" s="199"/>
    </row>
    <row r="396" spans="1:9" x14ac:dyDescent="0.45">
      <c r="A396" s="199"/>
      <c r="B396" s="199"/>
      <c r="C396" s="199">
        <v>150</v>
      </c>
      <c r="D396" s="199" t="s">
        <v>133</v>
      </c>
      <c r="E396" s="199">
        <v>1975</v>
      </c>
      <c r="F396" s="199"/>
      <c r="G396" s="199"/>
      <c r="H396" s="208">
        <v>25.381010487629531</v>
      </c>
      <c r="I396" s="199"/>
    </row>
    <row r="397" spans="1:9" x14ac:dyDescent="0.45">
      <c r="A397" s="199">
        <v>99690</v>
      </c>
      <c r="B397" s="199"/>
      <c r="C397" s="199">
        <v>100</v>
      </c>
      <c r="D397" s="199" t="s">
        <v>112</v>
      </c>
      <c r="E397" s="199">
        <v>1901</v>
      </c>
      <c r="F397" s="199" t="s">
        <v>108</v>
      </c>
      <c r="G397" s="199">
        <v>1</v>
      </c>
      <c r="H397" s="208">
        <v>13.05830318251158</v>
      </c>
      <c r="I397" s="199" t="s">
        <v>116</v>
      </c>
    </row>
    <row r="398" spans="1:9" x14ac:dyDescent="0.45">
      <c r="A398" s="199">
        <v>108524</v>
      </c>
      <c r="B398" s="199"/>
      <c r="C398" s="199"/>
      <c r="D398" s="199"/>
      <c r="E398" s="199">
        <v>1901</v>
      </c>
      <c r="F398" s="199" t="s">
        <v>108</v>
      </c>
      <c r="G398" s="199"/>
      <c r="H398" s="208">
        <v>16.17036442934921</v>
      </c>
      <c r="I398" s="199"/>
    </row>
    <row r="399" spans="1:9" x14ac:dyDescent="0.45">
      <c r="A399" s="199"/>
      <c r="B399" s="199"/>
      <c r="C399" s="199"/>
      <c r="D399" s="199"/>
      <c r="E399" s="199">
        <v>1901</v>
      </c>
      <c r="F399" s="199"/>
      <c r="G399" s="199"/>
      <c r="H399" s="208">
        <v>0.50184167648829503</v>
      </c>
      <c r="I399" s="199"/>
    </row>
    <row r="400" spans="1:9" x14ac:dyDescent="0.45">
      <c r="A400" s="199"/>
      <c r="B400" s="199"/>
      <c r="C400" s="199">
        <v>100</v>
      </c>
      <c r="D400" s="199" t="s">
        <v>133</v>
      </c>
      <c r="E400" s="199">
        <v>1901</v>
      </c>
      <c r="F400" s="199"/>
      <c r="G400" s="199"/>
      <c r="H400" s="208">
        <v>35.389519054193492</v>
      </c>
      <c r="I400" s="199"/>
    </row>
    <row r="401" spans="1:9" x14ac:dyDescent="0.45">
      <c r="A401" s="199">
        <v>99670</v>
      </c>
      <c r="B401" s="199"/>
      <c r="C401" s="199">
        <v>100</v>
      </c>
      <c r="D401" s="199" t="s">
        <v>112</v>
      </c>
      <c r="E401" s="199">
        <v>1901</v>
      </c>
      <c r="F401" s="199" t="s">
        <v>108</v>
      </c>
      <c r="G401" s="199">
        <v>1</v>
      </c>
      <c r="H401" s="208">
        <v>10.481060549034369</v>
      </c>
      <c r="I401" s="199"/>
    </row>
    <row r="402" spans="1:9" x14ac:dyDescent="0.45">
      <c r="A402" s="199">
        <v>99690</v>
      </c>
      <c r="B402" s="199"/>
      <c r="C402" s="199">
        <v>100</v>
      </c>
      <c r="D402" s="199" t="s">
        <v>112</v>
      </c>
      <c r="E402" s="199">
        <v>1901</v>
      </c>
      <c r="F402" s="199" t="s">
        <v>108</v>
      </c>
      <c r="G402" s="199">
        <v>1</v>
      </c>
      <c r="H402" s="208">
        <v>48.457276466674017</v>
      </c>
      <c r="I402" s="199" t="s">
        <v>116</v>
      </c>
    </row>
    <row r="403" spans="1:9" x14ac:dyDescent="0.45">
      <c r="A403" s="199">
        <v>101448</v>
      </c>
      <c r="B403" s="199"/>
      <c r="C403" s="199"/>
      <c r="D403" s="199"/>
      <c r="E403" s="199">
        <v>1901</v>
      </c>
      <c r="F403" s="199" t="s">
        <v>108</v>
      </c>
      <c r="G403" s="199"/>
      <c r="H403" s="208">
        <v>2.9485505778377621</v>
      </c>
      <c r="I403" s="199"/>
    </row>
    <row r="404" spans="1:9" x14ac:dyDescent="0.45">
      <c r="A404" s="199">
        <v>108522</v>
      </c>
      <c r="B404" s="199"/>
      <c r="C404" s="199"/>
      <c r="D404" s="199"/>
      <c r="E404" s="199">
        <v>1901</v>
      </c>
      <c r="F404" s="199" t="s">
        <v>108</v>
      </c>
      <c r="G404" s="199"/>
      <c r="H404" s="208">
        <v>30.087847224501161</v>
      </c>
      <c r="I404" s="199"/>
    </row>
    <row r="405" spans="1:9" x14ac:dyDescent="0.45">
      <c r="A405" s="199">
        <v>133907</v>
      </c>
      <c r="B405" s="199"/>
      <c r="C405" s="199"/>
      <c r="D405" s="199"/>
      <c r="E405" s="199">
        <v>1901</v>
      </c>
      <c r="F405" s="199" t="s">
        <v>108</v>
      </c>
      <c r="G405" s="199">
        <v>1</v>
      </c>
      <c r="H405" s="208">
        <v>43.932585095796888</v>
      </c>
      <c r="I405" s="199"/>
    </row>
    <row r="406" spans="1:9" x14ac:dyDescent="0.45">
      <c r="A406" s="199">
        <v>108523</v>
      </c>
      <c r="B406" s="199"/>
      <c r="C406" s="199"/>
      <c r="D406" s="199"/>
      <c r="E406" s="199">
        <v>1901</v>
      </c>
      <c r="F406" s="199" t="s">
        <v>108</v>
      </c>
      <c r="G406" s="199"/>
      <c r="H406" s="208">
        <v>11.9152113160212</v>
      </c>
      <c r="I406" s="199"/>
    </row>
    <row r="407" spans="1:9" x14ac:dyDescent="0.45">
      <c r="A407" s="199">
        <v>108524</v>
      </c>
      <c r="B407" s="199"/>
      <c r="C407" s="199"/>
      <c r="D407" s="199"/>
      <c r="E407" s="199">
        <v>1901</v>
      </c>
      <c r="F407" s="199" t="s">
        <v>108</v>
      </c>
      <c r="G407" s="199"/>
      <c r="H407" s="208">
        <v>16.667698436860931</v>
      </c>
      <c r="I407" s="199"/>
    </row>
    <row r="408" spans="1:9" x14ac:dyDescent="0.45">
      <c r="A408" s="199">
        <v>117739</v>
      </c>
      <c r="B408" s="199"/>
      <c r="C408" s="199">
        <v>100</v>
      </c>
      <c r="D408" s="199" t="s">
        <v>112</v>
      </c>
      <c r="E408" s="199">
        <v>1970</v>
      </c>
      <c r="F408" s="199" t="s">
        <v>108</v>
      </c>
      <c r="G408" s="199">
        <v>1</v>
      </c>
      <c r="H408" s="208">
        <v>172.96360802995471</v>
      </c>
      <c r="I408" s="199"/>
    </row>
    <row r="409" spans="1:9" x14ac:dyDescent="0.45">
      <c r="A409" s="199">
        <v>133905</v>
      </c>
      <c r="B409" s="199"/>
      <c r="C409" s="199">
        <v>150</v>
      </c>
      <c r="D409" s="199"/>
      <c r="E409" s="199">
        <v>1901</v>
      </c>
      <c r="F409" s="199" t="s">
        <v>108</v>
      </c>
      <c r="G409" s="199">
        <v>1</v>
      </c>
      <c r="H409" s="208">
        <v>39.150587825543248</v>
      </c>
      <c r="I409" s="199"/>
    </row>
    <row r="410" spans="1:9" x14ac:dyDescent="0.45">
      <c r="A410" s="199">
        <v>133906</v>
      </c>
      <c r="B410" s="199"/>
      <c r="C410" s="199"/>
      <c r="D410" s="199"/>
      <c r="E410" s="199">
        <v>1901</v>
      </c>
      <c r="F410" s="199" t="s">
        <v>108</v>
      </c>
      <c r="G410" s="199">
        <v>1</v>
      </c>
      <c r="H410" s="208">
        <v>107.5016547207449</v>
      </c>
      <c r="I410" s="199"/>
    </row>
    <row r="411" spans="1:9" x14ac:dyDescent="0.45">
      <c r="A411" s="199">
        <v>133907</v>
      </c>
      <c r="B411" s="199"/>
      <c r="C411" s="199"/>
      <c r="D411" s="199"/>
      <c r="E411" s="199">
        <v>1901</v>
      </c>
      <c r="F411" s="199" t="s">
        <v>108</v>
      </c>
      <c r="G411" s="199">
        <v>1</v>
      </c>
      <c r="H411" s="208">
        <v>43.986195604884621</v>
      </c>
      <c r="I411" s="199"/>
    </row>
    <row r="412" spans="1:9" x14ac:dyDescent="0.45">
      <c r="A412" s="199">
        <v>133908</v>
      </c>
      <c r="B412" s="199"/>
      <c r="C412" s="199"/>
      <c r="D412" s="199"/>
      <c r="E412" s="199">
        <v>1901</v>
      </c>
      <c r="F412" s="199" t="s">
        <v>108</v>
      </c>
      <c r="G412" s="199">
        <v>1</v>
      </c>
      <c r="H412" s="208">
        <v>74.091937432389841</v>
      </c>
      <c r="I412" s="199"/>
    </row>
    <row r="413" spans="1:9" x14ac:dyDescent="0.45">
      <c r="A413" s="199">
        <v>133909</v>
      </c>
      <c r="B413" s="199"/>
      <c r="C413" s="199">
        <v>100</v>
      </c>
      <c r="D413" s="199" t="s">
        <v>112</v>
      </c>
      <c r="E413" s="199">
        <v>1901</v>
      </c>
      <c r="F413" s="199" t="s">
        <v>108</v>
      </c>
      <c r="G413" s="199">
        <v>1</v>
      </c>
      <c r="H413" s="208">
        <v>92.449989646203377</v>
      </c>
      <c r="I413" s="199"/>
    </row>
    <row r="414" spans="1:9" x14ac:dyDescent="0.45">
      <c r="A414" s="199">
        <v>133910</v>
      </c>
      <c r="B414" s="199"/>
      <c r="C414" s="199"/>
      <c r="D414" s="199"/>
      <c r="E414" s="199">
        <v>1901</v>
      </c>
      <c r="F414" s="199" t="s">
        <v>108</v>
      </c>
      <c r="G414" s="199">
        <v>1</v>
      </c>
      <c r="H414" s="208">
        <v>54.015988520143118</v>
      </c>
      <c r="I414" s="199"/>
    </row>
    <row r="415" spans="1:9" x14ac:dyDescent="0.45">
      <c r="A415" s="199">
        <v>101467</v>
      </c>
      <c r="B415" s="199"/>
      <c r="C415" s="199"/>
      <c r="D415" s="199"/>
      <c r="E415" s="199">
        <v>1901</v>
      </c>
      <c r="F415" s="199" t="s">
        <v>108</v>
      </c>
      <c r="G415" s="199"/>
      <c r="H415" s="208">
        <v>37.888290549145701</v>
      </c>
      <c r="I415" s="199"/>
    </row>
    <row r="416" spans="1:9" x14ac:dyDescent="0.45">
      <c r="A416" s="199">
        <v>101469</v>
      </c>
      <c r="B416" s="199"/>
      <c r="C416" s="199"/>
      <c r="D416" s="199"/>
      <c r="E416" s="199">
        <v>1901</v>
      </c>
      <c r="F416" s="199" t="s">
        <v>108</v>
      </c>
      <c r="G416" s="199"/>
      <c r="H416" s="208">
        <v>39.756303006829498</v>
      </c>
      <c r="I416" s="199"/>
    </row>
    <row r="417" spans="1:9" x14ac:dyDescent="0.45">
      <c r="A417" s="199">
        <v>134796</v>
      </c>
      <c r="B417" s="199"/>
      <c r="C417" s="199">
        <v>100</v>
      </c>
      <c r="D417" s="199" t="s">
        <v>112</v>
      </c>
      <c r="E417" s="199">
        <v>1901</v>
      </c>
      <c r="F417" s="199" t="s">
        <v>108</v>
      </c>
      <c r="G417" s="199">
        <v>1</v>
      </c>
      <c r="H417" s="208">
        <v>106.4395383808744</v>
      </c>
      <c r="I417" s="199"/>
    </row>
    <row r="418" spans="1:9" x14ac:dyDescent="0.45">
      <c r="A418" s="199">
        <v>134797</v>
      </c>
      <c r="B418" s="199"/>
      <c r="C418" s="199"/>
      <c r="D418" s="199"/>
      <c r="E418" s="199">
        <v>1901</v>
      </c>
      <c r="F418" s="199" t="s">
        <v>108</v>
      </c>
      <c r="G418" s="199">
        <v>1</v>
      </c>
      <c r="H418" s="208">
        <v>61.874005909534453</v>
      </c>
      <c r="I418" s="199"/>
    </row>
    <row r="419" spans="1:9" x14ac:dyDescent="0.45">
      <c r="A419" s="199">
        <v>148075</v>
      </c>
      <c r="B419" s="199"/>
      <c r="C419" s="199">
        <v>225</v>
      </c>
      <c r="D419" s="199" t="s">
        <v>109</v>
      </c>
      <c r="E419" s="199">
        <v>1901</v>
      </c>
      <c r="F419" s="199" t="s">
        <v>108</v>
      </c>
      <c r="G419" s="199">
        <v>0</v>
      </c>
      <c r="H419" s="208">
        <v>8.8847682966446708</v>
      </c>
      <c r="I419" s="199"/>
    </row>
    <row r="420" spans="1:9" x14ac:dyDescent="0.45">
      <c r="A420" s="199">
        <v>3898</v>
      </c>
      <c r="B420" s="199"/>
      <c r="C420" s="199">
        <v>25</v>
      </c>
      <c r="D420" s="199" t="s">
        <v>173</v>
      </c>
      <c r="E420" s="199">
        <v>1901</v>
      </c>
      <c r="F420" s="199"/>
      <c r="G420" s="199"/>
      <c r="H420" s="208">
        <v>43.379818346914853</v>
      </c>
      <c r="I420" s="199"/>
    </row>
    <row r="421" spans="1:9" x14ac:dyDescent="0.45">
      <c r="A421" s="199">
        <v>133898</v>
      </c>
      <c r="B421" s="199"/>
      <c r="C421" s="199">
        <v>150</v>
      </c>
      <c r="D421" s="199" t="s">
        <v>112</v>
      </c>
      <c r="E421" s="199">
        <v>1975</v>
      </c>
      <c r="F421" s="199" t="s">
        <v>108</v>
      </c>
      <c r="G421" s="199">
        <v>1</v>
      </c>
      <c r="H421" s="208">
        <v>73.409101665323675</v>
      </c>
      <c r="I421" s="199"/>
    </row>
    <row r="422" spans="1:9" x14ac:dyDescent="0.45">
      <c r="A422" s="199">
        <v>160636</v>
      </c>
      <c r="B422" s="199"/>
      <c r="C422" s="199"/>
      <c r="D422" s="199"/>
      <c r="E422" s="199">
        <v>1901</v>
      </c>
      <c r="F422" s="199" t="s">
        <v>108</v>
      </c>
      <c r="G422" s="199"/>
      <c r="H422" s="208">
        <v>41.204641783653223</v>
      </c>
      <c r="I422" s="199"/>
    </row>
    <row r="423" spans="1:9" x14ac:dyDescent="0.45">
      <c r="A423" s="199">
        <v>160638</v>
      </c>
      <c r="B423" s="199"/>
      <c r="C423" s="199"/>
      <c r="D423" s="199"/>
      <c r="E423" s="199">
        <v>1901</v>
      </c>
      <c r="F423" s="199" t="s">
        <v>108</v>
      </c>
      <c r="G423" s="199"/>
      <c r="H423" s="208">
        <v>28.813898737065461</v>
      </c>
      <c r="I423" s="199"/>
    </row>
    <row r="424" spans="1:9" x14ac:dyDescent="0.45">
      <c r="A424" s="199">
        <v>106155</v>
      </c>
      <c r="B424" s="199"/>
      <c r="C424" s="199">
        <v>50</v>
      </c>
      <c r="D424" s="199" t="s">
        <v>123</v>
      </c>
      <c r="E424" s="199">
        <v>1901</v>
      </c>
      <c r="F424" s="199" t="s">
        <v>108</v>
      </c>
      <c r="G424" s="199">
        <v>0</v>
      </c>
      <c r="H424" s="208">
        <v>8.0075411347052921</v>
      </c>
      <c r="I424" s="199"/>
    </row>
    <row r="425" spans="1:9" x14ac:dyDescent="0.45">
      <c r="A425" s="199">
        <v>127263</v>
      </c>
      <c r="B425" s="199"/>
      <c r="C425" s="199">
        <v>100</v>
      </c>
      <c r="D425" s="199" t="s">
        <v>112</v>
      </c>
      <c r="E425" s="199">
        <v>1978</v>
      </c>
      <c r="F425" s="199" t="s">
        <v>108</v>
      </c>
      <c r="G425" s="199"/>
      <c r="H425" s="208">
        <v>243.7374087638463</v>
      </c>
      <c r="I425" s="199"/>
    </row>
    <row r="426" spans="1:9" x14ac:dyDescent="0.45">
      <c r="A426" s="199">
        <v>134174</v>
      </c>
      <c r="B426" s="199"/>
      <c r="C426" s="199"/>
      <c r="D426" s="199"/>
      <c r="E426" s="199">
        <v>1901</v>
      </c>
      <c r="F426" s="199" t="s">
        <v>108</v>
      </c>
      <c r="G426" s="199">
        <v>1</v>
      </c>
      <c r="H426" s="208">
        <v>98.892753647288103</v>
      </c>
      <c r="I426" s="199"/>
    </row>
    <row r="427" spans="1:9" x14ac:dyDescent="0.45">
      <c r="A427" s="199">
        <v>99659</v>
      </c>
      <c r="B427" s="199"/>
      <c r="C427" s="199">
        <v>100</v>
      </c>
      <c r="D427" s="199" t="s">
        <v>112</v>
      </c>
      <c r="E427" s="199">
        <v>1978</v>
      </c>
      <c r="F427" s="199" t="s">
        <v>108</v>
      </c>
      <c r="G427" s="199"/>
      <c r="H427" s="208">
        <v>76.912546800645472</v>
      </c>
      <c r="I427" s="199"/>
    </row>
    <row r="428" spans="1:9" x14ac:dyDescent="0.45">
      <c r="A428" s="199">
        <v>122105</v>
      </c>
      <c r="B428" s="199"/>
      <c r="C428" s="199">
        <v>32</v>
      </c>
      <c r="D428" s="199" t="s">
        <v>115</v>
      </c>
      <c r="E428" s="199">
        <v>1901</v>
      </c>
      <c r="F428" s="199" t="s">
        <v>108</v>
      </c>
      <c r="G428" s="199"/>
      <c r="H428" s="208">
        <v>33.515825571402893</v>
      </c>
      <c r="I428" s="199"/>
    </row>
    <row r="429" spans="1:9" x14ac:dyDescent="0.45">
      <c r="A429" s="199">
        <v>122104</v>
      </c>
      <c r="B429" s="199"/>
      <c r="C429" s="199"/>
      <c r="D429" s="199"/>
      <c r="E429" s="199">
        <v>1901</v>
      </c>
      <c r="F429" s="199" t="s">
        <v>108</v>
      </c>
      <c r="G429" s="199"/>
      <c r="H429" s="208">
        <v>50.446545983339199</v>
      </c>
      <c r="I429" s="199"/>
    </row>
    <row r="430" spans="1:9" x14ac:dyDescent="0.45">
      <c r="A430" s="199">
        <v>134351</v>
      </c>
      <c r="B430" s="199"/>
      <c r="C430" s="199">
        <v>32</v>
      </c>
      <c r="D430" s="199" t="s">
        <v>109</v>
      </c>
      <c r="E430" s="199">
        <v>1901</v>
      </c>
      <c r="F430" s="199" t="s">
        <v>108</v>
      </c>
      <c r="G430" s="199">
        <v>1</v>
      </c>
      <c r="H430" s="208">
        <v>48.030478417399749</v>
      </c>
      <c r="I430" s="199"/>
    </row>
    <row r="431" spans="1:9" x14ac:dyDescent="0.45">
      <c r="A431" s="199">
        <v>117561</v>
      </c>
      <c r="B431" s="199"/>
      <c r="C431" s="199">
        <v>200</v>
      </c>
      <c r="D431" s="199" t="s">
        <v>112</v>
      </c>
      <c r="E431" s="199">
        <v>1980</v>
      </c>
      <c r="F431" s="199" t="s">
        <v>108</v>
      </c>
      <c r="G431" s="199">
        <v>1</v>
      </c>
      <c r="H431" s="208">
        <v>182.9797011193605</v>
      </c>
      <c r="I431" s="199"/>
    </row>
    <row r="432" spans="1:9" x14ac:dyDescent="0.45">
      <c r="A432" s="199">
        <v>106222</v>
      </c>
      <c r="B432" s="199"/>
      <c r="C432" s="199">
        <v>100</v>
      </c>
      <c r="D432" s="199" t="s">
        <v>112</v>
      </c>
      <c r="E432" s="199">
        <v>1976</v>
      </c>
      <c r="F432" s="199" t="s">
        <v>108</v>
      </c>
      <c r="G432" s="199">
        <v>0</v>
      </c>
      <c r="H432" s="208">
        <v>24.997541429103642</v>
      </c>
      <c r="I432" s="199"/>
    </row>
    <row r="433" spans="1:9" x14ac:dyDescent="0.45">
      <c r="A433" s="199">
        <v>135306</v>
      </c>
      <c r="B433" s="199"/>
      <c r="C433" s="199">
        <v>100</v>
      </c>
      <c r="D433" s="199" t="s">
        <v>112</v>
      </c>
      <c r="E433" s="199">
        <v>1976</v>
      </c>
      <c r="F433" s="199" t="s">
        <v>108</v>
      </c>
      <c r="G433" s="199">
        <v>0</v>
      </c>
      <c r="H433" s="208">
        <v>11.36228045275641</v>
      </c>
      <c r="I433" s="199"/>
    </row>
    <row r="434" spans="1:9" x14ac:dyDescent="0.45">
      <c r="A434" s="199">
        <v>135096</v>
      </c>
      <c r="B434" s="199"/>
      <c r="C434" s="199">
        <v>100</v>
      </c>
      <c r="D434" s="199" t="s">
        <v>112</v>
      </c>
      <c r="E434" s="199">
        <v>1976</v>
      </c>
      <c r="F434" s="199" t="s">
        <v>108</v>
      </c>
      <c r="G434" s="199">
        <v>0</v>
      </c>
      <c r="H434" s="208">
        <v>99.385805767111421</v>
      </c>
      <c r="I434" s="199"/>
    </row>
    <row r="435" spans="1:9" x14ac:dyDescent="0.45">
      <c r="A435" s="199">
        <v>119522</v>
      </c>
      <c r="B435" s="199"/>
      <c r="C435" s="199">
        <v>200</v>
      </c>
      <c r="D435" s="199" t="s">
        <v>112</v>
      </c>
      <c r="E435" s="199">
        <v>1901</v>
      </c>
      <c r="F435" s="199" t="s">
        <v>108</v>
      </c>
      <c r="G435" s="199"/>
      <c r="H435" s="208">
        <v>116.8302708706632</v>
      </c>
      <c r="I435" s="199"/>
    </row>
    <row r="436" spans="1:9" x14ac:dyDescent="0.45">
      <c r="A436" s="199">
        <v>133917</v>
      </c>
      <c r="B436" s="199"/>
      <c r="C436" s="199">
        <v>225</v>
      </c>
      <c r="D436" s="199" t="s">
        <v>109</v>
      </c>
      <c r="E436" s="199">
        <v>1901</v>
      </c>
      <c r="F436" s="199" t="s">
        <v>108</v>
      </c>
      <c r="G436" s="199">
        <v>1</v>
      </c>
      <c r="H436" s="208">
        <v>574.27010585890571</v>
      </c>
      <c r="I436" s="199"/>
    </row>
    <row r="437" spans="1:9" x14ac:dyDescent="0.45">
      <c r="A437" s="199">
        <v>115885</v>
      </c>
      <c r="B437" s="199"/>
      <c r="C437" s="199">
        <v>100</v>
      </c>
      <c r="D437" s="199" t="s">
        <v>112</v>
      </c>
      <c r="E437" s="199">
        <v>1980</v>
      </c>
      <c r="F437" s="199" t="s">
        <v>108</v>
      </c>
      <c r="G437" s="199"/>
      <c r="H437" s="208">
        <v>110.5461868792719</v>
      </c>
      <c r="I437" s="199"/>
    </row>
    <row r="438" spans="1:9" x14ac:dyDescent="0.45">
      <c r="A438" s="199">
        <v>120969</v>
      </c>
      <c r="B438" s="199"/>
      <c r="C438" s="199">
        <v>100</v>
      </c>
      <c r="D438" s="199" t="s">
        <v>112</v>
      </c>
      <c r="E438" s="199">
        <v>1979</v>
      </c>
      <c r="F438" s="199" t="s">
        <v>108</v>
      </c>
      <c r="G438" s="199"/>
      <c r="H438" s="208">
        <v>123.2396247051104</v>
      </c>
      <c r="I438" s="199"/>
    </row>
    <row r="439" spans="1:9" x14ac:dyDescent="0.45">
      <c r="A439" s="199">
        <v>122489</v>
      </c>
      <c r="B439" s="199"/>
      <c r="C439" s="199">
        <v>100</v>
      </c>
      <c r="D439" s="199" t="s">
        <v>112</v>
      </c>
      <c r="E439" s="199">
        <v>1979</v>
      </c>
      <c r="F439" s="199" t="s">
        <v>108</v>
      </c>
      <c r="G439" s="199"/>
      <c r="H439" s="208">
        <v>54.524066774940593</v>
      </c>
      <c r="I439" s="199"/>
    </row>
    <row r="440" spans="1:9" x14ac:dyDescent="0.45">
      <c r="A440" s="199">
        <v>133914</v>
      </c>
      <c r="B440" s="199"/>
      <c r="C440" s="199">
        <v>63</v>
      </c>
      <c r="D440" s="199" t="s">
        <v>109</v>
      </c>
      <c r="E440" s="199">
        <v>1974</v>
      </c>
      <c r="F440" s="199" t="s">
        <v>108</v>
      </c>
      <c r="G440" s="199">
        <v>1</v>
      </c>
      <c r="H440" s="208">
        <v>29.71352207523249</v>
      </c>
      <c r="I440" s="199"/>
    </row>
    <row r="441" spans="1:9" x14ac:dyDescent="0.45">
      <c r="A441" s="199">
        <v>133915</v>
      </c>
      <c r="B441" s="199"/>
      <c r="C441" s="199">
        <v>40</v>
      </c>
      <c r="D441" s="199" t="s">
        <v>109</v>
      </c>
      <c r="E441" s="199">
        <v>1974</v>
      </c>
      <c r="F441" s="199" t="s">
        <v>108</v>
      </c>
      <c r="G441" s="199">
        <v>1</v>
      </c>
      <c r="H441" s="208">
        <v>10.53706718555215</v>
      </c>
      <c r="I441" s="199"/>
    </row>
    <row r="442" spans="1:9" x14ac:dyDescent="0.45">
      <c r="A442" s="199">
        <v>134989</v>
      </c>
      <c r="B442" s="199"/>
      <c r="C442" s="199">
        <v>50</v>
      </c>
      <c r="D442" s="199" t="s">
        <v>112</v>
      </c>
      <c r="E442" s="199">
        <v>1901</v>
      </c>
      <c r="F442" s="199" t="s">
        <v>108</v>
      </c>
      <c r="G442" s="199">
        <v>1</v>
      </c>
      <c r="H442" s="208">
        <v>19.6915231215924</v>
      </c>
      <c r="I442" s="199"/>
    </row>
    <row r="443" spans="1:9" x14ac:dyDescent="0.45">
      <c r="A443" s="199">
        <v>134990</v>
      </c>
      <c r="B443" s="199"/>
      <c r="C443" s="199"/>
      <c r="D443" s="199"/>
      <c r="E443" s="199">
        <v>1901</v>
      </c>
      <c r="F443" s="199" t="s">
        <v>108</v>
      </c>
      <c r="G443" s="199">
        <v>1</v>
      </c>
      <c r="H443" s="208">
        <v>0.49654123874343398</v>
      </c>
      <c r="I443" s="199"/>
    </row>
    <row r="444" spans="1:9" x14ac:dyDescent="0.45">
      <c r="A444" s="199"/>
      <c r="B444" s="199"/>
      <c r="C444" s="199"/>
      <c r="D444" s="199"/>
      <c r="E444" s="199">
        <v>1901</v>
      </c>
      <c r="F444" s="199"/>
      <c r="G444" s="199"/>
      <c r="H444" s="208">
        <v>21.359851313116639</v>
      </c>
      <c r="I444" s="199"/>
    </row>
    <row r="445" spans="1:9" x14ac:dyDescent="0.45">
      <c r="A445" s="199">
        <v>107820</v>
      </c>
      <c r="B445" s="199"/>
      <c r="C445" s="199">
        <v>225</v>
      </c>
      <c r="D445" s="199" t="s">
        <v>109</v>
      </c>
      <c r="E445" s="199">
        <v>1901</v>
      </c>
      <c r="F445" s="199" t="s">
        <v>108</v>
      </c>
      <c r="G445" s="199"/>
      <c r="H445" s="208">
        <v>0.93591258440940905</v>
      </c>
      <c r="I445" s="199"/>
    </row>
    <row r="446" spans="1:9" x14ac:dyDescent="0.45">
      <c r="A446" s="199">
        <v>119379</v>
      </c>
      <c r="B446" s="199"/>
      <c r="C446" s="199">
        <v>300</v>
      </c>
      <c r="D446" s="199" t="s">
        <v>112</v>
      </c>
      <c r="E446" s="199">
        <v>1901</v>
      </c>
      <c r="F446" s="199" t="s">
        <v>108</v>
      </c>
      <c r="G446" s="199"/>
      <c r="H446" s="208">
        <v>1.9719495777325631</v>
      </c>
      <c r="I446" s="199"/>
    </row>
    <row r="447" spans="1:9" x14ac:dyDescent="0.45">
      <c r="A447" s="199"/>
      <c r="B447" s="199"/>
      <c r="C447" s="199">
        <v>200</v>
      </c>
      <c r="D447" s="199" t="s">
        <v>109</v>
      </c>
      <c r="E447" s="199">
        <v>1901</v>
      </c>
      <c r="F447" s="199"/>
      <c r="G447" s="199"/>
      <c r="H447" s="208">
        <v>1.7464020191709151</v>
      </c>
      <c r="I447" s="199"/>
    </row>
    <row r="448" spans="1:9" x14ac:dyDescent="0.45">
      <c r="A448" s="199">
        <v>120038</v>
      </c>
      <c r="B448" s="199"/>
      <c r="C448" s="199">
        <v>100</v>
      </c>
      <c r="D448" s="199" t="s">
        <v>112</v>
      </c>
      <c r="E448" s="199">
        <v>1901</v>
      </c>
      <c r="F448" s="199" t="s">
        <v>108</v>
      </c>
      <c r="G448" s="199"/>
      <c r="H448" s="208">
        <v>6.6699424540437962</v>
      </c>
      <c r="I448" s="199"/>
    </row>
    <row r="449" spans="1:9" x14ac:dyDescent="0.45">
      <c r="A449" s="199">
        <v>134335</v>
      </c>
      <c r="B449" s="199"/>
      <c r="C449" s="199">
        <v>200</v>
      </c>
      <c r="D449" s="199" t="s">
        <v>109</v>
      </c>
      <c r="E449" s="199">
        <v>1901</v>
      </c>
      <c r="F449" s="199" t="s">
        <v>108</v>
      </c>
      <c r="G449" s="199">
        <v>1</v>
      </c>
      <c r="H449" s="208">
        <v>5.2026835182820523</v>
      </c>
      <c r="I449" s="199"/>
    </row>
    <row r="450" spans="1:9" x14ac:dyDescent="0.45">
      <c r="A450" s="199">
        <v>118620</v>
      </c>
      <c r="B450" s="199"/>
      <c r="C450" s="199">
        <v>50</v>
      </c>
      <c r="D450" s="199" t="s">
        <v>109</v>
      </c>
      <c r="E450" s="199">
        <v>1901</v>
      </c>
      <c r="F450" s="199" t="s">
        <v>108</v>
      </c>
      <c r="G450" s="199"/>
      <c r="H450" s="208">
        <v>57.9900123121391</v>
      </c>
      <c r="I450" s="199"/>
    </row>
    <row r="451" spans="1:9" x14ac:dyDescent="0.45">
      <c r="A451" s="199">
        <v>135098</v>
      </c>
      <c r="B451" s="199"/>
      <c r="C451" s="199">
        <v>90</v>
      </c>
      <c r="D451" s="199" t="s">
        <v>109</v>
      </c>
      <c r="E451" s="199">
        <v>1976</v>
      </c>
      <c r="F451" s="199" t="s">
        <v>108</v>
      </c>
      <c r="G451" s="199">
        <v>1</v>
      </c>
      <c r="H451" s="208">
        <v>10.5160046727589</v>
      </c>
      <c r="I451" s="199"/>
    </row>
    <row r="452" spans="1:9" x14ac:dyDescent="0.45">
      <c r="A452" s="199">
        <v>118660</v>
      </c>
      <c r="B452" s="199"/>
      <c r="C452" s="199">
        <v>100</v>
      </c>
      <c r="D452" s="199" t="s">
        <v>112</v>
      </c>
      <c r="E452" s="199">
        <v>1901</v>
      </c>
      <c r="F452" s="199" t="s">
        <v>108</v>
      </c>
      <c r="G452" s="199">
        <v>0</v>
      </c>
      <c r="H452" s="208">
        <v>11.36451113956856</v>
      </c>
      <c r="I452" s="199"/>
    </row>
    <row r="453" spans="1:9" x14ac:dyDescent="0.45">
      <c r="A453" s="199">
        <v>120739</v>
      </c>
      <c r="B453" s="199"/>
      <c r="C453" s="199">
        <v>90</v>
      </c>
      <c r="D453" s="199" t="s">
        <v>109</v>
      </c>
      <c r="E453" s="199">
        <v>1901</v>
      </c>
      <c r="F453" s="199" t="s">
        <v>108</v>
      </c>
      <c r="G453" s="199"/>
      <c r="H453" s="208">
        <v>10.00006482170375</v>
      </c>
      <c r="I453" s="199"/>
    </row>
    <row r="454" spans="1:9" x14ac:dyDescent="0.45">
      <c r="A454" s="199">
        <v>134139</v>
      </c>
      <c r="B454" s="199"/>
      <c r="C454" s="199">
        <v>225</v>
      </c>
      <c r="D454" s="199" t="s">
        <v>109</v>
      </c>
      <c r="E454" s="199">
        <v>1901</v>
      </c>
      <c r="F454" s="199" t="s">
        <v>108</v>
      </c>
      <c r="G454" s="199">
        <v>1</v>
      </c>
      <c r="H454" s="208">
        <v>0.97521413141449997</v>
      </c>
      <c r="I454" s="199"/>
    </row>
    <row r="455" spans="1:9" x14ac:dyDescent="0.45">
      <c r="A455" s="199">
        <v>139560</v>
      </c>
      <c r="B455" s="199"/>
      <c r="C455" s="199">
        <v>200</v>
      </c>
      <c r="D455" s="199" t="s">
        <v>112</v>
      </c>
      <c r="E455" s="199">
        <v>1901</v>
      </c>
      <c r="F455" s="199" t="s">
        <v>108</v>
      </c>
      <c r="G455" s="199">
        <v>0</v>
      </c>
      <c r="H455" s="208">
        <v>118.2118773756885</v>
      </c>
      <c r="I455" s="199"/>
    </row>
    <row r="456" spans="1:9" x14ac:dyDescent="0.45">
      <c r="A456" s="199">
        <v>115587</v>
      </c>
      <c r="B456" s="199"/>
      <c r="C456" s="199">
        <v>200</v>
      </c>
      <c r="D456" s="199" t="s">
        <v>112</v>
      </c>
      <c r="E456" s="199">
        <v>1976</v>
      </c>
      <c r="F456" s="199" t="s">
        <v>108</v>
      </c>
      <c r="G456" s="199"/>
      <c r="H456" s="208">
        <v>27.913686786849951</v>
      </c>
      <c r="I456" s="199"/>
    </row>
    <row r="457" spans="1:9" x14ac:dyDescent="0.45">
      <c r="A457" s="199">
        <v>122503</v>
      </c>
      <c r="B457" s="199"/>
      <c r="C457" s="199">
        <v>200</v>
      </c>
      <c r="D457" s="199" t="s">
        <v>112</v>
      </c>
      <c r="E457" s="199">
        <v>1976</v>
      </c>
      <c r="F457" s="199" t="s">
        <v>108</v>
      </c>
      <c r="G457" s="199"/>
      <c r="H457" s="208">
        <v>22.61050534316362</v>
      </c>
      <c r="I457" s="199"/>
    </row>
    <row r="458" spans="1:9" x14ac:dyDescent="0.45">
      <c r="A458" s="199">
        <v>122505</v>
      </c>
      <c r="B458" s="199"/>
      <c r="C458" s="199">
        <v>200</v>
      </c>
      <c r="D458" s="199" t="s">
        <v>112</v>
      </c>
      <c r="E458" s="199">
        <v>1976</v>
      </c>
      <c r="F458" s="199" t="s">
        <v>108</v>
      </c>
      <c r="G458" s="199"/>
      <c r="H458" s="208">
        <v>27.961869446573608</v>
      </c>
      <c r="I458" s="199"/>
    </row>
    <row r="459" spans="1:9" x14ac:dyDescent="0.45">
      <c r="A459" s="199">
        <v>122575</v>
      </c>
      <c r="B459" s="199"/>
      <c r="C459" s="199">
        <v>200</v>
      </c>
      <c r="D459" s="199" t="s">
        <v>112</v>
      </c>
      <c r="E459" s="199">
        <v>1976</v>
      </c>
      <c r="F459" s="199" t="s">
        <v>108</v>
      </c>
      <c r="G459" s="199"/>
      <c r="H459" s="208">
        <v>4.0045693778798972</v>
      </c>
      <c r="I459" s="199"/>
    </row>
    <row r="460" spans="1:9" x14ac:dyDescent="0.45">
      <c r="A460" s="199">
        <v>106208</v>
      </c>
      <c r="B460" s="199"/>
      <c r="C460" s="199"/>
      <c r="D460" s="199"/>
      <c r="E460" s="199">
        <v>1901</v>
      </c>
      <c r="F460" s="199" t="s">
        <v>108</v>
      </c>
      <c r="G460" s="199">
        <v>1</v>
      </c>
      <c r="H460" s="208">
        <v>25.24943550000836</v>
      </c>
      <c r="I460" s="199"/>
    </row>
    <row r="461" spans="1:9" x14ac:dyDescent="0.45">
      <c r="A461" s="199">
        <v>114970</v>
      </c>
      <c r="B461" s="199"/>
      <c r="C461" s="199">
        <v>100</v>
      </c>
      <c r="D461" s="199" t="s">
        <v>112</v>
      </c>
      <c r="E461" s="199">
        <v>1901</v>
      </c>
      <c r="F461" s="199" t="s">
        <v>108</v>
      </c>
      <c r="G461" s="199">
        <v>1</v>
      </c>
      <c r="H461" s="208">
        <v>7.4996295731267244</v>
      </c>
      <c r="I461" s="199"/>
    </row>
    <row r="462" spans="1:9" x14ac:dyDescent="0.45">
      <c r="A462" s="199">
        <v>114971</v>
      </c>
      <c r="B462" s="199"/>
      <c r="C462" s="199">
        <v>200</v>
      </c>
      <c r="D462" s="199" t="s">
        <v>112</v>
      </c>
      <c r="E462" s="199">
        <v>1901</v>
      </c>
      <c r="F462" s="199" t="s">
        <v>108</v>
      </c>
      <c r="G462" s="199"/>
      <c r="H462" s="208">
        <v>144.1259244376605</v>
      </c>
      <c r="I462" s="199"/>
    </row>
    <row r="463" spans="1:9" x14ac:dyDescent="0.45">
      <c r="A463" s="199">
        <v>116420</v>
      </c>
      <c r="B463" s="199"/>
      <c r="C463" s="199">
        <v>100</v>
      </c>
      <c r="D463" s="199" t="s">
        <v>112</v>
      </c>
      <c r="E463" s="199">
        <v>1901</v>
      </c>
      <c r="F463" s="199" t="s">
        <v>108</v>
      </c>
      <c r="G463" s="199"/>
      <c r="H463" s="208">
        <v>89.631227719957806</v>
      </c>
      <c r="I463" s="199"/>
    </row>
    <row r="464" spans="1:9" x14ac:dyDescent="0.45">
      <c r="A464" s="199">
        <v>116422</v>
      </c>
      <c r="B464" s="199"/>
      <c r="C464" s="199"/>
      <c r="D464" s="199"/>
      <c r="E464" s="199">
        <v>1901</v>
      </c>
      <c r="F464" s="199" t="s">
        <v>108</v>
      </c>
      <c r="G464" s="199">
        <v>1</v>
      </c>
      <c r="H464" s="208">
        <v>143.07017034098999</v>
      </c>
      <c r="I464" s="199"/>
    </row>
    <row r="465" spans="1:9" x14ac:dyDescent="0.45">
      <c r="A465" s="199">
        <v>124852</v>
      </c>
      <c r="B465" s="199"/>
      <c r="C465" s="199">
        <v>100</v>
      </c>
      <c r="D465" s="199" t="s">
        <v>112</v>
      </c>
      <c r="E465" s="199">
        <v>1901</v>
      </c>
      <c r="F465" s="199" t="s">
        <v>108</v>
      </c>
      <c r="G465" s="199"/>
      <c r="H465" s="208">
        <v>215.91733269414769</v>
      </c>
      <c r="I465" s="199" t="s">
        <v>174</v>
      </c>
    </row>
    <row r="466" spans="1:9" x14ac:dyDescent="0.45">
      <c r="A466" s="199">
        <v>124973</v>
      </c>
      <c r="B466" s="199"/>
      <c r="C466" s="199">
        <v>200</v>
      </c>
      <c r="D466" s="199" t="s">
        <v>112</v>
      </c>
      <c r="E466" s="199">
        <v>1901</v>
      </c>
      <c r="F466" s="199" t="s">
        <v>108</v>
      </c>
      <c r="G466" s="199"/>
      <c r="H466" s="208">
        <v>48.228624808130292</v>
      </c>
      <c r="I466" s="199"/>
    </row>
    <row r="467" spans="1:9" x14ac:dyDescent="0.45">
      <c r="A467" s="199">
        <v>124974</v>
      </c>
      <c r="B467" s="199"/>
      <c r="C467" s="199">
        <v>200</v>
      </c>
      <c r="D467" s="199" t="s">
        <v>112</v>
      </c>
      <c r="E467" s="199">
        <v>1901</v>
      </c>
      <c r="F467" s="199" t="s">
        <v>108</v>
      </c>
      <c r="G467" s="199">
        <v>1</v>
      </c>
      <c r="H467" s="208">
        <v>258.87600584409392</v>
      </c>
      <c r="I467" s="199"/>
    </row>
    <row r="468" spans="1:9" x14ac:dyDescent="0.45">
      <c r="A468" s="199">
        <v>167792</v>
      </c>
      <c r="B468" s="199"/>
      <c r="C468" s="199">
        <v>100</v>
      </c>
      <c r="D468" s="199" t="s">
        <v>112</v>
      </c>
      <c r="E468" s="199">
        <v>1901</v>
      </c>
      <c r="F468" s="199" t="s">
        <v>108</v>
      </c>
      <c r="G468" s="199">
        <v>0</v>
      </c>
      <c r="H468" s="208">
        <v>9.8351517546322071</v>
      </c>
      <c r="I468" s="199"/>
    </row>
    <row r="469" spans="1:9" x14ac:dyDescent="0.45">
      <c r="A469" s="199">
        <v>167793</v>
      </c>
      <c r="B469" s="199"/>
      <c r="C469" s="199">
        <v>100</v>
      </c>
      <c r="D469" s="199" t="s">
        <v>112</v>
      </c>
      <c r="E469" s="199">
        <v>1901</v>
      </c>
      <c r="F469" s="199" t="s">
        <v>108</v>
      </c>
      <c r="G469" s="199">
        <v>0</v>
      </c>
      <c r="H469" s="208">
        <v>3.7512686381888112</v>
      </c>
      <c r="I469" s="199"/>
    </row>
    <row r="470" spans="1:9" x14ac:dyDescent="0.45">
      <c r="A470" s="199">
        <v>119752</v>
      </c>
      <c r="B470" s="199"/>
      <c r="C470" s="199">
        <v>110</v>
      </c>
      <c r="D470" s="199" t="s">
        <v>109</v>
      </c>
      <c r="E470" s="199">
        <v>1901</v>
      </c>
      <c r="F470" s="199" t="s">
        <v>108</v>
      </c>
      <c r="G470" s="199"/>
      <c r="H470" s="208">
        <v>178.8790512910694</v>
      </c>
      <c r="I470" s="199"/>
    </row>
    <row r="471" spans="1:9" x14ac:dyDescent="0.45">
      <c r="A471" s="199">
        <v>122524</v>
      </c>
      <c r="B471" s="199"/>
      <c r="C471" s="199">
        <v>225</v>
      </c>
      <c r="D471" s="199" t="s">
        <v>109</v>
      </c>
      <c r="E471" s="199">
        <v>1901</v>
      </c>
      <c r="F471" s="199" t="s">
        <v>108</v>
      </c>
      <c r="G471" s="199"/>
      <c r="H471" s="208">
        <v>151.23371644494361</v>
      </c>
      <c r="I471" s="199"/>
    </row>
    <row r="472" spans="1:9" x14ac:dyDescent="0.45">
      <c r="A472" s="199">
        <v>119751</v>
      </c>
      <c r="B472" s="199"/>
      <c r="C472" s="199">
        <v>110</v>
      </c>
      <c r="D472" s="199" t="s">
        <v>109</v>
      </c>
      <c r="E472" s="199">
        <v>1901</v>
      </c>
      <c r="F472" s="199" t="s">
        <v>108</v>
      </c>
      <c r="G472" s="199"/>
      <c r="H472" s="208">
        <v>244.86913074390699</v>
      </c>
      <c r="I472" s="199"/>
    </row>
    <row r="473" spans="1:9" x14ac:dyDescent="0.45">
      <c r="A473" s="199">
        <v>134145</v>
      </c>
      <c r="B473" s="199"/>
      <c r="C473" s="199">
        <v>160</v>
      </c>
      <c r="D473" s="199" t="s">
        <v>109</v>
      </c>
      <c r="E473" s="199">
        <v>1901</v>
      </c>
      <c r="F473" s="199" t="s">
        <v>108</v>
      </c>
      <c r="G473" s="199">
        <v>1</v>
      </c>
      <c r="H473" s="208">
        <v>95.952084525161425</v>
      </c>
      <c r="I473" s="199"/>
    </row>
    <row r="474" spans="1:9" x14ac:dyDescent="0.45">
      <c r="A474" s="199">
        <v>134150</v>
      </c>
      <c r="B474" s="199"/>
      <c r="C474" s="199">
        <v>90</v>
      </c>
      <c r="D474" s="199" t="s">
        <v>109</v>
      </c>
      <c r="E474" s="199">
        <v>1901</v>
      </c>
      <c r="F474" s="199" t="s">
        <v>108</v>
      </c>
      <c r="G474" s="199">
        <v>1</v>
      </c>
      <c r="H474" s="208">
        <v>32.11383840397118</v>
      </c>
      <c r="I474" s="199"/>
    </row>
    <row r="475" spans="1:9" x14ac:dyDescent="0.45">
      <c r="A475" s="199">
        <v>121461</v>
      </c>
      <c r="B475" s="199"/>
      <c r="C475" s="199">
        <v>90</v>
      </c>
      <c r="D475" s="199" t="s">
        <v>109</v>
      </c>
      <c r="E475" s="199">
        <v>1901</v>
      </c>
      <c r="F475" s="199" t="s">
        <v>108</v>
      </c>
      <c r="G475" s="199"/>
      <c r="H475" s="208">
        <v>27.81741281748501</v>
      </c>
      <c r="I475" s="199"/>
    </row>
    <row r="476" spans="1:9" x14ac:dyDescent="0.45">
      <c r="A476" s="199">
        <v>134829</v>
      </c>
      <c r="B476" s="199"/>
      <c r="C476" s="199"/>
      <c r="D476" s="199"/>
      <c r="E476" s="199">
        <v>1901</v>
      </c>
      <c r="F476" s="199" t="s">
        <v>108</v>
      </c>
      <c r="G476" s="199">
        <v>1</v>
      </c>
      <c r="H476" s="208">
        <v>4.9929639848474796</v>
      </c>
      <c r="I476" s="199"/>
    </row>
    <row r="477" spans="1:9" x14ac:dyDescent="0.45">
      <c r="A477" s="199"/>
      <c r="B477" s="199"/>
      <c r="C477" s="199">
        <v>90</v>
      </c>
      <c r="D477" s="199" t="s">
        <v>176</v>
      </c>
      <c r="E477" s="199">
        <v>1901</v>
      </c>
      <c r="F477" s="199"/>
      <c r="G477" s="199"/>
      <c r="H477" s="208">
        <v>6.9808656679441841</v>
      </c>
      <c r="I477" s="199"/>
    </row>
    <row r="478" spans="1:9" x14ac:dyDescent="0.45">
      <c r="A478" s="199"/>
      <c r="B478" s="199"/>
      <c r="C478" s="199"/>
      <c r="D478" s="199"/>
      <c r="E478" s="199">
        <v>1901</v>
      </c>
      <c r="F478" s="199"/>
      <c r="G478" s="199"/>
      <c r="H478" s="208">
        <v>8.0707067975151343</v>
      </c>
      <c r="I478" s="199"/>
    </row>
    <row r="479" spans="1:9" x14ac:dyDescent="0.45">
      <c r="A479" s="199"/>
      <c r="B479" s="199"/>
      <c r="C479" s="199"/>
      <c r="D479" s="199"/>
      <c r="E479" s="199">
        <v>1901</v>
      </c>
      <c r="F479" s="199"/>
      <c r="G479" s="199"/>
      <c r="H479" s="208">
        <v>16.860996469622862</v>
      </c>
      <c r="I479" s="199"/>
    </row>
    <row r="480" spans="1:9" x14ac:dyDescent="0.45">
      <c r="A480" s="199">
        <v>121461</v>
      </c>
      <c r="B480" s="199"/>
      <c r="C480" s="199">
        <v>90</v>
      </c>
      <c r="D480" s="199" t="s">
        <v>109</v>
      </c>
      <c r="E480" s="199">
        <v>1901</v>
      </c>
      <c r="F480" s="199" t="s">
        <v>108</v>
      </c>
      <c r="G480" s="199"/>
      <c r="H480" s="208">
        <v>34.872878701434921</v>
      </c>
      <c r="I480" s="199"/>
    </row>
    <row r="481" spans="1:9" x14ac:dyDescent="0.45">
      <c r="A481" s="199">
        <v>125078</v>
      </c>
      <c r="B481" s="199"/>
      <c r="C481" s="199">
        <v>160</v>
      </c>
      <c r="D481" s="199" t="s">
        <v>109</v>
      </c>
      <c r="E481" s="199">
        <v>1901</v>
      </c>
      <c r="F481" s="199" t="s">
        <v>108</v>
      </c>
      <c r="G481" s="199">
        <v>0</v>
      </c>
      <c r="H481" s="208">
        <v>433.53845412951</v>
      </c>
      <c r="I481" s="199"/>
    </row>
    <row r="482" spans="1:9" x14ac:dyDescent="0.45">
      <c r="A482" s="199">
        <v>134333</v>
      </c>
      <c r="B482" s="199"/>
      <c r="C482" s="199">
        <v>200</v>
      </c>
      <c r="D482" s="199"/>
      <c r="E482" s="199">
        <v>1901</v>
      </c>
      <c r="F482" s="199" t="s">
        <v>108</v>
      </c>
      <c r="G482" s="199">
        <v>1</v>
      </c>
      <c r="H482" s="208">
        <v>101.7100679810741</v>
      </c>
      <c r="I482" s="199"/>
    </row>
    <row r="483" spans="1:9" x14ac:dyDescent="0.45">
      <c r="A483" s="199">
        <v>134334</v>
      </c>
      <c r="B483" s="199"/>
      <c r="C483" s="199">
        <v>200</v>
      </c>
      <c r="D483" s="199" t="s">
        <v>109</v>
      </c>
      <c r="E483" s="199">
        <v>1901</v>
      </c>
      <c r="F483" s="199" t="s">
        <v>108</v>
      </c>
      <c r="G483" s="199">
        <v>1</v>
      </c>
      <c r="H483" s="208">
        <v>3.558813821408378</v>
      </c>
      <c r="I483" s="199"/>
    </row>
    <row r="484" spans="1:9" x14ac:dyDescent="0.45">
      <c r="A484" s="199">
        <v>134336</v>
      </c>
      <c r="B484" s="199"/>
      <c r="C484" s="199">
        <v>90</v>
      </c>
      <c r="D484" s="199" t="s">
        <v>109</v>
      </c>
      <c r="E484" s="199">
        <v>1901</v>
      </c>
      <c r="F484" s="199" t="s">
        <v>108</v>
      </c>
      <c r="G484" s="199">
        <v>1</v>
      </c>
      <c r="H484" s="208">
        <v>283.46359649180067</v>
      </c>
      <c r="I484" s="199"/>
    </row>
    <row r="485" spans="1:9" x14ac:dyDescent="0.45">
      <c r="A485" s="199">
        <v>134337</v>
      </c>
      <c r="B485" s="199"/>
      <c r="C485" s="199"/>
      <c r="D485" s="199"/>
      <c r="E485" s="199">
        <v>1901</v>
      </c>
      <c r="F485" s="199" t="s">
        <v>108</v>
      </c>
      <c r="G485" s="199">
        <v>1</v>
      </c>
      <c r="H485" s="208">
        <v>21.441815953663571</v>
      </c>
      <c r="I485" s="199"/>
    </row>
    <row r="486" spans="1:9" x14ac:dyDescent="0.45">
      <c r="A486" s="199">
        <v>134338</v>
      </c>
      <c r="B486" s="199"/>
      <c r="C486" s="199">
        <v>90</v>
      </c>
      <c r="D486" s="199" t="s">
        <v>109</v>
      </c>
      <c r="E486" s="199">
        <v>1901</v>
      </c>
      <c r="F486" s="199" t="s">
        <v>108</v>
      </c>
      <c r="G486" s="199">
        <v>1</v>
      </c>
      <c r="H486" s="208">
        <v>15.60494890748444</v>
      </c>
      <c r="I486" s="199"/>
    </row>
    <row r="487" spans="1:9" x14ac:dyDescent="0.45">
      <c r="A487" s="199">
        <v>134820</v>
      </c>
      <c r="B487" s="199"/>
      <c r="C487" s="199">
        <v>90</v>
      </c>
      <c r="D487" s="199" t="s">
        <v>109</v>
      </c>
      <c r="E487" s="199">
        <v>1901</v>
      </c>
      <c r="F487" s="199" t="s">
        <v>108</v>
      </c>
      <c r="G487" s="199">
        <v>1</v>
      </c>
      <c r="H487" s="208">
        <v>18.734198278935221</v>
      </c>
      <c r="I487" s="199"/>
    </row>
    <row r="488" spans="1:9" x14ac:dyDescent="0.45">
      <c r="A488" s="199">
        <v>134821</v>
      </c>
      <c r="B488" s="199"/>
      <c r="C488" s="199">
        <v>90</v>
      </c>
      <c r="D488" s="199" t="s">
        <v>109</v>
      </c>
      <c r="E488" s="199">
        <v>1901</v>
      </c>
      <c r="F488" s="199" t="s">
        <v>108</v>
      </c>
      <c r="G488" s="199">
        <v>1</v>
      </c>
      <c r="H488" s="208">
        <v>18.98955507407447</v>
      </c>
      <c r="I488" s="199"/>
    </row>
    <row r="489" spans="1:9" x14ac:dyDescent="0.45">
      <c r="A489" s="199">
        <v>134822</v>
      </c>
      <c r="B489" s="199"/>
      <c r="C489" s="199">
        <v>90</v>
      </c>
      <c r="D489" s="199" t="s">
        <v>109</v>
      </c>
      <c r="E489" s="199">
        <v>1901</v>
      </c>
      <c r="F489" s="199" t="s">
        <v>108</v>
      </c>
      <c r="G489" s="199">
        <v>1</v>
      </c>
      <c r="H489" s="208">
        <v>29.545646452805599</v>
      </c>
      <c r="I489" s="199"/>
    </row>
    <row r="490" spans="1:9" x14ac:dyDescent="0.45">
      <c r="A490" s="199">
        <v>134823</v>
      </c>
      <c r="B490" s="199"/>
      <c r="C490" s="199">
        <v>90</v>
      </c>
      <c r="D490" s="199" t="s">
        <v>109</v>
      </c>
      <c r="E490" s="199">
        <v>1901</v>
      </c>
      <c r="F490" s="199" t="s">
        <v>108</v>
      </c>
      <c r="G490" s="199">
        <v>1</v>
      </c>
      <c r="H490" s="208">
        <v>20.249940689268229</v>
      </c>
      <c r="I490" s="199"/>
    </row>
    <row r="491" spans="1:9" x14ac:dyDescent="0.45">
      <c r="A491" s="199">
        <v>134824</v>
      </c>
      <c r="B491" s="199"/>
      <c r="C491" s="199">
        <v>90</v>
      </c>
      <c r="D491" s="199" t="s">
        <v>109</v>
      </c>
      <c r="E491" s="199">
        <v>1901</v>
      </c>
      <c r="F491" s="199" t="s">
        <v>108</v>
      </c>
      <c r="G491" s="199">
        <v>1</v>
      </c>
      <c r="H491" s="208">
        <v>19.883848364523121</v>
      </c>
      <c r="I491" s="199"/>
    </row>
    <row r="492" spans="1:9" x14ac:dyDescent="0.45">
      <c r="A492" s="199">
        <v>134829</v>
      </c>
      <c r="B492" s="199"/>
      <c r="C492" s="199"/>
      <c r="D492" s="199"/>
      <c r="E492" s="199">
        <v>1901</v>
      </c>
      <c r="F492" s="199" t="s">
        <v>108</v>
      </c>
      <c r="G492" s="199">
        <v>1</v>
      </c>
      <c r="H492" s="208">
        <v>29.920957947407171</v>
      </c>
      <c r="I492" s="199"/>
    </row>
    <row r="493" spans="1:9" x14ac:dyDescent="0.45">
      <c r="A493" s="199">
        <v>145712</v>
      </c>
      <c r="B493" s="199"/>
      <c r="C493" s="199">
        <v>100</v>
      </c>
      <c r="D493" s="199" t="s">
        <v>112</v>
      </c>
      <c r="E493" s="199">
        <v>1901</v>
      </c>
      <c r="F493" s="199" t="s">
        <v>108</v>
      </c>
      <c r="G493" s="199"/>
      <c r="H493" s="208">
        <v>180.9319403766446</v>
      </c>
      <c r="I493" s="199"/>
    </row>
    <row r="494" spans="1:9" x14ac:dyDescent="0.45">
      <c r="A494" s="199">
        <v>122940</v>
      </c>
      <c r="B494" s="199"/>
      <c r="C494" s="199">
        <v>90</v>
      </c>
      <c r="D494" s="199" t="s">
        <v>109</v>
      </c>
      <c r="E494" s="199">
        <v>1901</v>
      </c>
      <c r="F494" s="199" t="s">
        <v>108</v>
      </c>
      <c r="G494" s="199">
        <v>1</v>
      </c>
      <c r="H494" s="208">
        <v>27.27886705221594</v>
      </c>
      <c r="I494" s="199"/>
    </row>
    <row r="495" spans="1:9" x14ac:dyDescent="0.45">
      <c r="A495" s="199">
        <v>123099</v>
      </c>
      <c r="B495" s="199"/>
      <c r="C495" s="199">
        <v>110</v>
      </c>
      <c r="D495" s="199" t="s">
        <v>109</v>
      </c>
      <c r="E495" s="199">
        <v>1901</v>
      </c>
      <c r="F495" s="199" t="s">
        <v>108</v>
      </c>
      <c r="G495" s="199"/>
      <c r="H495" s="208">
        <v>107.707550445306</v>
      </c>
      <c r="I495" s="199"/>
    </row>
    <row r="496" spans="1:9" x14ac:dyDescent="0.45">
      <c r="A496" s="199"/>
      <c r="B496" s="199"/>
      <c r="C496" s="199">
        <v>110</v>
      </c>
      <c r="D496" s="199" t="s">
        <v>109</v>
      </c>
      <c r="E496" s="199">
        <v>1901</v>
      </c>
      <c r="F496" s="199"/>
      <c r="G496" s="199"/>
      <c r="H496" s="208">
        <v>0.40309386558214599</v>
      </c>
      <c r="I496" s="199"/>
    </row>
    <row r="497" spans="1:9" x14ac:dyDescent="0.45">
      <c r="A497" s="199">
        <v>100392</v>
      </c>
      <c r="B497" s="199"/>
      <c r="C497" s="199"/>
      <c r="D497" s="199"/>
      <c r="E497" s="199">
        <v>1901</v>
      </c>
      <c r="F497" s="199" t="s">
        <v>108</v>
      </c>
      <c r="G497" s="199"/>
      <c r="H497" s="208">
        <v>1.9487227582262101</v>
      </c>
      <c r="I497" s="199"/>
    </row>
    <row r="498" spans="1:9" x14ac:dyDescent="0.45">
      <c r="A498" s="199">
        <v>100394</v>
      </c>
      <c r="B498" s="199"/>
      <c r="C498" s="199"/>
      <c r="D498" s="199"/>
      <c r="E498" s="199">
        <v>1901</v>
      </c>
      <c r="F498" s="199" t="s">
        <v>108</v>
      </c>
      <c r="G498" s="199">
        <v>0</v>
      </c>
      <c r="H498" s="208">
        <v>25.557475449418931</v>
      </c>
      <c r="I498" s="199"/>
    </row>
    <row r="499" spans="1:9" x14ac:dyDescent="0.45">
      <c r="A499" s="199">
        <v>108261</v>
      </c>
      <c r="B499" s="199"/>
      <c r="C499" s="199"/>
      <c r="D499" s="199"/>
      <c r="E499" s="199">
        <v>1901</v>
      </c>
      <c r="F499" s="199" t="s">
        <v>108</v>
      </c>
      <c r="G499" s="199">
        <v>1</v>
      </c>
      <c r="H499" s="208">
        <v>66.35407283000508</v>
      </c>
      <c r="I499" s="199"/>
    </row>
    <row r="500" spans="1:9" x14ac:dyDescent="0.45">
      <c r="A500" s="199">
        <v>133821</v>
      </c>
      <c r="B500" s="199"/>
      <c r="C500" s="199">
        <v>25</v>
      </c>
      <c r="D500" s="199"/>
      <c r="E500" s="199">
        <v>1901</v>
      </c>
      <c r="F500" s="199" t="s">
        <v>108</v>
      </c>
      <c r="G500" s="199">
        <v>1</v>
      </c>
      <c r="H500" s="208">
        <v>31.865994813335579</v>
      </c>
      <c r="I500" s="199"/>
    </row>
    <row r="501" spans="1:9" x14ac:dyDescent="0.45">
      <c r="A501" s="199">
        <v>165872</v>
      </c>
      <c r="B501" s="199"/>
      <c r="C501" s="199"/>
      <c r="D501" s="199"/>
      <c r="E501" s="199">
        <v>0</v>
      </c>
      <c r="F501" s="199" t="s">
        <v>108</v>
      </c>
      <c r="G501" s="199">
        <v>0</v>
      </c>
      <c r="H501" s="208">
        <v>13.597975753393539</v>
      </c>
      <c r="I501" s="199"/>
    </row>
    <row r="502" spans="1:9" x14ac:dyDescent="0.45">
      <c r="A502" s="199">
        <v>134656</v>
      </c>
      <c r="B502" s="199"/>
      <c r="C502" s="199">
        <v>100</v>
      </c>
      <c r="D502" s="199"/>
      <c r="E502" s="199">
        <v>1901</v>
      </c>
      <c r="F502" s="199" t="s">
        <v>108</v>
      </c>
      <c r="G502" s="199">
        <v>1</v>
      </c>
      <c r="H502" s="208">
        <v>3.271258335430514</v>
      </c>
      <c r="I502" s="199"/>
    </row>
    <row r="503" spans="1:9" x14ac:dyDescent="0.45">
      <c r="A503" s="199">
        <v>99604</v>
      </c>
      <c r="B503" s="199"/>
      <c r="C503" s="199">
        <v>50</v>
      </c>
      <c r="D503" s="199" t="s">
        <v>109</v>
      </c>
      <c r="E503" s="199">
        <v>1901</v>
      </c>
      <c r="F503" s="199" t="s">
        <v>108</v>
      </c>
      <c r="G503" s="199"/>
      <c r="H503" s="208">
        <v>54.960903716016297</v>
      </c>
      <c r="I503" s="199"/>
    </row>
    <row r="504" spans="1:9" x14ac:dyDescent="0.45">
      <c r="A504" s="199">
        <v>134647</v>
      </c>
      <c r="B504" s="199"/>
      <c r="C504" s="199">
        <v>90</v>
      </c>
      <c r="D504" s="199"/>
      <c r="E504" s="199">
        <v>1901</v>
      </c>
      <c r="F504" s="199" t="s">
        <v>108</v>
      </c>
      <c r="G504" s="199">
        <v>1</v>
      </c>
      <c r="H504" s="208">
        <v>3.5414489841499042</v>
      </c>
      <c r="I504" s="199"/>
    </row>
    <row r="505" spans="1:9" x14ac:dyDescent="0.45">
      <c r="A505" s="199">
        <v>99631</v>
      </c>
      <c r="B505" s="199"/>
      <c r="C505" s="199">
        <v>200</v>
      </c>
      <c r="D505" s="199" t="s">
        <v>112</v>
      </c>
      <c r="E505" s="199">
        <v>1979</v>
      </c>
      <c r="F505" s="199" t="s">
        <v>108</v>
      </c>
      <c r="G505" s="199"/>
      <c r="H505" s="208">
        <v>50.876418832484262</v>
      </c>
      <c r="I505" s="199"/>
    </row>
    <row r="506" spans="1:9" x14ac:dyDescent="0.45">
      <c r="A506" s="199">
        <v>99633</v>
      </c>
      <c r="B506" s="199"/>
      <c r="C506" s="199">
        <v>100</v>
      </c>
      <c r="D506" s="199" t="s">
        <v>112</v>
      </c>
      <c r="E506" s="199">
        <v>1979</v>
      </c>
      <c r="F506" s="199" t="s">
        <v>108</v>
      </c>
      <c r="G506" s="199"/>
      <c r="H506" s="208">
        <v>67.747199709471772</v>
      </c>
      <c r="I506" s="199"/>
    </row>
    <row r="507" spans="1:9" x14ac:dyDescent="0.45">
      <c r="A507" s="199">
        <v>99634</v>
      </c>
      <c r="B507" s="199"/>
      <c r="C507" s="199">
        <v>150</v>
      </c>
      <c r="D507" s="199" t="s">
        <v>112</v>
      </c>
      <c r="E507" s="199">
        <v>1979</v>
      </c>
      <c r="F507" s="199" t="s">
        <v>108</v>
      </c>
      <c r="G507" s="199"/>
      <c r="H507" s="208">
        <v>104.39381800804961</v>
      </c>
      <c r="I507" s="199"/>
    </row>
    <row r="508" spans="1:9" x14ac:dyDescent="0.45">
      <c r="A508" s="199">
        <v>106152</v>
      </c>
      <c r="B508" s="199"/>
      <c r="C508" s="199">
        <v>65</v>
      </c>
      <c r="D508" s="199" t="s">
        <v>112</v>
      </c>
      <c r="E508" s="199">
        <v>1901</v>
      </c>
      <c r="F508" s="199" t="s">
        <v>108</v>
      </c>
      <c r="G508" s="199"/>
      <c r="H508" s="208">
        <v>22.762602554728179</v>
      </c>
      <c r="I508" s="199"/>
    </row>
    <row r="509" spans="1:9" x14ac:dyDescent="0.45">
      <c r="A509" s="199">
        <v>134185</v>
      </c>
      <c r="B509" s="199"/>
      <c r="C509" s="199">
        <v>160</v>
      </c>
      <c r="D509" s="199" t="s">
        <v>109</v>
      </c>
      <c r="E509" s="199">
        <v>1901</v>
      </c>
      <c r="F509" s="199" t="s">
        <v>108</v>
      </c>
      <c r="G509" s="199">
        <v>1</v>
      </c>
      <c r="H509" s="208">
        <v>165.61928643585651</v>
      </c>
      <c r="I509" s="199"/>
    </row>
    <row r="510" spans="1:9" x14ac:dyDescent="0.45">
      <c r="A510" s="199">
        <v>134188</v>
      </c>
      <c r="B510" s="199"/>
      <c r="C510" s="199">
        <v>100</v>
      </c>
      <c r="D510" s="199" t="s">
        <v>112</v>
      </c>
      <c r="E510" s="199">
        <v>1977</v>
      </c>
      <c r="F510" s="199" t="s">
        <v>108</v>
      </c>
      <c r="G510" s="199">
        <v>1</v>
      </c>
      <c r="H510" s="208">
        <v>296.78859226378609</v>
      </c>
      <c r="I510" s="199"/>
    </row>
    <row r="511" spans="1:9" x14ac:dyDescent="0.45">
      <c r="A511" s="199">
        <v>134189</v>
      </c>
      <c r="B511" s="199"/>
      <c r="C511" s="199">
        <v>100</v>
      </c>
      <c r="D511" s="199" t="s">
        <v>112</v>
      </c>
      <c r="E511" s="199">
        <v>1901</v>
      </c>
      <c r="F511" s="199" t="s">
        <v>108</v>
      </c>
      <c r="G511" s="199">
        <v>1</v>
      </c>
      <c r="H511" s="208">
        <v>63.238817844694353</v>
      </c>
      <c r="I511" s="199" t="s">
        <v>183</v>
      </c>
    </row>
    <row r="512" spans="1:9" x14ac:dyDescent="0.45">
      <c r="A512" s="199">
        <v>134190</v>
      </c>
      <c r="B512" s="199"/>
      <c r="C512" s="199"/>
      <c r="D512" s="199"/>
      <c r="E512" s="199">
        <v>1901</v>
      </c>
      <c r="F512" s="199" t="s">
        <v>108</v>
      </c>
      <c r="G512" s="199">
        <v>1</v>
      </c>
      <c r="H512" s="208">
        <v>34.284326340316888</v>
      </c>
      <c r="I512" s="199"/>
    </row>
    <row r="513" spans="1:9" x14ac:dyDescent="0.45">
      <c r="A513" s="199">
        <v>134206</v>
      </c>
      <c r="B513" s="199"/>
      <c r="C513" s="199">
        <v>100</v>
      </c>
      <c r="D513" s="199" t="s">
        <v>112</v>
      </c>
      <c r="E513" s="199">
        <v>1901</v>
      </c>
      <c r="F513" s="199" t="s">
        <v>108</v>
      </c>
      <c r="G513" s="199">
        <v>1</v>
      </c>
      <c r="H513" s="208">
        <v>129.5003394366407</v>
      </c>
      <c r="I513" s="199"/>
    </row>
    <row r="514" spans="1:9" x14ac:dyDescent="0.45">
      <c r="A514" s="199">
        <v>106212</v>
      </c>
      <c r="B514" s="199"/>
      <c r="C514" s="199">
        <v>50</v>
      </c>
      <c r="D514" s="199" t="s">
        <v>112</v>
      </c>
      <c r="E514" s="199">
        <v>1970</v>
      </c>
      <c r="F514" s="199" t="s">
        <v>108</v>
      </c>
      <c r="G514" s="199"/>
      <c r="H514" s="208">
        <v>37.182500365756923</v>
      </c>
      <c r="I514" s="199"/>
    </row>
    <row r="515" spans="1:9" x14ac:dyDescent="0.45">
      <c r="A515" s="199">
        <v>150239</v>
      </c>
      <c r="B515" s="199"/>
      <c r="C515" s="199">
        <v>75</v>
      </c>
      <c r="D515" s="199" t="s">
        <v>109</v>
      </c>
      <c r="E515" s="199">
        <v>0</v>
      </c>
      <c r="F515" s="199" t="s">
        <v>108</v>
      </c>
      <c r="G515" s="199">
        <v>1</v>
      </c>
      <c r="H515" s="208">
        <v>2.3910397524175502</v>
      </c>
      <c r="I515" s="199"/>
    </row>
    <row r="516" spans="1:9" x14ac:dyDescent="0.45">
      <c r="A516" s="199">
        <v>101742</v>
      </c>
      <c r="B516" s="199"/>
      <c r="C516" s="199"/>
      <c r="D516" s="199"/>
      <c r="E516" s="199">
        <v>1901</v>
      </c>
      <c r="F516" s="199" t="s">
        <v>108</v>
      </c>
      <c r="G516" s="199"/>
      <c r="H516" s="208">
        <v>1.0818320478694281</v>
      </c>
      <c r="I516" s="199"/>
    </row>
    <row r="517" spans="1:9" x14ac:dyDescent="0.45">
      <c r="A517" s="199">
        <v>106320</v>
      </c>
      <c r="B517" s="199"/>
      <c r="C517" s="199">
        <v>25</v>
      </c>
      <c r="D517" s="199" t="s">
        <v>111</v>
      </c>
      <c r="E517" s="199">
        <v>1901</v>
      </c>
      <c r="F517" s="199" t="s">
        <v>108</v>
      </c>
      <c r="G517" s="199"/>
      <c r="H517" s="208">
        <v>20.227730207249621</v>
      </c>
      <c r="I517" s="199"/>
    </row>
    <row r="518" spans="1:9" x14ac:dyDescent="0.45">
      <c r="A518" s="199">
        <v>101631</v>
      </c>
      <c r="B518" s="199"/>
      <c r="C518" s="199"/>
      <c r="D518" s="199"/>
      <c r="E518" s="199">
        <v>1901</v>
      </c>
      <c r="F518" s="199" t="s">
        <v>108</v>
      </c>
      <c r="G518" s="199"/>
      <c r="H518" s="208">
        <v>1.2865367012413349</v>
      </c>
      <c r="I518" s="199"/>
    </row>
    <row r="519" spans="1:9" x14ac:dyDescent="0.45">
      <c r="A519" s="199">
        <v>112108</v>
      </c>
      <c r="B519" s="199"/>
      <c r="C519" s="199"/>
      <c r="D519" s="199"/>
      <c r="E519" s="199">
        <v>1901</v>
      </c>
      <c r="F519" s="199" t="s">
        <v>108</v>
      </c>
      <c r="G519" s="199"/>
      <c r="H519" s="208">
        <v>45.168288024858413</v>
      </c>
      <c r="I519" s="199"/>
    </row>
    <row r="520" spans="1:9" x14ac:dyDescent="0.45">
      <c r="A520" s="199">
        <v>134187</v>
      </c>
      <c r="B520" s="199"/>
      <c r="C520" s="199"/>
      <c r="D520" s="199"/>
      <c r="E520" s="199">
        <v>1901</v>
      </c>
      <c r="F520" s="199" t="s">
        <v>108</v>
      </c>
      <c r="G520" s="199">
        <v>1</v>
      </c>
      <c r="H520" s="208">
        <v>18.742180649664359</v>
      </c>
      <c r="I520" s="199"/>
    </row>
    <row r="521" spans="1:9" x14ac:dyDescent="0.45">
      <c r="A521" s="199"/>
      <c r="B521" s="199"/>
      <c r="C521" s="199"/>
      <c r="D521" s="199"/>
      <c r="E521" s="199">
        <v>1901</v>
      </c>
      <c r="F521" s="199"/>
      <c r="G521" s="199"/>
      <c r="H521" s="208">
        <v>1.713301463644981</v>
      </c>
      <c r="I521" s="199"/>
    </row>
    <row r="522" spans="1:9" x14ac:dyDescent="0.45">
      <c r="A522" s="199">
        <v>99843</v>
      </c>
      <c r="B522" s="199"/>
      <c r="C522" s="199">
        <v>25</v>
      </c>
      <c r="D522" s="199" t="s">
        <v>115</v>
      </c>
      <c r="E522" s="199">
        <v>1900</v>
      </c>
      <c r="F522" s="199" t="s">
        <v>108</v>
      </c>
      <c r="G522" s="199"/>
      <c r="H522" s="208">
        <v>20.668342938061279</v>
      </c>
      <c r="I522" s="199" t="s">
        <v>339</v>
      </c>
    </row>
    <row r="523" spans="1:9" x14ac:dyDescent="0.45">
      <c r="A523" s="199">
        <v>99951</v>
      </c>
      <c r="B523" s="199"/>
      <c r="C523" s="199">
        <v>100</v>
      </c>
      <c r="D523" s="199" t="s">
        <v>112</v>
      </c>
      <c r="E523" s="199">
        <v>1901</v>
      </c>
      <c r="F523" s="199" t="s">
        <v>108</v>
      </c>
      <c r="G523" s="199">
        <v>1</v>
      </c>
      <c r="H523" s="208">
        <v>116.0071331225862</v>
      </c>
      <c r="I523" s="199"/>
    </row>
    <row r="524" spans="1:9" x14ac:dyDescent="0.45">
      <c r="A524" s="199">
        <v>103449</v>
      </c>
      <c r="B524" s="199"/>
      <c r="C524" s="199"/>
      <c r="D524" s="199"/>
      <c r="E524" s="199">
        <v>1900</v>
      </c>
      <c r="F524" s="199" t="s">
        <v>108</v>
      </c>
      <c r="G524" s="199"/>
      <c r="H524" s="208">
        <v>110.9362237741999</v>
      </c>
      <c r="I524" s="199" t="s">
        <v>341</v>
      </c>
    </row>
    <row r="525" spans="1:9" x14ac:dyDescent="0.45">
      <c r="A525" s="199">
        <v>125426</v>
      </c>
      <c r="B525" s="199"/>
      <c r="C525" s="199"/>
      <c r="D525" s="199"/>
      <c r="E525" s="199">
        <v>1900</v>
      </c>
      <c r="F525" s="199" t="s">
        <v>108</v>
      </c>
      <c r="G525" s="199">
        <v>0</v>
      </c>
      <c r="H525" s="208">
        <v>41.187976232368307</v>
      </c>
      <c r="I525" s="199" t="s">
        <v>339</v>
      </c>
    </row>
    <row r="526" spans="1:9" x14ac:dyDescent="0.45">
      <c r="A526" s="199">
        <v>134254</v>
      </c>
      <c r="B526" s="199"/>
      <c r="C526" s="199">
        <v>100</v>
      </c>
      <c r="D526" s="199" t="s">
        <v>112</v>
      </c>
      <c r="E526" s="199">
        <v>1901</v>
      </c>
      <c r="F526" s="199" t="s">
        <v>108</v>
      </c>
      <c r="G526" s="199">
        <v>1</v>
      </c>
      <c r="H526" s="208">
        <v>246.27811339421311</v>
      </c>
      <c r="I526" s="199"/>
    </row>
    <row r="527" spans="1:9" x14ac:dyDescent="0.45">
      <c r="A527" s="199">
        <v>108608</v>
      </c>
      <c r="B527" s="199"/>
      <c r="C527" s="199">
        <v>110</v>
      </c>
      <c r="D527" s="199" t="s">
        <v>109</v>
      </c>
      <c r="E527" s="199">
        <v>1901</v>
      </c>
      <c r="F527" s="199" t="s">
        <v>108</v>
      </c>
      <c r="G527" s="199"/>
      <c r="H527" s="208">
        <v>49.281307414817633</v>
      </c>
      <c r="I527" s="199"/>
    </row>
    <row r="528" spans="1:9" x14ac:dyDescent="0.45">
      <c r="A528" s="199">
        <v>108609</v>
      </c>
      <c r="B528" s="199"/>
      <c r="C528" s="199">
        <v>110</v>
      </c>
      <c r="D528" s="199" t="s">
        <v>109</v>
      </c>
      <c r="E528" s="199">
        <v>1901</v>
      </c>
      <c r="F528" s="199" t="s">
        <v>108</v>
      </c>
      <c r="G528" s="199">
        <v>0</v>
      </c>
      <c r="H528" s="208">
        <v>36.264122615770589</v>
      </c>
      <c r="I528" s="199"/>
    </row>
    <row r="529" spans="1:9" x14ac:dyDescent="0.45">
      <c r="A529" s="199">
        <v>134255</v>
      </c>
      <c r="B529" s="199"/>
      <c r="C529" s="199">
        <v>75</v>
      </c>
      <c r="D529" s="199" t="s">
        <v>109</v>
      </c>
      <c r="E529" s="199">
        <v>1901</v>
      </c>
      <c r="F529" s="199" t="s">
        <v>108</v>
      </c>
      <c r="G529" s="199">
        <v>1</v>
      </c>
      <c r="H529" s="208">
        <v>384.94429518685138</v>
      </c>
      <c r="I529" s="199"/>
    </row>
    <row r="530" spans="1:9" x14ac:dyDescent="0.45">
      <c r="A530" s="199">
        <v>99664</v>
      </c>
      <c r="B530" s="199"/>
      <c r="C530" s="199">
        <v>100</v>
      </c>
      <c r="D530" s="199" t="s">
        <v>112</v>
      </c>
      <c r="E530" s="199">
        <v>1973</v>
      </c>
      <c r="F530" s="199" t="s">
        <v>108</v>
      </c>
      <c r="G530" s="199"/>
      <c r="H530" s="208">
        <v>31.053106063212951</v>
      </c>
      <c r="I530" s="199"/>
    </row>
    <row r="531" spans="1:9" x14ac:dyDescent="0.45">
      <c r="A531" s="199">
        <v>101287</v>
      </c>
      <c r="B531" s="199"/>
      <c r="C531" s="199"/>
      <c r="D531" s="199"/>
      <c r="E531" s="199">
        <v>1901</v>
      </c>
      <c r="F531" s="199" t="s">
        <v>108</v>
      </c>
      <c r="G531" s="199"/>
      <c r="H531" s="208">
        <v>4.9448556847179796</v>
      </c>
      <c r="I531" s="199"/>
    </row>
    <row r="532" spans="1:9" x14ac:dyDescent="0.45">
      <c r="A532" s="199">
        <v>113084</v>
      </c>
      <c r="B532" s="199"/>
      <c r="C532" s="199">
        <v>50</v>
      </c>
      <c r="D532" s="199" t="s">
        <v>111</v>
      </c>
      <c r="E532" s="199">
        <v>1901</v>
      </c>
      <c r="F532" s="199" t="s">
        <v>108</v>
      </c>
      <c r="G532" s="199"/>
      <c r="H532" s="208">
        <v>88.331368483440471</v>
      </c>
      <c r="I532" s="199"/>
    </row>
    <row r="533" spans="1:9" x14ac:dyDescent="0.45">
      <c r="A533" s="199">
        <v>134775</v>
      </c>
      <c r="B533" s="199"/>
      <c r="C533" s="199"/>
      <c r="D533" s="199"/>
      <c r="E533" s="199">
        <v>1901</v>
      </c>
      <c r="F533" s="199" t="s">
        <v>108</v>
      </c>
      <c r="G533" s="199">
        <v>0</v>
      </c>
      <c r="H533" s="208">
        <v>285.35953214561408</v>
      </c>
      <c r="I533" s="199"/>
    </row>
    <row r="534" spans="1:9" x14ac:dyDescent="0.45">
      <c r="A534" s="199">
        <v>112842</v>
      </c>
      <c r="B534" s="199"/>
      <c r="C534" s="199"/>
      <c r="D534" s="199"/>
      <c r="E534" s="199">
        <v>1901</v>
      </c>
      <c r="F534" s="199" t="s">
        <v>108</v>
      </c>
      <c r="G534" s="199"/>
      <c r="H534" s="208">
        <v>299.90154872601852</v>
      </c>
      <c r="I534" s="199"/>
    </row>
    <row r="535" spans="1:9" x14ac:dyDescent="0.45">
      <c r="A535" s="199">
        <v>114390</v>
      </c>
      <c r="B535" s="199"/>
      <c r="C535" s="199"/>
      <c r="D535" s="199"/>
      <c r="E535" s="199">
        <v>1901</v>
      </c>
      <c r="F535" s="199" t="s">
        <v>108</v>
      </c>
      <c r="G535" s="199">
        <v>0</v>
      </c>
      <c r="H535" s="208">
        <v>40.849456561912923</v>
      </c>
      <c r="I535" s="199"/>
    </row>
    <row r="536" spans="1:9" x14ac:dyDescent="0.45">
      <c r="A536" s="199">
        <v>114763</v>
      </c>
      <c r="B536" s="199"/>
      <c r="C536" s="199">
        <v>60</v>
      </c>
      <c r="D536" s="199" t="s">
        <v>123</v>
      </c>
      <c r="E536" s="199">
        <v>1901</v>
      </c>
      <c r="F536" s="199" t="s">
        <v>108</v>
      </c>
      <c r="G536" s="199">
        <v>0</v>
      </c>
      <c r="H536" s="208">
        <v>66.957402552187773</v>
      </c>
      <c r="I536" s="199" t="s">
        <v>346</v>
      </c>
    </row>
    <row r="537" spans="1:9" x14ac:dyDescent="0.45">
      <c r="A537" s="199">
        <v>155327</v>
      </c>
      <c r="B537" s="199"/>
      <c r="C537" s="199">
        <v>100</v>
      </c>
      <c r="D537" s="199" t="s">
        <v>112</v>
      </c>
      <c r="E537" s="199">
        <v>0</v>
      </c>
      <c r="F537" s="199" t="s">
        <v>108</v>
      </c>
      <c r="G537" s="199">
        <v>1</v>
      </c>
      <c r="H537" s="208">
        <v>185.257959862126</v>
      </c>
      <c r="I537" s="199"/>
    </row>
    <row r="538" spans="1:9" x14ac:dyDescent="0.45">
      <c r="A538" s="199">
        <v>155766</v>
      </c>
      <c r="B538" s="199"/>
      <c r="C538" s="199"/>
      <c r="D538" s="199"/>
      <c r="E538" s="199">
        <v>0</v>
      </c>
      <c r="F538" s="199" t="s">
        <v>108</v>
      </c>
      <c r="G538" s="199">
        <v>0</v>
      </c>
      <c r="H538" s="208">
        <v>42.315576266333707</v>
      </c>
      <c r="I538" s="199" t="s">
        <v>267</v>
      </c>
    </row>
    <row r="539" spans="1:9" x14ac:dyDescent="0.45">
      <c r="A539" s="199">
        <v>161802</v>
      </c>
      <c r="B539" s="199"/>
      <c r="C539" s="199">
        <v>160</v>
      </c>
      <c r="D539" s="199" t="s">
        <v>109</v>
      </c>
      <c r="E539" s="199">
        <v>0</v>
      </c>
      <c r="F539" s="199" t="s">
        <v>108</v>
      </c>
      <c r="G539" s="199">
        <v>1</v>
      </c>
      <c r="H539" s="208">
        <v>183.53332860589589</v>
      </c>
      <c r="I539" s="199"/>
    </row>
    <row r="540" spans="1:9" x14ac:dyDescent="0.45">
      <c r="A540" s="199">
        <v>155764</v>
      </c>
      <c r="B540" s="199"/>
      <c r="C540" s="199">
        <v>50</v>
      </c>
      <c r="D540" s="199" t="s">
        <v>109</v>
      </c>
      <c r="E540" s="199">
        <v>1901</v>
      </c>
      <c r="F540" s="199" t="s">
        <v>108</v>
      </c>
      <c r="G540" s="199">
        <v>1</v>
      </c>
      <c r="H540" s="208">
        <v>56.441071416478387</v>
      </c>
      <c r="I540" s="199"/>
    </row>
    <row r="541" spans="1:9" x14ac:dyDescent="0.45">
      <c r="A541" s="199">
        <v>155763</v>
      </c>
      <c r="B541" s="199"/>
      <c r="C541" s="199">
        <v>160</v>
      </c>
      <c r="D541" s="199" t="s">
        <v>109</v>
      </c>
      <c r="E541" s="199">
        <v>1901</v>
      </c>
      <c r="F541" s="199" t="s">
        <v>108</v>
      </c>
      <c r="G541" s="199">
        <v>1</v>
      </c>
      <c r="H541" s="208">
        <v>36.820989092714207</v>
      </c>
      <c r="I541" s="199"/>
    </row>
    <row r="542" spans="1:9" x14ac:dyDescent="0.45">
      <c r="A542" s="199">
        <v>155249</v>
      </c>
      <c r="B542" s="199"/>
      <c r="C542" s="199"/>
      <c r="D542" s="199"/>
      <c r="E542" s="199">
        <v>0</v>
      </c>
      <c r="F542" s="199" t="s">
        <v>108</v>
      </c>
      <c r="G542" s="199">
        <v>1</v>
      </c>
      <c r="H542" s="208">
        <v>17.149144001185562</v>
      </c>
      <c r="I542" s="199"/>
    </row>
    <row r="543" spans="1:9" x14ac:dyDescent="0.45">
      <c r="A543" s="199">
        <v>155319</v>
      </c>
      <c r="B543" s="199"/>
      <c r="C543" s="199"/>
      <c r="D543" s="199"/>
      <c r="E543" s="199">
        <v>0</v>
      </c>
      <c r="F543" s="199" t="s">
        <v>108</v>
      </c>
      <c r="G543" s="199">
        <v>1</v>
      </c>
      <c r="H543" s="208">
        <v>33.37886139846767</v>
      </c>
      <c r="I543" s="199"/>
    </row>
    <row r="544" spans="1:9" x14ac:dyDescent="0.45">
      <c r="A544" s="199">
        <v>155320</v>
      </c>
      <c r="B544" s="199"/>
      <c r="C544" s="199"/>
      <c r="D544" s="199"/>
      <c r="E544" s="199">
        <v>0</v>
      </c>
      <c r="F544" s="199" t="s">
        <v>108</v>
      </c>
      <c r="G544" s="199">
        <v>1</v>
      </c>
      <c r="H544" s="208">
        <v>107.7812791712263</v>
      </c>
      <c r="I544" s="199"/>
    </row>
    <row r="545" spans="1:9" x14ac:dyDescent="0.45">
      <c r="A545" s="199">
        <v>155295</v>
      </c>
      <c r="B545" s="199"/>
      <c r="C545" s="199"/>
      <c r="D545" s="199"/>
      <c r="E545" s="199">
        <v>0</v>
      </c>
      <c r="F545" s="199" t="s">
        <v>108</v>
      </c>
      <c r="G545" s="199">
        <v>1</v>
      </c>
      <c r="H545" s="208">
        <v>43.809352023465671</v>
      </c>
      <c r="I545" s="199"/>
    </row>
    <row r="546" spans="1:9" x14ac:dyDescent="0.45">
      <c r="A546" s="199">
        <v>155299</v>
      </c>
      <c r="B546" s="199"/>
      <c r="C546" s="199">
        <v>90</v>
      </c>
      <c r="D546" s="199" t="s">
        <v>109</v>
      </c>
      <c r="E546" s="199">
        <v>1901</v>
      </c>
      <c r="F546" s="199" t="s">
        <v>108</v>
      </c>
      <c r="G546" s="199">
        <v>1</v>
      </c>
      <c r="H546" s="208">
        <v>105.17344359802991</v>
      </c>
      <c r="I546" s="199"/>
    </row>
    <row r="547" spans="1:9" x14ac:dyDescent="0.45">
      <c r="A547" s="199">
        <v>155322</v>
      </c>
      <c r="B547" s="199"/>
      <c r="C547" s="199"/>
      <c r="D547" s="199"/>
      <c r="E547" s="199">
        <v>0</v>
      </c>
      <c r="F547" s="199" t="s">
        <v>108</v>
      </c>
      <c r="G547" s="199">
        <v>1</v>
      </c>
      <c r="H547" s="208">
        <v>166.04845798684789</v>
      </c>
      <c r="I547" s="199"/>
    </row>
    <row r="548" spans="1:9" x14ac:dyDescent="0.45">
      <c r="A548" s="199">
        <v>158612</v>
      </c>
      <c r="B548" s="199"/>
      <c r="C548" s="199"/>
      <c r="D548" s="199"/>
      <c r="E548" s="199">
        <v>0</v>
      </c>
      <c r="F548" s="199" t="s">
        <v>108</v>
      </c>
      <c r="G548" s="199">
        <v>1</v>
      </c>
      <c r="H548" s="208">
        <v>91.477217386076873</v>
      </c>
      <c r="I548" s="199"/>
    </row>
    <row r="549" spans="1:9" x14ac:dyDescent="0.45">
      <c r="A549" s="199">
        <v>158613</v>
      </c>
      <c r="B549" s="199"/>
      <c r="C549" s="199"/>
      <c r="D549" s="199"/>
      <c r="E549" s="199">
        <v>0</v>
      </c>
      <c r="F549" s="199" t="s">
        <v>108</v>
      </c>
      <c r="G549" s="199">
        <v>1</v>
      </c>
      <c r="H549" s="208">
        <v>30.677783918933699</v>
      </c>
      <c r="I549" s="199"/>
    </row>
    <row r="550" spans="1:9" x14ac:dyDescent="0.45">
      <c r="A550" s="199">
        <v>158614</v>
      </c>
      <c r="B550" s="199"/>
      <c r="C550" s="199"/>
      <c r="D550" s="199"/>
      <c r="E550" s="199">
        <v>0</v>
      </c>
      <c r="F550" s="199" t="s">
        <v>108</v>
      </c>
      <c r="G550" s="199">
        <v>1</v>
      </c>
      <c r="H550" s="208">
        <v>30.292013820432182</v>
      </c>
      <c r="I550" s="199"/>
    </row>
    <row r="551" spans="1:9" x14ac:dyDescent="0.45">
      <c r="A551" s="199">
        <v>158616</v>
      </c>
      <c r="B551" s="199"/>
      <c r="C551" s="199">
        <v>63</v>
      </c>
      <c r="D551" s="199" t="s">
        <v>109</v>
      </c>
      <c r="E551" s="199">
        <v>0</v>
      </c>
      <c r="F551" s="199" t="s">
        <v>108</v>
      </c>
      <c r="G551" s="199">
        <v>1</v>
      </c>
      <c r="H551" s="208">
        <v>112.6881343363784</v>
      </c>
      <c r="I551" s="199"/>
    </row>
    <row r="552" spans="1:9" x14ac:dyDescent="0.45">
      <c r="A552" s="199">
        <v>158617</v>
      </c>
      <c r="B552" s="199"/>
      <c r="C552" s="199"/>
      <c r="D552" s="199"/>
      <c r="E552" s="199">
        <v>0</v>
      </c>
      <c r="F552" s="199" t="s">
        <v>108</v>
      </c>
      <c r="G552" s="199">
        <v>1</v>
      </c>
      <c r="H552" s="208">
        <v>42.675413676778511</v>
      </c>
      <c r="I552" s="199"/>
    </row>
    <row r="553" spans="1:9" x14ac:dyDescent="0.45">
      <c r="A553" s="199">
        <v>158627</v>
      </c>
      <c r="B553" s="199"/>
      <c r="C553" s="199"/>
      <c r="D553" s="199"/>
      <c r="E553" s="199">
        <v>0</v>
      </c>
      <c r="F553" s="199" t="s">
        <v>108</v>
      </c>
      <c r="G553" s="199">
        <v>1</v>
      </c>
      <c r="H553" s="208">
        <v>115.1833404778625</v>
      </c>
      <c r="I553" s="199"/>
    </row>
    <row r="554" spans="1:9" x14ac:dyDescent="0.45">
      <c r="A554" s="199">
        <v>158630</v>
      </c>
      <c r="B554" s="199"/>
      <c r="C554" s="199"/>
      <c r="D554" s="199"/>
      <c r="E554" s="199">
        <v>0</v>
      </c>
      <c r="F554" s="199" t="s">
        <v>108</v>
      </c>
      <c r="G554" s="199">
        <v>1</v>
      </c>
      <c r="H554" s="208">
        <v>213.68914382219091</v>
      </c>
      <c r="I554" s="199"/>
    </row>
    <row r="555" spans="1:9" x14ac:dyDescent="0.45">
      <c r="A555" s="199">
        <v>158637</v>
      </c>
      <c r="B555" s="199"/>
      <c r="C555" s="199"/>
      <c r="D555" s="199"/>
      <c r="E555" s="199">
        <v>0</v>
      </c>
      <c r="F555" s="199" t="s">
        <v>108</v>
      </c>
      <c r="G555" s="199">
        <v>1</v>
      </c>
      <c r="H555" s="208">
        <v>35.721785381658769</v>
      </c>
      <c r="I555" s="199"/>
    </row>
    <row r="556" spans="1:9" x14ac:dyDescent="0.45">
      <c r="A556" s="199">
        <v>159280</v>
      </c>
      <c r="B556" s="199"/>
      <c r="C556" s="199">
        <v>100</v>
      </c>
      <c r="D556" s="199" t="s">
        <v>112</v>
      </c>
      <c r="E556" s="199">
        <v>1901</v>
      </c>
      <c r="F556" s="199" t="s">
        <v>108</v>
      </c>
      <c r="G556" s="199">
        <v>1</v>
      </c>
      <c r="H556" s="208">
        <v>34.019592943563033</v>
      </c>
      <c r="I556" s="199"/>
    </row>
    <row r="557" spans="1:9" x14ac:dyDescent="0.45">
      <c r="A557" s="199">
        <v>155358</v>
      </c>
      <c r="B557" s="199"/>
      <c r="C557" s="199">
        <v>110</v>
      </c>
      <c r="D557" s="199" t="s">
        <v>109</v>
      </c>
      <c r="E557" s="199">
        <v>0</v>
      </c>
      <c r="F557" s="199" t="s">
        <v>108</v>
      </c>
      <c r="G557" s="199">
        <v>0</v>
      </c>
      <c r="H557" s="208">
        <v>0.67723535845466698</v>
      </c>
      <c r="I557" s="199" t="s">
        <v>185</v>
      </c>
    </row>
    <row r="558" spans="1:9" x14ac:dyDescent="0.45">
      <c r="A558" s="199">
        <v>158572</v>
      </c>
      <c r="B558" s="199"/>
      <c r="C558" s="199">
        <v>100</v>
      </c>
      <c r="D558" s="199" t="s">
        <v>112</v>
      </c>
      <c r="E558" s="199">
        <v>0</v>
      </c>
      <c r="F558" s="199" t="s">
        <v>108</v>
      </c>
      <c r="G558" s="199">
        <v>1</v>
      </c>
      <c r="H558" s="208">
        <v>118.1548974544975</v>
      </c>
      <c r="I558" s="199"/>
    </row>
    <row r="559" spans="1:9" x14ac:dyDescent="0.45">
      <c r="A559" s="199">
        <v>156203</v>
      </c>
      <c r="B559" s="199"/>
      <c r="C559" s="199"/>
      <c r="D559" s="199"/>
      <c r="E559" s="199">
        <v>0</v>
      </c>
      <c r="F559" s="199" t="s">
        <v>108</v>
      </c>
      <c r="G559" s="199">
        <v>0</v>
      </c>
      <c r="H559" s="208">
        <v>4.3498216270639309</v>
      </c>
      <c r="I559" s="199"/>
    </row>
    <row r="560" spans="1:9" x14ac:dyDescent="0.45">
      <c r="A560" s="199">
        <v>155864</v>
      </c>
      <c r="B560" s="199"/>
      <c r="C560" s="199">
        <v>63</v>
      </c>
      <c r="D560" s="199" t="s">
        <v>109</v>
      </c>
      <c r="E560" s="199">
        <v>1901</v>
      </c>
      <c r="F560" s="199" t="s">
        <v>108</v>
      </c>
      <c r="G560" s="199">
        <v>1</v>
      </c>
      <c r="H560" s="208">
        <v>37.712530610107393</v>
      </c>
      <c r="I560" s="199" t="s">
        <v>268</v>
      </c>
    </row>
    <row r="561" spans="1:9" x14ac:dyDescent="0.45">
      <c r="A561" s="199">
        <v>155881</v>
      </c>
      <c r="B561" s="199"/>
      <c r="C561" s="199"/>
      <c r="D561" s="199" t="s">
        <v>109</v>
      </c>
      <c r="E561" s="199">
        <v>0</v>
      </c>
      <c r="F561" s="199" t="s">
        <v>108</v>
      </c>
      <c r="G561" s="199">
        <v>0</v>
      </c>
      <c r="H561" s="208">
        <v>45.211145871301127</v>
      </c>
      <c r="I561" s="199" t="s">
        <v>186</v>
      </c>
    </row>
    <row r="562" spans="1:9" x14ac:dyDescent="0.45">
      <c r="A562" s="199">
        <v>155883</v>
      </c>
      <c r="B562" s="199"/>
      <c r="C562" s="199"/>
      <c r="D562" s="199" t="s">
        <v>109</v>
      </c>
      <c r="E562" s="199">
        <v>0</v>
      </c>
      <c r="F562" s="199" t="s">
        <v>108</v>
      </c>
      <c r="G562" s="199">
        <v>1</v>
      </c>
      <c r="H562" s="208">
        <v>93.967280083557611</v>
      </c>
      <c r="I562" s="199" t="s">
        <v>186</v>
      </c>
    </row>
    <row r="563" spans="1:9" x14ac:dyDescent="0.45">
      <c r="A563" s="199">
        <v>155884</v>
      </c>
      <c r="B563" s="199"/>
      <c r="C563" s="199">
        <v>40</v>
      </c>
      <c r="D563" s="199" t="s">
        <v>109</v>
      </c>
      <c r="E563" s="199">
        <v>0</v>
      </c>
      <c r="F563" s="199" t="s">
        <v>108</v>
      </c>
      <c r="G563" s="199">
        <v>1</v>
      </c>
      <c r="H563" s="208">
        <v>97.970716871164825</v>
      </c>
      <c r="I563" s="199"/>
    </row>
    <row r="564" spans="1:9" x14ac:dyDescent="0.45">
      <c r="A564" s="199">
        <v>155888</v>
      </c>
      <c r="B564" s="199"/>
      <c r="C564" s="199"/>
      <c r="D564" s="199" t="s">
        <v>109</v>
      </c>
      <c r="E564" s="199">
        <v>0</v>
      </c>
      <c r="F564" s="199" t="s">
        <v>108</v>
      </c>
      <c r="G564" s="199">
        <v>1</v>
      </c>
      <c r="H564" s="208">
        <v>30.175326215984171</v>
      </c>
      <c r="I564" s="199"/>
    </row>
    <row r="565" spans="1:9" x14ac:dyDescent="0.45">
      <c r="A565" s="199">
        <v>155889</v>
      </c>
      <c r="B565" s="199"/>
      <c r="C565" s="199"/>
      <c r="D565" s="199" t="s">
        <v>109</v>
      </c>
      <c r="E565" s="199">
        <v>0</v>
      </c>
      <c r="F565" s="199" t="s">
        <v>108</v>
      </c>
      <c r="G565" s="199">
        <v>1</v>
      </c>
      <c r="H565" s="208">
        <v>47.986633862547997</v>
      </c>
      <c r="I565" s="199" t="s">
        <v>186</v>
      </c>
    </row>
    <row r="566" spans="1:9" x14ac:dyDescent="0.45">
      <c r="A566" s="199">
        <v>155890</v>
      </c>
      <c r="B566" s="199"/>
      <c r="C566" s="199"/>
      <c r="D566" s="199" t="s">
        <v>109</v>
      </c>
      <c r="E566" s="199">
        <v>0</v>
      </c>
      <c r="F566" s="199" t="s">
        <v>108</v>
      </c>
      <c r="G566" s="199">
        <v>1</v>
      </c>
      <c r="H566" s="208">
        <v>4.1906704474431882</v>
      </c>
      <c r="I566" s="199"/>
    </row>
    <row r="567" spans="1:9" x14ac:dyDescent="0.45">
      <c r="A567" s="199">
        <v>155891</v>
      </c>
      <c r="B567" s="199"/>
      <c r="C567" s="199">
        <v>32</v>
      </c>
      <c r="D567" s="199"/>
      <c r="E567" s="199">
        <v>1901</v>
      </c>
      <c r="F567" s="199" t="s">
        <v>108</v>
      </c>
      <c r="G567" s="199">
        <v>1</v>
      </c>
      <c r="H567" s="208">
        <v>12.139749786266959</v>
      </c>
      <c r="I567" s="199"/>
    </row>
    <row r="568" spans="1:9" x14ac:dyDescent="0.45">
      <c r="A568" s="199">
        <v>155841</v>
      </c>
      <c r="B568" s="199"/>
      <c r="C568" s="199">
        <v>50</v>
      </c>
      <c r="D568" s="199" t="s">
        <v>109</v>
      </c>
      <c r="E568" s="199">
        <v>0</v>
      </c>
      <c r="F568" s="199" t="s">
        <v>108</v>
      </c>
      <c r="G568" s="199">
        <v>1</v>
      </c>
      <c r="H568" s="208">
        <v>9.9590190441892652</v>
      </c>
      <c r="I568" s="199" t="s">
        <v>187</v>
      </c>
    </row>
    <row r="569" spans="1:9" x14ac:dyDescent="0.45">
      <c r="A569" s="199">
        <v>155842</v>
      </c>
      <c r="B569" s="199"/>
      <c r="C569" s="199">
        <v>63</v>
      </c>
      <c r="D569" s="199" t="s">
        <v>109</v>
      </c>
      <c r="E569" s="199">
        <v>0</v>
      </c>
      <c r="F569" s="199" t="s">
        <v>108</v>
      </c>
      <c r="G569" s="199">
        <v>1</v>
      </c>
      <c r="H569" s="208">
        <v>18.27726920592049</v>
      </c>
      <c r="I569" s="199"/>
    </row>
    <row r="570" spans="1:9" x14ac:dyDescent="0.45">
      <c r="A570" s="199">
        <v>155843</v>
      </c>
      <c r="B570" s="199"/>
      <c r="C570" s="199"/>
      <c r="D570" s="199"/>
      <c r="E570" s="199">
        <v>1901</v>
      </c>
      <c r="F570" s="199" t="s">
        <v>108</v>
      </c>
      <c r="G570" s="199">
        <v>1</v>
      </c>
      <c r="H570" s="208">
        <v>26.690210652770091</v>
      </c>
      <c r="I570" s="199"/>
    </row>
    <row r="571" spans="1:9" x14ac:dyDescent="0.45">
      <c r="A571" s="199">
        <v>155894</v>
      </c>
      <c r="B571" s="199"/>
      <c r="C571" s="199"/>
      <c r="D571" s="199"/>
      <c r="E571" s="199">
        <v>1901</v>
      </c>
      <c r="F571" s="199" t="s">
        <v>108</v>
      </c>
      <c r="G571" s="199">
        <v>1</v>
      </c>
      <c r="H571" s="208">
        <v>399.33614367425508</v>
      </c>
      <c r="I571" s="199"/>
    </row>
    <row r="572" spans="1:9" x14ac:dyDescent="0.45">
      <c r="A572" s="199">
        <v>155895</v>
      </c>
      <c r="B572" s="199"/>
      <c r="C572" s="199"/>
      <c r="D572" s="199"/>
      <c r="E572" s="199">
        <v>1901</v>
      </c>
      <c r="F572" s="199" t="s">
        <v>108</v>
      </c>
      <c r="G572" s="199">
        <v>0</v>
      </c>
      <c r="H572" s="208">
        <v>19.363410156841582</v>
      </c>
      <c r="I572" s="199"/>
    </row>
    <row r="573" spans="1:9" x14ac:dyDescent="0.45">
      <c r="A573" s="199">
        <v>155840</v>
      </c>
      <c r="B573" s="199"/>
      <c r="C573" s="199"/>
      <c r="D573" s="199"/>
      <c r="E573" s="199">
        <v>1901</v>
      </c>
      <c r="F573" s="199" t="s">
        <v>108</v>
      </c>
      <c r="G573" s="199">
        <v>1</v>
      </c>
      <c r="H573" s="208">
        <v>27.33936415052181</v>
      </c>
      <c r="I573" s="199"/>
    </row>
    <row r="574" spans="1:9" x14ac:dyDescent="0.45">
      <c r="A574" s="199">
        <v>155844</v>
      </c>
      <c r="B574" s="199"/>
      <c r="C574" s="199"/>
      <c r="D574" s="199"/>
      <c r="E574" s="199">
        <v>1901</v>
      </c>
      <c r="F574" s="199" t="s">
        <v>108</v>
      </c>
      <c r="G574" s="199">
        <v>1</v>
      </c>
      <c r="H574" s="208">
        <v>57.515734413376833</v>
      </c>
      <c r="I574" s="199"/>
    </row>
    <row r="575" spans="1:9" x14ac:dyDescent="0.45">
      <c r="A575" s="199"/>
      <c r="B575" s="199"/>
      <c r="C575" s="199"/>
      <c r="D575" s="199"/>
      <c r="E575" s="199"/>
      <c r="F575" s="199"/>
      <c r="G575" s="199"/>
      <c r="H575" s="208">
        <v>3.1526682089709022</v>
      </c>
      <c r="I575" s="199"/>
    </row>
    <row r="576" spans="1:9" x14ac:dyDescent="0.45">
      <c r="A576" s="199">
        <v>118252</v>
      </c>
      <c r="B576" s="199"/>
      <c r="C576" s="199">
        <v>100</v>
      </c>
      <c r="D576" s="199" t="s">
        <v>112</v>
      </c>
      <c r="E576" s="199">
        <v>1901</v>
      </c>
      <c r="F576" s="199" t="s">
        <v>108</v>
      </c>
      <c r="G576" s="199"/>
      <c r="H576" s="208">
        <v>203.1968412433061</v>
      </c>
      <c r="I576" s="199"/>
    </row>
    <row r="577" spans="1:9" x14ac:dyDescent="0.45">
      <c r="A577" s="199">
        <v>118346</v>
      </c>
      <c r="B577" s="199"/>
      <c r="C577" s="199">
        <v>90</v>
      </c>
      <c r="D577" s="199" t="s">
        <v>109</v>
      </c>
      <c r="E577" s="199">
        <v>1901</v>
      </c>
      <c r="F577" s="199" t="s">
        <v>108</v>
      </c>
      <c r="G577" s="199"/>
      <c r="H577" s="208">
        <v>127.7092808963382</v>
      </c>
      <c r="I577" s="199"/>
    </row>
    <row r="578" spans="1:9" x14ac:dyDescent="0.45">
      <c r="A578" s="199">
        <v>118389</v>
      </c>
      <c r="B578" s="199"/>
      <c r="C578" s="199">
        <v>32</v>
      </c>
      <c r="D578" s="199" t="s">
        <v>111</v>
      </c>
      <c r="E578" s="199">
        <v>1901</v>
      </c>
      <c r="F578" s="199" t="s">
        <v>108</v>
      </c>
      <c r="G578" s="199"/>
      <c r="H578" s="208">
        <v>30.374493705517722</v>
      </c>
      <c r="I578" s="199"/>
    </row>
    <row r="579" spans="1:9" x14ac:dyDescent="0.45">
      <c r="A579" s="199">
        <v>118428</v>
      </c>
      <c r="B579" s="199"/>
      <c r="C579" s="199">
        <v>110</v>
      </c>
      <c r="D579" s="199" t="s">
        <v>114</v>
      </c>
      <c r="E579" s="199">
        <v>1901</v>
      </c>
      <c r="F579" s="199" t="s">
        <v>108</v>
      </c>
      <c r="G579" s="199"/>
      <c r="H579" s="208">
        <v>2.7423991519499582</v>
      </c>
      <c r="I579" s="199"/>
    </row>
    <row r="580" spans="1:9" x14ac:dyDescent="0.45">
      <c r="A580" s="199">
        <v>118447</v>
      </c>
      <c r="B580" s="199"/>
      <c r="C580" s="199">
        <v>110</v>
      </c>
      <c r="D580" s="199" t="s">
        <v>109</v>
      </c>
      <c r="E580" s="199">
        <v>1901</v>
      </c>
      <c r="F580" s="199" t="s">
        <v>108</v>
      </c>
      <c r="G580" s="199"/>
      <c r="H580" s="208">
        <v>19.90284842557492</v>
      </c>
      <c r="I580" s="199"/>
    </row>
    <row r="581" spans="1:9" x14ac:dyDescent="0.45">
      <c r="A581" s="199">
        <v>118528</v>
      </c>
      <c r="B581" s="199"/>
      <c r="C581" s="199">
        <v>100</v>
      </c>
      <c r="D581" s="199" t="s">
        <v>112</v>
      </c>
      <c r="E581" s="199">
        <v>1901</v>
      </c>
      <c r="F581" s="199" t="s">
        <v>108</v>
      </c>
      <c r="G581" s="199"/>
      <c r="H581" s="208">
        <v>79.190843791396176</v>
      </c>
      <c r="I581" s="199"/>
    </row>
    <row r="582" spans="1:9" x14ac:dyDescent="0.45">
      <c r="A582" s="199">
        <v>118551</v>
      </c>
      <c r="B582" s="199"/>
      <c r="C582" s="199">
        <v>150</v>
      </c>
      <c r="D582" s="199" t="s">
        <v>123</v>
      </c>
      <c r="E582" s="199">
        <v>1901</v>
      </c>
      <c r="F582" s="199" t="s">
        <v>108</v>
      </c>
      <c r="G582" s="199"/>
      <c r="H582" s="208">
        <v>199.45671375851711</v>
      </c>
      <c r="I582" s="199"/>
    </row>
    <row r="583" spans="1:9" x14ac:dyDescent="0.45">
      <c r="A583" s="199">
        <v>118604</v>
      </c>
      <c r="B583" s="199"/>
      <c r="C583" s="199"/>
      <c r="D583" s="199"/>
      <c r="E583" s="199">
        <v>1901</v>
      </c>
      <c r="F583" s="199" t="s">
        <v>108</v>
      </c>
      <c r="G583" s="199">
        <v>1</v>
      </c>
      <c r="H583" s="208">
        <v>251.56027349554691</v>
      </c>
      <c r="I583" s="199"/>
    </row>
    <row r="584" spans="1:9" x14ac:dyDescent="0.45">
      <c r="A584" s="199">
        <v>118862</v>
      </c>
      <c r="B584" s="199"/>
      <c r="C584" s="199">
        <v>50</v>
      </c>
      <c r="D584" s="199" t="s">
        <v>109</v>
      </c>
      <c r="E584" s="199">
        <v>1901</v>
      </c>
      <c r="F584" s="199" t="s">
        <v>108</v>
      </c>
      <c r="G584" s="199"/>
      <c r="H584" s="208">
        <v>120.6860977024993</v>
      </c>
      <c r="I584" s="199"/>
    </row>
    <row r="585" spans="1:9" x14ac:dyDescent="0.45">
      <c r="A585" s="199">
        <v>119503</v>
      </c>
      <c r="B585" s="199"/>
      <c r="C585" s="199">
        <v>63</v>
      </c>
      <c r="D585" s="199" t="s">
        <v>109</v>
      </c>
      <c r="E585" s="199">
        <v>1901</v>
      </c>
      <c r="F585" s="199" t="s">
        <v>108</v>
      </c>
      <c r="G585" s="199"/>
      <c r="H585" s="208">
        <v>82.368530871650194</v>
      </c>
      <c r="I585" s="199" t="s">
        <v>127</v>
      </c>
    </row>
    <row r="586" spans="1:9" x14ac:dyDescent="0.45">
      <c r="A586" s="199">
        <v>119504</v>
      </c>
      <c r="B586" s="199"/>
      <c r="C586" s="199">
        <v>63</v>
      </c>
      <c r="D586" s="199" t="s">
        <v>109</v>
      </c>
      <c r="E586" s="199">
        <v>1901</v>
      </c>
      <c r="F586" s="199" t="s">
        <v>108</v>
      </c>
      <c r="G586" s="199"/>
      <c r="H586" s="208">
        <v>301.05050967631428</v>
      </c>
      <c r="I586" s="199" t="s">
        <v>127</v>
      </c>
    </row>
    <row r="587" spans="1:9" x14ac:dyDescent="0.45">
      <c r="A587" s="199">
        <v>119549</v>
      </c>
      <c r="B587" s="199"/>
      <c r="C587" s="199"/>
      <c r="D587" s="199"/>
      <c r="E587" s="199">
        <v>1901</v>
      </c>
      <c r="F587" s="199" t="s">
        <v>108</v>
      </c>
      <c r="G587" s="199"/>
      <c r="H587" s="208">
        <v>140.4500557680982</v>
      </c>
      <c r="I587" s="199"/>
    </row>
    <row r="588" spans="1:9" ht="19.5" x14ac:dyDescent="0.45">
      <c r="A588" s="199">
        <v>119756</v>
      </c>
      <c r="B588" s="199"/>
      <c r="C588" s="199">
        <v>75</v>
      </c>
      <c r="D588" s="199" t="s">
        <v>123</v>
      </c>
      <c r="E588" s="199">
        <v>1901</v>
      </c>
      <c r="F588" s="199" t="s">
        <v>108</v>
      </c>
      <c r="G588" s="199">
        <v>0</v>
      </c>
      <c r="H588" s="208">
        <v>158.17097231962799</v>
      </c>
      <c r="I588" s="201" t="s">
        <v>356</v>
      </c>
    </row>
    <row r="589" spans="1:9" x14ac:dyDescent="0.45">
      <c r="A589" s="199">
        <v>119826</v>
      </c>
      <c r="B589" s="199"/>
      <c r="C589" s="199">
        <v>100</v>
      </c>
      <c r="D589" s="199" t="s">
        <v>112</v>
      </c>
      <c r="E589" s="199">
        <v>1901</v>
      </c>
      <c r="F589" s="199" t="s">
        <v>108</v>
      </c>
      <c r="G589" s="199"/>
      <c r="H589" s="208">
        <v>148.31639990158999</v>
      </c>
      <c r="I589" s="199"/>
    </row>
    <row r="590" spans="1:9" x14ac:dyDescent="0.45">
      <c r="A590" s="199">
        <v>121361</v>
      </c>
      <c r="B590" s="199"/>
      <c r="C590" s="199">
        <v>100</v>
      </c>
      <c r="D590" s="199" t="s">
        <v>112</v>
      </c>
      <c r="E590" s="199">
        <v>1901</v>
      </c>
      <c r="F590" s="199" t="s">
        <v>108</v>
      </c>
      <c r="G590" s="199">
        <v>0</v>
      </c>
      <c r="H590" s="208">
        <v>58.666979548729977</v>
      </c>
      <c r="I590" s="199"/>
    </row>
    <row r="591" spans="1:9" x14ac:dyDescent="0.45">
      <c r="A591" s="199">
        <v>121379</v>
      </c>
      <c r="B591" s="199"/>
      <c r="C591" s="199">
        <v>100</v>
      </c>
      <c r="D591" s="199" t="s">
        <v>112</v>
      </c>
      <c r="E591" s="199">
        <v>1901</v>
      </c>
      <c r="F591" s="199" t="s">
        <v>108</v>
      </c>
      <c r="G591" s="199">
        <v>0</v>
      </c>
      <c r="H591" s="208">
        <v>284.80643941189891</v>
      </c>
      <c r="I591" s="199"/>
    </row>
    <row r="592" spans="1:9" x14ac:dyDescent="0.45">
      <c r="A592" s="199">
        <v>121380</v>
      </c>
      <c r="B592" s="199"/>
      <c r="C592" s="199">
        <v>100</v>
      </c>
      <c r="D592" s="199" t="s">
        <v>112</v>
      </c>
      <c r="E592" s="199">
        <v>1901</v>
      </c>
      <c r="F592" s="199" t="s">
        <v>108</v>
      </c>
      <c r="G592" s="199">
        <v>0</v>
      </c>
      <c r="H592" s="208">
        <v>84.200100528928644</v>
      </c>
      <c r="I592" s="199"/>
    </row>
    <row r="593" spans="1:9" x14ac:dyDescent="0.45">
      <c r="A593" s="199">
        <v>122372</v>
      </c>
      <c r="B593" s="199"/>
      <c r="C593" s="199">
        <v>40</v>
      </c>
      <c r="D593" s="199" t="s">
        <v>109</v>
      </c>
      <c r="E593" s="199">
        <v>1901</v>
      </c>
      <c r="F593" s="199" t="s">
        <v>108</v>
      </c>
      <c r="G593" s="199"/>
      <c r="H593" s="208">
        <v>71.643777593076294</v>
      </c>
      <c r="I593" s="199"/>
    </row>
    <row r="594" spans="1:9" x14ac:dyDescent="0.45">
      <c r="A594" s="199">
        <v>122374</v>
      </c>
      <c r="B594" s="199"/>
      <c r="C594" s="199">
        <v>100</v>
      </c>
      <c r="D594" s="199" t="s">
        <v>123</v>
      </c>
      <c r="E594" s="199">
        <v>1901</v>
      </c>
      <c r="F594" s="199" t="s">
        <v>108</v>
      </c>
      <c r="G594" s="199"/>
      <c r="H594" s="208">
        <v>27.13386503769642</v>
      </c>
      <c r="I594" s="199"/>
    </row>
    <row r="595" spans="1:9" x14ac:dyDescent="0.45">
      <c r="A595" s="199">
        <v>122375</v>
      </c>
      <c r="B595" s="199"/>
      <c r="C595" s="199"/>
      <c r="D595" s="199"/>
      <c r="E595" s="199">
        <v>1901</v>
      </c>
      <c r="F595" s="199" t="s">
        <v>108</v>
      </c>
      <c r="G595" s="199"/>
      <c r="H595" s="208">
        <v>207.04076212176611</v>
      </c>
      <c r="I595" s="199"/>
    </row>
    <row r="596" spans="1:9" x14ac:dyDescent="0.45">
      <c r="A596" s="199">
        <v>122376</v>
      </c>
      <c r="B596" s="199"/>
      <c r="C596" s="199">
        <v>100</v>
      </c>
      <c r="D596" s="199" t="s">
        <v>123</v>
      </c>
      <c r="E596" s="199">
        <v>1901</v>
      </c>
      <c r="F596" s="199" t="s">
        <v>108</v>
      </c>
      <c r="G596" s="199"/>
      <c r="H596" s="208">
        <v>81.707578064158668</v>
      </c>
      <c r="I596" s="199"/>
    </row>
    <row r="597" spans="1:9" x14ac:dyDescent="0.45">
      <c r="A597" s="199">
        <v>122379</v>
      </c>
      <c r="B597" s="199"/>
      <c r="C597" s="199">
        <v>110</v>
      </c>
      <c r="D597" s="199" t="s">
        <v>109</v>
      </c>
      <c r="E597" s="199">
        <v>1901</v>
      </c>
      <c r="F597" s="199" t="s">
        <v>108</v>
      </c>
      <c r="G597" s="199"/>
      <c r="H597" s="208">
        <v>4.3749115447468512</v>
      </c>
      <c r="I597" s="199"/>
    </row>
    <row r="598" spans="1:9" x14ac:dyDescent="0.45">
      <c r="A598" s="199">
        <v>123090</v>
      </c>
      <c r="B598" s="199"/>
      <c r="C598" s="199"/>
      <c r="D598" s="199"/>
      <c r="E598" s="199">
        <v>1901</v>
      </c>
      <c r="F598" s="199" t="s">
        <v>108</v>
      </c>
      <c r="G598" s="199"/>
      <c r="H598" s="208">
        <v>77.423663891485319</v>
      </c>
      <c r="I598" s="199"/>
    </row>
    <row r="599" spans="1:9" x14ac:dyDescent="0.45">
      <c r="A599" s="199">
        <v>123091</v>
      </c>
      <c r="B599" s="199"/>
      <c r="C599" s="199">
        <v>50</v>
      </c>
      <c r="D599" s="199" t="s">
        <v>111</v>
      </c>
      <c r="E599" s="199">
        <v>1901</v>
      </c>
      <c r="F599" s="199" t="s">
        <v>108</v>
      </c>
      <c r="G599" s="199"/>
      <c r="H599" s="208">
        <v>53.774724265457493</v>
      </c>
      <c r="I599" s="199"/>
    </row>
    <row r="600" spans="1:9" x14ac:dyDescent="0.45">
      <c r="A600" s="199">
        <v>123092</v>
      </c>
      <c r="B600" s="199"/>
      <c r="C600" s="199"/>
      <c r="D600" s="199" t="s">
        <v>111</v>
      </c>
      <c r="E600" s="199">
        <v>1901</v>
      </c>
      <c r="F600" s="199" t="s">
        <v>108</v>
      </c>
      <c r="G600" s="199">
        <v>0</v>
      </c>
      <c r="H600" s="208">
        <v>44.908378733895169</v>
      </c>
      <c r="I600" s="199"/>
    </row>
    <row r="601" spans="1:9" x14ac:dyDescent="0.45">
      <c r="A601" s="199">
        <v>123093</v>
      </c>
      <c r="B601" s="199"/>
      <c r="C601" s="199">
        <v>63</v>
      </c>
      <c r="D601" s="199" t="s">
        <v>123</v>
      </c>
      <c r="E601" s="199">
        <v>1901</v>
      </c>
      <c r="F601" s="199" t="s">
        <v>108</v>
      </c>
      <c r="G601" s="199"/>
      <c r="H601" s="208">
        <v>24.67422405104325</v>
      </c>
      <c r="I601" s="199"/>
    </row>
    <row r="602" spans="1:9" x14ac:dyDescent="0.45">
      <c r="A602" s="199">
        <v>123180</v>
      </c>
      <c r="B602" s="199"/>
      <c r="C602" s="199">
        <v>40</v>
      </c>
      <c r="D602" s="199" t="s">
        <v>109</v>
      </c>
      <c r="E602" s="199">
        <v>1901</v>
      </c>
      <c r="F602" s="199" t="s">
        <v>108</v>
      </c>
      <c r="G602" s="199">
        <v>0</v>
      </c>
      <c r="H602" s="208">
        <v>151.06229098658301</v>
      </c>
      <c r="I602" s="199"/>
    </row>
    <row r="603" spans="1:9" x14ac:dyDescent="0.45">
      <c r="A603" s="199">
        <v>124606</v>
      </c>
      <c r="B603" s="199"/>
      <c r="C603" s="199">
        <v>63</v>
      </c>
      <c r="D603" s="199" t="s">
        <v>109</v>
      </c>
      <c r="E603" s="199">
        <v>1901</v>
      </c>
      <c r="F603" s="199" t="s">
        <v>108</v>
      </c>
      <c r="G603" s="199">
        <v>0</v>
      </c>
      <c r="H603" s="208">
        <v>90.28796265603107</v>
      </c>
      <c r="I603" s="199" t="s">
        <v>360</v>
      </c>
    </row>
    <row r="604" spans="1:9" x14ac:dyDescent="0.45">
      <c r="A604" s="199">
        <v>126260</v>
      </c>
      <c r="B604" s="199"/>
      <c r="C604" s="199">
        <v>110</v>
      </c>
      <c r="D604" s="199" t="s">
        <v>109</v>
      </c>
      <c r="E604" s="199">
        <v>1901</v>
      </c>
      <c r="F604" s="199" t="s">
        <v>108</v>
      </c>
      <c r="G604" s="199">
        <v>0</v>
      </c>
      <c r="H604" s="208">
        <v>181.3396340457455</v>
      </c>
      <c r="I604" s="199"/>
    </row>
    <row r="605" spans="1:9" x14ac:dyDescent="0.45">
      <c r="A605" s="199">
        <v>126416</v>
      </c>
      <c r="B605" s="199"/>
      <c r="C605" s="199">
        <v>90</v>
      </c>
      <c r="D605" s="199" t="s">
        <v>109</v>
      </c>
      <c r="E605" s="199">
        <v>1901</v>
      </c>
      <c r="F605" s="199" t="s">
        <v>108</v>
      </c>
      <c r="G605" s="199"/>
      <c r="H605" s="208">
        <v>174.59472528221841</v>
      </c>
      <c r="I605" s="199"/>
    </row>
    <row r="606" spans="1:9" x14ac:dyDescent="0.45">
      <c r="A606" s="199">
        <v>127032</v>
      </c>
      <c r="B606" s="199"/>
      <c r="C606" s="199">
        <v>63</v>
      </c>
      <c r="D606" s="199" t="s">
        <v>112</v>
      </c>
      <c r="E606" s="199">
        <v>1901</v>
      </c>
      <c r="F606" s="199" t="s">
        <v>108</v>
      </c>
      <c r="G606" s="199">
        <v>0</v>
      </c>
      <c r="H606" s="208">
        <v>115.6333344764071</v>
      </c>
      <c r="I606" s="199" t="s">
        <v>363</v>
      </c>
    </row>
    <row r="607" spans="1:9" x14ac:dyDescent="0.45">
      <c r="A607" s="199">
        <v>127037</v>
      </c>
      <c r="B607" s="199"/>
      <c r="C607" s="199">
        <v>100</v>
      </c>
      <c r="D607" s="199" t="s">
        <v>112</v>
      </c>
      <c r="E607" s="199">
        <v>1901</v>
      </c>
      <c r="F607" s="199" t="s">
        <v>108</v>
      </c>
      <c r="G607" s="199">
        <v>0</v>
      </c>
      <c r="H607" s="208">
        <v>245.7907584552664</v>
      </c>
      <c r="I607" s="199"/>
    </row>
    <row r="608" spans="1:9" ht="19.5" x14ac:dyDescent="0.45">
      <c r="A608" s="199">
        <v>127042</v>
      </c>
      <c r="B608" s="199"/>
      <c r="C608" s="199">
        <v>90</v>
      </c>
      <c r="D608" s="199" t="s">
        <v>109</v>
      </c>
      <c r="E608" s="199">
        <v>1901</v>
      </c>
      <c r="F608" s="199" t="s">
        <v>108</v>
      </c>
      <c r="G608" s="199">
        <v>0</v>
      </c>
      <c r="H608" s="208">
        <v>147.0322730683078</v>
      </c>
      <c r="I608" s="201" t="s">
        <v>365</v>
      </c>
    </row>
    <row r="609" spans="1:9" x14ac:dyDescent="0.45">
      <c r="A609" s="199">
        <v>127050</v>
      </c>
      <c r="B609" s="199"/>
      <c r="C609" s="199">
        <v>75</v>
      </c>
      <c r="D609" s="199" t="s">
        <v>109</v>
      </c>
      <c r="E609" s="199">
        <v>1901</v>
      </c>
      <c r="F609" s="199" t="s">
        <v>108</v>
      </c>
      <c r="G609" s="199">
        <v>1</v>
      </c>
      <c r="H609" s="208">
        <v>160.0819277500116</v>
      </c>
      <c r="I609" s="199"/>
    </row>
    <row r="610" spans="1:9" x14ac:dyDescent="0.45">
      <c r="A610" s="199">
        <v>127051</v>
      </c>
      <c r="B610" s="199"/>
      <c r="C610" s="199"/>
      <c r="D610" s="199"/>
      <c r="E610" s="199">
        <v>1901</v>
      </c>
      <c r="F610" s="199" t="s">
        <v>108</v>
      </c>
      <c r="G610" s="199"/>
      <c r="H610" s="208">
        <v>19.819204548488649</v>
      </c>
      <c r="I610" s="199"/>
    </row>
    <row r="611" spans="1:9" x14ac:dyDescent="0.45">
      <c r="A611" s="199">
        <v>127052</v>
      </c>
      <c r="B611" s="199"/>
      <c r="C611" s="199"/>
      <c r="D611" s="199" t="s">
        <v>111</v>
      </c>
      <c r="E611" s="199">
        <v>1901</v>
      </c>
      <c r="F611" s="199" t="s">
        <v>108</v>
      </c>
      <c r="G611" s="199"/>
      <c r="H611" s="208">
        <v>46.638594004046197</v>
      </c>
      <c r="I611" s="199"/>
    </row>
    <row r="612" spans="1:9" x14ac:dyDescent="0.45">
      <c r="A612" s="199">
        <v>127053</v>
      </c>
      <c r="B612" s="199"/>
      <c r="C612" s="199"/>
      <c r="D612" s="199"/>
      <c r="E612" s="199">
        <v>1901</v>
      </c>
      <c r="F612" s="199" t="s">
        <v>108</v>
      </c>
      <c r="G612" s="199"/>
      <c r="H612" s="208">
        <v>14.806060303284029</v>
      </c>
      <c r="I612" s="199"/>
    </row>
    <row r="613" spans="1:9" x14ac:dyDescent="0.45">
      <c r="A613" s="199">
        <v>127079</v>
      </c>
      <c r="B613" s="199"/>
      <c r="C613" s="199">
        <v>110</v>
      </c>
      <c r="D613" s="199" t="s">
        <v>109</v>
      </c>
      <c r="E613" s="199">
        <v>1901</v>
      </c>
      <c r="F613" s="199" t="s">
        <v>108</v>
      </c>
      <c r="G613" s="199">
        <v>1</v>
      </c>
      <c r="H613" s="208">
        <v>8.5309163988246794</v>
      </c>
      <c r="I613" s="199"/>
    </row>
    <row r="614" spans="1:9" x14ac:dyDescent="0.45">
      <c r="A614" s="199">
        <v>127110</v>
      </c>
      <c r="B614" s="199"/>
      <c r="C614" s="199">
        <v>110</v>
      </c>
      <c r="D614" s="199" t="s">
        <v>109</v>
      </c>
      <c r="E614" s="199">
        <v>1901</v>
      </c>
      <c r="F614" s="199" t="s">
        <v>108</v>
      </c>
      <c r="G614" s="199">
        <v>1</v>
      </c>
      <c r="H614" s="208">
        <v>36.120861757748749</v>
      </c>
      <c r="I614" s="199" t="s">
        <v>366</v>
      </c>
    </row>
    <row r="615" spans="1:9" x14ac:dyDescent="0.45">
      <c r="A615" s="199">
        <v>127116</v>
      </c>
      <c r="B615" s="199"/>
      <c r="C615" s="199"/>
      <c r="D615" s="199" t="s">
        <v>112</v>
      </c>
      <c r="E615" s="199">
        <v>1901</v>
      </c>
      <c r="F615" s="199" t="s">
        <v>108</v>
      </c>
      <c r="G615" s="199">
        <v>1</v>
      </c>
      <c r="H615" s="208">
        <v>122.8852298647313</v>
      </c>
      <c r="I615" s="199" t="s">
        <v>127</v>
      </c>
    </row>
    <row r="616" spans="1:9" x14ac:dyDescent="0.45">
      <c r="A616" s="199">
        <v>127120</v>
      </c>
      <c r="B616" s="199"/>
      <c r="C616" s="199">
        <v>50</v>
      </c>
      <c r="D616" s="199" t="s">
        <v>109</v>
      </c>
      <c r="E616" s="199">
        <v>1901</v>
      </c>
      <c r="F616" s="199" t="s">
        <v>108</v>
      </c>
      <c r="G616" s="199">
        <v>1</v>
      </c>
      <c r="H616" s="208">
        <v>0.91596345469569196</v>
      </c>
      <c r="I616" s="199"/>
    </row>
    <row r="617" spans="1:9" x14ac:dyDescent="0.45">
      <c r="A617" s="199">
        <v>127121</v>
      </c>
      <c r="B617" s="199"/>
      <c r="C617" s="199">
        <v>150</v>
      </c>
      <c r="D617" s="199" t="s">
        <v>112</v>
      </c>
      <c r="E617" s="199">
        <v>1901</v>
      </c>
      <c r="F617" s="199" t="s">
        <v>108</v>
      </c>
      <c r="G617" s="199">
        <v>1</v>
      </c>
      <c r="H617" s="208">
        <v>24.41213655681716</v>
      </c>
      <c r="I617" s="199"/>
    </row>
    <row r="618" spans="1:9" x14ac:dyDescent="0.45">
      <c r="A618" s="199">
        <v>127122</v>
      </c>
      <c r="B618" s="199"/>
      <c r="C618" s="199"/>
      <c r="D618" s="199"/>
      <c r="E618" s="199">
        <v>1901</v>
      </c>
      <c r="F618" s="199" t="s">
        <v>108</v>
      </c>
      <c r="G618" s="199"/>
      <c r="H618" s="208">
        <v>142.9743525330644</v>
      </c>
      <c r="I618" s="199"/>
    </row>
    <row r="619" spans="1:9" x14ac:dyDescent="0.45">
      <c r="A619" s="199">
        <v>127129</v>
      </c>
      <c r="B619" s="199"/>
      <c r="C619" s="199"/>
      <c r="D619" s="199"/>
      <c r="E619" s="199">
        <v>1901</v>
      </c>
      <c r="F619" s="199" t="s">
        <v>108</v>
      </c>
      <c r="G619" s="199"/>
      <c r="H619" s="208">
        <v>132.781804311759</v>
      </c>
      <c r="I619" s="199"/>
    </row>
    <row r="620" spans="1:9" x14ac:dyDescent="0.45">
      <c r="A620" s="199">
        <v>127131</v>
      </c>
      <c r="B620" s="199"/>
      <c r="C620" s="199">
        <v>100</v>
      </c>
      <c r="D620" s="199" t="s">
        <v>112</v>
      </c>
      <c r="E620" s="199">
        <v>1901</v>
      </c>
      <c r="F620" s="199" t="s">
        <v>108</v>
      </c>
      <c r="G620" s="199">
        <v>0</v>
      </c>
      <c r="H620" s="208">
        <v>280.47212248516081</v>
      </c>
      <c r="I620" s="199"/>
    </row>
    <row r="621" spans="1:9" x14ac:dyDescent="0.45">
      <c r="A621" s="199">
        <v>127155</v>
      </c>
      <c r="B621" s="199"/>
      <c r="C621" s="199">
        <v>100</v>
      </c>
      <c r="D621" s="199" t="s">
        <v>112</v>
      </c>
      <c r="E621" s="199">
        <v>1901</v>
      </c>
      <c r="F621" s="199" t="s">
        <v>108</v>
      </c>
      <c r="G621" s="199">
        <v>0</v>
      </c>
      <c r="H621" s="208">
        <v>364.37751347999529</v>
      </c>
      <c r="I621" s="199"/>
    </row>
    <row r="622" spans="1:9" x14ac:dyDescent="0.45">
      <c r="A622" s="199">
        <v>127156</v>
      </c>
      <c r="B622" s="199"/>
      <c r="C622" s="199">
        <v>100</v>
      </c>
      <c r="D622" s="199" t="s">
        <v>112</v>
      </c>
      <c r="E622" s="199">
        <v>1901</v>
      </c>
      <c r="F622" s="199" t="s">
        <v>108</v>
      </c>
      <c r="G622" s="199">
        <v>0</v>
      </c>
      <c r="H622" s="208">
        <v>149.00096510947861</v>
      </c>
      <c r="I622" s="199"/>
    </row>
    <row r="623" spans="1:9" x14ac:dyDescent="0.45">
      <c r="A623" s="199">
        <v>127219</v>
      </c>
      <c r="B623" s="199"/>
      <c r="C623" s="199"/>
      <c r="D623" s="199"/>
      <c r="E623" s="199">
        <v>1901</v>
      </c>
      <c r="F623" s="199" t="s">
        <v>108</v>
      </c>
      <c r="G623" s="199"/>
      <c r="H623" s="208">
        <v>96.823314187455367</v>
      </c>
      <c r="I623" s="199"/>
    </row>
    <row r="624" spans="1:9" x14ac:dyDescent="0.45">
      <c r="A624" s="199">
        <v>127220</v>
      </c>
      <c r="B624" s="199"/>
      <c r="C624" s="199">
        <v>100</v>
      </c>
      <c r="D624" s="199" t="s">
        <v>112</v>
      </c>
      <c r="E624" s="199">
        <v>1901</v>
      </c>
      <c r="F624" s="199" t="s">
        <v>108</v>
      </c>
      <c r="G624" s="199"/>
      <c r="H624" s="208">
        <v>94.834083625992321</v>
      </c>
      <c r="I624" s="199"/>
    </row>
    <row r="625" spans="1:9" x14ac:dyDescent="0.45">
      <c r="A625" s="199">
        <v>130753</v>
      </c>
      <c r="B625" s="199"/>
      <c r="C625" s="199">
        <v>150</v>
      </c>
      <c r="D625" s="199" t="s">
        <v>112</v>
      </c>
      <c r="E625" s="199">
        <v>1901</v>
      </c>
      <c r="F625" s="199" t="s">
        <v>108</v>
      </c>
      <c r="G625" s="199">
        <v>0</v>
      </c>
      <c r="H625" s="208">
        <v>277.61839037304208</v>
      </c>
      <c r="I625" s="199" t="s">
        <v>368</v>
      </c>
    </row>
    <row r="626" spans="1:9" x14ac:dyDescent="0.45">
      <c r="A626" s="199">
        <v>130917</v>
      </c>
      <c r="B626" s="199"/>
      <c r="C626" s="199">
        <v>150</v>
      </c>
      <c r="D626" s="199" t="s">
        <v>112</v>
      </c>
      <c r="E626" s="199">
        <v>1901</v>
      </c>
      <c r="F626" s="199" t="s">
        <v>108</v>
      </c>
      <c r="G626" s="199">
        <v>1</v>
      </c>
      <c r="H626" s="208">
        <v>38.05146155515736</v>
      </c>
      <c r="I626" s="199"/>
    </row>
    <row r="627" spans="1:9" x14ac:dyDescent="0.45">
      <c r="A627" s="199">
        <v>130919</v>
      </c>
      <c r="B627" s="199"/>
      <c r="C627" s="199">
        <v>63</v>
      </c>
      <c r="D627" s="199" t="s">
        <v>109</v>
      </c>
      <c r="E627" s="199">
        <v>1901</v>
      </c>
      <c r="F627" s="199" t="s">
        <v>108</v>
      </c>
      <c r="G627" s="199">
        <v>0</v>
      </c>
      <c r="H627" s="208">
        <v>16.55135819804568</v>
      </c>
      <c r="I627" s="199"/>
    </row>
    <row r="628" spans="1:9" x14ac:dyDescent="0.45">
      <c r="A628" s="199">
        <v>130920</v>
      </c>
      <c r="B628" s="199"/>
      <c r="C628" s="199">
        <v>63</v>
      </c>
      <c r="D628" s="199" t="s">
        <v>109</v>
      </c>
      <c r="E628" s="199">
        <v>1901</v>
      </c>
      <c r="F628" s="199" t="s">
        <v>108</v>
      </c>
      <c r="G628" s="199">
        <v>1</v>
      </c>
      <c r="H628" s="208">
        <v>0.23045641850024001</v>
      </c>
      <c r="I628" s="199" t="s">
        <v>369</v>
      </c>
    </row>
    <row r="629" spans="1:9" x14ac:dyDescent="0.45">
      <c r="A629" s="199">
        <v>130921</v>
      </c>
      <c r="B629" s="199"/>
      <c r="C629" s="199">
        <v>110</v>
      </c>
      <c r="D629" s="199" t="s">
        <v>109</v>
      </c>
      <c r="E629" s="199">
        <v>1901</v>
      </c>
      <c r="F629" s="199" t="s">
        <v>108</v>
      </c>
      <c r="G629" s="199">
        <v>0</v>
      </c>
      <c r="H629" s="208">
        <v>150.11136872598539</v>
      </c>
      <c r="I629" s="199"/>
    </row>
    <row r="630" spans="1:9" x14ac:dyDescent="0.45">
      <c r="A630" s="199">
        <v>130923</v>
      </c>
      <c r="B630" s="199"/>
      <c r="C630" s="199">
        <v>150</v>
      </c>
      <c r="D630" s="199" t="s">
        <v>112</v>
      </c>
      <c r="E630" s="199">
        <v>1901</v>
      </c>
      <c r="F630" s="199" t="s">
        <v>108</v>
      </c>
      <c r="G630" s="199">
        <v>0</v>
      </c>
      <c r="H630" s="208">
        <v>167.8073960441551</v>
      </c>
      <c r="I630" s="199"/>
    </row>
    <row r="631" spans="1:9" x14ac:dyDescent="0.45">
      <c r="A631" s="199">
        <v>131026</v>
      </c>
      <c r="B631" s="199"/>
      <c r="C631" s="199">
        <v>100</v>
      </c>
      <c r="D631" s="199" t="s">
        <v>112</v>
      </c>
      <c r="E631" s="199">
        <v>1901</v>
      </c>
      <c r="F631" s="199" t="s">
        <v>108</v>
      </c>
      <c r="G631" s="199">
        <v>0</v>
      </c>
      <c r="H631" s="208">
        <v>223.5886859661907</v>
      </c>
      <c r="I631" s="199"/>
    </row>
    <row r="632" spans="1:9" x14ac:dyDescent="0.45">
      <c r="A632" s="199">
        <v>133340</v>
      </c>
      <c r="B632" s="199"/>
      <c r="C632" s="199"/>
      <c r="D632" s="199"/>
      <c r="E632" s="199">
        <v>1901</v>
      </c>
      <c r="F632" s="199" t="s">
        <v>108</v>
      </c>
      <c r="G632" s="199">
        <v>0</v>
      </c>
      <c r="H632" s="208">
        <v>33.159728011802393</v>
      </c>
      <c r="I632" s="199"/>
    </row>
    <row r="633" spans="1:9" x14ac:dyDescent="0.45">
      <c r="A633" s="199">
        <v>133749</v>
      </c>
      <c r="B633" s="199"/>
      <c r="C633" s="199">
        <v>110</v>
      </c>
      <c r="D633" s="199" t="s">
        <v>109</v>
      </c>
      <c r="E633" s="199">
        <v>1901</v>
      </c>
      <c r="F633" s="199" t="s">
        <v>108</v>
      </c>
      <c r="G633" s="199">
        <v>1</v>
      </c>
      <c r="H633" s="208">
        <v>0.37067757437989601</v>
      </c>
      <c r="I633" s="199"/>
    </row>
    <row r="634" spans="1:9" x14ac:dyDescent="0.45">
      <c r="A634" s="199">
        <v>133750</v>
      </c>
      <c r="B634" s="199"/>
      <c r="C634" s="199">
        <v>90</v>
      </c>
      <c r="D634" s="199" t="s">
        <v>109</v>
      </c>
      <c r="E634" s="199">
        <v>1901</v>
      </c>
      <c r="F634" s="199" t="s">
        <v>108</v>
      </c>
      <c r="G634" s="199">
        <v>1</v>
      </c>
      <c r="H634" s="208">
        <v>7.8879026503363461</v>
      </c>
      <c r="I634" s="199"/>
    </row>
    <row r="635" spans="1:9" x14ac:dyDescent="0.45">
      <c r="A635" s="199">
        <v>135492</v>
      </c>
      <c r="B635" s="199"/>
      <c r="C635" s="199">
        <v>110</v>
      </c>
      <c r="D635" s="199" t="s">
        <v>109</v>
      </c>
      <c r="E635" s="199">
        <v>1901</v>
      </c>
      <c r="F635" s="199" t="s">
        <v>108</v>
      </c>
      <c r="G635" s="199">
        <v>1</v>
      </c>
      <c r="H635" s="208">
        <v>406.26826976703938</v>
      </c>
      <c r="I635" s="199"/>
    </row>
    <row r="636" spans="1:9" x14ac:dyDescent="0.45">
      <c r="A636" s="199">
        <v>135725</v>
      </c>
      <c r="B636" s="199"/>
      <c r="C636" s="199"/>
      <c r="D636" s="199"/>
      <c r="E636" s="199"/>
      <c r="F636" s="199" t="s">
        <v>108</v>
      </c>
      <c r="G636" s="199">
        <v>1</v>
      </c>
      <c r="H636" s="208">
        <v>196.56327874650989</v>
      </c>
      <c r="I636" s="199"/>
    </row>
    <row r="637" spans="1:9" x14ac:dyDescent="0.45">
      <c r="A637" s="199">
        <v>138805</v>
      </c>
      <c r="B637" s="199"/>
      <c r="C637" s="199"/>
      <c r="D637" s="199"/>
      <c r="E637" s="199"/>
      <c r="F637" s="199" t="s">
        <v>108</v>
      </c>
      <c r="G637" s="199">
        <v>0</v>
      </c>
      <c r="H637" s="208">
        <v>163.5453838369736</v>
      </c>
      <c r="I637" s="199"/>
    </row>
    <row r="638" spans="1:9" x14ac:dyDescent="0.45">
      <c r="A638" s="199">
        <v>138808</v>
      </c>
      <c r="B638" s="199"/>
      <c r="C638" s="199"/>
      <c r="D638" s="199"/>
      <c r="E638" s="199"/>
      <c r="F638" s="199" t="s">
        <v>108</v>
      </c>
      <c r="G638" s="199">
        <v>1</v>
      </c>
      <c r="H638" s="208">
        <v>85.335358008786244</v>
      </c>
      <c r="I638" s="199"/>
    </row>
    <row r="639" spans="1:9" x14ac:dyDescent="0.45">
      <c r="A639" s="199">
        <v>138811</v>
      </c>
      <c r="B639" s="199"/>
      <c r="C639" s="199"/>
      <c r="D639" s="199"/>
      <c r="E639" s="199"/>
      <c r="F639" s="199" t="s">
        <v>108</v>
      </c>
      <c r="G639" s="199">
        <v>1</v>
      </c>
      <c r="H639" s="208">
        <v>53.496942146294401</v>
      </c>
      <c r="I639" s="199"/>
    </row>
    <row r="640" spans="1:9" x14ac:dyDescent="0.45">
      <c r="A640" s="199">
        <v>138812</v>
      </c>
      <c r="B640" s="199"/>
      <c r="C640" s="199"/>
      <c r="D640" s="199"/>
      <c r="E640" s="199"/>
      <c r="F640" s="199" t="s">
        <v>108</v>
      </c>
      <c r="G640" s="199">
        <v>1</v>
      </c>
      <c r="H640" s="208">
        <v>92.266254691206527</v>
      </c>
      <c r="I640" s="199"/>
    </row>
    <row r="641" spans="1:9" x14ac:dyDescent="0.45">
      <c r="A641" s="199">
        <v>140708</v>
      </c>
      <c r="B641" s="199"/>
      <c r="C641" s="199">
        <v>100</v>
      </c>
      <c r="D641" s="199" t="s">
        <v>112</v>
      </c>
      <c r="E641" s="199"/>
      <c r="F641" s="199" t="s">
        <v>108</v>
      </c>
      <c r="G641" s="199">
        <v>0</v>
      </c>
      <c r="H641" s="208">
        <v>24.12787698963928</v>
      </c>
      <c r="I641" s="199"/>
    </row>
    <row r="642" spans="1:9" x14ac:dyDescent="0.45">
      <c r="A642" s="199">
        <v>141645</v>
      </c>
      <c r="B642" s="199"/>
      <c r="C642" s="199"/>
      <c r="D642" s="199"/>
      <c r="E642" s="199"/>
      <c r="F642" s="199" t="s">
        <v>108</v>
      </c>
      <c r="G642" s="199">
        <v>0</v>
      </c>
      <c r="H642" s="208">
        <v>100.8163764354812</v>
      </c>
      <c r="I642" s="199"/>
    </row>
    <row r="643" spans="1:9" x14ac:dyDescent="0.45">
      <c r="A643" s="199">
        <v>141680</v>
      </c>
      <c r="B643" s="199"/>
      <c r="C643" s="199">
        <v>100</v>
      </c>
      <c r="D643" s="199" t="s">
        <v>112</v>
      </c>
      <c r="E643" s="199">
        <v>1901</v>
      </c>
      <c r="F643" s="199" t="s">
        <v>108</v>
      </c>
      <c r="G643" s="199">
        <v>1</v>
      </c>
      <c r="H643" s="208">
        <v>148.49117925814079</v>
      </c>
      <c r="I643" s="199"/>
    </row>
    <row r="644" spans="1:9" x14ac:dyDescent="0.45">
      <c r="A644" s="199">
        <v>141801</v>
      </c>
      <c r="B644" s="199"/>
      <c r="C644" s="199">
        <v>63</v>
      </c>
      <c r="D644" s="199" t="s">
        <v>109</v>
      </c>
      <c r="E644" s="199">
        <v>1901</v>
      </c>
      <c r="F644" s="199" t="s">
        <v>108</v>
      </c>
      <c r="G644" s="199">
        <v>0</v>
      </c>
      <c r="H644" s="208">
        <v>57.130830315112362</v>
      </c>
      <c r="I644" s="199"/>
    </row>
    <row r="645" spans="1:9" x14ac:dyDescent="0.45">
      <c r="A645" s="199">
        <v>141802</v>
      </c>
      <c r="B645" s="199"/>
      <c r="C645" s="199">
        <v>100</v>
      </c>
      <c r="D645" s="199" t="s">
        <v>112</v>
      </c>
      <c r="E645" s="199">
        <v>1901</v>
      </c>
      <c r="F645" s="199" t="s">
        <v>108</v>
      </c>
      <c r="G645" s="199">
        <v>1</v>
      </c>
      <c r="H645" s="208">
        <v>396.05558073179208</v>
      </c>
      <c r="I645" s="199" t="s">
        <v>369</v>
      </c>
    </row>
    <row r="646" spans="1:9" x14ac:dyDescent="0.45">
      <c r="A646" s="199">
        <v>143114</v>
      </c>
      <c r="B646" s="199"/>
      <c r="C646" s="199">
        <v>90</v>
      </c>
      <c r="D646" s="199" t="s">
        <v>109</v>
      </c>
      <c r="E646" s="199">
        <v>1901</v>
      </c>
      <c r="F646" s="199" t="s">
        <v>108</v>
      </c>
      <c r="G646" s="199">
        <v>1</v>
      </c>
      <c r="H646" s="208">
        <v>34.583191340097571</v>
      </c>
      <c r="I646" s="199"/>
    </row>
    <row r="647" spans="1:9" x14ac:dyDescent="0.45">
      <c r="A647" s="199">
        <v>145743</v>
      </c>
      <c r="B647" s="199"/>
      <c r="C647" s="199">
        <v>100</v>
      </c>
      <c r="D647" s="199" t="s">
        <v>112</v>
      </c>
      <c r="E647" s="199">
        <v>1901</v>
      </c>
      <c r="F647" s="199" t="s">
        <v>108</v>
      </c>
      <c r="G647" s="199">
        <v>1</v>
      </c>
      <c r="H647" s="208">
        <v>74.995710913831559</v>
      </c>
      <c r="I647" s="199" t="s">
        <v>373</v>
      </c>
    </row>
    <row r="648" spans="1:9" x14ac:dyDescent="0.45">
      <c r="A648" s="199">
        <v>148435</v>
      </c>
      <c r="B648" s="199"/>
      <c r="C648" s="199"/>
      <c r="D648" s="199"/>
      <c r="E648" s="199">
        <v>1901</v>
      </c>
      <c r="F648" s="199" t="s">
        <v>108</v>
      </c>
      <c r="G648" s="199"/>
      <c r="H648" s="208">
        <v>62.046825345343329</v>
      </c>
      <c r="I648" s="199"/>
    </row>
    <row r="649" spans="1:9" x14ac:dyDescent="0.45">
      <c r="A649" s="199">
        <v>148437</v>
      </c>
      <c r="B649" s="199"/>
      <c r="C649" s="199">
        <v>63</v>
      </c>
      <c r="D649" s="199" t="s">
        <v>109</v>
      </c>
      <c r="E649" s="199">
        <v>1901</v>
      </c>
      <c r="F649" s="199" t="s">
        <v>108</v>
      </c>
      <c r="G649" s="199">
        <v>1</v>
      </c>
      <c r="H649" s="208">
        <v>82.920369831467696</v>
      </c>
      <c r="I649" s="199" t="s">
        <v>127</v>
      </c>
    </row>
    <row r="650" spans="1:9" x14ac:dyDescent="0.45">
      <c r="A650" s="199">
        <v>148438</v>
      </c>
      <c r="B650" s="199"/>
      <c r="C650" s="199"/>
      <c r="D650" s="199"/>
      <c r="E650" s="199">
        <v>1901</v>
      </c>
      <c r="F650" s="199" t="s">
        <v>108</v>
      </c>
      <c r="G650" s="199">
        <v>1</v>
      </c>
      <c r="H650" s="208">
        <v>98.061859291540486</v>
      </c>
      <c r="I650" s="199" t="s">
        <v>374</v>
      </c>
    </row>
    <row r="651" spans="1:9" x14ac:dyDescent="0.45">
      <c r="A651" s="199">
        <v>148439</v>
      </c>
      <c r="B651" s="199"/>
      <c r="C651" s="199">
        <v>150</v>
      </c>
      <c r="D651" s="199" t="s">
        <v>112</v>
      </c>
      <c r="E651" s="199">
        <v>1901</v>
      </c>
      <c r="F651" s="199" t="s">
        <v>108</v>
      </c>
      <c r="G651" s="199">
        <v>1</v>
      </c>
      <c r="H651" s="208">
        <v>128.99880548035119</v>
      </c>
      <c r="I651" s="199" t="s">
        <v>127</v>
      </c>
    </row>
    <row r="652" spans="1:9" x14ac:dyDescent="0.45">
      <c r="A652" s="199">
        <v>163592</v>
      </c>
      <c r="B652" s="199"/>
      <c r="C652" s="199">
        <v>100</v>
      </c>
      <c r="D652" s="199" t="s">
        <v>112</v>
      </c>
      <c r="E652" s="199">
        <v>1901</v>
      </c>
      <c r="F652" s="199" t="s">
        <v>108</v>
      </c>
      <c r="G652" s="199">
        <v>0</v>
      </c>
      <c r="H652" s="208">
        <v>85.670660535111509</v>
      </c>
      <c r="I652" s="199" t="s">
        <v>375</v>
      </c>
    </row>
    <row r="653" spans="1:9" x14ac:dyDescent="0.45">
      <c r="A653" s="199">
        <v>163699</v>
      </c>
      <c r="B653" s="199"/>
      <c r="C653" s="199">
        <v>100</v>
      </c>
      <c r="D653" s="199" t="s">
        <v>112</v>
      </c>
      <c r="E653" s="199">
        <v>1901</v>
      </c>
      <c r="F653" s="199" t="s">
        <v>108</v>
      </c>
      <c r="G653" s="199">
        <v>0</v>
      </c>
      <c r="H653" s="208">
        <v>0.247564921445351</v>
      </c>
      <c r="I653" s="199" t="s">
        <v>375</v>
      </c>
    </row>
    <row r="654" spans="1:9" x14ac:dyDescent="0.45">
      <c r="A654" s="199">
        <v>170127</v>
      </c>
      <c r="B654" s="199"/>
      <c r="C654" s="199">
        <v>40</v>
      </c>
      <c r="D654" s="199" t="s">
        <v>115</v>
      </c>
      <c r="E654" s="199">
        <v>1901</v>
      </c>
      <c r="F654" s="199" t="s">
        <v>108</v>
      </c>
      <c r="G654" s="199">
        <v>1</v>
      </c>
      <c r="H654" s="208">
        <v>2.2572880080585769</v>
      </c>
      <c r="I654" s="199"/>
    </row>
    <row r="655" spans="1:9" x14ac:dyDescent="0.45">
      <c r="A655" s="199">
        <v>170128</v>
      </c>
      <c r="B655" s="199"/>
      <c r="C655" s="199">
        <v>40</v>
      </c>
      <c r="D655" s="199" t="s">
        <v>115</v>
      </c>
      <c r="E655" s="199">
        <v>1901</v>
      </c>
      <c r="F655" s="199" t="s">
        <v>108</v>
      </c>
      <c r="G655" s="199">
        <v>1</v>
      </c>
      <c r="H655" s="208">
        <v>1.883091547619776</v>
      </c>
      <c r="I655" s="199"/>
    </row>
    <row r="656" spans="1:9" x14ac:dyDescent="0.45">
      <c r="A656" s="199">
        <v>170129</v>
      </c>
      <c r="B656" s="199"/>
      <c r="C656" s="199">
        <v>150</v>
      </c>
      <c r="D656" s="199" t="s">
        <v>112</v>
      </c>
      <c r="E656" s="199">
        <v>1901</v>
      </c>
      <c r="F656" s="199" t="s">
        <v>108</v>
      </c>
      <c r="G656" s="199">
        <v>1</v>
      </c>
      <c r="H656" s="208">
        <v>68.183752567684749</v>
      </c>
      <c r="I656" s="199"/>
    </row>
    <row r="657" spans="1:9" x14ac:dyDescent="0.45">
      <c r="A657" s="199">
        <v>170130</v>
      </c>
      <c r="B657" s="199"/>
      <c r="C657" s="199">
        <v>40</v>
      </c>
      <c r="D657" s="199" t="s">
        <v>109</v>
      </c>
      <c r="E657" s="199">
        <v>1901</v>
      </c>
      <c r="F657" s="199" t="s">
        <v>108</v>
      </c>
      <c r="G657" s="199">
        <v>1</v>
      </c>
      <c r="H657" s="208">
        <v>24.970676088934422</v>
      </c>
      <c r="I657" s="199"/>
    </row>
    <row r="658" spans="1:9" x14ac:dyDescent="0.45">
      <c r="A658" s="199">
        <v>172948</v>
      </c>
      <c r="B658" s="199"/>
      <c r="C658" s="199"/>
      <c r="D658" s="199"/>
      <c r="E658" s="199">
        <v>1901</v>
      </c>
      <c r="F658" s="199" t="s">
        <v>108</v>
      </c>
      <c r="G658" s="199">
        <v>0</v>
      </c>
      <c r="H658" s="208">
        <v>31.362966413103699</v>
      </c>
      <c r="I658" s="199"/>
    </row>
    <row r="659" spans="1:9" x14ac:dyDescent="0.45">
      <c r="A659" s="199">
        <v>173340</v>
      </c>
      <c r="B659" s="199"/>
      <c r="C659" s="199">
        <v>100</v>
      </c>
      <c r="D659" s="199" t="s">
        <v>112</v>
      </c>
      <c r="E659" s="199">
        <v>1975</v>
      </c>
      <c r="F659" s="199" t="s">
        <v>108</v>
      </c>
      <c r="G659" s="199"/>
      <c r="H659" s="208">
        <v>85.694727496695563</v>
      </c>
      <c r="I659" s="199"/>
    </row>
    <row r="660" spans="1:9" x14ac:dyDescent="0.45">
      <c r="A660" s="199">
        <v>111766</v>
      </c>
      <c r="B660" s="199"/>
      <c r="C660" s="199">
        <v>90</v>
      </c>
      <c r="D660" s="199" t="s">
        <v>109</v>
      </c>
      <c r="E660" s="199">
        <v>1990</v>
      </c>
      <c r="F660" s="199" t="s">
        <v>108</v>
      </c>
      <c r="G660" s="199"/>
      <c r="H660" s="208">
        <v>109.29870728878871</v>
      </c>
      <c r="I660" s="199" t="s">
        <v>117</v>
      </c>
    </row>
    <row r="661" spans="1:9" x14ac:dyDescent="0.45">
      <c r="A661" s="199">
        <v>111767</v>
      </c>
      <c r="B661" s="199"/>
      <c r="C661" s="199">
        <v>90</v>
      </c>
      <c r="D661" s="199" t="s">
        <v>111</v>
      </c>
      <c r="E661" s="199">
        <v>1990</v>
      </c>
      <c r="F661" s="199" t="s">
        <v>108</v>
      </c>
      <c r="G661" s="199"/>
      <c r="H661" s="208">
        <v>10.85786586419124</v>
      </c>
      <c r="I661" s="199"/>
    </row>
    <row r="662" spans="1:9" x14ac:dyDescent="0.45">
      <c r="A662" s="199">
        <v>99510</v>
      </c>
      <c r="B662" s="199"/>
      <c r="C662" s="199">
        <v>200</v>
      </c>
      <c r="D662" s="199" t="s">
        <v>112</v>
      </c>
      <c r="E662" s="199">
        <v>1989</v>
      </c>
      <c r="F662" s="199" t="s">
        <v>108</v>
      </c>
      <c r="G662" s="199"/>
      <c r="H662" s="208">
        <v>16.540043495111409</v>
      </c>
      <c r="I662" s="199"/>
    </row>
    <row r="663" spans="1:9" x14ac:dyDescent="0.45">
      <c r="A663" s="199">
        <v>134564</v>
      </c>
      <c r="B663" s="199"/>
      <c r="C663" s="199">
        <v>200</v>
      </c>
      <c r="D663" s="199" t="s">
        <v>112</v>
      </c>
      <c r="E663" s="199">
        <v>1989</v>
      </c>
      <c r="F663" s="199" t="s">
        <v>108</v>
      </c>
      <c r="G663" s="199">
        <v>1</v>
      </c>
      <c r="H663" s="208">
        <v>73.223004436375959</v>
      </c>
      <c r="I663" s="199"/>
    </row>
    <row r="664" spans="1:9" x14ac:dyDescent="0.45">
      <c r="A664" s="199">
        <v>120177</v>
      </c>
      <c r="B664" s="199"/>
      <c r="C664" s="199">
        <v>100</v>
      </c>
      <c r="D664" s="199" t="s">
        <v>112</v>
      </c>
      <c r="E664" s="199">
        <v>1987</v>
      </c>
      <c r="F664" s="199" t="s">
        <v>108</v>
      </c>
      <c r="G664" s="199"/>
      <c r="H664" s="208">
        <v>36.705126166141604</v>
      </c>
      <c r="I664" s="199"/>
    </row>
    <row r="665" spans="1:9" x14ac:dyDescent="0.45">
      <c r="A665" s="199">
        <v>120194</v>
      </c>
      <c r="B665" s="199"/>
      <c r="C665" s="199">
        <v>300</v>
      </c>
      <c r="D665" s="199" t="s">
        <v>112</v>
      </c>
      <c r="E665" s="199">
        <v>1991</v>
      </c>
      <c r="F665" s="199" t="s">
        <v>108</v>
      </c>
      <c r="G665" s="199"/>
      <c r="H665" s="208">
        <v>275.18710377496342</v>
      </c>
      <c r="I665" s="199"/>
    </row>
    <row r="666" spans="1:9" x14ac:dyDescent="0.45">
      <c r="A666" s="199">
        <v>114640</v>
      </c>
      <c r="B666" s="199"/>
      <c r="C666" s="199">
        <v>300</v>
      </c>
      <c r="D666" s="199" t="s">
        <v>112</v>
      </c>
      <c r="E666" s="199">
        <v>1991</v>
      </c>
      <c r="F666" s="199" t="s">
        <v>108</v>
      </c>
      <c r="G666" s="199"/>
      <c r="H666" s="208">
        <v>64.158096309752963</v>
      </c>
      <c r="I666" s="199"/>
    </row>
    <row r="667" spans="1:9" x14ac:dyDescent="0.45">
      <c r="A667" s="199">
        <v>116622</v>
      </c>
      <c r="B667" s="199"/>
      <c r="C667" s="199">
        <v>100</v>
      </c>
      <c r="D667" s="199" t="s">
        <v>112</v>
      </c>
      <c r="E667" s="199">
        <v>1987</v>
      </c>
      <c r="F667" s="199" t="s">
        <v>108</v>
      </c>
      <c r="G667" s="199"/>
      <c r="H667" s="208">
        <v>135.005594574367</v>
      </c>
      <c r="I667" s="199" t="s">
        <v>130</v>
      </c>
    </row>
    <row r="668" spans="1:9" x14ac:dyDescent="0.45">
      <c r="A668" s="199">
        <v>116911</v>
      </c>
      <c r="B668" s="199"/>
      <c r="C668" s="199">
        <v>90</v>
      </c>
      <c r="D668" s="199" t="s">
        <v>109</v>
      </c>
      <c r="E668" s="199">
        <v>1988</v>
      </c>
      <c r="F668" s="199" t="s">
        <v>108</v>
      </c>
      <c r="G668" s="199"/>
      <c r="H668" s="208">
        <v>2.8349698651653168</v>
      </c>
      <c r="I668" s="199" t="s">
        <v>131</v>
      </c>
    </row>
    <row r="669" spans="1:9" x14ac:dyDescent="0.45">
      <c r="A669" s="199">
        <v>14090</v>
      </c>
      <c r="B669" s="199"/>
      <c r="C669" s="199">
        <v>0</v>
      </c>
      <c r="D669" s="199"/>
      <c r="E669" s="199">
        <v>1989</v>
      </c>
      <c r="F669" s="199"/>
      <c r="G669" s="199"/>
      <c r="H669" s="208">
        <v>270.14570776791891</v>
      </c>
      <c r="I669" s="199"/>
    </row>
    <row r="670" spans="1:9" x14ac:dyDescent="0.45">
      <c r="A670" s="199">
        <v>14176</v>
      </c>
      <c r="B670" s="199"/>
      <c r="C670" s="199">
        <v>0</v>
      </c>
      <c r="D670" s="199"/>
      <c r="E670" s="199">
        <v>1989</v>
      </c>
      <c r="F670" s="199"/>
      <c r="G670" s="199"/>
      <c r="H670" s="208">
        <v>270.13828274008262</v>
      </c>
      <c r="I670" s="199"/>
    </row>
    <row r="671" spans="1:9" x14ac:dyDescent="0.45">
      <c r="A671" s="199">
        <v>14089</v>
      </c>
      <c r="B671" s="199"/>
      <c r="C671" s="199">
        <v>0</v>
      </c>
      <c r="D671" s="199"/>
      <c r="E671" s="199">
        <v>1989</v>
      </c>
      <c r="F671" s="199"/>
      <c r="G671" s="199"/>
      <c r="H671" s="208">
        <v>270.68537896914478</v>
      </c>
      <c r="I671" s="199"/>
    </row>
    <row r="672" spans="1:9" x14ac:dyDescent="0.45">
      <c r="A672" s="199">
        <v>14258</v>
      </c>
      <c r="B672" s="199"/>
      <c r="C672" s="199">
        <v>0</v>
      </c>
      <c r="D672" s="199"/>
      <c r="E672" s="199">
        <v>1989</v>
      </c>
      <c r="F672" s="199"/>
      <c r="G672" s="199"/>
      <c r="H672" s="208">
        <v>0.85742241039443801</v>
      </c>
      <c r="I672" s="199"/>
    </row>
    <row r="673" spans="1:9" x14ac:dyDescent="0.45">
      <c r="A673" s="199">
        <v>14174</v>
      </c>
      <c r="B673" s="199"/>
      <c r="C673" s="199">
        <v>0</v>
      </c>
      <c r="D673" s="199"/>
      <c r="E673" s="199">
        <v>1989</v>
      </c>
      <c r="F673" s="199"/>
      <c r="G673" s="199"/>
      <c r="H673" s="208">
        <v>43.783236066831627</v>
      </c>
      <c r="I673" s="199"/>
    </row>
    <row r="674" spans="1:9" x14ac:dyDescent="0.45">
      <c r="A674" s="199">
        <v>14175</v>
      </c>
      <c r="B674" s="199"/>
      <c r="C674" s="199">
        <v>0</v>
      </c>
      <c r="D674" s="199"/>
      <c r="E674" s="199">
        <v>1989</v>
      </c>
      <c r="F674" s="199"/>
      <c r="G674" s="199"/>
      <c r="H674" s="208">
        <v>40.935073462124791</v>
      </c>
      <c r="I674" s="199"/>
    </row>
    <row r="675" spans="1:9" x14ac:dyDescent="0.45">
      <c r="A675" s="199">
        <v>14088</v>
      </c>
      <c r="B675" s="199"/>
      <c r="C675" s="199">
        <v>0</v>
      </c>
      <c r="D675" s="199"/>
      <c r="E675" s="199">
        <v>1989</v>
      </c>
      <c r="F675" s="199"/>
      <c r="G675" s="199"/>
      <c r="H675" s="208">
        <v>44.995753102759359</v>
      </c>
      <c r="I675" s="199"/>
    </row>
    <row r="676" spans="1:9" x14ac:dyDescent="0.45">
      <c r="A676" s="199">
        <v>120914</v>
      </c>
      <c r="B676" s="199"/>
      <c r="C676" s="199">
        <v>100</v>
      </c>
      <c r="D676" s="199" t="s">
        <v>112</v>
      </c>
      <c r="E676" s="199">
        <v>1988</v>
      </c>
      <c r="F676" s="199" t="s">
        <v>108</v>
      </c>
      <c r="G676" s="199"/>
      <c r="H676" s="208">
        <v>255.63750520163379</v>
      </c>
      <c r="I676" s="199" t="s">
        <v>145</v>
      </c>
    </row>
    <row r="677" spans="1:9" x14ac:dyDescent="0.45">
      <c r="A677" s="199">
        <v>113454</v>
      </c>
      <c r="B677" s="199"/>
      <c r="C677" s="199">
        <v>100</v>
      </c>
      <c r="D677" s="199" t="s">
        <v>112</v>
      </c>
      <c r="E677" s="199">
        <v>1987</v>
      </c>
      <c r="F677" s="199" t="s">
        <v>108</v>
      </c>
      <c r="G677" s="199"/>
      <c r="H677" s="208">
        <v>53.092953516351642</v>
      </c>
      <c r="I677" s="199"/>
    </row>
    <row r="678" spans="1:9" x14ac:dyDescent="0.45">
      <c r="A678" s="199">
        <v>119455</v>
      </c>
      <c r="B678" s="199"/>
      <c r="C678" s="199">
        <v>100</v>
      </c>
      <c r="D678" s="199" t="s">
        <v>112</v>
      </c>
      <c r="E678" s="199">
        <v>1985</v>
      </c>
      <c r="F678" s="199" t="s">
        <v>108</v>
      </c>
      <c r="G678" s="199"/>
      <c r="H678" s="208">
        <v>83.162691359085244</v>
      </c>
      <c r="I678" s="199" t="s">
        <v>148</v>
      </c>
    </row>
    <row r="679" spans="1:9" x14ac:dyDescent="0.45">
      <c r="A679" s="199">
        <v>100019</v>
      </c>
      <c r="B679" s="199"/>
      <c r="C679" s="199">
        <v>100</v>
      </c>
      <c r="D679" s="199" t="s">
        <v>112</v>
      </c>
      <c r="E679" s="199">
        <v>1985</v>
      </c>
      <c r="F679" s="199" t="s">
        <v>108</v>
      </c>
      <c r="G679" s="199"/>
      <c r="H679" s="208">
        <v>96.937954943939076</v>
      </c>
      <c r="I679" s="199"/>
    </row>
    <row r="680" spans="1:9" x14ac:dyDescent="0.45">
      <c r="A680" s="199">
        <v>100020</v>
      </c>
      <c r="B680" s="199"/>
      <c r="C680" s="199">
        <v>100</v>
      </c>
      <c r="D680" s="199" t="s">
        <v>112</v>
      </c>
      <c r="E680" s="199">
        <v>1985</v>
      </c>
      <c r="F680" s="199" t="s">
        <v>108</v>
      </c>
      <c r="G680" s="199"/>
      <c r="H680" s="208">
        <v>40.342093549454709</v>
      </c>
      <c r="I680" s="199"/>
    </row>
    <row r="681" spans="1:9" x14ac:dyDescent="0.45">
      <c r="A681" s="199">
        <v>100021</v>
      </c>
      <c r="B681" s="199"/>
      <c r="C681" s="199">
        <v>100</v>
      </c>
      <c r="D681" s="199" t="s">
        <v>112</v>
      </c>
      <c r="E681" s="199">
        <v>1985</v>
      </c>
      <c r="F681" s="199" t="s">
        <v>108</v>
      </c>
      <c r="G681" s="199"/>
      <c r="H681" s="208">
        <v>73.011663292008095</v>
      </c>
      <c r="I681" s="199"/>
    </row>
    <row r="682" spans="1:9" x14ac:dyDescent="0.45">
      <c r="A682" s="199">
        <v>100022</v>
      </c>
      <c r="B682" s="199"/>
      <c r="C682" s="199">
        <v>100</v>
      </c>
      <c r="D682" s="199" t="s">
        <v>112</v>
      </c>
      <c r="E682" s="199">
        <v>1985</v>
      </c>
      <c r="F682" s="199" t="s">
        <v>108</v>
      </c>
      <c r="G682" s="199"/>
      <c r="H682" s="208">
        <v>19.81839895078577</v>
      </c>
      <c r="I682" s="199"/>
    </row>
    <row r="683" spans="1:9" x14ac:dyDescent="0.45">
      <c r="A683" s="199">
        <v>100023</v>
      </c>
      <c r="B683" s="199"/>
      <c r="C683" s="199">
        <v>100</v>
      </c>
      <c r="D683" s="199" t="s">
        <v>112</v>
      </c>
      <c r="E683" s="199">
        <v>1985</v>
      </c>
      <c r="F683" s="199" t="s">
        <v>108</v>
      </c>
      <c r="G683" s="199"/>
      <c r="H683" s="208">
        <v>33.26293300413861</v>
      </c>
      <c r="I683" s="199"/>
    </row>
    <row r="684" spans="1:9" x14ac:dyDescent="0.45">
      <c r="A684" s="199">
        <v>113483</v>
      </c>
      <c r="B684" s="199"/>
      <c r="C684" s="199">
        <v>100</v>
      </c>
      <c r="D684" s="199" t="s">
        <v>112</v>
      </c>
      <c r="E684" s="199">
        <v>1985</v>
      </c>
      <c r="F684" s="199" t="s">
        <v>108</v>
      </c>
      <c r="G684" s="199"/>
      <c r="H684" s="208">
        <v>46.013434139078271</v>
      </c>
      <c r="I684" s="199"/>
    </row>
    <row r="685" spans="1:9" x14ac:dyDescent="0.45">
      <c r="A685" s="199"/>
      <c r="B685" s="199"/>
      <c r="C685" s="199">
        <v>100</v>
      </c>
      <c r="D685" s="199" t="s">
        <v>133</v>
      </c>
      <c r="E685" s="199">
        <v>1985</v>
      </c>
      <c r="F685" s="199"/>
      <c r="G685" s="199"/>
      <c r="H685" s="208">
        <v>2.2382516376341002E-2</v>
      </c>
      <c r="I685" s="199"/>
    </row>
    <row r="686" spans="1:9" x14ac:dyDescent="0.45">
      <c r="A686" s="199">
        <v>120941</v>
      </c>
      <c r="B686" s="199"/>
      <c r="C686" s="199">
        <v>150</v>
      </c>
      <c r="D686" s="199" t="s">
        <v>112</v>
      </c>
      <c r="E686" s="199">
        <v>1991</v>
      </c>
      <c r="F686" s="199" t="s">
        <v>108</v>
      </c>
      <c r="G686" s="199"/>
      <c r="H686" s="208">
        <v>32.785637965336079</v>
      </c>
      <c r="I686" s="199"/>
    </row>
    <row r="687" spans="1:9" x14ac:dyDescent="0.45">
      <c r="A687" s="199">
        <v>135085</v>
      </c>
      <c r="B687" s="199"/>
      <c r="C687" s="199">
        <v>200</v>
      </c>
      <c r="D687" s="199" t="s">
        <v>112</v>
      </c>
      <c r="E687" s="199">
        <v>1987</v>
      </c>
      <c r="F687" s="199" t="s">
        <v>108</v>
      </c>
      <c r="G687" s="199">
        <v>1</v>
      </c>
      <c r="H687" s="208">
        <v>157.42212231647591</v>
      </c>
      <c r="I687" s="199"/>
    </row>
    <row r="688" spans="1:9" x14ac:dyDescent="0.45">
      <c r="A688" s="199">
        <v>99877</v>
      </c>
      <c r="B688" s="199"/>
      <c r="C688" s="199">
        <v>65</v>
      </c>
      <c r="D688" s="199" t="s">
        <v>112</v>
      </c>
      <c r="E688" s="199">
        <v>1984</v>
      </c>
      <c r="F688" s="199" t="s">
        <v>108</v>
      </c>
      <c r="G688" s="199"/>
      <c r="H688" s="208">
        <v>60.948960505634084</v>
      </c>
      <c r="I688" s="199"/>
    </row>
    <row r="689" spans="1:9" x14ac:dyDescent="0.45">
      <c r="A689" s="199">
        <v>133850</v>
      </c>
      <c r="B689" s="199"/>
      <c r="C689" s="199">
        <v>150</v>
      </c>
      <c r="D689" s="199" t="s">
        <v>112</v>
      </c>
      <c r="E689" s="199">
        <v>1982</v>
      </c>
      <c r="F689" s="199" t="s">
        <v>108</v>
      </c>
      <c r="G689" s="199">
        <v>1</v>
      </c>
      <c r="H689" s="208">
        <v>74.615106122212765</v>
      </c>
      <c r="I689" s="199"/>
    </row>
    <row r="690" spans="1:9" x14ac:dyDescent="0.45">
      <c r="A690" s="199">
        <v>120269</v>
      </c>
      <c r="B690" s="199"/>
      <c r="C690" s="199">
        <v>100</v>
      </c>
      <c r="D690" s="199" t="s">
        <v>112</v>
      </c>
      <c r="E690" s="199">
        <v>1982</v>
      </c>
      <c r="F690" s="199" t="s">
        <v>108</v>
      </c>
      <c r="G690" s="199"/>
      <c r="H690" s="208">
        <v>291.00643083554309</v>
      </c>
      <c r="I690" s="199"/>
    </row>
    <row r="691" spans="1:9" x14ac:dyDescent="0.45">
      <c r="A691" s="199">
        <v>120272</v>
      </c>
      <c r="B691" s="199"/>
      <c r="C691" s="199">
        <v>100</v>
      </c>
      <c r="D691" s="199" t="s">
        <v>112</v>
      </c>
      <c r="E691" s="199">
        <v>1982</v>
      </c>
      <c r="F691" s="199" t="s">
        <v>108</v>
      </c>
      <c r="G691" s="199"/>
      <c r="H691" s="208">
        <v>94.970651056535687</v>
      </c>
      <c r="I691" s="199"/>
    </row>
    <row r="692" spans="1:9" x14ac:dyDescent="0.45">
      <c r="A692" s="199">
        <v>126160</v>
      </c>
      <c r="B692" s="199"/>
      <c r="C692" s="199">
        <v>100</v>
      </c>
      <c r="D692" s="199" t="s">
        <v>112</v>
      </c>
      <c r="E692" s="199">
        <v>1982</v>
      </c>
      <c r="F692" s="199" t="s">
        <v>108</v>
      </c>
      <c r="G692" s="199"/>
      <c r="H692" s="208">
        <v>96.026988214835811</v>
      </c>
      <c r="I692" s="199"/>
    </row>
    <row r="693" spans="1:9" x14ac:dyDescent="0.45">
      <c r="A693" s="199">
        <v>114759</v>
      </c>
      <c r="B693" s="199"/>
      <c r="C693" s="199">
        <v>150</v>
      </c>
      <c r="D693" s="199" t="s">
        <v>112</v>
      </c>
      <c r="E693" s="199">
        <v>1990</v>
      </c>
      <c r="F693" s="199" t="s">
        <v>108</v>
      </c>
      <c r="G693" s="199"/>
      <c r="H693" s="208">
        <v>218.34444783307379</v>
      </c>
      <c r="I693" s="199"/>
    </row>
    <row r="694" spans="1:9" x14ac:dyDescent="0.45">
      <c r="A694" s="199">
        <v>125431</v>
      </c>
      <c r="B694" s="199"/>
      <c r="C694" s="199">
        <v>150</v>
      </c>
      <c r="D694" s="199" t="s">
        <v>112</v>
      </c>
      <c r="E694" s="199">
        <v>1990</v>
      </c>
      <c r="F694" s="199" t="s">
        <v>108</v>
      </c>
      <c r="G694" s="199"/>
      <c r="H694" s="208">
        <v>60.68522978109349</v>
      </c>
      <c r="I694" s="199"/>
    </row>
    <row r="695" spans="1:9" x14ac:dyDescent="0.45">
      <c r="A695" s="199">
        <v>114934</v>
      </c>
      <c r="B695" s="199"/>
      <c r="C695" s="199">
        <v>150</v>
      </c>
      <c r="D695" s="199" t="s">
        <v>112</v>
      </c>
      <c r="E695" s="199">
        <v>1990</v>
      </c>
      <c r="F695" s="199" t="s">
        <v>108</v>
      </c>
      <c r="G695" s="199"/>
      <c r="H695" s="208">
        <v>129.14041511832889</v>
      </c>
      <c r="I695" s="199"/>
    </row>
    <row r="696" spans="1:9" x14ac:dyDescent="0.45">
      <c r="A696" s="199">
        <v>125450</v>
      </c>
      <c r="B696" s="199"/>
      <c r="C696" s="199">
        <v>300</v>
      </c>
      <c r="D696" s="199" t="s">
        <v>112</v>
      </c>
      <c r="E696" s="199">
        <v>1988</v>
      </c>
      <c r="F696" s="199" t="s">
        <v>108</v>
      </c>
      <c r="G696" s="199"/>
      <c r="H696" s="208">
        <v>217.92013322749511</v>
      </c>
      <c r="I696" s="199"/>
    </row>
    <row r="697" spans="1:9" x14ac:dyDescent="0.45">
      <c r="A697" s="199">
        <v>121935</v>
      </c>
      <c r="B697" s="199"/>
      <c r="C697" s="199">
        <v>300</v>
      </c>
      <c r="D697" s="199" t="s">
        <v>112</v>
      </c>
      <c r="E697" s="199">
        <v>1986</v>
      </c>
      <c r="F697" s="199" t="s">
        <v>108</v>
      </c>
      <c r="G697" s="199">
        <v>0</v>
      </c>
      <c r="H697" s="208">
        <v>105.9600827518003</v>
      </c>
      <c r="I697" s="199"/>
    </row>
    <row r="698" spans="1:9" x14ac:dyDescent="0.45">
      <c r="A698" s="199">
        <v>119081</v>
      </c>
      <c r="B698" s="199"/>
      <c r="C698" s="199">
        <v>100</v>
      </c>
      <c r="D698" s="199" t="s">
        <v>112</v>
      </c>
      <c r="E698" s="199">
        <v>1990</v>
      </c>
      <c r="F698" s="199" t="s">
        <v>108</v>
      </c>
      <c r="G698" s="199"/>
      <c r="H698" s="208">
        <v>5.8501626351614098</v>
      </c>
      <c r="I698" s="199" t="s">
        <v>116</v>
      </c>
    </row>
    <row r="699" spans="1:9" x14ac:dyDescent="0.45">
      <c r="A699" s="199">
        <v>99635</v>
      </c>
      <c r="B699" s="199"/>
      <c r="C699" s="199">
        <v>150</v>
      </c>
      <c r="D699" s="199" t="s">
        <v>112</v>
      </c>
      <c r="E699" s="199">
        <v>1989</v>
      </c>
      <c r="F699" s="199" t="s">
        <v>108</v>
      </c>
      <c r="G699" s="199"/>
      <c r="H699" s="208">
        <v>5.275982705242158</v>
      </c>
      <c r="I699" s="199"/>
    </row>
    <row r="700" spans="1:9" x14ac:dyDescent="0.45">
      <c r="A700" s="199">
        <v>133899</v>
      </c>
      <c r="B700" s="199"/>
      <c r="C700" s="199">
        <v>150</v>
      </c>
      <c r="D700" s="199" t="s">
        <v>112</v>
      </c>
      <c r="E700" s="199">
        <v>1989</v>
      </c>
      <c r="F700" s="199" t="s">
        <v>108</v>
      </c>
      <c r="G700" s="199">
        <v>1</v>
      </c>
      <c r="H700" s="208">
        <v>442.98750068845783</v>
      </c>
      <c r="I700" s="199"/>
    </row>
    <row r="701" spans="1:9" x14ac:dyDescent="0.45">
      <c r="A701" s="199">
        <v>99671</v>
      </c>
      <c r="B701" s="199"/>
      <c r="C701" s="199">
        <v>65</v>
      </c>
      <c r="D701" s="199" t="s">
        <v>112</v>
      </c>
      <c r="E701" s="199">
        <v>1990</v>
      </c>
      <c r="F701" s="199" t="s">
        <v>108</v>
      </c>
      <c r="G701" s="199"/>
      <c r="H701" s="208">
        <v>20.302736595928</v>
      </c>
      <c r="I701" s="199" t="s">
        <v>116</v>
      </c>
    </row>
    <row r="702" spans="1:9" x14ac:dyDescent="0.45">
      <c r="A702" s="199">
        <v>112083</v>
      </c>
      <c r="B702" s="199"/>
      <c r="C702" s="199">
        <v>150</v>
      </c>
      <c r="D702" s="199" t="s">
        <v>112</v>
      </c>
      <c r="E702" s="199">
        <v>1989</v>
      </c>
      <c r="F702" s="199" t="s">
        <v>108</v>
      </c>
      <c r="G702" s="199"/>
      <c r="H702" s="208">
        <v>99.843292531283353</v>
      </c>
      <c r="I702" s="199"/>
    </row>
    <row r="703" spans="1:9" x14ac:dyDescent="0.45">
      <c r="A703" s="199">
        <v>122366</v>
      </c>
      <c r="B703" s="199"/>
      <c r="C703" s="199">
        <v>100</v>
      </c>
      <c r="D703" s="199" t="s">
        <v>112</v>
      </c>
      <c r="E703" s="199">
        <v>1989</v>
      </c>
      <c r="F703" s="199" t="s">
        <v>108</v>
      </c>
      <c r="G703" s="199"/>
      <c r="H703" s="208">
        <v>111.1283565876503</v>
      </c>
      <c r="I703" s="199" t="s">
        <v>269</v>
      </c>
    </row>
    <row r="704" spans="1:9" x14ac:dyDescent="0.45">
      <c r="A704" s="199">
        <v>122754</v>
      </c>
      <c r="B704" s="199"/>
      <c r="C704" s="199">
        <v>100</v>
      </c>
      <c r="D704" s="199" t="s">
        <v>112</v>
      </c>
      <c r="E704" s="199">
        <v>1989</v>
      </c>
      <c r="F704" s="199" t="s">
        <v>108</v>
      </c>
      <c r="G704" s="199"/>
      <c r="H704" s="208">
        <v>89.110559039200311</v>
      </c>
      <c r="I704" s="199"/>
    </row>
    <row r="705" spans="1:9" x14ac:dyDescent="0.45">
      <c r="A705" s="199">
        <v>122756</v>
      </c>
      <c r="B705" s="199"/>
      <c r="C705" s="199">
        <v>100</v>
      </c>
      <c r="D705" s="199" t="s">
        <v>112</v>
      </c>
      <c r="E705" s="199">
        <v>1989</v>
      </c>
      <c r="F705" s="199" t="s">
        <v>108</v>
      </c>
      <c r="G705" s="199"/>
      <c r="H705" s="208">
        <v>74.193077812016583</v>
      </c>
      <c r="I705" s="199"/>
    </row>
    <row r="706" spans="1:9" x14ac:dyDescent="0.45">
      <c r="A706" s="199">
        <v>124707</v>
      </c>
      <c r="B706" s="199"/>
      <c r="C706" s="199">
        <v>200</v>
      </c>
      <c r="D706" s="199" t="s">
        <v>112</v>
      </c>
      <c r="E706" s="199">
        <v>1990</v>
      </c>
      <c r="F706" s="199" t="s">
        <v>108</v>
      </c>
      <c r="G706" s="199"/>
      <c r="H706" s="208">
        <v>270.81470923650159</v>
      </c>
      <c r="I706" s="199"/>
    </row>
    <row r="707" spans="1:9" x14ac:dyDescent="0.45">
      <c r="A707" s="199">
        <v>165871</v>
      </c>
      <c r="B707" s="199"/>
      <c r="C707" s="199">
        <v>200</v>
      </c>
      <c r="D707" s="199" t="s">
        <v>112</v>
      </c>
      <c r="E707" s="199">
        <v>1990</v>
      </c>
      <c r="F707" s="199" t="s">
        <v>108</v>
      </c>
      <c r="G707" s="199"/>
      <c r="H707" s="208">
        <v>393.49368773308322</v>
      </c>
      <c r="I707" s="199"/>
    </row>
    <row r="708" spans="1:9" x14ac:dyDescent="0.45">
      <c r="A708" s="199">
        <v>105829</v>
      </c>
      <c r="B708" s="199"/>
      <c r="C708" s="199">
        <v>100</v>
      </c>
      <c r="D708" s="199" t="s">
        <v>112</v>
      </c>
      <c r="E708" s="199">
        <v>1983</v>
      </c>
      <c r="F708" s="199" t="s">
        <v>108</v>
      </c>
      <c r="G708" s="199"/>
      <c r="H708" s="208">
        <v>66.439349364861485</v>
      </c>
      <c r="I708" s="199"/>
    </row>
    <row r="709" spans="1:9" x14ac:dyDescent="0.45">
      <c r="A709" s="199">
        <v>134658</v>
      </c>
      <c r="B709" s="199"/>
      <c r="C709" s="199">
        <v>150</v>
      </c>
      <c r="D709" s="199" t="s">
        <v>112</v>
      </c>
      <c r="E709" s="199">
        <v>1991</v>
      </c>
      <c r="F709" s="199" t="s">
        <v>108</v>
      </c>
      <c r="G709" s="199">
        <v>1</v>
      </c>
      <c r="H709" s="208">
        <v>233.52905612860789</v>
      </c>
      <c r="I709" s="199"/>
    </row>
    <row r="710" spans="1:9" x14ac:dyDescent="0.45">
      <c r="A710" s="199">
        <v>117138</v>
      </c>
      <c r="B710" s="199"/>
      <c r="C710" s="199">
        <v>150</v>
      </c>
      <c r="D710" s="199" t="s">
        <v>112</v>
      </c>
      <c r="E710" s="199">
        <v>1991</v>
      </c>
      <c r="F710" s="199" t="s">
        <v>108</v>
      </c>
      <c r="G710" s="199"/>
      <c r="H710" s="208">
        <v>141.06870386055519</v>
      </c>
      <c r="I710" s="199"/>
    </row>
    <row r="711" spans="1:9" x14ac:dyDescent="0.45">
      <c r="A711" s="199">
        <v>125941</v>
      </c>
      <c r="B711" s="199"/>
      <c r="C711" s="199">
        <v>150</v>
      </c>
      <c r="D711" s="199" t="s">
        <v>112</v>
      </c>
      <c r="E711" s="199">
        <v>1991</v>
      </c>
      <c r="F711" s="199" t="s">
        <v>108</v>
      </c>
      <c r="G711" s="199"/>
      <c r="H711" s="208">
        <v>103.0381062257333</v>
      </c>
      <c r="I711" s="199"/>
    </row>
    <row r="712" spans="1:9" x14ac:dyDescent="0.45">
      <c r="A712" s="199">
        <v>99508</v>
      </c>
      <c r="B712" s="199"/>
      <c r="C712" s="199">
        <v>150</v>
      </c>
      <c r="D712" s="199" t="s">
        <v>112</v>
      </c>
      <c r="E712" s="199">
        <v>1991</v>
      </c>
      <c r="F712" s="199" t="s">
        <v>108</v>
      </c>
      <c r="G712" s="199"/>
      <c r="H712" s="208">
        <v>65.033284203075866</v>
      </c>
      <c r="I712" s="199"/>
    </row>
    <row r="713" spans="1:9" x14ac:dyDescent="0.45">
      <c r="A713" s="199">
        <v>99509</v>
      </c>
      <c r="B713" s="199"/>
      <c r="C713" s="199">
        <v>150</v>
      </c>
      <c r="D713" s="199" t="s">
        <v>112</v>
      </c>
      <c r="E713" s="199">
        <v>1991</v>
      </c>
      <c r="F713" s="199" t="s">
        <v>108</v>
      </c>
      <c r="G713" s="199">
        <v>1</v>
      </c>
      <c r="H713" s="208">
        <v>100.75309142974071</v>
      </c>
      <c r="I713" s="199"/>
    </row>
    <row r="714" spans="1:9" x14ac:dyDescent="0.45">
      <c r="A714" s="199">
        <v>99518</v>
      </c>
      <c r="B714" s="199"/>
      <c r="C714" s="199">
        <v>150</v>
      </c>
      <c r="D714" s="199" t="s">
        <v>112</v>
      </c>
      <c r="E714" s="199">
        <v>1991</v>
      </c>
      <c r="F714" s="199" t="s">
        <v>108</v>
      </c>
      <c r="G714" s="199">
        <v>1</v>
      </c>
      <c r="H714" s="208">
        <v>3.6694969410270439</v>
      </c>
      <c r="I714" s="199"/>
    </row>
    <row r="715" spans="1:9" x14ac:dyDescent="0.45">
      <c r="A715" s="199">
        <v>134659</v>
      </c>
      <c r="B715" s="199"/>
      <c r="C715" s="199">
        <v>150</v>
      </c>
      <c r="D715" s="199" t="s">
        <v>112</v>
      </c>
      <c r="E715" s="199">
        <v>1991</v>
      </c>
      <c r="F715" s="199" t="s">
        <v>108</v>
      </c>
      <c r="G715" s="199">
        <v>1</v>
      </c>
      <c r="H715" s="208">
        <v>148.60450413216429</v>
      </c>
      <c r="I715" s="199"/>
    </row>
    <row r="716" spans="1:9" x14ac:dyDescent="0.45">
      <c r="A716" s="199">
        <v>135000</v>
      </c>
      <c r="B716" s="199"/>
      <c r="C716" s="199">
        <v>150</v>
      </c>
      <c r="D716" s="199" t="s">
        <v>112</v>
      </c>
      <c r="E716" s="199">
        <v>1991</v>
      </c>
      <c r="F716" s="199" t="s">
        <v>108</v>
      </c>
      <c r="G716" s="199">
        <v>0</v>
      </c>
      <c r="H716" s="208">
        <v>145.7879171764871</v>
      </c>
      <c r="I716" s="199"/>
    </row>
    <row r="717" spans="1:9" x14ac:dyDescent="0.45">
      <c r="A717" s="199">
        <v>99519</v>
      </c>
      <c r="B717" s="199"/>
      <c r="C717" s="199">
        <v>150</v>
      </c>
      <c r="D717" s="199" t="s">
        <v>112</v>
      </c>
      <c r="E717" s="199">
        <v>1991</v>
      </c>
      <c r="F717" s="199" t="s">
        <v>108</v>
      </c>
      <c r="G717" s="199">
        <v>1</v>
      </c>
      <c r="H717" s="208">
        <v>136.27600677937281</v>
      </c>
      <c r="I717" s="199"/>
    </row>
    <row r="718" spans="1:9" x14ac:dyDescent="0.45">
      <c r="A718" s="199">
        <v>116846</v>
      </c>
      <c r="B718" s="199"/>
      <c r="C718" s="199">
        <v>100</v>
      </c>
      <c r="D718" s="199" t="s">
        <v>112</v>
      </c>
      <c r="E718" s="199">
        <v>1991</v>
      </c>
      <c r="F718" s="199" t="s">
        <v>108</v>
      </c>
      <c r="G718" s="199"/>
      <c r="H718" s="208">
        <v>51.536529595570741</v>
      </c>
      <c r="I718" s="199"/>
    </row>
    <row r="719" spans="1:9" x14ac:dyDescent="0.45">
      <c r="A719" s="199">
        <v>124427</v>
      </c>
      <c r="B719" s="199"/>
      <c r="C719" s="199">
        <v>100</v>
      </c>
      <c r="D719" s="199" t="s">
        <v>112</v>
      </c>
      <c r="E719" s="199">
        <v>1991</v>
      </c>
      <c r="F719" s="199" t="s">
        <v>108</v>
      </c>
      <c r="G719" s="199"/>
      <c r="H719" s="208">
        <v>70.170094224947135</v>
      </c>
      <c r="I719" s="199"/>
    </row>
    <row r="720" spans="1:9" x14ac:dyDescent="0.45">
      <c r="A720" s="199">
        <v>99879</v>
      </c>
      <c r="B720" s="199"/>
      <c r="C720" s="199">
        <v>100</v>
      </c>
      <c r="D720" s="199" t="s">
        <v>115</v>
      </c>
      <c r="E720" s="199">
        <v>1991</v>
      </c>
      <c r="F720" s="199" t="s">
        <v>108</v>
      </c>
      <c r="G720" s="199"/>
      <c r="H720" s="208">
        <v>292.37673681977247</v>
      </c>
      <c r="I720" s="199" t="s">
        <v>340</v>
      </c>
    </row>
    <row r="721" spans="1:9" x14ac:dyDescent="0.45">
      <c r="A721" s="199">
        <v>99878</v>
      </c>
      <c r="B721" s="199"/>
      <c r="C721" s="199">
        <v>50</v>
      </c>
      <c r="D721" s="199" t="s">
        <v>115</v>
      </c>
      <c r="E721" s="199">
        <v>1991</v>
      </c>
      <c r="F721" s="199" t="s">
        <v>108</v>
      </c>
      <c r="G721" s="199"/>
      <c r="H721" s="208">
        <v>114.4985955105744</v>
      </c>
      <c r="I721" s="199"/>
    </row>
    <row r="722" spans="1:9" x14ac:dyDescent="0.45">
      <c r="A722" s="199">
        <v>103446</v>
      </c>
      <c r="B722" s="199"/>
      <c r="C722" s="199">
        <v>32</v>
      </c>
      <c r="D722" s="199" t="s">
        <v>115</v>
      </c>
      <c r="E722" s="199">
        <v>1991</v>
      </c>
      <c r="F722" s="199" t="s">
        <v>108</v>
      </c>
      <c r="G722" s="199"/>
      <c r="H722" s="208">
        <v>364.78383607422631</v>
      </c>
      <c r="I722" s="199"/>
    </row>
    <row r="723" spans="1:9" x14ac:dyDescent="0.45">
      <c r="A723" s="199">
        <v>100033</v>
      </c>
      <c r="B723" s="199"/>
      <c r="C723" s="199">
        <v>63</v>
      </c>
      <c r="D723" s="199" t="s">
        <v>109</v>
      </c>
      <c r="E723" s="199">
        <v>2001</v>
      </c>
      <c r="F723" s="199" t="s">
        <v>108</v>
      </c>
      <c r="G723" s="199">
        <v>1</v>
      </c>
      <c r="H723" s="208">
        <v>70.538372187612296</v>
      </c>
      <c r="I723" s="199"/>
    </row>
    <row r="724" spans="1:9" x14ac:dyDescent="0.45">
      <c r="A724" s="199">
        <v>117405</v>
      </c>
      <c r="B724" s="199"/>
      <c r="C724" s="199">
        <v>100</v>
      </c>
      <c r="D724" s="199" t="s">
        <v>112</v>
      </c>
      <c r="E724" s="199">
        <v>1992</v>
      </c>
      <c r="F724" s="199" t="s">
        <v>108</v>
      </c>
      <c r="G724" s="199"/>
      <c r="H724" s="208">
        <v>225.6658305895904</v>
      </c>
      <c r="I724" s="199"/>
    </row>
    <row r="725" spans="1:9" x14ac:dyDescent="0.45">
      <c r="A725" s="199">
        <v>123710</v>
      </c>
      <c r="B725" s="199"/>
      <c r="C725" s="199">
        <v>110</v>
      </c>
      <c r="D725" s="199" t="s">
        <v>109</v>
      </c>
      <c r="E725" s="199">
        <v>1998</v>
      </c>
      <c r="F725" s="199" t="s">
        <v>108</v>
      </c>
      <c r="G725" s="199">
        <v>0</v>
      </c>
      <c r="H725" s="208">
        <v>207.22000672869049</v>
      </c>
      <c r="I725" s="199"/>
    </row>
    <row r="726" spans="1:9" x14ac:dyDescent="0.45">
      <c r="A726" s="199">
        <v>123711</v>
      </c>
      <c r="B726" s="199"/>
      <c r="C726" s="199">
        <v>75</v>
      </c>
      <c r="D726" s="199" t="s">
        <v>109</v>
      </c>
      <c r="E726" s="199">
        <v>1998</v>
      </c>
      <c r="F726" s="199" t="s">
        <v>108</v>
      </c>
      <c r="G726" s="199"/>
      <c r="H726" s="208">
        <v>216.4208954740613</v>
      </c>
      <c r="I726" s="199" t="s">
        <v>113</v>
      </c>
    </row>
    <row r="727" spans="1:9" x14ac:dyDescent="0.45">
      <c r="A727" s="199">
        <v>127316</v>
      </c>
      <c r="B727" s="199"/>
      <c r="C727" s="199">
        <v>90</v>
      </c>
      <c r="D727" s="199" t="s">
        <v>114</v>
      </c>
      <c r="E727" s="199">
        <v>1994</v>
      </c>
      <c r="F727" s="199" t="s">
        <v>108</v>
      </c>
      <c r="G727" s="199">
        <v>0</v>
      </c>
      <c r="H727" s="208">
        <v>398.07227767089222</v>
      </c>
      <c r="I727" s="199"/>
    </row>
    <row r="728" spans="1:9" x14ac:dyDescent="0.45">
      <c r="A728" s="199">
        <v>134532</v>
      </c>
      <c r="B728" s="199"/>
      <c r="C728" s="199">
        <v>110</v>
      </c>
      <c r="D728" s="199" t="s">
        <v>109</v>
      </c>
      <c r="E728" s="199">
        <v>1998</v>
      </c>
      <c r="F728" s="199" t="s">
        <v>108</v>
      </c>
      <c r="G728" s="199">
        <v>1</v>
      </c>
      <c r="H728" s="208">
        <v>524.46287216427913</v>
      </c>
      <c r="I728" s="199"/>
    </row>
    <row r="729" spans="1:9" x14ac:dyDescent="0.45">
      <c r="A729" s="199">
        <v>134534</v>
      </c>
      <c r="B729" s="199"/>
      <c r="C729" s="199">
        <v>63</v>
      </c>
      <c r="D729" s="199" t="s">
        <v>109</v>
      </c>
      <c r="E729" s="199">
        <v>2001</v>
      </c>
      <c r="F729" s="199" t="s">
        <v>108</v>
      </c>
      <c r="G729" s="199">
        <v>1</v>
      </c>
      <c r="H729" s="208">
        <v>141.28215538519751</v>
      </c>
      <c r="I729" s="199"/>
    </row>
    <row r="730" spans="1:9" x14ac:dyDescent="0.45">
      <c r="A730" s="199">
        <v>156660</v>
      </c>
      <c r="B730" s="199"/>
      <c r="C730" s="199">
        <v>50</v>
      </c>
      <c r="D730" s="199" t="s">
        <v>109</v>
      </c>
      <c r="E730" s="199">
        <v>2001</v>
      </c>
      <c r="F730" s="199" t="s">
        <v>108</v>
      </c>
      <c r="G730" s="199">
        <v>1</v>
      </c>
      <c r="H730" s="208">
        <v>41.840592306064593</v>
      </c>
      <c r="I730" s="199"/>
    </row>
    <row r="731" spans="1:9" x14ac:dyDescent="0.45">
      <c r="A731" s="199">
        <v>117319</v>
      </c>
      <c r="B731" s="199"/>
      <c r="C731" s="199">
        <v>50</v>
      </c>
      <c r="D731" s="199" t="s">
        <v>109</v>
      </c>
      <c r="E731" s="199">
        <v>1998</v>
      </c>
      <c r="F731" s="199" t="s">
        <v>108</v>
      </c>
      <c r="G731" s="199"/>
      <c r="H731" s="208">
        <v>13.361002249215639</v>
      </c>
      <c r="I731" s="199"/>
    </row>
    <row r="732" spans="1:9" x14ac:dyDescent="0.45">
      <c r="A732" s="199">
        <v>134952</v>
      </c>
      <c r="B732" s="199"/>
      <c r="C732" s="199">
        <v>90</v>
      </c>
      <c r="D732" s="199" t="s">
        <v>111</v>
      </c>
      <c r="E732" s="199">
        <v>1999</v>
      </c>
      <c r="F732" s="199" t="s">
        <v>108</v>
      </c>
      <c r="G732" s="199">
        <v>1</v>
      </c>
      <c r="H732" s="208">
        <v>5.4426127178502739</v>
      </c>
      <c r="I732" s="199"/>
    </row>
    <row r="733" spans="1:9" x14ac:dyDescent="0.45">
      <c r="A733" s="199">
        <v>100072</v>
      </c>
      <c r="B733" s="199"/>
      <c r="C733" s="199">
        <v>90</v>
      </c>
      <c r="D733" s="199" t="s">
        <v>111</v>
      </c>
      <c r="E733" s="199">
        <v>1998</v>
      </c>
      <c r="F733" s="199" t="s">
        <v>108</v>
      </c>
      <c r="G733" s="199"/>
      <c r="H733" s="208">
        <v>56.577388366864731</v>
      </c>
      <c r="I733" s="199"/>
    </row>
    <row r="734" spans="1:9" x14ac:dyDescent="0.45">
      <c r="A734" s="199">
        <v>100073</v>
      </c>
      <c r="B734" s="199"/>
      <c r="C734" s="199">
        <v>63</v>
      </c>
      <c r="D734" s="199" t="s">
        <v>111</v>
      </c>
      <c r="E734" s="199">
        <v>1998</v>
      </c>
      <c r="F734" s="199" t="s">
        <v>108</v>
      </c>
      <c r="G734" s="199">
        <v>1</v>
      </c>
      <c r="H734" s="208">
        <v>146.2054718667429</v>
      </c>
      <c r="I734" s="199"/>
    </row>
    <row r="735" spans="1:9" x14ac:dyDescent="0.45">
      <c r="A735" s="199">
        <v>100074</v>
      </c>
      <c r="B735" s="199"/>
      <c r="C735" s="199">
        <v>40</v>
      </c>
      <c r="D735" s="199" t="s">
        <v>109</v>
      </c>
      <c r="E735" s="199">
        <v>2000</v>
      </c>
      <c r="F735" s="199" t="s">
        <v>108</v>
      </c>
      <c r="G735" s="199"/>
      <c r="H735" s="208">
        <v>16.20638850030074</v>
      </c>
      <c r="I735" s="199"/>
    </row>
    <row r="736" spans="1:9" x14ac:dyDescent="0.45">
      <c r="A736" s="199">
        <v>116953</v>
      </c>
      <c r="B736" s="199"/>
      <c r="C736" s="199">
        <v>90</v>
      </c>
      <c r="D736" s="199" t="s">
        <v>111</v>
      </c>
      <c r="E736" s="199">
        <v>1998</v>
      </c>
      <c r="F736" s="199" t="s">
        <v>108</v>
      </c>
      <c r="G736" s="199"/>
      <c r="H736" s="208">
        <v>86.649778419193922</v>
      </c>
      <c r="I736" s="199"/>
    </row>
    <row r="737" spans="1:9" x14ac:dyDescent="0.45">
      <c r="A737" s="199">
        <v>134454</v>
      </c>
      <c r="B737" s="199"/>
      <c r="C737" s="199">
        <v>40</v>
      </c>
      <c r="D737" s="199" t="s">
        <v>109</v>
      </c>
      <c r="E737" s="199">
        <v>2000</v>
      </c>
      <c r="F737" s="199" t="s">
        <v>108</v>
      </c>
      <c r="G737" s="199">
        <v>1</v>
      </c>
      <c r="H737" s="208">
        <v>53.027747184841573</v>
      </c>
      <c r="I737" s="199"/>
    </row>
    <row r="738" spans="1:9" x14ac:dyDescent="0.45">
      <c r="A738" s="199">
        <v>134455</v>
      </c>
      <c r="B738" s="199"/>
      <c r="C738" s="199">
        <v>90</v>
      </c>
      <c r="D738" s="199" t="s">
        <v>111</v>
      </c>
      <c r="E738" s="199">
        <v>1998</v>
      </c>
      <c r="F738" s="199" t="s">
        <v>108</v>
      </c>
      <c r="G738" s="199">
        <v>1</v>
      </c>
      <c r="H738" s="208">
        <v>163.66252922081699</v>
      </c>
      <c r="I738" s="199"/>
    </row>
    <row r="739" spans="1:9" x14ac:dyDescent="0.45">
      <c r="A739" s="199">
        <v>134457</v>
      </c>
      <c r="B739" s="199"/>
      <c r="C739" s="199">
        <v>40</v>
      </c>
      <c r="D739" s="199" t="s">
        <v>109</v>
      </c>
      <c r="E739" s="199">
        <v>2000</v>
      </c>
      <c r="F739" s="199" t="s">
        <v>108</v>
      </c>
      <c r="G739" s="199">
        <v>0</v>
      </c>
      <c r="H739" s="208">
        <v>27.739779701627661</v>
      </c>
      <c r="I739" s="199"/>
    </row>
    <row r="740" spans="1:9" x14ac:dyDescent="0.45">
      <c r="A740" s="199">
        <v>134461</v>
      </c>
      <c r="B740" s="199"/>
      <c r="C740" s="199">
        <v>40</v>
      </c>
      <c r="D740" s="199" t="s">
        <v>109</v>
      </c>
      <c r="E740" s="199">
        <v>2000</v>
      </c>
      <c r="F740" s="199" t="s">
        <v>108</v>
      </c>
      <c r="G740" s="199">
        <v>1</v>
      </c>
      <c r="H740" s="208">
        <v>52.810445227378693</v>
      </c>
      <c r="I740" s="199"/>
    </row>
    <row r="741" spans="1:9" x14ac:dyDescent="0.45">
      <c r="A741" s="199">
        <v>100081</v>
      </c>
      <c r="B741" s="199"/>
      <c r="C741" s="199">
        <v>90</v>
      </c>
      <c r="D741" s="199" t="s">
        <v>111</v>
      </c>
      <c r="E741" s="199">
        <v>2001</v>
      </c>
      <c r="F741" s="199" t="s">
        <v>108</v>
      </c>
      <c r="G741" s="199"/>
      <c r="H741" s="208">
        <v>101.87802154571681</v>
      </c>
      <c r="I741" s="199"/>
    </row>
    <row r="742" spans="1:9" x14ac:dyDescent="0.45">
      <c r="A742" s="199">
        <v>100082</v>
      </c>
      <c r="B742" s="199"/>
      <c r="C742" s="199">
        <v>90</v>
      </c>
      <c r="D742" s="199" t="s">
        <v>111</v>
      </c>
      <c r="E742" s="199">
        <v>2001</v>
      </c>
      <c r="F742" s="199" t="s">
        <v>108</v>
      </c>
      <c r="G742" s="199"/>
      <c r="H742" s="208">
        <v>61.633412100280488</v>
      </c>
      <c r="I742" s="199"/>
    </row>
    <row r="743" spans="1:9" x14ac:dyDescent="0.45">
      <c r="A743" s="199">
        <v>100090</v>
      </c>
      <c r="B743" s="199"/>
      <c r="C743" s="199">
        <v>90</v>
      </c>
      <c r="D743" s="199" t="s">
        <v>111</v>
      </c>
      <c r="E743" s="199">
        <v>2001</v>
      </c>
      <c r="F743" s="199" t="s">
        <v>108</v>
      </c>
      <c r="G743" s="199"/>
      <c r="H743" s="208">
        <v>19.556879053660811</v>
      </c>
      <c r="I743" s="199" t="s">
        <v>120</v>
      </c>
    </row>
    <row r="744" spans="1:9" x14ac:dyDescent="0.45">
      <c r="A744" s="199">
        <v>100091</v>
      </c>
      <c r="B744" s="199"/>
      <c r="C744" s="199">
        <v>40</v>
      </c>
      <c r="D744" s="199" t="s">
        <v>111</v>
      </c>
      <c r="E744" s="199">
        <v>2001</v>
      </c>
      <c r="F744" s="199" t="s">
        <v>108</v>
      </c>
      <c r="G744" s="199"/>
      <c r="H744" s="208">
        <v>3.6188924608901329</v>
      </c>
      <c r="I744" s="199" t="s">
        <v>121</v>
      </c>
    </row>
    <row r="745" spans="1:9" x14ac:dyDescent="0.45">
      <c r="A745" s="199">
        <v>100092</v>
      </c>
      <c r="B745" s="199"/>
      <c r="C745" s="199">
        <v>40</v>
      </c>
      <c r="D745" s="199" t="s">
        <v>111</v>
      </c>
      <c r="E745" s="199">
        <v>2001</v>
      </c>
      <c r="F745" s="199" t="s">
        <v>108</v>
      </c>
      <c r="G745" s="199"/>
      <c r="H745" s="208">
        <v>12.17891880399651</v>
      </c>
      <c r="I745" s="199"/>
    </row>
    <row r="746" spans="1:9" x14ac:dyDescent="0.45">
      <c r="A746" s="199">
        <v>100093</v>
      </c>
      <c r="B746" s="199"/>
      <c r="C746" s="199">
        <v>40</v>
      </c>
      <c r="D746" s="199" t="s">
        <v>111</v>
      </c>
      <c r="E746" s="199">
        <v>2001</v>
      </c>
      <c r="F746" s="199" t="s">
        <v>108</v>
      </c>
      <c r="G746" s="199"/>
      <c r="H746" s="208">
        <v>5.139422465899302</v>
      </c>
      <c r="I746" s="199"/>
    </row>
    <row r="747" spans="1:9" x14ac:dyDescent="0.45">
      <c r="A747" s="199">
        <v>100094</v>
      </c>
      <c r="B747" s="199"/>
      <c r="C747" s="199">
        <v>40</v>
      </c>
      <c r="D747" s="199" t="s">
        <v>111</v>
      </c>
      <c r="E747" s="199">
        <v>2001</v>
      </c>
      <c r="F747" s="199" t="s">
        <v>108</v>
      </c>
      <c r="G747" s="199"/>
      <c r="H747" s="208">
        <v>16.96325985655443</v>
      </c>
      <c r="I747" s="199"/>
    </row>
    <row r="748" spans="1:9" x14ac:dyDescent="0.45">
      <c r="A748" s="199">
        <v>113737</v>
      </c>
      <c r="B748" s="199"/>
      <c r="C748" s="199">
        <v>90</v>
      </c>
      <c r="D748" s="199" t="s">
        <v>109</v>
      </c>
      <c r="E748" s="199">
        <v>2000</v>
      </c>
      <c r="F748" s="199" t="s">
        <v>108</v>
      </c>
      <c r="G748" s="199">
        <v>1</v>
      </c>
      <c r="H748" s="208">
        <v>181.9964917086613</v>
      </c>
      <c r="I748" s="199"/>
    </row>
    <row r="749" spans="1:9" x14ac:dyDescent="0.45">
      <c r="A749" s="199">
        <v>134542</v>
      </c>
      <c r="B749" s="199"/>
      <c r="C749" s="199">
        <v>40</v>
      </c>
      <c r="D749" s="199" t="s">
        <v>111</v>
      </c>
      <c r="E749" s="199">
        <v>2001</v>
      </c>
      <c r="F749" s="199" t="s">
        <v>108</v>
      </c>
      <c r="G749" s="199">
        <v>0</v>
      </c>
      <c r="H749" s="208">
        <v>32.574109508889862</v>
      </c>
      <c r="I749" s="199"/>
    </row>
    <row r="750" spans="1:9" x14ac:dyDescent="0.45">
      <c r="A750" s="199">
        <v>134543</v>
      </c>
      <c r="B750" s="199"/>
      <c r="C750" s="199">
        <v>90</v>
      </c>
      <c r="D750" s="199" t="s">
        <v>111</v>
      </c>
      <c r="E750" s="199">
        <v>1999</v>
      </c>
      <c r="F750" s="199" t="s">
        <v>108</v>
      </c>
      <c r="G750" s="199">
        <v>1</v>
      </c>
      <c r="H750" s="208">
        <v>20.19927123045661</v>
      </c>
      <c r="I750" s="199"/>
    </row>
    <row r="751" spans="1:9" x14ac:dyDescent="0.45">
      <c r="A751" s="199">
        <v>134544</v>
      </c>
      <c r="B751" s="199"/>
      <c r="C751" s="199">
        <v>40</v>
      </c>
      <c r="D751" s="199" t="s">
        <v>109</v>
      </c>
      <c r="E751" s="199">
        <v>1999</v>
      </c>
      <c r="F751" s="199" t="s">
        <v>108</v>
      </c>
      <c r="G751" s="199">
        <v>1</v>
      </c>
      <c r="H751" s="208">
        <v>56.478624582248841</v>
      </c>
      <c r="I751" s="199"/>
    </row>
    <row r="752" spans="1:9" x14ac:dyDescent="0.45">
      <c r="A752" s="199">
        <v>2306</v>
      </c>
      <c r="B752" s="199"/>
      <c r="C752" s="199">
        <v>250</v>
      </c>
      <c r="D752" s="199" t="s">
        <v>124</v>
      </c>
      <c r="E752" s="199">
        <v>1999</v>
      </c>
      <c r="F752" s="199"/>
      <c r="G752" s="199"/>
      <c r="H752" s="208">
        <v>31.073554397984459</v>
      </c>
      <c r="I752" s="199"/>
    </row>
    <row r="753" spans="1:9" x14ac:dyDescent="0.45">
      <c r="A753" s="199">
        <v>119353</v>
      </c>
      <c r="B753" s="199"/>
      <c r="C753" s="199">
        <v>110</v>
      </c>
      <c r="D753" s="199" t="s">
        <v>109</v>
      </c>
      <c r="E753" s="199">
        <v>2001</v>
      </c>
      <c r="F753" s="199" t="s">
        <v>108</v>
      </c>
      <c r="G753" s="199"/>
      <c r="H753" s="208">
        <v>288.94660511330608</v>
      </c>
      <c r="I753" s="199"/>
    </row>
    <row r="754" spans="1:9" x14ac:dyDescent="0.45">
      <c r="A754" s="199">
        <v>134932</v>
      </c>
      <c r="B754" s="199"/>
      <c r="C754" s="199">
        <v>50</v>
      </c>
      <c r="D754" s="199" t="s">
        <v>111</v>
      </c>
      <c r="E754" s="199">
        <v>2001</v>
      </c>
      <c r="F754" s="199" t="s">
        <v>108</v>
      </c>
      <c r="G754" s="199">
        <v>1</v>
      </c>
      <c r="H754" s="208">
        <v>11.65214553703426</v>
      </c>
      <c r="I754" s="199"/>
    </row>
    <row r="755" spans="1:9" x14ac:dyDescent="0.45">
      <c r="A755" s="199">
        <v>120026</v>
      </c>
      <c r="B755" s="199"/>
      <c r="C755" s="199">
        <v>110</v>
      </c>
      <c r="D755" s="199" t="s">
        <v>109</v>
      </c>
      <c r="E755" s="199">
        <v>1999</v>
      </c>
      <c r="F755" s="199" t="s">
        <v>108</v>
      </c>
      <c r="G755" s="199"/>
      <c r="H755" s="208">
        <v>133.63267783979029</v>
      </c>
      <c r="I755" s="199"/>
    </row>
    <row r="756" spans="1:9" x14ac:dyDescent="0.45">
      <c r="A756" s="199">
        <v>134549</v>
      </c>
      <c r="B756" s="199"/>
      <c r="C756" s="199">
        <v>110</v>
      </c>
      <c r="D756" s="199" t="s">
        <v>109</v>
      </c>
      <c r="E756" s="199">
        <v>1999</v>
      </c>
      <c r="F756" s="199" t="s">
        <v>108</v>
      </c>
      <c r="G756" s="199">
        <v>1</v>
      </c>
      <c r="H756" s="208">
        <v>300.64940752349031</v>
      </c>
      <c r="I756" s="199"/>
    </row>
    <row r="757" spans="1:9" x14ac:dyDescent="0.45">
      <c r="A757" s="199">
        <v>99520</v>
      </c>
      <c r="B757" s="199"/>
      <c r="C757" s="199">
        <v>110</v>
      </c>
      <c r="D757" s="199" t="s">
        <v>114</v>
      </c>
      <c r="E757" s="199">
        <v>2000</v>
      </c>
      <c r="F757" s="199" t="s">
        <v>108</v>
      </c>
      <c r="G757" s="199">
        <v>1</v>
      </c>
      <c r="H757" s="208">
        <v>17.94603152857173</v>
      </c>
      <c r="I757" s="199"/>
    </row>
    <row r="758" spans="1:9" x14ac:dyDescent="0.45">
      <c r="A758" s="199">
        <v>100439</v>
      </c>
      <c r="B758" s="199"/>
      <c r="C758" s="199">
        <v>50</v>
      </c>
      <c r="D758" s="199" t="s">
        <v>109</v>
      </c>
      <c r="E758" s="199">
        <v>2000</v>
      </c>
      <c r="F758" s="199" t="s">
        <v>108</v>
      </c>
      <c r="G758" s="199">
        <v>0</v>
      </c>
      <c r="H758" s="208">
        <v>25.28868976800813</v>
      </c>
      <c r="I758" s="199"/>
    </row>
    <row r="759" spans="1:9" x14ac:dyDescent="0.45">
      <c r="A759" s="199">
        <v>149647</v>
      </c>
      <c r="B759" s="199"/>
      <c r="C759" s="199">
        <v>110</v>
      </c>
      <c r="D759" s="199" t="s">
        <v>114</v>
      </c>
      <c r="E759" s="199">
        <v>2000</v>
      </c>
      <c r="F759" s="199" t="s">
        <v>108</v>
      </c>
      <c r="G759" s="199">
        <v>1</v>
      </c>
      <c r="H759" s="208">
        <v>4.3077841158665899</v>
      </c>
      <c r="I759" s="199"/>
    </row>
    <row r="760" spans="1:9" x14ac:dyDescent="0.45">
      <c r="A760" s="199">
        <v>104850</v>
      </c>
      <c r="B760" s="199"/>
      <c r="C760" s="199">
        <v>40</v>
      </c>
      <c r="D760" s="199" t="s">
        <v>111</v>
      </c>
      <c r="E760" s="199">
        <v>2000</v>
      </c>
      <c r="F760" s="199" t="s">
        <v>108</v>
      </c>
      <c r="G760" s="199">
        <v>1</v>
      </c>
      <c r="H760" s="208">
        <v>11.07745454828946</v>
      </c>
      <c r="I760" s="199"/>
    </row>
    <row r="761" spans="1:9" x14ac:dyDescent="0.45">
      <c r="A761" s="199">
        <v>126737</v>
      </c>
      <c r="B761" s="199"/>
      <c r="C761" s="199">
        <v>75</v>
      </c>
      <c r="D761" s="199" t="s">
        <v>111</v>
      </c>
      <c r="E761" s="199">
        <v>2000</v>
      </c>
      <c r="F761" s="199" t="s">
        <v>108</v>
      </c>
      <c r="G761" s="199">
        <v>1</v>
      </c>
      <c r="H761" s="208">
        <v>309.88108811619492</v>
      </c>
      <c r="I761" s="199"/>
    </row>
    <row r="762" spans="1:9" x14ac:dyDescent="0.45">
      <c r="A762" s="199">
        <v>127225</v>
      </c>
      <c r="B762" s="199"/>
      <c r="C762" s="199">
        <v>200</v>
      </c>
      <c r="D762" s="199" t="s">
        <v>109</v>
      </c>
      <c r="E762" s="199">
        <v>2001</v>
      </c>
      <c r="F762" s="199" t="s">
        <v>108</v>
      </c>
      <c r="G762" s="199">
        <v>1</v>
      </c>
      <c r="H762" s="208">
        <v>419.34201863140783</v>
      </c>
      <c r="I762" s="199" t="s">
        <v>129</v>
      </c>
    </row>
    <row r="763" spans="1:9" x14ac:dyDescent="0.45">
      <c r="A763" s="199">
        <v>134575</v>
      </c>
      <c r="B763" s="199"/>
      <c r="C763" s="199">
        <v>63</v>
      </c>
      <c r="D763" s="199" t="s">
        <v>111</v>
      </c>
      <c r="E763" s="199">
        <v>2000</v>
      </c>
      <c r="F763" s="199" t="s">
        <v>108</v>
      </c>
      <c r="G763" s="199">
        <v>1</v>
      </c>
      <c r="H763" s="208">
        <v>86.313072741641236</v>
      </c>
      <c r="I763" s="199"/>
    </row>
    <row r="764" spans="1:9" x14ac:dyDescent="0.45">
      <c r="A764" s="199">
        <v>134954</v>
      </c>
      <c r="B764" s="199"/>
      <c r="C764" s="199">
        <v>63</v>
      </c>
      <c r="D764" s="199" t="s">
        <v>111</v>
      </c>
      <c r="E764" s="199">
        <v>2000</v>
      </c>
      <c r="F764" s="199" t="s">
        <v>108</v>
      </c>
      <c r="G764" s="199">
        <v>1</v>
      </c>
      <c r="H764" s="208">
        <v>182.13559676370329</v>
      </c>
      <c r="I764" s="199"/>
    </row>
    <row r="765" spans="1:9" x14ac:dyDescent="0.45">
      <c r="A765" s="199">
        <v>121323</v>
      </c>
      <c r="B765" s="199"/>
      <c r="C765" s="199">
        <v>63</v>
      </c>
      <c r="D765" s="199" t="s">
        <v>109</v>
      </c>
      <c r="E765" s="199">
        <v>2000</v>
      </c>
      <c r="F765" s="199" t="s">
        <v>108</v>
      </c>
      <c r="G765" s="199"/>
      <c r="H765" s="208">
        <v>27.062201201148209</v>
      </c>
      <c r="I765" s="199" t="s">
        <v>269</v>
      </c>
    </row>
    <row r="766" spans="1:9" x14ac:dyDescent="0.45">
      <c r="A766" s="199">
        <v>127233</v>
      </c>
      <c r="B766" s="199"/>
      <c r="C766" s="199">
        <v>75</v>
      </c>
      <c r="D766" s="199" t="s">
        <v>111</v>
      </c>
      <c r="E766" s="199">
        <v>2000</v>
      </c>
      <c r="F766" s="199" t="s">
        <v>108</v>
      </c>
      <c r="G766" s="199">
        <v>1</v>
      </c>
      <c r="H766" s="208">
        <v>160.62059111200821</v>
      </c>
      <c r="I766" s="199"/>
    </row>
    <row r="767" spans="1:9" x14ac:dyDescent="0.45">
      <c r="A767" s="199">
        <v>127239</v>
      </c>
      <c r="B767" s="199"/>
      <c r="C767" s="199">
        <v>90</v>
      </c>
      <c r="D767" s="199" t="s">
        <v>111</v>
      </c>
      <c r="E767" s="199">
        <v>2000</v>
      </c>
      <c r="F767" s="199" t="s">
        <v>108</v>
      </c>
      <c r="G767" s="199"/>
      <c r="H767" s="208">
        <v>266.80705647230849</v>
      </c>
      <c r="I767" s="199"/>
    </row>
    <row r="768" spans="1:9" x14ac:dyDescent="0.45">
      <c r="A768" s="199">
        <v>124346</v>
      </c>
      <c r="B768" s="199"/>
      <c r="C768" s="199">
        <v>110</v>
      </c>
      <c r="D768" s="199" t="s">
        <v>109</v>
      </c>
      <c r="E768" s="199">
        <v>2001</v>
      </c>
      <c r="F768" s="199" t="s">
        <v>108</v>
      </c>
      <c r="G768" s="199"/>
      <c r="H768" s="208">
        <v>36.538167214303328</v>
      </c>
      <c r="I768" s="199"/>
    </row>
    <row r="769" spans="1:9" x14ac:dyDescent="0.45">
      <c r="A769" s="199">
        <v>126740</v>
      </c>
      <c r="B769" s="199"/>
      <c r="C769" s="199">
        <v>110</v>
      </c>
      <c r="D769" s="199" t="s">
        <v>111</v>
      </c>
      <c r="E769" s="199">
        <v>2001</v>
      </c>
      <c r="F769" s="199" t="s">
        <v>108</v>
      </c>
      <c r="G769" s="199"/>
      <c r="H769" s="208">
        <v>229.00382441301679</v>
      </c>
      <c r="I769" s="199" t="s">
        <v>269</v>
      </c>
    </row>
    <row r="770" spans="1:9" x14ac:dyDescent="0.45">
      <c r="A770" s="199">
        <v>118058</v>
      </c>
      <c r="B770" s="199"/>
      <c r="C770" s="199">
        <v>90</v>
      </c>
      <c r="D770" s="199" t="s">
        <v>111</v>
      </c>
      <c r="E770" s="199">
        <v>1997</v>
      </c>
      <c r="F770" s="199" t="s">
        <v>108</v>
      </c>
      <c r="G770" s="199"/>
      <c r="H770" s="208">
        <v>46.182617254077861</v>
      </c>
      <c r="I770" s="199"/>
    </row>
    <row r="771" spans="1:9" x14ac:dyDescent="0.45">
      <c r="A771" s="199">
        <v>116590</v>
      </c>
      <c r="B771" s="199"/>
      <c r="C771" s="199">
        <v>90</v>
      </c>
      <c r="D771" s="199" t="s">
        <v>109</v>
      </c>
      <c r="E771" s="199">
        <v>1996</v>
      </c>
      <c r="F771" s="199" t="s">
        <v>108</v>
      </c>
      <c r="G771" s="199"/>
      <c r="H771" s="208">
        <v>56.364206307409688</v>
      </c>
      <c r="I771" s="199"/>
    </row>
    <row r="772" spans="1:9" x14ac:dyDescent="0.45">
      <c r="A772" s="199">
        <v>125578</v>
      </c>
      <c r="B772" s="199"/>
      <c r="C772" s="199">
        <v>75</v>
      </c>
      <c r="D772" s="199" t="s">
        <v>111</v>
      </c>
      <c r="E772" s="199">
        <v>2000</v>
      </c>
      <c r="F772" s="199" t="s">
        <v>108</v>
      </c>
      <c r="G772" s="199"/>
      <c r="H772" s="208">
        <v>21.794196786131149</v>
      </c>
      <c r="I772" s="199"/>
    </row>
    <row r="773" spans="1:9" x14ac:dyDescent="0.45">
      <c r="A773" s="199">
        <v>100336</v>
      </c>
      <c r="B773" s="199"/>
      <c r="C773" s="199">
        <v>110</v>
      </c>
      <c r="D773" s="199" t="s">
        <v>109</v>
      </c>
      <c r="E773" s="199">
        <v>1997</v>
      </c>
      <c r="F773" s="199" t="s">
        <v>108</v>
      </c>
      <c r="G773" s="199"/>
      <c r="H773" s="208">
        <v>47.962166100838729</v>
      </c>
      <c r="I773" s="199"/>
    </row>
    <row r="774" spans="1:9" x14ac:dyDescent="0.45">
      <c r="A774" s="199">
        <v>141419</v>
      </c>
      <c r="B774" s="199"/>
      <c r="C774" s="199">
        <v>110</v>
      </c>
      <c r="D774" s="199" t="s">
        <v>111</v>
      </c>
      <c r="E774" s="199">
        <v>1995</v>
      </c>
      <c r="F774" s="199" t="s">
        <v>108</v>
      </c>
      <c r="G774" s="199">
        <v>1</v>
      </c>
      <c r="H774" s="208">
        <v>119.0111903680087</v>
      </c>
      <c r="I774" s="199"/>
    </row>
    <row r="775" spans="1:9" x14ac:dyDescent="0.45">
      <c r="A775" s="199">
        <v>126895</v>
      </c>
      <c r="B775" s="199"/>
      <c r="C775" s="199">
        <v>50</v>
      </c>
      <c r="D775" s="199" t="s">
        <v>109</v>
      </c>
      <c r="E775" s="199">
        <v>1999</v>
      </c>
      <c r="F775" s="199" t="s">
        <v>108</v>
      </c>
      <c r="G775" s="199"/>
      <c r="H775" s="208">
        <v>109.3347095758181</v>
      </c>
      <c r="I775" s="199"/>
    </row>
    <row r="776" spans="1:9" x14ac:dyDescent="0.45">
      <c r="A776" s="199">
        <v>133776</v>
      </c>
      <c r="B776" s="199"/>
      <c r="C776" s="199">
        <v>110</v>
      </c>
      <c r="D776" s="199" t="s">
        <v>111</v>
      </c>
      <c r="E776" s="199">
        <v>1995</v>
      </c>
      <c r="F776" s="199" t="s">
        <v>108</v>
      </c>
      <c r="G776" s="199">
        <v>1</v>
      </c>
      <c r="H776" s="208">
        <v>59.646003605290993</v>
      </c>
      <c r="I776" s="199"/>
    </row>
    <row r="777" spans="1:9" x14ac:dyDescent="0.45">
      <c r="A777" s="199">
        <v>99513</v>
      </c>
      <c r="B777" s="199"/>
      <c r="C777" s="199">
        <v>63</v>
      </c>
      <c r="D777" s="199" t="s">
        <v>111</v>
      </c>
      <c r="E777" s="199">
        <v>1999</v>
      </c>
      <c r="F777" s="199" t="s">
        <v>108</v>
      </c>
      <c r="G777" s="199"/>
      <c r="H777" s="208">
        <v>105.9069771473726</v>
      </c>
      <c r="I777" s="199" t="s">
        <v>132</v>
      </c>
    </row>
    <row r="778" spans="1:9" x14ac:dyDescent="0.45">
      <c r="A778" s="199">
        <v>99548</v>
      </c>
      <c r="B778" s="199"/>
      <c r="C778" s="199">
        <v>63</v>
      </c>
      <c r="D778" s="199" t="s">
        <v>109</v>
      </c>
      <c r="E778" s="199">
        <v>2001</v>
      </c>
      <c r="F778" s="199" t="s">
        <v>108</v>
      </c>
      <c r="G778" s="199"/>
      <c r="H778" s="208">
        <v>19.74623812222373</v>
      </c>
      <c r="I778" s="199"/>
    </row>
    <row r="779" spans="1:9" x14ac:dyDescent="0.45">
      <c r="A779" s="199">
        <v>114768</v>
      </c>
      <c r="B779" s="199"/>
      <c r="C779" s="199">
        <v>225</v>
      </c>
      <c r="D779" s="199" t="s">
        <v>114</v>
      </c>
      <c r="E779" s="199">
        <v>2001</v>
      </c>
      <c r="F779" s="199" t="s">
        <v>108</v>
      </c>
      <c r="G779" s="199"/>
      <c r="H779" s="208">
        <v>98.555316987559294</v>
      </c>
      <c r="I779" s="199"/>
    </row>
    <row r="780" spans="1:9" x14ac:dyDescent="0.45">
      <c r="A780" s="199">
        <v>115917</v>
      </c>
      <c r="B780" s="199"/>
      <c r="C780" s="199">
        <v>50</v>
      </c>
      <c r="D780" s="199" t="s">
        <v>111</v>
      </c>
      <c r="E780" s="199">
        <v>1997</v>
      </c>
      <c r="F780" s="199" t="s">
        <v>108</v>
      </c>
      <c r="G780" s="199"/>
      <c r="H780" s="208">
        <v>37.274644532953339</v>
      </c>
      <c r="I780" s="199"/>
    </row>
    <row r="781" spans="1:9" x14ac:dyDescent="0.45">
      <c r="A781" s="199">
        <v>122655</v>
      </c>
      <c r="B781" s="199"/>
      <c r="C781" s="199">
        <v>90</v>
      </c>
      <c r="D781" s="199" t="s">
        <v>111</v>
      </c>
      <c r="E781" s="199">
        <v>1997</v>
      </c>
      <c r="F781" s="199" t="s">
        <v>108</v>
      </c>
      <c r="G781" s="199"/>
      <c r="H781" s="208">
        <v>67.811052982273281</v>
      </c>
      <c r="I781" s="199"/>
    </row>
    <row r="782" spans="1:9" x14ac:dyDescent="0.45">
      <c r="A782" s="199">
        <v>111428</v>
      </c>
      <c r="B782" s="199"/>
      <c r="C782" s="199">
        <v>40</v>
      </c>
      <c r="D782" s="199" t="s">
        <v>109</v>
      </c>
      <c r="E782" s="199">
        <v>1999</v>
      </c>
      <c r="F782" s="199" t="s">
        <v>108</v>
      </c>
      <c r="G782" s="199"/>
      <c r="H782" s="208">
        <v>8.2316741153508417</v>
      </c>
      <c r="I782" s="199"/>
    </row>
    <row r="783" spans="1:9" x14ac:dyDescent="0.45">
      <c r="A783" s="199">
        <v>111429</v>
      </c>
      <c r="B783" s="199"/>
      <c r="C783" s="199">
        <v>32</v>
      </c>
      <c r="D783" s="199" t="s">
        <v>111</v>
      </c>
      <c r="E783" s="199">
        <v>1999</v>
      </c>
      <c r="F783" s="199" t="s">
        <v>108</v>
      </c>
      <c r="G783" s="199"/>
      <c r="H783" s="208">
        <v>48.585413954135461</v>
      </c>
      <c r="I783" s="199"/>
    </row>
    <row r="784" spans="1:9" x14ac:dyDescent="0.45">
      <c r="A784" s="199">
        <v>145787</v>
      </c>
      <c r="B784" s="199"/>
      <c r="C784" s="199">
        <v>40</v>
      </c>
      <c r="D784" s="199" t="s">
        <v>111</v>
      </c>
      <c r="E784" s="199">
        <v>1999</v>
      </c>
      <c r="F784" s="199" t="s">
        <v>108</v>
      </c>
      <c r="G784" s="199"/>
      <c r="H784" s="208">
        <v>45.135677911952683</v>
      </c>
      <c r="I784" s="199" t="s">
        <v>270</v>
      </c>
    </row>
    <row r="785" spans="1:9" x14ac:dyDescent="0.45">
      <c r="A785" s="199">
        <v>3796</v>
      </c>
      <c r="B785" s="199"/>
      <c r="C785" s="199">
        <v>63</v>
      </c>
      <c r="D785" s="199" t="s">
        <v>124</v>
      </c>
      <c r="E785" s="199">
        <v>2001</v>
      </c>
      <c r="F785" s="199"/>
      <c r="G785" s="199"/>
      <c r="H785" s="208">
        <v>100.3322237190303</v>
      </c>
      <c r="I785" s="199"/>
    </row>
    <row r="786" spans="1:9" x14ac:dyDescent="0.45">
      <c r="A786" s="199">
        <v>114262</v>
      </c>
      <c r="B786" s="199"/>
      <c r="C786" s="199">
        <v>315</v>
      </c>
      <c r="D786" s="199" t="s">
        <v>114</v>
      </c>
      <c r="E786" s="199">
        <v>2001</v>
      </c>
      <c r="F786" s="199" t="s">
        <v>108</v>
      </c>
      <c r="G786" s="199"/>
      <c r="H786" s="208">
        <v>353.86524221360662</v>
      </c>
      <c r="I786" s="199"/>
    </row>
    <row r="787" spans="1:9" x14ac:dyDescent="0.45">
      <c r="A787" s="199">
        <v>121995</v>
      </c>
      <c r="B787" s="199"/>
      <c r="C787" s="199">
        <v>300</v>
      </c>
      <c r="D787" s="199" t="s">
        <v>114</v>
      </c>
      <c r="E787" s="199">
        <v>1999</v>
      </c>
      <c r="F787" s="199" t="s">
        <v>108</v>
      </c>
      <c r="G787" s="199"/>
      <c r="H787" s="208">
        <v>156.6294062158573</v>
      </c>
      <c r="I787" s="199"/>
    </row>
    <row r="788" spans="1:9" x14ac:dyDescent="0.45">
      <c r="A788" s="199">
        <v>134005</v>
      </c>
      <c r="B788" s="199"/>
      <c r="C788" s="199">
        <v>225</v>
      </c>
      <c r="D788" s="199" t="s">
        <v>111</v>
      </c>
      <c r="E788" s="199">
        <v>2000</v>
      </c>
      <c r="F788" s="199" t="s">
        <v>108</v>
      </c>
      <c r="G788" s="199">
        <v>1</v>
      </c>
      <c r="H788" s="208">
        <v>106.0168908127106</v>
      </c>
      <c r="I788" s="199"/>
    </row>
    <row r="789" spans="1:9" x14ac:dyDescent="0.45">
      <c r="A789" s="199">
        <v>117518</v>
      </c>
      <c r="B789" s="199"/>
      <c r="C789" s="199">
        <v>225</v>
      </c>
      <c r="D789" s="199" t="s">
        <v>111</v>
      </c>
      <c r="E789" s="199">
        <v>1999</v>
      </c>
      <c r="F789" s="199" t="s">
        <v>108</v>
      </c>
      <c r="G789" s="199"/>
      <c r="H789" s="208">
        <v>107.02043948099571</v>
      </c>
      <c r="I789" s="199"/>
    </row>
    <row r="790" spans="1:9" x14ac:dyDescent="0.45">
      <c r="A790" s="199">
        <v>99857</v>
      </c>
      <c r="B790" s="199"/>
      <c r="C790" s="199">
        <v>200</v>
      </c>
      <c r="D790" s="199" t="s">
        <v>109</v>
      </c>
      <c r="E790" s="199">
        <v>1995</v>
      </c>
      <c r="F790" s="199" t="s">
        <v>108</v>
      </c>
      <c r="G790" s="199">
        <v>0</v>
      </c>
      <c r="H790" s="208">
        <v>50.272935753938008</v>
      </c>
      <c r="I790" s="199" t="s">
        <v>134</v>
      </c>
    </row>
    <row r="791" spans="1:9" x14ac:dyDescent="0.45">
      <c r="A791" s="199">
        <v>99858</v>
      </c>
      <c r="B791" s="199"/>
      <c r="C791" s="199">
        <v>200</v>
      </c>
      <c r="D791" s="199" t="s">
        <v>109</v>
      </c>
      <c r="E791" s="199">
        <v>1995</v>
      </c>
      <c r="F791" s="199" t="s">
        <v>108</v>
      </c>
      <c r="G791" s="199"/>
      <c r="H791" s="208">
        <v>47.411873765196979</v>
      </c>
      <c r="I791" s="199"/>
    </row>
    <row r="792" spans="1:9" x14ac:dyDescent="0.45">
      <c r="A792" s="199">
        <v>99905</v>
      </c>
      <c r="B792" s="199"/>
      <c r="C792" s="199">
        <v>200</v>
      </c>
      <c r="D792" s="199" t="s">
        <v>109</v>
      </c>
      <c r="E792" s="199">
        <v>2000</v>
      </c>
      <c r="F792" s="199" t="s">
        <v>108</v>
      </c>
      <c r="G792" s="199"/>
      <c r="H792" s="208">
        <v>9.8985824348060127</v>
      </c>
      <c r="I792" s="199"/>
    </row>
    <row r="793" spans="1:9" x14ac:dyDescent="0.45">
      <c r="A793" s="199">
        <v>99907</v>
      </c>
      <c r="B793" s="199"/>
      <c r="C793" s="199">
        <v>110</v>
      </c>
      <c r="D793" s="199" t="s">
        <v>114</v>
      </c>
      <c r="E793" s="199">
        <v>2000</v>
      </c>
      <c r="F793" s="199" t="s">
        <v>108</v>
      </c>
      <c r="G793" s="199"/>
      <c r="H793" s="208">
        <v>14.98815294174384</v>
      </c>
      <c r="I793" s="199"/>
    </row>
    <row r="794" spans="1:9" x14ac:dyDescent="0.45">
      <c r="A794" s="199">
        <v>108421</v>
      </c>
      <c r="B794" s="199"/>
      <c r="C794" s="199">
        <v>110</v>
      </c>
      <c r="D794" s="199" t="s">
        <v>111</v>
      </c>
      <c r="E794" s="199">
        <v>2001</v>
      </c>
      <c r="F794" s="199" t="s">
        <v>108</v>
      </c>
      <c r="G794" s="199"/>
      <c r="H794" s="208">
        <v>152.62714921247539</v>
      </c>
      <c r="I794" s="199"/>
    </row>
    <row r="795" spans="1:9" x14ac:dyDescent="0.45">
      <c r="A795" s="199">
        <v>117646</v>
      </c>
      <c r="B795" s="199"/>
      <c r="C795" s="199">
        <v>110</v>
      </c>
      <c r="D795" s="199" t="s">
        <v>114</v>
      </c>
      <c r="E795" s="199">
        <v>2000</v>
      </c>
      <c r="F795" s="199" t="s">
        <v>108</v>
      </c>
      <c r="G795" s="199"/>
      <c r="H795" s="208">
        <v>17.38773813738926</v>
      </c>
      <c r="I795" s="199"/>
    </row>
    <row r="796" spans="1:9" x14ac:dyDescent="0.45">
      <c r="A796" s="199">
        <v>117650</v>
      </c>
      <c r="B796" s="199"/>
      <c r="C796" s="199">
        <v>110</v>
      </c>
      <c r="D796" s="199" t="s">
        <v>114</v>
      </c>
      <c r="E796" s="199">
        <v>2000</v>
      </c>
      <c r="F796" s="199" t="s">
        <v>108</v>
      </c>
      <c r="G796" s="199"/>
      <c r="H796" s="208">
        <v>9.1571158314338366</v>
      </c>
      <c r="I796" s="199"/>
    </row>
    <row r="797" spans="1:9" x14ac:dyDescent="0.45">
      <c r="A797" s="199">
        <v>117651</v>
      </c>
      <c r="B797" s="199"/>
      <c r="C797" s="199">
        <v>315</v>
      </c>
      <c r="D797" s="199" t="s">
        <v>114</v>
      </c>
      <c r="E797" s="199">
        <v>2000</v>
      </c>
      <c r="F797" s="199" t="s">
        <v>108</v>
      </c>
      <c r="G797" s="199"/>
      <c r="H797" s="208">
        <v>174.87304437318511</v>
      </c>
      <c r="I797" s="199"/>
    </row>
    <row r="798" spans="1:9" x14ac:dyDescent="0.45">
      <c r="A798" s="199">
        <v>122455</v>
      </c>
      <c r="B798" s="199"/>
      <c r="C798" s="199">
        <v>315</v>
      </c>
      <c r="D798" s="199" t="s">
        <v>114</v>
      </c>
      <c r="E798" s="199">
        <v>2000</v>
      </c>
      <c r="F798" s="199" t="s">
        <v>108</v>
      </c>
      <c r="G798" s="199"/>
      <c r="H798" s="208">
        <v>258.93188033509182</v>
      </c>
      <c r="I798" s="199"/>
    </row>
    <row r="799" spans="1:9" x14ac:dyDescent="0.45">
      <c r="A799" s="199">
        <v>126727</v>
      </c>
      <c r="B799" s="199"/>
      <c r="C799" s="199">
        <v>90</v>
      </c>
      <c r="D799" s="199" t="s">
        <v>114</v>
      </c>
      <c r="E799" s="199">
        <v>1995</v>
      </c>
      <c r="F799" s="199" t="s">
        <v>108</v>
      </c>
      <c r="G799" s="199"/>
      <c r="H799" s="208">
        <v>46.681998480237269</v>
      </c>
      <c r="I799" s="199"/>
    </row>
    <row r="800" spans="1:9" x14ac:dyDescent="0.45">
      <c r="A800" s="199">
        <v>126773</v>
      </c>
      <c r="B800" s="199"/>
      <c r="C800" s="199">
        <v>315</v>
      </c>
      <c r="D800" s="199" t="s">
        <v>114</v>
      </c>
      <c r="E800" s="199">
        <v>2000</v>
      </c>
      <c r="F800" s="199" t="s">
        <v>108</v>
      </c>
      <c r="G800" s="199">
        <v>1</v>
      </c>
      <c r="H800" s="208">
        <v>177.3645621770811</v>
      </c>
      <c r="I800" s="199"/>
    </row>
    <row r="801" spans="1:9" x14ac:dyDescent="0.45">
      <c r="A801" s="199">
        <v>133991</v>
      </c>
      <c r="B801" s="199"/>
      <c r="C801" s="199">
        <v>90</v>
      </c>
      <c r="D801" s="199" t="s">
        <v>109</v>
      </c>
      <c r="E801" s="199">
        <v>1995</v>
      </c>
      <c r="F801" s="199" t="s">
        <v>108</v>
      </c>
      <c r="G801" s="199">
        <v>1</v>
      </c>
      <c r="H801" s="208">
        <v>67.110317976299058</v>
      </c>
      <c r="I801" s="199"/>
    </row>
    <row r="802" spans="1:9" x14ac:dyDescent="0.45">
      <c r="A802" s="199">
        <v>134008</v>
      </c>
      <c r="B802" s="199"/>
      <c r="C802" s="199">
        <v>160</v>
      </c>
      <c r="D802" s="199" t="s">
        <v>109</v>
      </c>
      <c r="E802" s="199">
        <v>1997</v>
      </c>
      <c r="F802" s="199" t="s">
        <v>108</v>
      </c>
      <c r="G802" s="199">
        <v>1</v>
      </c>
      <c r="H802" s="208">
        <v>17.904353247048629</v>
      </c>
      <c r="I802" s="199"/>
    </row>
    <row r="803" spans="1:9" x14ac:dyDescent="0.45">
      <c r="A803" s="199">
        <v>134010</v>
      </c>
      <c r="B803" s="199"/>
      <c r="C803" s="199">
        <v>150</v>
      </c>
      <c r="D803" s="199" t="s">
        <v>112</v>
      </c>
      <c r="E803" s="199">
        <v>1997</v>
      </c>
      <c r="F803" s="199" t="s">
        <v>108</v>
      </c>
      <c r="G803" s="199">
        <v>1</v>
      </c>
      <c r="H803" s="208">
        <v>151.85922654332029</v>
      </c>
      <c r="I803" s="199"/>
    </row>
    <row r="804" spans="1:9" x14ac:dyDescent="0.45">
      <c r="A804" s="199">
        <v>134011</v>
      </c>
      <c r="B804" s="199"/>
      <c r="C804" s="199">
        <v>200</v>
      </c>
      <c r="D804" s="199" t="s">
        <v>109</v>
      </c>
      <c r="E804" s="199">
        <v>1995</v>
      </c>
      <c r="F804" s="199" t="s">
        <v>108</v>
      </c>
      <c r="G804" s="199">
        <v>1</v>
      </c>
      <c r="H804" s="208">
        <v>69.989223812569236</v>
      </c>
      <c r="I804" s="199"/>
    </row>
    <row r="805" spans="1:9" x14ac:dyDescent="0.45">
      <c r="A805" s="199">
        <v>134012</v>
      </c>
      <c r="B805" s="199"/>
      <c r="C805" s="199">
        <v>110</v>
      </c>
      <c r="D805" s="199" t="s">
        <v>111</v>
      </c>
      <c r="E805" s="199">
        <v>1995</v>
      </c>
      <c r="F805" s="199" t="s">
        <v>108</v>
      </c>
      <c r="G805" s="199">
        <v>1</v>
      </c>
      <c r="H805" s="208">
        <v>77.543774119348271</v>
      </c>
      <c r="I805" s="199"/>
    </row>
    <row r="806" spans="1:9" x14ac:dyDescent="0.45">
      <c r="A806" s="199">
        <v>134014</v>
      </c>
      <c r="B806" s="199"/>
      <c r="C806" s="199">
        <v>200</v>
      </c>
      <c r="D806" s="199" t="s">
        <v>109</v>
      </c>
      <c r="E806" s="199">
        <v>1995</v>
      </c>
      <c r="F806" s="199" t="s">
        <v>108</v>
      </c>
      <c r="G806" s="199">
        <v>1</v>
      </c>
      <c r="H806" s="208">
        <v>91.669898923670218</v>
      </c>
      <c r="I806" s="199"/>
    </row>
    <row r="807" spans="1:9" x14ac:dyDescent="0.45">
      <c r="A807" s="199">
        <v>100077</v>
      </c>
      <c r="B807" s="199"/>
      <c r="C807" s="199">
        <v>90</v>
      </c>
      <c r="D807" s="199" t="s">
        <v>109</v>
      </c>
      <c r="E807" s="199">
        <v>1998</v>
      </c>
      <c r="F807" s="199" t="s">
        <v>108</v>
      </c>
      <c r="G807" s="199">
        <v>1</v>
      </c>
      <c r="H807" s="208">
        <v>24.17012364997391</v>
      </c>
      <c r="I807" s="199" t="s">
        <v>269</v>
      </c>
    </row>
    <row r="808" spans="1:9" x14ac:dyDescent="0.45">
      <c r="A808" s="199">
        <v>117538</v>
      </c>
      <c r="B808" s="199"/>
      <c r="C808" s="199">
        <v>90</v>
      </c>
      <c r="D808" s="199" t="s">
        <v>111</v>
      </c>
      <c r="E808" s="199">
        <v>1998</v>
      </c>
      <c r="F808" s="199" t="s">
        <v>108</v>
      </c>
      <c r="G808" s="199"/>
      <c r="H808" s="208">
        <v>88.938976834125427</v>
      </c>
      <c r="I808" s="199"/>
    </row>
    <row r="809" spans="1:9" x14ac:dyDescent="0.45">
      <c r="A809" s="199">
        <v>126401</v>
      </c>
      <c r="B809" s="199"/>
      <c r="C809" s="199">
        <v>90</v>
      </c>
      <c r="D809" s="199" t="s">
        <v>111</v>
      </c>
      <c r="E809" s="199">
        <v>1996</v>
      </c>
      <c r="F809" s="199" t="s">
        <v>108</v>
      </c>
      <c r="G809" s="199"/>
      <c r="H809" s="208">
        <v>101.73803646376351</v>
      </c>
      <c r="I809" s="199"/>
    </row>
    <row r="810" spans="1:9" x14ac:dyDescent="0.45">
      <c r="A810" s="199">
        <v>100026</v>
      </c>
      <c r="B810" s="199"/>
      <c r="C810" s="199">
        <v>90</v>
      </c>
      <c r="D810" s="199" t="s">
        <v>109</v>
      </c>
      <c r="E810" s="199">
        <v>2001</v>
      </c>
      <c r="F810" s="199" t="s">
        <v>108</v>
      </c>
      <c r="G810" s="199">
        <v>1</v>
      </c>
      <c r="H810" s="208">
        <v>13.76427670384893</v>
      </c>
      <c r="I810" s="199"/>
    </row>
    <row r="811" spans="1:9" x14ac:dyDescent="0.45">
      <c r="A811" s="199">
        <v>100027</v>
      </c>
      <c r="B811" s="199"/>
      <c r="C811" s="199">
        <v>90</v>
      </c>
      <c r="D811" s="199" t="s">
        <v>109</v>
      </c>
      <c r="E811" s="199">
        <v>2001</v>
      </c>
      <c r="F811" s="199" t="s">
        <v>108</v>
      </c>
      <c r="G811" s="199">
        <v>1</v>
      </c>
      <c r="H811" s="208">
        <v>52.830086247109257</v>
      </c>
      <c r="I811" s="199"/>
    </row>
    <row r="812" spans="1:9" x14ac:dyDescent="0.45">
      <c r="A812" s="199">
        <v>100028</v>
      </c>
      <c r="B812" s="199"/>
      <c r="C812" s="199">
        <v>63</v>
      </c>
      <c r="D812" s="199" t="s">
        <v>109</v>
      </c>
      <c r="E812" s="199">
        <v>2001</v>
      </c>
      <c r="F812" s="199" t="s">
        <v>108</v>
      </c>
      <c r="G812" s="199">
        <v>1</v>
      </c>
      <c r="H812" s="208">
        <v>41.89809668900547</v>
      </c>
      <c r="I812" s="199"/>
    </row>
    <row r="813" spans="1:9" x14ac:dyDescent="0.45">
      <c r="A813" s="199">
        <v>117644</v>
      </c>
      <c r="B813" s="199"/>
      <c r="C813" s="199">
        <v>315</v>
      </c>
      <c r="D813" s="199" t="s">
        <v>114</v>
      </c>
      <c r="E813" s="199">
        <v>2000</v>
      </c>
      <c r="F813" s="199" t="s">
        <v>108</v>
      </c>
      <c r="G813" s="199"/>
      <c r="H813" s="208">
        <v>20.768061931352541</v>
      </c>
      <c r="I813" s="199"/>
    </row>
    <row r="814" spans="1:9" ht="19.5" x14ac:dyDescent="0.45">
      <c r="A814" s="199">
        <v>124464</v>
      </c>
      <c r="B814" s="199"/>
      <c r="C814" s="199">
        <v>90</v>
      </c>
      <c r="D814" s="199" t="s">
        <v>109</v>
      </c>
      <c r="E814" s="199">
        <v>1995</v>
      </c>
      <c r="F814" s="199" t="s">
        <v>108</v>
      </c>
      <c r="G814" s="199"/>
      <c r="H814" s="208">
        <v>80.853966536782679</v>
      </c>
      <c r="I814" s="201" t="s">
        <v>137</v>
      </c>
    </row>
    <row r="815" spans="1:9" x14ac:dyDescent="0.45">
      <c r="A815" s="199">
        <v>133969</v>
      </c>
      <c r="B815" s="199"/>
      <c r="C815" s="199">
        <v>90</v>
      </c>
      <c r="D815" s="199" t="s">
        <v>109</v>
      </c>
      <c r="E815" s="199">
        <v>1999</v>
      </c>
      <c r="F815" s="199" t="s">
        <v>108</v>
      </c>
      <c r="G815" s="199">
        <v>1</v>
      </c>
      <c r="H815" s="208">
        <v>171.846837756338</v>
      </c>
      <c r="I815" s="199"/>
    </row>
    <row r="816" spans="1:9" x14ac:dyDescent="0.45">
      <c r="A816" s="199">
        <v>134355</v>
      </c>
      <c r="B816" s="199"/>
      <c r="C816" s="199">
        <v>90</v>
      </c>
      <c r="D816" s="199" t="s">
        <v>109</v>
      </c>
      <c r="E816" s="199">
        <v>1995</v>
      </c>
      <c r="F816" s="199" t="s">
        <v>108</v>
      </c>
      <c r="G816" s="199">
        <v>1</v>
      </c>
      <c r="H816" s="208">
        <v>147.46235233673119</v>
      </c>
      <c r="I816" s="199"/>
    </row>
    <row r="817" spans="1:9" x14ac:dyDescent="0.45">
      <c r="A817" s="199">
        <v>134962</v>
      </c>
      <c r="B817" s="199"/>
      <c r="C817" s="199">
        <v>315</v>
      </c>
      <c r="D817" s="199" t="s">
        <v>114</v>
      </c>
      <c r="E817" s="199">
        <v>2000</v>
      </c>
      <c r="F817" s="199" t="s">
        <v>108</v>
      </c>
      <c r="G817" s="199">
        <v>0</v>
      </c>
      <c r="H817" s="208">
        <v>74.705950536131127</v>
      </c>
      <c r="I817" s="199"/>
    </row>
    <row r="818" spans="1:9" x14ac:dyDescent="0.45">
      <c r="A818" s="199">
        <v>125676</v>
      </c>
      <c r="B818" s="199"/>
      <c r="C818" s="199">
        <v>90</v>
      </c>
      <c r="D818" s="199" t="s">
        <v>111</v>
      </c>
      <c r="E818" s="199">
        <v>1999</v>
      </c>
      <c r="F818" s="199" t="s">
        <v>108</v>
      </c>
      <c r="G818" s="199"/>
      <c r="H818" s="208">
        <v>135.97055912427169</v>
      </c>
      <c r="I818" s="199" t="s">
        <v>271</v>
      </c>
    </row>
    <row r="819" spans="1:9" x14ac:dyDescent="0.45">
      <c r="A819" s="199">
        <v>99835</v>
      </c>
      <c r="B819" s="199"/>
      <c r="C819" s="199">
        <v>160</v>
      </c>
      <c r="D819" s="199" t="s">
        <v>114</v>
      </c>
      <c r="E819" s="199">
        <v>1999</v>
      </c>
      <c r="F819" s="199" t="s">
        <v>108</v>
      </c>
      <c r="G819" s="199">
        <v>1</v>
      </c>
      <c r="H819" s="208">
        <v>67.871168016076226</v>
      </c>
      <c r="I819" s="199" t="s">
        <v>272</v>
      </c>
    </row>
    <row r="820" spans="1:9" x14ac:dyDescent="0.45">
      <c r="A820" s="199">
        <v>99836</v>
      </c>
      <c r="B820" s="199"/>
      <c r="C820" s="199">
        <v>160</v>
      </c>
      <c r="D820" s="199" t="s">
        <v>114</v>
      </c>
      <c r="E820" s="199">
        <v>1999</v>
      </c>
      <c r="F820" s="199" t="s">
        <v>108</v>
      </c>
      <c r="G820" s="199">
        <v>1</v>
      </c>
      <c r="H820" s="208">
        <v>100.4184468509789</v>
      </c>
      <c r="I820" s="199" t="s">
        <v>272</v>
      </c>
    </row>
    <row r="821" spans="1:9" x14ac:dyDescent="0.45">
      <c r="A821" s="199">
        <v>121162</v>
      </c>
      <c r="B821" s="199"/>
      <c r="C821" s="199">
        <v>160</v>
      </c>
      <c r="D821" s="199" t="s">
        <v>114</v>
      </c>
      <c r="E821" s="199">
        <v>2001</v>
      </c>
      <c r="F821" s="199" t="s">
        <v>108</v>
      </c>
      <c r="G821" s="199"/>
      <c r="H821" s="208">
        <v>69.577385335861763</v>
      </c>
      <c r="I821" s="199"/>
    </row>
    <row r="822" spans="1:9" x14ac:dyDescent="0.45">
      <c r="A822" s="199">
        <v>126632</v>
      </c>
      <c r="B822" s="199"/>
      <c r="C822" s="199">
        <v>90</v>
      </c>
      <c r="D822" s="199" t="s">
        <v>109</v>
      </c>
      <c r="E822" s="199">
        <v>2000</v>
      </c>
      <c r="F822" s="199" t="s">
        <v>108</v>
      </c>
      <c r="G822" s="199"/>
      <c r="H822" s="208">
        <v>12.9998684823848</v>
      </c>
      <c r="I822" s="199"/>
    </row>
    <row r="823" spans="1:9" x14ac:dyDescent="0.45">
      <c r="A823" s="199">
        <v>126980</v>
      </c>
      <c r="B823" s="199"/>
      <c r="C823" s="199">
        <v>90</v>
      </c>
      <c r="D823" s="199" t="s">
        <v>109</v>
      </c>
      <c r="E823" s="199">
        <v>2001</v>
      </c>
      <c r="F823" s="199" t="s">
        <v>108</v>
      </c>
      <c r="G823" s="199"/>
      <c r="H823" s="208">
        <v>95.330237863147573</v>
      </c>
      <c r="I823" s="199"/>
    </row>
    <row r="824" spans="1:9" x14ac:dyDescent="0.45">
      <c r="A824" s="199">
        <v>126983</v>
      </c>
      <c r="B824" s="199"/>
      <c r="C824" s="199">
        <v>90</v>
      </c>
      <c r="D824" s="199" t="s">
        <v>114</v>
      </c>
      <c r="E824" s="199">
        <v>2000</v>
      </c>
      <c r="F824" s="199" t="s">
        <v>108</v>
      </c>
      <c r="G824" s="199"/>
      <c r="H824" s="208">
        <v>82.03349023027414</v>
      </c>
      <c r="I824" s="199"/>
    </row>
    <row r="825" spans="1:9" x14ac:dyDescent="0.45">
      <c r="A825" s="199">
        <v>117955</v>
      </c>
      <c r="B825" s="199"/>
      <c r="C825" s="199">
        <v>110</v>
      </c>
      <c r="D825" s="199" t="s">
        <v>109</v>
      </c>
      <c r="E825" s="199">
        <v>2001</v>
      </c>
      <c r="F825" s="199" t="s">
        <v>108</v>
      </c>
      <c r="G825" s="199"/>
      <c r="H825" s="208">
        <v>17.125143379250481</v>
      </c>
      <c r="I825" s="199"/>
    </row>
    <row r="826" spans="1:9" x14ac:dyDescent="0.45">
      <c r="A826" s="199">
        <v>117957</v>
      </c>
      <c r="B826" s="199"/>
      <c r="C826" s="199">
        <v>200</v>
      </c>
      <c r="D826" s="199" t="s">
        <v>109</v>
      </c>
      <c r="E826" s="199">
        <v>2001</v>
      </c>
      <c r="F826" s="199" t="s">
        <v>108</v>
      </c>
      <c r="G826" s="199"/>
      <c r="H826" s="208">
        <v>11.157817021446659</v>
      </c>
      <c r="I826" s="199"/>
    </row>
    <row r="827" spans="1:9" x14ac:dyDescent="0.45">
      <c r="A827" s="199">
        <v>117958</v>
      </c>
      <c r="B827" s="199"/>
      <c r="C827" s="199">
        <v>200</v>
      </c>
      <c r="D827" s="199" t="s">
        <v>109</v>
      </c>
      <c r="E827" s="199">
        <v>2001</v>
      </c>
      <c r="F827" s="199" t="s">
        <v>108</v>
      </c>
      <c r="G827" s="199"/>
      <c r="H827" s="208">
        <v>6.7613867362628737</v>
      </c>
      <c r="I827" s="199"/>
    </row>
    <row r="828" spans="1:9" x14ac:dyDescent="0.45">
      <c r="A828" s="199">
        <v>126354</v>
      </c>
      <c r="B828" s="199"/>
      <c r="C828" s="199">
        <v>160</v>
      </c>
      <c r="D828" s="199" t="s">
        <v>109</v>
      </c>
      <c r="E828" s="199">
        <v>2001</v>
      </c>
      <c r="F828" s="199" t="s">
        <v>108</v>
      </c>
      <c r="G828" s="199"/>
      <c r="H828" s="208">
        <v>377.58658702830638</v>
      </c>
      <c r="I828" s="199"/>
    </row>
    <row r="829" spans="1:9" x14ac:dyDescent="0.45">
      <c r="A829" s="199">
        <v>4113</v>
      </c>
      <c r="B829" s="199"/>
      <c r="C829" s="199">
        <v>50</v>
      </c>
      <c r="D829" s="199" t="s">
        <v>109</v>
      </c>
      <c r="E829" s="199">
        <v>2001</v>
      </c>
      <c r="F829" s="199"/>
      <c r="G829" s="199"/>
      <c r="H829" s="208">
        <v>6.883377826841178</v>
      </c>
      <c r="I829" s="199"/>
    </row>
    <row r="830" spans="1:9" x14ac:dyDescent="0.45">
      <c r="A830" s="199">
        <v>112147</v>
      </c>
      <c r="B830" s="199"/>
      <c r="C830" s="199">
        <v>32</v>
      </c>
      <c r="D830" s="199" t="s">
        <v>109</v>
      </c>
      <c r="E830" s="199">
        <v>2000</v>
      </c>
      <c r="F830" s="199" t="s">
        <v>108</v>
      </c>
      <c r="G830" s="199">
        <v>1</v>
      </c>
      <c r="H830" s="208">
        <v>31.435620425600721</v>
      </c>
      <c r="I830" s="199"/>
    </row>
    <row r="831" spans="1:9" x14ac:dyDescent="0.45">
      <c r="A831" s="199">
        <v>123024</v>
      </c>
      <c r="B831" s="199"/>
      <c r="C831" s="199">
        <v>110</v>
      </c>
      <c r="D831" s="199" t="s">
        <v>109</v>
      </c>
      <c r="E831" s="199">
        <v>1999</v>
      </c>
      <c r="F831" s="199" t="s">
        <v>108</v>
      </c>
      <c r="G831" s="199"/>
      <c r="H831" s="208">
        <v>30.52536230734604</v>
      </c>
      <c r="I831" s="199"/>
    </row>
    <row r="832" spans="1:9" x14ac:dyDescent="0.45">
      <c r="A832" s="199">
        <v>123570</v>
      </c>
      <c r="B832" s="199"/>
      <c r="C832" s="199">
        <v>25</v>
      </c>
      <c r="D832" s="199" t="s">
        <v>111</v>
      </c>
      <c r="E832" s="199">
        <v>1999</v>
      </c>
      <c r="F832" s="199" t="s">
        <v>108</v>
      </c>
      <c r="G832" s="199"/>
      <c r="H832" s="208">
        <v>8.2646205227306204</v>
      </c>
      <c r="I832" s="199"/>
    </row>
    <row r="833" spans="1:9" x14ac:dyDescent="0.45">
      <c r="A833" s="199">
        <v>134356</v>
      </c>
      <c r="B833" s="199"/>
      <c r="C833" s="199">
        <v>110</v>
      </c>
      <c r="D833" s="199" t="s">
        <v>109</v>
      </c>
      <c r="E833" s="199">
        <v>1999</v>
      </c>
      <c r="F833" s="199" t="s">
        <v>108</v>
      </c>
      <c r="G833" s="199">
        <v>1</v>
      </c>
      <c r="H833" s="208">
        <v>75.343018911509702</v>
      </c>
      <c r="I833" s="199"/>
    </row>
    <row r="834" spans="1:9" x14ac:dyDescent="0.45">
      <c r="A834" s="199">
        <v>99852</v>
      </c>
      <c r="B834" s="199"/>
      <c r="C834" s="199">
        <v>90</v>
      </c>
      <c r="D834" s="199" t="s">
        <v>111</v>
      </c>
      <c r="E834" s="199">
        <v>1997</v>
      </c>
      <c r="F834" s="199" t="s">
        <v>108</v>
      </c>
      <c r="G834" s="199"/>
      <c r="H834" s="208">
        <v>10.436282956742049</v>
      </c>
      <c r="I834" s="199"/>
    </row>
    <row r="835" spans="1:9" x14ac:dyDescent="0.45">
      <c r="A835" s="199">
        <v>99863</v>
      </c>
      <c r="B835" s="199"/>
      <c r="C835" s="199">
        <v>90</v>
      </c>
      <c r="D835" s="199" t="s">
        <v>109</v>
      </c>
      <c r="E835" s="199">
        <v>1998</v>
      </c>
      <c r="F835" s="199" t="s">
        <v>108</v>
      </c>
      <c r="G835" s="199"/>
      <c r="H835" s="208">
        <v>138.07734530199281</v>
      </c>
      <c r="I835" s="199"/>
    </row>
    <row r="836" spans="1:9" x14ac:dyDescent="0.45">
      <c r="A836" s="199">
        <v>99925</v>
      </c>
      <c r="B836" s="199"/>
      <c r="C836" s="199">
        <v>90</v>
      </c>
      <c r="D836" s="199" t="s">
        <v>111</v>
      </c>
      <c r="E836" s="199">
        <v>1997</v>
      </c>
      <c r="F836" s="199" t="s">
        <v>108</v>
      </c>
      <c r="G836" s="199"/>
      <c r="H836" s="208">
        <v>204.17591102197659</v>
      </c>
      <c r="I836" s="199"/>
    </row>
    <row r="837" spans="1:9" x14ac:dyDescent="0.45">
      <c r="A837" s="199">
        <v>99926</v>
      </c>
      <c r="B837" s="199"/>
      <c r="C837" s="199">
        <v>90</v>
      </c>
      <c r="D837" s="199" t="s">
        <v>111</v>
      </c>
      <c r="E837" s="199">
        <v>1997</v>
      </c>
      <c r="F837" s="199" t="s">
        <v>108</v>
      </c>
      <c r="G837" s="199">
        <v>1</v>
      </c>
      <c r="H837" s="208">
        <v>76.757657778416416</v>
      </c>
      <c r="I837" s="199"/>
    </row>
    <row r="838" spans="1:9" x14ac:dyDescent="0.45">
      <c r="A838" s="199">
        <v>100056</v>
      </c>
      <c r="B838" s="199"/>
      <c r="C838" s="199">
        <v>90</v>
      </c>
      <c r="D838" s="199" t="s">
        <v>111</v>
      </c>
      <c r="E838" s="199">
        <v>1996</v>
      </c>
      <c r="F838" s="199" t="s">
        <v>108</v>
      </c>
      <c r="G838" s="199">
        <v>0</v>
      </c>
      <c r="H838" s="208">
        <v>3.416989027706145</v>
      </c>
      <c r="I838" s="199"/>
    </row>
    <row r="839" spans="1:9" x14ac:dyDescent="0.45">
      <c r="A839" s="199">
        <v>104068</v>
      </c>
      <c r="B839" s="199"/>
      <c r="C839" s="199">
        <v>75</v>
      </c>
      <c r="D839" s="199" t="s">
        <v>109</v>
      </c>
      <c r="E839" s="199">
        <v>1998</v>
      </c>
      <c r="F839" s="199" t="s">
        <v>108</v>
      </c>
      <c r="G839" s="199">
        <v>1</v>
      </c>
      <c r="H839" s="208">
        <v>71.174577127586531</v>
      </c>
      <c r="I839" s="199"/>
    </row>
    <row r="840" spans="1:9" x14ac:dyDescent="0.45">
      <c r="A840" s="199">
        <v>109456</v>
      </c>
      <c r="B840" s="199"/>
      <c r="C840" s="199">
        <v>90</v>
      </c>
      <c r="D840" s="199" t="s">
        <v>111</v>
      </c>
      <c r="E840" s="199">
        <v>1996</v>
      </c>
      <c r="F840" s="199" t="s">
        <v>108</v>
      </c>
      <c r="G840" s="199"/>
      <c r="H840" s="208">
        <v>216.09424291732509</v>
      </c>
      <c r="I840" s="199"/>
    </row>
    <row r="841" spans="1:9" x14ac:dyDescent="0.45">
      <c r="A841" s="199">
        <v>119026</v>
      </c>
      <c r="B841" s="199"/>
      <c r="C841" s="199">
        <v>50</v>
      </c>
      <c r="D841" s="199" t="s">
        <v>109</v>
      </c>
      <c r="E841" s="199">
        <v>1999</v>
      </c>
      <c r="F841" s="199" t="s">
        <v>108</v>
      </c>
      <c r="G841" s="199"/>
      <c r="H841" s="208">
        <v>57.800340659872781</v>
      </c>
      <c r="I841" s="199"/>
    </row>
    <row r="842" spans="1:9" x14ac:dyDescent="0.45">
      <c r="A842" s="199">
        <v>119027</v>
      </c>
      <c r="B842" s="199"/>
      <c r="C842" s="199">
        <v>63</v>
      </c>
      <c r="D842" s="199" t="s">
        <v>109</v>
      </c>
      <c r="E842" s="199">
        <v>1999</v>
      </c>
      <c r="F842" s="199" t="s">
        <v>108</v>
      </c>
      <c r="G842" s="199"/>
      <c r="H842" s="208">
        <v>77.105772627817998</v>
      </c>
      <c r="I842" s="199"/>
    </row>
    <row r="843" spans="1:9" x14ac:dyDescent="0.45">
      <c r="A843" s="199">
        <v>134094</v>
      </c>
      <c r="B843" s="199"/>
      <c r="C843" s="199">
        <v>90</v>
      </c>
      <c r="D843" s="199" t="s">
        <v>111</v>
      </c>
      <c r="E843" s="199">
        <v>1997</v>
      </c>
      <c r="F843" s="199" t="s">
        <v>108</v>
      </c>
      <c r="G843" s="199">
        <v>1</v>
      </c>
      <c r="H843" s="208">
        <v>142.30428867628581</v>
      </c>
      <c r="I843" s="199"/>
    </row>
    <row r="844" spans="1:9" x14ac:dyDescent="0.45">
      <c r="A844" s="199">
        <v>134099</v>
      </c>
      <c r="B844" s="199"/>
      <c r="C844" s="199">
        <v>90</v>
      </c>
      <c r="D844" s="199" t="s">
        <v>111</v>
      </c>
      <c r="E844" s="199">
        <v>1996</v>
      </c>
      <c r="F844" s="199" t="s">
        <v>108</v>
      </c>
      <c r="G844" s="199">
        <v>1</v>
      </c>
      <c r="H844" s="208">
        <v>146.5460032260294</v>
      </c>
      <c r="I844" s="199"/>
    </row>
    <row r="845" spans="1:9" x14ac:dyDescent="0.45">
      <c r="A845" s="199">
        <v>134122</v>
      </c>
      <c r="B845" s="199"/>
      <c r="C845" s="199">
        <v>110</v>
      </c>
      <c r="D845" s="199" t="s">
        <v>109</v>
      </c>
      <c r="E845" s="199">
        <v>1998</v>
      </c>
      <c r="F845" s="199" t="s">
        <v>108</v>
      </c>
      <c r="G845" s="199">
        <v>1</v>
      </c>
      <c r="H845" s="208">
        <v>181.06178072852481</v>
      </c>
      <c r="I845" s="199"/>
    </row>
    <row r="846" spans="1:9" x14ac:dyDescent="0.45">
      <c r="A846" s="199">
        <v>134124</v>
      </c>
      <c r="B846" s="199"/>
      <c r="C846" s="199">
        <v>110</v>
      </c>
      <c r="D846" s="199" t="s">
        <v>109</v>
      </c>
      <c r="E846" s="199">
        <v>1998</v>
      </c>
      <c r="F846" s="199" t="s">
        <v>108</v>
      </c>
      <c r="G846" s="199">
        <v>1</v>
      </c>
      <c r="H846" s="208">
        <v>31.7765473156437</v>
      </c>
      <c r="I846" s="199"/>
    </row>
    <row r="847" spans="1:9" x14ac:dyDescent="0.45">
      <c r="A847" s="199">
        <v>123873</v>
      </c>
      <c r="B847" s="199"/>
      <c r="C847" s="199">
        <v>90</v>
      </c>
      <c r="D847" s="199" t="s">
        <v>111</v>
      </c>
      <c r="E847" s="199">
        <v>1995</v>
      </c>
      <c r="F847" s="199" t="s">
        <v>108</v>
      </c>
      <c r="G847" s="199"/>
      <c r="H847" s="208">
        <v>91.589642599922314</v>
      </c>
      <c r="I847" s="199"/>
    </row>
    <row r="848" spans="1:9" x14ac:dyDescent="0.45">
      <c r="A848" s="199">
        <v>99927</v>
      </c>
      <c r="B848" s="199"/>
      <c r="C848" s="199">
        <v>100</v>
      </c>
      <c r="D848" s="199" t="s">
        <v>112</v>
      </c>
      <c r="E848" s="199">
        <v>2001</v>
      </c>
      <c r="F848" s="199" t="s">
        <v>108</v>
      </c>
      <c r="G848" s="199"/>
      <c r="H848" s="208">
        <v>1.2547043851521851</v>
      </c>
      <c r="I848" s="199"/>
    </row>
    <row r="849" spans="1:9" x14ac:dyDescent="0.45">
      <c r="A849" s="199">
        <v>100057</v>
      </c>
      <c r="B849" s="199"/>
      <c r="C849" s="199">
        <v>90</v>
      </c>
      <c r="D849" s="199" t="s">
        <v>111</v>
      </c>
      <c r="E849" s="199">
        <v>1995</v>
      </c>
      <c r="F849" s="199" t="s">
        <v>108</v>
      </c>
      <c r="G849" s="199"/>
      <c r="H849" s="208">
        <v>123.5601388840366</v>
      </c>
      <c r="I849" s="199"/>
    </row>
    <row r="850" spans="1:9" x14ac:dyDescent="0.45">
      <c r="A850" s="199">
        <v>100059</v>
      </c>
      <c r="B850" s="199"/>
      <c r="C850" s="199">
        <v>63</v>
      </c>
      <c r="D850" s="199" t="s">
        <v>111</v>
      </c>
      <c r="E850" s="199">
        <v>2001</v>
      </c>
      <c r="F850" s="199" t="s">
        <v>108</v>
      </c>
      <c r="G850" s="199">
        <v>1</v>
      </c>
      <c r="H850" s="208">
        <v>110.2543926575465</v>
      </c>
      <c r="I850" s="199"/>
    </row>
    <row r="851" spans="1:9" x14ac:dyDescent="0.45">
      <c r="A851" s="199">
        <v>100060</v>
      </c>
      <c r="B851" s="199"/>
      <c r="C851" s="199">
        <v>40</v>
      </c>
      <c r="D851" s="199" t="s">
        <v>111</v>
      </c>
      <c r="E851" s="199">
        <v>2001</v>
      </c>
      <c r="F851" s="199" t="s">
        <v>108</v>
      </c>
      <c r="G851" s="199"/>
      <c r="H851" s="208">
        <v>31.136017007298701</v>
      </c>
      <c r="I851" s="199"/>
    </row>
    <row r="852" spans="1:9" x14ac:dyDescent="0.45">
      <c r="A852" s="199">
        <v>134105</v>
      </c>
      <c r="B852" s="199"/>
      <c r="C852" s="199">
        <v>110</v>
      </c>
      <c r="D852" s="199" t="s">
        <v>114</v>
      </c>
      <c r="E852" s="199">
        <v>2000</v>
      </c>
      <c r="F852" s="199" t="s">
        <v>108</v>
      </c>
      <c r="G852" s="199">
        <v>1</v>
      </c>
      <c r="H852" s="208">
        <v>436.71291845164922</v>
      </c>
      <c r="I852" s="199"/>
    </row>
    <row r="853" spans="1:9" x14ac:dyDescent="0.45">
      <c r="A853" s="199">
        <v>134111</v>
      </c>
      <c r="B853" s="199"/>
      <c r="C853" s="199">
        <v>110</v>
      </c>
      <c r="D853" s="199" t="s">
        <v>111</v>
      </c>
      <c r="E853" s="199">
        <v>2001</v>
      </c>
      <c r="F853" s="199" t="s">
        <v>108</v>
      </c>
      <c r="G853" s="199">
        <v>1</v>
      </c>
      <c r="H853" s="208">
        <v>71.476997242455752</v>
      </c>
      <c r="I853" s="199"/>
    </row>
    <row r="854" spans="1:9" x14ac:dyDescent="0.45">
      <c r="A854" s="199">
        <v>134374</v>
      </c>
      <c r="B854" s="199"/>
      <c r="C854" s="199">
        <v>90</v>
      </c>
      <c r="D854" s="199" t="s">
        <v>111</v>
      </c>
      <c r="E854" s="199">
        <v>1995</v>
      </c>
      <c r="F854" s="199" t="s">
        <v>108</v>
      </c>
      <c r="G854" s="199">
        <v>1</v>
      </c>
      <c r="H854" s="208">
        <v>99.432658143307137</v>
      </c>
      <c r="I854" s="199"/>
    </row>
    <row r="855" spans="1:9" x14ac:dyDescent="0.45">
      <c r="A855" s="199">
        <v>100052</v>
      </c>
      <c r="B855" s="199"/>
      <c r="C855" s="199">
        <v>90</v>
      </c>
      <c r="D855" s="199" t="s">
        <v>109</v>
      </c>
      <c r="E855" s="199">
        <v>1999</v>
      </c>
      <c r="F855" s="199" t="s">
        <v>108</v>
      </c>
      <c r="G855" s="199"/>
      <c r="H855" s="208">
        <v>132.4477068005279</v>
      </c>
      <c r="I855" s="199" t="s">
        <v>273</v>
      </c>
    </row>
    <row r="856" spans="1:9" x14ac:dyDescent="0.45">
      <c r="A856" s="199">
        <v>105064</v>
      </c>
      <c r="B856" s="199"/>
      <c r="C856" s="199">
        <v>32</v>
      </c>
      <c r="D856" s="199" t="s">
        <v>111</v>
      </c>
      <c r="E856" s="199">
        <v>2001</v>
      </c>
      <c r="F856" s="199" t="s">
        <v>108</v>
      </c>
      <c r="G856" s="199"/>
      <c r="H856" s="208">
        <v>31.578799065169971</v>
      </c>
      <c r="I856" s="199"/>
    </row>
    <row r="857" spans="1:9" x14ac:dyDescent="0.45">
      <c r="A857" s="199">
        <v>121136</v>
      </c>
      <c r="B857" s="199"/>
      <c r="C857" s="199">
        <v>225</v>
      </c>
      <c r="D857" s="199" t="s">
        <v>111</v>
      </c>
      <c r="E857" s="199">
        <v>2001</v>
      </c>
      <c r="F857" s="199" t="s">
        <v>108</v>
      </c>
      <c r="G857" s="199"/>
      <c r="H857" s="208">
        <v>18.727883002093051</v>
      </c>
      <c r="I857" s="199"/>
    </row>
    <row r="858" spans="1:9" x14ac:dyDescent="0.45">
      <c r="A858" s="199">
        <v>134377</v>
      </c>
      <c r="B858" s="199"/>
      <c r="C858" s="199">
        <v>225</v>
      </c>
      <c r="D858" s="199" t="s">
        <v>109</v>
      </c>
      <c r="E858" s="199">
        <v>2001</v>
      </c>
      <c r="F858" s="199" t="s">
        <v>108</v>
      </c>
      <c r="G858" s="199">
        <v>1</v>
      </c>
      <c r="H858" s="208">
        <v>351.05833488549371</v>
      </c>
      <c r="I858" s="199"/>
    </row>
    <row r="859" spans="1:9" x14ac:dyDescent="0.45">
      <c r="A859" s="199">
        <v>134379</v>
      </c>
      <c r="B859" s="199"/>
      <c r="C859" s="199">
        <v>225</v>
      </c>
      <c r="D859" s="199" t="s">
        <v>109</v>
      </c>
      <c r="E859" s="199">
        <v>2001</v>
      </c>
      <c r="F859" s="199" t="s">
        <v>108</v>
      </c>
      <c r="G859" s="199">
        <v>0</v>
      </c>
      <c r="H859" s="208">
        <v>65.749592179589584</v>
      </c>
      <c r="I859" s="199"/>
    </row>
    <row r="860" spans="1:9" x14ac:dyDescent="0.45">
      <c r="A860" s="199">
        <v>134381</v>
      </c>
      <c r="B860" s="199"/>
      <c r="C860" s="199">
        <v>225</v>
      </c>
      <c r="D860" s="199" t="s">
        <v>109</v>
      </c>
      <c r="E860" s="199">
        <v>2001</v>
      </c>
      <c r="F860" s="199" t="s">
        <v>108</v>
      </c>
      <c r="G860" s="199">
        <v>1</v>
      </c>
      <c r="H860" s="208">
        <v>557.98107246681388</v>
      </c>
      <c r="I860" s="199"/>
    </row>
    <row r="861" spans="1:9" x14ac:dyDescent="0.45">
      <c r="A861" s="199">
        <v>100098</v>
      </c>
      <c r="B861" s="199"/>
      <c r="C861" s="199">
        <v>225</v>
      </c>
      <c r="D861" s="199" t="s">
        <v>109</v>
      </c>
      <c r="E861" s="199">
        <v>2001</v>
      </c>
      <c r="F861" s="199" t="s">
        <v>108</v>
      </c>
      <c r="G861" s="199"/>
      <c r="H861" s="208">
        <v>11.31086741075433</v>
      </c>
      <c r="I861" s="199"/>
    </row>
    <row r="862" spans="1:9" x14ac:dyDescent="0.45">
      <c r="A862" s="199">
        <v>126976</v>
      </c>
      <c r="B862" s="199"/>
      <c r="C862" s="199">
        <v>225</v>
      </c>
      <c r="D862" s="199" t="s">
        <v>109</v>
      </c>
      <c r="E862" s="199">
        <v>2001</v>
      </c>
      <c r="F862" s="199" t="s">
        <v>108</v>
      </c>
      <c r="G862" s="199"/>
      <c r="H862" s="208">
        <v>261.67270911022359</v>
      </c>
      <c r="I862" s="199"/>
    </row>
    <row r="863" spans="1:9" x14ac:dyDescent="0.45">
      <c r="A863" s="199">
        <v>104965</v>
      </c>
      <c r="B863" s="199"/>
      <c r="C863" s="199">
        <v>110</v>
      </c>
      <c r="D863" s="199" t="s">
        <v>111</v>
      </c>
      <c r="E863" s="199">
        <v>1998</v>
      </c>
      <c r="F863" s="199" t="s">
        <v>108</v>
      </c>
      <c r="G863" s="199"/>
      <c r="H863" s="208">
        <v>129.8768204685766</v>
      </c>
      <c r="I863" s="199" t="s">
        <v>269</v>
      </c>
    </row>
    <row r="864" spans="1:9" x14ac:dyDescent="0.45">
      <c r="A864" s="199">
        <v>121434</v>
      </c>
      <c r="B864" s="199"/>
      <c r="C864" s="199">
        <v>32</v>
      </c>
      <c r="D864" s="199" t="s">
        <v>109</v>
      </c>
      <c r="E864" s="199">
        <v>1996</v>
      </c>
      <c r="F864" s="199" t="s">
        <v>108</v>
      </c>
      <c r="G864" s="199">
        <v>0</v>
      </c>
      <c r="H864" s="208">
        <v>61.835299827512003</v>
      </c>
      <c r="I864" s="199"/>
    </row>
    <row r="865" spans="1:9" x14ac:dyDescent="0.45">
      <c r="A865" s="199">
        <v>134400</v>
      </c>
      <c r="B865" s="199"/>
      <c r="C865" s="199">
        <v>225</v>
      </c>
      <c r="D865" s="199" t="s">
        <v>109</v>
      </c>
      <c r="E865" s="199">
        <v>2001</v>
      </c>
      <c r="F865" s="199" t="s">
        <v>108</v>
      </c>
      <c r="G865" s="199">
        <v>1</v>
      </c>
      <c r="H865" s="208">
        <v>532.04613856356161</v>
      </c>
      <c r="I865" s="199"/>
    </row>
    <row r="866" spans="1:9" x14ac:dyDescent="0.45">
      <c r="A866" s="199">
        <v>134406</v>
      </c>
      <c r="B866" s="199"/>
      <c r="C866" s="199">
        <v>225</v>
      </c>
      <c r="D866" s="199" t="s">
        <v>111</v>
      </c>
      <c r="E866" s="199">
        <v>2001</v>
      </c>
      <c r="F866" s="199" t="s">
        <v>108</v>
      </c>
      <c r="G866" s="199">
        <v>1</v>
      </c>
      <c r="H866" s="208">
        <v>29.200844037996688</v>
      </c>
      <c r="I866" s="199"/>
    </row>
    <row r="867" spans="1:9" x14ac:dyDescent="0.45">
      <c r="A867" s="199">
        <v>134411</v>
      </c>
      <c r="B867" s="199"/>
      <c r="C867" s="199">
        <v>225</v>
      </c>
      <c r="D867" s="199" t="s">
        <v>111</v>
      </c>
      <c r="E867" s="199">
        <v>2001</v>
      </c>
      <c r="F867" s="199" t="s">
        <v>108</v>
      </c>
      <c r="G867" s="199">
        <v>1</v>
      </c>
      <c r="H867" s="208">
        <v>163.28930500722549</v>
      </c>
      <c r="I867" s="199"/>
    </row>
    <row r="868" spans="1:9" x14ac:dyDescent="0.45">
      <c r="A868" s="199">
        <v>99830</v>
      </c>
      <c r="B868" s="199"/>
      <c r="C868" s="199">
        <v>90</v>
      </c>
      <c r="D868" s="199" t="s">
        <v>111</v>
      </c>
      <c r="E868" s="199">
        <v>1997</v>
      </c>
      <c r="F868" s="199" t="s">
        <v>108</v>
      </c>
      <c r="G868" s="199"/>
      <c r="H868" s="208">
        <v>259.22331307356882</v>
      </c>
      <c r="I868" s="199"/>
    </row>
    <row r="869" spans="1:9" x14ac:dyDescent="0.45">
      <c r="A869" s="199">
        <v>99831</v>
      </c>
      <c r="B869" s="199"/>
      <c r="C869" s="199">
        <v>90</v>
      </c>
      <c r="D869" s="199" t="s">
        <v>111</v>
      </c>
      <c r="E869" s="199">
        <v>1999</v>
      </c>
      <c r="F869" s="199" t="s">
        <v>108</v>
      </c>
      <c r="G869" s="199"/>
      <c r="H869" s="208">
        <v>12.78213823865943</v>
      </c>
      <c r="I869" s="199"/>
    </row>
    <row r="870" spans="1:9" x14ac:dyDescent="0.45">
      <c r="A870" s="199">
        <v>99832</v>
      </c>
      <c r="B870" s="199"/>
      <c r="C870" s="199">
        <v>90</v>
      </c>
      <c r="D870" s="199" t="s">
        <v>111</v>
      </c>
      <c r="E870" s="199">
        <v>1997</v>
      </c>
      <c r="F870" s="199" t="s">
        <v>108</v>
      </c>
      <c r="G870" s="199"/>
      <c r="H870" s="208">
        <v>30.984744392536491</v>
      </c>
      <c r="I870" s="199"/>
    </row>
    <row r="871" spans="1:9" x14ac:dyDescent="0.45">
      <c r="A871" s="199">
        <v>103001</v>
      </c>
      <c r="B871" s="199"/>
      <c r="C871" s="199">
        <v>50</v>
      </c>
      <c r="D871" s="199" t="s">
        <v>111</v>
      </c>
      <c r="E871" s="199">
        <v>1999</v>
      </c>
      <c r="F871" s="199" t="s">
        <v>108</v>
      </c>
      <c r="G871" s="199"/>
      <c r="H871" s="208">
        <v>37.789190246170357</v>
      </c>
      <c r="I871" s="199"/>
    </row>
    <row r="872" spans="1:9" x14ac:dyDescent="0.45">
      <c r="A872" s="199">
        <v>108820</v>
      </c>
      <c r="B872" s="199"/>
      <c r="C872" s="199">
        <v>90</v>
      </c>
      <c r="D872" s="199" t="s">
        <v>111</v>
      </c>
      <c r="E872" s="199">
        <v>1994</v>
      </c>
      <c r="F872" s="199" t="s">
        <v>108</v>
      </c>
      <c r="G872" s="199"/>
      <c r="H872" s="208">
        <v>154.51494017768209</v>
      </c>
      <c r="I872" s="199"/>
    </row>
    <row r="873" spans="1:9" x14ac:dyDescent="0.45">
      <c r="A873" s="199">
        <v>113437</v>
      </c>
      <c r="B873" s="199"/>
      <c r="C873" s="199">
        <v>90</v>
      </c>
      <c r="D873" s="199" t="s">
        <v>109</v>
      </c>
      <c r="E873" s="199">
        <v>1997</v>
      </c>
      <c r="F873" s="199" t="s">
        <v>108</v>
      </c>
      <c r="G873" s="199"/>
      <c r="H873" s="208">
        <v>69.063522267948684</v>
      </c>
      <c r="I873" s="199"/>
    </row>
    <row r="874" spans="1:9" x14ac:dyDescent="0.45">
      <c r="A874" s="199">
        <v>113438</v>
      </c>
      <c r="B874" s="199"/>
      <c r="C874" s="199">
        <v>90</v>
      </c>
      <c r="D874" s="199" t="s">
        <v>109</v>
      </c>
      <c r="E874" s="199">
        <v>1999</v>
      </c>
      <c r="F874" s="199" t="s">
        <v>108</v>
      </c>
      <c r="G874" s="199"/>
      <c r="H874" s="208">
        <v>5.8687197472449704</v>
      </c>
      <c r="I874" s="199"/>
    </row>
    <row r="875" spans="1:9" x14ac:dyDescent="0.45">
      <c r="A875" s="199">
        <v>113440</v>
      </c>
      <c r="B875" s="199"/>
      <c r="C875" s="199">
        <v>90</v>
      </c>
      <c r="D875" s="199" t="s">
        <v>111</v>
      </c>
      <c r="E875" s="199">
        <v>1997</v>
      </c>
      <c r="F875" s="199" t="s">
        <v>108</v>
      </c>
      <c r="G875" s="199"/>
      <c r="H875" s="208">
        <v>102.6016914734501</v>
      </c>
      <c r="I875" s="199"/>
    </row>
    <row r="876" spans="1:9" x14ac:dyDescent="0.45">
      <c r="A876" s="199">
        <v>120724</v>
      </c>
      <c r="B876" s="199"/>
      <c r="C876" s="199">
        <v>90</v>
      </c>
      <c r="D876" s="199" t="s">
        <v>111</v>
      </c>
      <c r="E876" s="199">
        <v>1996</v>
      </c>
      <c r="F876" s="199" t="s">
        <v>108</v>
      </c>
      <c r="G876" s="199"/>
      <c r="H876" s="208">
        <v>128.6457693889775</v>
      </c>
      <c r="I876" s="199"/>
    </row>
    <row r="877" spans="1:9" x14ac:dyDescent="0.45">
      <c r="A877" s="199">
        <v>123453</v>
      </c>
      <c r="B877" s="199"/>
      <c r="C877" s="199">
        <v>90</v>
      </c>
      <c r="D877" s="199" t="s">
        <v>111</v>
      </c>
      <c r="E877" s="199">
        <v>1999</v>
      </c>
      <c r="F877" s="199" t="s">
        <v>108</v>
      </c>
      <c r="G877" s="199"/>
      <c r="H877" s="208">
        <v>131.35410562339311</v>
      </c>
      <c r="I877" s="199"/>
    </row>
    <row r="878" spans="1:9" x14ac:dyDescent="0.45">
      <c r="A878" s="199">
        <v>134844</v>
      </c>
      <c r="B878" s="199"/>
      <c r="C878" s="199">
        <v>90</v>
      </c>
      <c r="D878" s="199" t="s">
        <v>109</v>
      </c>
      <c r="E878" s="199">
        <v>1994</v>
      </c>
      <c r="F878" s="199" t="s">
        <v>108</v>
      </c>
      <c r="G878" s="199">
        <v>1</v>
      </c>
      <c r="H878" s="208">
        <v>115.17768372890031</v>
      </c>
      <c r="I878" s="199"/>
    </row>
    <row r="879" spans="1:9" x14ac:dyDescent="0.45">
      <c r="A879" s="199">
        <v>120691</v>
      </c>
      <c r="B879" s="199"/>
      <c r="C879" s="199">
        <v>63</v>
      </c>
      <c r="D879" s="199" t="s">
        <v>111</v>
      </c>
      <c r="E879" s="199">
        <v>2001</v>
      </c>
      <c r="F879" s="199" t="s">
        <v>108</v>
      </c>
      <c r="G879" s="199"/>
      <c r="H879" s="208">
        <v>33.746736097290061</v>
      </c>
      <c r="I879" s="199"/>
    </row>
    <row r="880" spans="1:9" x14ac:dyDescent="0.45">
      <c r="A880" s="199">
        <v>120695</v>
      </c>
      <c r="B880" s="199"/>
      <c r="C880" s="199">
        <v>25</v>
      </c>
      <c r="D880" s="199" t="s">
        <v>111</v>
      </c>
      <c r="E880" s="199">
        <v>2001</v>
      </c>
      <c r="F880" s="199" t="s">
        <v>108</v>
      </c>
      <c r="G880" s="199"/>
      <c r="H880" s="208">
        <v>10.16861672807469</v>
      </c>
      <c r="I880" s="199"/>
    </row>
    <row r="881" spans="1:9" x14ac:dyDescent="0.45">
      <c r="A881" s="199">
        <v>99924</v>
      </c>
      <c r="B881" s="199"/>
      <c r="C881" s="199">
        <v>63</v>
      </c>
      <c r="D881" s="199" t="s">
        <v>111</v>
      </c>
      <c r="E881" s="199">
        <v>1997</v>
      </c>
      <c r="F881" s="199" t="s">
        <v>108</v>
      </c>
      <c r="G881" s="199"/>
      <c r="H881" s="208">
        <v>18.253552032881259</v>
      </c>
      <c r="I881" s="199" t="s">
        <v>138</v>
      </c>
    </row>
    <row r="882" spans="1:9" x14ac:dyDescent="0.45">
      <c r="A882" s="199">
        <v>120683</v>
      </c>
      <c r="B882" s="199"/>
      <c r="C882" s="199">
        <v>63</v>
      </c>
      <c r="D882" s="199" t="s">
        <v>109</v>
      </c>
      <c r="E882" s="199">
        <v>2001</v>
      </c>
      <c r="F882" s="199" t="s">
        <v>108</v>
      </c>
      <c r="G882" s="199"/>
      <c r="H882" s="208">
        <v>96.365740682440787</v>
      </c>
      <c r="I882" s="199"/>
    </row>
    <row r="883" spans="1:9" x14ac:dyDescent="0.45">
      <c r="A883" s="199"/>
      <c r="B883" s="199"/>
      <c r="C883" s="199">
        <v>63</v>
      </c>
      <c r="D883" s="199" t="s">
        <v>124</v>
      </c>
      <c r="E883" s="199">
        <v>1997</v>
      </c>
      <c r="F883" s="199"/>
      <c r="G883" s="199"/>
      <c r="H883" s="208">
        <v>1.7581213396947001E-2</v>
      </c>
      <c r="I883" s="199"/>
    </row>
    <row r="884" spans="1:9" x14ac:dyDescent="0.45">
      <c r="A884" s="199">
        <v>123925</v>
      </c>
      <c r="B884" s="199"/>
      <c r="C884" s="199">
        <v>110</v>
      </c>
      <c r="D884" s="199" t="s">
        <v>111</v>
      </c>
      <c r="E884" s="199">
        <v>1995</v>
      </c>
      <c r="F884" s="199" t="s">
        <v>108</v>
      </c>
      <c r="G884" s="199">
        <v>0</v>
      </c>
      <c r="H884" s="208">
        <v>129.0896580832765</v>
      </c>
      <c r="I884" s="199" t="s">
        <v>146</v>
      </c>
    </row>
    <row r="885" spans="1:9" x14ac:dyDescent="0.45">
      <c r="A885" s="199">
        <v>134847</v>
      </c>
      <c r="B885" s="199"/>
      <c r="C885" s="199">
        <v>110</v>
      </c>
      <c r="D885" s="199" t="s">
        <v>111</v>
      </c>
      <c r="E885" s="199">
        <v>1995</v>
      </c>
      <c r="F885" s="199" t="s">
        <v>108</v>
      </c>
      <c r="G885" s="199">
        <v>1</v>
      </c>
      <c r="H885" s="208">
        <v>77.586101384037818</v>
      </c>
      <c r="I885" s="199"/>
    </row>
    <row r="886" spans="1:9" x14ac:dyDescent="0.45">
      <c r="A886" s="199">
        <v>134852</v>
      </c>
      <c r="B886" s="199"/>
      <c r="C886" s="199">
        <v>90</v>
      </c>
      <c r="D886" s="199" t="s">
        <v>111</v>
      </c>
      <c r="E886" s="199">
        <v>1997</v>
      </c>
      <c r="F886" s="199" t="s">
        <v>108</v>
      </c>
      <c r="G886" s="199">
        <v>1</v>
      </c>
      <c r="H886" s="208">
        <v>9.0869556190160683</v>
      </c>
      <c r="I886" s="199" t="s">
        <v>116</v>
      </c>
    </row>
    <row r="887" spans="1:9" x14ac:dyDescent="0.45">
      <c r="A887" s="199">
        <v>99864</v>
      </c>
      <c r="B887" s="199"/>
      <c r="C887" s="199">
        <v>110</v>
      </c>
      <c r="D887" s="199" t="s">
        <v>111</v>
      </c>
      <c r="E887" s="199">
        <v>1995</v>
      </c>
      <c r="F887" s="199" t="s">
        <v>108</v>
      </c>
      <c r="G887" s="199"/>
      <c r="H887" s="208">
        <v>0.56085871950826705</v>
      </c>
      <c r="I887" s="199"/>
    </row>
    <row r="888" spans="1:9" x14ac:dyDescent="0.45">
      <c r="A888" s="199">
        <v>116446</v>
      </c>
      <c r="B888" s="199"/>
      <c r="C888" s="199">
        <v>110</v>
      </c>
      <c r="D888" s="199" t="s">
        <v>111</v>
      </c>
      <c r="E888" s="199">
        <v>1995</v>
      </c>
      <c r="F888" s="199" t="s">
        <v>108</v>
      </c>
      <c r="G888" s="199"/>
      <c r="H888" s="208">
        <v>292.80702570147889</v>
      </c>
      <c r="I888" s="199"/>
    </row>
    <row r="889" spans="1:9" x14ac:dyDescent="0.45">
      <c r="A889" s="199">
        <v>121484</v>
      </c>
      <c r="B889" s="199"/>
      <c r="C889" s="199">
        <v>110</v>
      </c>
      <c r="D889" s="199" t="s">
        <v>111</v>
      </c>
      <c r="E889" s="199">
        <v>1995</v>
      </c>
      <c r="F889" s="199" t="s">
        <v>108</v>
      </c>
      <c r="G889" s="199"/>
      <c r="H889" s="208">
        <v>67.676050402968968</v>
      </c>
      <c r="I889" s="199"/>
    </row>
    <row r="890" spans="1:9" x14ac:dyDescent="0.45">
      <c r="A890" s="199">
        <v>121485</v>
      </c>
      <c r="B890" s="199"/>
      <c r="C890" s="199">
        <v>110</v>
      </c>
      <c r="D890" s="199" t="s">
        <v>111</v>
      </c>
      <c r="E890" s="199">
        <v>1995</v>
      </c>
      <c r="F890" s="199" t="s">
        <v>108</v>
      </c>
      <c r="G890" s="199"/>
      <c r="H890" s="208">
        <v>68.86995808339752</v>
      </c>
      <c r="I890" s="199"/>
    </row>
    <row r="891" spans="1:9" x14ac:dyDescent="0.45">
      <c r="A891" s="199">
        <v>123930</v>
      </c>
      <c r="B891" s="199"/>
      <c r="C891" s="199">
        <v>110</v>
      </c>
      <c r="D891" s="199" t="s">
        <v>111</v>
      </c>
      <c r="E891" s="199">
        <v>1995</v>
      </c>
      <c r="F891" s="199" t="s">
        <v>108</v>
      </c>
      <c r="G891" s="199"/>
      <c r="H891" s="208">
        <v>73.914110784887797</v>
      </c>
      <c r="I891" s="199" t="s">
        <v>112</v>
      </c>
    </row>
    <row r="892" spans="1:9" x14ac:dyDescent="0.45">
      <c r="A892" s="199">
        <v>123947</v>
      </c>
      <c r="B892" s="199"/>
      <c r="C892" s="199">
        <v>90</v>
      </c>
      <c r="D892" s="199" t="s">
        <v>109</v>
      </c>
      <c r="E892" s="199">
        <v>1999</v>
      </c>
      <c r="F892" s="199" t="s">
        <v>108</v>
      </c>
      <c r="G892" s="199"/>
      <c r="H892" s="208">
        <v>102.63126380877731</v>
      </c>
      <c r="I892" s="199"/>
    </row>
    <row r="893" spans="1:9" x14ac:dyDescent="0.45">
      <c r="A893" s="199">
        <v>123513</v>
      </c>
      <c r="B893" s="199"/>
      <c r="C893" s="199">
        <v>90</v>
      </c>
      <c r="D893" s="199" t="s">
        <v>109</v>
      </c>
      <c r="E893" s="199">
        <v>1998</v>
      </c>
      <c r="F893" s="199" t="s">
        <v>108</v>
      </c>
      <c r="G893" s="199"/>
      <c r="H893" s="208">
        <v>76.224090067153924</v>
      </c>
      <c r="I893" s="199"/>
    </row>
    <row r="894" spans="1:9" x14ac:dyDescent="0.45">
      <c r="A894" s="199">
        <v>162197</v>
      </c>
      <c r="B894" s="199"/>
      <c r="C894" s="199">
        <v>20</v>
      </c>
      <c r="D894" s="199" t="s">
        <v>111</v>
      </c>
      <c r="E894" s="199">
        <v>2001</v>
      </c>
      <c r="F894" s="199" t="s">
        <v>108</v>
      </c>
      <c r="G894" s="199">
        <v>1</v>
      </c>
      <c r="H894" s="208">
        <v>37.165505790665051</v>
      </c>
      <c r="I894" s="199"/>
    </row>
    <row r="895" spans="1:9" x14ac:dyDescent="0.45">
      <c r="A895" s="199">
        <v>113479</v>
      </c>
      <c r="B895" s="199"/>
      <c r="C895" s="199">
        <v>110</v>
      </c>
      <c r="D895" s="199" t="s">
        <v>114</v>
      </c>
      <c r="E895" s="199">
        <v>1998</v>
      </c>
      <c r="F895" s="199" t="s">
        <v>108</v>
      </c>
      <c r="G895" s="199"/>
      <c r="H895" s="208">
        <v>29.337365614955491</v>
      </c>
      <c r="I895" s="199"/>
    </row>
    <row r="896" spans="1:9" x14ac:dyDescent="0.45">
      <c r="A896" s="199">
        <v>125545</v>
      </c>
      <c r="B896" s="199"/>
      <c r="C896" s="199">
        <v>110</v>
      </c>
      <c r="D896" s="199" t="s">
        <v>111</v>
      </c>
      <c r="E896" s="199">
        <v>1995</v>
      </c>
      <c r="F896" s="199" t="s">
        <v>108</v>
      </c>
      <c r="G896" s="199"/>
      <c r="H896" s="208">
        <v>17.17392092385084</v>
      </c>
      <c r="I896" s="199"/>
    </row>
    <row r="897" spans="1:9" x14ac:dyDescent="0.45">
      <c r="A897" s="199">
        <v>135075</v>
      </c>
      <c r="B897" s="199"/>
      <c r="C897" s="199">
        <v>50</v>
      </c>
      <c r="D897" s="199" t="s">
        <v>111</v>
      </c>
      <c r="E897" s="199">
        <v>2001</v>
      </c>
      <c r="F897" s="199" t="s">
        <v>108</v>
      </c>
      <c r="G897" s="199">
        <v>1</v>
      </c>
      <c r="H897" s="208">
        <v>146.1799925706112</v>
      </c>
      <c r="I897" s="199"/>
    </row>
    <row r="898" spans="1:9" x14ac:dyDescent="0.45">
      <c r="A898" s="199">
        <v>143</v>
      </c>
      <c r="B898" s="199"/>
      <c r="C898" s="199">
        <v>110</v>
      </c>
      <c r="D898" s="199" t="s">
        <v>109</v>
      </c>
      <c r="E898" s="199">
        <v>2001</v>
      </c>
      <c r="F898" s="199"/>
      <c r="G898" s="199"/>
      <c r="H898" s="208">
        <v>58.249461914246552</v>
      </c>
      <c r="I898" s="199"/>
    </row>
    <row r="899" spans="1:9" ht="19.5" x14ac:dyDescent="0.45">
      <c r="A899" s="199">
        <v>116458</v>
      </c>
      <c r="B899" s="199"/>
      <c r="C899" s="199">
        <v>75</v>
      </c>
      <c r="D899" s="199" t="s">
        <v>109</v>
      </c>
      <c r="E899" s="199">
        <v>1999</v>
      </c>
      <c r="F899" s="199" t="s">
        <v>108</v>
      </c>
      <c r="G899" s="199"/>
      <c r="H899" s="208">
        <v>38.549563264214463</v>
      </c>
      <c r="I899" s="201" t="s">
        <v>150</v>
      </c>
    </row>
    <row r="900" spans="1:9" x14ac:dyDescent="0.45">
      <c r="A900" s="199">
        <v>116871</v>
      </c>
      <c r="B900" s="199"/>
      <c r="C900" s="199">
        <v>225</v>
      </c>
      <c r="D900" s="199" t="s">
        <v>114</v>
      </c>
      <c r="E900" s="199">
        <v>1999</v>
      </c>
      <c r="F900" s="199" t="s">
        <v>108</v>
      </c>
      <c r="G900" s="199"/>
      <c r="H900" s="208">
        <v>137.01508382238569</v>
      </c>
      <c r="I900" s="199"/>
    </row>
    <row r="901" spans="1:9" x14ac:dyDescent="0.45">
      <c r="A901" s="199">
        <v>163928</v>
      </c>
      <c r="B901" s="199"/>
      <c r="C901" s="199">
        <v>32</v>
      </c>
      <c r="D901" s="199" t="s">
        <v>109</v>
      </c>
      <c r="E901" s="199">
        <v>2001</v>
      </c>
      <c r="F901" s="199" t="s">
        <v>108</v>
      </c>
      <c r="G901" s="199">
        <v>1</v>
      </c>
      <c r="H901" s="208">
        <v>52.071458803295009</v>
      </c>
      <c r="I901" s="199"/>
    </row>
    <row r="902" spans="1:9" x14ac:dyDescent="0.45">
      <c r="A902" s="199">
        <v>134276</v>
      </c>
      <c r="B902" s="199"/>
      <c r="C902" s="199">
        <v>32</v>
      </c>
      <c r="D902" s="199" t="s">
        <v>109</v>
      </c>
      <c r="E902" s="199">
        <v>2001</v>
      </c>
      <c r="F902" s="199" t="s">
        <v>108</v>
      </c>
      <c r="G902" s="199">
        <v>1</v>
      </c>
      <c r="H902" s="208">
        <v>6.5856221524959624</v>
      </c>
      <c r="I902" s="199"/>
    </row>
    <row r="903" spans="1:9" x14ac:dyDescent="0.45">
      <c r="A903" s="199">
        <v>125547</v>
      </c>
      <c r="B903" s="199"/>
      <c r="C903" s="199">
        <v>90</v>
      </c>
      <c r="D903" s="199" t="s">
        <v>111</v>
      </c>
      <c r="E903" s="199">
        <v>1999</v>
      </c>
      <c r="F903" s="199" t="s">
        <v>108</v>
      </c>
      <c r="G903" s="199"/>
      <c r="H903" s="208">
        <v>271.22762287754148</v>
      </c>
      <c r="I903" s="199"/>
    </row>
    <row r="904" spans="1:9" x14ac:dyDescent="0.45">
      <c r="A904" s="199">
        <v>127298</v>
      </c>
      <c r="B904" s="199"/>
      <c r="C904" s="199">
        <v>90</v>
      </c>
      <c r="D904" s="199" t="s">
        <v>111</v>
      </c>
      <c r="E904" s="199">
        <v>2000</v>
      </c>
      <c r="F904" s="199" t="s">
        <v>108</v>
      </c>
      <c r="G904" s="199"/>
      <c r="H904" s="208">
        <v>63.971105177638258</v>
      </c>
      <c r="I904" s="199"/>
    </row>
    <row r="905" spans="1:9" x14ac:dyDescent="0.45">
      <c r="A905" s="199">
        <v>99816</v>
      </c>
      <c r="B905" s="199"/>
      <c r="C905" s="199">
        <v>90</v>
      </c>
      <c r="D905" s="199" t="s">
        <v>111</v>
      </c>
      <c r="E905" s="199">
        <v>2000</v>
      </c>
      <c r="F905" s="199" t="s">
        <v>108</v>
      </c>
      <c r="G905" s="199"/>
      <c r="H905" s="208">
        <v>49.259491942058233</v>
      </c>
      <c r="I905" s="199" t="s">
        <v>153</v>
      </c>
    </row>
    <row r="906" spans="1:9" x14ac:dyDescent="0.45">
      <c r="A906" s="199">
        <v>117855</v>
      </c>
      <c r="B906" s="199"/>
      <c r="C906" s="199">
        <v>20</v>
      </c>
      <c r="D906" s="199" t="s">
        <v>109</v>
      </c>
      <c r="E906" s="199">
        <v>2000</v>
      </c>
      <c r="F906" s="199" t="s">
        <v>108</v>
      </c>
      <c r="G906" s="199"/>
      <c r="H906" s="208">
        <v>103.69030572307609</v>
      </c>
      <c r="I906" s="199" t="s">
        <v>154</v>
      </c>
    </row>
    <row r="907" spans="1:9" x14ac:dyDescent="0.45">
      <c r="A907" s="199">
        <v>103301</v>
      </c>
      <c r="B907" s="199"/>
      <c r="C907" s="199">
        <v>32</v>
      </c>
      <c r="D907" s="199" t="s">
        <v>111</v>
      </c>
      <c r="E907" s="199">
        <v>1999</v>
      </c>
      <c r="F907" s="199" t="s">
        <v>108</v>
      </c>
      <c r="G907" s="199"/>
      <c r="H907" s="208">
        <v>16.53814040421485</v>
      </c>
      <c r="I907" s="199" t="s">
        <v>273</v>
      </c>
    </row>
    <row r="908" spans="1:9" x14ac:dyDescent="0.45">
      <c r="A908" s="199">
        <v>103305</v>
      </c>
      <c r="B908" s="199"/>
      <c r="C908" s="199">
        <v>32</v>
      </c>
      <c r="D908" s="199" t="s">
        <v>111</v>
      </c>
      <c r="E908" s="199">
        <v>1999</v>
      </c>
      <c r="F908" s="199" t="s">
        <v>108</v>
      </c>
      <c r="G908" s="199"/>
      <c r="H908" s="208">
        <v>12.06200027584369</v>
      </c>
      <c r="I908" s="199" t="s">
        <v>273</v>
      </c>
    </row>
    <row r="909" spans="1:9" x14ac:dyDescent="0.45">
      <c r="A909" s="199">
        <v>113576</v>
      </c>
      <c r="B909" s="199"/>
      <c r="C909" s="199">
        <v>50</v>
      </c>
      <c r="D909" s="199" t="s">
        <v>111</v>
      </c>
      <c r="E909" s="199">
        <v>1999</v>
      </c>
      <c r="F909" s="199" t="s">
        <v>108</v>
      </c>
      <c r="G909" s="199"/>
      <c r="H909" s="208">
        <v>79.573088264097194</v>
      </c>
      <c r="I909" s="199" t="s">
        <v>273</v>
      </c>
    </row>
    <row r="910" spans="1:9" x14ac:dyDescent="0.45">
      <c r="A910" s="199">
        <v>121037</v>
      </c>
      <c r="B910" s="199"/>
      <c r="C910" s="199">
        <v>90</v>
      </c>
      <c r="D910" s="199" t="s">
        <v>111</v>
      </c>
      <c r="E910" s="199">
        <v>1996</v>
      </c>
      <c r="F910" s="199" t="s">
        <v>108</v>
      </c>
      <c r="G910" s="199"/>
      <c r="H910" s="208">
        <v>19.916919468753331</v>
      </c>
      <c r="I910" s="199"/>
    </row>
    <row r="911" spans="1:9" x14ac:dyDescent="0.45">
      <c r="A911" s="199">
        <v>122066</v>
      </c>
      <c r="B911" s="199"/>
      <c r="C911" s="199">
        <v>63</v>
      </c>
      <c r="D911" s="199" t="s">
        <v>111</v>
      </c>
      <c r="E911" s="199">
        <v>2000</v>
      </c>
      <c r="F911" s="199" t="s">
        <v>108</v>
      </c>
      <c r="G911" s="199"/>
      <c r="H911" s="208">
        <v>21.97264252758394</v>
      </c>
      <c r="I911" s="199"/>
    </row>
    <row r="912" spans="1:9" x14ac:dyDescent="0.45">
      <c r="A912" s="199">
        <v>122067</v>
      </c>
      <c r="B912" s="199"/>
      <c r="C912" s="199">
        <v>40</v>
      </c>
      <c r="D912" s="199" t="s">
        <v>111</v>
      </c>
      <c r="E912" s="199">
        <v>2000</v>
      </c>
      <c r="F912" s="199" t="s">
        <v>108</v>
      </c>
      <c r="G912" s="199"/>
      <c r="H912" s="208">
        <v>16.036274558827309</v>
      </c>
      <c r="I912" s="199"/>
    </row>
    <row r="913" spans="1:9" x14ac:dyDescent="0.45">
      <c r="A913" s="199">
        <v>125518</v>
      </c>
      <c r="B913" s="199"/>
      <c r="C913" s="199">
        <v>90</v>
      </c>
      <c r="D913" s="199" t="s">
        <v>111</v>
      </c>
      <c r="E913" s="199">
        <v>2000</v>
      </c>
      <c r="F913" s="199" t="s">
        <v>108</v>
      </c>
      <c r="G913" s="199"/>
      <c r="H913" s="208">
        <v>230.36468250885429</v>
      </c>
      <c r="I913" s="199"/>
    </row>
    <row r="914" spans="1:9" x14ac:dyDescent="0.45">
      <c r="A914" s="199">
        <v>135076</v>
      </c>
      <c r="B914" s="199"/>
      <c r="C914" s="199">
        <v>90</v>
      </c>
      <c r="D914" s="199" t="s">
        <v>111</v>
      </c>
      <c r="E914" s="199">
        <v>1998</v>
      </c>
      <c r="F914" s="199" t="s">
        <v>108</v>
      </c>
      <c r="G914" s="199">
        <v>1</v>
      </c>
      <c r="H914" s="208">
        <v>266.52992450360688</v>
      </c>
      <c r="I914" s="199"/>
    </row>
    <row r="915" spans="1:9" x14ac:dyDescent="0.45">
      <c r="A915" s="199">
        <v>135080</v>
      </c>
      <c r="B915" s="199"/>
      <c r="C915" s="199">
        <v>90</v>
      </c>
      <c r="D915" s="199" t="s">
        <v>111</v>
      </c>
      <c r="E915" s="199">
        <v>1996</v>
      </c>
      <c r="F915" s="199" t="s">
        <v>108</v>
      </c>
      <c r="G915" s="199">
        <v>1</v>
      </c>
      <c r="H915" s="208">
        <v>242.879389931524</v>
      </c>
      <c r="I915" s="199"/>
    </row>
    <row r="916" spans="1:9" x14ac:dyDescent="0.45">
      <c r="A916" s="199">
        <v>135086</v>
      </c>
      <c r="B916" s="199"/>
      <c r="C916" s="199">
        <v>40</v>
      </c>
      <c r="D916" s="199" t="s">
        <v>111</v>
      </c>
      <c r="E916" s="199">
        <v>1999</v>
      </c>
      <c r="F916" s="199" t="s">
        <v>108</v>
      </c>
      <c r="G916" s="199">
        <v>1</v>
      </c>
      <c r="H916" s="208">
        <v>63.737620785570371</v>
      </c>
      <c r="I916" s="199"/>
    </row>
    <row r="917" spans="1:9" x14ac:dyDescent="0.45">
      <c r="A917" s="199">
        <v>158397</v>
      </c>
      <c r="B917" s="199"/>
      <c r="C917" s="199">
        <v>50</v>
      </c>
      <c r="D917" s="199" t="s">
        <v>111</v>
      </c>
      <c r="E917" s="199">
        <v>1999</v>
      </c>
      <c r="F917" s="199" t="s">
        <v>108</v>
      </c>
      <c r="G917" s="199"/>
      <c r="H917" s="208">
        <v>9.9816409480385886</v>
      </c>
      <c r="I917" s="199" t="s">
        <v>273</v>
      </c>
    </row>
    <row r="918" spans="1:9" x14ac:dyDescent="0.45">
      <c r="A918" s="199"/>
      <c r="B918" s="199"/>
      <c r="C918" s="199">
        <v>90</v>
      </c>
      <c r="D918" s="199" t="s">
        <v>124</v>
      </c>
      <c r="E918" s="199">
        <v>2000</v>
      </c>
      <c r="F918" s="199"/>
      <c r="G918" s="199"/>
      <c r="H918" s="208">
        <v>8.2798386216792501</v>
      </c>
      <c r="I918" s="199"/>
    </row>
    <row r="919" spans="1:9" x14ac:dyDescent="0.45">
      <c r="A919" s="199">
        <v>103039</v>
      </c>
      <c r="B919" s="199"/>
      <c r="C919" s="199">
        <v>25</v>
      </c>
      <c r="D919" s="199" t="s">
        <v>111</v>
      </c>
      <c r="E919" s="199">
        <v>1999</v>
      </c>
      <c r="F919" s="199" t="s">
        <v>108</v>
      </c>
      <c r="G919" s="199"/>
      <c r="H919" s="208">
        <v>14.317129400180381</v>
      </c>
      <c r="I919" s="199"/>
    </row>
    <row r="920" spans="1:9" ht="19.5" x14ac:dyDescent="0.45">
      <c r="A920" s="199">
        <v>123820</v>
      </c>
      <c r="B920" s="199"/>
      <c r="C920" s="199">
        <v>90</v>
      </c>
      <c r="D920" s="199" t="s">
        <v>111</v>
      </c>
      <c r="E920" s="199">
        <v>2000</v>
      </c>
      <c r="F920" s="199" t="s">
        <v>108</v>
      </c>
      <c r="G920" s="199"/>
      <c r="H920" s="208">
        <v>255.08912932905989</v>
      </c>
      <c r="I920" s="201" t="s">
        <v>156</v>
      </c>
    </row>
    <row r="921" spans="1:9" x14ac:dyDescent="0.45">
      <c r="A921" s="199">
        <v>134720</v>
      </c>
      <c r="B921" s="199"/>
      <c r="C921" s="199">
        <v>110</v>
      </c>
      <c r="D921" s="199" t="s">
        <v>111</v>
      </c>
      <c r="E921" s="199">
        <v>1999</v>
      </c>
      <c r="F921" s="199" t="s">
        <v>108</v>
      </c>
      <c r="G921" s="199">
        <v>1</v>
      </c>
      <c r="H921" s="208">
        <v>149.62504690190789</v>
      </c>
      <c r="I921" s="199"/>
    </row>
    <row r="922" spans="1:9" x14ac:dyDescent="0.45">
      <c r="A922" s="199"/>
      <c r="B922" s="199"/>
      <c r="C922" s="199">
        <v>25</v>
      </c>
      <c r="D922" s="199" t="s">
        <v>124</v>
      </c>
      <c r="E922" s="199">
        <v>1999</v>
      </c>
      <c r="F922" s="199"/>
      <c r="G922" s="199"/>
      <c r="H922" s="208">
        <v>8.0280772907121989</v>
      </c>
      <c r="I922" s="199"/>
    </row>
    <row r="923" spans="1:9" x14ac:dyDescent="0.45">
      <c r="A923" s="199">
        <v>99833</v>
      </c>
      <c r="B923" s="199"/>
      <c r="C923" s="199">
        <v>63</v>
      </c>
      <c r="D923" s="199" t="s">
        <v>111</v>
      </c>
      <c r="E923" s="199">
        <v>1999</v>
      </c>
      <c r="F923" s="199" t="s">
        <v>108</v>
      </c>
      <c r="G923" s="199"/>
      <c r="H923" s="208">
        <v>13.3000483250726</v>
      </c>
      <c r="I923" s="199"/>
    </row>
    <row r="924" spans="1:9" x14ac:dyDescent="0.45">
      <c r="A924" s="199">
        <v>120408</v>
      </c>
      <c r="B924" s="199"/>
      <c r="C924" s="199">
        <v>50</v>
      </c>
      <c r="D924" s="199" t="s">
        <v>109</v>
      </c>
      <c r="E924" s="199">
        <v>1995</v>
      </c>
      <c r="F924" s="199" t="s">
        <v>108</v>
      </c>
      <c r="G924" s="199"/>
      <c r="H924" s="208">
        <v>164.47844569157371</v>
      </c>
      <c r="I924" s="199" t="s">
        <v>157</v>
      </c>
    </row>
    <row r="925" spans="1:9" x14ac:dyDescent="0.45">
      <c r="A925" s="199">
        <v>134723</v>
      </c>
      <c r="B925" s="199"/>
      <c r="C925" s="199">
        <v>110</v>
      </c>
      <c r="D925" s="199" t="s">
        <v>111</v>
      </c>
      <c r="E925" s="199">
        <v>1999</v>
      </c>
      <c r="F925" s="199" t="s">
        <v>108</v>
      </c>
      <c r="G925" s="199">
        <v>1</v>
      </c>
      <c r="H925" s="208">
        <v>135.49751645417041</v>
      </c>
      <c r="I925" s="199"/>
    </row>
    <row r="926" spans="1:9" x14ac:dyDescent="0.45">
      <c r="A926" s="199">
        <v>120409</v>
      </c>
      <c r="B926" s="199"/>
      <c r="C926" s="199">
        <v>75</v>
      </c>
      <c r="D926" s="199" t="s">
        <v>109</v>
      </c>
      <c r="E926" s="199">
        <v>2001</v>
      </c>
      <c r="F926" s="199" t="s">
        <v>108</v>
      </c>
      <c r="G926" s="199"/>
      <c r="H926" s="208">
        <v>36.449435822250443</v>
      </c>
      <c r="I926" s="199"/>
    </row>
    <row r="927" spans="1:9" x14ac:dyDescent="0.45">
      <c r="A927" s="199">
        <v>119865</v>
      </c>
      <c r="B927" s="199"/>
      <c r="C927" s="199">
        <v>63</v>
      </c>
      <c r="D927" s="199" t="s">
        <v>109</v>
      </c>
      <c r="E927" s="199">
        <v>1999</v>
      </c>
      <c r="F927" s="199" t="s">
        <v>108</v>
      </c>
      <c r="G927" s="199"/>
      <c r="H927" s="208">
        <v>21.259050420500511</v>
      </c>
      <c r="I927" s="199"/>
    </row>
    <row r="928" spans="1:9" x14ac:dyDescent="0.45">
      <c r="A928" s="199">
        <v>134724</v>
      </c>
      <c r="B928" s="199"/>
      <c r="C928" s="199">
        <v>63</v>
      </c>
      <c r="D928" s="199" t="s">
        <v>111</v>
      </c>
      <c r="E928" s="199">
        <v>1999</v>
      </c>
      <c r="F928" s="199" t="s">
        <v>108</v>
      </c>
      <c r="G928" s="199">
        <v>1</v>
      </c>
      <c r="H928" s="208">
        <v>7.9944992991531896</v>
      </c>
      <c r="I928" s="199"/>
    </row>
    <row r="929" spans="1:9" x14ac:dyDescent="0.45">
      <c r="A929" s="199">
        <v>3489</v>
      </c>
      <c r="B929" s="199"/>
      <c r="C929" s="199">
        <v>90</v>
      </c>
      <c r="D929" s="199" t="s">
        <v>109</v>
      </c>
      <c r="E929" s="199">
        <v>2001</v>
      </c>
      <c r="F929" s="199"/>
      <c r="G929" s="199"/>
      <c r="H929" s="208">
        <v>43.563400410811767</v>
      </c>
      <c r="I929" s="199"/>
    </row>
    <row r="930" spans="1:9" x14ac:dyDescent="0.45">
      <c r="A930" s="199">
        <v>589</v>
      </c>
      <c r="B930" s="199"/>
      <c r="C930" s="199">
        <v>90</v>
      </c>
      <c r="D930" s="199" t="s">
        <v>109</v>
      </c>
      <c r="E930" s="199">
        <v>2001</v>
      </c>
      <c r="F930" s="199"/>
      <c r="G930" s="199"/>
      <c r="H930" s="208">
        <v>157.49114513417979</v>
      </c>
      <c r="I930" s="199"/>
    </row>
    <row r="931" spans="1:9" x14ac:dyDescent="0.45">
      <c r="A931" s="199"/>
      <c r="B931" s="199"/>
      <c r="C931" s="199">
        <v>90</v>
      </c>
      <c r="D931" s="199" t="s">
        <v>109</v>
      </c>
      <c r="E931" s="199">
        <v>2001</v>
      </c>
      <c r="F931" s="199"/>
      <c r="G931" s="199"/>
      <c r="H931" s="208">
        <v>8.5173935977769996E-3</v>
      </c>
      <c r="I931" s="199"/>
    </row>
    <row r="932" spans="1:9" x14ac:dyDescent="0.45">
      <c r="A932" s="199">
        <v>135125</v>
      </c>
      <c r="B932" s="199"/>
      <c r="C932" s="199">
        <v>50</v>
      </c>
      <c r="D932" s="199" t="s">
        <v>111</v>
      </c>
      <c r="E932" s="199">
        <v>1996</v>
      </c>
      <c r="F932" s="199" t="s">
        <v>108</v>
      </c>
      <c r="G932" s="199">
        <v>1</v>
      </c>
      <c r="H932" s="208">
        <v>7.634507503445322</v>
      </c>
      <c r="I932" s="199"/>
    </row>
    <row r="933" spans="1:9" x14ac:dyDescent="0.45">
      <c r="A933" s="199">
        <v>126756</v>
      </c>
      <c r="B933" s="199"/>
      <c r="C933" s="199">
        <v>90</v>
      </c>
      <c r="D933" s="199" t="s">
        <v>109</v>
      </c>
      <c r="E933" s="199">
        <v>1998</v>
      </c>
      <c r="F933" s="199" t="s">
        <v>108</v>
      </c>
      <c r="G933" s="199"/>
      <c r="H933" s="208">
        <v>149.20064909723359</v>
      </c>
      <c r="I933" s="199"/>
    </row>
    <row r="934" spans="1:9" x14ac:dyDescent="0.45">
      <c r="A934" s="199">
        <v>3070</v>
      </c>
      <c r="B934" s="199"/>
      <c r="C934" s="199">
        <v>90</v>
      </c>
      <c r="D934" s="199" t="s">
        <v>109</v>
      </c>
      <c r="E934" s="199">
        <v>1996</v>
      </c>
      <c r="F934" s="199"/>
      <c r="G934" s="199"/>
      <c r="H934" s="208">
        <v>161.09182901055831</v>
      </c>
      <c r="I934" s="199"/>
    </row>
    <row r="935" spans="1:9" x14ac:dyDescent="0.45">
      <c r="A935" s="199">
        <v>1045</v>
      </c>
      <c r="B935" s="199"/>
      <c r="C935" s="199">
        <v>90</v>
      </c>
      <c r="D935" s="199" t="s">
        <v>109</v>
      </c>
      <c r="E935" s="199">
        <v>1996</v>
      </c>
      <c r="F935" s="199"/>
      <c r="G935" s="199"/>
      <c r="H935" s="208">
        <v>52.938209496461482</v>
      </c>
      <c r="I935" s="199"/>
    </row>
    <row r="936" spans="1:9" x14ac:dyDescent="0.45">
      <c r="A936" s="199">
        <v>1046</v>
      </c>
      <c r="B936" s="199"/>
      <c r="C936" s="199">
        <v>90</v>
      </c>
      <c r="D936" s="199" t="s">
        <v>109</v>
      </c>
      <c r="E936" s="199">
        <v>1996</v>
      </c>
      <c r="F936" s="199"/>
      <c r="G936" s="199"/>
      <c r="H936" s="208">
        <v>84.604265483527314</v>
      </c>
      <c r="I936" s="199"/>
    </row>
    <row r="937" spans="1:9" x14ac:dyDescent="0.45">
      <c r="A937" s="199">
        <v>3720</v>
      </c>
      <c r="B937" s="199"/>
      <c r="C937" s="199">
        <v>90</v>
      </c>
      <c r="D937" s="199" t="s">
        <v>124</v>
      </c>
      <c r="E937" s="199">
        <v>1995</v>
      </c>
      <c r="F937" s="199"/>
      <c r="G937" s="199"/>
      <c r="H937" s="208">
        <v>35.547867103462821</v>
      </c>
      <c r="I937" s="199"/>
    </row>
    <row r="938" spans="1:9" x14ac:dyDescent="0.45">
      <c r="A938" s="199">
        <v>125406</v>
      </c>
      <c r="B938" s="199"/>
      <c r="C938" s="199">
        <v>25</v>
      </c>
      <c r="D938" s="199" t="s">
        <v>111</v>
      </c>
      <c r="E938" s="199">
        <v>1998</v>
      </c>
      <c r="F938" s="199" t="s">
        <v>108</v>
      </c>
      <c r="G938" s="199"/>
      <c r="H938" s="208">
        <v>121.5852095906404</v>
      </c>
      <c r="I938" s="199" t="s">
        <v>158</v>
      </c>
    </row>
    <row r="939" spans="1:9" x14ac:dyDescent="0.45">
      <c r="A939" s="199">
        <v>134725</v>
      </c>
      <c r="B939" s="199"/>
      <c r="C939" s="199">
        <v>25</v>
      </c>
      <c r="D939" s="199" t="s">
        <v>109</v>
      </c>
      <c r="E939" s="199">
        <v>1998</v>
      </c>
      <c r="F939" s="199" t="s">
        <v>108</v>
      </c>
      <c r="G939" s="199">
        <v>1</v>
      </c>
      <c r="H939" s="208">
        <v>60.49721697097371</v>
      </c>
      <c r="I939" s="199"/>
    </row>
    <row r="940" spans="1:9" x14ac:dyDescent="0.45">
      <c r="A940" s="199">
        <v>134726</v>
      </c>
      <c r="B940" s="199"/>
      <c r="C940" s="199">
        <v>32</v>
      </c>
      <c r="D940" s="199" t="s">
        <v>111</v>
      </c>
      <c r="E940" s="199">
        <v>1998</v>
      </c>
      <c r="F940" s="199" t="s">
        <v>108</v>
      </c>
      <c r="G940" s="199">
        <v>1</v>
      </c>
      <c r="H940" s="208">
        <v>22.825757898340228</v>
      </c>
      <c r="I940" s="199"/>
    </row>
    <row r="941" spans="1:9" x14ac:dyDescent="0.45">
      <c r="A941" s="199"/>
      <c r="B941" s="199"/>
      <c r="C941" s="199">
        <v>25</v>
      </c>
      <c r="D941" s="199" t="s">
        <v>124</v>
      </c>
      <c r="E941" s="199">
        <v>1998</v>
      </c>
      <c r="F941" s="199"/>
      <c r="G941" s="199"/>
      <c r="H941" s="208">
        <v>10.18195508642899</v>
      </c>
      <c r="I941" s="199"/>
    </row>
    <row r="942" spans="1:9" x14ac:dyDescent="0.45">
      <c r="A942" s="199">
        <v>134727</v>
      </c>
      <c r="B942" s="199"/>
      <c r="C942" s="199">
        <v>63</v>
      </c>
      <c r="D942" s="199" t="s">
        <v>111</v>
      </c>
      <c r="E942" s="199">
        <v>1998</v>
      </c>
      <c r="F942" s="199" t="s">
        <v>108</v>
      </c>
      <c r="G942" s="199">
        <v>1</v>
      </c>
      <c r="H942" s="208">
        <v>79.457298112772307</v>
      </c>
      <c r="I942" s="199" t="s">
        <v>159</v>
      </c>
    </row>
    <row r="943" spans="1:9" x14ac:dyDescent="0.45">
      <c r="A943" s="199">
        <v>109193</v>
      </c>
      <c r="B943" s="199"/>
      <c r="C943" s="199">
        <v>25</v>
      </c>
      <c r="D943" s="199" t="s">
        <v>111</v>
      </c>
      <c r="E943" s="199">
        <v>1998</v>
      </c>
      <c r="F943" s="199" t="s">
        <v>108</v>
      </c>
      <c r="G943" s="199"/>
      <c r="H943" s="208">
        <v>61.677366737132097</v>
      </c>
      <c r="I943" s="199"/>
    </row>
    <row r="944" spans="1:9" x14ac:dyDescent="0.45">
      <c r="A944" s="199">
        <v>119277</v>
      </c>
      <c r="B944" s="199"/>
      <c r="C944" s="199">
        <v>90</v>
      </c>
      <c r="D944" s="199" t="s">
        <v>109</v>
      </c>
      <c r="E944" s="199">
        <v>1999</v>
      </c>
      <c r="F944" s="199" t="s">
        <v>108</v>
      </c>
      <c r="G944" s="199"/>
      <c r="H944" s="208">
        <v>156.98146126556611</v>
      </c>
      <c r="I944" s="199"/>
    </row>
    <row r="945" spans="1:9" x14ac:dyDescent="0.45">
      <c r="A945" s="199">
        <v>125370</v>
      </c>
      <c r="B945" s="199"/>
      <c r="C945" s="199">
        <v>90</v>
      </c>
      <c r="D945" s="199" t="s">
        <v>111</v>
      </c>
      <c r="E945" s="199">
        <v>1996</v>
      </c>
      <c r="F945" s="199" t="s">
        <v>108</v>
      </c>
      <c r="G945" s="199"/>
      <c r="H945" s="208">
        <v>16.07207538804132</v>
      </c>
      <c r="I945" s="199"/>
    </row>
    <row r="946" spans="1:9" x14ac:dyDescent="0.45">
      <c r="A946" s="199">
        <v>126861</v>
      </c>
      <c r="B946" s="199"/>
      <c r="C946" s="199">
        <v>90</v>
      </c>
      <c r="D946" s="199" t="s">
        <v>111</v>
      </c>
      <c r="E946" s="199">
        <v>1997</v>
      </c>
      <c r="F946" s="199" t="s">
        <v>108</v>
      </c>
      <c r="G946" s="199"/>
      <c r="H946" s="208">
        <v>73.279174003721181</v>
      </c>
      <c r="I946" s="199"/>
    </row>
    <row r="947" spans="1:9" x14ac:dyDescent="0.45">
      <c r="A947" s="199">
        <v>126863</v>
      </c>
      <c r="B947" s="199"/>
      <c r="C947" s="199">
        <v>90</v>
      </c>
      <c r="D947" s="199" t="s">
        <v>109</v>
      </c>
      <c r="E947" s="199">
        <v>1998</v>
      </c>
      <c r="F947" s="199" t="s">
        <v>108</v>
      </c>
      <c r="G947" s="199"/>
      <c r="H947" s="208">
        <v>158.09369891876659</v>
      </c>
      <c r="I947" s="199"/>
    </row>
    <row r="948" spans="1:9" x14ac:dyDescent="0.45">
      <c r="A948" s="199">
        <v>133843</v>
      </c>
      <c r="B948" s="199"/>
      <c r="C948" s="199">
        <v>110</v>
      </c>
      <c r="D948" s="199" t="s">
        <v>109</v>
      </c>
      <c r="E948" s="199">
        <v>1999</v>
      </c>
      <c r="F948" s="199" t="s">
        <v>108</v>
      </c>
      <c r="G948" s="199">
        <v>1</v>
      </c>
      <c r="H948" s="208">
        <v>33.830058168282868</v>
      </c>
      <c r="I948" s="199"/>
    </row>
    <row r="949" spans="1:9" x14ac:dyDescent="0.45">
      <c r="A949" s="199">
        <v>134730</v>
      </c>
      <c r="B949" s="199"/>
      <c r="C949" s="199">
        <v>63</v>
      </c>
      <c r="D949" s="199" t="s">
        <v>111</v>
      </c>
      <c r="E949" s="199">
        <v>1999</v>
      </c>
      <c r="F949" s="199" t="s">
        <v>108</v>
      </c>
      <c r="G949" s="199">
        <v>1</v>
      </c>
      <c r="H949" s="208">
        <v>48.198815934589419</v>
      </c>
      <c r="I949" s="199"/>
    </row>
    <row r="950" spans="1:9" x14ac:dyDescent="0.45">
      <c r="A950" s="199">
        <v>134732</v>
      </c>
      <c r="B950" s="199"/>
      <c r="C950" s="199">
        <v>32</v>
      </c>
      <c r="D950" s="199" t="s">
        <v>111</v>
      </c>
      <c r="E950" s="199">
        <v>1999</v>
      </c>
      <c r="F950" s="199" t="s">
        <v>108</v>
      </c>
      <c r="G950" s="199">
        <v>1</v>
      </c>
      <c r="H950" s="208">
        <v>38.326064713229307</v>
      </c>
      <c r="I950" s="199"/>
    </row>
    <row r="951" spans="1:9" x14ac:dyDescent="0.45">
      <c r="A951" s="199">
        <v>134733</v>
      </c>
      <c r="B951" s="199"/>
      <c r="C951" s="199">
        <v>40</v>
      </c>
      <c r="D951" s="199" t="s">
        <v>111</v>
      </c>
      <c r="E951" s="199">
        <v>1999</v>
      </c>
      <c r="F951" s="199" t="s">
        <v>108</v>
      </c>
      <c r="G951" s="199">
        <v>1</v>
      </c>
      <c r="H951" s="208">
        <v>14.993711875966779</v>
      </c>
      <c r="I951" s="199"/>
    </row>
    <row r="952" spans="1:9" x14ac:dyDescent="0.45">
      <c r="A952" s="199">
        <v>134736</v>
      </c>
      <c r="B952" s="199"/>
      <c r="C952" s="199">
        <v>90</v>
      </c>
      <c r="D952" s="199" t="s">
        <v>111</v>
      </c>
      <c r="E952" s="199">
        <v>1999</v>
      </c>
      <c r="F952" s="199" t="s">
        <v>108</v>
      </c>
      <c r="G952" s="199">
        <v>1</v>
      </c>
      <c r="H952" s="208">
        <v>128.3638550523691</v>
      </c>
      <c r="I952" s="199"/>
    </row>
    <row r="953" spans="1:9" x14ac:dyDescent="0.45">
      <c r="A953" s="199">
        <v>166050</v>
      </c>
      <c r="B953" s="199"/>
      <c r="C953" s="199">
        <v>20</v>
      </c>
      <c r="D953" s="199" t="s">
        <v>111</v>
      </c>
      <c r="E953" s="199">
        <v>2001</v>
      </c>
      <c r="F953" s="199" t="s">
        <v>108</v>
      </c>
      <c r="G953" s="199">
        <v>1</v>
      </c>
      <c r="H953" s="208">
        <v>14.171764294162781</v>
      </c>
      <c r="I953" s="199"/>
    </row>
    <row r="954" spans="1:9" x14ac:dyDescent="0.45">
      <c r="A954" s="199">
        <v>119191</v>
      </c>
      <c r="B954" s="199"/>
      <c r="C954" s="199">
        <v>40</v>
      </c>
      <c r="D954" s="199" t="s">
        <v>111</v>
      </c>
      <c r="E954" s="199">
        <v>2001</v>
      </c>
      <c r="F954" s="199" t="s">
        <v>108</v>
      </c>
      <c r="G954" s="199">
        <v>1</v>
      </c>
      <c r="H954" s="208">
        <v>16.958680906586999</v>
      </c>
      <c r="I954" s="199"/>
    </row>
    <row r="955" spans="1:9" x14ac:dyDescent="0.45">
      <c r="A955" s="199">
        <v>103965</v>
      </c>
      <c r="B955" s="199"/>
      <c r="C955" s="199">
        <v>20</v>
      </c>
      <c r="D955" s="199" t="s">
        <v>111</v>
      </c>
      <c r="E955" s="199">
        <v>2001</v>
      </c>
      <c r="F955" s="199" t="s">
        <v>108</v>
      </c>
      <c r="G955" s="199">
        <v>1</v>
      </c>
      <c r="H955" s="208">
        <v>0.87238095074366395</v>
      </c>
      <c r="I955" s="199"/>
    </row>
    <row r="956" spans="1:9" x14ac:dyDescent="0.45">
      <c r="A956" s="199">
        <v>115288</v>
      </c>
      <c r="B956" s="199"/>
      <c r="C956" s="199">
        <v>32</v>
      </c>
      <c r="D956" s="199" t="s">
        <v>111</v>
      </c>
      <c r="E956" s="199">
        <v>2001</v>
      </c>
      <c r="F956" s="199" t="s">
        <v>108</v>
      </c>
      <c r="G956" s="199"/>
      <c r="H956" s="208">
        <v>8.6123377521112463</v>
      </c>
      <c r="I956" s="199"/>
    </row>
    <row r="957" spans="1:9" x14ac:dyDescent="0.45">
      <c r="A957" s="199">
        <v>134743</v>
      </c>
      <c r="B957" s="199"/>
      <c r="C957" s="199">
        <v>32</v>
      </c>
      <c r="D957" s="199" t="s">
        <v>111</v>
      </c>
      <c r="E957" s="199">
        <v>2001</v>
      </c>
      <c r="F957" s="199" t="s">
        <v>108</v>
      </c>
      <c r="G957" s="199">
        <v>1</v>
      </c>
      <c r="H957" s="208">
        <v>13.8603396296391</v>
      </c>
      <c r="I957" s="199"/>
    </row>
    <row r="958" spans="1:9" x14ac:dyDescent="0.45">
      <c r="A958" s="199">
        <v>134744</v>
      </c>
      <c r="B958" s="199"/>
      <c r="C958" s="199">
        <v>50</v>
      </c>
      <c r="D958" s="199" t="s">
        <v>111</v>
      </c>
      <c r="E958" s="199">
        <v>2001</v>
      </c>
      <c r="F958" s="199" t="s">
        <v>108</v>
      </c>
      <c r="G958" s="199">
        <v>1</v>
      </c>
      <c r="H958" s="208">
        <v>53.252630619807299</v>
      </c>
      <c r="I958" s="199"/>
    </row>
    <row r="959" spans="1:9" x14ac:dyDescent="0.45">
      <c r="A959" s="199">
        <v>99914</v>
      </c>
      <c r="B959" s="199"/>
      <c r="C959" s="199">
        <v>32</v>
      </c>
      <c r="D959" s="199" t="s">
        <v>111</v>
      </c>
      <c r="E959" s="199">
        <v>2001</v>
      </c>
      <c r="F959" s="199" t="s">
        <v>108</v>
      </c>
      <c r="G959" s="199"/>
      <c r="H959" s="208">
        <v>4.7462242395021157</v>
      </c>
      <c r="I959" s="199"/>
    </row>
    <row r="960" spans="1:9" x14ac:dyDescent="0.45">
      <c r="A960" s="199">
        <v>122742</v>
      </c>
      <c r="B960" s="199"/>
      <c r="C960" s="199">
        <v>40</v>
      </c>
      <c r="D960" s="199" t="s">
        <v>111</v>
      </c>
      <c r="E960" s="199">
        <v>2001</v>
      </c>
      <c r="F960" s="199" t="s">
        <v>108</v>
      </c>
      <c r="G960" s="199"/>
      <c r="H960" s="208">
        <v>15.602516365913379</v>
      </c>
      <c r="I960" s="199"/>
    </row>
    <row r="961" spans="1:9" x14ac:dyDescent="0.45">
      <c r="A961" s="199"/>
      <c r="B961" s="199"/>
      <c r="C961" s="199">
        <v>40</v>
      </c>
      <c r="D961" s="199" t="s">
        <v>124</v>
      </c>
      <c r="E961" s="199">
        <v>2001</v>
      </c>
      <c r="F961" s="199"/>
      <c r="G961" s="199"/>
      <c r="H961" s="208">
        <v>1.2139450293033999E-2</v>
      </c>
      <c r="I961" s="199"/>
    </row>
    <row r="962" spans="1:9" x14ac:dyDescent="0.45">
      <c r="A962" s="199">
        <v>126173</v>
      </c>
      <c r="B962" s="199"/>
      <c r="C962" s="199">
        <v>63</v>
      </c>
      <c r="D962" s="199" t="s">
        <v>109</v>
      </c>
      <c r="E962" s="199">
        <v>1997</v>
      </c>
      <c r="F962" s="199" t="s">
        <v>108</v>
      </c>
      <c r="G962" s="199"/>
      <c r="H962" s="208">
        <v>10.159433136366451</v>
      </c>
      <c r="I962" s="199"/>
    </row>
    <row r="963" spans="1:9" x14ac:dyDescent="0.45">
      <c r="A963" s="199">
        <v>126172</v>
      </c>
      <c r="B963" s="199"/>
      <c r="C963" s="199">
        <v>90</v>
      </c>
      <c r="D963" s="199" t="s">
        <v>109</v>
      </c>
      <c r="E963" s="199">
        <v>1997</v>
      </c>
      <c r="F963" s="199" t="s">
        <v>108</v>
      </c>
      <c r="G963" s="199">
        <v>1</v>
      </c>
      <c r="H963" s="208">
        <v>66.036060966186511</v>
      </c>
      <c r="I963" s="199"/>
    </row>
    <row r="964" spans="1:9" x14ac:dyDescent="0.45">
      <c r="A964" s="199">
        <v>120246</v>
      </c>
      <c r="B964" s="199"/>
      <c r="C964" s="199">
        <v>90</v>
      </c>
      <c r="D964" s="199" t="s">
        <v>111</v>
      </c>
      <c r="E964" s="199">
        <v>2000</v>
      </c>
      <c r="F964" s="199" t="s">
        <v>108</v>
      </c>
      <c r="G964" s="199"/>
      <c r="H964" s="208">
        <v>287.75806661965828</v>
      </c>
      <c r="I964" s="199"/>
    </row>
    <row r="965" spans="1:9" x14ac:dyDescent="0.45">
      <c r="A965" s="199">
        <v>99628</v>
      </c>
      <c r="B965" s="199"/>
      <c r="C965" s="199">
        <v>90</v>
      </c>
      <c r="D965" s="199" t="s">
        <v>111</v>
      </c>
      <c r="E965" s="199">
        <v>1999</v>
      </c>
      <c r="F965" s="199" t="s">
        <v>108</v>
      </c>
      <c r="G965" s="199">
        <v>0</v>
      </c>
      <c r="H965" s="208">
        <v>81.264980555012542</v>
      </c>
      <c r="I965" s="199" t="s">
        <v>274</v>
      </c>
    </row>
    <row r="966" spans="1:9" x14ac:dyDescent="0.45">
      <c r="A966" s="199">
        <v>99642</v>
      </c>
      <c r="B966" s="199"/>
      <c r="C966" s="199">
        <v>50</v>
      </c>
      <c r="D966" s="199" t="s">
        <v>111</v>
      </c>
      <c r="E966" s="199">
        <v>1999</v>
      </c>
      <c r="F966" s="199" t="s">
        <v>108</v>
      </c>
      <c r="G966" s="199">
        <v>0</v>
      </c>
      <c r="H966" s="208">
        <v>140.62352676054121</v>
      </c>
      <c r="I966" s="199" t="s">
        <v>274</v>
      </c>
    </row>
    <row r="967" spans="1:9" x14ac:dyDescent="0.45">
      <c r="A967" s="199">
        <v>100947</v>
      </c>
      <c r="B967" s="199"/>
      <c r="C967" s="199">
        <v>32</v>
      </c>
      <c r="D967" s="199" t="s">
        <v>111</v>
      </c>
      <c r="E967" s="199">
        <v>1999</v>
      </c>
      <c r="F967" s="199" t="s">
        <v>108</v>
      </c>
      <c r="G967" s="199">
        <v>1</v>
      </c>
      <c r="H967" s="208">
        <v>31.635976938449001</v>
      </c>
      <c r="I967" s="199" t="s">
        <v>127</v>
      </c>
    </row>
    <row r="968" spans="1:9" x14ac:dyDescent="0.45">
      <c r="A968" s="199">
        <v>100948</v>
      </c>
      <c r="B968" s="199"/>
      <c r="C968" s="199">
        <v>20</v>
      </c>
      <c r="D968" s="199" t="s">
        <v>111</v>
      </c>
      <c r="E968" s="199">
        <v>1999</v>
      </c>
      <c r="F968" s="199" t="s">
        <v>108</v>
      </c>
      <c r="G968" s="199">
        <v>1</v>
      </c>
      <c r="H968" s="208">
        <v>20.62782024360115</v>
      </c>
      <c r="I968" s="199" t="s">
        <v>161</v>
      </c>
    </row>
    <row r="969" spans="1:9" x14ac:dyDescent="0.45">
      <c r="A969" s="199">
        <v>134207</v>
      </c>
      <c r="B969" s="199"/>
      <c r="C969" s="199">
        <v>90</v>
      </c>
      <c r="D969" s="199" t="s">
        <v>111</v>
      </c>
      <c r="E969" s="199">
        <v>1999</v>
      </c>
      <c r="F969" s="199" t="s">
        <v>108</v>
      </c>
      <c r="G969" s="199">
        <v>1</v>
      </c>
      <c r="H969" s="208">
        <v>96.965790361314134</v>
      </c>
      <c r="I969" s="199"/>
    </row>
    <row r="970" spans="1:9" x14ac:dyDescent="0.45">
      <c r="A970" s="199">
        <v>134210</v>
      </c>
      <c r="B970" s="199"/>
      <c r="C970" s="199">
        <v>40</v>
      </c>
      <c r="D970" s="199" t="s">
        <v>109</v>
      </c>
      <c r="E970" s="199">
        <v>1999</v>
      </c>
      <c r="F970" s="199" t="s">
        <v>108</v>
      </c>
      <c r="G970" s="199">
        <v>1</v>
      </c>
      <c r="H970" s="208">
        <v>68.631533598116661</v>
      </c>
      <c r="I970" s="199"/>
    </row>
    <row r="971" spans="1:9" x14ac:dyDescent="0.45">
      <c r="A971" s="199">
        <v>116851</v>
      </c>
      <c r="B971" s="199"/>
      <c r="C971" s="199">
        <v>90</v>
      </c>
      <c r="D971" s="199" t="s">
        <v>109</v>
      </c>
      <c r="E971" s="199">
        <v>1999</v>
      </c>
      <c r="F971" s="199" t="s">
        <v>108</v>
      </c>
      <c r="G971" s="199"/>
      <c r="H971" s="208">
        <v>19.45207377964692</v>
      </c>
      <c r="I971" s="199" t="s">
        <v>274</v>
      </c>
    </row>
    <row r="972" spans="1:9" x14ac:dyDescent="0.45">
      <c r="A972" s="199">
        <v>99637</v>
      </c>
      <c r="B972" s="199"/>
      <c r="C972" s="199">
        <v>90</v>
      </c>
      <c r="D972" s="199" t="s">
        <v>109</v>
      </c>
      <c r="E972" s="199">
        <v>1999</v>
      </c>
      <c r="F972" s="199" t="s">
        <v>108</v>
      </c>
      <c r="G972" s="199"/>
      <c r="H972" s="208">
        <v>166.6284881416737</v>
      </c>
      <c r="I972" s="199" t="s">
        <v>274</v>
      </c>
    </row>
    <row r="973" spans="1:9" x14ac:dyDescent="0.45">
      <c r="A973" s="199"/>
      <c r="B973" s="199"/>
      <c r="C973" s="199">
        <v>90</v>
      </c>
      <c r="D973" s="199" t="s">
        <v>109</v>
      </c>
      <c r="E973" s="199">
        <v>1999</v>
      </c>
      <c r="F973" s="199"/>
      <c r="G973" s="199"/>
      <c r="H973" s="208">
        <v>1.2262649186300001E-4</v>
      </c>
      <c r="I973" s="199"/>
    </row>
    <row r="974" spans="1:9" x14ac:dyDescent="0.45">
      <c r="A974" s="199">
        <v>116284</v>
      </c>
      <c r="B974" s="199"/>
      <c r="C974" s="199">
        <v>90</v>
      </c>
      <c r="D974" s="199" t="s">
        <v>111</v>
      </c>
      <c r="E974" s="199">
        <v>1996</v>
      </c>
      <c r="F974" s="199" t="s">
        <v>108</v>
      </c>
      <c r="G974" s="199">
        <v>0</v>
      </c>
      <c r="H974" s="208">
        <v>191.8213016824113</v>
      </c>
      <c r="I974" s="199"/>
    </row>
    <row r="975" spans="1:9" x14ac:dyDescent="0.45">
      <c r="A975" s="199">
        <v>116726</v>
      </c>
      <c r="B975" s="199"/>
      <c r="C975" s="199">
        <v>90</v>
      </c>
      <c r="D975" s="199" t="s">
        <v>109</v>
      </c>
      <c r="E975" s="199">
        <v>1998</v>
      </c>
      <c r="F975" s="199" t="s">
        <v>108</v>
      </c>
      <c r="G975" s="199"/>
      <c r="H975" s="208">
        <v>237.69196268453419</v>
      </c>
      <c r="I975" s="199"/>
    </row>
    <row r="976" spans="1:9" x14ac:dyDescent="0.45">
      <c r="A976" s="199">
        <v>3642</v>
      </c>
      <c r="B976" s="199"/>
      <c r="C976" s="199">
        <v>32</v>
      </c>
      <c r="D976" s="199" t="s">
        <v>124</v>
      </c>
      <c r="E976" s="199">
        <v>1996</v>
      </c>
      <c r="F976" s="199"/>
      <c r="G976" s="199"/>
      <c r="H976" s="208">
        <v>66.958777822550161</v>
      </c>
      <c r="I976" s="199"/>
    </row>
    <row r="977" spans="1:9" x14ac:dyDescent="0.45">
      <c r="A977" s="199">
        <v>99923</v>
      </c>
      <c r="B977" s="199"/>
      <c r="C977" s="199">
        <v>50</v>
      </c>
      <c r="D977" s="199" t="s">
        <v>111</v>
      </c>
      <c r="E977" s="199">
        <v>2001</v>
      </c>
      <c r="F977" s="199" t="s">
        <v>108</v>
      </c>
      <c r="G977" s="199">
        <v>0</v>
      </c>
      <c r="H977" s="208">
        <v>65.858747919319512</v>
      </c>
      <c r="I977" s="199"/>
    </row>
    <row r="978" spans="1:9" ht="19.5" x14ac:dyDescent="0.45">
      <c r="A978" s="199">
        <v>119048</v>
      </c>
      <c r="B978" s="199"/>
      <c r="C978" s="199">
        <v>32</v>
      </c>
      <c r="D978" s="199" t="s">
        <v>111</v>
      </c>
      <c r="E978" s="199">
        <v>1995</v>
      </c>
      <c r="F978" s="199" t="s">
        <v>108</v>
      </c>
      <c r="G978" s="199"/>
      <c r="H978" s="208">
        <v>74.917843675456112</v>
      </c>
      <c r="I978" s="201" t="s">
        <v>162</v>
      </c>
    </row>
    <row r="979" spans="1:9" x14ac:dyDescent="0.45">
      <c r="A979" s="199">
        <v>134228</v>
      </c>
      <c r="B979" s="199"/>
      <c r="C979" s="199">
        <v>90</v>
      </c>
      <c r="D979" s="199" t="s">
        <v>111</v>
      </c>
      <c r="E979" s="199">
        <v>1998</v>
      </c>
      <c r="F979" s="199" t="s">
        <v>108</v>
      </c>
      <c r="G979" s="199">
        <v>1</v>
      </c>
      <c r="H979" s="208">
        <v>81.536586765373229</v>
      </c>
      <c r="I979" s="199"/>
    </row>
    <row r="980" spans="1:9" x14ac:dyDescent="0.45">
      <c r="A980" s="199">
        <v>147707</v>
      </c>
      <c r="B980" s="199"/>
      <c r="C980" s="199">
        <v>90</v>
      </c>
      <c r="D980" s="199" t="s">
        <v>111</v>
      </c>
      <c r="E980" s="199">
        <v>1998</v>
      </c>
      <c r="F980" s="199" t="s">
        <v>108</v>
      </c>
      <c r="G980" s="199">
        <v>1</v>
      </c>
      <c r="H980" s="208">
        <v>5.5104664714955058</v>
      </c>
      <c r="I980" s="199"/>
    </row>
    <row r="981" spans="1:9" x14ac:dyDescent="0.45">
      <c r="A981" s="199">
        <v>147709</v>
      </c>
      <c r="B981" s="199"/>
      <c r="C981" s="199">
        <v>90</v>
      </c>
      <c r="D981" s="199" t="s">
        <v>111</v>
      </c>
      <c r="E981" s="199">
        <v>1998</v>
      </c>
      <c r="F981" s="199" t="s">
        <v>108</v>
      </c>
      <c r="G981" s="199">
        <v>1</v>
      </c>
      <c r="H981" s="208">
        <v>192.16319684675119</v>
      </c>
      <c r="I981" s="199"/>
    </row>
    <row r="982" spans="1:9" x14ac:dyDescent="0.45">
      <c r="A982" s="199">
        <v>114610</v>
      </c>
      <c r="B982" s="199"/>
      <c r="C982" s="199">
        <v>40</v>
      </c>
      <c r="D982" s="199" t="s">
        <v>111</v>
      </c>
      <c r="E982" s="199">
        <v>1998</v>
      </c>
      <c r="F982" s="199" t="s">
        <v>108</v>
      </c>
      <c r="G982" s="199"/>
      <c r="H982" s="208">
        <v>55.451026777503031</v>
      </c>
      <c r="I982" s="199" t="s">
        <v>163</v>
      </c>
    </row>
    <row r="983" spans="1:9" x14ac:dyDescent="0.45">
      <c r="A983" s="199">
        <v>149654</v>
      </c>
      <c r="B983" s="199"/>
      <c r="C983" s="199">
        <v>90</v>
      </c>
      <c r="D983" s="199" t="s">
        <v>111</v>
      </c>
      <c r="E983" s="199">
        <v>1994</v>
      </c>
      <c r="F983" s="199" t="s">
        <v>108</v>
      </c>
      <c r="G983" s="199">
        <v>1</v>
      </c>
      <c r="H983" s="208">
        <v>72.560047126929035</v>
      </c>
      <c r="I983" s="199"/>
    </row>
    <row r="984" spans="1:9" x14ac:dyDescent="0.45">
      <c r="A984" s="199">
        <v>99656</v>
      </c>
      <c r="B984" s="199"/>
      <c r="C984" s="199">
        <v>90</v>
      </c>
      <c r="D984" s="199" t="s">
        <v>111</v>
      </c>
      <c r="E984" s="199">
        <v>1999</v>
      </c>
      <c r="F984" s="199" t="s">
        <v>108</v>
      </c>
      <c r="G984" s="199">
        <v>0</v>
      </c>
      <c r="H984" s="208">
        <v>216.49166636451079</v>
      </c>
      <c r="I984" s="199" t="s">
        <v>275</v>
      </c>
    </row>
    <row r="985" spans="1:9" x14ac:dyDescent="0.45">
      <c r="A985" s="199">
        <v>116801</v>
      </c>
      <c r="B985" s="199"/>
      <c r="C985" s="199">
        <v>90</v>
      </c>
      <c r="D985" s="199" t="s">
        <v>111</v>
      </c>
      <c r="E985" s="199">
        <v>2001</v>
      </c>
      <c r="F985" s="199" t="s">
        <v>108</v>
      </c>
      <c r="G985" s="199">
        <v>1</v>
      </c>
      <c r="H985" s="208">
        <v>180.76264957993229</v>
      </c>
      <c r="I985" s="199"/>
    </row>
    <row r="986" spans="1:9" x14ac:dyDescent="0.45">
      <c r="A986" s="199">
        <v>116809</v>
      </c>
      <c r="B986" s="199"/>
      <c r="C986" s="199">
        <v>90</v>
      </c>
      <c r="D986" s="199" t="s">
        <v>111</v>
      </c>
      <c r="E986" s="199">
        <v>1999</v>
      </c>
      <c r="F986" s="199" t="s">
        <v>108</v>
      </c>
      <c r="G986" s="199"/>
      <c r="H986" s="208">
        <v>36.89670584054771</v>
      </c>
      <c r="I986" s="199"/>
    </row>
    <row r="987" spans="1:9" x14ac:dyDescent="0.45">
      <c r="A987" s="199">
        <v>117751</v>
      </c>
      <c r="B987" s="199"/>
      <c r="C987" s="199">
        <v>90</v>
      </c>
      <c r="D987" s="199" t="s">
        <v>111</v>
      </c>
      <c r="E987" s="199">
        <v>1995</v>
      </c>
      <c r="F987" s="199" t="s">
        <v>108</v>
      </c>
      <c r="G987" s="199"/>
      <c r="H987" s="208">
        <v>89.975649139548537</v>
      </c>
      <c r="I987" s="199" t="s">
        <v>276</v>
      </c>
    </row>
    <row r="988" spans="1:9" x14ac:dyDescent="0.45">
      <c r="A988" s="199">
        <v>134218</v>
      </c>
      <c r="B988" s="199"/>
      <c r="C988" s="199">
        <v>90</v>
      </c>
      <c r="D988" s="199" t="s">
        <v>111</v>
      </c>
      <c r="E988" s="199">
        <v>1996</v>
      </c>
      <c r="F988" s="199" t="s">
        <v>108</v>
      </c>
      <c r="G988" s="199">
        <v>1</v>
      </c>
      <c r="H988" s="208">
        <v>77.965084112730466</v>
      </c>
      <c r="I988" s="199"/>
    </row>
    <row r="989" spans="1:9" x14ac:dyDescent="0.45">
      <c r="A989" s="199">
        <v>134219</v>
      </c>
      <c r="B989" s="199"/>
      <c r="C989" s="199">
        <v>90</v>
      </c>
      <c r="D989" s="199" t="s">
        <v>111</v>
      </c>
      <c r="E989" s="199">
        <v>1996</v>
      </c>
      <c r="F989" s="199" t="s">
        <v>108</v>
      </c>
      <c r="G989" s="199">
        <v>1</v>
      </c>
      <c r="H989" s="208">
        <v>19.81227547262791</v>
      </c>
      <c r="I989" s="199"/>
    </row>
    <row r="990" spans="1:9" x14ac:dyDescent="0.45">
      <c r="A990" s="199">
        <v>134220</v>
      </c>
      <c r="B990" s="199"/>
      <c r="C990" s="199">
        <v>90</v>
      </c>
      <c r="D990" s="199" t="s">
        <v>111</v>
      </c>
      <c r="E990" s="199">
        <v>2001</v>
      </c>
      <c r="F990" s="199" t="s">
        <v>108</v>
      </c>
      <c r="G990" s="199">
        <v>1</v>
      </c>
      <c r="H990" s="208">
        <v>101.3277866794823</v>
      </c>
      <c r="I990" s="199"/>
    </row>
    <row r="991" spans="1:9" x14ac:dyDescent="0.45">
      <c r="A991" s="199">
        <v>134753</v>
      </c>
      <c r="B991" s="199"/>
      <c r="C991" s="199">
        <v>90</v>
      </c>
      <c r="D991" s="199" t="s">
        <v>111</v>
      </c>
      <c r="E991" s="199">
        <v>1999</v>
      </c>
      <c r="F991" s="199" t="s">
        <v>108</v>
      </c>
      <c r="G991" s="199">
        <v>1</v>
      </c>
      <c r="H991" s="208">
        <v>222.16700712723471</v>
      </c>
      <c r="I991" s="199"/>
    </row>
    <row r="992" spans="1:9" x14ac:dyDescent="0.45">
      <c r="A992" s="199">
        <v>133963</v>
      </c>
      <c r="B992" s="199"/>
      <c r="C992" s="199">
        <v>110</v>
      </c>
      <c r="D992" s="199" t="s">
        <v>109</v>
      </c>
      <c r="E992" s="199">
        <v>2000</v>
      </c>
      <c r="F992" s="199" t="s">
        <v>108</v>
      </c>
      <c r="G992" s="199">
        <v>1</v>
      </c>
      <c r="H992" s="208">
        <v>18.891075504875101</v>
      </c>
      <c r="I992" s="199" t="s">
        <v>165</v>
      </c>
    </row>
    <row r="993" spans="1:9" x14ac:dyDescent="0.45">
      <c r="A993" s="199">
        <v>99653</v>
      </c>
      <c r="B993" s="199"/>
      <c r="C993" s="199">
        <v>110</v>
      </c>
      <c r="D993" s="199" t="s">
        <v>111</v>
      </c>
      <c r="E993" s="199">
        <v>1999</v>
      </c>
      <c r="F993" s="199" t="s">
        <v>108</v>
      </c>
      <c r="G993" s="199"/>
      <c r="H993" s="208">
        <v>22.988292394374451</v>
      </c>
      <c r="I993" s="199"/>
    </row>
    <row r="994" spans="1:9" x14ac:dyDescent="0.45">
      <c r="A994" s="199">
        <v>99653</v>
      </c>
      <c r="B994" s="199"/>
      <c r="C994" s="199">
        <v>110</v>
      </c>
      <c r="D994" s="199" t="s">
        <v>111</v>
      </c>
      <c r="E994" s="199">
        <v>1999</v>
      </c>
      <c r="F994" s="199" t="s">
        <v>108</v>
      </c>
      <c r="G994" s="199"/>
      <c r="H994" s="208">
        <v>23.298935707461279</v>
      </c>
      <c r="I994" s="199"/>
    </row>
    <row r="995" spans="1:9" x14ac:dyDescent="0.45">
      <c r="A995" s="199">
        <v>99654</v>
      </c>
      <c r="B995" s="199"/>
      <c r="C995" s="199">
        <v>110</v>
      </c>
      <c r="D995" s="199" t="s">
        <v>111</v>
      </c>
      <c r="E995" s="199">
        <v>1999</v>
      </c>
      <c r="F995" s="199" t="s">
        <v>108</v>
      </c>
      <c r="G995" s="199"/>
      <c r="H995" s="208">
        <v>30.137783128159231</v>
      </c>
      <c r="I995" s="199" t="s">
        <v>167</v>
      </c>
    </row>
    <row r="996" spans="1:9" x14ac:dyDescent="0.45">
      <c r="A996" s="199">
        <v>121402</v>
      </c>
      <c r="B996" s="199"/>
      <c r="C996" s="199">
        <v>32</v>
      </c>
      <c r="D996" s="199" t="s">
        <v>109</v>
      </c>
      <c r="E996" s="199">
        <v>1998</v>
      </c>
      <c r="F996" s="199" t="s">
        <v>108</v>
      </c>
      <c r="G996" s="199"/>
      <c r="H996" s="208">
        <v>18.879661459679259</v>
      </c>
      <c r="I996" s="199"/>
    </row>
    <row r="997" spans="1:9" x14ac:dyDescent="0.45">
      <c r="A997" s="199">
        <v>121405</v>
      </c>
      <c r="B997" s="199"/>
      <c r="C997" s="199">
        <v>50</v>
      </c>
      <c r="D997" s="199" t="s">
        <v>109</v>
      </c>
      <c r="E997" s="199">
        <v>1998</v>
      </c>
      <c r="F997" s="199" t="s">
        <v>108</v>
      </c>
      <c r="G997" s="199"/>
      <c r="H997" s="208">
        <v>13.554904429536521</v>
      </c>
      <c r="I997" s="199"/>
    </row>
    <row r="998" spans="1:9" x14ac:dyDescent="0.45">
      <c r="A998" s="199">
        <v>123737</v>
      </c>
      <c r="B998" s="199"/>
      <c r="C998" s="199">
        <v>90</v>
      </c>
      <c r="D998" s="199" t="s">
        <v>111</v>
      </c>
      <c r="E998" s="199">
        <v>1998</v>
      </c>
      <c r="F998" s="199" t="s">
        <v>108</v>
      </c>
      <c r="G998" s="199"/>
      <c r="H998" s="208">
        <v>163.9697691783247</v>
      </c>
      <c r="I998" s="199"/>
    </row>
    <row r="999" spans="1:9" x14ac:dyDescent="0.45">
      <c r="A999" s="199">
        <v>125655</v>
      </c>
      <c r="B999" s="199"/>
      <c r="C999" s="199">
        <v>90</v>
      </c>
      <c r="D999" s="199" t="s">
        <v>111</v>
      </c>
      <c r="E999" s="199">
        <v>1997</v>
      </c>
      <c r="F999" s="199" t="s">
        <v>108</v>
      </c>
      <c r="G999" s="199"/>
      <c r="H999" s="208">
        <v>71.803440179431675</v>
      </c>
      <c r="I999" s="199"/>
    </row>
    <row r="1000" spans="1:9" x14ac:dyDescent="0.45">
      <c r="A1000" s="199">
        <v>135299</v>
      </c>
      <c r="B1000" s="199"/>
      <c r="C1000" s="199">
        <v>110</v>
      </c>
      <c r="D1000" s="199" t="s">
        <v>109</v>
      </c>
      <c r="E1000" s="199">
        <v>1999</v>
      </c>
      <c r="F1000" s="199" t="s">
        <v>108</v>
      </c>
      <c r="G1000" s="199">
        <v>1</v>
      </c>
      <c r="H1000" s="208">
        <v>22.322911574849471</v>
      </c>
      <c r="I1000" s="199"/>
    </row>
    <row r="1001" spans="1:9" x14ac:dyDescent="0.45">
      <c r="A1001" s="199">
        <v>99844</v>
      </c>
      <c r="B1001" s="199"/>
      <c r="C1001" s="199">
        <v>110</v>
      </c>
      <c r="D1001" s="199" t="s">
        <v>109</v>
      </c>
      <c r="E1001" s="199">
        <v>1999</v>
      </c>
      <c r="F1001" s="199" t="s">
        <v>108</v>
      </c>
      <c r="G1001" s="199">
        <v>1</v>
      </c>
      <c r="H1001" s="208">
        <v>172.1887639709081</v>
      </c>
      <c r="I1001" s="199" t="s">
        <v>272</v>
      </c>
    </row>
    <row r="1002" spans="1:9" x14ac:dyDescent="0.45">
      <c r="A1002" s="199">
        <v>99845</v>
      </c>
      <c r="B1002" s="199"/>
      <c r="C1002" s="199">
        <v>110</v>
      </c>
      <c r="D1002" s="199" t="s">
        <v>111</v>
      </c>
      <c r="E1002" s="199">
        <v>1999</v>
      </c>
      <c r="F1002" s="199" t="s">
        <v>108</v>
      </c>
      <c r="G1002" s="199">
        <v>1</v>
      </c>
      <c r="H1002" s="208">
        <v>109.5828539682359</v>
      </c>
      <c r="I1002" s="199" t="s">
        <v>272</v>
      </c>
    </row>
    <row r="1003" spans="1:9" x14ac:dyDescent="0.45">
      <c r="A1003" s="199">
        <v>120107</v>
      </c>
      <c r="B1003" s="199"/>
      <c r="C1003" s="199">
        <v>110</v>
      </c>
      <c r="D1003" s="199" t="s">
        <v>109</v>
      </c>
      <c r="E1003" s="199">
        <v>1999</v>
      </c>
      <c r="F1003" s="199" t="s">
        <v>108</v>
      </c>
      <c r="G1003" s="199">
        <v>0</v>
      </c>
      <c r="H1003" s="208">
        <v>104.92378464544591</v>
      </c>
      <c r="I1003" s="199" t="s">
        <v>272</v>
      </c>
    </row>
    <row r="1004" spans="1:9" x14ac:dyDescent="0.45">
      <c r="A1004" s="199">
        <v>133964</v>
      </c>
      <c r="B1004" s="199"/>
      <c r="C1004" s="199">
        <v>110</v>
      </c>
      <c r="D1004" s="199" t="s">
        <v>111</v>
      </c>
      <c r="E1004" s="199">
        <v>1999</v>
      </c>
      <c r="F1004" s="199" t="s">
        <v>108</v>
      </c>
      <c r="G1004" s="199">
        <v>1</v>
      </c>
      <c r="H1004" s="208">
        <v>133.95362046752621</v>
      </c>
      <c r="I1004" s="199"/>
    </row>
    <row r="1005" spans="1:9" x14ac:dyDescent="0.45">
      <c r="A1005" s="199">
        <v>120080</v>
      </c>
      <c r="B1005" s="199"/>
      <c r="C1005" s="199">
        <v>90</v>
      </c>
      <c r="D1005" s="199" t="s">
        <v>114</v>
      </c>
      <c r="E1005" s="199">
        <v>2000</v>
      </c>
      <c r="F1005" s="199" t="s">
        <v>108</v>
      </c>
      <c r="G1005" s="199"/>
      <c r="H1005" s="208">
        <v>296.63895485879112</v>
      </c>
      <c r="I1005" s="199"/>
    </row>
    <row r="1006" spans="1:9" x14ac:dyDescent="0.45">
      <c r="A1006" s="199">
        <v>103032</v>
      </c>
      <c r="B1006" s="199"/>
      <c r="C1006" s="199">
        <v>32</v>
      </c>
      <c r="D1006" s="199" t="s">
        <v>111</v>
      </c>
      <c r="E1006" s="199">
        <v>1999</v>
      </c>
      <c r="F1006" s="199" t="s">
        <v>108</v>
      </c>
      <c r="G1006" s="199">
        <v>1</v>
      </c>
      <c r="H1006" s="208">
        <v>32.867822481656447</v>
      </c>
      <c r="I1006" s="199" t="s">
        <v>272</v>
      </c>
    </row>
    <row r="1007" spans="1:9" x14ac:dyDescent="0.45">
      <c r="A1007" s="199"/>
      <c r="B1007" s="199"/>
      <c r="C1007" s="199">
        <v>90</v>
      </c>
      <c r="D1007" s="199" t="s">
        <v>124</v>
      </c>
      <c r="E1007" s="199">
        <v>1998</v>
      </c>
      <c r="F1007" s="199"/>
      <c r="G1007" s="199"/>
      <c r="H1007" s="208">
        <v>7.2012845830579E-2</v>
      </c>
      <c r="I1007" s="199"/>
    </row>
    <row r="1008" spans="1:9" x14ac:dyDescent="0.45">
      <c r="A1008" s="199">
        <v>130570</v>
      </c>
      <c r="B1008" s="199"/>
      <c r="C1008" s="199">
        <v>32</v>
      </c>
      <c r="D1008" s="199" t="s">
        <v>111</v>
      </c>
      <c r="E1008" s="199">
        <v>2000</v>
      </c>
      <c r="F1008" s="199" t="s">
        <v>108</v>
      </c>
      <c r="G1008" s="199">
        <v>0</v>
      </c>
      <c r="H1008" s="208">
        <v>25.290570444141071</v>
      </c>
      <c r="I1008" s="199"/>
    </row>
    <row r="1009" spans="1:9" x14ac:dyDescent="0.45">
      <c r="A1009" s="199"/>
      <c r="B1009" s="199"/>
      <c r="C1009" s="199">
        <v>32</v>
      </c>
      <c r="D1009" s="199" t="s">
        <v>124</v>
      </c>
      <c r="E1009" s="199">
        <v>2000</v>
      </c>
      <c r="F1009" s="199"/>
      <c r="G1009" s="199"/>
      <c r="H1009" s="208">
        <v>14.710762828421981</v>
      </c>
      <c r="I1009" s="199"/>
    </row>
    <row r="1010" spans="1:9" x14ac:dyDescent="0.45">
      <c r="A1010" s="199">
        <v>114252</v>
      </c>
      <c r="B1010" s="199"/>
      <c r="C1010" s="199">
        <v>90</v>
      </c>
      <c r="D1010" s="199" t="s">
        <v>111</v>
      </c>
      <c r="E1010" s="199">
        <v>1999</v>
      </c>
      <c r="F1010" s="199" t="s">
        <v>108</v>
      </c>
      <c r="G1010" s="199"/>
      <c r="H1010" s="208">
        <v>144.97513495848469</v>
      </c>
      <c r="I1010" s="199"/>
    </row>
    <row r="1011" spans="1:9" x14ac:dyDescent="0.45">
      <c r="A1011" s="199">
        <v>121809</v>
      </c>
      <c r="B1011" s="199"/>
      <c r="C1011" s="199">
        <v>90</v>
      </c>
      <c r="D1011" s="199" t="s">
        <v>111</v>
      </c>
      <c r="E1011" s="199">
        <v>2000</v>
      </c>
      <c r="F1011" s="199" t="s">
        <v>108</v>
      </c>
      <c r="G1011" s="199">
        <v>1</v>
      </c>
      <c r="H1011" s="208">
        <v>107.6315220117753</v>
      </c>
      <c r="I1011" s="199"/>
    </row>
    <row r="1012" spans="1:9" x14ac:dyDescent="0.45">
      <c r="A1012" s="199">
        <v>130570</v>
      </c>
      <c r="B1012" s="199"/>
      <c r="C1012" s="199">
        <v>32</v>
      </c>
      <c r="D1012" s="199" t="s">
        <v>111</v>
      </c>
      <c r="E1012" s="199">
        <v>2000</v>
      </c>
      <c r="F1012" s="199" t="s">
        <v>108</v>
      </c>
      <c r="G1012" s="199">
        <v>0</v>
      </c>
      <c r="H1012" s="208">
        <v>40.137369129675093</v>
      </c>
      <c r="I1012" s="199"/>
    </row>
    <row r="1013" spans="1:9" x14ac:dyDescent="0.45">
      <c r="A1013" s="199">
        <v>133970</v>
      </c>
      <c r="B1013" s="199"/>
      <c r="C1013" s="199">
        <v>90</v>
      </c>
      <c r="D1013" s="199" t="s">
        <v>111</v>
      </c>
      <c r="E1013" s="199">
        <v>2000</v>
      </c>
      <c r="F1013" s="199" t="s">
        <v>108</v>
      </c>
      <c r="G1013" s="199">
        <v>1</v>
      </c>
      <c r="H1013" s="208">
        <v>153.0121165486714</v>
      </c>
      <c r="I1013" s="199"/>
    </row>
    <row r="1014" spans="1:9" x14ac:dyDescent="0.45">
      <c r="A1014" s="199">
        <v>134347</v>
      </c>
      <c r="B1014" s="199"/>
      <c r="C1014" s="199">
        <v>90</v>
      </c>
      <c r="D1014" s="199" t="s">
        <v>109</v>
      </c>
      <c r="E1014" s="199">
        <v>1999</v>
      </c>
      <c r="F1014" s="199" t="s">
        <v>108</v>
      </c>
      <c r="G1014" s="199">
        <v>1</v>
      </c>
      <c r="H1014" s="208">
        <v>146.37357204791519</v>
      </c>
      <c r="I1014" s="199"/>
    </row>
    <row r="1015" spans="1:9" x14ac:dyDescent="0.45">
      <c r="A1015" s="199">
        <v>135155</v>
      </c>
      <c r="B1015" s="199"/>
      <c r="C1015" s="199">
        <v>90</v>
      </c>
      <c r="D1015" s="199" t="s">
        <v>111</v>
      </c>
      <c r="E1015" s="199">
        <v>1998</v>
      </c>
      <c r="F1015" s="199" t="s">
        <v>108</v>
      </c>
      <c r="G1015" s="199">
        <v>1</v>
      </c>
      <c r="H1015" s="208">
        <v>192.25603387200249</v>
      </c>
      <c r="I1015" s="199"/>
    </row>
    <row r="1016" spans="1:9" x14ac:dyDescent="0.45">
      <c r="A1016" s="199">
        <v>134345</v>
      </c>
      <c r="B1016" s="199"/>
      <c r="C1016" s="199">
        <v>90</v>
      </c>
      <c r="D1016" s="199" t="s">
        <v>111</v>
      </c>
      <c r="E1016" s="199">
        <v>1999</v>
      </c>
      <c r="F1016" s="199" t="s">
        <v>108</v>
      </c>
      <c r="G1016" s="199">
        <v>1</v>
      </c>
      <c r="H1016" s="208">
        <v>24.13897507010288</v>
      </c>
      <c r="I1016" s="199"/>
    </row>
    <row r="1017" spans="1:9" x14ac:dyDescent="0.45">
      <c r="A1017" s="199">
        <v>116133</v>
      </c>
      <c r="B1017" s="199"/>
      <c r="C1017" s="199">
        <v>110</v>
      </c>
      <c r="D1017" s="199" t="s">
        <v>109</v>
      </c>
      <c r="E1017" s="199">
        <v>2000</v>
      </c>
      <c r="F1017" s="199" t="s">
        <v>108</v>
      </c>
      <c r="G1017" s="199">
        <v>1</v>
      </c>
      <c r="H1017" s="208">
        <v>19.078630174505491</v>
      </c>
      <c r="I1017" s="199"/>
    </row>
    <row r="1018" spans="1:9" x14ac:dyDescent="0.45">
      <c r="A1018" s="199"/>
      <c r="B1018" s="199"/>
      <c r="C1018" s="199">
        <v>315</v>
      </c>
      <c r="D1018" s="199" t="s">
        <v>114</v>
      </c>
      <c r="E1018" s="199">
        <v>2001</v>
      </c>
      <c r="F1018" s="199"/>
      <c r="G1018" s="199"/>
      <c r="H1018" s="208">
        <v>4.21142578125E-3</v>
      </c>
      <c r="I1018" s="199"/>
    </row>
    <row r="1019" spans="1:9" x14ac:dyDescent="0.45">
      <c r="A1019" s="199">
        <v>116008</v>
      </c>
      <c r="B1019" s="199"/>
      <c r="C1019" s="199">
        <v>200</v>
      </c>
      <c r="D1019" s="199" t="s">
        <v>112</v>
      </c>
      <c r="E1019" s="199">
        <v>1996</v>
      </c>
      <c r="F1019" s="199" t="s">
        <v>108</v>
      </c>
      <c r="G1019" s="199">
        <v>1</v>
      </c>
      <c r="H1019" s="208">
        <v>517.24142524609613</v>
      </c>
      <c r="I1019" s="199"/>
    </row>
    <row r="1020" spans="1:9" x14ac:dyDescent="0.45">
      <c r="A1020" s="199">
        <v>124450</v>
      </c>
      <c r="B1020" s="199"/>
      <c r="C1020" s="199">
        <v>150</v>
      </c>
      <c r="D1020" s="199" t="s">
        <v>112</v>
      </c>
      <c r="E1020" s="199">
        <v>1995</v>
      </c>
      <c r="F1020" s="199" t="s">
        <v>108</v>
      </c>
      <c r="G1020" s="199"/>
      <c r="H1020" s="208">
        <v>203.183284961711</v>
      </c>
      <c r="I1020" s="199"/>
    </row>
    <row r="1021" spans="1:9" x14ac:dyDescent="0.45">
      <c r="A1021" s="199">
        <v>134177</v>
      </c>
      <c r="B1021" s="199"/>
      <c r="C1021" s="199">
        <v>150</v>
      </c>
      <c r="D1021" s="199" t="s">
        <v>112</v>
      </c>
      <c r="E1021" s="199">
        <v>1995</v>
      </c>
      <c r="F1021" s="199" t="s">
        <v>108</v>
      </c>
      <c r="G1021" s="199">
        <v>1</v>
      </c>
      <c r="H1021" s="208">
        <v>0.98181602772354704</v>
      </c>
      <c r="I1021" s="199"/>
    </row>
    <row r="1022" spans="1:9" x14ac:dyDescent="0.45">
      <c r="A1022" s="199">
        <v>135101</v>
      </c>
      <c r="B1022" s="199"/>
      <c r="C1022" s="199">
        <v>110</v>
      </c>
      <c r="D1022" s="199" t="s">
        <v>111</v>
      </c>
      <c r="E1022" s="199">
        <v>2001</v>
      </c>
      <c r="F1022" s="199" t="s">
        <v>108</v>
      </c>
      <c r="G1022" s="199">
        <v>1</v>
      </c>
      <c r="H1022" s="208">
        <v>86.361660089945701</v>
      </c>
      <c r="I1022" s="199"/>
    </row>
    <row r="1023" spans="1:9" x14ac:dyDescent="0.45">
      <c r="A1023" s="199"/>
      <c r="B1023" s="199"/>
      <c r="C1023" s="199">
        <v>110</v>
      </c>
      <c r="D1023" s="199" t="s">
        <v>124</v>
      </c>
      <c r="E1023" s="199">
        <v>2001</v>
      </c>
      <c r="F1023" s="199"/>
      <c r="G1023" s="199"/>
      <c r="H1023" s="208">
        <v>0.390528093125663</v>
      </c>
      <c r="I1023" s="199"/>
    </row>
    <row r="1024" spans="1:9" x14ac:dyDescent="0.45">
      <c r="A1024" s="199">
        <v>101823</v>
      </c>
      <c r="B1024" s="199"/>
      <c r="C1024" s="199">
        <v>25</v>
      </c>
      <c r="D1024" s="199" t="s">
        <v>111</v>
      </c>
      <c r="E1024" s="199">
        <v>2001</v>
      </c>
      <c r="F1024" s="199" t="s">
        <v>108</v>
      </c>
      <c r="G1024" s="199">
        <v>1</v>
      </c>
      <c r="H1024" s="208">
        <v>60.890671756029541</v>
      </c>
      <c r="I1024" s="199"/>
    </row>
    <row r="1025" spans="1:9" x14ac:dyDescent="0.45">
      <c r="A1025" s="199">
        <v>135101</v>
      </c>
      <c r="B1025" s="199"/>
      <c r="C1025" s="199">
        <v>110</v>
      </c>
      <c r="D1025" s="199" t="s">
        <v>111</v>
      </c>
      <c r="E1025" s="199">
        <v>2001</v>
      </c>
      <c r="F1025" s="199" t="s">
        <v>108</v>
      </c>
      <c r="G1025" s="199">
        <v>1</v>
      </c>
      <c r="H1025" s="208">
        <v>86.744983287353591</v>
      </c>
      <c r="I1025" s="199"/>
    </row>
    <row r="1026" spans="1:9" x14ac:dyDescent="0.45">
      <c r="A1026" s="199"/>
      <c r="B1026" s="199"/>
      <c r="C1026" s="199">
        <v>25</v>
      </c>
      <c r="D1026" s="199" t="s">
        <v>124</v>
      </c>
      <c r="E1026" s="199">
        <v>2001</v>
      </c>
      <c r="F1026" s="199"/>
      <c r="G1026" s="199"/>
      <c r="H1026" s="208">
        <v>0.17236977583885199</v>
      </c>
      <c r="I1026" s="199"/>
    </row>
    <row r="1027" spans="1:9" x14ac:dyDescent="0.45">
      <c r="A1027" s="199">
        <v>99627</v>
      </c>
      <c r="B1027" s="199"/>
      <c r="C1027" s="199">
        <v>90</v>
      </c>
      <c r="D1027" s="199" t="s">
        <v>111</v>
      </c>
      <c r="E1027" s="199">
        <v>1995</v>
      </c>
      <c r="F1027" s="199" t="s">
        <v>108</v>
      </c>
      <c r="G1027" s="199"/>
      <c r="H1027" s="208">
        <v>89.067022978873027</v>
      </c>
      <c r="I1027" s="199"/>
    </row>
    <row r="1028" spans="1:9" x14ac:dyDescent="0.45">
      <c r="A1028" s="199">
        <v>134178</v>
      </c>
      <c r="B1028" s="199"/>
      <c r="C1028" s="199">
        <v>225</v>
      </c>
      <c r="D1028" s="199" t="s">
        <v>109</v>
      </c>
      <c r="E1028" s="199">
        <v>1999</v>
      </c>
      <c r="F1028" s="199" t="s">
        <v>108</v>
      </c>
      <c r="G1028" s="199">
        <v>1</v>
      </c>
      <c r="H1028" s="208">
        <v>228.80217609912609</v>
      </c>
      <c r="I1028" s="199"/>
    </row>
    <row r="1029" spans="1:9" x14ac:dyDescent="0.45">
      <c r="A1029" s="199">
        <v>134175</v>
      </c>
      <c r="B1029" s="199"/>
      <c r="C1029" s="199">
        <v>90</v>
      </c>
      <c r="D1029" s="199" t="s">
        <v>114</v>
      </c>
      <c r="E1029" s="199">
        <v>1995</v>
      </c>
      <c r="F1029" s="199" t="s">
        <v>108</v>
      </c>
      <c r="G1029" s="199">
        <v>1</v>
      </c>
      <c r="H1029" s="208">
        <v>184.3205143309485</v>
      </c>
      <c r="I1029" s="199" t="s">
        <v>172</v>
      </c>
    </row>
    <row r="1030" spans="1:9" x14ac:dyDescent="0.45">
      <c r="A1030" s="199">
        <v>111528</v>
      </c>
      <c r="B1030" s="199"/>
      <c r="C1030" s="199">
        <v>160</v>
      </c>
      <c r="D1030" s="199" t="s">
        <v>109</v>
      </c>
      <c r="E1030" s="199">
        <v>2001</v>
      </c>
      <c r="F1030" s="199" t="s">
        <v>108</v>
      </c>
      <c r="G1030" s="199"/>
      <c r="H1030" s="208">
        <v>450.61983591593332</v>
      </c>
      <c r="I1030" s="199"/>
    </row>
    <row r="1031" spans="1:9" x14ac:dyDescent="0.45">
      <c r="A1031" s="199">
        <v>118038</v>
      </c>
      <c r="B1031" s="199"/>
      <c r="C1031" s="199">
        <v>90</v>
      </c>
      <c r="D1031" s="199" t="s">
        <v>114</v>
      </c>
      <c r="E1031" s="199">
        <v>1999</v>
      </c>
      <c r="F1031" s="199" t="s">
        <v>108</v>
      </c>
      <c r="G1031" s="199"/>
      <c r="H1031" s="208">
        <v>151.7214967452451</v>
      </c>
      <c r="I1031" s="199"/>
    </row>
    <row r="1032" spans="1:9" x14ac:dyDescent="0.45">
      <c r="A1032" s="199">
        <v>122392</v>
      </c>
      <c r="B1032" s="199"/>
      <c r="C1032" s="199">
        <v>90</v>
      </c>
      <c r="D1032" s="199" t="s">
        <v>114</v>
      </c>
      <c r="E1032" s="199">
        <v>1995</v>
      </c>
      <c r="F1032" s="199" t="s">
        <v>108</v>
      </c>
      <c r="G1032" s="199"/>
      <c r="H1032" s="208">
        <v>32.996144716831829</v>
      </c>
      <c r="I1032" s="199"/>
    </row>
    <row r="1033" spans="1:9" x14ac:dyDescent="0.45">
      <c r="A1033" s="199">
        <v>122431</v>
      </c>
      <c r="B1033" s="199"/>
      <c r="C1033" s="199">
        <v>160</v>
      </c>
      <c r="D1033" s="199" t="s">
        <v>109</v>
      </c>
      <c r="E1033" s="199">
        <v>2001</v>
      </c>
      <c r="F1033" s="199" t="s">
        <v>108</v>
      </c>
      <c r="G1033" s="199">
        <v>0</v>
      </c>
      <c r="H1033" s="208">
        <v>132.72115875334819</v>
      </c>
      <c r="I1033" s="199"/>
    </row>
    <row r="1034" spans="1:9" x14ac:dyDescent="0.45">
      <c r="A1034" s="199">
        <v>99668</v>
      </c>
      <c r="B1034" s="199"/>
      <c r="C1034" s="199">
        <v>63</v>
      </c>
      <c r="D1034" s="199" t="s">
        <v>111</v>
      </c>
      <c r="E1034" s="199">
        <v>2000</v>
      </c>
      <c r="F1034" s="199" t="s">
        <v>108</v>
      </c>
      <c r="G1034" s="199"/>
      <c r="H1034" s="208">
        <v>115.4125284022135</v>
      </c>
      <c r="I1034" s="199"/>
    </row>
    <row r="1035" spans="1:9" x14ac:dyDescent="0.45">
      <c r="A1035" s="199">
        <v>122431</v>
      </c>
      <c r="B1035" s="199"/>
      <c r="C1035" s="199">
        <v>160</v>
      </c>
      <c r="D1035" s="199" t="s">
        <v>109</v>
      </c>
      <c r="E1035" s="199">
        <v>2001</v>
      </c>
      <c r="F1035" s="199" t="s">
        <v>108</v>
      </c>
      <c r="G1035" s="199">
        <v>0</v>
      </c>
      <c r="H1035" s="208">
        <v>125.1050709792403</v>
      </c>
      <c r="I1035" s="199"/>
    </row>
    <row r="1036" spans="1:9" x14ac:dyDescent="0.45">
      <c r="A1036" s="199">
        <v>134172</v>
      </c>
      <c r="B1036" s="199"/>
      <c r="C1036" s="199">
        <v>63</v>
      </c>
      <c r="D1036" s="199" t="s">
        <v>111</v>
      </c>
      <c r="E1036" s="199">
        <v>1996</v>
      </c>
      <c r="F1036" s="199" t="s">
        <v>108</v>
      </c>
      <c r="G1036" s="199">
        <v>1</v>
      </c>
      <c r="H1036" s="208">
        <v>35.2268763626276</v>
      </c>
      <c r="I1036" s="199"/>
    </row>
    <row r="1037" spans="1:9" x14ac:dyDescent="0.45">
      <c r="A1037" s="199">
        <v>112832</v>
      </c>
      <c r="B1037" s="199"/>
      <c r="C1037" s="199">
        <v>200</v>
      </c>
      <c r="D1037" s="199" t="s">
        <v>109</v>
      </c>
      <c r="E1037" s="199">
        <v>2001</v>
      </c>
      <c r="F1037" s="199" t="s">
        <v>108</v>
      </c>
      <c r="G1037" s="199"/>
      <c r="H1037" s="208">
        <v>54.040867199688982</v>
      </c>
      <c r="I1037" s="199"/>
    </row>
    <row r="1038" spans="1:9" x14ac:dyDescent="0.45">
      <c r="A1038" s="199">
        <v>112829</v>
      </c>
      <c r="B1038" s="199"/>
      <c r="C1038" s="199">
        <v>200</v>
      </c>
      <c r="D1038" s="199" t="s">
        <v>109</v>
      </c>
      <c r="E1038" s="199">
        <v>2001</v>
      </c>
      <c r="F1038" s="199" t="s">
        <v>108</v>
      </c>
      <c r="G1038" s="199"/>
      <c r="H1038" s="208">
        <v>14.891210317271231</v>
      </c>
      <c r="I1038" s="199"/>
    </row>
    <row r="1039" spans="1:9" x14ac:dyDescent="0.45">
      <c r="A1039" s="199">
        <v>112830</v>
      </c>
      <c r="B1039" s="199"/>
      <c r="C1039" s="199">
        <v>200</v>
      </c>
      <c r="D1039" s="199" t="s">
        <v>109</v>
      </c>
      <c r="E1039" s="199">
        <v>2001</v>
      </c>
      <c r="F1039" s="199" t="s">
        <v>108</v>
      </c>
      <c r="G1039" s="199"/>
      <c r="H1039" s="208">
        <v>23.918344069920181</v>
      </c>
      <c r="I1039" s="199"/>
    </row>
    <row r="1040" spans="1:9" x14ac:dyDescent="0.45">
      <c r="A1040" s="199">
        <v>122499</v>
      </c>
      <c r="B1040" s="199"/>
      <c r="C1040" s="199">
        <v>200</v>
      </c>
      <c r="D1040" s="199" t="s">
        <v>112</v>
      </c>
      <c r="E1040" s="199">
        <v>1992</v>
      </c>
      <c r="F1040" s="199" t="s">
        <v>108</v>
      </c>
      <c r="G1040" s="199">
        <v>0</v>
      </c>
      <c r="H1040" s="208">
        <v>71.774085725669764</v>
      </c>
      <c r="I1040" s="199"/>
    </row>
    <row r="1041" spans="1:9" x14ac:dyDescent="0.45">
      <c r="A1041" s="199">
        <v>120988</v>
      </c>
      <c r="B1041" s="199"/>
      <c r="C1041" s="199">
        <v>110</v>
      </c>
      <c r="D1041" s="199" t="s">
        <v>114</v>
      </c>
      <c r="E1041" s="199">
        <v>1999</v>
      </c>
      <c r="F1041" s="199" t="s">
        <v>108</v>
      </c>
      <c r="G1041" s="199"/>
      <c r="H1041" s="208">
        <v>309.49016829650577</v>
      </c>
      <c r="I1041" s="199"/>
    </row>
    <row r="1042" spans="1:9" x14ac:dyDescent="0.45">
      <c r="A1042" s="199">
        <v>122340</v>
      </c>
      <c r="B1042" s="199"/>
      <c r="C1042" s="199">
        <v>110</v>
      </c>
      <c r="D1042" s="199" t="s">
        <v>114</v>
      </c>
      <c r="E1042" s="199">
        <v>1999</v>
      </c>
      <c r="F1042" s="199" t="s">
        <v>108</v>
      </c>
      <c r="G1042" s="199"/>
      <c r="H1042" s="208">
        <v>61.206654138946497</v>
      </c>
      <c r="I1042" s="199"/>
    </row>
    <row r="1043" spans="1:9" x14ac:dyDescent="0.45">
      <c r="A1043" s="199">
        <v>122786</v>
      </c>
      <c r="B1043" s="199"/>
      <c r="C1043" s="199">
        <v>90</v>
      </c>
      <c r="D1043" s="199" t="s">
        <v>114</v>
      </c>
      <c r="E1043" s="199">
        <v>1999</v>
      </c>
      <c r="F1043" s="199" t="s">
        <v>108</v>
      </c>
      <c r="G1043" s="199"/>
      <c r="H1043" s="208">
        <v>10.409853483117249</v>
      </c>
      <c r="I1043" s="199"/>
    </row>
    <row r="1044" spans="1:9" x14ac:dyDescent="0.45">
      <c r="A1044" s="199">
        <v>124672</v>
      </c>
      <c r="B1044" s="199"/>
      <c r="C1044" s="199">
        <v>32</v>
      </c>
      <c r="D1044" s="199" t="s">
        <v>111</v>
      </c>
      <c r="E1044" s="199">
        <v>1994</v>
      </c>
      <c r="F1044" s="199" t="s">
        <v>108</v>
      </c>
      <c r="G1044" s="199"/>
      <c r="H1044" s="208">
        <v>32.760491103895909</v>
      </c>
      <c r="I1044" s="199"/>
    </row>
    <row r="1045" spans="1:9" x14ac:dyDescent="0.45">
      <c r="A1045" s="199">
        <v>120983</v>
      </c>
      <c r="B1045" s="199"/>
      <c r="C1045" s="199">
        <v>90</v>
      </c>
      <c r="D1045" s="199" t="s">
        <v>109</v>
      </c>
      <c r="E1045" s="199">
        <v>1999</v>
      </c>
      <c r="F1045" s="199" t="s">
        <v>108</v>
      </c>
      <c r="G1045" s="199"/>
      <c r="H1045" s="208">
        <v>18.547983297321942</v>
      </c>
      <c r="I1045" s="199"/>
    </row>
    <row r="1046" spans="1:9" x14ac:dyDescent="0.45">
      <c r="A1046" s="199"/>
      <c r="B1046" s="199"/>
      <c r="C1046" s="199">
        <v>90</v>
      </c>
      <c r="D1046" s="199" t="s">
        <v>109</v>
      </c>
      <c r="E1046" s="199">
        <v>1999</v>
      </c>
      <c r="F1046" s="199"/>
      <c r="G1046" s="199"/>
      <c r="H1046" s="208">
        <v>1.06599752193E-4</v>
      </c>
      <c r="I1046" s="199"/>
    </row>
    <row r="1047" spans="1:9" x14ac:dyDescent="0.45">
      <c r="A1047" s="199">
        <v>107831</v>
      </c>
      <c r="B1047" s="199"/>
      <c r="C1047" s="199">
        <v>110</v>
      </c>
      <c r="D1047" s="199" t="s">
        <v>111</v>
      </c>
      <c r="E1047" s="199">
        <v>1998</v>
      </c>
      <c r="F1047" s="199" t="s">
        <v>108</v>
      </c>
      <c r="G1047" s="199"/>
      <c r="H1047" s="208">
        <v>45.363955128595478</v>
      </c>
      <c r="I1047" s="199"/>
    </row>
    <row r="1048" spans="1:9" x14ac:dyDescent="0.45">
      <c r="A1048" s="199">
        <v>123379</v>
      </c>
      <c r="B1048" s="199"/>
      <c r="C1048" s="199">
        <v>160</v>
      </c>
      <c r="D1048" s="199" t="s">
        <v>114</v>
      </c>
      <c r="E1048" s="199">
        <v>1994</v>
      </c>
      <c r="F1048" s="199" t="s">
        <v>108</v>
      </c>
      <c r="G1048" s="199"/>
      <c r="H1048" s="208">
        <v>0.31272776171448102</v>
      </c>
      <c r="I1048" s="199"/>
    </row>
    <row r="1049" spans="1:9" x14ac:dyDescent="0.45">
      <c r="A1049" s="199"/>
      <c r="B1049" s="199"/>
      <c r="C1049" s="199">
        <v>160</v>
      </c>
      <c r="D1049" s="199" t="s">
        <v>114</v>
      </c>
      <c r="E1049" s="199">
        <v>1994</v>
      </c>
      <c r="F1049" s="199"/>
      <c r="G1049" s="199"/>
      <c r="H1049" s="208">
        <v>21.622289612928601</v>
      </c>
      <c r="I1049" s="199"/>
    </row>
    <row r="1050" spans="1:9" x14ac:dyDescent="0.45">
      <c r="A1050" s="199">
        <v>121650</v>
      </c>
      <c r="B1050" s="199"/>
      <c r="C1050" s="199">
        <v>90</v>
      </c>
      <c r="D1050" s="199" t="s">
        <v>111</v>
      </c>
      <c r="E1050" s="199">
        <v>1997</v>
      </c>
      <c r="F1050" s="199" t="s">
        <v>108</v>
      </c>
      <c r="G1050" s="199"/>
      <c r="H1050" s="208">
        <v>99.914678653990634</v>
      </c>
      <c r="I1050" s="199"/>
    </row>
    <row r="1051" spans="1:9" x14ac:dyDescent="0.45">
      <c r="A1051" s="199">
        <v>123178</v>
      </c>
      <c r="B1051" s="199"/>
      <c r="C1051" s="199">
        <v>110</v>
      </c>
      <c r="D1051" s="199" t="s">
        <v>111</v>
      </c>
      <c r="E1051" s="199">
        <v>1997</v>
      </c>
      <c r="F1051" s="199" t="s">
        <v>108</v>
      </c>
      <c r="G1051" s="199"/>
      <c r="H1051" s="208">
        <v>6.759779376054472</v>
      </c>
      <c r="I1051" s="199"/>
    </row>
    <row r="1052" spans="1:9" x14ac:dyDescent="0.45">
      <c r="A1052" s="199">
        <v>120108</v>
      </c>
      <c r="B1052" s="199"/>
      <c r="C1052" s="199">
        <v>90</v>
      </c>
      <c r="D1052" s="199" t="s">
        <v>111</v>
      </c>
      <c r="E1052" s="199">
        <v>1998</v>
      </c>
      <c r="F1052" s="199" t="s">
        <v>108</v>
      </c>
      <c r="G1052" s="199"/>
      <c r="H1052" s="208">
        <v>57.676354428533713</v>
      </c>
      <c r="I1052" s="199"/>
    </row>
    <row r="1053" spans="1:9" x14ac:dyDescent="0.45">
      <c r="A1053" s="199">
        <v>120114</v>
      </c>
      <c r="B1053" s="199"/>
      <c r="C1053" s="199">
        <v>90</v>
      </c>
      <c r="D1053" s="199" t="s">
        <v>111</v>
      </c>
      <c r="E1053" s="199">
        <v>1995</v>
      </c>
      <c r="F1053" s="199" t="s">
        <v>108</v>
      </c>
      <c r="G1053" s="199"/>
      <c r="H1053" s="208">
        <v>100.6231855901195</v>
      </c>
      <c r="I1053" s="199"/>
    </row>
    <row r="1054" spans="1:9" x14ac:dyDescent="0.45">
      <c r="A1054" s="199">
        <v>134657</v>
      </c>
      <c r="B1054" s="199"/>
      <c r="C1054" s="199">
        <v>90</v>
      </c>
      <c r="D1054" s="199" t="s">
        <v>109</v>
      </c>
      <c r="E1054" s="199">
        <v>1996</v>
      </c>
      <c r="F1054" s="199" t="s">
        <v>108</v>
      </c>
      <c r="G1054" s="199">
        <v>1</v>
      </c>
      <c r="H1054" s="208">
        <v>46.915049664934998</v>
      </c>
      <c r="I1054" s="199"/>
    </row>
    <row r="1055" spans="1:9" x14ac:dyDescent="0.45">
      <c r="A1055" s="199">
        <v>99526</v>
      </c>
      <c r="B1055" s="199"/>
      <c r="C1055" s="199">
        <v>90</v>
      </c>
      <c r="D1055" s="199" t="s">
        <v>109</v>
      </c>
      <c r="E1055" s="199">
        <v>1998</v>
      </c>
      <c r="F1055" s="199" t="s">
        <v>108</v>
      </c>
      <c r="G1055" s="199"/>
      <c r="H1055" s="208">
        <v>87.513802491851735</v>
      </c>
      <c r="I1055" s="199"/>
    </row>
    <row r="1056" spans="1:9" x14ac:dyDescent="0.45">
      <c r="A1056" s="199">
        <v>99527</v>
      </c>
      <c r="B1056" s="199"/>
      <c r="C1056" s="199">
        <v>90</v>
      </c>
      <c r="D1056" s="199" t="s">
        <v>109</v>
      </c>
      <c r="E1056" s="199">
        <v>2000</v>
      </c>
      <c r="F1056" s="199" t="s">
        <v>108</v>
      </c>
      <c r="G1056" s="199"/>
      <c r="H1056" s="208">
        <v>25.867493123617059</v>
      </c>
      <c r="I1056" s="199"/>
    </row>
    <row r="1057" spans="1:9" x14ac:dyDescent="0.45">
      <c r="A1057" s="199">
        <v>99528</v>
      </c>
      <c r="B1057" s="199"/>
      <c r="C1057" s="199">
        <v>110</v>
      </c>
      <c r="D1057" s="199" t="s">
        <v>111</v>
      </c>
      <c r="E1057" s="199">
        <v>1995</v>
      </c>
      <c r="F1057" s="199" t="s">
        <v>108</v>
      </c>
      <c r="G1057" s="199"/>
      <c r="H1057" s="208">
        <v>82.864065844298437</v>
      </c>
      <c r="I1057" s="199"/>
    </row>
    <row r="1058" spans="1:9" x14ac:dyDescent="0.45">
      <c r="A1058" s="199">
        <v>99529</v>
      </c>
      <c r="B1058" s="199"/>
      <c r="C1058" s="199">
        <v>110</v>
      </c>
      <c r="D1058" s="199" t="s">
        <v>111</v>
      </c>
      <c r="E1058" s="199">
        <v>1997</v>
      </c>
      <c r="F1058" s="199" t="s">
        <v>108</v>
      </c>
      <c r="G1058" s="199"/>
      <c r="H1058" s="208">
        <v>74.041174255024913</v>
      </c>
      <c r="I1058" s="199"/>
    </row>
    <row r="1059" spans="1:9" x14ac:dyDescent="0.45">
      <c r="A1059" s="199">
        <v>99530</v>
      </c>
      <c r="B1059" s="199"/>
      <c r="C1059" s="199">
        <v>75</v>
      </c>
      <c r="D1059" s="199" t="s">
        <v>111</v>
      </c>
      <c r="E1059" s="199">
        <v>1997</v>
      </c>
      <c r="F1059" s="199" t="s">
        <v>108</v>
      </c>
      <c r="G1059" s="199"/>
      <c r="H1059" s="208">
        <v>10.46330322867721</v>
      </c>
      <c r="I1059" s="199"/>
    </row>
    <row r="1060" spans="1:9" x14ac:dyDescent="0.45">
      <c r="A1060" s="199">
        <v>99531</v>
      </c>
      <c r="B1060" s="199"/>
      <c r="C1060" s="199">
        <v>110</v>
      </c>
      <c r="D1060" s="199" t="s">
        <v>111</v>
      </c>
      <c r="E1060" s="199">
        <v>1995</v>
      </c>
      <c r="F1060" s="199" t="s">
        <v>108</v>
      </c>
      <c r="G1060" s="199"/>
      <c r="H1060" s="208">
        <v>0.86236513730438402</v>
      </c>
      <c r="I1060" s="199"/>
    </row>
    <row r="1061" spans="1:9" x14ac:dyDescent="0.45">
      <c r="A1061" s="199">
        <v>99534</v>
      </c>
      <c r="B1061" s="199"/>
      <c r="C1061" s="199">
        <v>110</v>
      </c>
      <c r="D1061" s="199" t="s">
        <v>111</v>
      </c>
      <c r="E1061" s="199">
        <v>1997</v>
      </c>
      <c r="F1061" s="199" t="s">
        <v>108</v>
      </c>
      <c r="G1061" s="199"/>
      <c r="H1061" s="208">
        <v>97.626589404204054</v>
      </c>
      <c r="I1061" s="199"/>
    </row>
    <row r="1062" spans="1:9" x14ac:dyDescent="0.45">
      <c r="A1062" s="199">
        <v>99550</v>
      </c>
      <c r="B1062" s="199"/>
      <c r="C1062" s="199">
        <v>110</v>
      </c>
      <c r="D1062" s="199" t="s">
        <v>111</v>
      </c>
      <c r="E1062" s="199">
        <v>1998</v>
      </c>
      <c r="F1062" s="199" t="s">
        <v>108</v>
      </c>
      <c r="G1062" s="199"/>
      <c r="H1062" s="208">
        <v>56.431727971661793</v>
      </c>
      <c r="I1062" s="199"/>
    </row>
    <row r="1063" spans="1:9" x14ac:dyDescent="0.45">
      <c r="A1063" s="199">
        <v>114992</v>
      </c>
      <c r="B1063" s="199"/>
      <c r="C1063" s="199">
        <v>63</v>
      </c>
      <c r="D1063" s="199" t="s">
        <v>111</v>
      </c>
      <c r="E1063" s="199">
        <v>2001</v>
      </c>
      <c r="F1063" s="199" t="s">
        <v>108</v>
      </c>
      <c r="G1063" s="199"/>
      <c r="H1063" s="208">
        <v>50.059663433660887</v>
      </c>
      <c r="I1063" s="199"/>
    </row>
    <row r="1064" spans="1:9" x14ac:dyDescent="0.45">
      <c r="A1064" s="199">
        <v>117551</v>
      </c>
      <c r="B1064" s="199"/>
      <c r="C1064" s="199">
        <v>110</v>
      </c>
      <c r="D1064" s="199" t="s">
        <v>111</v>
      </c>
      <c r="E1064" s="199">
        <v>1995</v>
      </c>
      <c r="F1064" s="199" t="s">
        <v>108</v>
      </c>
      <c r="G1064" s="199">
        <v>1</v>
      </c>
      <c r="H1064" s="208">
        <v>89.15931615936978</v>
      </c>
      <c r="I1064" s="199"/>
    </row>
    <row r="1065" spans="1:9" x14ac:dyDescent="0.45">
      <c r="A1065" s="199">
        <v>120367</v>
      </c>
      <c r="B1065" s="199"/>
      <c r="C1065" s="199">
        <v>90</v>
      </c>
      <c r="D1065" s="199" t="s">
        <v>111</v>
      </c>
      <c r="E1065" s="199">
        <v>1999</v>
      </c>
      <c r="F1065" s="199" t="s">
        <v>108</v>
      </c>
      <c r="G1065" s="199"/>
      <c r="H1065" s="208">
        <v>205.8007445859881</v>
      </c>
      <c r="I1065" s="199"/>
    </row>
    <row r="1066" spans="1:9" x14ac:dyDescent="0.45">
      <c r="A1066" s="199">
        <v>121588</v>
      </c>
      <c r="B1066" s="199"/>
      <c r="C1066" s="199">
        <v>75</v>
      </c>
      <c r="D1066" s="199" t="s">
        <v>111</v>
      </c>
      <c r="E1066" s="199">
        <v>2001</v>
      </c>
      <c r="F1066" s="199" t="s">
        <v>108</v>
      </c>
      <c r="G1066" s="199"/>
      <c r="H1066" s="208">
        <v>7.3848711708473864</v>
      </c>
      <c r="I1066" s="199"/>
    </row>
    <row r="1067" spans="1:9" x14ac:dyDescent="0.45">
      <c r="A1067" s="199">
        <v>121591</v>
      </c>
      <c r="B1067" s="199"/>
      <c r="C1067" s="199">
        <v>63</v>
      </c>
      <c r="D1067" s="199" t="s">
        <v>111</v>
      </c>
      <c r="E1067" s="199">
        <v>2001</v>
      </c>
      <c r="F1067" s="199" t="s">
        <v>108</v>
      </c>
      <c r="G1067" s="199"/>
      <c r="H1067" s="208">
        <v>76.035326644091654</v>
      </c>
      <c r="I1067" s="199"/>
    </row>
    <row r="1068" spans="1:9" x14ac:dyDescent="0.45">
      <c r="A1068" s="199">
        <v>121648</v>
      </c>
      <c r="B1068" s="199"/>
      <c r="C1068" s="199">
        <v>110</v>
      </c>
      <c r="D1068" s="199" t="s">
        <v>111</v>
      </c>
      <c r="E1068" s="199">
        <v>1997</v>
      </c>
      <c r="F1068" s="199" t="s">
        <v>108</v>
      </c>
      <c r="G1068" s="199"/>
      <c r="H1068" s="208">
        <v>403.22008746266351</v>
      </c>
      <c r="I1068" s="199"/>
    </row>
    <row r="1069" spans="1:9" x14ac:dyDescent="0.45">
      <c r="A1069" s="199">
        <v>121658</v>
      </c>
      <c r="B1069" s="199"/>
      <c r="C1069" s="199">
        <v>90</v>
      </c>
      <c r="D1069" s="199" t="s">
        <v>111</v>
      </c>
      <c r="E1069" s="199">
        <v>1997</v>
      </c>
      <c r="F1069" s="199" t="s">
        <v>108</v>
      </c>
      <c r="G1069" s="199"/>
      <c r="H1069" s="208">
        <v>6.0088955286849242</v>
      </c>
      <c r="I1069" s="199" t="s">
        <v>177</v>
      </c>
    </row>
    <row r="1070" spans="1:9" x14ac:dyDescent="0.45">
      <c r="A1070" s="199">
        <v>122145</v>
      </c>
      <c r="B1070" s="199"/>
      <c r="C1070" s="199">
        <v>110</v>
      </c>
      <c r="D1070" s="199" t="s">
        <v>111</v>
      </c>
      <c r="E1070" s="199">
        <v>1997</v>
      </c>
      <c r="F1070" s="199" t="s">
        <v>108</v>
      </c>
      <c r="G1070" s="199"/>
      <c r="H1070" s="208">
        <v>100.28528910495881</v>
      </c>
      <c r="I1070" s="199" t="s">
        <v>178</v>
      </c>
    </row>
    <row r="1071" spans="1:9" x14ac:dyDescent="0.45">
      <c r="A1071" s="199">
        <v>122146</v>
      </c>
      <c r="B1071" s="199"/>
      <c r="C1071" s="199">
        <v>110</v>
      </c>
      <c r="D1071" s="199" t="s">
        <v>111</v>
      </c>
      <c r="E1071" s="199">
        <v>1997</v>
      </c>
      <c r="F1071" s="199" t="s">
        <v>108</v>
      </c>
      <c r="G1071" s="199"/>
      <c r="H1071" s="208">
        <v>48.924902976427013</v>
      </c>
      <c r="I1071" s="199"/>
    </row>
    <row r="1072" spans="1:9" x14ac:dyDescent="0.45">
      <c r="A1072" s="199">
        <v>122147</v>
      </c>
      <c r="B1072" s="199"/>
      <c r="C1072" s="199">
        <v>50</v>
      </c>
      <c r="D1072" s="199" t="s">
        <v>109</v>
      </c>
      <c r="E1072" s="199">
        <v>1997</v>
      </c>
      <c r="F1072" s="199" t="s">
        <v>108</v>
      </c>
      <c r="G1072" s="199"/>
      <c r="H1072" s="208">
        <v>10.03463356587965</v>
      </c>
      <c r="I1072" s="199"/>
    </row>
    <row r="1073" spans="1:9" x14ac:dyDescent="0.45">
      <c r="A1073" s="199">
        <v>122151</v>
      </c>
      <c r="B1073" s="199"/>
      <c r="C1073" s="199">
        <v>50</v>
      </c>
      <c r="D1073" s="199" t="s">
        <v>111</v>
      </c>
      <c r="E1073" s="199">
        <v>2000</v>
      </c>
      <c r="F1073" s="199" t="s">
        <v>108</v>
      </c>
      <c r="G1073" s="199"/>
      <c r="H1073" s="208">
        <v>45.632326339778118</v>
      </c>
      <c r="I1073" s="199"/>
    </row>
    <row r="1074" spans="1:9" x14ac:dyDescent="0.45">
      <c r="A1074" s="199">
        <v>122152</v>
      </c>
      <c r="B1074" s="199"/>
      <c r="C1074" s="199">
        <v>110</v>
      </c>
      <c r="D1074" s="199" t="s">
        <v>111</v>
      </c>
      <c r="E1074" s="199">
        <v>1995</v>
      </c>
      <c r="F1074" s="199" t="s">
        <v>108</v>
      </c>
      <c r="G1074" s="199"/>
      <c r="H1074" s="208">
        <v>201.4778626505823</v>
      </c>
      <c r="I1074" s="199"/>
    </row>
    <row r="1075" spans="1:9" x14ac:dyDescent="0.45">
      <c r="A1075" s="199">
        <v>122153</v>
      </c>
      <c r="B1075" s="199"/>
      <c r="C1075" s="199">
        <v>110</v>
      </c>
      <c r="D1075" s="199" t="s">
        <v>111</v>
      </c>
      <c r="E1075" s="199">
        <v>1995</v>
      </c>
      <c r="F1075" s="199" t="s">
        <v>108</v>
      </c>
      <c r="G1075" s="199"/>
      <c r="H1075" s="208">
        <v>91.326937265097939</v>
      </c>
      <c r="I1075" s="199"/>
    </row>
    <row r="1076" spans="1:9" x14ac:dyDescent="0.45">
      <c r="A1076" s="199">
        <v>122154</v>
      </c>
      <c r="B1076" s="199"/>
      <c r="C1076" s="199">
        <v>90</v>
      </c>
      <c r="D1076" s="199" t="s">
        <v>111</v>
      </c>
      <c r="E1076" s="199">
        <v>1996</v>
      </c>
      <c r="F1076" s="199" t="s">
        <v>108</v>
      </c>
      <c r="G1076" s="199"/>
      <c r="H1076" s="208">
        <v>53.578446176279371</v>
      </c>
      <c r="I1076" s="199"/>
    </row>
    <row r="1077" spans="1:9" x14ac:dyDescent="0.45">
      <c r="A1077" s="199">
        <v>122173</v>
      </c>
      <c r="B1077" s="199"/>
      <c r="C1077" s="199">
        <v>75</v>
      </c>
      <c r="D1077" s="199" t="s">
        <v>111</v>
      </c>
      <c r="E1077" s="199">
        <v>1997</v>
      </c>
      <c r="F1077" s="199" t="s">
        <v>108</v>
      </c>
      <c r="G1077" s="199"/>
      <c r="H1077" s="208">
        <v>10.38387100857843</v>
      </c>
      <c r="I1077" s="199"/>
    </row>
    <row r="1078" spans="1:9" x14ac:dyDescent="0.45">
      <c r="A1078" s="199">
        <v>123196</v>
      </c>
      <c r="B1078" s="199"/>
      <c r="C1078" s="199">
        <v>90</v>
      </c>
      <c r="D1078" s="199" t="s">
        <v>111</v>
      </c>
      <c r="E1078" s="199">
        <v>2001</v>
      </c>
      <c r="F1078" s="199" t="s">
        <v>108</v>
      </c>
      <c r="G1078" s="199"/>
      <c r="H1078" s="208">
        <v>63.007653669300979</v>
      </c>
      <c r="I1078" s="199"/>
    </row>
    <row r="1079" spans="1:9" x14ac:dyDescent="0.45">
      <c r="A1079" s="199">
        <v>125029</v>
      </c>
      <c r="B1079" s="199"/>
      <c r="C1079" s="199">
        <v>90</v>
      </c>
      <c r="D1079" s="199" t="s">
        <v>111</v>
      </c>
      <c r="E1079" s="199">
        <v>2001</v>
      </c>
      <c r="F1079" s="199" t="s">
        <v>108</v>
      </c>
      <c r="G1079" s="199"/>
      <c r="H1079" s="208">
        <v>33.956833609442192</v>
      </c>
      <c r="I1079" s="199"/>
    </row>
    <row r="1080" spans="1:9" x14ac:dyDescent="0.45">
      <c r="A1080" s="199">
        <v>127006</v>
      </c>
      <c r="B1080" s="199"/>
      <c r="C1080" s="199">
        <v>50</v>
      </c>
      <c r="D1080" s="199" t="s">
        <v>111</v>
      </c>
      <c r="E1080" s="199">
        <v>1996</v>
      </c>
      <c r="F1080" s="199" t="s">
        <v>108</v>
      </c>
      <c r="G1080" s="199"/>
      <c r="H1080" s="208">
        <v>145.03155422067721</v>
      </c>
      <c r="I1080" s="199" t="s">
        <v>127</v>
      </c>
    </row>
    <row r="1081" spans="1:9" x14ac:dyDescent="0.45">
      <c r="A1081" s="199">
        <v>133834</v>
      </c>
      <c r="B1081" s="199"/>
      <c r="C1081" s="199">
        <v>90</v>
      </c>
      <c r="D1081" s="199" t="s">
        <v>109</v>
      </c>
      <c r="E1081" s="199">
        <v>2001</v>
      </c>
      <c r="F1081" s="199" t="s">
        <v>108</v>
      </c>
      <c r="G1081" s="199">
        <v>1</v>
      </c>
      <c r="H1081" s="208">
        <v>422.32939593259528</v>
      </c>
      <c r="I1081" s="199"/>
    </row>
    <row r="1082" spans="1:9" x14ac:dyDescent="0.45">
      <c r="A1082" s="199">
        <v>134653</v>
      </c>
      <c r="B1082" s="199"/>
      <c r="C1082" s="199">
        <v>110</v>
      </c>
      <c r="D1082" s="199" t="s">
        <v>111</v>
      </c>
      <c r="E1082" s="199">
        <v>1997</v>
      </c>
      <c r="F1082" s="199" t="s">
        <v>108</v>
      </c>
      <c r="G1082" s="199">
        <v>0</v>
      </c>
      <c r="H1082" s="208">
        <v>194.5412534698097</v>
      </c>
      <c r="I1082" s="199"/>
    </row>
    <row r="1083" spans="1:9" x14ac:dyDescent="0.45">
      <c r="A1083" s="199">
        <v>134654</v>
      </c>
      <c r="B1083" s="199"/>
      <c r="C1083" s="199">
        <v>110</v>
      </c>
      <c r="D1083" s="199" t="s">
        <v>109</v>
      </c>
      <c r="E1083" s="199">
        <v>1997</v>
      </c>
      <c r="F1083" s="199" t="s">
        <v>108</v>
      </c>
      <c r="G1083" s="199">
        <v>1</v>
      </c>
      <c r="H1083" s="208">
        <v>18.759842716275809</v>
      </c>
      <c r="I1083" s="199"/>
    </row>
    <row r="1084" spans="1:9" x14ac:dyDescent="0.45">
      <c r="A1084" s="199">
        <v>134655</v>
      </c>
      <c r="B1084" s="199"/>
      <c r="C1084" s="199">
        <v>90</v>
      </c>
      <c r="D1084" s="199" t="s">
        <v>111</v>
      </c>
      <c r="E1084" s="199">
        <v>1996</v>
      </c>
      <c r="F1084" s="199" t="s">
        <v>108</v>
      </c>
      <c r="G1084" s="199">
        <v>1</v>
      </c>
      <c r="H1084" s="208">
        <v>112.5216307614738</v>
      </c>
      <c r="I1084" s="199"/>
    </row>
    <row r="1085" spans="1:9" x14ac:dyDescent="0.45">
      <c r="A1085" s="199">
        <v>135970</v>
      </c>
      <c r="B1085" s="199"/>
      <c r="C1085" s="199">
        <v>90</v>
      </c>
      <c r="D1085" s="199" t="s">
        <v>111</v>
      </c>
      <c r="E1085" s="199">
        <v>1997</v>
      </c>
      <c r="F1085" s="199" t="s">
        <v>108</v>
      </c>
      <c r="G1085" s="199">
        <v>0</v>
      </c>
      <c r="H1085" s="208">
        <v>1.450160922018392</v>
      </c>
      <c r="I1085" s="199"/>
    </row>
    <row r="1086" spans="1:9" x14ac:dyDescent="0.45">
      <c r="A1086" s="199">
        <v>163635</v>
      </c>
      <c r="B1086" s="199"/>
      <c r="C1086" s="199">
        <v>110</v>
      </c>
      <c r="D1086" s="199" t="s">
        <v>111</v>
      </c>
      <c r="E1086" s="199">
        <v>1995</v>
      </c>
      <c r="F1086" s="199" t="s">
        <v>108</v>
      </c>
      <c r="G1086" s="199"/>
      <c r="H1086" s="208">
        <v>41.215271644305432</v>
      </c>
      <c r="I1086" s="199"/>
    </row>
    <row r="1087" spans="1:9" x14ac:dyDescent="0.45">
      <c r="A1087" s="199">
        <v>100515</v>
      </c>
      <c r="B1087" s="199"/>
      <c r="C1087" s="199">
        <v>32</v>
      </c>
      <c r="D1087" s="199" t="s">
        <v>111</v>
      </c>
      <c r="E1087" s="199">
        <v>2001</v>
      </c>
      <c r="F1087" s="199" t="s">
        <v>108</v>
      </c>
      <c r="G1087" s="199"/>
      <c r="H1087" s="208">
        <v>64.366113443327066</v>
      </c>
      <c r="I1087" s="199"/>
    </row>
    <row r="1088" spans="1:9" x14ac:dyDescent="0.45">
      <c r="A1088" s="199">
        <v>100772</v>
      </c>
      <c r="B1088" s="199"/>
      <c r="C1088" s="199">
        <v>32</v>
      </c>
      <c r="D1088" s="199" t="s">
        <v>111</v>
      </c>
      <c r="E1088" s="199">
        <v>2001</v>
      </c>
      <c r="F1088" s="199" t="s">
        <v>108</v>
      </c>
      <c r="G1088" s="199"/>
      <c r="H1088" s="208">
        <v>52.39762126201537</v>
      </c>
      <c r="I1088" s="199" t="s">
        <v>269</v>
      </c>
    </row>
    <row r="1089" spans="1:9" x14ac:dyDescent="0.45">
      <c r="A1089" s="199">
        <v>116209</v>
      </c>
      <c r="B1089" s="199"/>
      <c r="C1089" s="199">
        <v>110</v>
      </c>
      <c r="D1089" s="199" t="s">
        <v>109</v>
      </c>
      <c r="E1089" s="199">
        <v>2000</v>
      </c>
      <c r="F1089" s="199" t="s">
        <v>108</v>
      </c>
      <c r="G1089" s="199"/>
      <c r="H1089" s="208">
        <v>6.3810256773449856</v>
      </c>
      <c r="I1089" s="199"/>
    </row>
    <row r="1090" spans="1:9" x14ac:dyDescent="0.45">
      <c r="A1090" s="199">
        <v>116210</v>
      </c>
      <c r="B1090" s="199"/>
      <c r="C1090" s="199">
        <v>110</v>
      </c>
      <c r="D1090" s="199" t="s">
        <v>111</v>
      </c>
      <c r="E1090" s="199">
        <v>2001</v>
      </c>
      <c r="F1090" s="199" t="s">
        <v>108</v>
      </c>
      <c r="G1090" s="199"/>
      <c r="H1090" s="208">
        <v>21.538702830679799</v>
      </c>
      <c r="I1090" s="199"/>
    </row>
    <row r="1091" spans="1:9" x14ac:dyDescent="0.45">
      <c r="A1091" s="199">
        <v>116212</v>
      </c>
      <c r="B1091" s="199"/>
      <c r="C1091" s="199">
        <v>110</v>
      </c>
      <c r="D1091" s="199" t="s">
        <v>109</v>
      </c>
      <c r="E1091" s="199">
        <v>1998</v>
      </c>
      <c r="F1091" s="199" t="s">
        <v>108</v>
      </c>
      <c r="G1091" s="199"/>
      <c r="H1091" s="208">
        <v>70.857650504786363</v>
      </c>
      <c r="I1091" s="199"/>
    </row>
    <row r="1092" spans="1:9" x14ac:dyDescent="0.45">
      <c r="A1092" s="199">
        <v>134665</v>
      </c>
      <c r="B1092" s="199"/>
      <c r="C1092" s="199">
        <v>50</v>
      </c>
      <c r="D1092" s="199" t="s">
        <v>111</v>
      </c>
      <c r="E1092" s="199">
        <v>2001</v>
      </c>
      <c r="F1092" s="199" t="s">
        <v>108</v>
      </c>
      <c r="G1092" s="199">
        <v>1</v>
      </c>
      <c r="H1092" s="208">
        <v>53.312061890104047</v>
      </c>
      <c r="I1092" s="199"/>
    </row>
    <row r="1093" spans="1:9" x14ac:dyDescent="0.45">
      <c r="A1093" s="199">
        <v>99542</v>
      </c>
      <c r="B1093" s="199"/>
      <c r="C1093" s="199">
        <v>110</v>
      </c>
      <c r="D1093" s="199" t="s">
        <v>111</v>
      </c>
      <c r="E1093" s="199">
        <v>1997</v>
      </c>
      <c r="F1093" s="199" t="s">
        <v>108</v>
      </c>
      <c r="G1093" s="199"/>
      <c r="H1093" s="208">
        <v>60.996705504360683</v>
      </c>
      <c r="I1093" s="199"/>
    </row>
    <row r="1094" spans="1:9" x14ac:dyDescent="0.45">
      <c r="A1094" s="199">
        <v>99543</v>
      </c>
      <c r="B1094" s="199"/>
      <c r="C1094" s="199">
        <v>110</v>
      </c>
      <c r="D1094" s="199" t="s">
        <v>111</v>
      </c>
      <c r="E1094" s="199">
        <v>1997</v>
      </c>
      <c r="F1094" s="199" t="s">
        <v>108</v>
      </c>
      <c r="G1094" s="199"/>
      <c r="H1094" s="208">
        <v>29.36027673302414</v>
      </c>
      <c r="I1094" s="199"/>
    </row>
    <row r="1095" spans="1:9" x14ac:dyDescent="0.45">
      <c r="A1095" s="199">
        <v>99544</v>
      </c>
      <c r="B1095" s="199"/>
      <c r="C1095" s="199">
        <v>110</v>
      </c>
      <c r="D1095" s="199" t="s">
        <v>111</v>
      </c>
      <c r="E1095" s="199">
        <v>1997</v>
      </c>
      <c r="F1095" s="199" t="s">
        <v>108</v>
      </c>
      <c r="G1095" s="199"/>
      <c r="H1095" s="208">
        <v>80.545704339028305</v>
      </c>
      <c r="I1095" s="199"/>
    </row>
    <row r="1096" spans="1:9" x14ac:dyDescent="0.45">
      <c r="A1096" s="199">
        <v>134634</v>
      </c>
      <c r="B1096" s="199"/>
      <c r="C1096" s="199">
        <v>90</v>
      </c>
      <c r="D1096" s="199" t="s">
        <v>111</v>
      </c>
      <c r="E1096" s="199">
        <v>1997</v>
      </c>
      <c r="F1096" s="199" t="s">
        <v>108</v>
      </c>
      <c r="G1096" s="199">
        <v>1</v>
      </c>
      <c r="H1096" s="208">
        <v>6.0839402291792499</v>
      </c>
      <c r="I1096" s="199"/>
    </row>
    <row r="1097" spans="1:9" x14ac:dyDescent="0.45">
      <c r="A1097" s="199">
        <v>134636</v>
      </c>
      <c r="B1097" s="199"/>
      <c r="C1097" s="199">
        <v>63</v>
      </c>
      <c r="D1097" s="199" t="s">
        <v>111</v>
      </c>
      <c r="E1097" s="199">
        <v>2001</v>
      </c>
      <c r="F1097" s="199" t="s">
        <v>108</v>
      </c>
      <c r="G1097" s="199">
        <v>1</v>
      </c>
      <c r="H1097" s="208">
        <v>64.62343341429775</v>
      </c>
      <c r="I1097" s="199"/>
    </row>
    <row r="1098" spans="1:9" x14ac:dyDescent="0.45">
      <c r="A1098" s="199">
        <v>134644</v>
      </c>
      <c r="B1098" s="199"/>
      <c r="C1098" s="199">
        <v>110</v>
      </c>
      <c r="D1098" s="199" t="s">
        <v>111</v>
      </c>
      <c r="E1098" s="199">
        <v>1997</v>
      </c>
      <c r="F1098" s="199" t="s">
        <v>108</v>
      </c>
      <c r="G1098" s="199">
        <v>1</v>
      </c>
      <c r="H1098" s="208">
        <v>168.02661925244479</v>
      </c>
      <c r="I1098" s="199"/>
    </row>
    <row r="1099" spans="1:9" x14ac:dyDescent="0.45">
      <c r="A1099" s="199">
        <v>99506</v>
      </c>
      <c r="B1099" s="199"/>
      <c r="C1099" s="199">
        <v>75</v>
      </c>
      <c r="D1099" s="199" t="s">
        <v>111</v>
      </c>
      <c r="E1099" s="199">
        <v>1999</v>
      </c>
      <c r="F1099" s="199" t="s">
        <v>108</v>
      </c>
      <c r="G1099" s="199"/>
      <c r="H1099" s="208">
        <v>48.295826614605502</v>
      </c>
      <c r="I1099" s="199"/>
    </row>
    <row r="1100" spans="1:9" x14ac:dyDescent="0.45">
      <c r="A1100" s="199">
        <v>99545</v>
      </c>
      <c r="B1100" s="199"/>
      <c r="C1100" s="199">
        <v>50</v>
      </c>
      <c r="D1100" s="199" t="s">
        <v>111</v>
      </c>
      <c r="E1100" s="199">
        <v>2000</v>
      </c>
      <c r="F1100" s="199" t="s">
        <v>108</v>
      </c>
      <c r="G1100" s="199"/>
      <c r="H1100" s="208">
        <v>96.91834484482338</v>
      </c>
      <c r="I1100" s="199" t="s">
        <v>179</v>
      </c>
    </row>
    <row r="1101" spans="1:9" x14ac:dyDescent="0.45">
      <c r="A1101" s="199">
        <v>99552</v>
      </c>
      <c r="B1101" s="199"/>
      <c r="C1101" s="199">
        <v>75</v>
      </c>
      <c r="D1101" s="199" t="s">
        <v>111</v>
      </c>
      <c r="E1101" s="199">
        <v>1998</v>
      </c>
      <c r="F1101" s="199" t="s">
        <v>108</v>
      </c>
      <c r="G1101" s="199"/>
      <c r="H1101" s="208">
        <v>47.083674749247713</v>
      </c>
      <c r="I1101" s="199" t="s">
        <v>116</v>
      </c>
    </row>
    <row r="1102" spans="1:9" x14ac:dyDescent="0.45">
      <c r="A1102" s="199">
        <v>115565</v>
      </c>
      <c r="B1102" s="199"/>
      <c r="C1102" s="199">
        <v>75</v>
      </c>
      <c r="D1102" s="199" t="s">
        <v>109</v>
      </c>
      <c r="E1102" s="199">
        <v>1998</v>
      </c>
      <c r="F1102" s="199" t="s">
        <v>108</v>
      </c>
      <c r="G1102" s="199">
        <v>0</v>
      </c>
      <c r="H1102" s="208">
        <v>116.15917902291611</v>
      </c>
      <c r="I1102" s="199"/>
    </row>
    <row r="1103" spans="1:9" x14ac:dyDescent="0.45">
      <c r="A1103" s="199">
        <v>131317</v>
      </c>
      <c r="B1103" s="199"/>
      <c r="C1103" s="199">
        <v>75</v>
      </c>
      <c r="D1103" s="199"/>
      <c r="E1103" s="199">
        <v>1998</v>
      </c>
      <c r="F1103" s="199" t="s">
        <v>108</v>
      </c>
      <c r="G1103" s="199">
        <v>0</v>
      </c>
      <c r="H1103" s="208">
        <v>138.40509745049999</v>
      </c>
      <c r="I1103" s="199" t="s">
        <v>277</v>
      </c>
    </row>
    <row r="1104" spans="1:9" x14ac:dyDescent="0.45">
      <c r="A1104" s="199">
        <v>99632</v>
      </c>
      <c r="B1104" s="199"/>
      <c r="C1104" s="199">
        <v>160</v>
      </c>
      <c r="D1104" s="199" t="s">
        <v>111</v>
      </c>
      <c r="E1104" s="199">
        <v>2000</v>
      </c>
      <c r="F1104" s="199" t="s">
        <v>108</v>
      </c>
      <c r="G1104" s="199"/>
      <c r="H1104" s="208">
        <v>112.11730599049319</v>
      </c>
      <c r="I1104" s="199" t="s">
        <v>116</v>
      </c>
    </row>
    <row r="1105" spans="1:9" x14ac:dyDescent="0.45">
      <c r="A1105" s="199">
        <v>99674</v>
      </c>
      <c r="B1105" s="199"/>
      <c r="C1105" s="199">
        <v>225</v>
      </c>
      <c r="D1105" s="199" t="s">
        <v>114</v>
      </c>
      <c r="E1105" s="199">
        <v>1999</v>
      </c>
      <c r="F1105" s="199" t="s">
        <v>108</v>
      </c>
      <c r="G1105" s="199"/>
      <c r="H1105" s="208">
        <v>196.3811942364558</v>
      </c>
      <c r="I1105" s="199" t="s">
        <v>278</v>
      </c>
    </row>
    <row r="1106" spans="1:9" x14ac:dyDescent="0.45">
      <c r="A1106" s="199">
        <v>120825</v>
      </c>
      <c r="B1106" s="199"/>
      <c r="C1106" s="199">
        <v>25</v>
      </c>
      <c r="D1106" s="199" t="s">
        <v>109</v>
      </c>
      <c r="E1106" s="199">
        <v>2000</v>
      </c>
      <c r="F1106" s="199" t="s">
        <v>108</v>
      </c>
      <c r="G1106" s="199"/>
      <c r="H1106" s="208">
        <v>63.843006559940058</v>
      </c>
      <c r="I1106" s="199" t="s">
        <v>180</v>
      </c>
    </row>
    <row r="1107" spans="1:9" x14ac:dyDescent="0.45">
      <c r="A1107" s="199">
        <v>123408</v>
      </c>
      <c r="B1107" s="199"/>
      <c r="C1107" s="199">
        <v>225</v>
      </c>
      <c r="D1107" s="199" t="s">
        <v>114</v>
      </c>
      <c r="E1107" s="199">
        <v>1999</v>
      </c>
      <c r="F1107" s="199" t="s">
        <v>108</v>
      </c>
      <c r="G1107" s="199"/>
      <c r="H1107" s="208">
        <v>177.38227727615549</v>
      </c>
      <c r="I1107" s="199" t="s">
        <v>278</v>
      </c>
    </row>
    <row r="1108" spans="1:9" x14ac:dyDescent="0.45">
      <c r="A1108" s="199">
        <v>133870</v>
      </c>
      <c r="B1108" s="199"/>
      <c r="C1108" s="199">
        <v>225</v>
      </c>
      <c r="D1108" s="199" t="s">
        <v>111</v>
      </c>
      <c r="E1108" s="199">
        <v>1999</v>
      </c>
      <c r="F1108" s="199" t="s">
        <v>108</v>
      </c>
      <c r="G1108" s="199">
        <v>1</v>
      </c>
      <c r="H1108" s="208">
        <v>127.0781649214784</v>
      </c>
      <c r="I1108" s="199"/>
    </row>
    <row r="1109" spans="1:9" x14ac:dyDescent="0.45">
      <c r="A1109" s="199">
        <v>134243</v>
      </c>
      <c r="B1109" s="199"/>
      <c r="C1109" s="199">
        <v>110</v>
      </c>
      <c r="D1109" s="199" t="s">
        <v>111</v>
      </c>
      <c r="E1109" s="199">
        <v>1999</v>
      </c>
      <c r="F1109" s="199" t="s">
        <v>108</v>
      </c>
      <c r="G1109" s="199">
        <v>1</v>
      </c>
      <c r="H1109" s="208">
        <v>28.104447985497131</v>
      </c>
      <c r="I1109" s="199" t="s">
        <v>181</v>
      </c>
    </row>
    <row r="1110" spans="1:9" x14ac:dyDescent="0.45">
      <c r="A1110" s="199">
        <v>99621</v>
      </c>
      <c r="B1110" s="199"/>
      <c r="C1110" s="199">
        <v>225</v>
      </c>
      <c r="D1110" s="199" t="s">
        <v>111</v>
      </c>
      <c r="E1110" s="199">
        <v>1999</v>
      </c>
      <c r="F1110" s="199" t="s">
        <v>108</v>
      </c>
      <c r="G1110" s="199"/>
      <c r="H1110" s="208">
        <v>180.3874893709048</v>
      </c>
      <c r="I1110" s="199" t="s">
        <v>278</v>
      </c>
    </row>
    <row r="1111" spans="1:9" x14ac:dyDescent="0.45">
      <c r="A1111" s="199">
        <v>99639</v>
      </c>
      <c r="B1111" s="199"/>
      <c r="C1111" s="199">
        <v>225</v>
      </c>
      <c r="D1111" s="199" t="s">
        <v>114</v>
      </c>
      <c r="E1111" s="199">
        <v>1999</v>
      </c>
      <c r="F1111" s="199" t="s">
        <v>108</v>
      </c>
      <c r="G1111" s="199"/>
      <c r="H1111" s="208">
        <v>262.77269870593932</v>
      </c>
      <c r="I1111" s="199" t="s">
        <v>278</v>
      </c>
    </row>
    <row r="1112" spans="1:9" x14ac:dyDescent="0.45">
      <c r="A1112" s="199">
        <v>113232</v>
      </c>
      <c r="B1112" s="199"/>
      <c r="C1112" s="199">
        <v>90</v>
      </c>
      <c r="D1112" s="199" t="s">
        <v>109</v>
      </c>
      <c r="E1112" s="199">
        <v>2000</v>
      </c>
      <c r="F1112" s="199" t="s">
        <v>108</v>
      </c>
      <c r="G1112" s="199">
        <v>1</v>
      </c>
      <c r="H1112" s="208">
        <v>239.56706772465091</v>
      </c>
      <c r="I1112" s="199"/>
    </row>
    <row r="1113" spans="1:9" x14ac:dyDescent="0.45">
      <c r="A1113" s="199">
        <v>126174</v>
      </c>
      <c r="B1113" s="199"/>
      <c r="C1113" s="199">
        <v>90</v>
      </c>
      <c r="D1113" s="199" t="s">
        <v>109</v>
      </c>
      <c r="E1113" s="199">
        <v>2000</v>
      </c>
      <c r="F1113" s="199" t="s">
        <v>108</v>
      </c>
      <c r="G1113" s="199">
        <v>1</v>
      </c>
      <c r="H1113" s="208">
        <v>92.961872591685335</v>
      </c>
      <c r="I1113" s="199"/>
    </row>
    <row r="1114" spans="1:9" x14ac:dyDescent="0.45">
      <c r="A1114" s="199">
        <v>135103</v>
      </c>
      <c r="B1114" s="199"/>
      <c r="C1114" s="199">
        <v>90</v>
      </c>
      <c r="D1114" s="199" t="s">
        <v>109</v>
      </c>
      <c r="E1114" s="199">
        <v>2000</v>
      </c>
      <c r="F1114" s="199" t="s">
        <v>108</v>
      </c>
      <c r="G1114" s="199">
        <v>1</v>
      </c>
      <c r="H1114" s="208">
        <v>5.6683487004274777</v>
      </c>
      <c r="I1114" s="199"/>
    </row>
    <row r="1115" spans="1:9" x14ac:dyDescent="0.45">
      <c r="A1115" s="199">
        <v>117880</v>
      </c>
      <c r="B1115" s="199"/>
      <c r="C1115" s="199">
        <v>63</v>
      </c>
      <c r="D1115" s="199" t="s">
        <v>109</v>
      </c>
      <c r="E1115" s="199">
        <v>2001</v>
      </c>
      <c r="F1115" s="199" t="s">
        <v>108</v>
      </c>
      <c r="G1115" s="199">
        <v>1</v>
      </c>
      <c r="H1115" s="208">
        <v>24.275616471412921</v>
      </c>
      <c r="I1115" s="199"/>
    </row>
    <row r="1116" spans="1:9" x14ac:dyDescent="0.45">
      <c r="A1116" s="199">
        <v>99672</v>
      </c>
      <c r="B1116" s="199"/>
      <c r="C1116" s="199">
        <v>50</v>
      </c>
      <c r="D1116" s="199" t="s">
        <v>111</v>
      </c>
      <c r="E1116" s="199">
        <v>2001</v>
      </c>
      <c r="F1116" s="199" t="s">
        <v>108</v>
      </c>
      <c r="G1116" s="199">
        <v>1</v>
      </c>
      <c r="H1116" s="208">
        <v>32.056919668784971</v>
      </c>
      <c r="I1116" s="199"/>
    </row>
    <row r="1117" spans="1:9" x14ac:dyDescent="0.45">
      <c r="A1117" s="199">
        <v>99673</v>
      </c>
      <c r="B1117" s="199"/>
      <c r="C1117" s="199">
        <v>32</v>
      </c>
      <c r="D1117" s="199" t="s">
        <v>111</v>
      </c>
      <c r="E1117" s="199">
        <v>2001</v>
      </c>
      <c r="F1117" s="199" t="s">
        <v>108</v>
      </c>
      <c r="G1117" s="199">
        <v>1</v>
      </c>
      <c r="H1117" s="208">
        <v>38.811089488601851</v>
      </c>
      <c r="I1117" s="199"/>
    </row>
    <row r="1118" spans="1:9" x14ac:dyDescent="0.45">
      <c r="A1118" s="199">
        <v>134770</v>
      </c>
      <c r="B1118" s="199"/>
      <c r="C1118" s="199">
        <v>40</v>
      </c>
      <c r="D1118" s="199" t="s">
        <v>111</v>
      </c>
      <c r="E1118" s="199">
        <v>2001</v>
      </c>
      <c r="F1118" s="199" t="s">
        <v>108</v>
      </c>
      <c r="G1118" s="199">
        <v>1</v>
      </c>
      <c r="H1118" s="208">
        <v>64.702066149474689</v>
      </c>
      <c r="I1118" s="199"/>
    </row>
    <row r="1119" spans="1:9" x14ac:dyDescent="0.45">
      <c r="A1119" s="199">
        <v>99842</v>
      </c>
      <c r="B1119" s="199"/>
      <c r="C1119" s="199">
        <v>50</v>
      </c>
      <c r="D1119" s="199" t="s">
        <v>111</v>
      </c>
      <c r="E1119" s="199">
        <v>2000</v>
      </c>
      <c r="F1119" s="199" t="s">
        <v>108</v>
      </c>
      <c r="G1119" s="199"/>
      <c r="H1119" s="208">
        <v>313.34977679754451</v>
      </c>
      <c r="I1119" s="199" t="s">
        <v>339</v>
      </c>
    </row>
    <row r="1120" spans="1:9" x14ac:dyDescent="0.45">
      <c r="A1120" s="199">
        <v>134270</v>
      </c>
      <c r="B1120" s="199"/>
      <c r="C1120" s="199">
        <v>50</v>
      </c>
      <c r="D1120" s="199" t="s">
        <v>111</v>
      </c>
      <c r="E1120" s="199">
        <v>2000</v>
      </c>
      <c r="F1120" s="199" t="s">
        <v>108</v>
      </c>
      <c r="G1120" s="199">
        <v>1</v>
      </c>
      <c r="H1120" s="208">
        <v>96.070447082022483</v>
      </c>
      <c r="I1120" s="199"/>
    </row>
    <row r="1121" spans="1:9" x14ac:dyDescent="0.45">
      <c r="A1121" s="199">
        <v>99881</v>
      </c>
      <c r="B1121" s="199"/>
      <c r="C1121" s="199">
        <v>50</v>
      </c>
      <c r="D1121" s="199" t="s">
        <v>111</v>
      </c>
      <c r="E1121" s="199">
        <v>2000</v>
      </c>
      <c r="F1121" s="199" t="s">
        <v>108</v>
      </c>
      <c r="G1121" s="199"/>
      <c r="H1121" s="208">
        <v>33.064748082770038</v>
      </c>
      <c r="I1121" s="199" t="s">
        <v>343</v>
      </c>
    </row>
    <row r="1122" spans="1:9" x14ac:dyDescent="0.45">
      <c r="A1122" s="199">
        <v>103455</v>
      </c>
      <c r="B1122" s="199"/>
      <c r="C1122" s="199">
        <v>100</v>
      </c>
      <c r="D1122" s="199" t="s">
        <v>115</v>
      </c>
      <c r="E1122" s="199">
        <v>2000</v>
      </c>
      <c r="F1122" s="199" t="s">
        <v>108</v>
      </c>
      <c r="G1122" s="199"/>
      <c r="H1122" s="208">
        <v>41.59716178470768</v>
      </c>
      <c r="I1122" s="199" t="s">
        <v>344</v>
      </c>
    </row>
    <row r="1123" spans="1:9" x14ac:dyDescent="0.45">
      <c r="A1123" s="199">
        <v>100960</v>
      </c>
      <c r="B1123" s="199"/>
      <c r="C1123" s="199">
        <v>90</v>
      </c>
      <c r="D1123" s="199" t="s">
        <v>111</v>
      </c>
      <c r="E1123" s="199">
        <v>1998</v>
      </c>
      <c r="F1123" s="199" t="s">
        <v>108</v>
      </c>
      <c r="G1123" s="199"/>
      <c r="H1123" s="208">
        <v>83.162045225656556</v>
      </c>
      <c r="I1123" s="199"/>
    </row>
    <row r="1124" spans="1:9" ht="19.5" x14ac:dyDescent="0.45">
      <c r="A1124" s="199">
        <v>121153</v>
      </c>
      <c r="B1124" s="199"/>
      <c r="C1124" s="199">
        <v>200</v>
      </c>
      <c r="D1124" s="199" t="s">
        <v>111</v>
      </c>
      <c r="E1124" s="199">
        <v>2001</v>
      </c>
      <c r="F1124" s="199" t="s">
        <v>108</v>
      </c>
      <c r="G1124" s="199">
        <v>1</v>
      </c>
      <c r="H1124" s="208">
        <v>177.19369153770299</v>
      </c>
      <c r="I1124" s="201" t="s">
        <v>184</v>
      </c>
    </row>
    <row r="1125" spans="1:9" ht="19.5" x14ac:dyDescent="0.45">
      <c r="A1125" s="199">
        <v>127576</v>
      </c>
      <c r="B1125" s="199"/>
      <c r="C1125" s="199">
        <v>200</v>
      </c>
      <c r="D1125" s="199" t="s">
        <v>111</v>
      </c>
      <c r="E1125" s="199">
        <v>2001</v>
      </c>
      <c r="F1125" s="199" t="s">
        <v>108</v>
      </c>
      <c r="G1125" s="199">
        <v>1</v>
      </c>
      <c r="H1125" s="208">
        <v>176.5558777756217</v>
      </c>
      <c r="I1125" s="201" t="s">
        <v>184</v>
      </c>
    </row>
    <row r="1126" spans="1:9" x14ac:dyDescent="0.45">
      <c r="A1126" s="199">
        <v>134233</v>
      </c>
      <c r="B1126" s="199"/>
      <c r="C1126" s="199">
        <v>110</v>
      </c>
      <c r="D1126" s="199" t="s">
        <v>109</v>
      </c>
      <c r="E1126" s="199">
        <v>1997</v>
      </c>
      <c r="F1126" s="199" t="s">
        <v>108</v>
      </c>
      <c r="G1126" s="199">
        <v>1</v>
      </c>
      <c r="H1126" s="208">
        <v>117.8160709667165</v>
      </c>
      <c r="I1126" s="199"/>
    </row>
    <row r="1127" spans="1:9" ht="27.7" customHeight="1" x14ac:dyDescent="0.45">
      <c r="A1127" s="199">
        <v>134234</v>
      </c>
      <c r="B1127" s="199"/>
      <c r="C1127" s="199">
        <v>160</v>
      </c>
      <c r="D1127" s="199" t="s">
        <v>109</v>
      </c>
      <c r="E1127" s="199">
        <v>1997</v>
      </c>
      <c r="F1127" s="199" t="s">
        <v>108</v>
      </c>
      <c r="G1127" s="199">
        <v>1</v>
      </c>
      <c r="H1127" s="208">
        <v>4.2678179753455172</v>
      </c>
      <c r="I1127" s="199"/>
    </row>
    <row r="1128" spans="1:9" x14ac:dyDescent="0.45">
      <c r="A1128" s="199">
        <v>134237</v>
      </c>
      <c r="B1128" s="199"/>
      <c r="C1128" s="199">
        <v>90</v>
      </c>
      <c r="D1128" s="199" t="s">
        <v>109</v>
      </c>
      <c r="E1128" s="199">
        <v>1997</v>
      </c>
      <c r="F1128" s="199" t="s">
        <v>108</v>
      </c>
      <c r="G1128" s="199">
        <v>1</v>
      </c>
      <c r="H1128" s="208">
        <v>112.7225639688788</v>
      </c>
      <c r="I1128" s="199"/>
    </row>
    <row r="1129" spans="1:9" x14ac:dyDescent="0.45">
      <c r="A1129" s="199">
        <v>134238</v>
      </c>
      <c r="B1129" s="199"/>
      <c r="C1129" s="199">
        <v>160</v>
      </c>
      <c r="D1129" s="199" t="s">
        <v>111</v>
      </c>
      <c r="E1129" s="199">
        <v>1996</v>
      </c>
      <c r="F1129" s="199" t="s">
        <v>108</v>
      </c>
      <c r="G1129" s="199">
        <v>1</v>
      </c>
      <c r="H1129" s="208">
        <v>100.773867933144</v>
      </c>
      <c r="I1129" s="199"/>
    </row>
    <row r="1130" spans="1:9" x14ac:dyDescent="0.45">
      <c r="A1130" s="199">
        <v>146943</v>
      </c>
      <c r="B1130" s="199"/>
      <c r="C1130" s="199">
        <v>160</v>
      </c>
      <c r="D1130" s="199" t="s">
        <v>111</v>
      </c>
      <c r="E1130" s="199">
        <v>1996</v>
      </c>
      <c r="F1130" s="199" t="s">
        <v>108</v>
      </c>
      <c r="G1130" s="199">
        <v>1</v>
      </c>
      <c r="H1130" s="208">
        <v>62.263666437441849</v>
      </c>
      <c r="I1130" s="199"/>
    </row>
    <row r="1131" spans="1:9" x14ac:dyDescent="0.45">
      <c r="A1131" s="199">
        <v>123379</v>
      </c>
      <c r="B1131" s="199"/>
      <c r="C1131" s="199">
        <v>160</v>
      </c>
      <c r="D1131" s="199" t="s">
        <v>114</v>
      </c>
      <c r="E1131" s="199">
        <v>1994</v>
      </c>
      <c r="F1131" s="199" t="s">
        <v>108</v>
      </c>
      <c r="G1131" s="199"/>
      <c r="H1131" s="208">
        <v>56.625985088494957</v>
      </c>
      <c r="I1131" s="199"/>
    </row>
    <row r="1132" spans="1:9" x14ac:dyDescent="0.45">
      <c r="A1132" s="199">
        <v>124052</v>
      </c>
      <c r="B1132" s="199"/>
      <c r="C1132" s="199">
        <v>90</v>
      </c>
      <c r="D1132" s="199" t="s">
        <v>111</v>
      </c>
      <c r="E1132" s="199">
        <v>1994</v>
      </c>
      <c r="F1132" s="199" t="s">
        <v>108</v>
      </c>
      <c r="G1132" s="199">
        <v>0</v>
      </c>
      <c r="H1132" s="208">
        <v>242.67352911360999</v>
      </c>
      <c r="I1132" s="199"/>
    </row>
    <row r="1133" spans="1:9" x14ac:dyDescent="0.45">
      <c r="A1133" s="199">
        <v>124287</v>
      </c>
      <c r="B1133" s="199"/>
      <c r="C1133" s="199">
        <v>160</v>
      </c>
      <c r="D1133" s="199" t="s">
        <v>114</v>
      </c>
      <c r="E1133" s="199">
        <v>1994</v>
      </c>
      <c r="F1133" s="199" t="s">
        <v>108</v>
      </c>
      <c r="G1133" s="199"/>
      <c r="H1133" s="208">
        <v>118.8704678326767</v>
      </c>
      <c r="I1133" s="199"/>
    </row>
    <row r="1134" spans="1:9" x14ac:dyDescent="0.45">
      <c r="A1134" s="199">
        <v>115575</v>
      </c>
      <c r="B1134" s="199"/>
      <c r="C1134" s="199">
        <v>90</v>
      </c>
      <c r="D1134" s="199" t="s">
        <v>109</v>
      </c>
      <c r="E1134" s="199">
        <v>2002</v>
      </c>
      <c r="F1134" s="199" t="s">
        <v>108</v>
      </c>
      <c r="G1134" s="199"/>
      <c r="H1134" s="208">
        <v>120.77852782630811</v>
      </c>
      <c r="I1134" s="199"/>
    </row>
    <row r="1135" spans="1:9" x14ac:dyDescent="0.45">
      <c r="A1135" s="199">
        <v>134422</v>
      </c>
      <c r="B1135" s="199"/>
      <c r="C1135" s="199">
        <v>50</v>
      </c>
      <c r="D1135" s="199" t="s">
        <v>109</v>
      </c>
      <c r="E1135" s="199">
        <v>2002</v>
      </c>
      <c r="F1135" s="199" t="s">
        <v>108</v>
      </c>
      <c r="G1135" s="199">
        <v>1</v>
      </c>
      <c r="H1135" s="208">
        <v>34.424049820233932</v>
      </c>
      <c r="I1135" s="199"/>
    </row>
    <row r="1136" spans="1:9" x14ac:dyDescent="0.45">
      <c r="A1136" s="199">
        <v>117916</v>
      </c>
      <c r="B1136" s="199"/>
      <c r="C1136" s="199">
        <v>90</v>
      </c>
      <c r="D1136" s="199" t="s">
        <v>111</v>
      </c>
      <c r="E1136" s="199">
        <v>2002</v>
      </c>
      <c r="F1136" s="199" t="s">
        <v>108</v>
      </c>
      <c r="G1136" s="199">
        <v>1</v>
      </c>
      <c r="H1136" s="208">
        <v>121.1825586985026</v>
      </c>
      <c r="I1136" s="201" t="s">
        <v>279</v>
      </c>
    </row>
    <row r="1137" spans="1:9" x14ac:dyDescent="0.45">
      <c r="A1137" s="199">
        <v>100120</v>
      </c>
      <c r="B1137" s="199"/>
      <c r="C1137" s="199">
        <v>40</v>
      </c>
      <c r="D1137" s="199" t="s">
        <v>111</v>
      </c>
      <c r="E1137" s="199">
        <v>2002</v>
      </c>
      <c r="F1137" s="199" t="s">
        <v>108</v>
      </c>
      <c r="G1137" s="199"/>
      <c r="H1137" s="208">
        <v>8.0054037483801892</v>
      </c>
      <c r="I1137" s="199"/>
    </row>
    <row r="1138" spans="1:9" x14ac:dyDescent="0.45">
      <c r="A1138" s="199">
        <v>126412</v>
      </c>
      <c r="B1138" s="199"/>
      <c r="C1138" s="199">
        <v>40</v>
      </c>
      <c r="D1138" s="199" t="s">
        <v>111</v>
      </c>
      <c r="E1138" s="199">
        <v>2002</v>
      </c>
      <c r="F1138" s="199" t="s">
        <v>108</v>
      </c>
      <c r="G1138" s="199"/>
      <c r="H1138" s="208">
        <v>29.670411489501252</v>
      </c>
      <c r="I1138" s="199"/>
    </row>
    <row r="1139" spans="1:9" x14ac:dyDescent="0.45">
      <c r="A1139" s="199">
        <v>134420</v>
      </c>
      <c r="B1139" s="199"/>
      <c r="C1139" s="199">
        <v>40</v>
      </c>
      <c r="D1139" s="199" t="s">
        <v>109</v>
      </c>
      <c r="E1139" s="199">
        <v>2002</v>
      </c>
      <c r="F1139" s="199" t="s">
        <v>108</v>
      </c>
      <c r="G1139" s="199">
        <v>1</v>
      </c>
      <c r="H1139" s="208">
        <v>31.983450978365301</v>
      </c>
      <c r="I1139" s="199"/>
    </row>
    <row r="1140" spans="1:9" x14ac:dyDescent="0.45">
      <c r="A1140" s="199">
        <v>134421</v>
      </c>
      <c r="B1140" s="199"/>
      <c r="C1140" s="199">
        <v>50</v>
      </c>
      <c r="D1140" s="199" t="s">
        <v>109</v>
      </c>
      <c r="E1140" s="199">
        <v>2002</v>
      </c>
      <c r="F1140" s="199" t="s">
        <v>108</v>
      </c>
      <c r="G1140" s="199">
        <v>1</v>
      </c>
      <c r="H1140" s="208">
        <v>32.628094363307277</v>
      </c>
      <c r="I1140" s="199"/>
    </row>
    <row r="1141" spans="1:9" x14ac:dyDescent="0.45">
      <c r="A1141" s="199">
        <v>134423</v>
      </c>
      <c r="B1141" s="199"/>
      <c r="C1141" s="199">
        <v>63</v>
      </c>
      <c r="D1141" s="199" t="s">
        <v>109</v>
      </c>
      <c r="E1141" s="199">
        <v>2002</v>
      </c>
      <c r="F1141" s="199" t="s">
        <v>108</v>
      </c>
      <c r="G1141" s="199">
        <v>1</v>
      </c>
      <c r="H1141" s="208">
        <v>84.456623291357758</v>
      </c>
      <c r="I1141" s="199"/>
    </row>
    <row r="1142" spans="1:9" x14ac:dyDescent="0.45">
      <c r="A1142" s="199">
        <v>134424</v>
      </c>
      <c r="B1142" s="199"/>
      <c r="C1142" s="199">
        <v>75</v>
      </c>
      <c r="D1142" s="199" t="s">
        <v>109</v>
      </c>
      <c r="E1142" s="199">
        <v>2002</v>
      </c>
      <c r="F1142" s="199" t="s">
        <v>108</v>
      </c>
      <c r="G1142" s="199">
        <v>1</v>
      </c>
      <c r="H1142" s="208">
        <v>108.3935366161968</v>
      </c>
      <c r="I1142" s="199"/>
    </row>
    <row r="1143" spans="1:9" x14ac:dyDescent="0.45">
      <c r="A1143" s="199">
        <v>134425</v>
      </c>
      <c r="B1143" s="199"/>
      <c r="C1143" s="199">
        <v>50</v>
      </c>
      <c r="D1143" s="199" t="s">
        <v>109</v>
      </c>
      <c r="E1143" s="199">
        <v>2002</v>
      </c>
      <c r="F1143" s="199" t="s">
        <v>108</v>
      </c>
      <c r="G1143" s="199">
        <v>1</v>
      </c>
      <c r="H1143" s="208">
        <v>51.352220951916642</v>
      </c>
      <c r="I1143" s="199"/>
    </row>
    <row r="1144" spans="1:9" x14ac:dyDescent="0.45">
      <c r="A1144" s="199">
        <v>100089</v>
      </c>
      <c r="B1144" s="199"/>
      <c r="C1144" s="199">
        <v>63</v>
      </c>
      <c r="D1144" s="199" t="s">
        <v>109</v>
      </c>
      <c r="E1144" s="199">
        <v>2002</v>
      </c>
      <c r="F1144" s="199" t="s">
        <v>108</v>
      </c>
      <c r="G1144" s="199"/>
      <c r="H1144" s="208">
        <v>79.521868634562026</v>
      </c>
      <c r="I1144" s="199"/>
    </row>
    <row r="1145" spans="1:9" x14ac:dyDescent="0.45">
      <c r="A1145" s="199">
        <v>100129</v>
      </c>
      <c r="B1145" s="199"/>
      <c r="C1145" s="199">
        <v>90</v>
      </c>
      <c r="D1145" s="199" t="s">
        <v>109</v>
      </c>
      <c r="E1145" s="199">
        <v>2002</v>
      </c>
      <c r="F1145" s="199" t="s">
        <v>108</v>
      </c>
      <c r="G1145" s="199"/>
      <c r="H1145" s="208">
        <v>114.5366342602766</v>
      </c>
      <c r="I1145" s="199"/>
    </row>
    <row r="1146" spans="1:9" ht="19.5" x14ac:dyDescent="0.45">
      <c r="A1146" s="199">
        <v>114749</v>
      </c>
      <c r="B1146" s="199"/>
      <c r="C1146" s="199">
        <v>63</v>
      </c>
      <c r="D1146" s="199" t="s">
        <v>109</v>
      </c>
      <c r="E1146" s="199">
        <v>2002</v>
      </c>
      <c r="F1146" s="199" t="s">
        <v>108</v>
      </c>
      <c r="G1146" s="199"/>
      <c r="H1146" s="208">
        <v>94.742903002516286</v>
      </c>
      <c r="I1146" s="201" t="s">
        <v>122</v>
      </c>
    </row>
    <row r="1147" spans="1:9" x14ac:dyDescent="0.45">
      <c r="A1147" s="199">
        <v>135050</v>
      </c>
      <c r="B1147" s="199"/>
      <c r="C1147" s="199">
        <v>63</v>
      </c>
      <c r="D1147" s="199" t="s">
        <v>109</v>
      </c>
      <c r="E1147" s="199">
        <v>2002</v>
      </c>
      <c r="F1147" s="199" t="s">
        <v>108</v>
      </c>
      <c r="G1147" s="199">
        <v>1</v>
      </c>
      <c r="H1147" s="208">
        <v>15.022890687337121</v>
      </c>
      <c r="I1147" s="199"/>
    </row>
    <row r="1148" spans="1:9" x14ac:dyDescent="0.45">
      <c r="A1148" s="199">
        <v>120195</v>
      </c>
      <c r="B1148" s="199"/>
      <c r="C1148" s="199">
        <v>90</v>
      </c>
      <c r="D1148" s="199" t="s">
        <v>109</v>
      </c>
      <c r="E1148" s="199">
        <v>2002</v>
      </c>
      <c r="F1148" s="199" t="s">
        <v>108</v>
      </c>
      <c r="G1148" s="199"/>
      <c r="H1148" s="208">
        <v>185.74674541401399</v>
      </c>
      <c r="I1148" s="199"/>
    </row>
    <row r="1149" spans="1:9" x14ac:dyDescent="0.45">
      <c r="A1149" s="199">
        <v>121314</v>
      </c>
      <c r="B1149" s="199"/>
      <c r="C1149" s="199">
        <v>160</v>
      </c>
      <c r="D1149" s="199" t="s">
        <v>109</v>
      </c>
      <c r="E1149" s="199">
        <v>2002</v>
      </c>
      <c r="F1149" s="199" t="s">
        <v>108</v>
      </c>
      <c r="G1149" s="199"/>
      <c r="H1149" s="208">
        <v>169.01495142913831</v>
      </c>
      <c r="I1149" s="199" t="s">
        <v>269</v>
      </c>
    </row>
    <row r="1150" spans="1:9" x14ac:dyDescent="0.45">
      <c r="A1150" s="199">
        <v>124327</v>
      </c>
      <c r="B1150" s="199"/>
      <c r="C1150" s="199">
        <v>160</v>
      </c>
      <c r="D1150" s="199" t="s">
        <v>109</v>
      </c>
      <c r="E1150" s="199">
        <v>2002</v>
      </c>
      <c r="F1150" s="199" t="s">
        <v>108</v>
      </c>
      <c r="G1150" s="199"/>
      <c r="H1150" s="208">
        <v>10.112931149965339</v>
      </c>
      <c r="I1150" s="199"/>
    </row>
    <row r="1151" spans="1:9" x14ac:dyDescent="0.45">
      <c r="A1151" s="199">
        <v>119625</v>
      </c>
      <c r="B1151" s="199"/>
      <c r="C1151" s="199">
        <v>63</v>
      </c>
      <c r="D1151" s="199" t="s">
        <v>111</v>
      </c>
      <c r="E1151" s="199">
        <v>2002</v>
      </c>
      <c r="F1151" s="199" t="s">
        <v>108</v>
      </c>
      <c r="G1151" s="199"/>
      <c r="H1151" s="208">
        <v>120.65436056838939</v>
      </c>
      <c r="I1151" s="199"/>
    </row>
    <row r="1152" spans="1:9" x14ac:dyDescent="0.45">
      <c r="A1152" s="199">
        <v>120200</v>
      </c>
      <c r="B1152" s="199"/>
      <c r="C1152" s="199">
        <v>50</v>
      </c>
      <c r="D1152" s="199" t="s">
        <v>109</v>
      </c>
      <c r="E1152" s="199">
        <v>2002</v>
      </c>
      <c r="F1152" s="199" t="s">
        <v>108</v>
      </c>
      <c r="G1152" s="199"/>
      <c r="H1152" s="208">
        <v>152.7231290159024</v>
      </c>
      <c r="I1152" s="199"/>
    </row>
    <row r="1153" spans="1:9" x14ac:dyDescent="0.45">
      <c r="A1153" s="199">
        <v>134602</v>
      </c>
      <c r="B1153" s="199"/>
      <c r="C1153" s="199">
        <v>50</v>
      </c>
      <c r="D1153" s="199" t="s">
        <v>109</v>
      </c>
      <c r="E1153" s="199">
        <v>2002</v>
      </c>
      <c r="F1153" s="199" t="s">
        <v>108</v>
      </c>
      <c r="G1153" s="199">
        <v>1</v>
      </c>
      <c r="H1153" s="208">
        <v>76.58719727380489</v>
      </c>
      <c r="I1153" s="199"/>
    </row>
    <row r="1154" spans="1:9" x14ac:dyDescent="0.45">
      <c r="A1154" s="199">
        <v>133785</v>
      </c>
      <c r="B1154" s="199"/>
      <c r="C1154" s="199">
        <v>160</v>
      </c>
      <c r="D1154" s="199" t="s">
        <v>109</v>
      </c>
      <c r="E1154" s="199">
        <v>2002</v>
      </c>
      <c r="F1154" s="199" t="s">
        <v>108</v>
      </c>
      <c r="G1154" s="199">
        <v>1</v>
      </c>
      <c r="H1154" s="208">
        <v>89.958271714720254</v>
      </c>
      <c r="I1154" s="199"/>
    </row>
    <row r="1155" spans="1:9" x14ac:dyDescent="0.45">
      <c r="A1155" s="199">
        <v>121276</v>
      </c>
      <c r="B1155" s="199"/>
      <c r="C1155" s="199">
        <v>225</v>
      </c>
      <c r="D1155" s="199" t="s">
        <v>109</v>
      </c>
      <c r="E1155" s="199">
        <v>2002</v>
      </c>
      <c r="F1155" s="199" t="s">
        <v>108</v>
      </c>
      <c r="G1155" s="199"/>
      <c r="H1155" s="208">
        <v>19.283175631988069</v>
      </c>
      <c r="I1155" s="199"/>
    </row>
    <row r="1156" spans="1:9" x14ac:dyDescent="0.45">
      <c r="A1156" s="199">
        <v>121277</v>
      </c>
      <c r="B1156" s="199"/>
      <c r="C1156" s="199">
        <v>110</v>
      </c>
      <c r="D1156" s="199" t="s">
        <v>109</v>
      </c>
      <c r="E1156" s="199">
        <v>2002</v>
      </c>
      <c r="F1156" s="199" t="s">
        <v>108</v>
      </c>
      <c r="G1156" s="199"/>
      <c r="H1156" s="208">
        <v>4.044435573785135</v>
      </c>
      <c r="I1156" s="201"/>
    </row>
    <row r="1157" spans="1:9" x14ac:dyDescent="0.45">
      <c r="A1157" s="199">
        <v>121302</v>
      </c>
      <c r="B1157" s="199"/>
      <c r="C1157" s="199">
        <v>225</v>
      </c>
      <c r="D1157" s="199" t="s">
        <v>109</v>
      </c>
      <c r="E1157" s="199">
        <v>2002</v>
      </c>
      <c r="F1157" s="199" t="s">
        <v>108</v>
      </c>
      <c r="G1157" s="199"/>
      <c r="H1157" s="208">
        <v>381.05353827664311</v>
      </c>
      <c r="I1157" s="201"/>
    </row>
    <row r="1158" spans="1:9" x14ac:dyDescent="0.45">
      <c r="A1158" s="199">
        <v>117898</v>
      </c>
      <c r="B1158" s="199"/>
      <c r="C1158" s="199">
        <v>75</v>
      </c>
      <c r="D1158" s="199" t="s">
        <v>111</v>
      </c>
      <c r="E1158" s="199">
        <v>2002</v>
      </c>
      <c r="F1158" s="199" t="s">
        <v>108</v>
      </c>
      <c r="G1158" s="199"/>
      <c r="H1158" s="208">
        <v>45.799826564150393</v>
      </c>
      <c r="I1158" s="201"/>
    </row>
    <row r="1159" spans="1:9" x14ac:dyDescent="0.45">
      <c r="A1159" s="199">
        <v>121553</v>
      </c>
      <c r="B1159" s="199"/>
      <c r="C1159" s="199">
        <v>75</v>
      </c>
      <c r="D1159" s="199" t="s">
        <v>109</v>
      </c>
      <c r="E1159" s="199">
        <v>2002</v>
      </c>
      <c r="F1159" s="199" t="s">
        <v>108</v>
      </c>
      <c r="G1159" s="199"/>
      <c r="H1159" s="208">
        <v>84.708014780076709</v>
      </c>
      <c r="I1159" s="201"/>
    </row>
    <row r="1160" spans="1:9" x14ac:dyDescent="0.45">
      <c r="A1160" s="199">
        <v>145741</v>
      </c>
      <c r="B1160" s="199"/>
      <c r="C1160" s="199">
        <v>75</v>
      </c>
      <c r="D1160" s="199" t="s">
        <v>109</v>
      </c>
      <c r="E1160" s="199">
        <v>2002</v>
      </c>
      <c r="F1160" s="199" t="s">
        <v>108</v>
      </c>
      <c r="G1160" s="199"/>
      <c r="H1160" s="208">
        <v>21.138603863724931</v>
      </c>
      <c r="I1160" s="201"/>
    </row>
    <row r="1161" spans="1:9" x14ac:dyDescent="0.45">
      <c r="A1161" s="199">
        <v>117678</v>
      </c>
      <c r="B1161" s="199"/>
      <c r="C1161" s="199">
        <v>90</v>
      </c>
      <c r="D1161" s="199" t="s">
        <v>111</v>
      </c>
      <c r="E1161" s="199">
        <v>2002</v>
      </c>
      <c r="F1161" s="199" t="s">
        <v>108</v>
      </c>
      <c r="G1161" s="199"/>
      <c r="H1161" s="208">
        <v>57.002824061804198</v>
      </c>
      <c r="I1161" s="201"/>
    </row>
    <row r="1162" spans="1:9" x14ac:dyDescent="0.45">
      <c r="A1162" s="199">
        <v>117846</v>
      </c>
      <c r="B1162" s="199"/>
      <c r="C1162" s="199">
        <v>75</v>
      </c>
      <c r="D1162" s="199" t="s">
        <v>109</v>
      </c>
      <c r="E1162" s="199">
        <v>2002</v>
      </c>
      <c r="F1162" s="199" t="s">
        <v>108</v>
      </c>
      <c r="G1162" s="199"/>
      <c r="H1162" s="208">
        <v>141.78010515570369</v>
      </c>
      <c r="I1162" s="201"/>
    </row>
    <row r="1163" spans="1:9" x14ac:dyDescent="0.45">
      <c r="A1163" s="199">
        <v>135363</v>
      </c>
      <c r="B1163" s="199"/>
      <c r="C1163" s="199">
        <v>160</v>
      </c>
      <c r="D1163" s="199" t="s">
        <v>109</v>
      </c>
      <c r="E1163" s="199">
        <v>2002</v>
      </c>
      <c r="F1163" s="199" t="s">
        <v>108</v>
      </c>
      <c r="G1163" s="199">
        <v>1</v>
      </c>
      <c r="H1163" s="208">
        <v>104.1021122591318</v>
      </c>
      <c r="I1163" s="201"/>
    </row>
    <row r="1164" spans="1:9" x14ac:dyDescent="0.45">
      <c r="A1164" s="199">
        <v>99941</v>
      </c>
      <c r="B1164" s="199"/>
      <c r="C1164" s="199">
        <v>63</v>
      </c>
      <c r="D1164" s="199" t="s">
        <v>109</v>
      </c>
      <c r="E1164" s="199">
        <v>2002</v>
      </c>
      <c r="F1164" s="199" t="s">
        <v>108</v>
      </c>
      <c r="G1164" s="199"/>
      <c r="H1164" s="208">
        <v>84.0793426859872</v>
      </c>
      <c r="I1164" s="201"/>
    </row>
    <row r="1165" spans="1:9" x14ac:dyDescent="0.45">
      <c r="A1165" s="199">
        <v>122260</v>
      </c>
      <c r="B1165" s="199"/>
      <c r="C1165" s="199">
        <v>63</v>
      </c>
      <c r="D1165" s="199" t="s">
        <v>109</v>
      </c>
      <c r="E1165" s="199">
        <v>2002</v>
      </c>
      <c r="F1165" s="199" t="s">
        <v>108</v>
      </c>
      <c r="G1165" s="199"/>
      <c r="H1165" s="208">
        <v>210.23966504823159</v>
      </c>
      <c r="I1165" s="201"/>
    </row>
    <row r="1166" spans="1:9" x14ac:dyDescent="0.45">
      <c r="A1166" s="199">
        <v>122421</v>
      </c>
      <c r="B1166" s="199"/>
      <c r="C1166" s="199">
        <v>90</v>
      </c>
      <c r="D1166" s="199" t="s">
        <v>109</v>
      </c>
      <c r="E1166" s="199">
        <v>2002</v>
      </c>
      <c r="F1166" s="199" t="s">
        <v>108</v>
      </c>
      <c r="G1166" s="199"/>
      <c r="H1166" s="208">
        <v>258.63576063734013</v>
      </c>
      <c r="I1166" s="201" t="s">
        <v>147</v>
      </c>
    </row>
    <row r="1167" spans="1:9" x14ac:dyDescent="0.45">
      <c r="A1167" s="199">
        <v>134728</v>
      </c>
      <c r="B1167" s="199"/>
      <c r="C1167" s="199">
        <v>32</v>
      </c>
      <c r="D1167" s="199" t="s">
        <v>111</v>
      </c>
      <c r="E1167" s="199">
        <v>2002</v>
      </c>
      <c r="F1167" s="199" t="s">
        <v>108</v>
      </c>
      <c r="G1167" s="199">
        <v>1</v>
      </c>
      <c r="H1167" s="208">
        <v>36.878999707568909</v>
      </c>
      <c r="I1167" s="201"/>
    </row>
    <row r="1168" spans="1:9" x14ac:dyDescent="0.45">
      <c r="A1168" s="199">
        <v>126942</v>
      </c>
      <c r="B1168" s="199"/>
      <c r="C1168" s="199">
        <v>90</v>
      </c>
      <c r="D1168" s="199" t="s">
        <v>111</v>
      </c>
      <c r="E1168" s="199">
        <v>2002</v>
      </c>
      <c r="F1168" s="199" t="s">
        <v>108</v>
      </c>
      <c r="G1168" s="199"/>
      <c r="H1168" s="208">
        <v>161.57142721938169</v>
      </c>
      <c r="I1168" s="201"/>
    </row>
    <row r="1169" spans="1:9" x14ac:dyDescent="0.45">
      <c r="A1169" s="199">
        <v>134729</v>
      </c>
      <c r="B1169" s="199"/>
      <c r="C1169" s="199">
        <v>90</v>
      </c>
      <c r="D1169" s="199" t="s">
        <v>111</v>
      </c>
      <c r="E1169" s="199">
        <v>2002</v>
      </c>
      <c r="F1169" s="199" t="s">
        <v>108</v>
      </c>
      <c r="G1169" s="199">
        <v>1</v>
      </c>
      <c r="H1169" s="208">
        <v>53.23782947066023</v>
      </c>
      <c r="I1169" s="201"/>
    </row>
    <row r="1170" spans="1:9" x14ac:dyDescent="0.45">
      <c r="A1170" s="199">
        <v>133842</v>
      </c>
      <c r="B1170" s="199"/>
      <c r="C1170" s="199">
        <v>90</v>
      </c>
      <c r="D1170" s="199" t="s">
        <v>109</v>
      </c>
      <c r="E1170" s="199">
        <v>2002</v>
      </c>
      <c r="F1170" s="199" t="s">
        <v>108</v>
      </c>
      <c r="G1170" s="199">
        <v>1</v>
      </c>
      <c r="H1170" s="208">
        <v>42.723325680058913</v>
      </c>
      <c r="I1170" s="201"/>
    </row>
    <row r="1171" spans="1:9" x14ac:dyDescent="0.45">
      <c r="A1171" s="199">
        <v>126152</v>
      </c>
      <c r="B1171" s="199"/>
      <c r="C1171" s="199">
        <v>90</v>
      </c>
      <c r="D1171" s="199" t="s">
        <v>109</v>
      </c>
      <c r="E1171" s="199">
        <v>2002</v>
      </c>
      <c r="F1171" s="199" t="s">
        <v>108</v>
      </c>
      <c r="G1171" s="199"/>
      <c r="H1171" s="208">
        <v>146.11174496170571</v>
      </c>
      <c r="I1171" s="201"/>
    </row>
    <row r="1172" spans="1:9" x14ac:dyDescent="0.45">
      <c r="A1172" s="199">
        <v>134748</v>
      </c>
      <c r="B1172" s="199"/>
      <c r="C1172" s="199">
        <v>90</v>
      </c>
      <c r="D1172" s="199" t="s">
        <v>109</v>
      </c>
      <c r="E1172" s="199">
        <v>2002</v>
      </c>
      <c r="F1172" s="199" t="s">
        <v>108</v>
      </c>
      <c r="G1172" s="199">
        <v>1</v>
      </c>
      <c r="H1172" s="208">
        <v>127.7962607210776</v>
      </c>
      <c r="I1172" s="201"/>
    </row>
    <row r="1173" spans="1:9" x14ac:dyDescent="0.45">
      <c r="A1173" s="199">
        <v>133849</v>
      </c>
      <c r="B1173" s="199"/>
      <c r="C1173" s="199">
        <v>75</v>
      </c>
      <c r="D1173" s="199" t="s">
        <v>109</v>
      </c>
      <c r="E1173" s="199">
        <v>2002</v>
      </c>
      <c r="F1173" s="199" t="s">
        <v>108</v>
      </c>
      <c r="G1173" s="199">
        <v>1</v>
      </c>
      <c r="H1173" s="208">
        <v>85.316605863552169</v>
      </c>
      <c r="I1173" s="201"/>
    </row>
    <row r="1174" spans="1:9" x14ac:dyDescent="0.45">
      <c r="A1174" s="199">
        <v>99645</v>
      </c>
      <c r="B1174" s="199"/>
      <c r="C1174" s="199">
        <v>75</v>
      </c>
      <c r="D1174" s="199" t="s">
        <v>109</v>
      </c>
      <c r="E1174" s="199">
        <v>2002</v>
      </c>
      <c r="F1174" s="199" t="s">
        <v>108</v>
      </c>
      <c r="G1174" s="199">
        <v>1</v>
      </c>
      <c r="H1174" s="208">
        <v>74.906693853209589</v>
      </c>
      <c r="I1174" s="201"/>
    </row>
    <row r="1175" spans="1:9" x14ac:dyDescent="0.45">
      <c r="A1175" s="199">
        <v>165701</v>
      </c>
      <c r="B1175" s="199"/>
      <c r="C1175" s="199">
        <v>75</v>
      </c>
      <c r="D1175" s="199" t="s">
        <v>109</v>
      </c>
      <c r="E1175" s="199">
        <v>2002</v>
      </c>
      <c r="F1175" s="199" t="s">
        <v>108</v>
      </c>
      <c r="G1175" s="199">
        <v>1</v>
      </c>
      <c r="H1175" s="208">
        <v>194.88094949023551</v>
      </c>
      <c r="I1175" s="201"/>
    </row>
    <row r="1176" spans="1:9" x14ac:dyDescent="0.45">
      <c r="A1176" s="199">
        <v>133959</v>
      </c>
      <c r="B1176" s="199"/>
      <c r="C1176" s="199">
        <v>90</v>
      </c>
      <c r="D1176" s="199" t="s">
        <v>109</v>
      </c>
      <c r="E1176" s="199">
        <v>2002</v>
      </c>
      <c r="F1176" s="199" t="s">
        <v>108</v>
      </c>
      <c r="G1176" s="199">
        <v>1</v>
      </c>
      <c r="H1176" s="208">
        <v>68.464587044763221</v>
      </c>
      <c r="I1176" s="201"/>
    </row>
    <row r="1177" spans="1:9" x14ac:dyDescent="0.45">
      <c r="A1177" s="199">
        <v>120672</v>
      </c>
      <c r="B1177" s="199"/>
      <c r="C1177" s="199">
        <v>50</v>
      </c>
      <c r="D1177" s="199" t="s">
        <v>109</v>
      </c>
      <c r="E1177" s="199">
        <v>2002</v>
      </c>
      <c r="F1177" s="199" t="s">
        <v>108</v>
      </c>
      <c r="G1177" s="199"/>
      <c r="H1177" s="208">
        <v>108.7313579306371</v>
      </c>
      <c r="I1177" s="201"/>
    </row>
    <row r="1178" spans="1:9" x14ac:dyDescent="0.45">
      <c r="A1178" s="199">
        <v>127501</v>
      </c>
      <c r="B1178" s="199"/>
      <c r="C1178" s="199">
        <v>110</v>
      </c>
      <c r="D1178" s="199" t="s">
        <v>109</v>
      </c>
      <c r="E1178" s="199">
        <v>2002</v>
      </c>
      <c r="F1178" s="199" t="s">
        <v>108</v>
      </c>
      <c r="G1178" s="199">
        <v>1</v>
      </c>
      <c r="H1178" s="208">
        <v>120.86847750096661</v>
      </c>
      <c r="I1178" s="201"/>
    </row>
    <row r="1179" spans="1:9" x14ac:dyDescent="0.45">
      <c r="A1179" s="199">
        <v>101967</v>
      </c>
      <c r="B1179" s="199"/>
      <c r="C1179" s="199">
        <v>75</v>
      </c>
      <c r="D1179" s="199" t="s">
        <v>109</v>
      </c>
      <c r="E1179" s="199">
        <v>2002</v>
      </c>
      <c r="F1179" s="199" t="s">
        <v>108</v>
      </c>
      <c r="G1179" s="199"/>
      <c r="H1179" s="208">
        <v>75.089834162924262</v>
      </c>
      <c r="I1179" s="201"/>
    </row>
    <row r="1180" spans="1:9" x14ac:dyDescent="0.45">
      <c r="A1180" s="199">
        <v>134332</v>
      </c>
      <c r="B1180" s="199"/>
      <c r="C1180" s="199">
        <v>90</v>
      </c>
      <c r="D1180" s="199" t="s">
        <v>109</v>
      </c>
      <c r="E1180" s="199">
        <v>2002</v>
      </c>
      <c r="F1180" s="199" t="s">
        <v>108</v>
      </c>
      <c r="G1180" s="199">
        <v>1</v>
      </c>
      <c r="H1180" s="208">
        <v>132.8635431166239</v>
      </c>
      <c r="I1180" s="201"/>
    </row>
    <row r="1181" spans="1:9" x14ac:dyDescent="0.45">
      <c r="A1181" s="199">
        <v>135209</v>
      </c>
      <c r="B1181" s="199"/>
      <c r="C1181" s="199">
        <v>63</v>
      </c>
      <c r="D1181" s="199" t="s">
        <v>111</v>
      </c>
      <c r="E1181" s="199">
        <v>2002</v>
      </c>
      <c r="F1181" s="199" t="s">
        <v>108</v>
      </c>
      <c r="G1181" s="199">
        <v>0</v>
      </c>
      <c r="H1181" s="208">
        <v>159.99228753513279</v>
      </c>
      <c r="I1181" s="201"/>
    </row>
    <row r="1182" spans="1:9" x14ac:dyDescent="0.45">
      <c r="A1182" s="199"/>
      <c r="B1182" s="199"/>
      <c r="C1182" s="199">
        <v>63</v>
      </c>
      <c r="D1182" s="199" t="s">
        <v>124</v>
      </c>
      <c r="E1182" s="199">
        <v>2002</v>
      </c>
      <c r="F1182" s="199"/>
      <c r="G1182" s="199"/>
      <c r="H1182" s="208">
        <v>0.76247922153771996</v>
      </c>
      <c r="I1182" s="201"/>
    </row>
    <row r="1183" spans="1:9" x14ac:dyDescent="0.45">
      <c r="A1183" s="199">
        <v>115750</v>
      </c>
      <c r="B1183" s="199"/>
      <c r="C1183" s="199">
        <v>63</v>
      </c>
      <c r="D1183" s="199" t="s">
        <v>109</v>
      </c>
      <c r="E1183" s="199">
        <v>2002</v>
      </c>
      <c r="F1183" s="199" t="s">
        <v>108</v>
      </c>
      <c r="G1183" s="199"/>
      <c r="H1183" s="208">
        <v>101.9254523645306</v>
      </c>
      <c r="I1183" s="201"/>
    </row>
    <row r="1184" spans="1:9" x14ac:dyDescent="0.45">
      <c r="A1184" s="199">
        <v>115763</v>
      </c>
      <c r="B1184" s="199"/>
      <c r="C1184" s="199">
        <v>90</v>
      </c>
      <c r="D1184" s="199" t="s">
        <v>109</v>
      </c>
      <c r="E1184" s="199">
        <v>2002</v>
      </c>
      <c r="F1184" s="199" t="s">
        <v>108</v>
      </c>
      <c r="G1184" s="199"/>
      <c r="H1184" s="208">
        <v>37.546177998287007</v>
      </c>
      <c r="I1184" s="201"/>
    </row>
    <row r="1185" spans="1:9" x14ac:dyDescent="0.45">
      <c r="A1185" s="199">
        <v>122370</v>
      </c>
      <c r="B1185" s="199"/>
      <c r="C1185" s="199">
        <v>90</v>
      </c>
      <c r="D1185" s="199" t="s">
        <v>109</v>
      </c>
      <c r="E1185" s="199">
        <v>2002</v>
      </c>
      <c r="F1185" s="199" t="s">
        <v>108</v>
      </c>
      <c r="G1185" s="199"/>
      <c r="H1185" s="208">
        <v>135.784402759682</v>
      </c>
      <c r="I1185" s="201"/>
    </row>
    <row r="1186" spans="1:9" x14ac:dyDescent="0.45">
      <c r="A1186" s="199">
        <v>99682</v>
      </c>
      <c r="B1186" s="199"/>
      <c r="C1186" s="199">
        <v>63</v>
      </c>
      <c r="D1186" s="199" t="s">
        <v>109</v>
      </c>
      <c r="E1186" s="199">
        <v>2002</v>
      </c>
      <c r="F1186" s="199" t="s">
        <v>108</v>
      </c>
      <c r="G1186" s="199">
        <v>1</v>
      </c>
      <c r="H1186" s="208">
        <v>41.317293534950807</v>
      </c>
      <c r="I1186" s="201"/>
    </row>
    <row r="1187" spans="1:9" x14ac:dyDescent="0.45">
      <c r="A1187" s="199">
        <v>99681</v>
      </c>
      <c r="B1187" s="199"/>
      <c r="C1187" s="199">
        <v>90</v>
      </c>
      <c r="D1187" s="199" t="s">
        <v>111</v>
      </c>
      <c r="E1187" s="199">
        <v>2002</v>
      </c>
      <c r="F1187" s="199" t="s">
        <v>108</v>
      </c>
      <c r="G1187" s="199">
        <v>0</v>
      </c>
      <c r="H1187" s="208">
        <v>38.431392675085362</v>
      </c>
      <c r="I1187" s="201"/>
    </row>
    <row r="1188" spans="1:9" x14ac:dyDescent="0.45">
      <c r="A1188" s="199">
        <v>133922</v>
      </c>
      <c r="B1188" s="199"/>
      <c r="C1188" s="199">
        <v>90</v>
      </c>
      <c r="D1188" s="199" t="s">
        <v>109</v>
      </c>
      <c r="E1188" s="199">
        <v>2002</v>
      </c>
      <c r="F1188" s="199" t="s">
        <v>108</v>
      </c>
      <c r="G1188" s="199">
        <v>1</v>
      </c>
      <c r="H1188" s="208">
        <v>235.7302292594745</v>
      </c>
      <c r="I1188" s="201"/>
    </row>
    <row r="1189" spans="1:9" x14ac:dyDescent="0.45">
      <c r="A1189" s="199">
        <v>133923</v>
      </c>
      <c r="B1189" s="199"/>
      <c r="C1189" s="199">
        <v>90</v>
      </c>
      <c r="D1189" s="199" t="s">
        <v>109</v>
      </c>
      <c r="E1189" s="199">
        <v>2002</v>
      </c>
      <c r="F1189" s="199" t="s">
        <v>108</v>
      </c>
      <c r="G1189" s="199">
        <v>1</v>
      </c>
      <c r="H1189" s="208">
        <v>238.22940902722959</v>
      </c>
      <c r="I1189" s="201"/>
    </row>
    <row r="1190" spans="1:9" x14ac:dyDescent="0.45">
      <c r="A1190" s="199">
        <v>160832</v>
      </c>
      <c r="B1190" s="199"/>
      <c r="C1190" s="199">
        <v>40</v>
      </c>
      <c r="D1190" s="199" t="s">
        <v>109</v>
      </c>
      <c r="E1190" s="199">
        <v>2002</v>
      </c>
      <c r="F1190" s="199" t="s">
        <v>108</v>
      </c>
      <c r="G1190" s="199">
        <v>1</v>
      </c>
      <c r="H1190" s="208">
        <v>13.92132403768141</v>
      </c>
      <c r="I1190" s="201"/>
    </row>
    <row r="1191" spans="1:9" x14ac:dyDescent="0.45">
      <c r="A1191" s="199">
        <v>134148</v>
      </c>
      <c r="B1191" s="199"/>
      <c r="C1191" s="199">
        <v>160</v>
      </c>
      <c r="D1191" s="199" t="s">
        <v>109</v>
      </c>
      <c r="E1191" s="199">
        <v>2002</v>
      </c>
      <c r="F1191" s="199" t="s">
        <v>108</v>
      </c>
      <c r="G1191" s="199">
        <v>1</v>
      </c>
      <c r="H1191" s="208">
        <v>255.0504037025444</v>
      </c>
      <c r="I1191" s="201" t="s">
        <v>175</v>
      </c>
    </row>
    <row r="1192" spans="1:9" x14ac:dyDescent="0.45">
      <c r="A1192" s="199">
        <v>134162</v>
      </c>
      <c r="B1192" s="199"/>
      <c r="C1192" s="199">
        <v>225</v>
      </c>
      <c r="D1192" s="199" t="s">
        <v>109</v>
      </c>
      <c r="E1192" s="199">
        <v>2002</v>
      </c>
      <c r="F1192" s="199" t="s">
        <v>108</v>
      </c>
      <c r="G1192" s="199">
        <v>1</v>
      </c>
      <c r="H1192" s="208">
        <v>625.90800809432881</v>
      </c>
      <c r="I1192" s="201"/>
    </row>
    <row r="1193" spans="1:9" x14ac:dyDescent="0.45">
      <c r="A1193" s="199">
        <v>134163</v>
      </c>
      <c r="B1193" s="199"/>
      <c r="C1193" s="199">
        <v>225</v>
      </c>
      <c r="D1193" s="199" t="s">
        <v>109</v>
      </c>
      <c r="E1193" s="199">
        <v>2002</v>
      </c>
      <c r="F1193" s="199" t="s">
        <v>108</v>
      </c>
      <c r="G1193" s="199">
        <v>1</v>
      </c>
      <c r="H1193" s="208">
        <v>24.687735903540361</v>
      </c>
      <c r="I1193" s="201"/>
    </row>
    <row r="1194" spans="1:9" x14ac:dyDescent="0.45">
      <c r="A1194" s="199">
        <v>99549</v>
      </c>
      <c r="B1194" s="199"/>
      <c r="C1194" s="199">
        <v>90</v>
      </c>
      <c r="D1194" s="199"/>
      <c r="E1194" s="199">
        <v>2002</v>
      </c>
      <c r="F1194" s="199" t="s">
        <v>108</v>
      </c>
      <c r="G1194" s="199"/>
      <c r="H1194" s="208">
        <v>30.98822057736896</v>
      </c>
      <c r="I1194" s="201"/>
    </row>
    <row r="1195" spans="1:9" x14ac:dyDescent="0.45">
      <c r="A1195" s="199">
        <v>110098</v>
      </c>
      <c r="B1195" s="199"/>
      <c r="C1195" s="199">
        <v>110</v>
      </c>
      <c r="D1195" s="199" t="s">
        <v>109</v>
      </c>
      <c r="E1195" s="199">
        <v>2002</v>
      </c>
      <c r="F1195" s="199" t="s">
        <v>108</v>
      </c>
      <c r="G1195" s="199"/>
      <c r="H1195" s="208">
        <v>143.43987808515459</v>
      </c>
      <c r="I1195" s="201"/>
    </row>
    <row r="1196" spans="1:9" x14ac:dyDescent="0.45">
      <c r="A1196" s="199">
        <v>120143</v>
      </c>
      <c r="B1196" s="199"/>
      <c r="C1196" s="199">
        <v>90</v>
      </c>
      <c r="D1196" s="199" t="s">
        <v>109</v>
      </c>
      <c r="E1196" s="199">
        <v>2002</v>
      </c>
      <c r="F1196" s="199" t="s">
        <v>108</v>
      </c>
      <c r="G1196" s="199"/>
      <c r="H1196" s="208">
        <v>59.380879714443957</v>
      </c>
      <c r="I1196" s="201"/>
    </row>
    <row r="1197" spans="1:9" x14ac:dyDescent="0.45">
      <c r="A1197" s="199">
        <v>99557</v>
      </c>
      <c r="B1197" s="199"/>
      <c r="C1197" s="199">
        <v>110</v>
      </c>
      <c r="D1197" s="199" t="s">
        <v>109</v>
      </c>
      <c r="E1197" s="199">
        <v>2002</v>
      </c>
      <c r="F1197" s="199" t="s">
        <v>108</v>
      </c>
      <c r="G1197" s="199"/>
      <c r="H1197" s="208">
        <v>92.368528662655734</v>
      </c>
      <c r="I1197" s="201"/>
    </row>
    <row r="1198" spans="1:9" x14ac:dyDescent="0.45">
      <c r="A1198" s="199">
        <v>101932</v>
      </c>
      <c r="B1198" s="199"/>
      <c r="C1198" s="199">
        <v>25</v>
      </c>
      <c r="D1198" s="199" t="s">
        <v>109</v>
      </c>
      <c r="E1198" s="199">
        <v>2002</v>
      </c>
      <c r="F1198" s="199" t="s">
        <v>108</v>
      </c>
      <c r="G1198" s="199"/>
      <c r="H1198" s="208">
        <v>38.53081043587629</v>
      </c>
      <c r="I1198" s="201" t="s">
        <v>182</v>
      </c>
    </row>
    <row r="1199" spans="1:9" x14ac:dyDescent="0.45">
      <c r="A1199" s="199">
        <v>125643</v>
      </c>
      <c r="B1199" s="199"/>
      <c r="C1199" s="199">
        <v>90</v>
      </c>
      <c r="D1199" s="199" t="s">
        <v>109</v>
      </c>
      <c r="E1199" s="199">
        <v>2002</v>
      </c>
      <c r="F1199" s="199" t="s">
        <v>108</v>
      </c>
      <c r="G1199" s="199">
        <v>1</v>
      </c>
      <c r="H1199" s="208">
        <v>258.81555071468961</v>
      </c>
      <c r="I1199" s="201"/>
    </row>
    <row r="1200" spans="1:9" x14ac:dyDescent="0.45">
      <c r="A1200" s="199">
        <v>134191</v>
      </c>
      <c r="B1200" s="199"/>
      <c r="C1200" s="199">
        <v>90</v>
      </c>
      <c r="D1200" s="199" t="s">
        <v>109</v>
      </c>
      <c r="E1200" s="199">
        <v>2002</v>
      </c>
      <c r="F1200" s="199" t="s">
        <v>108</v>
      </c>
      <c r="G1200" s="199">
        <v>1</v>
      </c>
      <c r="H1200" s="208">
        <v>4.1713579920494182</v>
      </c>
      <c r="I1200" s="201"/>
    </row>
    <row r="1201" spans="1:16" x14ac:dyDescent="0.45">
      <c r="A1201" s="199">
        <v>134205</v>
      </c>
      <c r="B1201" s="199"/>
      <c r="C1201" s="199">
        <v>90</v>
      </c>
      <c r="D1201" s="199" t="s">
        <v>109</v>
      </c>
      <c r="E1201" s="199">
        <v>2002</v>
      </c>
      <c r="F1201" s="199" t="s">
        <v>108</v>
      </c>
      <c r="G1201" s="199">
        <v>1</v>
      </c>
      <c r="H1201" s="208">
        <v>182.68817580207559</v>
      </c>
      <c r="I1201" s="201"/>
    </row>
    <row r="1202" spans="1:16" x14ac:dyDescent="0.45">
      <c r="A1202" s="199">
        <v>117601</v>
      </c>
      <c r="B1202" s="199"/>
      <c r="C1202" s="199">
        <v>40</v>
      </c>
      <c r="D1202" s="199" t="s">
        <v>109</v>
      </c>
      <c r="E1202" s="199">
        <v>2002</v>
      </c>
      <c r="F1202" s="199" t="s">
        <v>108</v>
      </c>
      <c r="G1202" s="199"/>
      <c r="H1202" s="208">
        <v>48.010052812860863</v>
      </c>
      <c r="I1202" s="201"/>
    </row>
    <row r="1203" spans="1:16" x14ac:dyDescent="0.45">
      <c r="A1203" s="199">
        <v>132264</v>
      </c>
      <c r="B1203" s="199"/>
      <c r="C1203" s="199">
        <v>90</v>
      </c>
      <c r="D1203" s="199" t="s">
        <v>109</v>
      </c>
      <c r="E1203" s="199">
        <v>2002</v>
      </c>
      <c r="F1203" s="199" t="s">
        <v>108</v>
      </c>
      <c r="G1203" s="199">
        <v>1</v>
      </c>
      <c r="H1203" s="208">
        <v>206.71292562682049</v>
      </c>
      <c r="I1203" s="201"/>
    </row>
    <row r="1204" spans="1:16" x14ac:dyDescent="0.45">
      <c r="A1204" s="199">
        <v>134812</v>
      </c>
      <c r="B1204" s="199"/>
      <c r="C1204" s="199">
        <v>160</v>
      </c>
      <c r="D1204" s="199" t="s">
        <v>109</v>
      </c>
      <c r="E1204" s="199">
        <v>2002</v>
      </c>
      <c r="F1204" s="199" t="s">
        <v>108</v>
      </c>
      <c r="G1204" s="199">
        <v>1</v>
      </c>
      <c r="H1204" s="208">
        <v>51.49057472255322</v>
      </c>
      <c r="I1204" s="201"/>
    </row>
    <row r="1205" spans="1:16" x14ac:dyDescent="0.45">
      <c r="A1205" s="199">
        <v>158277</v>
      </c>
      <c r="B1205" s="199"/>
      <c r="C1205" s="199">
        <v>63</v>
      </c>
      <c r="D1205" s="199" t="s">
        <v>109</v>
      </c>
      <c r="E1205" s="199">
        <v>2014</v>
      </c>
      <c r="F1205" s="199" t="s">
        <v>108</v>
      </c>
      <c r="G1205" s="199">
        <v>1</v>
      </c>
      <c r="H1205" s="208">
        <v>393.40912063352698</v>
      </c>
      <c r="I1205" s="201"/>
    </row>
    <row r="1206" spans="1:16" x14ac:dyDescent="0.45">
      <c r="A1206" s="199">
        <v>158275</v>
      </c>
      <c r="B1206" s="199"/>
      <c r="C1206" s="199">
        <v>63</v>
      </c>
      <c r="D1206" s="199" t="s">
        <v>109</v>
      </c>
      <c r="E1206" s="199">
        <v>2018</v>
      </c>
      <c r="F1206" s="199" t="s">
        <v>108</v>
      </c>
      <c r="G1206" s="199">
        <v>1</v>
      </c>
      <c r="H1206" s="208">
        <v>1.038815508025356</v>
      </c>
      <c r="I1206" s="201"/>
    </row>
    <row r="1207" spans="1:16" ht="29.25" x14ac:dyDescent="0.45">
      <c r="A1207" s="199">
        <v>121063</v>
      </c>
      <c r="B1207" s="199"/>
      <c r="C1207" s="199">
        <v>160</v>
      </c>
      <c r="D1207" s="199" t="s">
        <v>109</v>
      </c>
      <c r="E1207" s="199">
        <v>2002</v>
      </c>
      <c r="F1207" s="199" t="s">
        <v>108</v>
      </c>
      <c r="G1207" s="199">
        <v>1</v>
      </c>
      <c r="H1207" s="208">
        <v>388.61610211513403</v>
      </c>
      <c r="I1207" s="201" t="s">
        <v>628</v>
      </c>
    </row>
    <row r="1208" spans="1:16" x14ac:dyDescent="0.45">
      <c r="A1208" s="199"/>
      <c r="B1208" s="199"/>
      <c r="C1208" s="199"/>
      <c r="D1208" s="199"/>
      <c r="E1208" s="199"/>
      <c r="F1208" s="199"/>
      <c r="G1208" s="87" t="s">
        <v>191</v>
      </c>
      <c r="H1208" s="202">
        <f>SUM(H2:H1207)</f>
        <v>105002.00642894373</v>
      </c>
      <c r="I1208" s="89" t="s">
        <v>658</v>
      </c>
    </row>
    <row r="1209" spans="1:16" x14ac:dyDescent="0.45">
      <c r="A1209" s="199"/>
      <c r="B1209" s="199"/>
      <c r="C1209" s="199"/>
      <c r="D1209" s="199"/>
      <c r="E1209" s="199"/>
      <c r="F1209" s="199"/>
      <c r="G1209" s="84" t="s">
        <v>191</v>
      </c>
      <c r="H1209" s="90">
        <v>544481.24980532937</v>
      </c>
      <c r="I1209" s="89" t="s">
        <v>657</v>
      </c>
    </row>
    <row r="1210" spans="1:16" x14ac:dyDescent="0.45"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</row>
    <row r="1211" spans="1:16" x14ac:dyDescent="0.45">
      <c r="G1211" s="215" t="s">
        <v>632</v>
      </c>
      <c r="H1211" s="215"/>
      <c r="I1211" s="215"/>
      <c r="J1211" s="215"/>
      <c r="K1211" s="215"/>
      <c r="L1211" s="215"/>
      <c r="M1211" s="215"/>
      <c r="N1211" s="215"/>
      <c r="O1211" s="89"/>
    </row>
    <row r="1212" spans="1:16" x14ac:dyDescent="0.45">
      <c r="G1212" s="105"/>
      <c r="H1212" s="105"/>
      <c r="I1212" s="105"/>
      <c r="J1212" s="105"/>
      <c r="K1212" s="105"/>
      <c r="L1212" s="105"/>
      <c r="M1212" s="105"/>
      <c r="N1212" s="105"/>
      <c r="O1212" s="89"/>
    </row>
    <row r="1213" spans="1:16" x14ac:dyDescent="0.45">
      <c r="G1213" s="105"/>
      <c r="H1213" s="105"/>
      <c r="I1213" s="105"/>
      <c r="J1213" s="105"/>
      <c r="K1213" s="105"/>
      <c r="L1213" s="105"/>
      <c r="M1213" s="105"/>
      <c r="N1213" s="105"/>
      <c r="O1213" s="89"/>
    </row>
    <row r="1214" spans="1:16" x14ac:dyDescent="0.45">
      <c r="A1214" s="89"/>
      <c r="B1214" s="88" t="s">
        <v>505</v>
      </c>
      <c r="C1214" s="88"/>
      <c r="D1214" s="95"/>
      <c r="E1214" s="93"/>
      <c r="F1214" s="93"/>
      <c r="G1214" s="94"/>
      <c r="H1214" s="94"/>
      <c r="I1214" s="105"/>
      <c r="J1214" s="105"/>
      <c r="K1214" s="105"/>
      <c r="L1214" s="105"/>
      <c r="M1214" s="105"/>
      <c r="N1214" s="105"/>
      <c r="O1214" s="89"/>
    </row>
    <row r="1215" spans="1:16" x14ac:dyDescent="0.45">
      <c r="A1215" s="89"/>
      <c r="B1215" s="89"/>
      <c r="C1215" s="88"/>
      <c r="D1215" s="95"/>
      <c r="E1215" s="93"/>
      <c r="F1215" s="93"/>
      <c r="G1215" s="94"/>
      <c r="H1215" s="94"/>
      <c r="I1215" s="105"/>
      <c r="J1215" s="105"/>
      <c r="K1215" s="105"/>
      <c r="L1215" s="105"/>
      <c r="M1215" s="105"/>
      <c r="N1215" s="105"/>
      <c r="O1215" s="89"/>
    </row>
    <row r="1216" spans="1:16" ht="42" customHeight="1" x14ac:dyDescent="0.45">
      <c r="A1216" s="304"/>
      <c r="B1216" s="304"/>
      <c r="C1216" s="304"/>
      <c r="D1216" s="304" t="s">
        <v>627</v>
      </c>
      <c r="E1216" s="304"/>
      <c r="F1216" s="344"/>
      <c r="G1216" s="304" t="s">
        <v>506</v>
      </c>
      <c r="H1216" s="304"/>
      <c r="I1216" s="105"/>
      <c r="J1216" s="105"/>
      <c r="K1216" s="105"/>
      <c r="L1216" s="105"/>
      <c r="M1216" s="105"/>
      <c r="N1216" s="105"/>
      <c r="O1216" s="89"/>
    </row>
    <row r="1217" spans="1:15" x14ac:dyDescent="0.45">
      <c r="A1217" s="345" t="s">
        <v>629</v>
      </c>
      <c r="B1217" s="345"/>
      <c r="C1217" s="345"/>
      <c r="D1217" s="346">
        <f>H1208-H1207</f>
        <v>104613.39032682859</v>
      </c>
      <c r="E1217" s="347"/>
      <c r="F1217" s="347"/>
      <c r="G1217" s="348">
        <f>D1217*150</f>
        <v>15692008.549024289</v>
      </c>
      <c r="H1217" s="348"/>
      <c r="I1217" s="105"/>
      <c r="J1217" s="105"/>
      <c r="K1217" s="105"/>
      <c r="L1217" s="105"/>
      <c r="M1217" s="105"/>
      <c r="N1217" s="105"/>
      <c r="O1217" s="89"/>
    </row>
    <row r="1218" spans="1:15" x14ac:dyDescent="0.45">
      <c r="A1218" s="354" t="s">
        <v>630</v>
      </c>
      <c r="B1218" s="355"/>
      <c r="C1218" s="356"/>
      <c r="D1218" s="357">
        <f>G1218/150</f>
        <v>1.4896731714035074</v>
      </c>
      <c r="E1218" s="358"/>
      <c r="F1218" s="358"/>
      <c r="G1218" s="348">
        <f>A1229*12-G1217</f>
        <v>223.45097571052611</v>
      </c>
      <c r="H1218" s="348"/>
      <c r="I1218" s="105"/>
      <c r="J1218" s="105"/>
      <c r="K1218" s="105"/>
      <c r="L1218" s="105"/>
      <c r="M1218" s="105"/>
      <c r="N1218" s="105"/>
      <c r="O1218" s="89"/>
    </row>
    <row r="1219" spans="1:15" x14ac:dyDescent="0.45">
      <c r="A1219" s="350" t="s">
        <v>191</v>
      </c>
      <c r="B1219" s="350"/>
      <c r="C1219" s="350"/>
      <c r="D1219" s="351">
        <f>SUM(D1217:F1218)</f>
        <v>104614.88</v>
      </c>
      <c r="E1219" s="351"/>
      <c r="F1219" s="352"/>
      <c r="G1219" s="353">
        <f>SUM(G1217:H1218)</f>
        <v>15692232</v>
      </c>
      <c r="H1219" s="353"/>
      <c r="I1219" s="105"/>
      <c r="J1219" s="105"/>
      <c r="K1219" s="105"/>
      <c r="L1219" s="105"/>
      <c r="M1219" s="105"/>
      <c r="N1219" s="105"/>
      <c r="O1219" s="89"/>
    </row>
    <row r="1220" spans="1:15" x14ac:dyDescent="0.45">
      <c r="A1220" s="89"/>
      <c r="B1220" s="89"/>
      <c r="C1220" s="89"/>
      <c r="D1220" s="89"/>
      <c r="E1220" s="89"/>
      <c r="F1220" s="89"/>
      <c r="G1220" s="89"/>
      <c r="H1220" s="89"/>
      <c r="I1220" s="105"/>
      <c r="J1220" s="105"/>
      <c r="K1220" s="105"/>
      <c r="L1220" s="105"/>
      <c r="M1220" s="105"/>
      <c r="N1220" s="105"/>
      <c r="O1220" s="89"/>
    </row>
    <row r="1221" spans="1:15" x14ac:dyDescent="0.45">
      <c r="A1221" s="349" t="s">
        <v>631</v>
      </c>
      <c r="B1221" s="349"/>
      <c r="C1221" s="349"/>
      <c r="D1221" s="349"/>
      <c r="E1221" s="349"/>
      <c r="F1221" s="349"/>
      <c r="G1221" s="97"/>
      <c r="H1221" s="89"/>
    </row>
    <row r="1222" spans="1:15" x14ac:dyDescent="0.45">
      <c r="A1222" s="349"/>
      <c r="B1222" s="349"/>
      <c r="C1222" s="349"/>
      <c r="D1222" s="349"/>
      <c r="E1222" s="349"/>
      <c r="F1222" s="349"/>
      <c r="G1222" s="89"/>
      <c r="H1222" s="89"/>
    </row>
    <row r="1224" spans="1:15" x14ac:dyDescent="0.45">
      <c r="A1224" s="326" t="s">
        <v>193</v>
      </c>
      <c r="B1224" s="326"/>
      <c r="C1224" s="326"/>
      <c r="D1224" s="326"/>
      <c r="E1224" s="326"/>
      <c r="F1224" s="326"/>
      <c r="G1224" s="89"/>
      <c r="H1224" s="89"/>
      <c r="I1224" s="89"/>
      <c r="J1224" s="89"/>
      <c r="K1224" s="89"/>
      <c r="L1224" s="89"/>
      <c r="M1224" s="89"/>
      <c r="N1224" s="89"/>
      <c r="O1224" s="89"/>
    </row>
    <row r="1225" spans="1:15" x14ac:dyDescent="0.45">
      <c r="A1225" s="89"/>
      <c r="B1225" s="107"/>
      <c r="C1225" s="107"/>
      <c r="D1225" s="107"/>
      <c r="E1225" s="88"/>
      <c r="F1225" s="88"/>
      <c r="G1225" s="88"/>
      <c r="H1225" s="88"/>
      <c r="I1225" s="89"/>
      <c r="J1225" s="89"/>
      <c r="K1225" s="89"/>
      <c r="L1225" s="89"/>
      <c r="M1225" s="89"/>
      <c r="N1225" s="89"/>
      <c r="O1225" s="89"/>
    </row>
    <row r="1226" spans="1:15" ht="15" customHeight="1" x14ac:dyDescent="0.45">
      <c r="A1226" s="304" t="s">
        <v>197</v>
      </c>
      <c r="B1226" s="304"/>
      <c r="C1226" s="304" t="s">
        <v>194</v>
      </c>
      <c r="D1226" s="315" t="s">
        <v>198</v>
      </c>
      <c r="E1226" s="304" t="s">
        <v>627</v>
      </c>
      <c r="F1226" s="304"/>
      <c r="G1226" s="304"/>
      <c r="H1226" s="335" t="s">
        <v>192</v>
      </c>
      <c r="I1226" s="336"/>
      <c r="J1226" s="337"/>
      <c r="K1226" s="304" t="s">
        <v>195</v>
      </c>
      <c r="L1226" s="304"/>
      <c r="M1226" s="304"/>
      <c r="N1226" s="304" t="s">
        <v>196</v>
      </c>
      <c r="O1226" s="304"/>
    </row>
    <row r="1227" spans="1:15" x14ac:dyDescent="0.45">
      <c r="A1227" s="304"/>
      <c r="B1227" s="304"/>
      <c r="C1227" s="304"/>
      <c r="D1227" s="316"/>
      <c r="E1227" s="304"/>
      <c r="F1227" s="304"/>
      <c r="G1227" s="304"/>
      <c r="H1227" s="338"/>
      <c r="I1227" s="339"/>
      <c r="J1227" s="340"/>
      <c r="K1227" s="304"/>
      <c r="L1227" s="304"/>
      <c r="M1227" s="304"/>
      <c r="N1227" s="304"/>
      <c r="O1227" s="304"/>
    </row>
    <row r="1228" spans="1:15" ht="48.7" customHeight="1" x14ac:dyDescent="0.45">
      <c r="A1228" s="304"/>
      <c r="B1228" s="304"/>
      <c r="C1228" s="304"/>
      <c r="D1228" s="317"/>
      <c r="E1228" s="304"/>
      <c r="F1228" s="304"/>
      <c r="G1228" s="304"/>
      <c r="H1228" s="341"/>
      <c r="I1228" s="342"/>
      <c r="J1228" s="343"/>
      <c r="K1228" s="304"/>
      <c r="L1228" s="304"/>
      <c r="M1228" s="304"/>
      <c r="N1228" s="304"/>
      <c r="O1228" s="304"/>
    </row>
    <row r="1229" spans="1:15" x14ac:dyDescent="0.45">
      <c r="A1229" s="327">
        <v>1307686</v>
      </c>
      <c r="B1229" s="327"/>
      <c r="C1229" s="98">
        <f>A1229/150</f>
        <v>8717.9066666666658</v>
      </c>
      <c r="D1229" s="100">
        <f>C1229/H1209</f>
        <v>1.6011399235113449E-2</v>
      </c>
      <c r="E1229" s="328">
        <f>C1229*12</f>
        <v>104614.87999999999</v>
      </c>
      <c r="F1229" s="329"/>
      <c r="G1229" s="330"/>
      <c r="H1229" s="308">
        <f>E1229*150</f>
        <v>15692231.999999998</v>
      </c>
      <c r="I1229" s="331"/>
      <c r="J1229" s="309"/>
      <c r="K1229" s="332">
        <f>E1229/H1209</f>
        <v>0.1921367908213614</v>
      </c>
      <c r="L1229" s="332"/>
      <c r="M1229" s="332"/>
      <c r="N1229" s="333">
        <f>E1229/C1229</f>
        <v>12</v>
      </c>
      <c r="O1229" s="334"/>
    </row>
  </sheetData>
  <mergeCells count="26">
    <mergeCell ref="A1221:F1222"/>
    <mergeCell ref="A1219:C1219"/>
    <mergeCell ref="D1219:F1219"/>
    <mergeCell ref="G1219:H1219"/>
    <mergeCell ref="A1218:C1218"/>
    <mergeCell ref="D1218:F1218"/>
    <mergeCell ref="G1218:H1218"/>
    <mergeCell ref="A1216:C1216"/>
    <mergeCell ref="D1216:F1216"/>
    <mergeCell ref="G1216:H1216"/>
    <mergeCell ref="A1217:C1217"/>
    <mergeCell ref="D1217:F1217"/>
    <mergeCell ref="G1217:H1217"/>
    <mergeCell ref="K1226:M1228"/>
    <mergeCell ref="N1226:O1228"/>
    <mergeCell ref="A1229:B1229"/>
    <mergeCell ref="E1229:G1229"/>
    <mergeCell ref="H1229:J1229"/>
    <mergeCell ref="K1229:M1229"/>
    <mergeCell ref="N1229:O1229"/>
    <mergeCell ref="H1226:J1228"/>
    <mergeCell ref="A1224:F1224"/>
    <mergeCell ref="A1226:B1228"/>
    <mergeCell ref="C1226:C1228"/>
    <mergeCell ref="D1226:D1228"/>
    <mergeCell ref="E1226:G1228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99A94-A97C-455F-8802-90BC33FC2B7B}">
  <sheetPr>
    <tabColor theme="3" tint="0.39997558519241921"/>
  </sheetPr>
  <dimension ref="A1:N310"/>
  <sheetViews>
    <sheetView topLeftCell="A295" workbookViewId="0">
      <selection activeCell="F326" sqref="F326"/>
    </sheetView>
  </sheetViews>
  <sheetFormatPr defaultRowHeight="14.25" x14ac:dyDescent="0.45"/>
  <cols>
    <col min="1" max="1" width="9.796875" bestFit="1" customWidth="1"/>
    <col min="2" max="2" width="14.53125" customWidth="1"/>
    <col min="3" max="4" width="13.46484375" customWidth="1"/>
    <col min="5" max="5" width="13.73046875" customWidth="1"/>
    <col min="6" max="6" width="16.19921875" customWidth="1"/>
  </cols>
  <sheetData>
    <row r="1" spans="1:6" x14ac:dyDescent="0.45">
      <c r="A1" s="104" t="s">
        <v>201</v>
      </c>
      <c r="B1" s="104" t="s">
        <v>216</v>
      </c>
      <c r="C1" s="104" t="s">
        <v>202</v>
      </c>
      <c r="D1" s="104" t="s">
        <v>107</v>
      </c>
      <c r="E1" s="104" t="s">
        <v>105</v>
      </c>
      <c r="F1" s="104" t="s">
        <v>200</v>
      </c>
    </row>
    <row r="2" spans="1:6" x14ac:dyDescent="0.45">
      <c r="A2" s="199">
        <v>13911</v>
      </c>
      <c r="B2" s="199">
        <v>90</v>
      </c>
      <c r="C2" s="200">
        <v>90.054006605504682</v>
      </c>
      <c r="D2" s="199"/>
      <c r="E2" s="199"/>
      <c r="F2" s="199">
        <v>2010</v>
      </c>
    </row>
    <row r="3" spans="1:6" x14ac:dyDescent="0.45">
      <c r="A3" s="199">
        <v>13907</v>
      </c>
      <c r="B3" s="199">
        <v>110</v>
      </c>
      <c r="C3" s="200">
        <v>123.212164170752</v>
      </c>
      <c r="D3" s="199"/>
      <c r="E3" s="199" t="s">
        <v>109</v>
      </c>
      <c r="F3" s="199">
        <v>2018</v>
      </c>
    </row>
    <row r="4" spans="1:6" x14ac:dyDescent="0.45">
      <c r="A4" s="199">
        <v>13897</v>
      </c>
      <c r="B4" s="199">
        <v>800</v>
      </c>
      <c r="C4" s="200">
        <v>536.28617866741706</v>
      </c>
      <c r="D4" s="199"/>
      <c r="E4" s="199" t="s">
        <v>115</v>
      </c>
      <c r="F4" s="199">
        <v>1995</v>
      </c>
    </row>
    <row r="5" spans="1:6" x14ac:dyDescent="0.45">
      <c r="A5" s="199">
        <v>13899</v>
      </c>
      <c r="B5" s="199">
        <v>800</v>
      </c>
      <c r="C5" s="200">
        <v>490.42929075580253</v>
      </c>
      <c r="D5" s="199"/>
      <c r="E5" s="199" t="s">
        <v>115</v>
      </c>
      <c r="F5" s="199">
        <v>1995</v>
      </c>
    </row>
    <row r="6" spans="1:6" x14ac:dyDescent="0.45">
      <c r="A6" s="199"/>
      <c r="B6" s="199">
        <v>150</v>
      </c>
      <c r="C6" s="200">
        <v>190.94425176165521</v>
      </c>
      <c r="D6" s="199"/>
      <c r="E6" s="199" t="s">
        <v>112</v>
      </c>
      <c r="F6" s="199">
        <v>1901</v>
      </c>
    </row>
    <row r="7" spans="1:6" x14ac:dyDescent="0.45">
      <c r="A7" s="199"/>
      <c r="B7" s="199">
        <v>150</v>
      </c>
      <c r="C7" s="200">
        <v>274.51676916741837</v>
      </c>
      <c r="D7" s="199"/>
      <c r="E7" s="199" t="s">
        <v>112</v>
      </c>
      <c r="F7" s="199">
        <v>1901</v>
      </c>
    </row>
    <row r="8" spans="1:6" x14ac:dyDescent="0.45">
      <c r="A8" s="199">
        <v>13879</v>
      </c>
      <c r="B8" s="199">
        <v>110</v>
      </c>
      <c r="C8" s="200">
        <v>312.47518733151958</v>
      </c>
      <c r="D8" s="199"/>
      <c r="E8" s="199" t="s">
        <v>109</v>
      </c>
      <c r="F8" s="199">
        <v>2002</v>
      </c>
    </row>
    <row r="9" spans="1:6" x14ac:dyDescent="0.45">
      <c r="A9" s="199"/>
      <c r="B9" s="199">
        <v>110</v>
      </c>
      <c r="C9" s="200">
        <v>131.19877963613541</v>
      </c>
      <c r="D9" s="199"/>
      <c r="E9" s="199" t="s">
        <v>109</v>
      </c>
      <c r="F9" s="199">
        <v>2002</v>
      </c>
    </row>
    <row r="10" spans="1:6" x14ac:dyDescent="0.45">
      <c r="A10" s="199">
        <v>13705</v>
      </c>
      <c r="B10" s="199">
        <v>160</v>
      </c>
      <c r="C10" s="200">
        <v>64.481770494531361</v>
      </c>
      <c r="D10" s="199"/>
      <c r="E10" s="199" t="s">
        <v>109</v>
      </c>
      <c r="F10" s="199">
        <v>2015</v>
      </c>
    </row>
    <row r="11" spans="1:6" x14ac:dyDescent="0.45">
      <c r="A11" s="199">
        <v>13725</v>
      </c>
      <c r="B11" s="199">
        <v>150</v>
      </c>
      <c r="C11" s="200">
        <v>132.5206244839419</v>
      </c>
      <c r="D11" s="199"/>
      <c r="E11" s="199" t="s">
        <v>112</v>
      </c>
      <c r="F11" s="199">
        <v>1901</v>
      </c>
    </row>
    <row r="12" spans="1:6" x14ac:dyDescent="0.45">
      <c r="A12" s="199">
        <v>13893</v>
      </c>
      <c r="B12" s="199">
        <v>160</v>
      </c>
      <c r="C12" s="200">
        <v>65.739351046033704</v>
      </c>
      <c r="D12" s="199"/>
      <c r="E12" s="199" t="s">
        <v>109</v>
      </c>
      <c r="F12" s="199">
        <v>2015</v>
      </c>
    </row>
    <row r="13" spans="1:6" x14ac:dyDescent="0.45">
      <c r="A13" s="199">
        <v>13723</v>
      </c>
      <c r="B13" s="199">
        <v>150</v>
      </c>
      <c r="C13" s="200">
        <v>255.88102218457769</v>
      </c>
      <c r="D13" s="199"/>
      <c r="E13" s="199" t="s">
        <v>112</v>
      </c>
      <c r="F13" s="199">
        <v>1901</v>
      </c>
    </row>
    <row r="14" spans="1:6" x14ac:dyDescent="0.45">
      <c r="A14" s="199">
        <v>13855</v>
      </c>
      <c r="B14" s="199">
        <v>110</v>
      </c>
      <c r="C14" s="200">
        <v>107.61090775315159</v>
      </c>
      <c r="D14" s="199"/>
      <c r="E14" s="199" t="s">
        <v>109</v>
      </c>
      <c r="F14" s="199">
        <v>2009</v>
      </c>
    </row>
    <row r="15" spans="1:6" x14ac:dyDescent="0.45">
      <c r="A15" s="199">
        <v>13831</v>
      </c>
      <c r="B15" s="199">
        <v>110</v>
      </c>
      <c r="C15" s="200">
        <v>640.1875490120749</v>
      </c>
      <c r="D15" s="199"/>
      <c r="E15" s="199" t="s">
        <v>109</v>
      </c>
      <c r="F15" s="199">
        <v>2011</v>
      </c>
    </row>
    <row r="16" spans="1:6" x14ac:dyDescent="0.45">
      <c r="A16" s="199">
        <v>13819</v>
      </c>
      <c r="B16" s="199">
        <v>225</v>
      </c>
      <c r="C16" s="200">
        <v>1466.1023372936611</v>
      </c>
      <c r="D16" s="199"/>
      <c r="E16" s="199" t="s">
        <v>109</v>
      </c>
      <c r="F16" s="199">
        <v>2009</v>
      </c>
    </row>
    <row r="17" spans="1:6" x14ac:dyDescent="0.45">
      <c r="A17" s="199">
        <v>13819</v>
      </c>
      <c r="B17" s="199">
        <v>225</v>
      </c>
      <c r="C17" s="200">
        <v>0.99737739130936598</v>
      </c>
      <c r="D17" s="199"/>
      <c r="E17" s="199" t="s">
        <v>109</v>
      </c>
      <c r="F17" s="199">
        <v>2009</v>
      </c>
    </row>
    <row r="18" spans="1:6" x14ac:dyDescent="0.45">
      <c r="A18" s="199">
        <v>13863</v>
      </c>
      <c r="B18" s="199">
        <v>90</v>
      </c>
      <c r="C18" s="200">
        <v>16.527983387002141</v>
      </c>
      <c r="D18" s="199"/>
      <c r="E18" s="199" t="s">
        <v>109</v>
      </c>
      <c r="F18" s="199">
        <v>2008</v>
      </c>
    </row>
    <row r="19" spans="1:6" x14ac:dyDescent="0.45">
      <c r="A19" s="199">
        <v>13748</v>
      </c>
      <c r="B19" s="199">
        <v>110</v>
      </c>
      <c r="C19" s="200">
        <v>99.555455766728358</v>
      </c>
      <c r="D19" s="199"/>
      <c r="E19" s="199" t="s">
        <v>109</v>
      </c>
      <c r="F19" s="199">
        <v>2017</v>
      </c>
    </row>
    <row r="20" spans="1:6" x14ac:dyDescent="0.45">
      <c r="A20" s="199">
        <v>13748</v>
      </c>
      <c r="B20" s="199">
        <v>110</v>
      </c>
      <c r="C20" s="200">
        <v>372.67329210468341</v>
      </c>
      <c r="D20" s="199"/>
      <c r="E20" s="199" t="s">
        <v>109</v>
      </c>
      <c r="F20" s="199">
        <v>2006</v>
      </c>
    </row>
    <row r="21" spans="1:6" x14ac:dyDescent="0.45">
      <c r="A21" s="199">
        <v>13897</v>
      </c>
      <c r="B21" s="199">
        <v>800</v>
      </c>
      <c r="C21" s="200">
        <v>78.914559187947532</v>
      </c>
      <c r="D21" s="199"/>
      <c r="E21" s="199" t="s">
        <v>115</v>
      </c>
      <c r="F21" s="199">
        <v>1995</v>
      </c>
    </row>
    <row r="22" spans="1:6" x14ac:dyDescent="0.45">
      <c r="A22" s="199">
        <v>13699</v>
      </c>
      <c r="B22" s="199">
        <v>200</v>
      </c>
      <c r="C22" s="200">
        <v>2176.1452661470598</v>
      </c>
      <c r="D22" s="199"/>
      <c r="E22" s="199" t="s">
        <v>109</v>
      </c>
      <c r="F22" s="199">
        <v>2009</v>
      </c>
    </row>
    <row r="23" spans="1:6" x14ac:dyDescent="0.45">
      <c r="A23" s="199">
        <v>13899</v>
      </c>
      <c r="B23" s="199">
        <v>800</v>
      </c>
      <c r="C23" s="200">
        <v>90.320480740706898</v>
      </c>
      <c r="D23" s="199"/>
      <c r="E23" s="199" t="s">
        <v>115</v>
      </c>
      <c r="F23" s="199">
        <v>1995</v>
      </c>
    </row>
    <row r="24" spans="1:6" x14ac:dyDescent="0.45">
      <c r="A24" s="199">
        <v>13843</v>
      </c>
      <c r="B24" s="199">
        <v>110</v>
      </c>
      <c r="C24" s="200">
        <v>90.550837990096554</v>
      </c>
      <c r="D24" s="199"/>
      <c r="E24" s="199" t="s">
        <v>109</v>
      </c>
      <c r="F24" s="199">
        <v>2018</v>
      </c>
    </row>
    <row r="25" spans="1:6" x14ac:dyDescent="0.45">
      <c r="A25" s="199">
        <v>13823</v>
      </c>
      <c r="B25" s="199">
        <v>125</v>
      </c>
      <c r="C25" s="200">
        <v>101.1298898768967</v>
      </c>
      <c r="D25" s="199"/>
      <c r="E25" s="199" t="s">
        <v>109</v>
      </c>
      <c r="F25" s="199">
        <v>2008</v>
      </c>
    </row>
    <row r="26" spans="1:6" x14ac:dyDescent="0.45">
      <c r="A26" s="199">
        <v>13867</v>
      </c>
      <c r="B26" s="199">
        <v>125</v>
      </c>
      <c r="C26" s="200">
        <v>3.4361383264613972</v>
      </c>
      <c r="D26" s="199"/>
      <c r="E26" s="199" t="s">
        <v>109</v>
      </c>
      <c r="F26" s="199">
        <v>2007</v>
      </c>
    </row>
    <row r="27" spans="1:6" x14ac:dyDescent="0.45">
      <c r="A27" s="199">
        <v>13821</v>
      </c>
      <c r="B27" s="199">
        <v>125</v>
      </c>
      <c r="C27" s="200">
        <v>211.45087036356131</v>
      </c>
      <c r="D27" s="199"/>
      <c r="E27" s="199" t="s">
        <v>109</v>
      </c>
      <c r="F27" s="199">
        <v>2008</v>
      </c>
    </row>
    <row r="28" spans="1:6" x14ac:dyDescent="0.45">
      <c r="A28" s="199">
        <v>13711</v>
      </c>
      <c r="B28" s="199">
        <v>0</v>
      </c>
      <c r="C28" s="200">
        <v>5.9075665910242119</v>
      </c>
      <c r="D28" s="199"/>
      <c r="E28" s="199"/>
      <c r="F28" s="199">
        <v>0</v>
      </c>
    </row>
    <row r="29" spans="1:6" x14ac:dyDescent="0.45">
      <c r="A29" s="199">
        <v>13713</v>
      </c>
      <c r="B29" s="199">
        <v>110</v>
      </c>
      <c r="C29" s="200">
        <v>255.9499425002966</v>
      </c>
      <c r="D29" s="199"/>
      <c r="E29" s="199" t="s">
        <v>109</v>
      </c>
      <c r="F29" s="199">
        <v>2016</v>
      </c>
    </row>
    <row r="30" spans="1:6" x14ac:dyDescent="0.45">
      <c r="A30" s="199">
        <v>13715</v>
      </c>
      <c r="B30" s="199">
        <v>110</v>
      </c>
      <c r="C30" s="200">
        <v>755.15185158655743</v>
      </c>
      <c r="D30" s="199"/>
      <c r="E30" s="199" t="s">
        <v>109</v>
      </c>
      <c r="F30" s="199">
        <v>2006</v>
      </c>
    </row>
    <row r="31" spans="1:6" x14ac:dyDescent="0.45">
      <c r="A31" s="199">
        <v>13717</v>
      </c>
      <c r="B31" s="199">
        <v>110</v>
      </c>
      <c r="C31" s="200">
        <v>101.5586875358056</v>
      </c>
      <c r="D31" s="199"/>
      <c r="E31" s="199" t="s">
        <v>109</v>
      </c>
      <c r="F31" s="199">
        <v>2009</v>
      </c>
    </row>
    <row r="32" spans="1:6" x14ac:dyDescent="0.45">
      <c r="A32" s="199">
        <v>13691</v>
      </c>
      <c r="B32" s="199">
        <v>90</v>
      </c>
      <c r="C32" s="200">
        <v>402.6346664581086</v>
      </c>
      <c r="D32" s="199"/>
      <c r="E32" s="199" t="s">
        <v>109</v>
      </c>
      <c r="F32" s="199">
        <v>2006</v>
      </c>
    </row>
    <row r="33" spans="1:6" x14ac:dyDescent="0.45">
      <c r="A33" s="199">
        <v>13695</v>
      </c>
      <c r="B33" s="199">
        <v>110</v>
      </c>
      <c r="C33" s="200">
        <v>1620.1176278093251</v>
      </c>
      <c r="D33" s="199"/>
      <c r="E33" s="199" t="s">
        <v>109</v>
      </c>
      <c r="F33" s="199">
        <v>2009</v>
      </c>
    </row>
    <row r="34" spans="1:6" x14ac:dyDescent="0.45">
      <c r="A34" s="199">
        <v>13703</v>
      </c>
      <c r="B34" s="199">
        <v>110</v>
      </c>
      <c r="C34" s="200">
        <v>87.609737000058061</v>
      </c>
      <c r="D34" s="199"/>
      <c r="E34" s="199" t="s">
        <v>109</v>
      </c>
      <c r="F34" s="199">
        <v>2009</v>
      </c>
    </row>
    <row r="35" spans="1:6" x14ac:dyDescent="0.45">
      <c r="A35" s="199">
        <v>13709</v>
      </c>
      <c r="B35" s="199">
        <v>110</v>
      </c>
      <c r="C35" s="200">
        <v>11.25470289917757</v>
      </c>
      <c r="D35" s="199"/>
      <c r="E35" s="199" t="s">
        <v>109</v>
      </c>
      <c r="F35" s="199">
        <v>2009</v>
      </c>
    </row>
    <row r="36" spans="1:6" x14ac:dyDescent="0.45">
      <c r="A36" s="199">
        <v>13744</v>
      </c>
      <c r="B36" s="199">
        <v>75</v>
      </c>
      <c r="C36" s="200">
        <v>150.98605357476299</v>
      </c>
      <c r="D36" s="199"/>
      <c r="E36" s="199" t="s">
        <v>109</v>
      </c>
      <c r="F36" s="199">
        <v>2009</v>
      </c>
    </row>
    <row r="37" spans="1:6" x14ac:dyDescent="0.45">
      <c r="A37" s="199">
        <v>13737</v>
      </c>
      <c r="B37" s="199">
        <v>110</v>
      </c>
      <c r="C37" s="200">
        <v>1939.2120123629379</v>
      </c>
      <c r="D37" s="199" t="s">
        <v>109</v>
      </c>
      <c r="E37" s="199" t="s">
        <v>109</v>
      </c>
      <c r="F37" s="199">
        <v>0</v>
      </c>
    </row>
    <row r="38" spans="1:6" x14ac:dyDescent="0.45">
      <c r="A38" s="199">
        <v>13742</v>
      </c>
      <c r="B38" s="199">
        <v>110</v>
      </c>
      <c r="C38" s="200">
        <v>677.01245716737537</v>
      </c>
      <c r="D38" s="199"/>
      <c r="E38" s="199" t="s">
        <v>109</v>
      </c>
      <c r="F38" s="199">
        <v>2011</v>
      </c>
    </row>
    <row r="39" spans="1:6" x14ac:dyDescent="0.45">
      <c r="A39" s="199">
        <v>13741</v>
      </c>
      <c r="B39" s="199">
        <v>110</v>
      </c>
      <c r="C39" s="200">
        <v>84.054090390541006</v>
      </c>
      <c r="D39" s="199"/>
      <c r="E39" s="199" t="s">
        <v>109</v>
      </c>
      <c r="F39" s="199">
        <v>2010</v>
      </c>
    </row>
    <row r="40" spans="1:6" x14ac:dyDescent="0.45">
      <c r="A40" s="199">
        <v>13735</v>
      </c>
      <c r="B40" s="199">
        <v>110</v>
      </c>
      <c r="C40" s="200">
        <v>340.31579104068157</v>
      </c>
      <c r="D40" s="199"/>
      <c r="E40" s="199" t="s">
        <v>109</v>
      </c>
      <c r="F40" s="199">
        <v>2017</v>
      </c>
    </row>
    <row r="41" spans="1:6" x14ac:dyDescent="0.45">
      <c r="A41" s="199">
        <v>13746</v>
      </c>
      <c r="B41" s="199">
        <v>110</v>
      </c>
      <c r="C41" s="200">
        <v>700.28944610595772</v>
      </c>
      <c r="D41" s="199"/>
      <c r="E41" s="199" t="s">
        <v>109</v>
      </c>
      <c r="F41" s="199">
        <v>2009</v>
      </c>
    </row>
    <row r="42" spans="1:6" x14ac:dyDescent="0.45">
      <c r="A42" s="199">
        <v>13913</v>
      </c>
      <c r="B42" s="199">
        <v>75</v>
      </c>
      <c r="C42" s="200">
        <v>79.493532119804172</v>
      </c>
      <c r="D42" s="199"/>
      <c r="E42" s="199" t="s">
        <v>109</v>
      </c>
      <c r="F42" s="199">
        <v>2009</v>
      </c>
    </row>
    <row r="43" spans="1:6" x14ac:dyDescent="0.45">
      <c r="A43" s="199">
        <v>13915</v>
      </c>
      <c r="B43" s="199">
        <v>110</v>
      </c>
      <c r="C43" s="200">
        <v>88.121037759304699</v>
      </c>
      <c r="D43" s="199"/>
      <c r="E43" s="199" t="s">
        <v>109</v>
      </c>
      <c r="F43" s="199">
        <v>2009</v>
      </c>
    </row>
    <row r="44" spans="1:6" x14ac:dyDescent="0.45">
      <c r="A44" s="199">
        <v>13697</v>
      </c>
      <c r="B44" s="199">
        <v>63</v>
      </c>
      <c r="C44" s="200">
        <v>91.366741699190101</v>
      </c>
      <c r="D44" s="199"/>
      <c r="E44" s="199" t="s">
        <v>109</v>
      </c>
      <c r="F44" s="199">
        <v>2009</v>
      </c>
    </row>
    <row r="45" spans="1:6" x14ac:dyDescent="0.45">
      <c r="A45" s="199">
        <v>13727</v>
      </c>
      <c r="B45" s="199">
        <v>110</v>
      </c>
      <c r="C45" s="200">
        <v>56.987466305308033</v>
      </c>
      <c r="D45" s="199"/>
      <c r="E45" s="199" t="s">
        <v>109</v>
      </c>
      <c r="F45" s="199">
        <v>2017</v>
      </c>
    </row>
    <row r="46" spans="1:6" x14ac:dyDescent="0.45">
      <c r="A46" s="199">
        <v>13727</v>
      </c>
      <c r="B46" s="199">
        <v>110</v>
      </c>
      <c r="C46" s="200">
        <v>276.60444856648678</v>
      </c>
      <c r="D46" s="199"/>
      <c r="E46" s="199" t="s">
        <v>109</v>
      </c>
      <c r="F46" s="199">
        <v>2017</v>
      </c>
    </row>
    <row r="47" spans="1:6" x14ac:dyDescent="0.45">
      <c r="A47" s="199">
        <v>13693</v>
      </c>
      <c r="B47" s="199">
        <v>110</v>
      </c>
      <c r="C47" s="200">
        <v>143.4275905471757</v>
      </c>
      <c r="D47" s="199" t="s">
        <v>109</v>
      </c>
      <c r="E47" s="199" t="s">
        <v>109</v>
      </c>
      <c r="F47" s="199">
        <v>0</v>
      </c>
    </row>
    <row r="48" spans="1:6" x14ac:dyDescent="0.45">
      <c r="A48" s="199">
        <v>13701</v>
      </c>
      <c r="B48" s="199">
        <v>110</v>
      </c>
      <c r="C48" s="200">
        <v>143.63461513088069</v>
      </c>
      <c r="D48" s="199"/>
      <c r="E48" s="199" t="s">
        <v>109</v>
      </c>
      <c r="F48" s="199">
        <v>2017</v>
      </c>
    </row>
    <row r="49" spans="1:6" x14ac:dyDescent="0.45">
      <c r="A49" s="199">
        <v>13919</v>
      </c>
      <c r="B49" s="199">
        <v>63</v>
      </c>
      <c r="C49" s="200">
        <v>93.783739590184268</v>
      </c>
      <c r="D49" s="199"/>
      <c r="E49" s="199" t="s">
        <v>109</v>
      </c>
      <c r="F49" s="199">
        <v>2004</v>
      </c>
    </row>
    <row r="50" spans="1:6" x14ac:dyDescent="0.45">
      <c r="A50" s="199">
        <v>13721</v>
      </c>
      <c r="B50" s="199">
        <v>63</v>
      </c>
      <c r="C50" s="200">
        <v>161.41731546103159</v>
      </c>
      <c r="D50" s="199"/>
      <c r="E50" s="199" t="s">
        <v>109</v>
      </c>
      <c r="F50" s="199">
        <v>2010</v>
      </c>
    </row>
    <row r="51" spans="1:6" x14ac:dyDescent="0.45">
      <c r="A51" s="199">
        <v>13719</v>
      </c>
      <c r="B51" s="199">
        <v>110</v>
      </c>
      <c r="C51" s="200">
        <v>594.27989349094628</v>
      </c>
      <c r="D51" s="199"/>
      <c r="E51" s="199" t="s">
        <v>109</v>
      </c>
      <c r="F51" s="199">
        <v>2007</v>
      </c>
    </row>
    <row r="52" spans="1:6" x14ac:dyDescent="0.45">
      <c r="A52" s="199">
        <v>13727</v>
      </c>
      <c r="B52" s="199">
        <v>110</v>
      </c>
      <c r="C52" s="200">
        <v>198.26572787583339</v>
      </c>
      <c r="D52" s="199"/>
      <c r="E52" s="199" t="s">
        <v>109</v>
      </c>
      <c r="F52" s="199">
        <v>2017</v>
      </c>
    </row>
    <row r="53" spans="1:6" x14ac:dyDescent="0.45">
      <c r="A53" s="199">
        <v>13648</v>
      </c>
      <c r="B53" s="199">
        <v>110</v>
      </c>
      <c r="C53" s="200">
        <v>19.033721749751731</v>
      </c>
      <c r="D53" s="199"/>
      <c r="E53" s="199" t="s">
        <v>109</v>
      </c>
      <c r="F53" s="199">
        <v>2018</v>
      </c>
    </row>
    <row r="54" spans="1:6" x14ac:dyDescent="0.45">
      <c r="A54" s="199">
        <v>13733</v>
      </c>
      <c r="B54" s="199">
        <v>110</v>
      </c>
      <c r="C54" s="200">
        <v>3355.4522718613862</v>
      </c>
      <c r="D54" s="199"/>
      <c r="E54" s="199" t="s">
        <v>109</v>
      </c>
      <c r="F54" s="199">
        <v>2018</v>
      </c>
    </row>
    <row r="55" spans="1:6" x14ac:dyDescent="0.45">
      <c r="A55" s="199">
        <v>13729</v>
      </c>
      <c r="B55" s="199">
        <v>110</v>
      </c>
      <c r="C55" s="200">
        <v>202.91108659118541</v>
      </c>
      <c r="D55" s="199"/>
      <c r="E55" s="199" t="s">
        <v>109</v>
      </c>
      <c r="F55" s="199">
        <v>2018</v>
      </c>
    </row>
    <row r="56" spans="1:6" x14ac:dyDescent="0.45">
      <c r="A56" s="199">
        <v>13731</v>
      </c>
      <c r="B56" s="199">
        <v>110</v>
      </c>
      <c r="C56" s="200">
        <v>616.59438179284211</v>
      </c>
      <c r="D56" s="199"/>
      <c r="E56" s="199" t="s">
        <v>109</v>
      </c>
      <c r="F56" s="199">
        <v>2018</v>
      </c>
    </row>
    <row r="57" spans="1:6" x14ac:dyDescent="0.45">
      <c r="A57" s="199">
        <v>13843</v>
      </c>
      <c r="B57" s="199">
        <v>110</v>
      </c>
      <c r="C57" s="200">
        <v>87.85554678948607</v>
      </c>
      <c r="D57" s="199"/>
      <c r="E57" s="199" t="s">
        <v>109</v>
      </c>
      <c r="F57" s="199">
        <v>2018</v>
      </c>
    </row>
    <row r="58" spans="1:6" x14ac:dyDescent="0.45">
      <c r="A58" s="199">
        <v>13839</v>
      </c>
      <c r="B58" s="199">
        <v>110</v>
      </c>
      <c r="C58" s="200">
        <v>822.18842112516427</v>
      </c>
      <c r="D58" s="199"/>
      <c r="E58" s="199" t="s">
        <v>109</v>
      </c>
      <c r="F58" s="199">
        <v>2006</v>
      </c>
    </row>
    <row r="59" spans="1:6" x14ac:dyDescent="0.45">
      <c r="A59" s="199">
        <v>13847</v>
      </c>
      <c r="B59" s="199">
        <v>110</v>
      </c>
      <c r="C59" s="200">
        <v>440.42772909712602</v>
      </c>
      <c r="D59" s="199"/>
      <c r="E59" s="199" t="s">
        <v>109</v>
      </c>
      <c r="F59" s="199">
        <v>2007</v>
      </c>
    </row>
    <row r="60" spans="1:6" x14ac:dyDescent="0.45">
      <c r="A60" s="199">
        <v>13845</v>
      </c>
      <c r="B60" s="199">
        <v>90</v>
      </c>
      <c r="C60" s="200">
        <v>118.3477118059219</v>
      </c>
      <c r="D60" s="199"/>
      <c r="E60" s="199" t="s">
        <v>109</v>
      </c>
      <c r="F60" s="199">
        <v>2002</v>
      </c>
    </row>
    <row r="61" spans="1:6" x14ac:dyDescent="0.45">
      <c r="A61" s="199">
        <v>13847</v>
      </c>
      <c r="B61" s="199">
        <v>110</v>
      </c>
      <c r="C61" s="200">
        <v>3.908798239643029</v>
      </c>
      <c r="D61" s="199"/>
      <c r="E61" s="199" t="s">
        <v>109</v>
      </c>
      <c r="F61" s="199">
        <v>2016</v>
      </c>
    </row>
    <row r="62" spans="1:6" x14ac:dyDescent="0.45">
      <c r="A62" s="199">
        <v>13859</v>
      </c>
      <c r="B62" s="199">
        <v>160</v>
      </c>
      <c r="C62" s="200">
        <v>74.47968338971117</v>
      </c>
      <c r="D62" s="199"/>
      <c r="E62" s="199" t="s">
        <v>109</v>
      </c>
      <c r="F62" s="199">
        <v>2006</v>
      </c>
    </row>
    <row r="63" spans="1:6" x14ac:dyDescent="0.45">
      <c r="A63" s="199">
        <v>13859</v>
      </c>
      <c r="B63" s="199">
        <v>160</v>
      </c>
      <c r="C63" s="200">
        <v>233.08484993358491</v>
      </c>
      <c r="D63" s="199"/>
      <c r="E63" s="199" t="s">
        <v>109</v>
      </c>
      <c r="F63" s="199">
        <v>2006</v>
      </c>
    </row>
    <row r="64" spans="1:6" x14ac:dyDescent="0.45">
      <c r="A64" s="199">
        <v>13857</v>
      </c>
      <c r="B64" s="199">
        <v>125</v>
      </c>
      <c r="C64" s="200">
        <v>487.57944450124211</v>
      </c>
      <c r="D64" s="199"/>
      <c r="E64" s="199" t="s">
        <v>109</v>
      </c>
      <c r="F64" s="199">
        <v>2008</v>
      </c>
    </row>
    <row r="65" spans="1:6" x14ac:dyDescent="0.45">
      <c r="A65" s="199">
        <v>13863</v>
      </c>
      <c r="B65" s="199">
        <v>90</v>
      </c>
      <c r="C65" s="200">
        <v>363.0215751078598</v>
      </c>
      <c r="D65" s="199"/>
      <c r="E65" s="199" t="s">
        <v>109</v>
      </c>
      <c r="F65" s="199">
        <v>2008</v>
      </c>
    </row>
    <row r="66" spans="1:6" x14ac:dyDescent="0.45">
      <c r="A66" s="199">
        <v>13843</v>
      </c>
      <c r="B66" s="199">
        <v>110</v>
      </c>
      <c r="C66" s="200">
        <v>3.0302088867715509</v>
      </c>
      <c r="D66" s="199"/>
      <c r="E66" s="199" t="s">
        <v>109</v>
      </c>
      <c r="F66" s="199">
        <v>2018</v>
      </c>
    </row>
    <row r="67" spans="1:6" x14ac:dyDescent="0.45">
      <c r="A67" s="199">
        <v>13873</v>
      </c>
      <c r="B67" s="199">
        <v>110</v>
      </c>
      <c r="C67" s="200">
        <v>169.76461088161409</v>
      </c>
      <c r="D67" s="199"/>
      <c r="E67" s="199" t="s">
        <v>109</v>
      </c>
      <c r="F67" s="199">
        <v>2004</v>
      </c>
    </row>
    <row r="68" spans="1:6" x14ac:dyDescent="0.45">
      <c r="A68" s="199">
        <v>13867</v>
      </c>
      <c r="B68" s="199">
        <v>125</v>
      </c>
      <c r="C68" s="200">
        <v>374.9869696734342</v>
      </c>
      <c r="D68" s="199"/>
      <c r="E68" s="199" t="s">
        <v>109</v>
      </c>
      <c r="F68" s="199">
        <v>2007</v>
      </c>
    </row>
    <row r="69" spans="1:6" x14ac:dyDescent="0.45">
      <c r="A69" s="199">
        <v>13843</v>
      </c>
      <c r="B69" s="199">
        <v>110</v>
      </c>
      <c r="C69" s="200">
        <v>444.99666362975591</v>
      </c>
      <c r="D69" s="199"/>
      <c r="E69" s="199" t="s">
        <v>109</v>
      </c>
      <c r="F69" s="199">
        <v>2012</v>
      </c>
    </row>
    <row r="70" spans="1:6" x14ac:dyDescent="0.45">
      <c r="A70" s="199">
        <v>13865</v>
      </c>
      <c r="B70" s="199">
        <v>90</v>
      </c>
      <c r="C70" s="200">
        <v>103.76995883277981</v>
      </c>
      <c r="D70" s="199"/>
      <c r="E70" s="199" t="s">
        <v>109</v>
      </c>
      <c r="F70" s="199">
        <v>2006</v>
      </c>
    </row>
    <row r="71" spans="1:6" x14ac:dyDescent="0.45">
      <c r="A71" s="199"/>
      <c r="B71" s="199">
        <v>110</v>
      </c>
      <c r="C71" s="200">
        <v>90.12700084459199</v>
      </c>
      <c r="D71" s="199"/>
      <c r="E71" s="199" t="s">
        <v>109</v>
      </c>
      <c r="F71" s="199">
        <v>2016</v>
      </c>
    </row>
    <row r="72" spans="1:6" x14ac:dyDescent="0.45">
      <c r="A72" s="199">
        <v>13827</v>
      </c>
      <c r="B72" s="199">
        <v>90</v>
      </c>
      <c r="C72" s="200">
        <v>143.63139966043769</v>
      </c>
      <c r="D72" s="199"/>
      <c r="E72" s="199" t="s">
        <v>109</v>
      </c>
      <c r="F72" s="199">
        <v>2006</v>
      </c>
    </row>
    <row r="73" spans="1:6" x14ac:dyDescent="0.45">
      <c r="A73" s="199">
        <v>13827</v>
      </c>
      <c r="B73" s="199">
        <v>90</v>
      </c>
      <c r="C73" s="200">
        <v>200.7154924487626</v>
      </c>
      <c r="D73" s="199"/>
      <c r="E73" s="199" t="s">
        <v>109</v>
      </c>
      <c r="F73" s="199">
        <v>2006</v>
      </c>
    </row>
    <row r="74" spans="1:6" x14ac:dyDescent="0.45">
      <c r="A74" s="199">
        <v>13829</v>
      </c>
      <c r="B74" s="199">
        <v>90</v>
      </c>
      <c r="C74" s="200">
        <v>353.14445325263318</v>
      </c>
      <c r="D74" s="199"/>
      <c r="E74" s="199" t="s">
        <v>109</v>
      </c>
      <c r="F74" s="199">
        <v>2004</v>
      </c>
    </row>
    <row r="75" spans="1:6" x14ac:dyDescent="0.45">
      <c r="A75" s="199">
        <v>13885</v>
      </c>
      <c r="B75" s="199">
        <v>90</v>
      </c>
      <c r="C75" s="200">
        <v>438.33416370606352</v>
      </c>
      <c r="D75" s="199"/>
      <c r="E75" s="199" t="s">
        <v>109</v>
      </c>
      <c r="F75" s="199">
        <v>2006</v>
      </c>
    </row>
    <row r="76" spans="1:6" x14ac:dyDescent="0.45">
      <c r="A76" s="199">
        <v>13644</v>
      </c>
      <c r="B76" s="199">
        <v>110</v>
      </c>
      <c r="C76" s="200">
        <v>80.270110397113626</v>
      </c>
      <c r="D76" s="199"/>
      <c r="E76" s="199" t="s">
        <v>109</v>
      </c>
      <c r="F76" s="199">
        <v>2007</v>
      </c>
    </row>
    <row r="77" spans="1:6" x14ac:dyDescent="0.45">
      <c r="A77" s="199">
        <v>13642</v>
      </c>
      <c r="B77" s="199">
        <v>110</v>
      </c>
      <c r="C77" s="200">
        <v>1.0307438395732671</v>
      </c>
      <c r="D77" s="199"/>
      <c r="E77" s="199" t="s">
        <v>109</v>
      </c>
      <c r="F77" s="199">
        <v>2004</v>
      </c>
    </row>
    <row r="78" spans="1:6" x14ac:dyDescent="0.45">
      <c r="A78" s="199">
        <v>13640</v>
      </c>
      <c r="B78" s="199">
        <v>160</v>
      </c>
      <c r="C78" s="200">
        <v>3.4347616564848029</v>
      </c>
      <c r="D78" s="199"/>
      <c r="E78" s="199" t="s">
        <v>109</v>
      </c>
      <c r="F78" s="199">
        <v>2006</v>
      </c>
    </row>
    <row r="79" spans="1:6" x14ac:dyDescent="0.45">
      <c r="A79" s="199">
        <v>13827</v>
      </c>
      <c r="B79" s="199">
        <v>90</v>
      </c>
      <c r="C79" s="200">
        <v>22.815206707291651</v>
      </c>
      <c r="D79" s="199"/>
      <c r="E79" s="199" t="s">
        <v>109</v>
      </c>
      <c r="F79" s="199">
        <v>2006</v>
      </c>
    </row>
    <row r="80" spans="1:6" x14ac:dyDescent="0.45">
      <c r="A80" s="199">
        <v>13901</v>
      </c>
      <c r="B80" s="199">
        <v>63</v>
      </c>
      <c r="C80" s="200">
        <v>37.557615877297422</v>
      </c>
      <c r="D80" s="199"/>
      <c r="E80" s="199" t="s">
        <v>109</v>
      </c>
      <c r="F80" s="199">
        <v>2015</v>
      </c>
    </row>
    <row r="81" spans="1:6" x14ac:dyDescent="0.45">
      <c r="A81" s="199">
        <v>13646</v>
      </c>
      <c r="B81" s="199">
        <v>63</v>
      </c>
      <c r="C81" s="200">
        <v>2.8722588932161321</v>
      </c>
      <c r="D81" s="199"/>
      <c r="E81" s="199" t="s">
        <v>109</v>
      </c>
      <c r="F81" s="199">
        <v>2015</v>
      </c>
    </row>
    <row r="82" spans="1:6" x14ac:dyDescent="0.45">
      <c r="A82" s="199">
        <v>13849</v>
      </c>
      <c r="B82" s="199">
        <v>90</v>
      </c>
      <c r="C82" s="200">
        <v>8.3547237328931363</v>
      </c>
      <c r="D82" s="199"/>
      <c r="E82" s="199" t="s">
        <v>109</v>
      </c>
      <c r="F82" s="199">
        <v>2006</v>
      </c>
    </row>
    <row r="83" spans="1:6" x14ac:dyDescent="0.45">
      <c r="A83" s="199">
        <v>13853</v>
      </c>
      <c r="B83" s="199">
        <v>63</v>
      </c>
      <c r="C83" s="200">
        <v>146.47548086597919</v>
      </c>
      <c r="D83" s="199"/>
      <c r="E83" s="199" t="s">
        <v>109</v>
      </c>
      <c r="F83" s="199">
        <v>2004</v>
      </c>
    </row>
    <row r="84" spans="1:6" x14ac:dyDescent="0.45">
      <c r="A84" s="199">
        <v>13646</v>
      </c>
      <c r="B84" s="199">
        <v>63</v>
      </c>
      <c r="C84" s="200">
        <v>22.79483540802282</v>
      </c>
      <c r="D84" s="199"/>
      <c r="E84" s="199" t="s">
        <v>109</v>
      </c>
      <c r="F84" s="199">
        <v>2015</v>
      </c>
    </row>
    <row r="85" spans="1:6" x14ac:dyDescent="0.45">
      <c r="A85" s="199">
        <v>13853</v>
      </c>
      <c r="B85" s="199">
        <v>63</v>
      </c>
      <c r="C85" s="200">
        <v>0.53036145977836302</v>
      </c>
      <c r="D85" s="199"/>
      <c r="E85" s="199" t="s">
        <v>109</v>
      </c>
      <c r="F85" s="199">
        <v>2004</v>
      </c>
    </row>
    <row r="86" spans="1:6" x14ac:dyDescent="0.45">
      <c r="A86" s="199">
        <v>13873</v>
      </c>
      <c r="B86" s="199">
        <v>110</v>
      </c>
      <c r="C86" s="200">
        <v>911.56897366006638</v>
      </c>
      <c r="D86" s="199"/>
      <c r="E86" s="199" t="s">
        <v>109</v>
      </c>
      <c r="F86" s="199">
        <v>2004</v>
      </c>
    </row>
    <row r="87" spans="1:6" x14ac:dyDescent="0.45">
      <c r="A87" s="199">
        <v>13875</v>
      </c>
      <c r="B87" s="199">
        <v>110</v>
      </c>
      <c r="C87" s="200">
        <v>65.784388267929259</v>
      </c>
      <c r="D87" s="199"/>
      <c r="E87" s="199" t="s">
        <v>109</v>
      </c>
      <c r="F87" s="199">
        <v>2002</v>
      </c>
    </row>
    <row r="88" spans="1:6" x14ac:dyDescent="0.45">
      <c r="A88" s="199">
        <v>13875</v>
      </c>
      <c r="B88" s="199">
        <v>110</v>
      </c>
      <c r="C88" s="200">
        <v>250.83259053460139</v>
      </c>
      <c r="D88" s="199"/>
      <c r="E88" s="199" t="s">
        <v>109</v>
      </c>
      <c r="F88" s="199">
        <v>2002</v>
      </c>
    </row>
    <row r="89" spans="1:6" x14ac:dyDescent="0.45">
      <c r="A89" s="199">
        <v>13875</v>
      </c>
      <c r="B89" s="199">
        <v>110</v>
      </c>
      <c r="C89" s="200">
        <v>418.38899694982939</v>
      </c>
      <c r="D89" s="199"/>
      <c r="E89" s="199" t="s">
        <v>109</v>
      </c>
      <c r="F89" s="199">
        <v>2002</v>
      </c>
    </row>
    <row r="90" spans="1:6" x14ac:dyDescent="0.45">
      <c r="A90" s="199"/>
      <c r="B90" s="199">
        <v>32</v>
      </c>
      <c r="C90" s="200">
        <v>0.50250835732608301</v>
      </c>
      <c r="D90" s="199"/>
      <c r="E90" s="199" t="s">
        <v>109</v>
      </c>
      <c r="F90" s="199">
        <v>2014</v>
      </c>
    </row>
    <row r="91" spans="1:6" x14ac:dyDescent="0.45">
      <c r="A91" s="199">
        <v>13873</v>
      </c>
      <c r="B91" s="199">
        <v>110</v>
      </c>
      <c r="C91" s="200">
        <v>577.29721949491739</v>
      </c>
      <c r="D91" s="199"/>
      <c r="E91" s="199" t="s">
        <v>109</v>
      </c>
      <c r="F91" s="199">
        <v>2004</v>
      </c>
    </row>
    <row r="92" spans="1:6" x14ac:dyDescent="0.45">
      <c r="A92" s="199">
        <v>13873</v>
      </c>
      <c r="B92" s="199">
        <v>110</v>
      </c>
      <c r="C92" s="200">
        <v>152.4142243802265</v>
      </c>
      <c r="D92" s="199"/>
      <c r="E92" s="199" t="s">
        <v>109</v>
      </c>
      <c r="F92" s="199">
        <v>2004</v>
      </c>
    </row>
    <row r="93" spans="1:6" x14ac:dyDescent="0.45">
      <c r="A93" s="199">
        <v>13873</v>
      </c>
      <c r="B93" s="199">
        <v>110</v>
      </c>
      <c r="C93" s="200">
        <v>659.8612108097858</v>
      </c>
      <c r="D93" s="199"/>
      <c r="E93" s="199" t="s">
        <v>109</v>
      </c>
      <c r="F93" s="199">
        <v>2004</v>
      </c>
    </row>
    <row r="94" spans="1:6" x14ac:dyDescent="0.45">
      <c r="A94" s="199"/>
      <c r="B94" s="199">
        <v>125</v>
      </c>
      <c r="C94" s="200">
        <v>2.6052875883841999E-2</v>
      </c>
      <c r="D94" s="199"/>
      <c r="E94" s="199" t="s">
        <v>109</v>
      </c>
      <c r="F94" s="199">
        <v>2007</v>
      </c>
    </row>
    <row r="95" spans="1:6" x14ac:dyDescent="0.45">
      <c r="A95" s="199">
        <v>13837</v>
      </c>
      <c r="B95" s="199">
        <v>90</v>
      </c>
      <c r="C95" s="200">
        <v>203.74400403887179</v>
      </c>
      <c r="D95" s="199"/>
      <c r="E95" s="199" t="s">
        <v>109</v>
      </c>
      <c r="F95" s="199">
        <v>2010</v>
      </c>
    </row>
    <row r="96" spans="1:6" x14ac:dyDescent="0.45">
      <c r="A96" s="199">
        <v>13859</v>
      </c>
      <c r="B96" s="199">
        <v>160</v>
      </c>
      <c r="C96" s="200">
        <v>90.876537779383781</v>
      </c>
      <c r="D96" s="199"/>
      <c r="E96" s="199" t="s">
        <v>109</v>
      </c>
      <c r="F96" s="199">
        <v>2006</v>
      </c>
    </row>
    <row r="97" spans="1:6" x14ac:dyDescent="0.45">
      <c r="A97" s="199">
        <v>13875</v>
      </c>
      <c r="B97" s="199">
        <v>110</v>
      </c>
      <c r="C97" s="200">
        <v>52.53231595424424</v>
      </c>
      <c r="D97" s="199"/>
      <c r="E97" s="199" t="s">
        <v>109</v>
      </c>
      <c r="F97" s="199">
        <v>2002</v>
      </c>
    </row>
    <row r="98" spans="1:6" x14ac:dyDescent="0.45">
      <c r="A98" s="199">
        <v>13905</v>
      </c>
      <c r="B98" s="199">
        <v>110</v>
      </c>
      <c r="C98" s="200">
        <v>264.38937304868131</v>
      </c>
      <c r="D98" s="199"/>
      <c r="E98" s="199" t="s">
        <v>109</v>
      </c>
      <c r="F98" s="199">
        <v>2016</v>
      </c>
    </row>
    <row r="99" spans="1:6" x14ac:dyDescent="0.45">
      <c r="A99" s="199">
        <v>13903</v>
      </c>
      <c r="B99" s="199">
        <v>110</v>
      </c>
      <c r="C99" s="200">
        <v>271.67535471785601</v>
      </c>
      <c r="D99" s="199"/>
      <c r="E99" s="199" t="s">
        <v>109</v>
      </c>
      <c r="F99" s="199">
        <v>2016</v>
      </c>
    </row>
    <row r="100" spans="1:6" x14ac:dyDescent="0.45">
      <c r="A100" s="199">
        <v>13859</v>
      </c>
      <c r="B100" s="199">
        <v>160</v>
      </c>
      <c r="C100" s="200">
        <v>60.118249812073827</v>
      </c>
      <c r="D100" s="199"/>
      <c r="E100" s="199" t="s">
        <v>109</v>
      </c>
      <c r="F100" s="199">
        <v>2006</v>
      </c>
    </row>
    <row r="101" spans="1:6" x14ac:dyDescent="0.45">
      <c r="A101" s="199">
        <v>13859</v>
      </c>
      <c r="B101" s="199">
        <v>160</v>
      </c>
      <c r="C101" s="200">
        <v>287.1025197245927</v>
      </c>
      <c r="D101" s="199"/>
      <c r="E101" s="199" t="s">
        <v>109</v>
      </c>
      <c r="F101" s="199">
        <v>2006</v>
      </c>
    </row>
    <row r="102" spans="1:6" x14ac:dyDescent="0.45">
      <c r="A102" s="199">
        <v>13871</v>
      </c>
      <c r="B102" s="199">
        <v>125</v>
      </c>
      <c r="C102" s="200">
        <v>85.606649258082598</v>
      </c>
      <c r="D102" s="199"/>
      <c r="E102" s="199" t="s">
        <v>109</v>
      </c>
      <c r="F102" s="199">
        <v>2004</v>
      </c>
    </row>
    <row r="103" spans="1:6" x14ac:dyDescent="0.45">
      <c r="A103" s="199">
        <v>13859</v>
      </c>
      <c r="B103" s="199">
        <v>160</v>
      </c>
      <c r="C103" s="200">
        <v>188.30365163175239</v>
      </c>
      <c r="D103" s="199"/>
      <c r="E103" s="199" t="s">
        <v>109</v>
      </c>
      <c r="F103" s="199">
        <v>2006</v>
      </c>
    </row>
    <row r="104" spans="1:6" x14ac:dyDescent="0.45">
      <c r="A104" s="199">
        <v>13859</v>
      </c>
      <c r="B104" s="199">
        <v>160</v>
      </c>
      <c r="C104" s="200">
        <v>261.12783566781121</v>
      </c>
      <c r="D104" s="199"/>
      <c r="E104" s="199" t="s">
        <v>109</v>
      </c>
      <c r="F104" s="199">
        <v>2006</v>
      </c>
    </row>
    <row r="105" spans="1:6" x14ac:dyDescent="0.45">
      <c r="A105" s="199">
        <v>13859</v>
      </c>
      <c r="B105" s="199">
        <v>160</v>
      </c>
      <c r="C105" s="200">
        <v>145.39987322527219</v>
      </c>
      <c r="D105" s="199"/>
      <c r="E105" s="199" t="s">
        <v>109</v>
      </c>
      <c r="F105" s="199">
        <v>2006</v>
      </c>
    </row>
    <row r="106" spans="1:6" x14ac:dyDescent="0.45">
      <c r="A106" s="199">
        <v>13875</v>
      </c>
      <c r="B106" s="199">
        <v>110</v>
      </c>
      <c r="C106" s="200">
        <v>187.70561085373669</v>
      </c>
      <c r="D106" s="199"/>
      <c r="E106" s="199" t="s">
        <v>109</v>
      </c>
      <c r="F106" s="199">
        <v>2002</v>
      </c>
    </row>
    <row r="107" spans="1:6" x14ac:dyDescent="0.45">
      <c r="A107" s="199">
        <v>13875</v>
      </c>
      <c r="B107" s="199">
        <v>110</v>
      </c>
      <c r="C107" s="200">
        <v>350.97975762711133</v>
      </c>
      <c r="D107" s="199"/>
      <c r="E107" s="199" t="s">
        <v>109</v>
      </c>
      <c r="F107" s="199">
        <v>2002</v>
      </c>
    </row>
    <row r="108" spans="1:6" x14ac:dyDescent="0.45">
      <c r="A108" s="199">
        <v>13875</v>
      </c>
      <c r="B108" s="199">
        <v>110</v>
      </c>
      <c r="C108" s="200">
        <v>406.69750041073672</v>
      </c>
      <c r="D108" s="199"/>
      <c r="E108" s="199" t="s">
        <v>109</v>
      </c>
      <c r="F108" s="199">
        <v>2002</v>
      </c>
    </row>
    <row r="109" spans="1:6" x14ac:dyDescent="0.45">
      <c r="A109" s="199"/>
      <c r="B109" s="199">
        <v>32</v>
      </c>
      <c r="C109" s="200">
        <v>0.50860617676655395</v>
      </c>
      <c r="D109" s="199"/>
      <c r="E109" s="199" t="s">
        <v>109</v>
      </c>
      <c r="F109" s="199">
        <v>2014</v>
      </c>
    </row>
    <row r="110" spans="1:6" x14ac:dyDescent="0.45">
      <c r="A110" s="199">
        <v>13859</v>
      </c>
      <c r="B110" s="199">
        <v>160</v>
      </c>
      <c r="C110" s="200">
        <v>205.60634765425721</v>
      </c>
      <c r="D110" s="199"/>
      <c r="E110" s="199" t="s">
        <v>109</v>
      </c>
      <c r="F110" s="199">
        <v>2006</v>
      </c>
    </row>
    <row r="111" spans="1:6" x14ac:dyDescent="0.45">
      <c r="A111" s="199"/>
      <c r="B111" s="199">
        <v>125</v>
      </c>
      <c r="C111" s="200">
        <v>86.529518917770019</v>
      </c>
      <c r="D111" s="199"/>
      <c r="E111" s="199" t="s">
        <v>109</v>
      </c>
      <c r="F111" s="199">
        <v>2004</v>
      </c>
    </row>
    <row r="112" spans="1:6" x14ac:dyDescent="0.45">
      <c r="A112" s="199">
        <v>13859</v>
      </c>
      <c r="B112" s="199">
        <v>160</v>
      </c>
      <c r="C112" s="200">
        <v>189.14393742102729</v>
      </c>
      <c r="D112" s="199"/>
      <c r="E112" s="199" t="s">
        <v>109</v>
      </c>
      <c r="F112" s="199">
        <v>2006</v>
      </c>
    </row>
    <row r="113" spans="1:6" x14ac:dyDescent="0.45">
      <c r="A113" s="199">
        <v>13877</v>
      </c>
      <c r="B113" s="199">
        <v>90</v>
      </c>
      <c r="C113" s="200">
        <v>41.587965881921427</v>
      </c>
      <c r="D113" s="199"/>
      <c r="E113" s="199" t="s">
        <v>109</v>
      </c>
      <c r="F113" s="199">
        <v>2006</v>
      </c>
    </row>
    <row r="114" spans="1:6" x14ac:dyDescent="0.45">
      <c r="A114" s="199">
        <v>13869</v>
      </c>
      <c r="B114" s="199">
        <v>110</v>
      </c>
      <c r="C114" s="200">
        <v>89.683584298294122</v>
      </c>
      <c r="D114" s="199"/>
      <c r="E114" s="199" t="s">
        <v>109</v>
      </c>
      <c r="F114" s="199">
        <v>2004</v>
      </c>
    </row>
    <row r="115" spans="1:6" x14ac:dyDescent="0.45">
      <c r="A115" s="199">
        <v>13889</v>
      </c>
      <c r="B115" s="199">
        <v>180</v>
      </c>
      <c r="C115" s="200">
        <v>426.92906024890749</v>
      </c>
      <c r="D115" s="199"/>
      <c r="E115" s="199" t="s">
        <v>109</v>
      </c>
      <c r="F115" s="199">
        <v>2013</v>
      </c>
    </row>
    <row r="116" spans="1:6" x14ac:dyDescent="0.45">
      <c r="A116" s="199">
        <v>13887</v>
      </c>
      <c r="B116" s="199">
        <v>175</v>
      </c>
      <c r="C116" s="200">
        <v>273.23397236168933</v>
      </c>
      <c r="D116" s="199"/>
      <c r="E116" s="199" t="s">
        <v>109</v>
      </c>
      <c r="F116" s="199">
        <v>2003</v>
      </c>
    </row>
    <row r="117" spans="1:6" x14ac:dyDescent="0.45">
      <c r="A117" s="199">
        <v>13841</v>
      </c>
      <c r="B117" s="199">
        <v>110</v>
      </c>
      <c r="C117" s="200">
        <v>163.555570691676</v>
      </c>
      <c r="D117" s="199"/>
      <c r="E117" s="199" t="s">
        <v>109</v>
      </c>
      <c r="F117" s="199">
        <v>2005</v>
      </c>
    </row>
    <row r="118" spans="1:6" x14ac:dyDescent="0.45">
      <c r="A118" s="199">
        <v>13841</v>
      </c>
      <c r="B118" s="199">
        <v>110</v>
      </c>
      <c r="C118" s="200">
        <v>554.10748903762783</v>
      </c>
      <c r="D118" s="199"/>
      <c r="E118" s="199" t="s">
        <v>109</v>
      </c>
      <c r="F118" s="199">
        <v>2005</v>
      </c>
    </row>
    <row r="119" spans="1:6" x14ac:dyDescent="0.45">
      <c r="A119" s="199">
        <v>13881</v>
      </c>
      <c r="B119" s="199">
        <v>75</v>
      </c>
      <c r="C119" s="200">
        <v>4.1996533928937794</v>
      </c>
      <c r="D119" s="199"/>
      <c r="E119" s="199" t="s">
        <v>109</v>
      </c>
      <c r="F119" s="199">
        <v>2004</v>
      </c>
    </row>
    <row r="120" spans="1:6" x14ac:dyDescent="0.45">
      <c r="A120" s="199">
        <v>13869</v>
      </c>
      <c r="B120" s="199">
        <v>110</v>
      </c>
      <c r="C120" s="200">
        <v>164.32048908409789</v>
      </c>
      <c r="D120" s="199"/>
      <c r="E120" s="199" t="s">
        <v>109</v>
      </c>
      <c r="F120" s="199">
        <v>2004</v>
      </c>
    </row>
    <row r="121" spans="1:6" x14ac:dyDescent="0.45">
      <c r="A121" s="199">
        <v>13881</v>
      </c>
      <c r="B121" s="199">
        <v>75</v>
      </c>
      <c r="C121" s="200">
        <v>44.73607754951081</v>
      </c>
      <c r="D121" s="199"/>
      <c r="E121" s="199" t="s">
        <v>109</v>
      </c>
      <c r="F121" s="199">
        <v>2004</v>
      </c>
    </row>
    <row r="122" spans="1:6" x14ac:dyDescent="0.45">
      <c r="A122" s="199">
        <v>13640</v>
      </c>
      <c r="B122" s="199">
        <v>160</v>
      </c>
      <c r="C122" s="200">
        <v>198.6294110150472</v>
      </c>
      <c r="D122" s="199"/>
      <c r="E122" s="199" t="s">
        <v>109</v>
      </c>
      <c r="F122" s="199">
        <v>2006</v>
      </c>
    </row>
    <row r="123" spans="1:6" x14ac:dyDescent="0.45">
      <c r="A123" s="199">
        <v>13638</v>
      </c>
      <c r="B123" s="199">
        <v>110</v>
      </c>
      <c r="C123" s="200">
        <v>0.62031079071059303</v>
      </c>
      <c r="D123" s="199"/>
      <c r="E123" s="199" t="s">
        <v>109</v>
      </c>
      <c r="F123" s="199">
        <v>2006</v>
      </c>
    </row>
    <row r="124" spans="1:6" x14ac:dyDescent="0.45">
      <c r="A124" s="199">
        <v>13636</v>
      </c>
      <c r="B124" s="199">
        <v>110</v>
      </c>
      <c r="C124" s="200">
        <v>294.9108971424676</v>
      </c>
      <c r="D124" s="199"/>
      <c r="E124" s="199" t="s">
        <v>111</v>
      </c>
      <c r="F124" s="199">
        <v>2004</v>
      </c>
    </row>
    <row r="125" spans="1:6" x14ac:dyDescent="0.45">
      <c r="A125" s="199">
        <v>13825</v>
      </c>
      <c r="B125" s="199">
        <v>110</v>
      </c>
      <c r="C125" s="200">
        <v>515.44079921475907</v>
      </c>
      <c r="D125" s="199"/>
      <c r="E125" s="199" t="s">
        <v>109</v>
      </c>
      <c r="F125" s="199">
        <v>2005</v>
      </c>
    </row>
    <row r="126" spans="1:6" x14ac:dyDescent="0.45">
      <c r="A126" s="199">
        <v>13895</v>
      </c>
      <c r="B126" s="199">
        <v>90</v>
      </c>
      <c r="C126" s="200">
        <v>280.31654531755021</v>
      </c>
      <c r="D126" s="199"/>
      <c r="E126" s="199" t="s">
        <v>111</v>
      </c>
      <c r="F126" s="199">
        <v>2006</v>
      </c>
    </row>
    <row r="127" spans="1:6" x14ac:dyDescent="0.45">
      <c r="A127" s="199">
        <v>13833</v>
      </c>
      <c r="B127" s="199">
        <v>175</v>
      </c>
      <c r="C127" s="200">
        <v>21.346189409397681</v>
      </c>
      <c r="D127" s="199"/>
      <c r="E127" s="199" t="s">
        <v>109</v>
      </c>
      <c r="F127" s="199">
        <v>2003</v>
      </c>
    </row>
    <row r="128" spans="1:6" x14ac:dyDescent="0.45">
      <c r="A128" s="199">
        <v>13642</v>
      </c>
      <c r="B128" s="199">
        <v>110</v>
      </c>
      <c r="C128" s="200">
        <v>275.67878256361797</v>
      </c>
      <c r="D128" s="199"/>
      <c r="E128" s="199" t="s">
        <v>109</v>
      </c>
      <c r="F128" s="199">
        <v>2004</v>
      </c>
    </row>
    <row r="129" spans="1:6" x14ac:dyDescent="0.45">
      <c r="A129" s="199">
        <v>13650</v>
      </c>
      <c r="B129" s="199">
        <v>110</v>
      </c>
      <c r="C129" s="200">
        <v>119.603823011446</v>
      </c>
      <c r="D129" s="199"/>
      <c r="E129" s="199" t="s">
        <v>109</v>
      </c>
      <c r="F129" s="199">
        <v>2007</v>
      </c>
    </row>
    <row r="130" spans="1:6" x14ac:dyDescent="0.45">
      <c r="A130" s="199">
        <v>13851</v>
      </c>
      <c r="B130" s="199">
        <v>90</v>
      </c>
      <c r="C130" s="200">
        <v>184.10024047911841</v>
      </c>
      <c r="D130" s="199"/>
      <c r="E130" s="199" t="s">
        <v>109</v>
      </c>
      <c r="F130" s="199">
        <v>2006</v>
      </c>
    </row>
    <row r="131" spans="1:6" x14ac:dyDescent="0.45">
      <c r="A131" s="199">
        <v>13861</v>
      </c>
      <c r="B131" s="199">
        <v>110</v>
      </c>
      <c r="C131" s="200">
        <v>8.8700828698575958</v>
      </c>
      <c r="D131" s="199"/>
      <c r="E131" s="199" t="s">
        <v>109</v>
      </c>
      <c r="F131" s="199">
        <v>2007</v>
      </c>
    </row>
    <row r="132" spans="1:6" x14ac:dyDescent="0.45">
      <c r="A132" s="199">
        <v>13891</v>
      </c>
      <c r="B132" s="199">
        <v>110</v>
      </c>
      <c r="C132" s="200">
        <v>715.58981212216713</v>
      </c>
      <c r="D132" s="199"/>
      <c r="E132" s="199" t="s">
        <v>109</v>
      </c>
      <c r="F132" s="199">
        <v>2004</v>
      </c>
    </row>
    <row r="133" spans="1:6" x14ac:dyDescent="0.45">
      <c r="A133" s="199">
        <v>13861</v>
      </c>
      <c r="B133" s="199">
        <v>110</v>
      </c>
      <c r="C133" s="200">
        <v>260.9700643941099</v>
      </c>
      <c r="D133" s="199"/>
      <c r="E133" s="199" t="s">
        <v>109</v>
      </c>
      <c r="F133" s="199">
        <v>2007</v>
      </c>
    </row>
    <row r="134" spans="1:6" x14ac:dyDescent="0.45">
      <c r="A134" s="199">
        <v>13883</v>
      </c>
      <c r="B134" s="199">
        <v>110</v>
      </c>
      <c r="C134" s="200">
        <v>390.02532078664763</v>
      </c>
      <c r="D134" s="199"/>
      <c r="E134" s="199" t="s">
        <v>109</v>
      </c>
      <c r="F134" s="199">
        <v>2003</v>
      </c>
    </row>
    <row r="135" spans="1:6" x14ac:dyDescent="0.45">
      <c r="A135" s="199">
        <v>13817</v>
      </c>
      <c r="B135" s="199">
        <v>90</v>
      </c>
      <c r="C135" s="200">
        <v>477.33121576841347</v>
      </c>
      <c r="D135" s="199"/>
      <c r="E135" s="199" t="s">
        <v>109</v>
      </c>
      <c r="F135" s="199">
        <v>2002</v>
      </c>
    </row>
    <row r="136" spans="1:6" x14ac:dyDescent="0.45">
      <c r="A136" s="199">
        <v>13835</v>
      </c>
      <c r="B136" s="199">
        <v>75</v>
      </c>
      <c r="C136" s="200">
        <v>254.31925373485049</v>
      </c>
      <c r="D136" s="199"/>
      <c r="E136" s="199" t="s">
        <v>109</v>
      </c>
      <c r="F136" s="199">
        <v>2015</v>
      </c>
    </row>
    <row r="137" spans="1:6" x14ac:dyDescent="0.45">
      <c r="A137" s="199">
        <v>13861</v>
      </c>
      <c r="B137" s="199">
        <v>110</v>
      </c>
      <c r="C137" s="200">
        <v>132.18243802467941</v>
      </c>
      <c r="D137" s="199"/>
      <c r="E137" s="199" t="s">
        <v>109</v>
      </c>
      <c r="F137" s="199">
        <v>2007</v>
      </c>
    </row>
    <row r="138" spans="1:6" x14ac:dyDescent="0.45">
      <c r="A138" s="199">
        <v>13909</v>
      </c>
      <c r="B138" s="199">
        <v>110</v>
      </c>
      <c r="C138" s="200">
        <v>61.237355511451007</v>
      </c>
      <c r="D138" s="199"/>
      <c r="E138" s="199" t="s">
        <v>109</v>
      </c>
      <c r="F138" s="199">
        <v>2018</v>
      </c>
    </row>
    <row r="139" spans="1:6" x14ac:dyDescent="0.45">
      <c r="A139" s="199">
        <v>13909</v>
      </c>
      <c r="B139" s="199">
        <v>110</v>
      </c>
      <c r="C139" s="200">
        <v>138.5829228140523</v>
      </c>
      <c r="D139" s="199"/>
      <c r="E139" s="199" t="s">
        <v>109</v>
      </c>
      <c r="F139" s="199">
        <v>2018</v>
      </c>
    </row>
    <row r="140" spans="1:6" x14ac:dyDescent="0.45">
      <c r="A140" s="199">
        <v>13689</v>
      </c>
      <c r="B140" s="199">
        <v>100</v>
      </c>
      <c r="C140" s="200">
        <v>98.681378060105715</v>
      </c>
      <c r="D140" s="199"/>
      <c r="E140" s="199" t="s">
        <v>123</v>
      </c>
      <c r="F140" s="199">
        <v>1901</v>
      </c>
    </row>
    <row r="141" spans="1:6" x14ac:dyDescent="0.45">
      <c r="A141" s="199">
        <v>13634</v>
      </c>
      <c r="B141" s="199">
        <v>63</v>
      </c>
      <c r="C141" s="200">
        <v>286.1616709494665</v>
      </c>
      <c r="D141" s="199"/>
      <c r="E141" s="199" t="s">
        <v>109</v>
      </c>
      <c r="F141" s="199">
        <v>2009</v>
      </c>
    </row>
    <row r="142" spans="1:6" x14ac:dyDescent="0.45">
      <c r="A142" s="199">
        <v>13917</v>
      </c>
      <c r="B142" s="199">
        <v>110</v>
      </c>
      <c r="C142" s="200">
        <v>629.63450238380346</v>
      </c>
      <c r="D142" s="199"/>
      <c r="E142" s="199" t="s">
        <v>109</v>
      </c>
      <c r="F142" s="199">
        <v>2005</v>
      </c>
    </row>
    <row r="143" spans="1:6" x14ac:dyDescent="0.45">
      <c r="A143" s="199">
        <v>0</v>
      </c>
      <c r="B143" s="199">
        <v>0</v>
      </c>
      <c r="C143" s="200">
        <v>32.92742578351335</v>
      </c>
      <c r="D143" s="199"/>
      <c r="E143" s="199"/>
      <c r="F143" s="199">
        <v>2021</v>
      </c>
    </row>
    <row r="144" spans="1:6" x14ac:dyDescent="0.45">
      <c r="A144" s="199">
        <v>0</v>
      </c>
      <c r="B144" s="199">
        <v>0</v>
      </c>
      <c r="C144" s="200">
        <v>27.78581084847281</v>
      </c>
      <c r="D144" s="199"/>
      <c r="E144" s="199"/>
      <c r="F144" s="199">
        <v>2021</v>
      </c>
    </row>
    <row r="145" spans="1:14" x14ac:dyDescent="0.45">
      <c r="A145" s="199">
        <v>0</v>
      </c>
      <c r="B145" s="199">
        <v>0</v>
      </c>
      <c r="C145" s="200">
        <v>21.095040199284838</v>
      </c>
      <c r="D145" s="199"/>
      <c r="E145" s="199"/>
      <c r="F145" s="199">
        <v>2021</v>
      </c>
    </row>
    <row r="146" spans="1:14" x14ac:dyDescent="0.45">
      <c r="A146" s="199">
        <v>0</v>
      </c>
      <c r="B146" s="199">
        <v>0</v>
      </c>
      <c r="C146" s="200">
        <v>30.371733112615878</v>
      </c>
      <c r="D146" s="199"/>
      <c r="E146" s="199"/>
      <c r="F146" s="199">
        <v>2021</v>
      </c>
    </row>
    <row r="147" spans="1:14" x14ac:dyDescent="0.45">
      <c r="A147" s="199">
        <v>0</v>
      </c>
      <c r="B147" s="199">
        <v>0</v>
      </c>
      <c r="C147" s="200">
        <v>43.440437650083631</v>
      </c>
      <c r="D147" s="199"/>
      <c r="E147" s="199"/>
      <c r="F147" s="199">
        <v>2021</v>
      </c>
      <c r="N147" s="216"/>
    </row>
    <row r="148" spans="1:14" x14ac:dyDescent="0.45">
      <c r="A148" s="199">
        <v>0</v>
      </c>
      <c r="B148" s="199">
        <v>0</v>
      </c>
      <c r="C148" s="200">
        <v>52.385365559764537</v>
      </c>
      <c r="D148" s="199"/>
      <c r="E148" s="199"/>
      <c r="F148" s="199">
        <v>2021</v>
      </c>
    </row>
    <row r="149" spans="1:14" x14ac:dyDescent="0.45">
      <c r="A149" s="199">
        <v>0</v>
      </c>
      <c r="B149" s="199">
        <v>0</v>
      </c>
      <c r="C149" s="200">
        <v>55.380066838107062</v>
      </c>
      <c r="D149" s="199"/>
      <c r="E149" s="199"/>
      <c r="F149" s="199">
        <v>2021</v>
      </c>
    </row>
    <row r="150" spans="1:14" x14ac:dyDescent="0.45">
      <c r="A150" s="199">
        <v>0</v>
      </c>
      <c r="B150" s="199">
        <v>0</v>
      </c>
      <c r="C150" s="200">
        <v>51.509649100068643</v>
      </c>
      <c r="D150" s="199"/>
      <c r="E150" s="199"/>
      <c r="F150" s="199">
        <v>2021</v>
      </c>
    </row>
    <row r="151" spans="1:14" x14ac:dyDescent="0.45">
      <c r="A151" s="199">
        <v>0</v>
      </c>
      <c r="B151" s="199">
        <v>0</v>
      </c>
      <c r="C151" s="200">
        <v>43.074289929549558</v>
      </c>
      <c r="D151" s="199"/>
      <c r="E151" s="199"/>
      <c r="F151" s="199">
        <v>2021</v>
      </c>
    </row>
    <row r="152" spans="1:14" x14ac:dyDescent="0.45">
      <c r="A152" s="199">
        <v>0</v>
      </c>
      <c r="B152" s="199">
        <v>0</v>
      </c>
      <c r="C152" s="200">
        <v>3.207791534247971</v>
      </c>
      <c r="D152" s="199"/>
      <c r="E152" s="199"/>
      <c r="F152" s="199">
        <v>2021</v>
      </c>
    </row>
    <row r="153" spans="1:14" x14ac:dyDescent="0.45">
      <c r="A153" s="199">
        <v>0</v>
      </c>
      <c r="B153" s="199">
        <v>0</v>
      </c>
      <c r="C153" s="200">
        <v>31.99870684275287</v>
      </c>
      <c r="D153" s="199"/>
      <c r="E153" s="199"/>
      <c r="F153" s="199">
        <v>2021</v>
      </c>
    </row>
    <row r="154" spans="1:14" x14ac:dyDescent="0.45">
      <c r="A154" s="199">
        <v>0</v>
      </c>
      <c r="B154" s="199">
        <v>0</v>
      </c>
      <c r="C154" s="200">
        <v>59.587507056042917</v>
      </c>
      <c r="D154" s="199"/>
      <c r="E154" s="199"/>
      <c r="F154" s="199">
        <v>2021</v>
      </c>
    </row>
    <row r="155" spans="1:14" x14ac:dyDescent="0.45">
      <c r="A155" s="199">
        <v>0</v>
      </c>
      <c r="B155" s="199">
        <v>0</v>
      </c>
      <c r="C155" s="200">
        <v>73.318295489992224</v>
      </c>
      <c r="D155" s="199"/>
      <c r="E155" s="199"/>
      <c r="F155" s="199">
        <v>2021</v>
      </c>
    </row>
    <row r="156" spans="1:14" x14ac:dyDescent="0.45">
      <c r="A156" s="199">
        <v>0</v>
      </c>
      <c r="B156" s="199">
        <v>0</v>
      </c>
      <c r="C156" s="200">
        <v>3.2503512839779498</v>
      </c>
      <c r="D156" s="199"/>
      <c r="E156" s="199"/>
      <c r="F156" s="199">
        <v>2021</v>
      </c>
    </row>
    <row r="157" spans="1:14" x14ac:dyDescent="0.45">
      <c r="A157" s="199">
        <v>0</v>
      </c>
      <c r="B157" s="199">
        <v>0</v>
      </c>
      <c r="C157" s="200">
        <v>31.495887070158808</v>
      </c>
      <c r="D157" s="199"/>
      <c r="E157" s="199"/>
      <c r="F157" s="199">
        <v>2021</v>
      </c>
    </row>
    <row r="158" spans="1:14" x14ac:dyDescent="0.45">
      <c r="A158" s="199">
        <v>0</v>
      </c>
      <c r="B158" s="199">
        <v>0</v>
      </c>
      <c r="C158" s="200">
        <v>12.76269882479728</v>
      </c>
      <c r="D158" s="199"/>
      <c r="E158" s="199"/>
      <c r="F158" s="199">
        <v>2021</v>
      </c>
    </row>
    <row r="159" spans="1:14" x14ac:dyDescent="0.45">
      <c r="A159" s="199">
        <v>0</v>
      </c>
      <c r="B159" s="199">
        <v>0</v>
      </c>
      <c r="C159" s="200">
        <v>4.2054874529160324</v>
      </c>
      <c r="D159" s="199"/>
      <c r="E159" s="199"/>
      <c r="F159" s="199">
        <v>2021</v>
      </c>
    </row>
    <row r="160" spans="1:14" x14ac:dyDescent="0.45">
      <c r="A160" s="199">
        <v>0</v>
      </c>
      <c r="B160" s="199">
        <v>0</v>
      </c>
      <c r="C160" s="200">
        <v>31.148829987399839</v>
      </c>
      <c r="D160" s="199"/>
      <c r="E160" s="199"/>
      <c r="F160" s="199">
        <v>2021</v>
      </c>
    </row>
    <row r="161" spans="1:6" x14ac:dyDescent="0.45">
      <c r="A161" s="199">
        <v>0</v>
      </c>
      <c r="B161" s="199">
        <v>0</v>
      </c>
      <c r="C161" s="200">
        <v>14.78049757728804</v>
      </c>
      <c r="D161" s="199"/>
      <c r="E161" s="199"/>
      <c r="F161" s="199">
        <v>2021</v>
      </c>
    </row>
    <row r="162" spans="1:6" x14ac:dyDescent="0.45">
      <c r="A162" s="199">
        <v>0</v>
      </c>
      <c r="B162" s="199">
        <v>0</v>
      </c>
      <c r="C162" s="200">
        <v>22.801118759475631</v>
      </c>
      <c r="D162" s="199"/>
      <c r="E162" s="199"/>
      <c r="F162" s="199">
        <v>2021</v>
      </c>
    </row>
    <row r="163" spans="1:6" x14ac:dyDescent="0.45">
      <c r="A163" s="199">
        <v>0</v>
      </c>
      <c r="B163" s="199">
        <v>0</v>
      </c>
      <c r="C163" s="200">
        <v>75.014700660989121</v>
      </c>
      <c r="D163" s="199"/>
      <c r="E163" s="199"/>
      <c r="F163" s="199">
        <v>2021</v>
      </c>
    </row>
    <row r="164" spans="1:6" x14ac:dyDescent="0.45">
      <c r="A164" s="199">
        <v>0</v>
      </c>
      <c r="B164" s="199">
        <v>0</v>
      </c>
      <c r="C164" s="200">
        <v>60.991329301978404</v>
      </c>
      <c r="D164" s="199"/>
      <c r="E164" s="199"/>
      <c r="F164" s="199">
        <v>2021</v>
      </c>
    </row>
    <row r="165" spans="1:6" x14ac:dyDescent="0.45">
      <c r="A165" s="199">
        <v>0</v>
      </c>
      <c r="B165" s="199">
        <v>0</v>
      </c>
      <c r="C165" s="200">
        <v>40.159509847794929</v>
      </c>
      <c r="D165" s="199"/>
      <c r="E165" s="199"/>
      <c r="F165" s="199">
        <v>2021</v>
      </c>
    </row>
    <row r="166" spans="1:6" x14ac:dyDescent="0.45">
      <c r="A166" s="199">
        <v>0</v>
      </c>
      <c r="B166" s="199">
        <v>0</v>
      </c>
      <c r="C166" s="200">
        <v>40.171911674873392</v>
      </c>
      <c r="D166" s="199"/>
      <c r="E166" s="199"/>
      <c r="F166" s="199">
        <v>2021</v>
      </c>
    </row>
    <row r="167" spans="1:6" x14ac:dyDescent="0.45">
      <c r="A167" s="199">
        <v>0</v>
      </c>
      <c r="B167" s="199">
        <v>0</v>
      </c>
      <c r="C167" s="200">
        <v>40.874712219233999</v>
      </c>
      <c r="D167" s="199"/>
      <c r="E167" s="199"/>
      <c r="F167" s="199">
        <v>2021</v>
      </c>
    </row>
    <row r="168" spans="1:6" x14ac:dyDescent="0.45">
      <c r="A168" s="199">
        <v>0</v>
      </c>
      <c r="B168" s="199">
        <v>0</v>
      </c>
      <c r="C168" s="200">
        <v>50.153327899561873</v>
      </c>
      <c r="D168" s="199"/>
      <c r="E168" s="199"/>
      <c r="F168" s="199">
        <v>2021</v>
      </c>
    </row>
    <row r="169" spans="1:6" x14ac:dyDescent="0.45">
      <c r="A169" s="199">
        <v>0</v>
      </c>
      <c r="B169" s="199">
        <v>0</v>
      </c>
      <c r="C169" s="200">
        <v>29.96281104088504</v>
      </c>
      <c r="D169" s="199"/>
      <c r="E169" s="199"/>
      <c r="F169" s="199">
        <v>2021</v>
      </c>
    </row>
    <row r="170" spans="1:6" x14ac:dyDescent="0.45">
      <c r="A170" s="199">
        <v>0</v>
      </c>
      <c r="B170" s="199">
        <v>0</v>
      </c>
      <c r="C170" s="200">
        <v>16.26248638625059</v>
      </c>
      <c r="D170" s="199"/>
      <c r="E170" s="199"/>
      <c r="F170" s="199">
        <v>2021</v>
      </c>
    </row>
    <row r="171" spans="1:6" x14ac:dyDescent="0.45">
      <c r="A171" s="199">
        <v>0</v>
      </c>
      <c r="B171" s="199">
        <v>0</v>
      </c>
      <c r="C171" s="200">
        <v>45.418538426284613</v>
      </c>
      <c r="D171" s="199"/>
      <c r="E171" s="199"/>
      <c r="F171" s="199">
        <v>2021</v>
      </c>
    </row>
    <row r="172" spans="1:6" x14ac:dyDescent="0.45">
      <c r="A172" s="199">
        <v>0</v>
      </c>
      <c r="B172" s="199">
        <v>0</v>
      </c>
      <c r="C172" s="200">
        <v>45.732503824228083</v>
      </c>
      <c r="D172" s="199"/>
      <c r="E172" s="199"/>
      <c r="F172" s="199">
        <v>2021</v>
      </c>
    </row>
    <row r="173" spans="1:6" x14ac:dyDescent="0.45">
      <c r="A173" s="199">
        <v>0</v>
      </c>
      <c r="B173" s="199">
        <v>0</v>
      </c>
      <c r="C173" s="200">
        <v>3.9758957655592968</v>
      </c>
      <c r="D173" s="199"/>
      <c r="E173" s="199"/>
      <c r="F173" s="199">
        <v>2021</v>
      </c>
    </row>
    <row r="174" spans="1:6" x14ac:dyDescent="0.45">
      <c r="A174" s="199">
        <v>0</v>
      </c>
      <c r="B174" s="199">
        <v>0</v>
      </c>
      <c r="C174" s="200">
        <v>1.3784294221332329</v>
      </c>
      <c r="D174" s="199"/>
      <c r="E174" s="199"/>
      <c r="F174" s="199">
        <v>2021</v>
      </c>
    </row>
    <row r="175" spans="1:6" x14ac:dyDescent="0.45">
      <c r="A175" s="199">
        <v>0</v>
      </c>
      <c r="B175" s="199">
        <v>0</v>
      </c>
      <c r="C175" s="200">
        <v>35.281895464326901</v>
      </c>
      <c r="D175" s="199"/>
      <c r="E175" s="199"/>
      <c r="F175" s="199">
        <v>2021</v>
      </c>
    </row>
    <row r="176" spans="1:6" x14ac:dyDescent="0.45">
      <c r="A176" s="199">
        <v>0</v>
      </c>
      <c r="B176" s="199">
        <v>0</v>
      </c>
      <c r="C176" s="200">
        <v>2.0022222793624329</v>
      </c>
      <c r="D176" s="199"/>
      <c r="E176" s="199"/>
      <c r="F176" s="199">
        <v>2021</v>
      </c>
    </row>
    <row r="177" spans="1:6" x14ac:dyDescent="0.45">
      <c r="A177" s="199">
        <v>0</v>
      </c>
      <c r="B177" s="199">
        <v>0</v>
      </c>
      <c r="C177" s="200">
        <v>41.874427377958213</v>
      </c>
      <c r="D177" s="199"/>
      <c r="E177" s="199"/>
      <c r="F177" s="199">
        <v>2021</v>
      </c>
    </row>
    <row r="178" spans="1:6" x14ac:dyDescent="0.45">
      <c r="A178" s="199">
        <v>0</v>
      </c>
      <c r="B178" s="199">
        <v>0</v>
      </c>
      <c r="C178" s="200">
        <v>23.298784266325921</v>
      </c>
      <c r="D178" s="199"/>
      <c r="E178" s="199"/>
      <c r="F178" s="199">
        <v>2021</v>
      </c>
    </row>
    <row r="179" spans="1:6" x14ac:dyDescent="0.45">
      <c r="A179" s="199">
        <v>0</v>
      </c>
      <c r="B179" s="199">
        <v>0</v>
      </c>
      <c r="C179" s="200">
        <v>43.656209616485093</v>
      </c>
      <c r="D179" s="199"/>
      <c r="E179" s="199"/>
      <c r="F179" s="199">
        <v>2021</v>
      </c>
    </row>
    <row r="180" spans="1:6" x14ac:dyDescent="0.45">
      <c r="A180" s="199">
        <v>0</v>
      </c>
      <c r="B180" s="199">
        <v>0</v>
      </c>
      <c r="C180" s="200">
        <v>23.800246336785811</v>
      </c>
      <c r="D180" s="199"/>
      <c r="E180" s="199"/>
      <c r="F180" s="199">
        <v>2021</v>
      </c>
    </row>
    <row r="181" spans="1:6" x14ac:dyDescent="0.45">
      <c r="A181" s="199">
        <v>0</v>
      </c>
      <c r="B181" s="199">
        <v>0</v>
      </c>
      <c r="C181" s="200">
        <v>43.315864535599573</v>
      </c>
      <c r="D181" s="199"/>
      <c r="E181" s="199"/>
      <c r="F181" s="199">
        <v>2021</v>
      </c>
    </row>
    <row r="182" spans="1:6" x14ac:dyDescent="0.45">
      <c r="A182" s="199">
        <v>0</v>
      </c>
      <c r="B182" s="199">
        <v>0</v>
      </c>
      <c r="C182" s="200">
        <v>64.324805934719507</v>
      </c>
      <c r="D182" s="199"/>
      <c r="E182" s="199"/>
      <c r="F182" s="199">
        <v>2021</v>
      </c>
    </row>
    <row r="183" spans="1:6" x14ac:dyDescent="0.45">
      <c r="A183" s="199">
        <v>0</v>
      </c>
      <c r="B183" s="199">
        <v>0</v>
      </c>
      <c r="C183" s="200">
        <v>40.736771040294833</v>
      </c>
      <c r="D183" s="199"/>
      <c r="E183" s="199"/>
      <c r="F183" s="199">
        <v>2021</v>
      </c>
    </row>
    <row r="184" spans="1:6" x14ac:dyDescent="0.45">
      <c r="A184" s="199">
        <v>0</v>
      </c>
      <c r="B184" s="199">
        <v>0</v>
      </c>
      <c r="C184" s="200">
        <v>34.012254533199886</v>
      </c>
      <c r="D184" s="199"/>
      <c r="E184" s="199"/>
      <c r="F184" s="199">
        <v>2021</v>
      </c>
    </row>
    <row r="185" spans="1:6" x14ac:dyDescent="0.45">
      <c r="A185" s="199">
        <v>0</v>
      </c>
      <c r="B185" s="199">
        <v>0</v>
      </c>
      <c r="C185" s="200">
        <v>31.282580548382889</v>
      </c>
      <c r="D185" s="199"/>
      <c r="E185" s="199"/>
      <c r="F185" s="199">
        <v>2021</v>
      </c>
    </row>
    <row r="186" spans="1:6" x14ac:dyDescent="0.45">
      <c r="A186" s="199">
        <v>0</v>
      </c>
      <c r="B186" s="199">
        <v>0</v>
      </c>
      <c r="C186" s="200">
        <v>23.352973524707291</v>
      </c>
      <c r="D186" s="199"/>
      <c r="E186" s="199"/>
      <c r="F186" s="199">
        <v>2021</v>
      </c>
    </row>
    <row r="187" spans="1:6" x14ac:dyDescent="0.45">
      <c r="A187" s="199">
        <v>0</v>
      </c>
      <c r="B187" s="199">
        <v>0</v>
      </c>
      <c r="C187" s="200">
        <v>23.225332846789978</v>
      </c>
      <c r="D187" s="199"/>
      <c r="E187" s="199"/>
      <c r="F187" s="199">
        <v>2021</v>
      </c>
    </row>
    <row r="188" spans="1:6" x14ac:dyDescent="0.45">
      <c r="A188" s="199">
        <v>0</v>
      </c>
      <c r="B188" s="199">
        <v>0</v>
      </c>
      <c r="C188" s="200">
        <v>33.16052438136758</v>
      </c>
      <c r="D188" s="199"/>
      <c r="E188" s="199"/>
      <c r="F188" s="199">
        <v>2021</v>
      </c>
    </row>
    <row r="189" spans="1:6" x14ac:dyDescent="0.45">
      <c r="A189" s="199">
        <v>0</v>
      </c>
      <c r="B189" s="199">
        <v>0</v>
      </c>
      <c r="C189" s="200">
        <v>38.398370374953032</v>
      </c>
      <c r="D189" s="199"/>
      <c r="E189" s="199"/>
      <c r="F189" s="199">
        <v>2021</v>
      </c>
    </row>
    <row r="190" spans="1:6" x14ac:dyDescent="0.45">
      <c r="A190" s="199">
        <v>0</v>
      </c>
      <c r="B190" s="199">
        <v>0</v>
      </c>
      <c r="C190" s="200">
        <v>22.518529703220899</v>
      </c>
      <c r="D190" s="199"/>
      <c r="E190" s="199"/>
      <c r="F190" s="199">
        <v>2021</v>
      </c>
    </row>
    <row r="191" spans="1:6" x14ac:dyDescent="0.45">
      <c r="A191" s="199">
        <v>0</v>
      </c>
      <c r="B191" s="199">
        <v>0</v>
      </c>
      <c r="C191" s="200">
        <v>25.079564710913971</v>
      </c>
      <c r="D191" s="199"/>
      <c r="E191" s="199"/>
      <c r="F191" s="199">
        <v>2021</v>
      </c>
    </row>
    <row r="192" spans="1:6" x14ac:dyDescent="0.45">
      <c r="A192" s="199">
        <v>0</v>
      </c>
      <c r="B192" s="199">
        <v>0</v>
      </c>
      <c r="C192" s="200">
        <v>51.282198492252213</v>
      </c>
      <c r="D192" s="199"/>
      <c r="E192" s="199"/>
      <c r="F192" s="199">
        <v>2021</v>
      </c>
    </row>
    <row r="193" spans="1:6" x14ac:dyDescent="0.45">
      <c r="A193" s="199">
        <v>0</v>
      </c>
      <c r="B193" s="199">
        <v>0</v>
      </c>
      <c r="C193" s="200">
        <v>0.76168465118024797</v>
      </c>
      <c r="D193" s="199"/>
      <c r="E193" s="199"/>
      <c r="F193" s="199">
        <v>2021</v>
      </c>
    </row>
    <row r="194" spans="1:6" x14ac:dyDescent="0.45">
      <c r="A194" s="199">
        <v>0</v>
      </c>
      <c r="B194" s="199">
        <v>0</v>
      </c>
      <c r="C194" s="200">
        <v>45.418538426284613</v>
      </c>
      <c r="D194" s="199"/>
      <c r="E194" s="199"/>
      <c r="F194" s="199">
        <v>2021</v>
      </c>
    </row>
    <row r="195" spans="1:6" x14ac:dyDescent="0.45">
      <c r="A195" s="199">
        <v>0</v>
      </c>
      <c r="B195" s="199">
        <v>0</v>
      </c>
      <c r="C195" s="200">
        <v>16.26248638625059</v>
      </c>
      <c r="D195" s="199"/>
      <c r="E195" s="199"/>
      <c r="F195" s="199">
        <v>2021</v>
      </c>
    </row>
    <row r="196" spans="1:6" x14ac:dyDescent="0.45">
      <c r="A196" s="199">
        <v>0</v>
      </c>
      <c r="B196" s="199">
        <v>0</v>
      </c>
      <c r="C196" s="200">
        <v>3.9758957655592968</v>
      </c>
      <c r="D196" s="199"/>
      <c r="E196" s="199"/>
      <c r="F196" s="199">
        <v>2021</v>
      </c>
    </row>
    <row r="197" spans="1:6" x14ac:dyDescent="0.45">
      <c r="A197" s="199">
        <v>0</v>
      </c>
      <c r="B197" s="199">
        <v>0</v>
      </c>
      <c r="C197" s="200">
        <v>45.732503824228083</v>
      </c>
      <c r="D197" s="199"/>
      <c r="E197" s="199"/>
      <c r="F197" s="199">
        <v>2021</v>
      </c>
    </row>
    <row r="198" spans="1:6" x14ac:dyDescent="0.45">
      <c r="A198" s="199">
        <v>0</v>
      </c>
      <c r="B198" s="199">
        <v>0</v>
      </c>
      <c r="C198" s="200">
        <v>30.201619965499891</v>
      </c>
      <c r="D198" s="199"/>
      <c r="E198" s="199"/>
      <c r="F198" s="199">
        <v>2021</v>
      </c>
    </row>
    <row r="199" spans="1:6" x14ac:dyDescent="0.45">
      <c r="A199" s="199">
        <v>0</v>
      </c>
      <c r="B199" s="199">
        <v>0</v>
      </c>
      <c r="C199" s="200">
        <v>33.961039234671027</v>
      </c>
      <c r="D199" s="199"/>
      <c r="E199" s="199"/>
      <c r="F199" s="199">
        <v>2021</v>
      </c>
    </row>
    <row r="200" spans="1:6" x14ac:dyDescent="0.45">
      <c r="A200" s="199">
        <v>0</v>
      </c>
      <c r="B200" s="199">
        <v>0</v>
      </c>
      <c r="C200" s="200">
        <v>32.207423772796822</v>
      </c>
      <c r="D200" s="199"/>
      <c r="E200" s="199"/>
      <c r="F200" s="199">
        <v>2021</v>
      </c>
    </row>
    <row r="201" spans="1:6" x14ac:dyDescent="0.45">
      <c r="A201" s="199">
        <v>0</v>
      </c>
      <c r="B201" s="199">
        <v>0</v>
      </c>
      <c r="C201" s="200">
        <v>2.6999999993397852</v>
      </c>
      <c r="D201" s="199"/>
      <c r="E201" s="199"/>
      <c r="F201" s="199">
        <v>2021</v>
      </c>
    </row>
    <row r="202" spans="1:6" x14ac:dyDescent="0.45">
      <c r="A202" s="199">
        <v>0</v>
      </c>
      <c r="B202" s="199">
        <v>0</v>
      </c>
      <c r="C202" s="200">
        <v>5.5539485278777496</v>
      </c>
      <c r="D202" s="199"/>
      <c r="E202" s="199"/>
      <c r="F202" s="199">
        <v>2021</v>
      </c>
    </row>
    <row r="203" spans="1:6" x14ac:dyDescent="0.45">
      <c r="A203" s="199">
        <v>0</v>
      </c>
      <c r="B203" s="199">
        <v>0</v>
      </c>
      <c r="C203" s="200">
        <v>24.007292270228309</v>
      </c>
      <c r="D203" s="199"/>
      <c r="E203" s="199"/>
      <c r="F203" s="199">
        <v>2021</v>
      </c>
    </row>
    <row r="204" spans="1:6" x14ac:dyDescent="0.45">
      <c r="A204" s="199">
        <v>0</v>
      </c>
      <c r="B204" s="199">
        <v>0</v>
      </c>
      <c r="C204" s="200">
        <v>22.798555424111999</v>
      </c>
      <c r="D204" s="199"/>
      <c r="E204" s="199"/>
      <c r="F204" s="199">
        <v>2021</v>
      </c>
    </row>
    <row r="205" spans="1:6" x14ac:dyDescent="0.45">
      <c r="A205" s="199">
        <v>0</v>
      </c>
      <c r="B205" s="199">
        <v>0</v>
      </c>
      <c r="C205" s="200">
        <v>24.806577177733011</v>
      </c>
      <c r="D205" s="199"/>
      <c r="E205" s="199"/>
      <c r="F205" s="199">
        <v>2021</v>
      </c>
    </row>
    <row r="206" spans="1:6" x14ac:dyDescent="0.45">
      <c r="A206" s="199">
        <v>0</v>
      </c>
      <c r="B206" s="199">
        <v>0</v>
      </c>
      <c r="C206" s="200">
        <v>28.094644694546439</v>
      </c>
      <c r="D206" s="199"/>
      <c r="E206" s="199"/>
      <c r="F206" s="199">
        <v>2021</v>
      </c>
    </row>
    <row r="207" spans="1:6" x14ac:dyDescent="0.45">
      <c r="A207" s="199">
        <v>0</v>
      </c>
      <c r="B207" s="199">
        <v>0</v>
      </c>
      <c r="C207" s="200">
        <v>32.471523823783109</v>
      </c>
      <c r="D207" s="199"/>
      <c r="E207" s="199"/>
      <c r="F207" s="199">
        <v>2021</v>
      </c>
    </row>
    <row r="208" spans="1:6" x14ac:dyDescent="0.45">
      <c r="A208" s="199">
        <v>0</v>
      </c>
      <c r="B208" s="199">
        <v>0</v>
      </c>
      <c r="C208" s="200">
        <v>41.634878075475633</v>
      </c>
      <c r="D208" s="199"/>
      <c r="E208" s="199"/>
      <c r="F208" s="199">
        <v>2021</v>
      </c>
    </row>
    <row r="209" spans="1:6" x14ac:dyDescent="0.45">
      <c r="A209" s="199">
        <v>0</v>
      </c>
      <c r="B209" s="199">
        <v>0</v>
      </c>
      <c r="C209" s="200">
        <v>68.714931140597969</v>
      </c>
      <c r="D209" s="199"/>
      <c r="E209" s="199"/>
      <c r="F209" s="199">
        <v>2021</v>
      </c>
    </row>
    <row r="210" spans="1:6" x14ac:dyDescent="0.45">
      <c r="A210" s="199">
        <v>0</v>
      </c>
      <c r="B210" s="199">
        <v>0</v>
      </c>
      <c r="C210" s="200">
        <v>27.738621514596499</v>
      </c>
      <c r="D210" s="199"/>
      <c r="E210" s="199"/>
      <c r="F210" s="199">
        <v>2021</v>
      </c>
    </row>
    <row r="211" spans="1:6" x14ac:dyDescent="0.45">
      <c r="A211" s="199">
        <v>0</v>
      </c>
      <c r="B211" s="199">
        <v>0</v>
      </c>
      <c r="C211" s="200">
        <v>39.509316802749503</v>
      </c>
      <c r="D211" s="199"/>
      <c r="E211" s="199"/>
      <c r="F211" s="199">
        <v>2021</v>
      </c>
    </row>
    <row r="212" spans="1:6" x14ac:dyDescent="0.45">
      <c r="A212" s="199">
        <v>0</v>
      </c>
      <c r="B212" s="199">
        <v>0</v>
      </c>
      <c r="C212" s="200">
        <v>50.211485006041379</v>
      </c>
      <c r="D212" s="199"/>
      <c r="E212" s="199"/>
      <c r="F212" s="199">
        <v>2021</v>
      </c>
    </row>
    <row r="213" spans="1:6" x14ac:dyDescent="0.45">
      <c r="A213" s="199">
        <v>0</v>
      </c>
      <c r="B213" s="199">
        <v>0</v>
      </c>
      <c r="C213" s="200">
        <v>21.271368437330441</v>
      </c>
      <c r="D213" s="199"/>
      <c r="E213" s="199"/>
      <c r="F213" s="199">
        <v>2021</v>
      </c>
    </row>
    <row r="214" spans="1:6" x14ac:dyDescent="0.45">
      <c r="A214" s="199">
        <v>0</v>
      </c>
      <c r="B214" s="199">
        <v>0</v>
      </c>
      <c r="C214" s="200">
        <v>49.684150521558891</v>
      </c>
      <c r="D214" s="199"/>
      <c r="E214" s="199"/>
      <c r="F214" s="199">
        <v>2021</v>
      </c>
    </row>
    <row r="215" spans="1:6" x14ac:dyDescent="0.45">
      <c r="A215" s="199">
        <v>0</v>
      </c>
      <c r="B215" s="199">
        <v>0</v>
      </c>
      <c r="C215" s="200">
        <v>49.964492490071457</v>
      </c>
      <c r="D215" s="199"/>
      <c r="E215" s="199"/>
      <c r="F215" s="199">
        <v>2021</v>
      </c>
    </row>
    <row r="216" spans="1:6" x14ac:dyDescent="0.45">
      <c r="A216" s="199">
        <v>0</v>
      </c>
      <c r="B216" s="199">
        <v>0</v>
      </c>
      <c r="C216" s="200">
        <v>24.512044714708381</v>
      </c>
      <c r="D216" s="199"/>
      <c r="E216" s="199"/>
      <c r="F216" s="199">
        <v>2021</v>
      </c>
    </row>
    <row r="217" spans="1:6" x14ac:dyDescent="0.45">
      <c r="A217" s="199">
        <v>0</v>
      </c>
      <c r="B217" s="199">
        <v>0</v>
      </c>
      <c r="C217" s="200">
        <v>35.158191418216362</v>
      </c>
      <c r="D217" s="199"/>
      <c r="E217" s="199"/>
      <c r="F217" s="199">
        <v>2021</v>
      </c>
    </row>
    <row r="218" spans="1:6" x14ac:dyDescent="0.45">
      <c r="A218" s="199">
        <v>0</v>
      </c>
      <c r="B218" s="199">
        <v>0</v>
      </c>
      <c r="C218" s="200">
        <v>45.679664805357461</v>
      </c>
      <c r="D218" s="199"/>
      <c r="E218" s="199"/>
      <c r="F218" s="199">
        <v>2021</v>
      </c>
    </row>
    <row r="219" spans="1:6" x14ac:dyDescent="0.45">
      <c r="A219" s="199">
        <v>0</v>
      </c>
      <c r="B219" s="199">
        <v>0</v>
      </c>
      <c r="C219" s="200">
        <v>49.888746926127297</v>
      </c>
      <c r="D219" s="199"/>
      <c r="E219" s="199"/>
      <c r="F219" s="199">
        <v>2021</v>
      </c>
    </row>
    <row r="220" spans="1:6" x14ac:dyDescent="0.45">
      <c r="A220" s="199">
        <v>0</v>
      </c>
      <c r="B220" s="199">
        <v>0</v>
      </c>
      <c r="C220" s="200">
        <v>49.996847749751552</v>
      </c>
      <c r="D220" s="199"/>
      <c r="E220" s="199"/>
      <c r="F220" s="199">
        <v>2021</v>
      </c>
    </row>
    <row r="221" spans="1:6" x14ac:dyDescent="0.45">
      <c r="A221" s="199">
        <v>0</v>
      </c>
      <c r="B221" s="199">
        <v>0</v>
      </c>
      <c r="C221" s="200">
        <v>50.065627098149463</v>
      </c>
      <c r="D221" s="199"/>
      <c r="E221" s="199"/>
      <c r="F221" s="199">
        <v>2021</v>
      </c>
    </row>
    <row r="222" spans="1:6" x14ac:dyDescent="0.45">
      <c r="A222" s="199">
        <v>0</v>
      </c>
      <c r="B222" s="199">
        <v>0</v>
      </c>
      <c r="C222" s="200">
        <v>50.035819074000948</v>
      </c>
      <c r="D222" s="199"/>
      <c r="E222" s="199"/>
      <c r="F222" s="199">
        <v>2021</v>
      </c>
    </row>
    <row r="223" spans="1:6" x14ac:dyDescent="0.45">
      <c r="A223" s="199">
        <v>0</v>
      </c>
      <c r="B223" s="199">
        <v>0</v>
      </c>
      <c r="C223" s="200">
        <v>49.966210645036533</v>
      </c>
      <c r="D223" s="199"/>
      <c r="E223" s="199"/>
      <c r="F223" s="199">
        <v>2021</v>
      </c>
    </row>
    <row r="224" spans="1:6" x14ac:dyDescent="0.45">
      <c r="A224" s="199">
        <v>0</v>
      </c>
      <c r="B224" s="199">
        <v>0</v>
      </c>
      <c r="C224" s="200">
        <v>50.096195820378952</v>
      </c>
      <c r="D224" s="199"/>
      <c r="E224" s="199"/>
      <c r="F224" s="199">
        <v>2021</v>
      </c>
    </row>
    <row r="225" spans="1:6" x14ac:dyDescent="0.45">
      <c r="A225" s="199">
        <v>0</v>
      </c>
      <c r="B225" s="199">
        <v>0</v>
      </c>
      <c r="C225" s="200">
        <v>49.821986254336878</v>
      </c>
      <c r="D225" s="199"/>
      <c r="E225" s="199"/>
      <c r="F225" s="199">
        <v>2021</v>
      </c>
    </row>
    <row r="226" spans="1:6" x14ac:dyDescent="0.45">
      <c r="A226" s="199">
        <v>0</v>
      </c>
      <c r="B226" s="199">
        <v>0</v>
      </c>
      <c r="C226" s="200">
        <v>49.9692413247556</v>
      </c>
      <c r="D226" s="199"/>
      <c r="E226" s="199"/>
      <c r="F226" s="199">
        <v>2021</v>
      </c>
    </row>
    <row r="227" spans="1:6" x14ac:dyDescent="0.45">
      <c r="A227" s="199">
        <v>0</v>
      </c>
      <c r="B227" s="199">
        <v>0</v>
      </c>
      <c r="C227" s="200">
        <v>49.930607642592612</v>
      </c>
      <c r="D227" s="199"/>
      <c r="E227" s="199"/>
      <c r="F227" s="199">
        <v>2021</v>
      </c>
    </row>
    <row r="228" spans="1:6" x14ac:dyDescent="0.45">
      <c r="A228" s="199">
        <v>0</v>
      </c>
      <c r="B228" s="199">
        <v>0</v>
      </c>
      <c r="C228" s="200">
        <v>50.043257966704402</v>
      </c>
      <c r="D228" s="199"/>
      <c r="E228" s="199"/>
      <c r="F228" s="199">
        <v>2021</v>
      </c>
    </row>
    <row r="229" spans="1:6" x14ac:dyDescent="0.45">
      <c r="A229" s="199">
        <v>0</v>
      </c>
      <c r="B229" s="199">
        <v>0</v>
      </c>
      <c r="C229" s="200">
        <v>49.954414744370503</v>
      </c>
      <c r="D229" s="199"/>
      <c r="E229" s="199"/>
      <c r="F229" s="199">
        <v>2021</v>
      </c>
    </row>
    <row r="230" spans="1:6" x14ac:dyDescent="0.45">
      <c r="A230" s="199">
        <v>0</v>
      </c>
      <c r="B230" s="199">
        <v>0</v>
      </c>
      <c r="C230" s="200">
        <v>49.968545282553521</v>
      </c>
      <c r="D230" s="199"/>
      <c r="E230" s="199"/>
      <c r="F230" s="199">
        <v>2021</v>
      </c>
    </row>
    <row r="231" spans="1:6" x14ac:dyDescent="0.45">
      <c r="A231" s="199">
        <v>0</v>
      </c>
      <c r="B231" s="199">
        <v>0</v>
      </c>
      <c r="C231" s="200">
        <v>49.983188246890563</v>
      </c>
      <c r="D231" s="199"/>
      <c r="E231" s="199"/>
      <c r="F231" s="199">
        <v>2021</v>
      </c>
    </row>
    <row r="232" spans="1:6" x14ac:dyDescent="0.45">
      <c r="A232" s="199">
        <v>0</v>
      </c>
      <c r="B232" s="199">
        <v>0</v>
      </c>
      <c r="C232" s="200">
        <v>50.927977524882273</v>
      </c>
      <c r="D232" s="199"/>
      <c r="E232" s="199"/>
      <c r="F232" s="199">
        <v>2021</v>
      </c>
    </row>
    <row r="233" spans="1:6" x14ac:dyDescent="0.45">
      <c r="A233" s="199">
        <v>0</v>
      </c>
      <c r="B233" s="199">
        <v>0</v>
      </c>
      <c r="C233" s="200">
        <v>28.39678222602992</v>
      </c>
      <c r="D233" s="199"/>
      <c r="E233" s="199"/>
      <c r="F233" s="199">
        <v>2021</v>
      </c>
    </row>
    <row r="234" spans="1:6" x14ac:dyDescent="0.45">
      <c r="A234" s="199">
        <v>0</v>
      </c>
      <c r="B234" s="199">
        <v>0</v>
      </c>
      <c r="C234" s="200">
        <v>14.02129059655252</v>
      </c>
      <c r="D234" s="199"/>
      <c r="E234" s="199"/>
      <c r="F234" s="199">
        <v>2021</v>
      </c>
    </row>
    <row r="235" spans="1:6" x14ac:dyDescent="0.45">
      <c r="A235" s="199">
        <v>0</v>
      </c>
      <c r="B235" s="199">
        <v>0</v>
      </c>
      <c r="C235" s="200">
        <v>47.428687253964071</v>
      </c>
      <c r="D235" s="199"/>
      <c r="E235" s="199"/>
      <c r="F235" s="199">
        <v>2021</v>
      </c>
    </row>
    <row r="236" spans="1:6" x14ac:dyDescent="0.45">
      <c r="A236" s="199">
        <v>0</v>
      </c>
      <c r="B236" s="199">
        <v>0</v>
      </c>
      <c r="C236" s="200">
        <v>42.078306224180658</v>
      </c>
      <c r="D236" s="199"/>
      <c r="E236" s="199"/>
      <c r="F236" s="199">
        <v>2021</v>
      </c>
    </row>
    <row r="237" spans="1:6" x14ac:dyDescent="0.45">
      <c r="A237" s="199">
        <v>0</v>
      </c>
      <c r="B237" s="199">
        <v>0</v>
      </c>
      <c r="C237" s="200">
        <v>50.632776118333453</v>
      </c>
      <c r="D237" s="199"/>
      <c r="E237" s="199"/>
      <c r="F237" s="199">
        <v>2021</v>
      </c>
    </row>
    <row r="238" spans="1:6" x14ac:dyDescent="0.45">
      <c r="A238" s="199">
        <v>0</v>
      </c>
      <c r="B238" s="199">
        <v>0</v>
      </c>
      <c r="C238" s="200">
        <v>67.509470770352095</v>
      </c>
      <c r="D238" s="199"/>
      <c r="E238" s="199"/>
      <c r="F238" s="199">
        <v>2021</v>
      </c>
    </row>
    <row r="239" spans="1:6" x14ac:dyDescent="0.45">
      <c r="A239" s="199">
        <v>0</v>
      </c>
      <c r="B239" s="199">
        <v>0</v>
      </c>
      <c r="C239" s="200">
        <v>50.212979975872962</v>
      </c>
      <c r="D239" s="199"/>
      <c r="E239" s="199"/>
      <c r="F239" s="199">
        <v>2021</v>
      </c>
    </row>
    <row r="240" spans="1:6" x14ac:dyDescent="0.45">
      <c r="A240" s="199">
        <v>0</v>
      </c>
      <c r="B240" s="199">
        <v>0</v>
      </c>
      <c r="C240" s="200">
        <v>50.260242187109853</v>
      </c>
      <c r="D240" s="199"/>
      <c r="E240" s="199"/>
      <c r="F240" s="199">
        <v>2021</v>
      </c>
    </row>
    <row r="241" spans="1:6" x14ac:dyDescent="0.45">
      <c r="A241" s="199">
        <v>0</v>
      </c>
      <c r="B241" s="199">
        <v>0</v>
      </c>
      <c r="C241" s="200">
        <v>50.048874380457043</v>
      </c>
      <c r="D241" s="199"/>
      <c r="E241" s="199"/>
      <c r="F241" s="199">
        <v>2021</v>
      </c>
    </row>
    <row r="242" spans="1:6" x14ac:dyDescent="0.45">
      <c r="A242" s="199">
        <v>0</v>
      </c>
      <c r="B242" s="199">
        <v>0</v>
      </c>
      <c r="C242" s="200">
        <v>50.06569620240321</v>
      </c>
      <c r="D242" s="199"/>
      <c r="E242" s="199"/>
      <c r="F242" s="199">
        <v>2021</v>
      </c>
    </row>
    <row r="243" spans="1:6" x14ac:dyDescent="0.45">
      <c r="A243" s="199">
        <v>0</v>
      </c>
      <c r="B243" s="199">
        <v>0</v>
      </c>
      <c r="C243" s="200">
        <v>49.955218672762157</v>
      </c>
      <c r="D243" s="199"/>
      <c r="E243" s="199"/>
      <c r="F243" s="199">
        <v>2021</v>
      </c>
    </row>
    <row r="244" spans="1:6" x14ac:dyDescent="0.45">
      <c r="A244" s="199">
        <v>0</v>
      </c>
      <c r="B244" s="199">
        <v>0</v>
      </c>
      <c r="C244" s="200">
        <v>49.420597880463639</v>
      </c>
      <c r="D244" s="199"/>
      <c r="E244" s="199"/>
      <c r="F244" s="199">
        <v>2021</v>
      </c>
    </row>
    <row r="245" spans="1:6" x14ac:dyDescent="0.45">
      <c r="A245" s="199">
        <v>0</v>
      </c>
      <c r="B245" s="199">
        <v>0</v>
      </c>
      <c r="C245" s="200">
        <v>50.624635017443367</v>
      </c>
      <c r="D245" s="199"/>
      <c r="E245" s="199"/>
      <c r="F245" s="199">
        <v>2021</v>
      </c>
    </row>
    <row r="246" spans="1:6" x14ac:dyDescent="0.45">
      <c r="A246" s="199">
        <v>0</v>
      </c>
      <c r="B246" s="199">
        <v>0</v>
      </c>
      <c r="C246" s="200">
        <v>50.345658027679718</v>
      </c>
      <c r="D246" s="199"/>
      <c r="E246" s="199"/>
      <c r="F246" s="199">
        <v>2021</v>
      </c>
    </row>
    <row r="247" spans="1:6" x14ac:dyDescent="0.45">
      <c r="A247" s="199">
        <v>0</v>
      </c>
      <c r="B247" s="199">
        <v>0</v>
      </c>
      <c r="C247" s="200">
        <v>49.846938707397513</v>
      </c>
      <c r="D247" s="199"/>
      <c r="E247" s="199"/>
      <c r="F247" s="199">
        <v>2021</v>
      </c>
    </row>
    <row r="248" spans="1:6" x14ac:dyDescent="0.45">
      <c r="A248" s="199">
        <v>0</v>
      </c>
      <c r="B248" s="199">
        <v>0</v>
      </c>
      <c r="C248" s="200">
        <v>43.706937985722242</v>
      </c>
      <c r="D248" s="199"/>
      <c r="E248" s="199"/>
      <c r="F248" s="199">
        <v>2021</v>
      </c>
    </row>
    <row r="249" spans="1:6" x14ac:dyDescent="0.45">
      <c r="A249" s="199">
        <v>0</v>
      </c>
      <c r="B249" s="199">
        <v>0</v>
      </c>
      <c r="C249" s="200">
        <v>82.003368934308099</v>
      </c>
      <c r="D249" s="199"/>
      <c r="E249" s="199"/>
      <c r="F249" s="199">
        <v>2021</v>
      </c>
    </row>
    <row r="250" spans="1:6" x14ac:dyDescent="0.45">
      <c r="A250" s="199">
        <v>0</v>
      </c>
      <c r="B250" s="199">
        <v>0</v>
      </c>
      <c r="C250" s="200">
        <v>17.76163619878416</v>
      </c>
      <c r="D250" s="199"/>
      <c r="E250" s="199"/>
      <c r="F250" s="199">
        <v>2021</v>
      </c>
    </row>
    <row r="251" spans="1:6" x14ac:dyDescent="0.45">
      <c r="A251" s="199">
        <v>0</v>
      </c>
      <c r="B251" s="199">
        <v>0</v>
      </c>
      <c r="C251" s="200">
        <v>43.769822328729298</v>
      </c>
      <c r="D251" s="199"/>
      <c r="E251" s="199"/>
      <c r="F251" s="199">
        <v>2021</v>
      </c>
    </row>
    <row r="252" spans="1:6" x14ac:dyDescent="0.45">
      <c r="A252" s="199">
        <v>0</v>
      </c>
      <c r="B252" s="199">
        <v>0</v>
      </c>
      <c r="C252" s="200">
        <v>57.40120258596572</v>
      </c>
      <c r="D252" s="199"/>
      <c r="E252" s="199"/>
      <c r="F252" s="199">
        <v>2021</v>
      </c>
    </row>
    <row r="253" spans="1:6" x14ac:dyDescent="0.45">
      <c r="A253" s="199">
        <v>0</v>
      </c>
      <c r="B253" s="199">
        <v>0</v>
      </c>
      <c r="C253" s="200">
        <v>69.201116867952749</v>
      </c>
      <c r="D253" s="199"/>
      <c r="E253" s="199"/>
      <c r="F253" s="199">
        <v>2021</v>
      </c>
    </row>
    <row r="254" spans="1:6" x14ac:dyDescent="0.45">
      <c r="A254" s="199">
        <v>0</v>
      </c>
      <c r="B254" s="199">
        <v>0</v>
      </c>
      <c r="C254" s="200">
        <v>67.592142891855246</v>
      </c>
      <c r="D254" s="199"/>
      <c r="E254" s="199"/>
      <c r="F254" s="199">
        <v>2021</v>
      </c>
    </row>
    <row r="255" spans="1:6" x14ac:dyDescent="0.45">
      <c r="A255" s="199">
        <v>0</v>
      </c>
      <c r="B255" s="199">
        <v>0</v>
      </c>
      <c r="C255" s="200">
        <v>85.047322445923186</v>
      </c>
      <c r="D255" s="199"/>
      <c r="E255" s="199"/>
      <c r="F255" s="199">
        <v>2021</v>
      </c>
    </row>
    <row r="256" spans="1:6" x14ac:dyDescent="0.45">
      <c r="A256" s="199">
        <v>13927</v>
      </c>
      <c r="B256" s="199">
        <v>160</v>
      </c>
      <c r="C256" s="200">
        <v>1200.03104946757</v>
      </c>
      <c r="D256" s="199"/>
      <c r="E256" s="199"/>
      <c r="F256" s="199">
        <v>2021</v>
      </c>
    </row>
    <row r="257" spans="1:6" x14ac:dyDescent="0.45">
      <c r="A257" s="199">
        <v>7544</v>
      </c>
      <c r="B257" s="199">
        <v>160</v>
      </c>
      <c r="C257" s="200">
        <v>524.53455064906314</v>
      </c>
      <c r="D257" s="199"/>
      <c r="E257" s="199"/>
      <c r="F257" s="199">
        <v>2021</v>
      </c>
    </row>
    <row r="258" spans="1:6" x14ac:dyDescent="0.45">
      <c r="A258" s="199">
        <v>0</v>
      </c>
      <c r="B258" s="199">
        <v>0</v>
      </c>
      <c r="C258" s="200">
        <v>4.272797114150511</v>
      </c>
      <c r="D258" s="199"/>
      <c r="E258" s="199"/>
      <c r="F258" s="199">
        <v>2021</v>
      </c>
    </row>
    <row r="259" spans="1:6" x14ac:dyDescent="0.45">
      <c r="A259" s="199">
        <v>0</v>
      </c>
      <c r="B259" s="199">
        <v>0</v>
      </c>
      <c r="C259" s="200">
        <v>4.5217855014218644</v>
      </c>
      <c r="D259" s="199"/>
      <c r="E259" s="199"/>
      <c r="F259" s="199">
        <v>2021</v>
      </c>
    </row>
    <row r="260" spans="1:6" x14ac:dyDescent="0.45">
      <c r="A260" s="199">
        <v>0</v>
      </c>
      <c r="B260" s="199">
        <v>0</v>
      </c>
      <c r="C260" s="200">
        <v>3.8936257371131662</v>
      </c>
      <c r="D260" s="199"/>
      <c r="E260" s="199"/>
      <c r="F260" s="199">
        <v>2021</v>
      </c>
    </row>
    <row r="261" spans="1:6" x14ac:dyDescent="0.45">
      <c r="A261" s="199">
        <v>0</v>
      </c>
      <c r="B261" s="199">
        <v>0</v>
      </c>
      <c r="C261" s="200">
        <v>83.343097465355044</v>
      </c>
      <c r="D261" s="199"/>
      <c r="E261" s="199"/>
      <c r="F261" s="199">
        <v>2021</v>
      </c>
    </row>
    <row r="262" spans="1:6" x14ac:dyDescent="0.45">
      <c r="A262" s="199">
        <v>0</v>
      </c>
      <c r="B262" s="199">
        <v>0</v>
      </c>
      <c r="C262" s="200">
        <v>71.721436795640912</v>
      </c>
      <c r="D262" s="199"/>
      <c r="E262" s="199"/>
      <c r="F262" s="199">
        <v>2021</v>
      </c>
    </row>
    <row r="263" spans="1:6" x14ac:dyDescent="0.45">
      <c r="A263" s="199">
        <v>0</v>
      </c>
      <c r="B263" s="199">
        <v>0</v>
      </c>
      <c r="C263" s="200">
        <v>25.17022674321257</v>
      </c>
      <c r="D263" s="199"/>
      <c r="E263" s="199"/>
      <c r="F263" s="199">
        <v>2021</v>
      </c>
    </row>
    <row r="264" spans="1:6" x14ac:dyDescent="0.45">
      <c r="A264" s="199">
        <v>0</v>
      </c>
      <c r="B264" s="199">
        <v>0</v>
      </c>
      <c r="C264" s="200">
        <v>134.0779016799784</v>
      </c>
      <c r="D264" s="199"/>
      <c r="E264" s="199"/>
      <c r="F264" s="199">
        <v>2021</v>
      </c>
    </row>
    <row r="265" spans="1:6" x14ac:dyDescent="0.45">
      <c r="A265" s="199">
        <v>0</v>
      </c>
      <c r="B265" s="199">
        <v>0</v>
      </c>
      <c r="C265" s="200">
        <v>9.1638803828710191</v>
      </c>
      <c r="D265" s="199"/>
      <c r="E265" s="199"/>
      <c r="F265" s="199">
        <v>2021</v>
      </c>
    </row>
    <row r="266" spans="1:6" x14ac:dyDescent="0.45">
      <c r="A266" s="199">
        <v>0</v>
      </c>
      <c r="B266" s="199">
        <v>0</v>
      </c>
      <c r="C266" s="200">
        <v>3.2203794194468882</v>
      </c>
      <c r="D266" s="199"/>
      <c r="E266" s="199"/>
      <c r="F266" s="199">
        <v>2021</v>
      </c>
    </row>
    <row r="267" spans="1:6" x14ac:dyDescent="0.45">
      <c r="A267" s="199">
        <v>0</v>
      </c>
      <c r="B267" s="199">
        <v>0</v>
      </c>
      <c r="C267" s="200">
        <v>77.485588063232882</v>
      </c>
      <c r="D267" s="199"/>
      <c r="E267" s="199"/>
      <c r="F267" s="199">
        <v>2021</v>
      </c>
    </row>
    <row r="268" spans="1:6" x14ac:dyDescent="0.45">
      <c r="A268" s="199">
        <v>0</v>
      </c>
      <c r="B268" s="199">
        <v>0</v>
      </c>
      <c r="C268" s="200">
        <v>4.6075680684402824</v>
      </c>
      <c r="D268" s="199"/>
      <c r="E268" s="199"/>
      <c r="F268" s="199">
        <v>2021</v>
      </c>
    </row>
    <row r="269" spans="1:6" x14ac:dyDescent="0.45">
      <c r="A269" s="199">
        <v>0</v>
      </c>
      <c r="B269" s="199">
        <v>0</v>
      </c>
      <c r="C269" s="200">
        <v>86.888023924252423</v>
      </c>
      <c r="D269" s="199"/>
      <c r="E269" s="199"/>
      <c r="F269" s="199">
        <v>2021</v>
      </c>
    </row>
    <row r="270" spans="1:6" x14ac:dyDescent="0.45">
      <c r="A270" s="199">
        <v>0</v>
      </c>
      <c r="B270" s="199">
        <v>0</v>
      </c>
      <c r="C270" s="200">
        <v>3.3695322889032409</v>
      </c>
      <c r="D270" s="199"/>
      <c r="E270" s="199"/>
      <c r="F270" s="199">
        <v>2021</v>
      </c>
    </row>
    <row r="271" spans="1:6" x14ac:dyDescent="0.45">
      <c r="A271" s="199">
        <v>0</v>
      </c>
      <c r="B271" s="199">
        <v>0</v>
      </c>
      <c r="C271" s="200">
        <v>194.706580726054</v>
      </c>
      <c r="D271" s="199"/>
      <c r="E271" s="199"/>
      <c r="F271" s="199">
        <v>2021</v>
      </c>
    </row>
    <row r="272" spans="1:6" x14ac:dyDescent="0.45">
      <c r="A272" s="199">
        <v>0</v>
      </c>
      <c r="B272" s="199">
        <v>0</v>
      </c>
      <c r="C272" s="200">
        <v>61.986154305153853</v>
      </c>
      <c r="D272" s="199"/>
      <c r="E272" s="199"/>
      <c r="F272" s="199">
        <v>2021</v>
      </c>
    </row>
    <row r="273" spans="1:11" x14ac:dyDescent="0.45">
      <c r="A273" s="199">
        <v>7532</v>
      </c>
      <c r="B273" s="199">
        <v>160</v>
      </c>
      <c r="C273" s="200">
        <v>1030.383814725782</v>
      </c>
      <c r="D273" s="199"/>
      <c r="E273" s="199"/>
      <c r="F273" s="199">
        <v>2021</v>
      </c>
    </row>
    <row r="274" spans="1:11" x14ac:dyDescent="0.45">
      <c r="A274" s="199">
        <v>30477</v>
      </c>
      <c r="B274" s="199">
        <v>160</v>
      </c>
      <c r="C274" s="200">
        <v>22.5255964322503</v>
      </c>
      <c r="D274" s="199"/>
      <c r="E274" s="199"/>
      <c r="F274" s="199">
        <v>2021</v>
      </c>
    </row>
    <row r="275" spans="1:11" x14ac:dyDescent="0.45">
      <c r="A275" s="199">
        <v>0</v>
      </c>
      <c r="B275" s="199">
        <v>0</v>
      </c>
      <c r="C275" s="200">
        <v>77.041735271285418</v>
      </c>
      <c r="D275" s="199"/>
      <c r="E275" s="199"/>
      <c r="F275" s="199">
        <v>2021</v>
      </c>
    </row>
    <row r="276" spans="1:11" x14ac:dyDescent="0.45">
      <c r="A276" s="199">
        <v>0</v>
      </c>
      <c r="B276" s="199">
        <v>0</v>
      </c>
      <c r="C276" s="200">
        <v>5.5851458085013022</v>
      </c>
      <c r="D276" s="199"/>
      <c r="E276" s="199"/>
      <c r="F276" s="199">
        <v>2021</v>
      </c>
    </row>
    <row r="277" spans="1:11" x14ac:dyDescent="0.45">
      <c r="A277" s="199">
        <v>0</v>
      </c>
      <c r="B277" s="199">
        <v>0</v>
      </c>
      <c r="C277" s="200">
        <v>18.307711632315211</v>
      </c>
      <c r="D277" s="199"/>
      <c r="E277" s="199"/>
      <c r="F277" s="199">
        <v>2021</v>
      </c>
    </row>
    <row r="278" spans="1:11" x14ac:dyDescent="0.45">
      <c r="A278" s="199">
        <v>0</v>
      </c>
      <c r="B278" s="199">
        <v>0</v>
      </c>
      <c r="C278" s="200">
        <v>25.14625197994884</v>
      </c>
      <c r="D278" s="199"/>
      <c r="E278" s="199"/>
      <c r="F278" s="199">
        <v>2021</v>
      </c>
    </row>
    <row r="279" spans="1:11" x14ac:dyDescent="0.45">
      <c r="A279" s="199">
        <v>0</v>
      </c>
      <c r="B279" s="199">
        <v>0</v>
      </c>
      <c r="C279" s="200">
        <v>31.226773069379782</v>
      </c>
      <c r="D279" s="199"/>
      <c r="E279" s="199"/>
      <c r="F279" s="199">
        <v>2021</v>
      </c>
    </row>
    <row r="280" spans="1:11" x14ac:dyDescent="0.45">
      <c r="A280" s="199">
        <v>0</v>
      </c>
      <c r="B280" s="199">
        <v>0</v>
      </c>
      <c r="C280" s="200">
        <v>8.0099504126208441</v>
      </c>
      <c r="D280" s="199"/>
      <c r="E280" s="199"/>
      <c r="F280" s="199">
        <v>2021</v>
      </c>
    </row>
    <row r="281" spans="1:11" ht="19.5" x14ac:dyDescent="0.45">
      <c r="A281" s="199">
        <v>67486</v>
      </c>
      <c r="B281" s="199">
        <v>110</v>
      </c>
      <c r="C281" s="200">
        <v>239.5326135167314</v>
      </c>
      <c r="D281" s="201" t="s">
        <v>577</v>
      </c>
      <c r="E281" s="199" t="s">
        <v>109</v>
      </c>
      <c r="F281" s="199">
        <v>2009</v>
      </c>
    </row>
    <row r="282" spans="1:11" x14ac:dyDescent="0.45">
      <c r="A282" s="199">
        <v>67488</v>
      </c>
      <c r="B282" s="199">
        <v>160</v>
      </c>
      <c r="C282" s="200">
        <v>1706.24697193884</v>
      </c>
      <c r="D282" s="199"/>
      <c r="E282" s="199" t="s">
        <v>109</v>
      </c>
      <c r="F282" s="199">
        <v>2009</v>
      </c>
      <c r="K282" s="88"/>
    </row>
    <row r="283" spans="1:11" x14ac:dyDescent="0.45">
      <c r="A283" s="199">
        <v>67489</v>
      </c>
      <c r="B283" s="199">
        <v>110</v>
      </c>
      <c r="C283" s="200">
        <v>206.83056175531141</v>
      </c>
      <c r="D283" s="199"/>
      <c r="E283" s="199" t="s">
        <v>109</v>
      </c>
      <c r="F283" s="199">
        <v>2009</v>
      </c>
    </row>
    <row r="284" spans="1:11" x14ac:dyDescent="0.45">
      <c r="A284" s="199">
        <v>67525</v>
      </c>
      <c r="B284" s="199">
        <v>110</v>
      </c>
      <c r="C284" s="200">
        <v>834.70054895428234</v>
      </c>
      <c r="D284" s="199"/>
      <c r="E284" s="199" t="s">
        <v>109</v>
      </c>
      <c r="F284" s="199">
        <v>2007</v>
      </c>
    </row>
    <row r="285" spans="1:11" x14ac:dyDescent="0.45">
      <c r="A285" s="199">
        <v>67526</v>
      </c>
      <c r="B285" s="199">
        <v>110</v>
      </c>
      <c r="C285" s="200">
        <v>438.16942623495879</v>
      </c>
      <c r="D285" s="199"/>
      <c r="E285" s="199" t="s">
        <v>109</v>
      </c>
      <c r="F285" s="199">
        <v>2006</v>
      </c>
    </row>
    <row r="286" spans="1:11" x14ac:dyDescent="0.45">
      <c r="A286" s="199">
        <v>67527</v>
      </c>
      <c r="B286" s="199">
        <v>160</v>
      </c>
      <c r="C286" s="200">
        <v>629.86573081450217</v>
      </c>
      <c r="D286" s="199"/>
      <c r="E286" s="199" t="s">
        <v>109</v>
      </c>
      <c r="F286" s="199">
        <v>2009</v>
      </c>
    </row>
    <row r="287" spans="1:11" x14ac:dyDescent="0.45">
      <c r="A287" s="199">
        <v>67539</v>
      </c>
      <c r="B287" s="199">
        <v>110</v>
      </c>
      <c r="C287" s="200">
        <v>5.1599505760359996</v>
      </c>
      <c r="D287" s="199"/>
      <c r="E287" s="199" t="s">
        <v>109</v>
      </c>
      <c r="F287" s="199">
        <v>2007</v>
      </c>
    </row>
    <row r="288" spans="1:11" x14ac:dyDescent="0.45">
      <c r="A288" s="199">
        <v>67540</v>
      </c>
      <c r="B288" s="199">
        <v>110</v>
      </c>
      <c r="C288" s="200">
        <v>521.32619976601336</v>
      </c>
      <c r="D288" s="199"/>
      <c r="E288" s="199" t="s">
        <v>109</v>
      </c>
      <c r="F288" s="199">
        <v>2002</v>
      </c>
    </row>
    <row r="289" spans="1:6" x14ac:dyDescent="0.45">
      <c r="A289" s="199">
        <v>67667</v>
      </c>
      <c r="B289" s="199">
        <v>90</v>
      </c>
      <c r="C289" s="200">
        <v>282.87002664667563</v>
      </c>
      <c r="D289" s="199"/>
      <c r="E289" s="199" t="s">
        <v>109</v>
      </c>
      <c r="F289" s="199">
        <v>2013</v>
      </c>
    </row>
    <row r="290" spans="1:6" x14ac:dyDescent="0.45">
      <c r="A290" s="199">
        <v>67697</v>
      </c>
      <c r="B290" s="199">
        <v>110</v>
      </c>
      <c r="C290" s="200">
        <v>1291.544055222226</v>
      </c>
      <c r="D290" s="199"/>
      <c r="E290" s="199" t="s">
        <v>109</v>
      </c>
      <c r="F290" s="199">
        <v>2014</v>
      </c>
    </row>
    <row r="291" spans="1:6" x14ac:dyDescent="0.45">
      <c r="A291" s="199">
        <v>67700</v>
      </c>
      <c r="B291" s="199">
        <v>110</v>
      </c>
      <c r="C291" s="200">
        <v>168.81164585192241</v>
      </c>
      <c r="D291" s="199"/>
      <c r="E291" s="199" t="s">
        <v>109</v>
      </c>
      <c r="F291" s="199">
        <v>2015</v>
      </c>
    </row>
    <row r="292" spans="1:6" x14ac:dyDescent="0.45">
      <c r="A292" s="199">
        <v>67717</v>
      </c>
      <c r="B292" s="199">
        <v>110</v>
      </c>
      <c r="C292" s="200">
        <v>597.81140136014756</v>
      </c>
      <c r="D292" s="199"/>
      <c r="E292" s="199" t="s">
        <v>109</v>
      </c>
      <c r="F292" s="199">
        <v>2015</v>
      </c>
    </row>
    <row r="293" spans="1:6" x14ac:dyDescent="0.45">
      <c r="A293" s="199">
        <v>67719</v>
      </c>
      <c r="B293" s="199">
        <v>160</v>
      </c>
      <c r="C293" s="200">
        <v>3.2157006016422689</v>
      </c>
      <c r="D293" s="199" t="s">
        <v>578</v>
      </c>
      <c r="E293" s="199" t="s">
        <v>109</v>
      </c>
      <c r="F293" s="199">
        <v>1901</v>
      </c>
    </row>
    <row r="294" spans="1:6" x14ac:dyDescent="0.45">
      <c r="A294" s="199">
        <v>67720</v>
      </c>
      <c r="B294" s="199">
        <v>110</v>
      </c>
      <c r="C294" s="200">
        <v>181.45146298786591</v>
      </c>
      <c r="D294" s="199"/>
      <c r="E294" s="199" t="s">
        <v>109</v>
      </c>
      <c r="F294" s="199">
        <v>1901</v>
      </c>
    </row>
    <row r="295" spans="1:6" x14ac:dyDescent="0.45">
      <c r="A295" s="199">
        <v>67722</v>
      </c>
      <c r="B295" s="199">
        <v>110</v>
      </c>
      <c r="C295" s="200">
        <v>659.14450635736841</v>
      </c>
      <c r="D295" s="199"/>
      <c r="E295" s="199" t="s">
        <v>109</v>
      </c>
      <c r="F295" s="199">
        <v>1901</v>
      </c>
    </row>
    <row r="296" spans="1:6" x14ac:dyDescent="0.45">
      <c r="A296" s="199">
        <v>67728</v>
      </c>
      <c r="B296" s="199"/>
      <c r="C296" s="200">
        <v>19.383341724800431</v>
      </c>
      <c r="D296" s="199"/>
      <c r="E296" s="199"/>
      <c r="F296" s="199">
        <v>1901</v>
      </c>
    </row>
    <row r="297" spans="1:6" x14ac:dyDescent="0.45">
      <c r="A297" s="199">
        <v>67730</v>
      </c>
      <c r="B297" s="199"/>
      <c r="C297" s="200">
        <v>20.72131916890126</v>
      </c>
      <c r="D297" s="199"/>
      <c r="E297" s="199"/>
      <c r="F297" s="199">
        <v>1901</v>
      </c>
    </row>
    <row r="298" spans="1:6" x14ac:dyDescent="0.45">
      <c r="A298" s="199">
        <v>67740</v>
      </c>
      <c r="B298" s="199">
        <v>110</v>
      </c>
      <c r="C298" s="200">
        <v>262.78557802981402</v>
      </c>
      <c r="D298" s="199"/>
      <c r="E298" s="199" t="s">
        <v>109</v>
      </c>
      <c r="F298" s="199">
        <v>2015</v>
      </c>
    </row>
    <row r="299" spans="1:6" x14ac:dyDescent="0.45">
      <c r="A299" s="199">
        <v>67766</v>
      </c>
      <c r="B299" s="199">
        <v>110</v>
      </c>
      <c r="C299" s="200">
        <v>503.69683479138098</v>
      </c>
      <c r="D299" s="199" t="s">
        <v>579</v>
      </c>
      <c r="E299" s="199" t="s">
        <v>109</v>
      </c>
      <c r="F299" s="199">
        <v>1901</v>
      </c>
    </row>
    <row r="300" spans="1:6" x14ac:dyDescent="0.45">
      <c r="A300" s="199">
        <v>67775</v>
      </c>
      <c r="B300" s="199">
        <v>110</v>
      </c>
      <c r="C300" s="200">
        <v>338.30059136760423</v>
      </c>
      <c r="D300" s="199"/>
      <c r="E300" s="199" t="s">
        <v>111</v>
      </c>
      <c r="F300" s="199">
        <v>1901</v>
      </c>
    </row>
    <row r="301" spans="1:6" x14ac:dyDescent="0.45">
      <c r="A301" s="199">
        <v>67821</v>
      </c>
      <c r="B301" s="199">
        <v>160</v>
      </c>
      <c r="C301" s="200">
        <v>1518.933932793859</v>
      </c>
      <c r="D301" s="199" t="s">
        <v>580</v>
      </c>
      <c r="E301" s="199" t="s">
        <v>109</v>
      </c>
      <c r="F301" s="199">
        <v>2006</v>
      </c>
    </row>
    <row r="302" spans="1:6" ht="19.5" x14ac:dyDescent="0.45">
      <c r="A302" s="199">
        <v>67822</v>
      </c>
      <c r="B302" s="199">
        <v>160</v>
      </c>
      <c r="C302" s="200">
        <v>1851.9290212324679</v>
      </c>
      <c r="D302" s="201" t="s">
        <v>581</v>
      </c>
      <c r="E302" s="199" t="s">
        <v>109</v>
      </c>
      <c r="F302" s="199">
        <v>2010</v>
      </c>
    </row>
    <row r="303" spans="1:6" ht="39" x14ac:dyDescent="0.45">
      <c r="A303" s="199">
        <v>67828</v>
      </c>
      <c r="B303" s="199">
        <v>110</v>
      </c>
      <c r="C303" s="200">
        <v>1173.188503723828</v>
      </c>
      <c r="D303" s="201" t="s">
        <v>582</v>
      </c>
      <c r="E303" s="199" t="s">
        <v>111</v>
      </c>
      <c r="F303" s="199">
        <v>1901</v>
      </c>
    </row>
    <row r="304" spans="1:6" x14ac:dyDescent="0.45">
      <c r="A304" s="199">
        <v>135459</v>
      </c>
      <c r="B304" s="199">
        <v>90</v>
      </c>
      <c r="C304" s="200">
        <v>198.21154114626049</v>
      </c>
      <c r="D304" s="199"/>
      <c r="E304" s="199" t="s">
        <v>109</v>
      </c>
      <c r="F304" s="199">
        <v>2016</v>
      </c>
    </row>
    <row r="305" spans="1:10" x14ac:dyDescent="0.45">
      <c r="A305" s="199">
        <v>145552</v>
      </c>
      <c r="B305" s="199">
        <v>110</v>
      </c>
      <c r="C305" s="200">
        <v>432.09740360418652</v>
      </c>
      <c r="D305" s="199"/>
      <c r="E305" s="199" t="s">
        <v>109</v>
      </c>
      <c r="F305" s="199">
        <v>2018</v>
      </c>
    </row>
    <row r="306" spans="1:10" x14ac:dyDescent="0.45">
      <c r="A306" s="199">
        <v>170745</v>
      </c>
      <c r="B306" s="199">
        <v>160</v>
      </c>
      <c r="C306" s="200">
        <v>428.54344509630539</v>
      </c>
      <c r="D306" s="199"/>
      <c r="E306" s="199" t="s">
        <v>109</v>
      </c>
      <c r="F306" s="199">
        <v>2020</v>
      </c>
    </row>
    <row r="307" spans="1:10" x14ac:dyDescent="0.45">
      <c r="A307" s="218">
        <v>9012</v>
      </c>
      <c r="B307" s="218">
        <v>160</v>
      </c>
      <c r="C307" s="219">
        <v>17.050221112260811</v>
      </c>
      <c r="D307" s="217"/>
      <c r="E307" s="218" t="s">
        <v>109</v>
      </c>
      <c r="F307" s="218">
        <v>2001</v>
      </c>
    </row>
    <row r="308" spans="1:10" x14ac:dyDescent="0.45">
      <c r="A308" s="117">
        <v>9012</v>
      </c>
      <c r="B308" s="117">
        <v>160</v>
      </c>
      <c r="C308" s="118">
        <v>22.458575656358889</v>
      </c>
      <c r="D308" s="224"/>
      <c r="E308" s="117" t="s">
        <v>109</v>
      </c>
      <c r="F308" s="117">
        <v>2001</v>
      </c>
    </row>
    <row r="310" spans="1:10" x14ac:dyDescent="0.45">
      <c r="B310" s="87" t="s">
        <v>191</v>
      </c>
      <c r="C310" s="108">
        <f>SUM(C2:C308)</f>
        <v>62771.054236701668</v>
      </c>
      <c r="D310" s="88" t="s">
        <v>659</v>
      </c>
      <c r="E310" s="88"/>
      <c r="F310" s="88"/>
      <c r="G310" s="88"/>
      <c r="H310" s="88"/>
      <c r="I310" s="88"/>
      <c r="J310" s="88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Tarbimine</vt:lpstr>
      <vt:lpstr>Müük_tariifid</vt:lpstr>
      <vt:lpstr>Investeeringud</vt:lpstr>
      <vt:lpstr>Ühikhinnad</vt:lpstr>
      <vt:lpstr>Kõik sademeveetorud</vt:lpstr>
      <vt:lpstr>REK_SADEVESI</vt:lpstr>
      <vt:lpstr>Kõik veetorud</vt:lpstr>
      <vt:lpstr>REK_VESI</vt:lpstr>
      <vt:lpstr>Kõik survekanaltorud</vt:lpstr>
      <vt:lpstr>REK_SURVEKANAL</vt:lpstr>
      <vt:lpstr>Kõik isev kanaltorud</vt:lpstr>
      <vt:lpstr>REK_ISEV_KANAL</vt:lpstr>
      <vt:lpstr>PERSP_SADEVESI</vt:lpstr>
      <vt:lpstr>PERSP_SADEMEVEEPUHASTI</vt:lpstr>
      <vt:lpstr>PERSP_VESI</vt:lpstr>
      <vt:lpstr>PERSP_KANAL</vt:lpstr>
      <vt:lpstr>PERSP_REOVEEPUMPLAD</vt:lpstr>
      <vt:lpstr>Kokkuvõte_investeeringud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 Mandel - INFRAGATE</dc:creator>
  <cp:lastModifiedBy>Anni Mandel - INFRAGATE</cp:lastModifiedBy>
  <dcterms:created xsi:type="dcterms:W3CDTF">2021-03-30T07:19:25Z</dcterms:created>
  <dcterms:modified xsi:type="dcterms:W3CDTF">2021-10-18T10:19:02Z</dcterms:modified>
</cp:coreProperties>
</file>